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0020_vm_disk\vm_shared_folder\git\DDC\DDC-ASD\model_Excel\"/>
    </mc:Choice>
  </mc:AlternateContent>
  <bookViews>
    <workbookView xWindow="0" yWindow="0" windowWidth="28800" windowHeight="13590" tabRatio="743"/>
  </bookViews>
  <sheets>
    <sheet name="Data Key" sheetId="8" r:id="rId1"/>
    <sheet name="References" sheetId="9" r:id="rId2"/>
    <sheet name="National Raw" sheetId="17" r:id="rId3"/>
    <sheet name="ADDM National Raw" sheetId="15" r:id="rId4"/>
    <sheet name="Combined National" sheetId="2" r:id="rId5"/>
    <sheet name="Combined National EDA" sheetId="4" r:id="rId6"/>
    <sheet name="State Raw" sheetId="18" r:id="rId7"/>
    <sheet name="ADDM State Raw" sheetId="16" r:id="rId8"/>
    <sheet name="Combined State" sheetId="3" r:id="rId9"/>
    <sheet name="Combined State EDA" sheetId="12" r:id="rId10"/>
    <sheet name="Combined State Average EDA" sheetId="21" r:id="rId11"/>
    <sheet name="Combined National CSV Export" sheetId="22" r:id="rId12"/>
    <sheet name="Combined State CSV Export" sheetId="23" r:id="rId13"/>
  </sheets>
  <definedNames>
    <definedName name="_xlnm._FilterDatabase" localSheetId="4" hidden="1">'Combined National'!$A$2:$Z$2</definedName>
    <definedName name="_xlnm._FilterDatabase" localSheetId="8" hidden="1">'Combined State'!$A$2:$AG$1696</definedName>
  </definedNames>
  <calcPr calcId="162913"/>
  <pivotCaches>
    <pivotCache cacheId="10" r:id="rId14"/>
    <pivotCache cacheId="11" r:id="rId15"/>
    <pivotCache cacheId="12" r:id="rId16"/>
  </pivotCaches>
</workbook>
</file>

<file path=xl/calcChain.xml><?xml version="1.0" encoding="utf-8"?>
<calcChain xmlns="http://schemas.openxmlformats.org/spreadsheetml/2006/main">
  <c r="I1695" i="3" l="1"/>
  <c r="W1694" i="3"/>
  <c r="S1694" i="3"/>
  <c r="U1694" i="3" s="1"/>
  <c r="R1694" i="3"/>
  <c r="T1694" i="3" s="1"/>
  <c r="V1694" i="3" s="1"/>
  <c r="Q1694" i="3"/>
  <c r="K1694" i="3"/>
  <c r="J1694" i="3"/>
  <c r="I1694" i="3"/>
  <c r="H1694" i="3"/>
  <c r="AC1693" i="3"/>
  <c r="R1693" i="3"/>
  <c r="T1693" i="3" s="1"/>
  <c r="V1693" i="3" s="1"/>
  <c r="Q1693" i="3"/>
  <c r="S1693" i="3" s="1"/>
  <c r="U1693" i="3" s="1"/>
  <c r="M1693" i="3"/>
  <c r="O1693" i="3" s="1"/>
  <c r="J1693" i="3"/>
  <c r="L1693" i="3" s="1"/>
  <c r="H1693" i="3"/>
  <c r="I1693" i="3" s="1"/>
  <c r="W1692" i="3"/>
  <c r="S1692" i="3"/>
  <c r="U1692" i="3" s="1"/>
  <c r="R1692" i="3"/>
  <c r="T1692" i="3" s="1"/>
  <c r="V1692" i="3" s="1"/>
  <c r="Q1692" i="3"/>
  <c r="K1692" i="3"/>
  <c r="J1692" i="3"/>
  <c r="H1692" i="3"/>
  <c r="I1692" i="3" s="1"/>
  <c r="AC1691" i="3"/>
  <c r="R1691" i="3"/>
  <c r="T1691" i="3" s="1"/>
  <c r="V1691" i="3" s="1"/>
  <c r="Q1691" i="3"/>
  <c r="S1691" i="3" s="1"/>
  <c r="U1691" i="3" s="1"/>
  <c r="J1691" i="3"/>
  <c r="L1691" i="3" s="1"/>
  <c r="M1691" i="3" s="1"/>
  <c r="O1691" i="3" s="1"/>
  <c r="I1691" i="3"/>
  <c r="H1691" i="3"/>
  <c r="W1690" i="3"/>
  <c r="S1690" i="3"/>
  <c r="U1690" i="3" s="1"/>
  <c r="R1690" i="3"/>
  <c r="T1690" i="3" s="1"/>
  <c r="V1690" i="3" s="1"/>
  <c r="Q1690" i="3"/>
  <c r="K1690" i="3"/>
  <c r="J1690" i="3"/>
  <c r="I1690" i="3"/>
  <c r="H1690" i="3"/>
  <c r="AC1689" i="3"/>
  <c r="U1689" i="3"/>
  <c r="R1689" i="3"/>
  <c r="T1689" i="3" s="1"/>
  <c r="V1689" i="3" s="1"/>
  <c r="Q1689" i="3"/>
  <c r="S1689" i="3" s="1"/>
  <c r="J1689" i="3"/>
  <c r="L1689" i="3" s="1"/>
  <c r="M1689" i="3" s="1"/>
  <c r="O1689" i="3" s="1"/>
  <c r="I1689" i="3"/>
  <c r="H1689" i="3"/>
  <c r="W1688" i="3"/>
  <c r="S1688" i="3"/>
  <c r="U1688" i="3" s="1"/>
  <c r="R1688" i="3"/>
  <c r="T1688" i="3" s="1"/>
  <c r="V1688" i="3" s="1"/>
  <c r="Q1688" i="3"/>
  <c r="K1688" i="3"/>
  <c r="J1688" i="3"/>
  <c r="I1688" i="3"/>
  <c r="H1688" i="3"/>
  <c r="AC1687" i="3"/>
  <c r="U1687" i="3"/>
  <c r="R1687" i="3"/>
  <c r="T1687" i="3" s="1"/>
  <c r="V1687" i="3" s="1"/>
  <c r="Q1687" i="3"/>
  <c r="S1687" i="3" s="1"/>
  <c r="M1687" i="3"/>
  <c r="O1687" i="3" s="1"/>
  <c r="J1687" i="3"/>
  <c r="L1687" i="3" s="1"/>
  <c r="I1687" i="3"/>
  <c r="H1687" i="3"/>
  <c r="W1686" i="3"/>
  <c r="S1686" i="3"/>
  <c r="U1686" i="3" s="1"/>
  <c r="R1686" i="3"/>
  <c r="T1686" i="3" s="1"/>
  <c r="V1686" i="3" s="1"/>
  <c r="Q1686" i="3"/>
  <c r="K1686" i="3"/>
  <c r="J1686" i="3"/>
  <c r="I1686" i="3"/>
  <c r="H1686" i="3"/>
  <c r="AC1685" i="3"/>
  <c r="R1685" i="3"/>
  <c r="T1685" i="3" s="1"/>
  <c r="V1685" i="3" s="1"/>
  <c r="Q1685" i="3"/>
  <c r="S1685" i="3" s="1"/>
  <c r="U1685" i="3" s="1"/>
  <c r="M1685" i="3"/>
  <c r="O1685" i="3" s="1"/>
  <c r="J1685" i="3"/>
  <c r="L1685" i="3" s="1"/>
  <c r="H1685" i="3"/>
  <c r="I1685" i="3" s="1"/>
  <c r="W1684" i="3"/>
  <c r="T1684" i="3"/>
  <c r="V1684" i="3" s="1"/>
  <c r="S1684" i="3"/>
  <c r="U1684" i="3" s="1"/>
  <c r="R1684" i="3"/>
  <c r="Q1684" i="3"/>
  <c r="O1684" i="3"/>
  <c r="M1684" i="3"/>
  <c r="L1684" i="3"/>
  <c r="K1684" i="3"/>
  <c r="J1684" i="3"/>
  <c r="H1684" i="3"/>
  <c r="I1684" i="3" s="1"/>
  <c r="AC1683" i="3"/>
  <c r="R1683" i="3"/>
  <c r="T1683" i="3" s="1"/>
  <c r="V1683" i="3" s="1"/>
  <c r="Q1683" i="3"/>
  <c r="S1683" i="3" s="1"/>
  <c r="U1683" i="3" s="1"/>
  <c r="M1683" i="3"/>
  <c r="O1683" i="3" s="1"/>
  <c r="J1683" i="3"/>
  <c r="L1683" i="3" s="1"/>
  <c r="H1683" i="3"/>
  <c r="I1683" i="3" s="1"/>
  <c r="W1682" i="3"/>
  <c r="T1682" i="3"/>
  <c r="V1682" i="3" s="1"/>
  <c r="S1682" i="3"/>
  <c r="U1682" i="3" s="1"/>
  <c r="R1682" i="3"/>
  <c r="Q1682" i="3"/>
  <c r="O1682" i="3"/>
  <c r="M1682" i="3"/>
  <c r="L1682" i="3"/>
  <c r="K1682" i="3"/>
  <c r="J1682" i="3"/>
  <c r="H1682" i="3"/>
  <c r="I1682" i="3" s="1"/>
  <c r="AC1681" i="3"/>
  <c r="R1681" i="3"/>
  <c r="T1681" i="3" s="1"/>
  <c r="V1681" i="3" s="1"/>
  <c r="Q1681" i="3"/>
  <c r="S1681" i="3" s="1"/>
  <c r="U1681" i="3" s="1"/>
  <c r="M1681" i="3"/>
  <c r="O1681" i="3" s="1"/>
  <c r="J1681" i="3"/>
  <c r="L1681" i="3" s="1"/>
  <c r="I1681" i="3"/>
  <c r="H1681" i="3"/>
  <c r="W1680" i="3"/>
  <c r="T1680" i="3"/>
  <c r="V1680" i="3" s="1"/>
  <c r="S1680" i="3"/>
  <c r="U1680" i="3" s="1"/>
  <c r="R1680" i="3"/>
  <c r="Q1680" i="3"/>
  <c r="O1680" i="3"/>
  <c r="M1680" i="3"/>
  <c r="L1680" i="3"/>
  <c r="K1680" i="3"/>
  <c r="J1680" i="3"/>
  <c r="I1680" i="3"/>
  <c r="H1680" i="3"/>
  <c r="AC1679" i="3"/>
  <c r="R1679" i="3"/>
  <c r="T1679" i="3" s="1"/>
  <c r="V1679" i="3" s="1"/>
  <c r="Q1679" i="3"/>
  <c r="S1679" i="3" s="1"/>
  <c r="U1679" i="3" s="1"/>
  <c r="J1679" i="3"/>
  <c r="H1679" i="3"/>
  <c r="I1679" i="3" s="1"/>
  <c r="T1678" i="3"/>
  <c r="V1678" i="3" s="1"/>
  <c r="R1678" i="3"/>
  <c r="Q1678" i="3"/>
  <c r="S1678" i="3" s="1"/>
  <c r="U1678" i="3" s="1"/>
  <c r="L1678" i="3"/>
  <c r="M1678" i="3" s="1"/>
  <c r="O1678" i="3" s="1"/>
  <c r="J1678" i="3"/>
  <c r="H1678" i="3"/>
  <c r="I1678" i="3" s="1"/>
  <c r="V1677" i="3"/>
  <c r="S1677" i="3"/>
  <c r="U1677" i="3" s="1"/>
  <c r="R1677" i="3"/>
  <c r="T1677" i="3" s="1"/>
  <c r="Q1677" i="3"/>
  <c r="J1677" i="3"/>
  <c r="H1677" i="3"/>
  <c r="I1677" i="3" s="1"/>
  <c r="AC1676" i="3"/>
  <c r="U1676" i="3"/>
  <c r="T1676" i="3"/>
  <c r="V1676" i="3" s="1"/>
  <c r="R1676" i="3"/>
  <c r="Q1676" i="3"/>
  <c r="S1676" i="3" s="1"/>
  <c r="M1676" i="3"/>
  <c r="O1676" i="3" s="1"/>
  <c r="L1676" i="3"/>
  <c r="J1676" i="3"/>
  <c r="H1676" i="3"/>
  <c r="I1676" i="3" s="1"/>
  <c r="S1675" i="3"/>
  <c r="U1675" i="3" s="1"/>
  <c r="R1675" i="3"/>
  <c r="T1675" i="3" s="1"/>
  <c r="V1675" i="3" s="1"/>
  <c r="Q1675" i="3"/>
  <c r="K1675" i="3"/>
  <c r="J1675" i="3"/>
  <c r="H1675" i="3"/>
  <c r="I1675" i="3" s="1"/>
  <c r="AC1674" i="3"/>
  <c r="T1674" i="3"/>
  <c r="V1674" i="3" s="1"/>
  <c r="R1674" i="3"/>
  <c r="Q1674" i="3"/>
  <c r="S1674" i="3" s="1"/>
  <c r="U1674" i="3" s="1"/>
  <c r="L1674" i="3"/>
  <c r="M1674" i="3" s="1"/>
  <c r="O1674" i="3" s="1"/>
  <c r="J1674" i="3"/>
  <c r="AE1674" i="3" s="1"/>
  <c r="AG1674" i="3" s="1"/>
  <c r="H1674" i="3"/>
  <c r="I1674" i="3" s="1"/>
  <c r="V1673" i="3"/>
  <c r="S1673" i="3"/>
  <c r="U1673" i="3" s="1"/>
  <c r="R1673" i="3"/>
  <c r="T1673" i="3" s="1"/>
  <c r="Q1673" i="3"/>
  <c r="J1673" i="3"/>
  <c r="H1673" i="3"/>
  <c r="I1673" i="3" s="1"/>
  <c r="AC1672" i="3"/>
  <c r="T1672" i="3"/>
  <c r="V1672" i="3" s="1"/>
  <c r="R1672" i="3"/>
  <c r="Q1672" i="3"/>
  <c r="S1672" i="3" s="1"/>
  <c r="U1672" i="3" s="1"/>
  <c r="M1672" i="3"/>
  <c r="O1672" i="3" s="1"/>
  <c r="L1672" i="3"/>
  <c r="J1672" i="3"/>
  <c r="AE1672" i="3" s="1"/>
  <c r="AG1672" i="3" s="1"/>
  <c r="H1672" i="3"/>
  <c r="I1672" i="3" s="1"/>
  <c r="S1671" i="3"/>
  <c r="U1671" i="3" s="1"/>
  <c r="R1671" i="3"/>
  <c r="T1671" i="3" s="1"/>
  <c r="V1671" i="3" s="1"/>
  <c r="Q1671" i="3"/>
  <c r="K1671" i="3"/>
  <c r="J1671" i="3"/>
  <c r="H1671" i="3"/>
  <c r="I1671" i="3" s="1"/>
  <c r="T1670" i="3"/>
  <c r="V1670" i="3" s="1"/>
  <c r="R1670" i="3"/>
  <c r="Q1670" i="3"/>
  <c r="S1670" i="3" s="1"/>
  <c r="U1670" i="3" s="1"/>
  <c r="L1670" i="3"/>
  <c r="J1670" i="3"/>
  <c r="I1670" i="3"/>
  <c r="H1670" i="3"/>
  <c r="V1669" i="3"/>
  <c r="S1669" i="3"/>
  <c r="U1669" i="3" s="1"/>
  <c r="R1669" i="3"/>
  <c r="T1669" i="3" s="1"/>
  <c r="Q1669" i="3"/>
  <c r="L1669" i="3"/>
  <c r="N1669" i="3" s="1"/>
  <c r="P1669" i="3" s="1"/>
  <c r="J1669" i="3"/>
  <c r="W1669" i="3" s="1"/>
  <c r="H1669" i="3"/>
  <c r="I1669" i="3" s="1"/>
  <c r="AC1668" i="3"/>
  <c r="AD1668" i="3" s="1"/>
  <c r="AF1668" i="3" s="1"/>
  <c r="R1668" i="3"/>
  <c r="T1668" i="3" s="1"/>
  <c r="V1668" i="3" s="1"/>
  <c r="Q1668" i="3"/>
  <c r="S1668" i="3" s="1"/>
  <c r="U1668" i="3" s="1"/>
  <c r="L1668" i="3"/>
  <c r="J1668" i="3"/>
  <c r="H1668" i="3"/>
  <c r="I1668" i="3" s="1"/>
  <c r="AC1667" i="3"/>
  <c r="T1667" i="3"/>
  <c r="V1667" i="3" s="1"/>
  <c r="R1667" i="3"/>
  <c r="Q1667" i="3"/>
  <c r="S1667" i="3" s="1"/>
  <c r="U1667" i="3" s="1"/>
  <c r="L1667" i="3"/>
  <c r="M1667" i="3" s="1"/>
  <c r="O1667" i="3" s="1"/>
  <c r="J1667" i="3"/>
  <c r="AE1667" i="3" s="1"/>
  <c r="AG1667" i="3" s="1"/>
  <c r="H1667" i="3"/>
  <c r="I1667" i="3" s="1"/>
  <c r="S1666" i="3"/>
  <c r="U1666" i="3" s="1"/>
  <c r="R1666" i="3"/>
  <c r="T1666" i="3" s="1"/>
  <c r="V1666" i="3" s="1"/>
  <c r="Q1666" i="3"/>
  <c r="J1666" i="3"/>
  <c r="H1666" i="3"/>
  <c r="I1666" i="3" s="1"/>
  <c r="AC1665" i="3"/>
  <c r="T1665" i="3"/>
  <c r="V1665" i="3" s="1"/>
  <c r="R1665" i="3"/>
  <c r="Q1665" i="3"/>
  <c r="S1665" i="3" s="1"/>
  <c r="U1665" i="3" s="1"/>
  <c r="L1665" i="3"/>
  <c r="M1665" i="3" s="1"/>
  <c r="O1665" i="3" s="1"/>
  <c r="J1665" i="3"/>
  <c r="AE1665" i="3" s="1"/>
  <c r="AG1665" i="3" s="1"/>
  <c r="H1665" i="3"/>
  <c r="I1665" i="3" s="1"/>
  <c r="S1664" i="3"/>
  <c r="U1664" i="3" s="1"/>
  <c r="R1664" i="3"/>
  <c r="T1664" i="3" s="1"/>
  <c r="V1664" i="3" s="1"/>
  <c r="Q1664" i="3"/>
  <c r="J1664" i="3"/>
  <c r="H1664" i="3"/>
  <c r="I1664" i="3" s="1"/>
  <c r="AC1663" i="3"/>
  <c r="T1663" i="3"/>
  <c r="V1663" i="3" s="1"/>
  <c r="R1663" i="3"/>
  <c r="Q1663" i="3"/>
  <c r="S1663" i="3" s="1"/>
  <c r="U1663" i="3" s="1"/>
  <c r="L1663" i="3"/>
  <c r="M1663" i="3" s="1"/>
  <c r="O1663" i="3" s="1"/>
  <c r="J1663" i="3"/>
  <c r="AE1663" i="3" s="1"/>
  <c r="AG1663" i="3" s="1"/>
  <c r="H1663" i="3"/>
  <c r="I1663" i="3" s="1"/>
  <c r="S1662" i="3"/>
  <c r="U1662" i="3" s="1"/>
  <c r="R1662" i="3"/>
  <c r="T1662" i="3" s="1"/>
  <c r="V1662" i="3" s="1"/>
  <c r="Q1662" i="3"/>
  <c r="J1662" i="3"/>
  <c r="H1662" i="3"/>
  <c r="I1662" i="3" s="1"/>
  <c r="AC1661" i="3"/>
  <c r="T1661" i="3"/>
  <c r="V1661" i="3" s="1"/>
  <c r="R1661" i="3"/>
  <c r="Q1661" i="3"/>
  <c r="S1661" i="3" s="1"/>
  <c r="U1661" i="3" s="1"/>
  <c r="L1661" i="3"/>
  <c r="M1661" i="3" s="1"/>
  <c r="O1661" i="3" s="1"/>
  <c r="J1661" i="3"/>
  <c r="AE1661" i="3" s="1"/>
  <c r="AG1661" i="3" s="1"/>
  <c r="H1661" i="3"/>
  <c r="I1661" i="3" s="1"/>
  <c r="S1660" i="3"/>
  <c r="U1660" i="3" s="1"/>
  <c r="R1660" i="3"/>
  <c r="T1660" i="3" s="1"/>
  <c r="V1660" i="3" s="1"/>
  <c r="Q1660" i="3"/>
  <c r="J1660" i="3"/>
  <c r="H1660" i="3"/>
  <c r="I1660" i="3" s="1"/>
  <c r="AC1659" i="3"/>
  <c r="T1659" i="3"/>
  <c r="V1659" i="3" s="1"/>
  <c r="R1659" i="3"/>
  <c r="Q1659" i="3"/>
  <c r="S1659" i="3" s="1"/>
  <c r="U1659" i="3" s="1"/>
  <c r="L1659" i="3"/>
  <c r="M1659" i="3" s="1"/>
  <c r="O1659" i="3" s="1"/>
  <c r="J1659" i="3"/>
  <c r="AE1659" i="3" s="1"/>
  <c r="AG1659" i="3" s="1"/>
  <c r="H1659" i="3"/>
  <c r="I1659" i="3" s="1"/>
  <c r="V1658" i="3"/>
  <c r="S1658" i="3"/>
  <c r="U1658" i="3" s="1"/>
  <c r="R1658" i="3"/>
  <c r="T1658" i="3" s="1"/>
  <c r="Q1658" i="3"/>
  <c r="J1658" i="3"/>
  <c r="H1658" i="3"/>
  <c r="I1658" i="3" s="1"/>
  <c r="AC1657" i="3"/>
  <c r="U1657" i="3"/>
  <c r="T1657" i="3"/>
  <c r="V1657" i="3" s="1"/>
  <c r="R1657" i="3"/>
  <c r="Q1657" i="3"/>
  <c r="S1657" i="3" s="1"/>
  <c r="M1657" i="3"/>
  <c r="O1657" i="3" s="1"/>
  <c r="L1657" i="3"/>
  <c r="J1657" i="3"/>
  <c r="H1657" i="3"/>
  <c r="I1657" i="3" s="1"/>
  <c r="S1656" i="3"/>
  <c r="U1656" i="3" s="1"/>
  <c r="R1656" i="3"/>
  <c r="T1656" i="3" s="1"/>
  <c r="V1656" i="3" s="1"/>
  <c r="Q1656" i="3"/>
  <c r="K1656" i="3"/>
  <c r="J1656" i="3"/>
  <c r="H1656" i="3"/>
  <c r="I1656" i="3" s="1"/>
  <c r="T1655" i="3"/>
  <c r="V1655" i="3" s="1"/>
  <c r="R1655" i="3"/>
  <c r="Q1655" i="3"/>
  <c r="S1655" i="3" s="1"/>
  <c r="U1655" i="3" s="1"/>
  <c r="L1655" i="3"/>
  <c r="J1655" i="3"/>
  <c r="H1655" i="3"/>
  <c r="I1655" i="3" s="1"/>
  <c r="W1654" i="3"/>
  <c r="V1654" i="3"/>
  <c r="S1654" i="3"/>
  <c r="U1654" i="3" s="1"/>
  <c r="R1654" i="3"/>
  <c r="T1654" i="3" s="1"/>
  <c r="Q1654" i="3"/>
  <c r="L1654" i="3"/>
  <c r="N1654" i="3" s="1"/>
  <c r="P1654" i="3" s="1"/>
  <c r="J1654" i="3"/>
  <c r="H1654" i="3"/>
  <c r="I1654" i="3" s="1"/>
  <c r="AC1653" i="3"/>
  <c r="AD1653" i="3" s="1"/>
  <c r="AF1653" i="3" s="1"/>
  <c r="R1653" i="3"/>
  <c r="T1653" i="3" s="1"/>
  <c r="V1653" i="3" s="1"/>
  <c r="Q1653" i="3"/>
  <c r="S1653" i="3" s="1"/>
  <c r="U1653" i="3" s="1"/>
  <c r="L1653" i="3"/>
  <c r="J1653" i="3"/>
  <c r="H1653" i="3"/>
  <c r="I1653" i="3" s="1"/>
  <c r="W1652" i="3"/>
  <c r="S1652" i="3"/>
  <c r="U1652" i="3" s="1"/>
  <c r="R1652" i="3"/>
  <c r="T1652" i="3" s="1"/>
  <c r="V1652" i="3" s="1"/>
  <c r="Q1652" i="3"/>
  <c r="L1652" i="3"/>
  <c r="N1652" i="3" s="1"/>
  <c r="P1652" i="3" s="1"/>
  <c r="J1652" i="3"/>
  <c r="H1652" i="3"/>
  <c r="I1652" i="3" s="1"/>
  <c r="AC1651" i="3"/>
  <c r="AD1651" i="3" s="1"/>
  <c r="AF1651" i="3" s="1"/>
  <c r="V1651" i="3"/>
  <c r="R1651" i="3"/>
  <c r="T1651" i="3" s="1"/>
  <c r="Q1651" i="3"/>
  <c r="S1651" i="3" s="1"/>
  <c r="U1651" i="3" s="1"/>
  <c r="L1651" i="3"/>
  <c r="J1651" i="3"/>
  <c r="H1651" i="3"/>
  <c r="I1651" i="3" s="1"/>
  <c r="W1650" i="3"/>
  <c r="S1650" i="3"/>
  <c r="U1650" i="3" s="1"/>
  <c r="R1650" i="3"/>
  <c r="T1650" i="3" s="1"/>
  <c r="V1650" i="3" s="1"/>
  <c r="Q1650" i="3"/>
  <c r="L1650" i="3"/>
  <c r="N1650" i="3" s="1"/>
  <c r="P1650" i="3" s="1"/>
  <c r="J1650" i="3"/>
  <c r="H1650" i="3"/>
  <c r="I1650" i="3" s="1"/>
  <c r="AC1649" i="3"/>
  <c r="AD1649" i="3" s="1"/>
  <c r="AF1649" i="3" s="1"/>
  <c r="R1649" i="3"/>
  <c r="T1649" i="3" s="1"/>
  <c r="V1649" i="3" s="1"/>
  <c r="Q1649" i="3"/>
  <c r="S1649" i="3" s="1"/>
  <c r="U1649" i="3" s="1"/>
  <c r="L1649" i="3"/>
  <c r="J1649" i="3"/>
  <c r="H1649" i="3"/>
  <c r="I1649" i="3" s="1"/>
  <c r="W1648" i="3"/>
  <c r="V1648" i="3"/>
  <c r="S1648" i="3"/>
  <c r="U1648" i="3" s="1"/>
  <c r="R1648" i="3"/>
  <c r="T1648" i="3" s="1"/>
  <c r="Q1648" i="3"/>
  <c r="L1648" i="3"/>
  <c r="N1648" i="3" s="1"/>
  <c r="P1648" i="3" s="1"/>
  <c r="J1648" i="3"/>
  <c r="H1648" i="3"/>
  <c r="I1648" i="3" s="1"/>
  <c r="AC1647" i="3"/>
  <c r="AD1647" i="3" s="1"/>
  <c r="AF1647" i="3" s="1"/>
  <c r="R1647" i="3"/>
  <c r="T1647" i="3" s="1"/>
  <c r="V1647" i="3" s="1"/>
  <c r="Q1647" i="3"/>
  <c r="S1647" i="3" s="1"/>
  <c r="U1647" i="3" s="1"/>
  <c r="L1647" i="3"/>
  <c r="N1647" i="3" s="1"/>
  <c r="P1647" i="3" s="1"/>
  <c r="J1647" i="3"/>
  <c r="H1647" i="3"/>
  <c r="I1647" i="3" s="1"/>
  <c r="W1646" i="3"/>
  <c r="R1646" i="3"/>
  <c r="T1646" i="3" s="1"/>
  <c r="V1646" i="3" s="1"/>
  <c r="Q1646" i="3"/>
  <c r="S1646" i="3" s="1"/>
  <c r="U1646" i="3" s="1"/>
  <c r="J1646" i="3"/>
  <c r="H1646" i="3"/>
  <c r="I1646" i="3" s="1"/>
  <c r="W1645" i="3"/>
  <c r="T1645" i="3"/>
  <c r="V1645" i="3" s="1"/>
  <c r="S1645" i="3"/>
  <c r="U1645" i="3" s="1"/>
  <c r="R1645" i="3"/>
  <c r="Q1645" i="3"/>
  <c r="O1645" i="3"/>
  <c r="L1645" i="3"/>
  <c r="M1645" i="3" s="1"/>
  <c r="K1645" i="3"/>
  <c r="J1645" i="3"/>
  <c r="H1645" i="3"/>
  <c r="I1645" i="3" s="1"/>
  <c r="U1644" i="3"/>
  <c r="R1644" i="3"/>
  <c r="T1644" i="3" s="1"/>
  <c r="V1644" i="3" s="1"/>
  <c r="Q1644" i="3"/>
  <c r="S1644" i="3" s="1"/>
  <c r="J1644" i="3"/>
  <c r="H1644" i="3"/>
  <c r="I1644" i="3" s="1"/>
  <c r="W1643" i="3"/>
  <c r="T1643" i="3"/>
  <c r="V1643" i="3" s="1"/>
  <c r="S1643" i="3"/>
  <c r="U1643" i="3" s="1"/>
  <c r="R1643" i="3"/>
  <c r="Q1643" i="3"/>
  <c r="L1643" i="3"/>
  <c r="M1643" i="3" s="1"/>
  <c r="O1643" i="3" s="1"/>
  <c r="K1643" i="3"/>
  <c r="J1643" i="3"/>
  <c r="H1643" i="3"/>
  <c r="I1643" i="3" s="1"/>
  <c r="V1642" i="3"/>
  <c r="R1642" i="3"/>
  <c r="T1642" i="3" s="1"/>
  <c r="Q1642" i="3"/>
  <c r="S1642" i="3" s="1"/>
  <c r="U1642" i="3" s="1"/>
  <c r="J1642" i="3"/>
  <c r="H1642" i="3"/>
  <c r="I1642" i="3" s="1"/>
  <c r="AE1641" i="3"/>
  <c r="AG1641" i="3" s="1"/>
  <c r="AC1641" i="3"/>
  <c r="W1641" i="3"/>
  <c r="T1641" i="3"/>
  <c r="V1641" i="3" s="1"/>
  <c r="S1641" i="3"/>
  <c r="U1641" i="3" s="1"/>
  <c r="R1641" i="3"/>
  <c r="Q1641" i="3"/>
  <c r="L1641" i="3"/>
  <c r="M1641" i="3" s="1"/>
  <c r="O1641" i="3" s="1"/>
  <c r="K1641" i="3"/>
  <c r="J1641" i="3"/>
  <c r="AD1641" i="3" s="1"/>
  <c r="AF1641" i="3" s="1"/>
  <c r="H1641" i="3"/>
  <c r="I1641" i="3" s="1"/>
  <c r="AC1640" i="3"/>
  <c r="AD1640" i="3" s="1"/>
  <c r="AF1640" i="3" s="1"/>
  <c r="V1640" i="3"/>
  <c r="U1640" i="3"/>
  <c r="R1640" i="3"/>
  <c r="T1640" i="3" s="1"/>
  <c r="Q1640" i="3"/>
  <c r="S1640" i="3" s="1"/>
  <c r="J1640" i="3"/>
  <c r="I1640" i="3"/>
  <c r="H1640" i="3"/>
  <c r="AF1639" i="3"/>
  <c r="AE1639" i="3"/>
  <c r="AG1639" i="3" s="1"/>
  <c r="AC1639" i="3"/>
  <c r="W1639" i="3"/>
  <c r="T1639" i="3"/>
  <c r="V1639" i="3" s="1"/>
  <c r="S1639" i="3"/>
  <c r="U1639" i="3" s="1"/>
  <c r="R1639" i="3"/>
  <c r="Q1639" i="3"/>
  <c r="O1639" i="3"/>
  <c r="L1639" i="3"/>
  <c r="M1639" i="3" s="1"/>
  <c r="K1639" i="3"/>
  <c r="J1639" i="3"/>
  <c r="AD1639" i="3" s="1"/>
  <c r="H1639" i="3"/>
  <c r="I1639" i="3" s="1"/>
  <c r="R1638" i="3"/>
  <c r="T1638" i="3" s="1"/>
  <c r="V1638" i="3" s="1"/>
  <c r="Q1638" i="3"/>
  <c r="S1638" i="3" s="1"/>
  <c r="U1638" i="3" s="1"/>
  <c r="J1638" i="3"/>
  <c r="H1638" i="3"/>
  <c r="I1638" i="3" s="1"/>
  <c r="AE1637" i="3"/>
  <c r="AG1637" i="3" s="1"/>
  <c r="AC1637" i="3"/>
  <c r="X1637" i="3"/>
  <c r="W1637" i="3"/>
  <c r="T1637" i="3"/>
  <c r="V1637" i="3" s="1"/>
  <c r="S1637" i="3"/>
  <c r="U1637" i="3" s="1"/>
  <c r="R1637" i="3"/>
  <c r="Q1637" i="3"/>
  <c r="L1637" i="3"/>
  <c r="M1637" i="3" s="1"/>
  <c r="O1637" i="3" s="1"/>
  <c r="K1637" i="3"/>
  <c r="J1637" i="3"/>
  <c r="AD1637" i="3" s="1"/>
  <c r="AF1637" i="3" s="1"/>
  <c r="H1637" i="3"/>
  <c r="I1637" i="3" s="1"/>
  <c r="R1636" i="3"/>
  <c r="T1636" i="3" s="1"/>
  <c r="V1636" i="3" s="1"/>
  <c r="Q1636" i="3"/>
  <c r="S1636" i="3" s="1"/>
  <c r="U1636" i="3" s="1"/>
  <c r="J1636" i="3"/>
  <c r="H1636" i="3"/>
  <c r="I1636" i="3" s="1"/>
  <c r="AE1635" i="3"/>
  <c r="AG1635" i="3" s="1"/>
  <c r="AC1635" i="3"/>
  <c r="W1635" i="3"/>
  <c r="T1635" i="3"/>
  <c r="V1635" i="3" s="1"/>
  <c r="S1635" i="3"/>
  <c r="U1635" i="3" s="1"/>
  <c r="R1635" i="3"/>
  <c r="Q1635" i="3"/>
  <c r="L1635" i="3"/>
  <c r="M1635" i="3" s="1"/>
  <c r="O1635" i="3" s="1"/>
  <c r="K1635" i="3"/>
  <c r="J1635" i="3"/>
  <c r="AD1635" i="3" s="1"/>
  <c r="AF1635" i="3" s="1"/>
  <c r="H1635" i="3"/>
  <c r="I1635" i="3" s="1"/>
  <c r="V1634" i="3"/>
  <c r="R1634" i="3"/>
  <c r="T1634" i="3" s="1"/>
  <c r="Q1634" i="3"/>
  <c r="S1634" i="3" s="1"/>
  <c r="U1634" i="3" s="1"/>
  <c r="J1634" i="3"/>
  <c r="I1634" i="3"/>
  <c r="H1634" i="3"/>
  <c r="AE1633" i="3"/>
  <c r="AG1633" i="3" s="1"/>
  <c r="AC1633" i="3"/>
  <c r="W1633" i="3"/>
  <c r="T1633" i="3"/>
  <c r="V1633" i="3" s="1"/>
  <c r="S1633" i="3"/>
  <c r="U1633" i="3" s="1"/>
  <c r="R1633" i="3"/>
  <c r="Q1633" i="3"/>
  <c r="L1633" i="3"/>
  <c r="M1633" i="3" s="1"/>
  <c r="O1633" i="3" s="1"/>
  <c r="K1633" i="3"/>
  <c r="J1633" i="3"/>
  <c r="AD1633" i="3" s="1"/>
  <c r="AF1633" i="3" s="1"/>
  <c r="H1633" i="3"/>
  <c r="I1633" i="3" s="1"/>
  <c r="AC1632" i="3"/>
  <c r="AD1632" i="3" s="1"/>
  <c r="AF1632" i="3" s="1"/>
  <c r="V1632" i="3"/>
  <c r="U1632" i="3"/>
  <c r="R1632" i="3"/>
  <c r="T1632" i="3" s="1"/>
  <c r="Q1632" i="3"/>
  <c r="S1632" i="3" s="1"/>
  <c r="J1632" i="3"/>
  <c r="H1632" i="3"/>
  <c r="I1632" i="3" s="1"/>
  <c r="AF1631" i="3"/>
  <c r="AE1631" i="3"/>
  <c r="AG1631" i="3" s="1"/>
  <c r="AC1631" i="3"/>
  <c r="W1631" i="3"/>
  <c r="T1631" i="3"/>
  <c r="V1631" i="3" s="1"/>
  <c r="S1631" i="3"/>
  <c r="U1631" i="3" s="1"/>
  <c r="R1631" i="3"/>
  <c r="Q1631" i="3"/>
  <c r="O1631" i="3"/>
  <c r="L1631" i="3"/>
  <c r="M1631" i="3" s="1"/>
  <c r="K1631" i="3"/>
  <c r="J1631" i="3"/>
  <c r="AD1631" i="3" s="1"/>
  <c r="H1631" i="3"/>
  <c r="I1631" i="3" s="1"/>
  <c r="U1630" i="3"/>
  <c r="R1630" i="3"/>
  <c r="T1630" i="3" s="1"/>
  <c r="V1630" i="3" s="1"/>
  <c r="Q1630" i="3"/>
  <c r="S1630" i="3" s="1"/>
  <c r="J1630" i="3"/>
  <c r="H1630" i="3"/>
  <c r="I1630" i="3" s="1"/>
  <c r="AF1629" i="3"/>
  <c r="AE1629" i="3"/>
  <c r="AG1629" i="3" s="1"/>
  <c r="AC1629" i="3"/>
  <c r="X1629" i="3"/>
  <c r="W1629" i="3"/>
  <c r="T1629" i="3"/>
  <c r="V1629" i="3" s="1"/>
  <c r="S1629" i="3"/>
  <c r="U1629" i="3" s="1"/>
  <c r="R1629" i="3"/>
  <c r="Q1629" i="3"/>
  <c r="L1629" i="3"/>
  <c r="M1629" i="3" s="1"/>
  <c r="O1629" i="3" s="1"/>
  <c r="K1629" i="3"/>
  <c r="J1629" i="3"/>
  <c r="AD1629" i="3" s="1"/>
  <c r="H1629" i="3"/>
  <c r="I1629" i="3" s="1"/>
  <c r="R1628" i="3"/>
  <c r="T1628" i="3" s="1"/>
  <c r="V1628" i="3" s="1"/>
  <c r="Q1628" i="3"/>
  <c r="S1628" i="3" s="1"/>
  <c r="U1628" i="3" s="1"/>
  <c r="J1628" i="3"/>
  <c r="I1628" i="3"/>
  <c r="H1628" i="3"/>
  <c r="AE1627" i="3"/>
  <c r="AG1627" i="3" s="1"/>
  <c r="AC1627" i="3"/>
  <c r="W1627" i="3"/>
  <c r="T1627" i="3"/>
  <c r="V1627" i="3" s="1"/>
  <c r="R1627" i="3"/>
  <c r="Q1627" i="3"/>
  <c r="S1627" i="3" s="1"/>
  <c r="U1627" i="3" s="1"/>
  <c r="L1627" i="3"/>
  <c r="M1627" i="3" s="1"/>
  <c r="O1627" i="3" s="1"/>
  <c r="K1627" i="3"/>
  <c r="J1627" i="3"/>
  <c r="AD1627" i="3" s="1"/>
  <c r="AF1627" i="3" s="1"/>
  <c r="H1627" i="3"/>
  <c r="I1627" i="3" s="1"/>
  <c r="AC1626" i="3"/>
  <c r="AD1626" i="3" s="1"/>
  <c r="AF1626" i="3" s="1"/>
  <c r="W1626" i="3"/>
  <c r="S1626" i="3"/>
  <c r="U1626" i="3" s="1"/>
  <c r="R1626" i="3"/>
  <c r="T1626" i="3" s="1"/>
  <c r="V1626" i="3" s="1"/>
  <c r="Q1626" i="3"/>
  <c r="N1626" i="3"/>
  <c r="P1626" i="3" s="1"/>
  <c r="M1626" i="3"/>
  <c r="O1626" i="3" s="1"/>
  <c r="K1626" i="3"/>
  <c r="J1626" i="3"/>
  <c r="L1626" i="3" s="1"/>
  <c r="I1626" i="3"/>
  <c r="H1626" i="3"/>
  <c r="AC1625" i="3"/>
  <c r="AE1625" i="3" s="1"/>
  <c r="AG1625" i="3" s="1"/>
  <c r="T1625" i="3"/>
  <c r="V1625" i="3" s="1"/>
  <c r="S1625" i="3"/>
  <c r="U1625" i="3" s="1"/>
  <c r="R1625" i="3"/>
  <c r="Q1625" i="3"/>
  <c r="L1625" i="3"/>
  <c r="K1625" i="3"/>
  <c r="J1625" i="3"/>
  <c r="M1625" i="3" s="1"/>
  <c r="O1625" i="3" s="1"/>
  <c r="H1625" i="3"/>
  <c r="I1625" i="3" s="1"/>
  <c r="AC1624" i="3"/>
  <c r="R1624" i="3"/>
  <c r="T1624" i="3" s="1"/>
  <c r="V1624" i="3" s="1"/>
  <c r="Q1624" i="3"/>
  <c r="S1624" i="3" s="1"/>
  <c r="U1624" i="3" s="1"/>
  <c r="M1624" i="3"/>
  <c r="O1624" i="3" s="1"/>
  <c r="J1624" i="3"/>
  <c r="L1624" i="3" s="1"/>
  <c r="H1624" i="3"/>
  <c r="I1624" i="3" s="1"/>
  <c r="W1623" i="3"/>
  <c r="T1623" i="3"/>
  <c r="V1623" i="3" s="1"/>
  <c r="S1623" i="3"/>
  <c r="U1623" i="3" s="1"/>
  <c r="R1623" i="3"/>
  <c r="Q1623" i="3"/>
  <c r="L1623" i="3"/>
  <c r="K1623" i="3"/>
  <c r="J1623" i="3"/>
  <c r="H1623" i="3"/>
  <c r="I1623" i="3" s="1"/>
  <c r="AC1622" i="3"/>
  <c r="R1622" i="3"/>
  <c r="T1622" i="3" s="1"/>
  <c r="V1622" i="3" s="1"/>
  <c r="Q1622" i="3"/>
  <c r="S1622" i="3" s="1"/>
  <c r="U1622" i="3" s="1"/>
  <c r="M1622" i="3"/>
  <c r="O1622" i="3" s="1"/>
  <c r="J1622" i="3"/>
  <c r="L1622" i="3" s="1"/>
  <c r="H1622" i="3"/>
  <c r="I1622" i="3" s="1"/>
  <c r="W1621" i="3"/>
  <c r="T1621" i="3"/>
  <c r="V1621" i="3" s="1"/>
  <c r="S1621" i="3"/>
  <c r="U1621" i="3" s="1"/>
  <c r="R1621" i="3"/>
  <c r="Q1621" i="3"/>
  <c r="L1621" i="3"/>
  <c r="K1621" i="3"/>
  <c r="J1621" i="3"/>
  <c r="H1621" i="3"/>
  <c r="I1621" i="3" s="1"/>
  <c r="AC1620" i="3"/>
  <c r="R1620" i="3"/>
  <c r="T1620" i="3" s="1"/>
  <c r="V1620" i="3" s="1"/>
  <c r="Q1620" i="3"/>
  <c r="S1620" i="3" s="1"/>
  <c r="U1620" i="3" s="1"/>
  <c r="M1620" i="3"/>
  <c r="O1620" i="3" s="1"/>
  <c r="J1620" i="3"/>
  <c r="L1620" i="3" s="1"/>
  <c r="H1620" i="3"/>
  <c r="I1620" i="3" s="1"/>
  <c r="W1619" i="3"/>
  <c r="T1619" i="3"/>
  <c r="V1619" i="3" s="1"/>
  <c r="S1619" i="3"/>
  <c r="U1619" i="3" s="1"/>
  <c r="R1619" i="3"/>
  <c r="Q1619" i="3"/>
  <c r="O1619" i="3"/>
  <c r="M1619" i="3"/>
  <c r="L1619" i="3"/>
  <c r="K1619" i="3"/>
  <c r="J1619" i="3"/>
  <c r="H1619" i="3"/>
  <c r="I1619" i="3" s="1"/>
  <c r="AC1618" i="3"/>
  <c r="R1618" i="3"/>
  <c r="T1618" i="3" s="1"/>
  <c r="V1618" i="3" s="1"/>
  <c r="Q1618" i="3"/>
  <c r="S1618" i="3" s="1"/>
  <c r="U1618" i="3" s="1"/>
  <c r="M1618" i="3"/>
  <c r="O1618" i="3" s="1"/>
  <c r="J1618" i="3"/>
  <c r="L1618" i="3" s="1"/>
  <c r="I1618" i="3"/>
  <c r="H1618" i="3"/>
  <c r="X1617" i="3"/>
  <c r="W1617" i="3"/>
  <c r="T1617" i="3"/>
  <c r="V1617" i="3" s="1"/>
  <c r="S1617" i="3"/>
  <c r="U1617" i="3" s="1"/>
  <c r="R1617" i="3"/>
  <c r="Q1617" i="3"/>
  <c r="M1617" i="3"/>
  <c r="O1617" i="3" s="1"/>
  <c r="L1617" i="3"/>
  <c r="K1617" i="3"/>
  <c r="J1617" i="3"/>
  <c r="I1617" i="3"/>
  <c r="H1617" i="3"/>
  <c r="AD1616" i="3"/>
  <c r="AF1616" i="3" s="1"/>
  <c r="AC1616" i="3"/>
  <c r="Y1616" i="3"/>
  <c r="AA1616" i="3" s="1"/>
  <c r="W1616" i="3"/>
  <c r="X1616" i="3" s="1"/>
  <c r="S1616" i="3"/>
  <c r="U1616" i="3" s="1"/>
  <c r="R1616" i="3"/>
  <c r="T1616" i="3" s="1"/>
  <c r="V1616" i="3" s="1"/>
  <c r="Q1616" i="3"/>
  <c r="N1616" i="3"/>
  <c r="P1616" i="3" s="1"/>
  <c r="M1616" i="3"/>
  <c r="O1616" i="3" s="1"/>
  <c r="K1616" i="3"/>
  <c r="J1616" i="3"/>
  <c r="L1616" i="3" s="1"/>
  <c r="H1616" i="3"/>
  <c r="I1616" i="3" s="1"/>
  <c r="AE1615" i="3"/>
  <c r="AG1615" i="3" s="1"/>
  <c r="AC1615" i="3"/>
  <c r="T1615" i="3"/>
  <c r="V1615" i="3" s="1"/>
  <c r="S1615" i="3"/>
  <c r="U1615" i="3" s="1"/>
  <c r="R1615" i="3"/>
  <c r="Q1615" i="3"/>
  <c r="L1615" i="3"/>
  <c r="K1615" i="3"/>
  <c r="J1615" i="3"/>
  <c r="M1615" i="3" s="1"/>
  <c r="O1615" i="3" s="1"/>
  <c r="H1615" i="3"/>
  <c r="I1615" i="3" s="1"/>
  <c r="R1614" i="3"/>
  <c r="T1614" i="3" s="1"/>
  <c r="V1614" i="3" s="1"/>
  <c r="Q1614" i="3"/>
  <c r="S1614" i="3" s="1"/>
  <c r="U1614" i="3" s="1"/>
  <c r="J1614" i="3"/>
  <c r="I1614" i="3"/>
  <c r="H1614" i="3"/>
  <c r="X1613" i="3"/>
  <c r="W1613" i="3"/>
  <c r="T1613" i="3"/>
  <c r="V1613" i="3" s="1"/>
  <c r="S1613" i="3"/>
  <c r="U1613" i="3" s="1"/>
  <c r="R1613" i="3"/>
  <c r="Q1613" i="3"/>
  <c r="L1613" i="3"/>
  <c r="K1613" i="3"/>
  <c r="J1613" i="3"/>
  <c r="H1613" i="3"/>
  <c r="I1613" i="3" s="1"/>
  <c r="R1612" i="3"/>
  <c r="T1612" i="3" s="1"/>
  <c r="V1612" i="3" s="1"/>
  <c r="Q1612" i="3"/>
  <c r="S1612" i="3" s="1"/>
  <c r="U1612" i="3" s="1"/>
  <c r="J1612" i="3"/>
  <c r="H1612" i="3"/>
  <c r="I1612" i="3" s="1"/>
  <c r="X1611" i="3"/>
  <c r="W1611" i="3"/>
  <c r="T1611" i="3"/>
  <c r="V1611" i="3" s="1"/>
  <c r="S1611" i="3"/>
  <c r="U1611" i="3" s="1"/>
  <c r="R1611" i="3"/>
  <c r="Q1611" i="3"/>
  <c r="L1611" i="3"/>
  <c r="K1611" i="3"/>
  <c r="J1611" i="3"/>
  <c r="H1611" i="3"/>
  <c r="I1611" i="3" s="1"/>
  <c r="R1610" i="3"/>
  <c r="T1610" i="3" s="1"/>
  <c r="V1610" i="3" s="1"/>
  <c r="Q1610" i="3"/>
  <c r="S1610" i="3" s="1"/>
  <c r="U1610" i="3" s="1"/>
  <c r="J1610" i="3"/>
  <c r="H1610" i="3"/>
  <c r="I1610" i="3" s="1"/>
  <c r="X1609" i="3"/>
  <c r="W1609" i="3"/>
  <c r="T1609" i="3"/>
  <c r="V1609" i="3" s="1"/>
  <c r="S1609" i="3"/>
  <c r="U1609" i="3" s="1"/>
  <c r="R1609" i="3"/>
  <c r="Q1609" i="3"/>
  <c r="L1609" i="3"/>
  <c r="K1609" i="3"/>
  <c r="J1609" i="3"/>
  <c r="H1609" i="3"/>
  <c r="I1609" i="3" s="1"/>
  <c r="R1608" i="3"/>
  <c r="T1608" i="3" s="1"/>
  <c r="V1608" i="3" s="1"/>
  <c r="Q1608" i="3"/>
  <c r="S1608" i="3" s="1"/>
  <c r="U1608" i="3" s="1"/>
  <c r="J1608" i="3"/>
  <c r="H1608" i="3"/>
  <c r="I1608" i="3" s="1"/>
  <c r="X1607" i="3"/>
  <c r="W1607" i="3"/>
  <c r="T1607" i="3"/>
  <c r="V1607" i="3" s="1"/>
  <c r="S1607" i="3"/>
  <c r="U1607" i="3" s="1"/>
  <c r="R1607" i="3"/>
  <c r="Q1607" i="3"/>
  <c r="L1607" i="3"/>
  <c r="K1607" i="3"/>
  <c r="J1607" i="3"/>
  <c r="H1607" i="3"/>
  <c r="I1607" i="3" s="1"/>
  <c r="R1606" i="3"/>
  <c r="T1606" i="3" s="1"/>
  <c r="V1606" i="3" s="1"/>
  <c r="Q1606" i="3"/>
  <c r="S1606" i="3" s="1"/>
  <c r="U1606" i="3" s="1"/>
  <c r="J1606" i="3"/>
  <c r="I1606" i="3"/>
  <c r="H1606" i="3"/>
  <c r="X1605" i="3"/>
  <c r="W1605" i="3"/>
  <c r="T1605" i="3"/>
  <c r="V1605" i="3" s="1"/>
  <c r="S1605" i="3"/>
  <c r="U1605" i="3" s="1"/>
  <c r="R1605" i="3"/>
  <c r="Q1605" i="3"/>
  <c r="L1605" i="3"/>
  <c r="M1605" i="3" s="1"/>
  <c r="O1605" i="3" s="1"/>
  <c r="K1605" i="3"/>
  <c r="J1605" i="3"/>
  <c r="H1605" i="3"/>
  <c r="I1605" i="3" s="1"/>
  <c r="R1604" i="3"/>
  <c r="T1604" i="3" s="1"/>
  <c r="V1604" i="3" s="1"/>
  <c r="Q1604" i="3"/>
  <c r="S1604" i="3" s="1"/>
  <c r="U1604" i="3" s="1"/>
  <c r="J1604" i="3"/>
  <c r="H1604" i="3"/>
  <c r="I1604" i="3" s="1"/>
  <c r="X1603" i="3"/>
  <c r="W1603" i="3"/>
  <c r="T1603" i="3"/>
  <c r="V1603" i="3" s="1"/>
  <c r="S1603" i="3"/>
  <c r="U1603" i="3" s="1"/>
  <c r="R1603" i="3"/>
  <c r="Q1603" i="3"/>
  <c r="L1603" i="3"/>
  <c r="M1603" i="3" s="1"/>
  <c r="O1603" i="3" s="1"/>
  <c r="K1603" i="3"/>
  <c r="J1603" i="3"/>
  <c r="H1603" i="3"/>
  <c r="I1603" i="3" s="1"/>
  <c r="R1602" i="3"/>
  <c r="T1602" i="3" s="1"/>
  <c r="V1602" i="3" s="1"/>
  <c r="Q1602" i="3"/>
  <c r="S1602" i="3" s="1"/>
  <c r="U1602" i="3" s="1"/>
  <c r="J1602" i="3"/>
  <c r="H1602" i="3"/>
  <c r="I1602" i="3" s="1"/>
  <c r="X1601" i="3"/>
  <c r="W1601" i="3"/>
  <c r="T1601" i="3"/>
  <c r="V1601" i="3" s="1"/>
  <c r="S1601" i="3"/>
  <c r="U1601" i="3" s="1"/>
  <c r="R1601" i="3"/>
  <c r="Q1601" i="3"/>
  <c r="L1601" i="3"/>
  <c r="M1601" i="3" s="1"/>
  <c r="O1601" i="3" s="1"/>
  <c r="K1601" i="3"/>
  <c r="J1601" i="3"/>
  <c r="H1601" i="3"/>
  <c r="I1601" i="3" s="1"/>
  <c r="R1600" i="3"/>
  <c r="T1600" i="3" s="1"/>
  <c r="V1600" i="3" s="1"/>
  <c r="Q1600" i="3"/>
  <c r="S1600" i="3" s="1"/>
  <c r="U1600" i="3" s="1"/>
  <c r="J1600" i="3"/>
  <c r="H1600" i="3"/>
  <c r="I1600" i="3" s="1"/>
  <c r="W1599" i="3"/>
  <c r="T1599" i="3"/>
  <c r="V1599" i="3" s="1"/>
  <c r="S1599" i="3"/>
  <c r="U1599" i="3" s="1"/>
  <c r="R1599" i="3"/>
  <c r="Q1599" i="3"/>
  <c r="O1599" i="3"/>
  <c r="L1599" i="3"/>
  <c r="M1599" i="3" s="1"/>
  <c r="K1599" i="3"/>
  <c r="J1599" i="3"/>
  <c r="H1599" i="3"/>
  <c r="I1599" i="3" s="1"/>
  <c r="V1598" i="3"/>
  <c r="R1598" i="3"/>
  <c r="T1598" i="3" s="1"/>
  <c r="Q1598" i="3"/>
  <c r="S1598" i="3" s="1"/>
  <c r="U1598" i="3" s="1"/>
  <c r="J1598" i="3"/>
  <c r="H1598" i="3"/>
  <c r="I1598" i="3" s="1"/>
  <c r="W1597" i="3"/>
  <c r="T1597" i="3"/>
  <c r="V1597" i="3" s="1"/>
  <c r="S1597" i="3"/>
  <c r="U1597" i="3" s="1"/>
  <c r="R1597" i="3"/>
  <c r="Q1597" i="3"/>
  <c r="L1597" i="3"/>
  <c r="K1597" i="3"/>
  <c r="J1597" i="3"/>
  <c r="H1597" i="3"/>
  <c r="I1597" i="3" s="1"/>
  <c r="R1596" i="3"/>
  <c r="T1596" i="3" s="1"/>
  <c r="V1596" i="3" s="1"/>
  <c r="Q1596" i="3"/>
  <c r="S1596" i="3" s="1"/>
  <c r="U1596" i="3" s="1"/>
  <c r="J1596" i="3"/>
  <c r="H1596" i="3"/>
  <c r="I1596" i="3" s="1"/>
  <c r="W1595" i="3"/>
  <c r="T1595" i="3"/>
  <c r="V1595" i="3" s="1"/>
  <c r="S1595" i="3"/>
  <c r="U1595" i="3" s="1"/>
  <c r="R1595" i="3"/>
  <c r="Q1595" i="3"/>
  <c r="O1595" i="3"/>
  <c r="L1595" i="3"/>
  <c r="M1595" i="3" s="1"/>
  <c r="K1595" i="3"/>
  <c r="J1595" i="3"/>
  <c r="H1595" i="3"/>
  <c r="I1595" i="3" s="1"/>
  <c r="V1594" i="3"/>
  <c r="R1594" i="3"/>
  <c r="T1594" i="3" s="1"/>
  <c r="Q1594" i="3"/>
  <c r="S1594" i="3" s="1"/>
  <c r="U1594" i="3" s="1"/>
  <c r="J1594" i="3"/>
  <c r="H1594" i="3"/>
  <c r="I1594" i="3" s="1"/>
  <c r="W1593" i="3"/>
  <c r="T1593" i="3"/>
  <c r="V1593" i="3" s="1"/>
  <c r="S1593" i="3"/>
  <c r="U1593" i="3" s="1"/>
  <c r="R1593" i="3"/>
  <c r="Q1593" i="3"/>
  <c r="O1593" i="3"/>
  <c r="L1593" i="3"/>
  <c r="M1593" i="3" s="1"/>
  <c r="K1593" i="3"/>
  <c r="J1593" i="3"/>
  <c r="H1593" i="3"/>
  <c r="I1593" i="3" s="1"/>
  <c r="R1592" i="3"/>
  <c r="T1592" i="3" s="1"/>
  <c r="V1592" i="3" s="1"/>
  <c r="Q1592" i="3"/>
  <c r="S1592" i="3" s="1"/>
  <c r="U1592" i="3" s="1"/>
  <c r="J1592" i="3"/>
  <c r="H1592" i="3"/>
  <c r="I1592" i="3" s="1"/>
  <c r="W1591" i="3"/>
  <c r="T1591" i="3"/>
  <c r="V1591" i="3" s="1"/>
  <c r="R1591" i="3"/>
  <c r="Q1591" i="3"/>
  <c r="S1591" i="3" s="1"/>
  <c r="U1591" i="3" s="1"/>
  <c r="M1591" i="3"/>
  <c r="O1591" i="3" s="1"/>
  <c r="L1591" i="3"/>
  <c r="K1591" i="3"/>
  <c r="J1591" i="3"/>
  <c r="I1591" i="3"/>
  <c r="H1591" i="3"/>
  <c r="AE1590" i="3"/>
  <c r="AG1590" i="3" s="1"/>
  <c r="AC1590" i="3"/>
  <c r="W1590" i="3"/>
  <c r="S1590" i="3"/>
  <c r="U1590" i="3" s="1"/>
  <c r="R1590" i="3"/>
  <c r="T1590" i="3" s="1"/>
  <c r="V1590" i="3" s="1"/>
  <c r="Q1590" i="3"/>
  <c r="K1590" i="3"/>
  <c r="J1590" i="3"/>
  <c r="AD1590" i="3" s="1"/>
  <c r="AF1590" i="3" s="1"/>
  <c r="H1590" i="3"/>
  <c r="I1590" i="3" s="1"/>
  <c r="AC1589" i="3"/>
  <c r="AE1589" i="3" s="1"/>
  <c r="AG1589" i="3" s="1"/>
  <c r="Y1589" i="3"/>
  <c r="AA1589" i="3" s="1"/>
  <c r="W1589" i="3"/>
  <c r="X1589" i="3" s="1"/>
  <c r="U1589" i="3"/>
  <c r="T1589" i="3"/>
  <c r="V1589" i="3" s="1"/>
  <c r="R1589" i="3"/>
  <c r="Q1589" i="3"/>
  <c r="S1589" i="3" s="1"/>
  <c r="M1589" i="3"/>
  <c r="O1589" i="3" s="1"/>
  <c r="L1589" i="3"/>
  <c r="K1589" i="3"/>
  <c r="J1589" i="3"/>
  <c r="H1589" i="3"/>
  <c r="I1589" i="3" s="1"/>
  <c r="AE1588" i="3"/>
  <c r="AG1588" i="3" s="1"/>
  <c r="AC1588" i="3"/>
  <c r="W1588" i="3"/>
  <c r="S1588" i="3"/>
  <c r="U1588" i="3" s="1"/>
  <c r="R1588" i="3"/>
  <c r="T1588" i="3" s="1"/>
  <c r="V1588" i="3" s="1"/>
  <c r="Q1588" i="3"/>
  <c r="K1588" i="3"/>
  <c r="J1588" i="3"/>
  <c r="AD1588" i="3" s="1"/>
  <c r="AF1588" i="3" s="1"/>
  <c r="H1588" i="3"/>
  <c r="I1588" i="3" s="1"/>
  <c r="AG1587" i="3"/>
  <c r="AC1587" i="3"/>
  <c r="AE1587" i="3" s="1"/>
  <c r="W1587" i="3"/>
  <c r="X1587" i="3" s="1"/>
  <c r="Y1587" i="3" s="1"/>
  <c r="AA1587" i="3" s="1"/>
  <c r="T1587" i="3"/>
  <c r="V1587" i="3" s="1"/>
  <c r="R1587" i="3"/>
  <c r="Q1587" i="3"/>
  <c r="S1587" i="3" s="1"/>
  <c r="U1587" i="3" s="1"/>
  <c r="M1587" i="3"/>
  <c r="O1587" i="3" s="1"/>
  <c r="L1587" i="3"/>
  <c r="K1587" i="3"/>
  <c r="J1587" i="3"/>
  <c r="AD1587" i="3" s="1"/>
  <c r="AF1587" i="3" s="1"/>
  <c r="H1587" i="3"/>
  <c r="I1587" i="3" s="1"/>
  <c r="AE1586" i="3"/>
  <c r="AG1586" i="3" s="1"/>
  <c r="AC1586" i="3"/>
  <c r="W1586" i="3"/>
  <c r="S1586" i="3"/>
  <c r="U1586" i="3" s="1"/>
  <c r="R1586" i="3"/>
  <c r="T1586" i="3" s="1"/>
  <c r="V1586" i="3" s="1"/>
  <c r="Q1586" i="3"/>
  <c r="K1586" i="3"/>
  <c r="J1586" i="3"/>
  <c r="AD1586" i="3" s="1"/>
  <c r="AF1586" i="3" s="1"/>
  <c r="H1586" i="3"/>
  <c r="I1586" i="3" s="1"/>
  <c r="AC1585" i="3"/>
  <c r="AE1585" i="3" s="1"/>
  <c r="AG1585" i="3" s="1"/>
  <c r="Y1585" i="3"/>
  <c r="AA1585" i="3" s="1"/>
  <c r="W1585" i="3"/>
  <c r="X1585" i="3" s="1"/>
  <c r="U1585" i="3"/>
  <c r="T1585" i="3"/>
  <c r="V1585" i="3" s="1"/>
  <c r="R1585" i="3"/>
  <c r="Q1585" i="3"/>
  <c r="S1585" i="3" s="1"/>
  <c r="M1585" i="3"/>
  <c r="O1585" i="3" s="1"/>
  <c r="L1585" i="3"/>
  <c r="K1585" i="3"/>
  <c r="J1585" i="3"/>
  <c r="I1585" i="3"/>
  <c r="H1585" i="3"/>
  <c r="AE1584" i="3"/>
  <c r="AG1584" i="3" s="1"/>
  <c r="AC1584" i="3"/>
  <c r="W1584" i="3"/>
  <c r="S1584" i="3"/>
  <c r="U1584" i="3" s="1"/>
  <c r="R1584" i="3"/>
  <c r="T1584" i="3" s="1"/>
  <c r="V1584" i="3" s="1"/>
  <c r="Q1584" i="3"/>
  <c r="K1584" i="3"/>
  <c r="J1584" i="3"/>
  <c r="AD1584" i="3" s="1"/>
  <c r="AF1584" i="3" s="1"/>
  <c r="H1584" i="3"/>
  <c r="I1584" i="3" s="1"/>
  <c r="AC1583" i="3"/>
  <c r="AE1583" i="3" s="1"/>
  <c r="AG1583" i="3" s="1"/>
  <c r="W1583" i="3"/>
  <c r="X1583" i="3" s="1"/>
  <c r="Y1583" i="3" s="1"/>
  <c r="AA1583" i="3" s="1"/>
  <c r="T1583" i="3"/>
  <c r="V1583" i="3" s="1"/>
  <c r="R1583" i="3"/>
  <c r="Q1583" i="3"/>
  <c r="S1583" i="3" s="1"/>
  <c r="U1583" i="3" s="1"/>
  <c r="M1583" i="3"/>
  <c r="O1583" i="3" s="1"/>
  <c r="L1583" i="3"/>
  <c r="K1583" i="3"/>
  <c r="J1583" i="3"/>
  <c r="AD1583" i="3" s="1"/>
  <c r="AF1583" i="3" s="1"/>
  <c r="H1583" i="3"/>
  <c r="I1583" i="3" s="1"/>
  <c r="AE1582" i="3"/>
  <c r="AG1582" i="3" s="1"/>
  <c r="AC1582" i="3"/>
  <c r="W1582" i="3"/>
  <c r="S1582" i="3"/>
  <c r="U1582" i="3" s="1"/>
  <c r="R1582" i="3"/>
  <c r="T1582" i="3" s="1"/>
  <c r="V1582" i="3" s="1"/>
  <c r="Q1582" i="3"/>
  <c r="K1582" i="3"/>
  <c r="J1582" i="3"/>
  <c r="AD1582" i="3" s="1"/>
  <c r="AF1582" i="3" s="1"/>
  <c r="H1582" i="3"/>
  <c r="I1582" i="3" s="1"/>
  <c r="AC1581" i="3"/>
  <c r="AE1581" i="3" s="1"/>
  <c r="AG1581" i="3" s="1"/>
  <c r="W1581" i="3"/>
  <c r="X1581" i="3" s="1"/>
  <c r="Y1581" i="3" s="1"/>
  <c r="AA1581" i="3" s="1"/>
  <c r="U1581" i="3"/>
  <c r="T1581" i="3"/>
  <c r="V1581" i="3" s="1"/>
  <c r="R1581" i="3"/>
  <c r="Q1581" i="3"/>
  <c r="S1581" i="3" s="1"/>
  <c r="M1581" i="3"/>
  <c r="O1581" i="3" s="1"/>
  <c r="L1581" i="3"/>
  <c r="K1581" i="3"/>
  <c r="J1581" i="3"/>
  <c r="H1581" i="3"/>
  <c r="I1581" i="3" s="1"/>
  <c r="AE1580" i="3"/>
  <c r="AG1580" i="3" s="1"/>
  <c r="AC1580" i="3"/>
  <c r="W1580" i="3"/>
  <c r="S1580" i="3"/>
  <c r="U1580" i="3" s="1"/>
  <c r="R1580" i="3"/>
  <c r="T1580" i="3" s="1"/>
  <c r="V1580" i="3" s="1"/>
  <c r="Q1580" i="3"/>
  <c r="K1580" i="3"/>
  <c r="J1580" i="3"/>
  <c r="AD1580" i="3" s="1"/>
  <c r="AF1580" i="3" s="1"/>
  <c r="H1580" i="3"/>
  <c r="I1580" i="3" s="1"/>
  <c r="AC1579" i="3"/>
  <c r="AE1579" i="3" s="1"/>
  <c r="AG1579" i="3" s="1"/>
  <c r="W1579" i="3"/>
  <c r="X1579" i="3" s="1"/>
  <c r="Y1579" i="3" s="1"/>
  <c r="AA1579" i="3" s="1"/>
  <c r="T1579" i="3"/>
  <c r="V1579" i="3" s="1"/>
  <c r="R1579" i="3"/>
  <c r="Q1579" i="3"/>
  <c r="S1579" i="3" s="1"/>
  <c r="U1579" i="3" s="1"/>
  <c r="M1579" i="3"/>
  <c r="O1579" i="3" s="1"/>
  <c r="L1579" i="3"/>
  <c r="K1579" i="3"/>
  <c r="J1579" i="3"/>
  <c r="AD1579" i="3" s="1"/>
  <c r="AF1579" i="3" s="1"/>
  <c r="I1579" i="3"/>
  <c r="H1579" i="3"/>
  <c r="AE1578" i="3"/>
  <c r="AG1578" i="3" s="1"/>
  <c r="AC1578" i="3"/>
  <c r="W1578" i="3"/>
  <c r="S1578" i="3"/>
  <c r="U1578" i="3" s="1"/>
  <c r="R1578" i="3"/>
  <c r="T1578" i="3" s="1"/>
  <c r="V1578" i="3" s="1"/>
  <c r="Q1578" i="3"/>
  <c r="K1578" i="3"/>
  <c r="J1578" i="3"/>
  <c r="AD1578" i="3" s="1"/>
  <c r="AF1578" i="3" s="1"/>
  <c r="H1578" i="3"/>
  <c r="I1578" i="3" s="1"/>
  <c r="AC1577" i="3"/>
  <c r="AE1577" i="3" s="1"/>
  <c r="AG1577" i="3" s="1"/>
  <c r="W1577" i="3"/>
  <c r="X1577" i="3" s="1"/>
  <c r="Y1577" i="3" s="1"/>
  <c r="AA1577" i="3" s="1"/>
  <c r="T1577" i="3"/>
  <c r="V1577" i="3" s="1"/>
  <c r="R1577" i="3"/>
  <c r="Q1577" i="3"/>
  <c r="S1577" i="3" s="1"/>
  <c r="U1577" i="3" s="1"/>
  <c r="M1577" i="3"/>
  <c r="O1577" i="3" s="1"/>
  <c r="L1577" i="3"/>
  <c r="K1577" i="3"/>
  <c r="J1577" i="3"/>
  <c r="H1577" i="3"/>
  <c r="I1577" i="3" s="1"/>
  <c r="AE1576" i="3"/>
  <c r="AG1576" i="3" s="1"/>
  <c r="AC1576" i="3"/>
  <c r="W1576" i="3"/>
  <c r="S1576" i="3"/>
  <c r="U1576" i="3" s="1"/>
  <c r="R1576" i="3"/>
  <c r="T1576" i="3" s="1"/>
  <c r="V1576" i="3" s="1"/>
  <c r="Q1576" i="3"/>
  <c r="K1576" i="3"/>
  <c r="J1576" i="3"/>
  <c r="AD1576" i="3" s="1"/>
  <c r="AF1576" i="3" s="1"/>
  <c r="H1576" i="3"/>
  <c r="I1576" i="3" s="1"/>
  <c r="AC1575" i="3"/>
  <c r="AE1575" i="3" s="1"/>
  <c r="AG1575" i="3" s="1"/>
  <c r="W1575" i="3"/>
  <c r="X1575" i="3" s="1"/>
  <c r="Y1575" i="3" s="1"/>
  <c r="AA1575" i="3" s="1"/>
  <c r="T1575" i="3"/>
  <c r="V1575" i="3" s="1"/>
  <c r="R1575" i="3"/>
  <c r="Q1575" i="3"/>
  <c r="S1575" i="3" s="1"/>
  <c r="U1575" i="3" s="1"/>
  <c r="M1575" i="3"/>
  <c r="O1575" i="3" s="1"/>
  <c r="L1575" i="3"/>
  <c r="K1575" i="3"/>
  <c r="J1575" i="3"/>
  <c r="AD1575" i="3" s="1"/>
  <c r="AF1575" i="3" s="1"/>
  <c r="H1575" i="3"/>
  <c r="I1575" i="3" s="1"/>
  <c r="AE1574" i="3"/>
  <c r="AG1574" i="3" s="1"/>
  <c r="AC1574" i="3"/>
  <c r="W1574" i="3"/>
  <c r="S1574" i="3"/>
  <c r="U1574" i="3" s="1"/>
  <c r="R1574" i="3"/>
  <c r="T1574" i="3" s="1"/>
  <c r="V1574" i="3" s="1"/>
  <c r="Q1574" i="3"/>
  <c r="K1574" i="3"/>
  <c r="J1574" i="3"/>
  <c r="AD1574" i="3" s="1"/>
  <c r="AF1574" i="3" s="1"/>
  <c r="I1574" i="3"/>
  <c r="H1574" i="3"/>
  <c r="AC1573" i="3"/>
  <c r="AE1573" i="3" s="1"/>
  <c r="AG1573" i="3" s="1"/>
  <c r="W1573" i="3"/>
  <c r="X1573" i="3" s="1"/>
  <c r="Y1573" i="3" s="1"/>
  <c r="AA1573" i="3" s="1"/>
  <c r="T1573" i="3"/>
  <c r="V1573" i="3" s="1"/>
  <c r="R1573" i="3"/>
  <c r="Q1573" i="3"/>
  <c r="S1573" i="3" s="1"/>
  <c r="U1573" i="3" s="1"/>
  <c r="M1573" i="3"/>
  <c r="O1573" i="3" s="1"/>
  <c r="L1573" i="3"/>
  <c r="K1573" i="3"/>
  <c r="J1573" i="3"/>
  <c r="H1573" i="3"/>
  <c r="I1573" i="3" s="1"/>
  <c r="AE1572" i="3"/>
  <c r="AG1572" i="3" s="1"/>
  <c r="AC1572" i="3"/>
  <c r="W1572" i="3"/>
  <c r="S1572" i="3"/>
  <c r="U1572" i="3" s="1"/>
  <c r="R1572" i="3"/>
  <c r="T1572" i="3" s="1"/>
  <c r="V1572" i="3" s="1"/>
  <c r="Q1572" i="3"/>
  <c r="K1572" i="3"/>
  <c r="J1572" i="3"/>
  <c r="AD1572" i="3" s="1"/>
  <c r="AF1572" i="3" s="1"/>
  <c r="H1572" i="3"/>
  <c r="I1572" i="3" s="1"/>
  <c r="AC1571" i="3"/>
  <c r="AE1571" i="3" s="1"/>
  <c r="AG1571" i="3" s="1"/>
  <c r="W1571" i="3"/>
  <c r="X1571" i="3" s="1"/>
  <c r="Y1571" i="3" s="1"/>
  <c r="AA1571" i="3" s="1"/>
  <c r="T1571" i="3"/>
  <c r="V1571" i="3" s="1"/>
  <c r="R1571" i="3"/>
  <c r="Q1571" i="3"/>
  <c r="S1571" i="3" s="1"/>
  <c r="U1571" i="3" s="1"/>
  <c r="M1571" i="3"/>
  <c r="O1571" i="3" s="1"/>
  <c r="L1571" i="3"/>
  <c r="K1571" i="3"/>
  <c r="J1571" i="3"/>
  <c r="AD1571" i="3" s="1"/>
  <c r="AF1571" i="3" s="1"/>
  <c r="I1571" i="3"/>
  <c r="H1571" i="3"/>
  <c r="AE1570" i="3"/>
  <c r="AG1570" i="3" s="1"/>
  <c r="AC1570" i="3"/>
  <c r="W1570" i="3"/>
  <c r="S1570" i="3"/>
  <c r="U1570" i="3" s="1"/>
  <c r="R1570" i="3"/>
  <c r="T1570" i="3" s="1"/>
  <c r="V1570" i="3" s="1"/>
  <c r="Q1570" i="3"/>
  <c r="K1570" i="3"/>
  <c r="J1570" i="3"/>
  <c r="AD1570" i="3" s="1"/>
  <c r="AF1570" i="3" s="1"/>
  <c r="H1570" i="3"/>
  <c r="I1570" i="3" s="1"/>
  <c r="AC1569" i="3"/>
  <c r="AE1569" i="3" s="1"/>
  <c r="AG1569" i="3" s="1"/>
  <c r="W1569" i="3"/>
  <c r="X1569" i="3" s="1"/>
  <c r="Y1569" i="3" s="1"/>
  <c r="AA1569" i="3" s="1"/>
  <c r="T1569" i="3"/>
  <c r="V1569" i="3" s="1"/>
  <c r="R1569" i="3"/>
  <c r="Q1569" i="3"/>
  <c r="S1569" i="3" s="1"/>
  <c r="U1569" i="3" s="1"/>
  <c r="M1569" i="3"/>
  <c r="O1569" i="3" s="1"/>
  <c r="L1569" i="3"/>
  <c r="K1569" i="3"/>
  <c r="J1569" i="3"/>
  <c r="H1569" i="3"/>
  <c r="I1569" i="3" s="1"/>
  <c r="AE1568" i="3"/>
  <c r="AG1568" i="3" s="1"/>
  <c r="AC1568" i="3"/>
  <c r="W1568" i="3"/>
  <c r="S1568" i="3"/>
  <c r="U1568" i="3" s="1"/>
  <c r="R1568" i="3"/>
  <c r="T1568" i="3" s="1"/>
  <c r="V1568" i="3" s="1"/>
  <c r="Q1568" i="3"/>
  <c r="K1568" i="3"/>
  <c r="J1568" i="3"/>
  <c r="AD1568" i="3" s="1"/>
  <c r="AF1568" i="3" s="1"/>
  <c r="H1568" i="3"/>
  <c r="I1568" i="3" s="1"/>
  <c r="AC1567" i="3"/>
  <c r="AE1567" i="3" s="1"/>
  <c r="AG1567" i="3" s="1"/>
  <c r="W1567" i="3"/>
  <c r="X1567" i="3" s="1"/>
  <c r="Y1567" i="3" s="1"/>
  <c r="AA1567" i="3" s="1"/>
  <c r="T1567" i="3"/>
  <c r="V1567" i="3" s="1"/>
  <c r="R1567" i="3"/>
  <c r="Q1567" i="3"/>
  <c r="S1567" i="3" s="1"/>
  <c r="U1567" i="3" s="1"/>
  <c r="M1567" i="3"/>
  <c r="O1567" i="3" s="1"/>
  <c r="L1567" i="3"/>
  <c r="K1567" i="3"/>
  <c r="J1567" i="3"/>
  <c r="AD1567" i="3" s="1"/>
  <c r="AF1567" i="3" s="1"/>
  <c r="H1567" i="3"/>
  <c r="I1567" i="3" s="1"/>
  <c r="AE1566" i="3"/>
  <c r="AG1566" i="3" s="1"/>
  <c r="AC1566" i="3"/>
  <c r="W1566" i="3"/>
  <c r="S1566" i="3"/>
  <c r="U1566" i="3" s="1"/>
  <c r="R1566" i="3"/>
  <c r="T1566" i="3" s="1"/>
  <c r="V1566" i="3" s="1"/>
  <c r="Q1566" i="3"/>
  <c r="K1566" i="3"/>
  <c r="J1566" i="3"/>
  <c r="AD1566" i="3" s="1"/>
  <c r="AF1566" i="3" s="1"/>
  <c r="I1566" i="3"/>
  <c r="H1566" i="3"/>
  <c r="AC1565" i="3"/>
  <c r="AE1565" i="3" s="1"/>
  <c r="AG1565" i="3" s="1"/>
  <c r="W1565" i="3"/>
  <c r="X1565" i="3" s="1"/>
  <c r="Y1565" i="3" s="1"/>
  <c r="AA1565" i="3" s="1"/>
  <c r="T1565" i="3"/>
  <c r="V1565" i="3" s="1"/>
  <c r="R1565" i="3"/>
  <c r="Q1565" i="3"/>
  <c r="S1565" i="3" s="1"/>
  <c r="U1565" i="3" s="1"/>
  <c r="M1565" i="3"/>
  <c r="O1565" i="3" s="1"/>
  <c r="L1565" i="3"/>
  <c r="K1565" i="3"/>
  <c r="J1565" i="3"/>
  <c r="H1565" i="3"/>
  <c r="I1565" i="3" s="1"/>
  <c r="AE1564" i="3"/>
  <c r="AG1564" i="3" s="1"/>
  <c r="AC1564" i="3"/>
  <c r="W1564" i="3"/>
  <c r="S1564" i="3"/>
  <c r="U1564" i="3" s="1"/>
  <c r="R1564" i="3"/>
  <c r="T1564" i="3" s="1"/>
  <c r="V1564" i="3" s="1"/>
  <c r="Q1564" i="3"/>
  <c r="K1564" i="3"/>
  <c r="J1564" i="3"/>
  <c r="AD1564" i="3" s="1"/>
  <c r="AF1564" i="3" s="1"/>
  <c r="H1564" i="3"/>
  <c r="I1564" i="3" s="1"/>
  <c r="AC1563" i="3"/>
  <c r="AE1563" i="3" s="1"/>
  <c r="AG1563" i="3" s="1"/>
  <c r="W1563" i="3"/>
  <c r="X1563" i="3" s="1"/>
  <c r="Y1563" i="3" s="1"/>
  <c r="AA1563" i="3" s="1"/>
  <c r="T1563" i="3"/>
  <c r="V1563" i="3" s="1"/>
  <c r="R1563" i="3"/>
  <c r="Q1563" i="3"/>
  <c r="S1563" i="3" s="1"/>
  <c r="U1563" i="3" s="1"/>
  <c r="M1563" i="3"/>
  <c r="O1563" i="3" s="1"/>
  <c r="L1563" i="3"/>
  <c r="K1563" i="3"/>
  <c r="J1563" i="3"/>
  <c r="AD1563" i="3" s="1"/>
  <c r="AF1563" i="3" s="1"/>
  <c r="I1563" i="3"/>
  <c r="H1563" i="3"/>
  <c r="AE1562" i="3"/>
  <c r="AG1562" i="3" s="1"/>
  <c r="AC1562" i="3"/>
  <c r="W1562" i="3"/>
  <c r="S1562" i="3"/>
  <c r="U1562" i="3" s="1"/>
  <c r="R1562" i="3"/>
  <c r="T1562" i="3" s="1"/>
  <c r="V1562" i="3" s="1"/>
  <c r="Q1562" i="3"/>
  <c r="K1562" i="3"/>
  <c r="J1562" i="3"/>
  <c r="AD1562" i="3" s="1"/>
  <c r="AF1562" i="3" s="1"/>
  <c r="H1562" i="3"/>
  <c r="I1562" i="3" s="1"/>
  <c r="AC1561" i="3"/>
  <c r="AE1561" i="3" s="1"/>
  <c r="AG1561" i="3" s="1"/>
  <c r="W1561" i="3"/>
  <c r="X1561" i="3" s="1"/>
  <c r="Y1561" i="3" s="1"/>
  <c r="AA1561" i="3" s="1"/>
  <c r="T1561" i="3"/>
  <c r="V1561" i="3" s="1"/>
  <c r="R1561" i="3"/>
  <c r="Q1561" i="3"/>
  <c r="S1561" i="3" s="1"/>
  <c r="U1561" i="3" s="1"/>
  <c r="M1561" i="3"/>
  <c r="O1561" i="3" s="1"/>
  <c r="L1561" i="3"/>
  <c r="K1561" i="3"/>
  <c r="J1561" i="3"/>
  <c r="H1561" i="3"/>
  <c r="I1561" i="3" s="1"/>
  <c r="AE1560" i="3"/>
  <c r="AG1560" i="3" s="1"/>
  <c r="AC1560" i="3"/>
  <c r="W1560" i="3"/>
  <c r="S1560" i="3"/>
  <c r="U1560" i="3" s="1"/>
  <c r="R1560" i="3"/>
  <c r="T1560" i="3" s="1"/>
  <c r="V1560" i="3" s="1"/>
  <c r="Q1560" i="3"/>
  <c r="K1560" i="3"/>
  <c r="J1560" i="3"/>
  <c r="AD1560" i="3" s="1"/>
  <c r="AF1560" i="3" s="1"/>
  <c r="H1560" i="3"/>
  <c r="I1560" i="3" s="1"/>
  <c r="AC1559" i="3"/>
  <c r="AE1559" i="3" s="1"/>
  <c r="AG1559" i="3" s="1"/>
  <c r="W1559" i="3"/>
  <c r="X1559" i="3" s="1"/>
  <c r="Y1559" i="3" s="1"/>
  <c r="AA1559" i="3" s="1"/>
  <c r="T1559" i="3"/>
  <c r="V1559" i="3" s="1"/>
  <c r="R1559" i="3"/>
  <c r="Q1559" i="3"/>
  <c r="S1559" i="3" s="1"/>
  <c r="U1559" i="3" s="1"/>
  <c r="M1559" i="3"/>
  <c r="O1559" i="3" s="1"/>
  <c r="L1559" i="3"/>
  <c r="K1559" i="3"/>
  <c r="J1559" i="3"/>
  <c r="AD1559" i="3" s="1"/>
  <c r="AF1559" i="3" s="1"/>
  <c r="H1559" i="3"/>
  <c r="I1559" i="3" s="1"/>
  <c r="AE1558" i="3"/>
  <c r="AG1558" i="3" s="1"/>
  <c r="AC1558" i="3"/>
  <c r="W1558" i="3"/>
  <c r="S1558" i="3"/>
  <c r="U1558" i="3" s="1"/>
  <c r="R1558" i="3"/>
  <c r="T1558" i="3" s="1"/>
  <c r="V1558" i="3" s="1"/>
  <c r="Q1558" i="3"/>
  <c r="K1558" i="3"/>
  <c r="J1558" i="3"/>
  <c r="AD1558" i="3" s="1"/>
  <c r="AF1558" i="3" s="1"/>
  <c r="I1558" i="3"/>
  <c r="H1558" i="3"/>
  <c r="AC1557" i="3"/>
  <c r="AE1557" i="3" s="1"/>
  <c r="AG1557" i="3" s="1"/>
  <c r="W1557" i="3"/>
  <c r="X1557" i="3" s="1"/>
  <c r="Y1557" i="3" s="1"/>
  <c r="AA1557" i="3" s="1"/>
  <c r="T1557" i="3"/>
  <c r="V1557" i="3" s="1"/>
  <c r="R1557" i="3"/>
  <c r="Q1557" i="3"/>
  <c r="S1557" i="3" s="1"/>
  <c r="U1557" i="3" s="1"/>
  <c r="M1557" i="3"/>
  <c r="O1557" i="3" s="1"/>
  <c r="L1557" i="3"/>
  <c r="K1557" i="3"/>
  <c r="J1557" i="3"/>
  <c r="H1557" i="3"/>
  <c r="I1557" i="3" s="1"/>
  <c r="AE1556" i="3"/>
  <c r="AG1556" i="3" s="1"/>
  <c r="AC1556" i="3"/>
  <c r="W1556" i="3"/>
  <c r="S1556" i="3"/>
  <c r="U1556" i="3" s="1"/>
  <c r="R1556" i="3"/>
  <c r="T1556" i="3" s="1"/>
  <c r="V1556" i="3" s="1"/>
  <c r="Q1556" i="3"/>
  <c r="K1556" i="3"/>
  <c r="J1556" i="3"/>
  <c r="AD1556" i="3" s="1"/>
  <c r="AF1556" i="3" s="1"/>
  <c r="H1556" i="3"/>
  <c r="I1556" i="3" s="1"/>
  <c r="AC1555" i="3"/>
  <c r="AE1555" i="3" s="1"/>
  <c r="AG1555" i="3" s="1"/>
  <c r="W1555" i="3"/>
  <c r="X1555" i="3" s="1"/>
  <c r="Y1555" i="3" s="1"/>
  <c r="AA1555" i="3" s="1"/>
  <c r="T1555" i="3"/>
  <c r="V1555" i="3" s="1"/>
  <c r="R1555" i="3"/>
  <c r="Q1555" i="3"/>
  <c r="S1555" i="3" s="1"/>
  <c r="U1555" i="3" s="1"/>
  <c r="M1555" i="3"/>
  <c r="O1555" i="3" s="1"/>
  <c r="L1555" i="3"/>
  <c r="K1555" i="3"/>
  <c r="J1555" i="3"/>
  <c r="AD1555" i="3" s="1"/>
  <c r="AF1555" i="3" s="1"/>
  <c r="I1555" i="3"/>
  <c r="H1555" i="3"/>
  <c r="AE1554" i="3"/>
  <c r="AG1554" i="3" s="1"/>
  <c r="AC1554" i="3"/>
  <c r="W1554" i="3"/>
  <c r="S1554" i="3"/>
  <c r="U1554" i="3" s="1"/>
  <c r="R1554" i="3"/>
  <c r="T1554" i="3" s="1"/>
  <c r="V1554" i="3" s="1"/>
  <c r="Q1554" i="3"/>
  <c r="K1554" i="3"/>
  <c r="J1554" i="3"/>
  <c r="AD1554" i="3" s="1"/>
  <c r="AF1554" i="3" s="1"/>
  <c r="H1554" i="3"/>
  <c r="I1554" i="3" s="1"/>
  <c r="AC1553" i="3"/>
  <c r="AE1553" i="3" s="1"/>
  <c r="AG1553" i="3" s="1"/>
  <c r="W1553" i="3"/>
  <c r="X1553" i="3" s="1"/>
  <c r="Y1553" i="3" s="1"/>
  <c r="AA1553" i="3" s="1"/>
  <c r="T1553" i="3"/>
  <c r="V1553" i="3" s="1"/>
  <c r="R1553" i="3"/>
  <c r="Q1553" i="3"/>
  <c r="S1553" i="3" s="1"/>
  <c r="U1553" i="3" s="1"/>
  <c r="M1553" i="3"/>
  <c r="O1553" i="3" s="1"/>
  <c r="L1553" i="3"/>
  <c r="K1553" i="3"/>
  <c r="J1553" i="3"/>
  <c r="H1553" i="3"/>
  <c r="I1553" i="3" s="1"/>
  <c r="AE1552" i="3"/>
  <c r="AG1552" i="3" s="1"/>
  <c r="AC1552" i="3"/>
  <c r="W1552" i="3"/>
  <c r="S1552" i="3"/>
  <c r="U1552" i="3" s="1"/>
  <c r="R1552" i="3"/>
  <c r="T1552" i="3" s="1"/>
  <c r="V1552" i="3" s="1"/>
  <c r="Q1552" i="3"/>
  <c r="K1552" i="3"/>
  <c r="J1552" i="3"/>
  <c r="AD1552" i="3" s="1"/>
  <c r="AF1552" i="3" s="1"/>
  <c r="H1552" i="3"/>
  <c r="I1552" i="3" s="1"/>
  <c r="AC1551" i="3"/>
  <c r="AE1551" i="3" s="1"/>
  <c r="AG1551" i="3" s="1"/>
  <c r="W1551" i="3"/>
  <c r="X1551" i="3" s="1"/>
  <c r="Y1551" i="3" s="1"/>
  <c r="AA1551" i="3" s="1"/>
  <c r="T1551" i="3"/>
  <c r="V1551" i="3" s="1"/>
  <c r="R1551" i="3"/>
  <c r="Q1551" i="3"/>
  <c r="S1551" i="3" s="1"/>
  <c r="U1551" i="3" s="1"/>
  <c r="M1551" i="3"/>
  <c r="O1551" i="3" s="1"/>
  <c r="L1551" i="3"/>
  <c r="K1551" i="3"/>
  <c r="J1551" i="3"/>
  <c r="AD1551" i="3" s="1"/>
  <c r="AF1551" i="3" s="1"/>
  <c r="H1551" i="3"/>
  <c r="I1551" i="3" s="1"/>
  <c r="AE1550" i="3"/>
  <c r="AG1550" i="3" s="1"/>
  <c r="AC1550" i="3"/>
  <c r="W1550" i="3"/>
  <c r="S1550" i="3"/>
  <c r="U1550" i="3" s="1"/>
  <c r="R1550" i="3"/>
  <c r="T1550" i="3" s="1"/>
  <c r="V1550" i="3" s="1"/>
  <c r="Q1550" i="3"/>
  <c r="K1550" i="3"/>
  <c r="J1550" i="3"/>
  <c r="AD1550" i="3" s="1"/>
  <c r="AF1550" i="3" s="1"/>
  <c r="I1550" i="3"/>
  <c r="H1550" i="3"/>
  <c r="AC1549" i="3"/>
  <c r="AE1549" i="3" s="1"/>
  <c r="AG1549" i="3" s="1"/>
  <c r="W1549" i="3"/>
  <c r="X1549" i="3" s="1"/>
  <c r="Y1549" i="3" s="1"/>
  <c r="AA1549" i="3" s="1"/>
  <c r="T1549" i="3"/>
  <c r="V1549" i="3" s="1"/>
  <c r="R1549" i="3"/>
  <c r="Q1549" i="3"/>
  <c r="S1549" i="3" s="1"/>
  <c r="U1549" i="3" s="1"/>
  <c r="M1549" i="3"/>
  <c r="O1549" i="3" s="1"/>
  <c r="L1549" i="3"/>
  <c r="K1549" i="3"/>
  <c r="J1549" i="3"/>
  <c r="H1549" i="3"/>
  <c r="I1549" i="3" s="1"/>
  <c r="AE1548" i="3"/>
  <c r="AG1548" i="3" s="1"/>
  <c r="AC1548" i="3"/>
  <c r="W1548" i="3"/>
  <c r="S1548" i="3"/>
  <c r="U1548" i="3" s="1"/>
  <c r="R1548" i="3"/>
  <c r="T1548" i="3" s="1"/>
  <c r="V1548" i="3" s="1"/>
  <c r="Q1548" i="3"/>
  <c r="K1548" i="3"/>
  <c r="J1548" i="3"/>
  <c r="AD1548" i="3" s="1"/>
  <c r="AF1548" i="3" s="1"/>
  <c r="H1548" i="3"/>
  <c r="I1548" i="3" s="1"/>
  <c r="AC1547" i="3"/>
  <c r="AE1547" i="3" s="1"/>
  <c r="AG1547" i="3" s="1"/>
  <c r="W1547" i="3"/>
  <c r="X1547" i="3" s="1"/>
  <c r="Y1547" i="3" s="1"/>
  <c r="AA1547" i="3" s="1"/>
  <c r="T1547" i="3"/>
  <c r="V1547" i="3" s="1"/>
  <c r="R1547" i="3"/>
  <c r="Q1547" i="3"/>
  <c r="S1547" i="3" s="1"/>
  <c r="U1547" i="3" s="1"/>
  <c r="M1547" i="3"/>
  <c r="O1547" i="3" s="1"/>
  <c r="L1547" i="3"/>
  <c r="K1547" i="3"/>
  <c r="J1547" i="3"/>
  <c r="AD1547" i="3" s="1"/>
  <c r="AF1547" i="3" s="1"/>
  <c r="I1547" i="3"/>
  <c r="H1547" i="3"/>
  <c r="AE1546" i="3"/>
  <c r="AG1546" i="3" s="1"/>
  <c r="AC1546" i="3"/>
  <c r="W1546" i="3"/>
  <c r="S1546" i="3"/>
  <c r="U1546" i="3" s="1"/>
  <c r="R1546" i="3"/>
  <c r="T1546" i="3" s="1"/>
  <c r="V1546" i="3" s="1"/>
  <c r="Q1546" i="3"/>
  <c r="K1546" i="3"/>
  <c r="J1546" i="3"/>
  <c r="AD1546" i="3" s="1"/>
  <c r="AF1546" i="3" s="1"/>
  <c r="H1546" i="3"/>
  <c r="I1546" i="3" s="1"/>
  <c r="AG1545" i="3"/>
  <c r="AC1545" i="3"/>
  <c r="AE1545" i="3" s="1"/>
  <c r="W1545" i="3"/>
  <c r="T1545" i="3"/>
  <c r="V1545" i="3" s="1"/>
  <c r="S1545" i="3"/>
  <c r="U1545" i="3" s="1"/>
  <c r="R1545" i="3"/>
  <c r="Q1545" i="3"/>
  <c r="M1545" i="3"/>
  <c r="O1545" i="3" s="1"/>
  <c r="L1545" i="3"/>
  <c r="K1545" i="3"/>
  <c r="J1545" i="3"/>
  <c r="H1545" i="3"/>
  <c r="I1545" i="3" s="1"/>
  <c r="AC1544" i="3"/>
  <c r="AE1544" i="3" s="1"/>
  <c r="AG1544" i="3" s="1"/>
  <c r="W1544" i="3"/>
  <c r="R1544" i="3"/>
  <c r="T1544" i="3" s="1"/>
  <c r="V1544" i="3" s="1"/>
  <c r="Q1544" i="3"/>
  <c r="S1544" i="3" s="1"/>
  <c r="U1544" i="3" s="1"/>
  <c r="K1544" i="3"/>
  <c r="J1544" i="3"/>
  <c r="H1544" i="3"/>
  <c r="I1544" i="3" s="1"/>
  <c r="AC1543" i="3"/>
  <c r="AE1543" i="3" s="1"/>
  <c r="AG1543" i="3" s="1"/>
  <c r="W1543" i="3"/>
  <c r="U1543" i="3"/>
  <c r="T1543" i="3"/>
  <c r="V1543" i="3" s="1"/>
  <c r="R1543" i="3"/>
  <c r="Q1543" i="3"/>
  <c r="S1543" i="3" s="1"/>
  <c r="M1543" i="3"/>
  <c r="O1543" i="3" s="1"/>
  <c r="L1543" i="3"/>
  <c r="K1543" i="3"/>
  <c r="J1543" i="3"/>
  <c r="H1543" i="3"/>
  <c r="I1543" i="3" s="1"/>
  <c r="AG1542" i="3"/>
  <c r="AC1542" i="3"/>
  <c r="AE1542" i="3" s="1"/>
  <c r="W1542" i="3"/>
  <c r="U1542" i="3"/>
  <c r="S1542" i="3"/>
  <c r="R1542" i="3"/>
  <c r="T1542" i="3" s="1"/>
  <c r="V1542" i="3" s="1"/>
  <c r="Q1542" i="3"/>
  <c r="K1542" i="3"/>
  <c r="J1542" i="3"/>
  <c r="H1542" i="3"/>
  <c r="I1542" i="3" s="1"/>
  <c r="AG1541" i="3"/>
  <c r="AC1541" i="3"/>
  <c r="AE1541" i="3" s="1"/>
  <c r="W1541" i="3"/>
  <c r="T1541" i="3"/>
  <c r="V1541" i="3" s="1"/>
  <c r="S1541" i="3"/>
  <c r="U1541" i="3" s="1"/>
  <c r="R1541" i="3"/>
  <c r="Q1541" i="3"/>
  <c r="M1541" i="3"/>
  <c r="O1541" i="3" s="1"/>
  <c r="L1541" i="3"/>
  <c r="K1541" i="3"/>
  <c r="J1541" i="3"/>
  <c r="H1541" i="3"/>
  <c r="I1541" i="3" s="1"/>
  <c r="AC1540" i="3"/>
  <c r="AE1540" i="3" s="1"/>
  <c r="AG1540" i="3" s="1"/>
  <c r="W1540" i="3"/>
  <c r="R1540" i="3"/>
  <c r="T1540" i="3" s="1"/>
  <c r="V1540" i="3" s="1"/>
  <c r="Q1540" i="3"/>
  <c r="S1540" i="3" s="1"/>
  <c r="U1540" i="3" s="1"/>
  <c r="K1540" i="3"/>
  <c r="J1540" i="3"/>
  <c r="H1540" i="3"/>
  <c r="I1540" i="3" s="1"/>
  <c r="AC1539" i="3"/>
  <c r="AE1539" i="3" s="1"/>
  <c r="AG1539" i="3" s="1"/>
  <c r="W1539" i="3"/>
  <c r="U1539" i="3"/>
  <c r="T1539" i="3"/>
  <c r="V1539" i="3" s="1"/>
  <c r="R1539" i="3"/>
  <c r="Q1539" i="3"/>
  <c r="S1539" i="3" s="1"/>
  <c r="M1539" i="3"/>
  <c r="O1539" i="3" s="1"/>
  <c r="L1539" i="3"/>
  <c r="K1539" i="3"/>
  <c r="J1539" i="3"/>
  <c r="H1539" i="3"/>
  <c r="I1539" i="3" s="1"/>
  <c r="U1538" i="3"/>
  <c r="S1538" i="3"/>
  <c r="R1538" i="3"/>
  <c r="T1538" i="3" s="1"/>
  <c r="V1538" i="3" s="1"/>
  <c r="Q1538" i="3"/>
  <c r="J1538" i="3"/>
  <c r="H1538" i="3"/>
  <c r="I1538" i="3" s="1"/>
  <c r="AC1537" i="3"/>
  <c r="AE1537" i="3" s="1"/>
  <c r="AG1537" i="3" s="1"/>
  <c r="X1537" i="3"/>
  <c r="Y1537" i="3" s="1"/>
  <c r="AA1537" i="3" s="1"/>
  <c r="W1537" i="3"/>
  <c r="T1537" i="3"/>
  <c r="V1537" i="3" s="1"/>
  <c r="S1537" i="3"/>
  <c r="U1537" i="3" s="1"/>
  <c r="R1537" i="3"/>
  <c r="Q1537" i="3"/>
  <c r="L1537" i="3"/>
  <c r="M1537" i="3" s="1"/>
  <c r="O1537" i="3" s="1"/>
  <c r="K1537" i="3"/>
  <c r="J1537" i="3"/>
  <c r="H1537" i="3"/>
  <c r="I1537" i="3" s="1"/>
  <c r="R1536" i="3"/>
  <c r="T1536" i="3" s="1"/>
  <c r="V1536" i="3" s="1"/>
  <c r="Q1536" i="3"/>
  <c r="S1536" i="3" s="1"/>
  <c r="U1536" i="3" s="1"/>
  <c r="J1536" i="3"/>
  <c r="H1536" i="3"/>
  <c r="I1536" i="3" s="1"/>
  <c r="AF1535" i="3"/>
  <c r="AC1535" i="3"/>
  <c r="AE1535" i="3" s="1"/>
  <c r="AG1535" i="3" s="1"/>
  <c r="X1535" i="3"/>
  <c r="W1535" i="3"/>
  <c r="T1535" i="3"/>
  <c r="V1535" i="3" s="1"/>
  <c r="R1535" i="3"/>
  <c r="Q1535" i="3"/>
  <c r="S1535" i="3" s="1"/>
  <c r="U1535" i="3" s="1"/>
  <c r="L1535" i="3"/>
  <c r="M1535" i="3" s="1"/>
  <c r="O1535" i="3" s="1"/>
  <c r="K1535" i="3"/>
  <c r="J1535" i="3"/>
  <c r="AD1535" i="3" s="1"/>
  <c r="H1535" i="3"/>
  <c r="I1535" i="3" s="1"/>
  <c r="AC1534" i="3"/>
  <c r="W1534" i="3"/>
  <c r="U1534" i="3"/>
  <c r="S1534" i="3"/>
  <c r="R1534" i="3"/>
  <c r="T1534" i="3" s="1"/>
  <c r="V1534" i="3" s="1"/>
  <c r="Q1534" i="3"/>
  <c r="M1534" i="3"/>
  <c r="O1534" i="3" s="1"/>
  <c r="J1534" i="3"/>
  <c r="L1534" i="3" s="1"/>
  <c r="I1534" i="3"/>
  <c r="H1534" i="3"/>
  <c r="AC1533" i="3"/>
  <c r="AE1533" i="3" s="1"/>
  <c r="AG1533" i="3" s="1"/>
  <c r="X1533" i="3"/>
  <c r="Y1533" i="3" s="1"/>
  <c r="AA1533" i="3" s="1"/>
  <c r="W1533" i="3"/>
  <c r="T1533" i="3"/>
  <c r="V1533" i="3" s="1"/>
  <c r="S1533" i="3"/>
  <c r="U1533" i="3" s="1"/>
  <c r="R1533" i="3"/>
  <c r="Q1533" i="3"/>
  <c r="L1533" i="3"/>
  <c r="M1533" i="3" s="1"/>
  <c r="O1533" i="3" s="1"/>
  <c r="K1533" i="3"/>
  <c r="J1533" i="3"/>
  <c r="H1533" i="3"/>
  <c r="I1533" i="3" s="1"/>
  <c r="AE1532" i="3"/>
  <c r="AG1532" i="3" s="1"/>
  <c r="AC1532" i="3"/>
  <c r="Z1532" i="3"/>
  <c r="AB1532" i="3" s="1"/>
  <c r="W1532" i="3"/>
  <c r="X1532" i="3" s="1"/>
  <c r="U1532" i="3"/>
  <c r="R1532" i="3"/>
  <c r="T1532" i="3" s="1"/>
  <c r="V1532" i="3" s="1"/>
  <c r="Q1532" i="3"/>
  <c r="S1532" i="3" s="1"/>
  <c r="K1532" i="3"/>
  <c r="J1532" i="3"/>
  <c r="AD1532" i="3" s="1"/>
  <c r="AF1532" i="3" s="1"/>
  <c r="H1532" i="3"/>
  <c r="I1532" i="3" s="1"/>
  <c r="AE1531" i="3"/>
  <c r="AG1531" i="3" s="1"/>
  <c r="AC1531" i="3"/>
  <c r="W1531" i="3"/>
  <c r="T1531" i="3"/>
  <c r="V1531" i="3" s="1"/>
  <c r="S1531" i="3"/>
  <c r="U1531" i="3" s="1"/>
  <c r="R1531" i="3"/>
  <c r="Q1531" i="3"/>
  <c r="O1531" i="3"/>
  <c r="M1531" i="3"/>
  <c r="L1531" i="3"/>
  <c r="K1531" i="3"/>
  <c r="J1531" i="3"/>
  <c r="AD1531" i="3" s="1"/>
  <c r="AF1531" i="3" s="1"/>
  <c r="I1531" i="3"/>
  <c r="H1531" i="3"/>
  <c r="AC1530" i="3"/>
  <c r="AE1530" i="3" s="1"/>
  <c r="AG1530" i="3" s="1"/>
  <c r="Y1530" i="3"/>
  <c r="AA1530" i="3" s="1"/>
  <c r="W1530" i="3"/>
  <c r="X1530" i="3" s="1"/>
  <c r="R1530" i="3"/>
  <c r="T1530" i="3" s="1"/>
  <c r="V1530" i="3" s="1"/>
  <c r="Q1530" i="3"/>
  <c r="S1530" i="3" s="1"/>
  <c r="U1530" i="3" s="1"/>
  <c r="K1530" i="3"/>
  <c r="J1530" i="3"/>
  <c r="L1530" i="3" s="1"/>
  <c r="M1530" i="3" s="1"/>
  <c r="O1530" i="3" s="1"/>
  <c r="I1530" i="3"/>
  <c r="H1530" i="3"/>
  <c r="AE1529" i="3"/>
  <c r="AG1529" i="3" s="1"/>
  <c r="AC1529" i="3"/>
  <c r="W1529" i="3"/>
  <c r="T1529" i="3"/>
  <c r="V1529" i="3" s="1"/>
  <c r="S1529" i="3"/>
  <c r="U1529" i="3" s="1"/>
  <c r="R1529" i="3"/>
  <c r="Q1529" i="3"/>
  <c r="O1529" i="3"/>
  <c r="M1529" i="3"/>
  <c r="L1529" i="3"/>
  <c r="K1529" i="3"/>
  <c r="J1529" i="3"/>
  <c r="AD1529" i="3" s="1"/>
  <c r="AF1529" i="3" s="1"/>
  <c r="H1529" i="3"/>
  <c r="I1529" i="3" s="1"/>
  <c r="AG1528" i="3"/>
  <c r="AC1528" i="3"/>
  <c r="AE1528" i="3" s="1"/>
  <c r="Y1528" i="3"/>
  <c r="AA1528" i="3" s="1"/>
  <c r="W1528" i="3"/>
  <c r="X1528" i="3" s="1"/>
  <c r="R1528" i="3"/>
  <c r="T1528" i="3" s="1"/>
  <c r="V1528" i="3" s="1"/>
  <c r="Q1528" i="3"/>
  <c r="S1528" i="3" s="1"/>
  <c r="U1528" i="3" s="1"/>
  <c r="M1528" i="3"/>
  <c r="O1528" i="3" s="1"/>
  <c r="K1528" i="3"/>
  <c r="J1528" i="3"/>
  <c r="L1528" i="3" s="1"/>
  <c r="H1528" i="3"/>
  <c r="I1528" i="3" s="1"/>
  <c r="AE1527" i="3"/>
  <c r="AG1527" i="3" s="1"/>
  <c r="AC1527" i="3"/>
  <c r="W1527" i="3"/>
  <c r="T1527" i="3"/>
  <c r="V1527" i="3" s="1"/>
  <c r="S1527" i="3"/>
  <c r="U1527" i="3" s="1"/>
  <c r="R1527" i="3"/>
  <c r="Q1527" i="3"/>
  <c r="O1527" i="3"/>
  <c r="M1527" i="3"/>
  <c r="L1527" i="3"/>
  <c r="K1527" i="3"/>
  <c r="J1527" i="3"/>
  <c r="AD1527" i="3" s="1"/>
  <c r="AF1527" i="3" s="1"/>
  <c r="H1527" i="3"/>
  <c r="I1527" i="3" s="1"/>
  <c r="AG1526" i="3"/>
  <c r="AC1526" i="3"/>
  <c r="AE1526" i="3" s="1"/>
  <c r="W1526" i="3"/>
  <c r="X1526" i="3" s="1"/>
  <c r="Y1526" i="3" s="1"/>
  <c r="AA1526" i="3" s="1"/>
  <c r="U1526" i="3"/>
  <c r="R1526" i="3"/>
  <c r="T1526" i="3" s="1"/>
  <c r="V1526" i="3" s="1"/>
  <c r="Q1526" i="3"/>
  <c r="S1526" i="3" s="1"/>
  <c r="M1526" i="3"/>
  <c r="O1526" i="3" s="1"/>
  <c r="K1526" i="3"/>
  <c r="J1526" i="3"/>
  <c r="L1526" i="3" s="1"/>
  <c r="H1526" i="3"/>
  <c r="I1526" i="3" s="1"/>
  <c r="AE1525" i="3"/>
  <c r="AG1525" i="3" s="1"/>
  <c r="AC1525" i="3"/>
  <c r="W1525" i="3"/>
  <c r="T1525" i="3"/>
  <c r="V1525" i="3" s="1"/>
  <c r="S1525" i="3"/>
  <c r="U1525" i="3" s="1"/>
  <c r="R1525" i="3"/>
  <c r="Q1525" i="3"/>
  <c r="O1525" i="3"/>
  <c r="M1525" i="3"/>
  <c r="L1525" i="3"/>
  <c r="K1525" i="3"/>
  <c r="J1525" i="3"/>
  <c r="AD1525" i="3" s="1"/>
  <c r="AF1525" i="3" s="1"/>
  <c r="I1525" i="3"/>
  <c r="H1525" i="3"/>
  <c r="AG1524" i="3"/>
  <c r="AC1524" i="3"/>
  <c r="AE1524" i="3" s="1"/>
  <c r="Y1524" i="3"/>
  <c r="AA1524" i="3" s="1"/>
  <c r="W1524" i="3"/>
  <c r="X1524" i="3" s="1"/>
  <c r="U1524" i="3"/>
  <c r="R1524" i="3"/>
  <c r="T1524" i="3" s="1"/>
  <c r="V1524" i="3" s="1"/>
  <c r="Q1524" i="3"/>
  <c r="S1524" i="3" s="1"/>
  <c r="K1524" i="3"/>
  <c r="J1524" i="3"/>
  <c r="L1524" i="3" s="1"/>
  <c r="M1524" i="3" s="1"/>
  <c r="O1524" i="3" s="1"/>
  <c r="I1524" i="3"/>
  <c r="H1524" i="3"/>
  <c r="AE1523" i="3"/>
  <c r="AG1523" i="3" s="1"/>
  <c r="AC1523" i="3"/>
  <c r="W1523" i="3"/>
  <c r="T1523" i="3"/>
  <c r="V1523" i="3" s="1"/>
  <c r="S1523" i="3"/>
  <c r="U1523" i="3" s="1"/>
  <c r="R1523" i="3"/>
  <c r="Q1523" i="3"/>
  <c r="O1523" i="3"/>
  <c r="M1523" i="3"/>
  <c r="L1523" i="3"/>
  <c r="K1523" i="3"/>
  <c r="J1523" i="3"/>
  <c r="AD1523" i="3" s="1"/>
  <c r="AF1523" i="3" s="1"/>
  <c r="H1523" i="3"/>
  <c r="I1523" i="3" s="1"/>
  <c r="AC1522" i="3"/>
  <c r="AE1522" i="3" s="1"/>
  <c r="AG1522" i="3" s="1"/>
  <c r="Y1522" i="3"/>
  <c r="AA1522" i="3" s="1"/>
  <c r="W1522" i="3"/>
  <c r="X1522" i="3" s="1"/>
  <c r="R1522" i="3"/>
  <c r="T1522" i="3" s="1"/>
  <c r="V1522" i="3" s="1"/>
  <c r="Q1522" i="3"/>
  <c r="S1522" i="3" s="1"/>
  <c r="U1522" i="3" s="1"/>
  <c r="K1522" i="3"/>
  <c r="J1522" i="3"/>
  <c r="L1522" i="3" s="1"/>
  <c r="M1522" i="3" s="1"/>
  <c r="O1522" i="3" s="1"/>
  <c r="H1522" i="3"/>
  <c r="I1522" i="3" s="1"/>
  <c r="AE1521" i="3"/>
  <c r="AG1521" i="3" s="1"/>
  <c r="AC1521" i="3"/>
  <c r="W1521" i="3"/>
  <c r="T1521" i="3"/>
  <c r="V1521" i="3" s="1"/>
  <c r="S1521" i="3"/>
  <c r="U1521" i="3" s="1"/>
  <c r="R1521" i="3"/>
  <c r="Q1521" i="3"/>
  <c r="O1521" i="3"/>
  <c r="M1521" i="3"/>
  <c r="L1521" i="3"/>
  <c r="K1521" i="3"/>
  <c r="J1521" i="3"/>
  <c r="AD1521" i="3" s="1"/>
  <c r="AF1521" i="3" s="1"/>
  <c r="I1521" i="3"/>
  <c r="H1521" i="3"/>
  <c r="AG1520" i="3"/>
  <c r="AC1520" i="3"/>
  <c r="AE1520" i="3" s="1"/>
  <c r="Y1520" i="3"/>
  <c r="AA1520" i="3" s="1"/>
  <c r="W1520" i="3"/>
  <c r="X1520" i="3" s="1"/>
  <c r="R1520" i="3"/>
  <c r="T1520" i="3" s="1"/>
  <c r="V1520" i="3" s="1"/>
  <c r="Q1520" i="3"/>
  <c r="S1520" i="3" s="1"/>
  <c r="U1520" i="3" s="1"/>
  <c r="M1520" i="3"/>
  <c r="O1520" i="3" s="1"/>
  <c r="K1520" i="3"/>
  <c r="J1520" i="3"/>
  <c r="L1520" i="3" s="1"/>
  <c r="H1520" i="3"/>
  <c r="I1520" i="3" s="1"/>
  <c r="AE1519" i="3"/>
  <c r="AG1519" i="3" s="1"/>
  <c r="AC1519" i="3"/>
  <c r="W1519" i="3"/>
  <c r="T1519" i="3"/>
  <c r="V1519" i="3" s="1"/>
  <c r="S1519" i="3"/>
  <c r="U1519" i="3" s="1"/>
  <c r="R1519" i="3"/>
  <c r="Q1519" i="3"/>
  <c r="O1519" i="3"/>
  <c r="M1519" i="3"/>
  <c r="L1519" i="3"/>
  <c r="K1519" i="3"/>
  <c r="J1519" i="3"/>
  <c r="AD1519" i="3" s="1"/>
  <c r="AF1519" i="3" s="1"/>
  <c r="H1519" i="3"/>
  <c r="I1519" i="3" s="1"/>
  <c r="AG1518" i="3"/>
  <c r="AC1518" i="3"/>
  <c r="AE1518" i="3" s="1"/>
  <c r="W1518" i="3"/>
  <c r="X1518" i="3" s="1"/>
  <c r="Y1518" i="3" s="1"/>
  <c r="AA1518" i="3" s="1"/>
  <c r="U1518" i="3"/>
  <c r="R1518" i="3"/>
  <c r="T1518" i="3" s="1"/>
  <c r="V1518" i="3" s="1"/>
  <c r="Q1518" i="3"/>
  <c r="S1518" i="3" s="1"/>
  <c r="M1518" i="3"/>
  <c r="O1518" i="3" s="1"/>
  <c r="K1518" i="3"/>
  <c r="J1518" i="3"/>
  <c r="L1518" i="3" s="1"/>
  <c r="I1518" i="3"/>
  <c r="H1518" i="3"/>
  <c r="AE1517" i="3"/>
  <c r="AG1517" i="3" s="1"/>
  <c r="AC1517" i="3"/>
  <c r="W1517" i="3"/>
  <c r="T1517" i="3"/>
  <c r="V1517" i="3" s="1"/>
  <c r="S1517" i="3"/>
  <c r="U1517" i="3" s="1"/>
  <c r="R1517" i="3"/>
  <c r="Q1517" i="3"/>
  <c r="O1517" i="3"/>
  <c r="M1517" i="3"/>
  <c r="L1517" i="3"/>
  <c r="K1517" i="3"/>
  <c r="J1517" i="3"/>
  <c r="AD1517" i="3" s="1"/>
  <c r="AF1517" i="3" s="1"/>
  <c r="H1517" i="3"/>
  <c r="I1517" i="3" s="1"/>
  <c r="AG1516" i="3"/>
  <c r="AC1516" i="3"/>
  <c r="AE1516" i="3" s="1"/>
  <c r="W1516" i="3"/>
  <c r="X1516" i="3" s="1"/>
  <c r="Y1516" i="3" s="1"/>
  <c r="AA1516" i="3" s="1"/>
  <c r="U1516" i="3"/>
  <c r="R1516" i="3"/>
  <c r="T1516" i="3" s="1"/>
  <c r="V1516" i="3" s="1"/>
  <c r="Q1516" i="3"/>
  <c r="S1516" i="3" s="1"/>
  <c r="K1516" i="3"/>
  <c r="J1516" i="3"/>
  <c r="L1516" i="3" s="1"/>
  <c r="M1516" i="3" s="1"/>
  <c r="O1516" i="3" s="1"/>
  <c r="I1516" i="3"/>
  <c r="H1516" i="3"/>
  <c r="AE1515" i="3"/>
  <c r="AG1515" i="3" s="1"/>
  <c r="AC1515" i="3"/>
  <c r="W1515" i="3"/>
  <c r="T1515" i="3"/>
  <c r="V1515" i="3" s="1"/>
  <c r="S1515" i="3"/>
  <c r="U1515" i="3" s="1"/>
  <c r="R1515" i="3"/>
  <c r="Q1515" i="3"/>
  <c r="O1515" i="3"/>
  <c r="M1515" i="3"/>
  <c r="L1515" i="3"/>
  <c r="K1515" i="3"/>
  <c r="J1515" i="3"/>
  <c r="AD1515" i="3" s="1"/>
  <c r="AF1515" i="3" s="1"/>
  <c r="H1515" i="3"/>
  <c r="I1515" i="3" s="1"/>
  <c r="AC1514" i="3"/>
  <c r="AE1514" i="3" s="1"/>
  <c r="AG1514" i="3" s="1"/>
  <c r="Y1514" i="3"/>
  <c r="AA1514" i="3" s="1"/>
  <c r="W1514" i="3"/>
  <c r="X1514" i="3" s="1"/>
  <c r="R1514" i="3"/>
  <c r="T1514" i="3" s="1"/>
  <c r="V1514" i="3" s="1"/>
  <c r="Q1514" i="3"/>
  <c r="S1514" i="3" s="1"/>
  <c r="U1514" i="3" s="1"/>
  <c r="K1514" i="3"/>
  <c r="J1514" i="3"/>
  <c r="L1514" i="3" s="1"/>
  <c r="M1514" i="3" s="1"/>
  <c r="O1514" i="3" s="1"/>
  <c r="I1514" i="3"/>
  <c r="H1514" i="3"/>
  <c r="AE1513" i="3"/>
  <c r="AG1513" i="3" s="1"/>
  <c r="AC1513" i="3"/>
  <c r="W1513" i="3"/>
  <c r="T1513" i="3"/>
  <c r="V1513" i="3" s="1"/>
  <c r="S1513" i="3"/>
  <c r="U1513" i="3" s="1"/>
  <c r="R1513" i="3"/>
  <c r="Q1513" i="3"/>
  <c r="O1513" i="3"/>
  <c r="M1513" i="3"/>
  <c r="L1513" i="3"/>
  <c r="K1513" i="3"/>
  <c r="J1513" i="3"/>
  <c r="AD1513" i="3" s="1"/>
  <c r="AF1513" i="3" s="1"/>
  <c r="H1513" i="3"/>
  <c r="I1513" i="3" s="1"/>
  <c r="AG1512" i="3"/>
  <c r="AC1512" i="3"/>
  <c r="AE1512" i="3" s="1"/>
  <c r="Y1512" i="3"/>
  <c r="AA1512" i="3" s="1"/>
  <c r="W1512" i="3"/>
  <c r="X1512" i="3" s="1"/>
  <c r="R1512" i="3"/>
  <c r="T1512" i="3" s="1"/>
  <c r="V1512" i="3" s="1"/>
  <c r="Q1512" i="3"/>
  <c r="S1512" i="3" s="1"/>
  <c r="U1512" i="3" s="1"/>
  <c r="M1512" i="3"/>
  <c r="O1512" i="3" s="1"/>
  <c r="K1512" i="3"/>
  <c r="J1512" i="3"/>
  <c r="L1512" i="3" s="1"/>
  <c r="I1512" i="3"/>
  <c r="H1512" i="3"/>
  <c r="AE1511" i="3"/>
  <c r="AG1511" i="3" s="1"/>
  <c r="AC1511" i="3"/>
  <c r="W1511" i="3"/>
  <c r="T1511" i="3"/>
  <c r="V1511" i="3" s="1"/>
  <c r="S1511" i="3"/>
  <c r="U1511" i="3" s="1"/>
  <c r="R1511" i="3"/>
  <c r="Q1511" i="3"/>
  <c r="O1511" i="3"/>
  <c r="M1511" i="3"/>
  <c r="L1511" i="3"/>
  <c r="K1511" i="3"/>
  <c r="J1511" i="3"/>
  <c r="AD1511" i="3" s="1"/>
  <c r="AF1511" i="3" s="1"/>
  <c r="H1511" i="3"/>
  <c r="I1511" i="3" s="1"/>
  <c r="AG1510" i="3"/>
  <c r="AC1510" i="3"/>
  <c r="AE1510" i="3" s="1"/>
  <c r="W1510" i="3"/>
  <c r="X1510" i="3" s="1"/>
  <c r="Y1510" i="3" s="1"/>
  <c r="AA1510" i="3" s="1"/>
  <c r="U1510" i="3"/>
  <c r="R1510" i="3"/>
  <c r="T1510" i="3" s="1"/>
  <c r="V1510" i="3" s="1"/>
  <c r="Q1510" i="3"/>
  <c r="S1510" i="3" s="1"/>
  <c r="M1510" i="3"/>
  <c r="O1510" i="3" s="1"/>
  <c r="K1510" i="3"/>
  <c r="J1510" i="3"/>
  <c r="L1510" i="3" s="1"/>
  <c r="H1510" i="3"/>
  <c r="I1510" i="3" s="1"/>
  <c r="AE1509" i="3"/>
  <c r="AG1509" i="3" s="1"/>
  <c r="AC1509" i="3"/>
  <c r="W1509" i="3"/>
  <c r="T1509" i="3"/>
  <c r="V1509" i="3" s="1"/>
  <c r="S1509" i="3"/>
  <c r="U1509" i="3" s="1"/>
  <c r="R1509" i="3"/>
  <c r="Q1509" i="3"/>
  <c r="O1509" i="3"/>
  <c r="M1509" i="3"/>
  <c r="L1509" i="3"/>
  <c r="K1509" i="3"/>
  <c r="J1509" i="3"/>
  <c r="AD1509" i="3" s="1"/>
  <c r="AF1509" i="3" s="1"/>
  <c r="I1509" i="3"/>
  <c r="H1509" i="3"/>
  <c r="AG1508" i="3"/>
  <c r="AE1508" i="3"/>
  <c r="AC1508" i="3"/>
  <c r="W1508" i="3"/>
  <c r="R1508" i="3"/>
  <c r="T1508" i="3" s="1"/>
  <c r="V1508" i="3" s="1"/>
  <c r="Q1508" i="3"/>
  <c r="S1508" i="3" s="1"/>
  <c r="U1508" i="3" s="1"/>
  <c r="K1508" i="3"/>
  <c r="J1508" i="3"/>
  <c r="L1508" i="3" s="1"/>
  <c r="M1508" i="3" s="1"/>
  <c r="O1508" i="3" s="1"/>
  <c r="H1508" i="3"/>
  <c r="I1508" i="3" s="1"/>
  <c r="AG1507" i="3"/>
  <c r="AE1507" i="3"/>
  <c r="AC1507" i="3"/>
  <c r="W1507" i="3"/>
  <c r="T1507" i="3"/>
  <c r="V1507" i="3" s="1"/>
  <c r="S1507" i="3"/>
  <c r="U1507" i="3" s="1"/>
  <c r="R1507" i="3"/>
  <c r="Q1507" i="3"/>
  <c r="M1507" i="3"/>
  <c r="O1507" i="3" s="1"/>
  <c r="L1507" i="3"/>
  <c r="K1507" i="3"/>
  <c r="J1507" i="3"/>
  <c r="AD1507" i="3" s="1"/>
  <c r="AF1507" i="3" s="1"/>
  <c r="I1507" i="3"/>
  <c r="H1507" i="3"/>
  <c r="AC1506" i="3"/>
  <c r="AE1506" i="3" s="1"/>
  <c r="AG1506" i="3" s="1"/>
  <c r="W1506" i="3"/>
  <c r="U1506" i="3"/>
  <c r="S1506" i="3"/>
  <c r="R1506" i="3"/>
  <c r="T1506" i="3" s="1"/>
  <c r="V1506" i="3" s="1"/>
  <c r="Q1506" i="3"/>
  <c r="O1506" i="3"/>
  <c r="M1506" i="3"/>
  <c r="K1506" i="3"/>
  <c r="J1506" i="3"/>
  <c r="L1506" i="3" s="1"/>
  <c r="I1506" i="3"/>
  <c r="H1506" i="3"/>
  <c r="AC1505" i="3"/>
  <c r="AE1505" i="3" s="1"/>
  <c r="AG1505" i="3" s="1"/>
  <c r="W1505" i="3"/>
  <c r="T1505" i="3"/>
  <c r="V1505" i="3" s="1"/>
  <c r="R1505" i="3"/>
  <c r="Q1505" i="3"/>
  <c r="S1505" i="3" s="1"/>
  <c r="U1505" i="3" s="1"/>
  <c r="O1505" i="3"/>
  <c r="M1505" i="3"/>
  <c r="L1505" i="3"/>
  <c r="K1505" i="3"/>
  <c r="J1505" i="3"/>
  <c r="I1505" i="3"/>
  <c r="H1505" i="3"/>
  <c r="AG1504" i="3"/>
  <c r="AE1504" i="3"/>
  <c r="AC1504" i="3"/>
  <c r="W1504" i="3"/>
  <c r="R1504" i="3"/>
  <c r="T1504" i="3" s="1"/>
  <c r="V1504" i="3" s="1"/>
  <c r="Q1504" i="3"/>
  <c r="S1504" i="3" s="1"/>
  <c r="U1504" i="3" s="1"/>
  <c r="K1504" i="3"/>
  <c r="J1504" i="3"/>
  <c r="L1504" i="3" s="1"/>
  <c r="M1504" i="3" s="1"/>
  <c r="O1504" i="3" s="1"/>
  <c r="H1504" i="3"/>
  <c r="I1504" i="3" s="1"/>
  <c r="AG1503" i="3"/>
  <c r="AE1503" i="3"/>
  <c r="AC1503" i="3"/>
  <c r="W1503" i="3"/>
  <c r="T1503" i="3"/>
  <c r="V1503" i="3" s="1"/>
  <c r="S1503" i="3"/>
  <c r="U1503" i="3" s="1"/>
  <c r="R1503" i="3"/>
  <c r="Q1503" i="3"/>
  <c r="M1503" i="3"/>
  <c r="O1503" i="3" s="1"/>
  <c r="L1503" i="3"/>
  <c r="K1503" i="3"/>
  <c r="J1503" i="3"/>
  <c r="AD1503" i="3" s="1"/>
  <c r="AF1503" i="3" s="1"/>
  <c r="H1503" i="3"/>
  <c r="I1503" i="3" s="1"/>
  <c r="AC1502" i="3"/>
  <c r="AE1502" i="3" s="1"/>
  <c r="AG1502" i="3" s="1"/>
  <c r="W1502" i="3"/>
  <c r="U1502" i="3"/>
  <c r="S1502" i="3"/>
  <c r="R1502" i="3"/>
  <c r="T1502" i="3" s="1"/>
  <c r="V1502" i="3" s="1"/>
  <c r="Q1502" i="3"/>
  <c r="O1502" i="3"/>
  <c r="M1502" i="3"/>
  <c r="K1502" i="3"/>
  <c r="J1502" i="3"/>
  <c r="L1502" i="3" s="1"/>
  <c r="H1502" i="3"/>
  <c r="I1502" i="3" s="1"/>
  <c r="AC1501" i="3"/>
  <c r="AE1501" i="3" s="1"/>
  <c r="AG1501" i="3" s="1"/>
  <c r="W1501" i="3"/>
  <c r="T1501" i="3"/>
  <c r="V1501" i="3" s="1"/>
  <c r="R1501" i="3"/>
  <c r="Q1501" i="3"/>
  <c r="S1501" i="3" s="1"/>
  <c r="U1501" i="3" s="1"/>
  <c r="O1501" i="3"/>
  <c r="M1501" i="3"/>
  <c r="L1501" i="3"/>
  <c r="K1501" i="3"/>
  <c r="J1501" i="3"/>
  <c r="H1501" i="3"/>
  <c r="I1501" i="3" s="1"/>
  <c r="AG1500" i="3"/>
  <c r="AE1500" i="3"/>
  <c r="AC1500" i="3"/>
  <c r="W1500" i="3"/>
  <c r="R1500" i="3"/>
  <c r="T1500" i="3" s="1"/>
  <c r="V1500" i="3" s="1"/>
  <c r="Q1500" i="3"/>
  <c r="S1500" i="3" s="1"/>
  <c r="U1500" i="3" s="1"/>
  <c r="K1500" i="3"/>
  <c r="J1500" i="3"/>
  <c r="L1500" i="3" s="1"/>
  <c r="M1500" i="3" s="1"/>
  <c r="O1500" i="3" s="1"/>
  <c r="H1500" i="3"/>
  <c r="I1500" i="3" s="1"/>
  <c r="AG1499" i="3"/>
  <c r="AE1499" i="3"/>
  <c r="AC1499" i="3"/>
  <c r="W1499" i="3"/>
  <c r="T1499" i="3"/>
  <c r="V1499" i="3" s="1"/>
  <c r="S1499" i="3"/>
  <c r="U1499" i="3" s="1"/>
  <c r="R1499" i="3"/>
  <c r="Q1499" i="3"/>
  <c r="M1499" i="3"/>
  <c r="O1499" i="3" s="1"/>
  <c r="L1499" i="3"/>
  <c r="K1499" i="3"/>
  <c r="J1499" i="3"/>
  <c r="AD1499" i="3" s="1"/>
  <c r="AF1499" i="3" s="1"/>
  <c r="H1499" i="3"/>
  <c r="I1499" i="3" s="1"/>
  <c r="AC1498" i="3"/>
  <c r="AE1498" i="3" s="1"/>
  <c r="AG1498" i="3" s="1"/>
  <c r="W1498" i="3"/>
  <c r="U1498" i="3"/>
  <c r="S1498" i="3"/>
  <c r="R1498" i="3"/>
  <c r="T1498" i="3" s="1"/>
  <c r="V1498" i="3" s="1"/>
  <c r="Q1498" i="3"/>
  <c r="O1498" i="3"/>
  <c r="M1498" i="3"/>
  <c r="K1498" i="3"/>
  <c r="J1498" i="3"/>
  <c r="L1498" i="3" s="1"/>
  <c r="H1498" i="3"/>
  <c r="I1498" i="3" s="1"/>
  <c r="AC1497" i="3"/>
  <c r="AE1497" i="3" s="1"/>
  <c r="AG1497" i="3" s="1"/>
  <c r="W1497" i="3"/>
  <c r="T1497" i="3"/>
  <c r="V1497" i="3" s="1"/>
  <c r="R1497" i="3"/>
  <c r="Q1497" i="3"/>
  <c r="S1497" i="3" s="1"/>
  <c r="U1497" i="3" s="1"/>
  <c r="O1497" i="3"/>
  <c r="M1497" i="3"/>
  <c r="L1497" i="3"/>
  <c r="K1497" i="3"/>
  <c r="J1497" i="3"/>
  <c r="H1497" i="3"/>
  <c r="I1497" i="3" s="1"/>
  <c r="AG1496" i="3"/>
  <c r="AE1496" i="3"/>
  <c r="AC1496" i="3"/>
  <c r="W1496" i="3"/>
  <c r="R1496" i="3"/>
  <c r="T1496" i="3" s="1"/>
  <c r="V1496" i="3" s="1"/>
  <c r="Q1496" i="3"/>
  <c r="S1496" i="3" s="1"/>
  <c r="U1496" i="3" s="1"/>
  <c r="K1496" i="3"/>
  <c r="J1496" i="3"/>
  <c r="L1496" i="3" s="1"/>
  <c r="M1496" i="3" s="1"/>
  <c r="O1496" i="3" s="1"/>
  <c r="H1496" i="3"/>
  <c r="I1496" i="3" s="1"/>
  <c r="AG1495" i="3"/>
  <c r="AE1495" i="3"/>
  <c r="AC1495" i="3"/>
  <c r="W1495" i="3"/>
  <c r="T1495" i="3"/>
  <c r="V1495" i="3" s="1"/>
  <c r="S1495" i="3"/>
  <c r="U1495" i="3" s="1"/>
  <c r="R1495" i="3"/>
  <c r="Q1495" i="3"/>
  <c r="M1495" i="3"/>
  <c r="O1495" i="3" s="1"/>
  <c r="L1495" i="3"/>
  <c r="K1495" i="3"/>
  <c r="J1495" i="3"/>
  <c r="AD1495" i="3" s="1"/>
  <c r="AF1495" i="3" s="1"/>
  <c r="I1495" i="3"/>
  <c r="H1495" i="3"/>
  <c r="AC1494" i="3"/>
  <c r="AE1494" i="3" s="1"/>
  <c r="AG1494" i="3" s="1"/>
  <c r="W1494" i="3"/>
  <c r="U1494" i="3"/>
  <c r="S1494" i="3"/>
  <c r="R1494" i="3"/>
  <c r="T1494" i="3" s="1"/>
  <c r="V1494" i="3" s="1"/>
  <c r="Q1494" i="3"/>
  <c r="O1494" i="3"/>
  <c r="M1494" i="3"/>
  <c r="K1494" i="3"/>
  <c r="J1494" i="3"/>
  <c r="L1494" i="3" s="1"/>
  <c r="I1494" i="3"/>
  <c r="H1494" i="3"/>
  <c r="AC1493" i="3"/>
  <c r="AE1493" i="3" s="1"/>
  <c r="AG1493" i="3" s="1"/>
  <c r="W1493" i="3"/>
  <c r="U1493" i="3"/>
  <c r="T1493" i="3"/>
  <c r="V1493" i="3" s="1"/>
  <c r="R1493" i="3"/>
  <c r="Q1493" i="3"/>
  <c r="S1493" i="3" s="1"/>
  <c r="O1493" i="3"/>
  <c r="M1493" i="3"/>
  <c r="L1493" i="3"/>
  <c r="K1493" i="3"/>
  <c r="J1493" i="3"/>
  <c r="I1493" i="3"/>
  <c r="H1493" i="3"/>
  <c r="AG1492" i="3"/>
  <c r="AE1492" i="3"/>
  <c r="AC1492" i="3"/>
  <c r="W1492" i="3"/>
  <c r="R1492" i="3"/>
  <c r="T1492" i="3" s="1"/>
  <c r="V1492" i="3" s="1"/>
  <c r="Q1492" i="3"/>
  <c r="S1492" i="3" s="1"/>
  <c r="U1492" i="3" s="1"/>
  <c r="K1492" i="3"/>
  <c r="J1492" i="3"/>
  <c r="L1492" i="3" s="1"/>
  <c r="M1492" i="3" s="1"/>
  <c r="O1492" i="3" s="1"/>
  <c r="H1492" i="3"/>
  <c r="I1492" i="3" s="1"/>
  <c r="AG1491" i="3"/>
  <c r="AE1491" i="3"/>
  <c r="AC1491" i="3"/>
  <c r="W1491" i="3"/>
  <c r="T1491" i="3"/>
  <c r="V1491" i="3" s="1"/>
  <c r="S1491" i="3"/>
  <c r="U1491" i="3" s="1"/>
  <c r="R1491" i="3"/>
  <c r="Q1491" i="3"/>
  <c r="M1491" i="3"/>
  <c r="O1491" i="3" s="1"/>
  <c r="L1491" i="3"/>
  <c r="K1491" i="3"/>
  <c r="J1491" i="3"/>
  <c r="AD1491" i="3" s="1"/>
  <c r="AF1491" i="3" s="1"/>
  <c r="I1491" i="3"/>
  <c r="H1491" i="3"/>
  <c r="AC1490" i="3"/>
  <c r="AE1490" i="3" s="1"/>
  <c r="AG1490" i="3" s="1"/>
  <c r="W1490" i="3"/>
  <c r="U1490" i="3"/>
  <c r="S1490" i="3"/>
  <c r="R1490" i="3"/>
  <c r="T1490" i="3" s="1"/>
  <c r="V1490" i="3" s="1"/>
  <c r="Q1490" i="3"/>
  <c r="O1490" i="3"/>
  <c r="M1490" i="3"/>
  <c r="K1490" i="3"/>
  <c r="J1490" i="3"/>
  <c r="L1490" i="3" s="1"/>
  <c r="I1490" i="3"/>
  <c r="H1490" i="3"/>
  <c r="AC1489" i="3"/>
  <c r="AE1489" i="3" s="1"/>
  <c r="AG1489" i="3" s="1"/>
  <c r="W1489" i="3"/>
  <c r="T1489" i="3"/>
  <c r="V1489" i="3" s="1"/>
  <c r="R1489" i="3"/>
  <c r="Q1489" i="3"/>
  <c r="S1489" i="3" s="1"/>
  <c r="U1489" i="3" s="1"/>
  <c r="O1489" i="3"/>
  <c r="M1489" i="3"/>
  <c r="L1489" i="3"/>
  <c r="K1489" i="3"/>
  <c r="J1489" i="3"/>
  <c r="I1489" i="3"/>
  <c r="H1489" i="3"/>
  <c r="AG1488" i="3"/>
  <c r="AE1488" i="3"/>
  <c r="AC1488" i="3"/>
  <c r="W1488" i="3"/>
  <c r="R1488" i="3"/>
  <c r="T1488" i="3" s="1"/>
  <c r="V1488" i="3" s="1"/>
  <c r="Q1488" i="3"/>
  <c r="S1488" i="3" s="1"/>
  <c r="U1488" i="3" s="1"/>
  <c r="K1488" i="3"/>
  <c r="J1488" i="3"/>
  <c r="L1488" i="3" s="1"/>
  <c r="M1488" i="3" s="1"/>
  <c r="O1488" i="3" s="1"/>
  <c r="H1488" i="3"/>
  <c r="I1488" i="3" s="1"/>
  <c r="AG1487" i="3"/>
  <c r="AE1487" i="3"/>
  <c r="AC1487" i="3"/>
  <c r="W1487" i="3"/>
  <c r="T1487" i="3"/>
  <c r="V1487" i="3" s="1"/>
  <c r="S1487" i="3"/>
  <c r="U1487" i="3" s="1"/>
  <c r="R1487" i="3"/>
  <c r="Q1487" i="3"/>
  <c r="M1487" i="3"/>
  <c r="O1487" i="3" s="1"/>
  <c r="L1487" i="3"/>
  <c r="K1487" i="3"/>
  <c r="J1487" i="3"/>
  <c r="I1487" i="3"/>
  <c r="H1487" i="3"/>
  <c r="AC1486" i="3"/>
  <c r="U1486" i="3"/>
  <c r="S1486" i="3"/>
  <c r="R1486" i="3"/>
  <c r="T1486" i="3" s="1"/>
  <c r="V1486" i="3" s="1"/>
  <c r="Q1486" i="3"/>
  <c r="J1486" i="3"/>
  <c r="I1486" i="3"/>
  <c r="H1486" i="3"/>
  <c r="AF1485" i="3"/>
  <c r="AE1485" i="3"/>
  <c r="AG1485" i="3" s="1"/>
  <c r="AC1485" i="3"/>
  <c r="W1485" i="3"/>
  <c r="T1485" i="3"/>
  <c r="V1485" i="3" s="1"/>
  <c r="R1485" i="3"/>
  <c r="Q1485" i="3"/>
  <c r="S1485" i="3" s="1"/>
  <c r="U1485" i="3" s="1"/>
  <c r="L1485" i="3"/>
  <c r="M1485" i="3" s="1"/>
  <c r="O1485" i="3" s="1"/>
  <c r="K1485" i="3"/>
  <c r="J1485" i="3"/>
  <c r="AD1485" i="3" s="1"/>
  <c r="H1485" i="3"/>
  <c r="I1485" i="3" s="1"/>
  <c r="AC1484" i="3"/>
  <c r="AD1484" i="3" s="1"/>
  <c r="AF1484" i="3" s="1"/>
  <c r="W1484" i="3"/>
  <c r="R1484" i="3"/>
  <c r="T1484" i="3" s="1"/>
  <c r="V1484" i="3" s="1"/>
  <c r="Q1484" i="3"/>
  <c r="S1484" i="3" s="1"/>
  <c r="U1484" i="3" s="1"/>
  <c r="N1484" i="3"/>
  <c r="P1484" i="3" s="1"/>
  <c r="M1484" i="3"/>
  <c r="O1484" i="3" s="1"/>
  <c r="K1484" i="3"/>
  <c r="J1484" i="3"/>
  <c r="L1484" i="3" s="1"/>
  <c r="I1484" i="3"/>
  <c r="H1484" i="3"/>
  <c r="AC1483" i="3"/>
  <c r="AE1483" i="3" s="1"/>
  <c r="AG1483" i="3" s="1"/>
  <c r="X1483" i="3"/>
  <c r="W1483" i="3"/>
  <c r="T1483" i="3"/>
  <c r="V1483" i="3" s="1"/>
  <c r="S1483" i="3"/>
  <c r="U1483" i="3" s="1"/>
  <c r="R1483" i="3"/>
  <c r="Q1483" i="3"/>
  <c r="O1483" i="3"/>
  <c r="M1483" i="3"/>
  <c r="L1483" i="3"/>
  <c r="K1483" i="3"/>
  <c r="J1483" i="3"/>
  <c r="H1483" i="3"/>
  <c r="I1483" i="3" s="1"/>
  <c r="V1482" i="3"/>
  <c r="R1482" i="3"/>
  <c r="T1482" i="3" s="1"/>
  <c r="Q1482" i="3"/>
  <c r="S1482" i="3" s="1"/>
  <c r="U1482" i="3" s="1"/>
  <c r="J1482" i="3"/>
  <c r="I1482" i="3"/>
  <c r="H1482" i="3"/>
  <c r="X1481" i="3"/>
  <c r="W1481" i="3"/>
  <c r="T1481" i="3"/>
  <c r="V1481" i="3" s="1"/>
  <c r="S1481" i="3"/>
  <c r="U1481" i="3" s="1"/>
  <c r="R1481" i="3"/>
  <c r="Q1481" i="3"/>
  <c r="L1481" i="3"/>
  <c r="K1481" i="3"/>
  <c r="J1481" i="3"/>
  <c r="H1481" i="3"/>
  <c r="I1481" i="3" s="1"/>
  <c r="V1480" i="3"/>
  <c r="R1480" i="3"/>
  <c r="T1480" i="3" s="1"/>
  <c r="Q1480" i="3"/>
  <c r="S1480" i="3" s="1"/>
  <c r="U1480" i="3" s="1"/>
  <c r="J1480" i="3"/>
  <c r="I1480" i="3"/>
  <c r="H1480" i="3"/>
  <c r="X1479" i="3"/>
  <c r="W1479" i="3"/>
  <c r="Z1479" i="3" s="1"/>
  <c r="AB1479" i="3" s="1"/>
  <c r="T1479" i="3"/>
  <c r="V1479" i="3" s="1"/>
  <c r="S1479" i="3"/>
  <c r="U1479" i="3" s="1"/>
  <c r="R1479" i="3"/>
  <c r="Q1479" i="3"/>
  <c r="L1479" i="3"/>
  <c r="K1479" i="3"/>
  <c r="J1479" i="3"/>
  <c r="H1479" i="3"/>
  <c r="I1479" i="3" s="1"/>
  <c r="V1478" i="3"/>
  <c r="R1478" i="3"/>
  <c r="T1478" i="3" s="1"/>
  <c r="Q1478" i="3"/>
  <c r="S1478" i="3" s="1"/>
  <c r="U1478" i="3" s="1"/>
  <c r="J1478" i="3"/>
  <c r="I1478" i="3"/>
  <c r="H1478" i="3"/>
  <c r="X1477" i="3"/>
  <c r="W1477" i="3"/>
  <c r="T1477" i="3"/>
  <c r="V1477" i="3" s="1"/>
  <c r="S1477" i="3"/>
  <c r="U1477" i="3" s="1"/>
  <c r="R1477" i="3"/>
  <c r="Q1477" i="3"/>
  <c r="L1477" i="3"/>
  <c r="K1477" i="3"/>
  <c r="J1477" i="3"/>
  <c r="H1477" i="3"/>
  <c r="I1477" i="3" s="1"/>
  <c r="R1476" i="3"/>
  <c r="T1476" i="3" s="1"/>
  <c r="V1476" i="3" s="1"/>
  <c r="Q1476" i="3"/>
  <c r="S1476" i="3" s="1"/>
  <c r="U1476" i="3" s="1"/>
  <c r="J1476" i="3"/>
  <c r="I1476" i="3"/>
  <c r="H1476" i="3"/>
  <c r="X1475" i="3"/>
  <c r="W1475" i="3"/>
  <c r="Z1475" i="3" s="1"/>
  <c r="AB1475" i="3" s="1"/>
  <c r="T1475" i="3"/>
  <c r="V1475" i="3" s="1"/>
  <c r="S1475" i="3"/>
  <c r="U1475" i="3" s="1"/>
  <c r="R1475" i="3"/>
  <c r="Q1475" i="3"/>
  <c r="L1475" i="3"/>
  <c r="K1475" i="3"/>
  <c r="J1475" i="3"/>
  <c r="H1475" i="3"/>
  <c r="I1475" i="3" s="1"/>
  <c r="V1474" i="3"/>
  <c r="R1474" i="3"/>
  <c r="T1474" i="3" s="1"/>
  <c r="Q1474" i="3"/>
  <c r="S1474" i="3" s="1"/>
  <c r="U1474" i="3" s="1"/>
  <c r="J1474" i="3"/>
  <c r="I1474" i="3"/>
  <c r="H1474" i="3"/>
  <c r="X1473" i="3"/>
  <c r="W1473" i="3"/>
  <c r="T1473" i="3"/>
  <c r="V1473" i="3" s="1"/>
  <c r="S1473" i="3"/>
  <c r="U1473" i="3" s="1"/>
  <c r="R1473" i="3"/>
  <c r="Q1473" i="3"/>
  <c r="L1473" i="3"/>
  <c r="K1473" i="3"/>
  <c r="J1473" i="3"/>
  <c r="H1473" i="3"/>
  <c r="I1473" i="3" s="1"/>
  <c r="R1472" i="3"/>
  <c r="T1472" i="3" s="1"/>
  <c r="V1472" i="3" s="1"/>
  <c r="Q1472" i="3"/>
  <c r="S1472" i="3" s="1"/>
  <c r="U1472" i="3" s="1"/>
  <c r="J1472" i="3"/>
  <c r="H1472" i="3"/>
  <c r="I1472" i="3" s="1"/>
  <c r="X1471" i="3"/>
  <c r="W1471" i="3"/>
  <c r="Z1471" i="3" s="1"/>
  <c r="AB1471" i="3" s="1"/>
  <c r="T1471" i="3"/>
  <c r="V1471" i="3" s="1"/>
  <c r="S1471" i="3"/>
  <c r="U1471" i="3" s="1"/>
  <c r="R1471" i="3"/>
  <c r="Q1471" i="3"/>
  <c r="L1471" i="3"/>
  <c r="K1471" i="3"/>
  <c r="J1471" i="3"/>
  <c r="H1471" i="3"/>
  <c r="I1471" i="3" s="1"/>
  <c r="V1470" i="3"/>
  <c r="R1470" i="3"/>
  <c r="T1470" i="3" s="1"/>
  <c r="Q1470" i="3"/>
  <c r="S1470" i="3" s="1"/>
  <c r="U1470" i="3" s="1"/>
  <c r="J1470" i="3"/>
  <c r="H1470" i="3"/>
  <c r="I1470" i="3" s="1"/>
  <c r="X1469" i="3"/>
  <c r="W1469" i="3"/>
  <c r="T1469" i="3"/>
  <c r="V1469" i="3" s="1"/>
  <c r="S1469" i="3"/>
  <c r="U1469" i="3" s="1"/>
  <c r="R1469" i="3"/>
  <c r="Q1469" i="3"/>
  <c r="L1469" i="3"/>
  <c r="K1469" i="3"/>
  <c r="J1469" i="3"/>
  <c r="H1469" i="3"/>
  <c r="I1469" i="3" s="1"/>
  <c r="R1468" i="3"/>
  <c r="T1468" i="3" s="1"/>
  <c r="V1468" i="3" s="1"/>
  <c r="Q1468" i="3"/>
  <c r="S1468" i="3" s="1"/>
  <c r="U1468" i="3" s="1"/>
  <c r="J1468" i="3"/>
  <c r="H1468" i="3"/>
  <c r="I1468" i="3" s="1"/>
  <c r="X1467" i="3"/>
  <c r="W1467" i="3"/>
  <c r="Z1467" i="3" s="1"/>
  <c r="AB1467" i="3" s="1"/>
  <c r="T1467" i="3"/>
  <c r="V1467" i="3" s="1"/>
  <c r="S1467" i="3"/>
  <c r="U1467" i="3" s="1"/>
  <c r="R1467" i="3"/>
  <c r="Q1467" i="3"/>
  <c r="L1467" i="3"/>
  <c r="K1467" i="3"/>
  <c r="J1467" i="3"/>
  <c r="H1467" i="3"/>
  <c r="I1467" i="3" s="1"/>
  <c r="V1466" i="3"/>
  <c r="R1466" i="3"/>
  <c r="T1466" i="3" s="1"/>
  <c r="Q1466" i="3"/>
  <c r="S1466" i="3" s="1"/>
  <c r="U1466" i="3" s="1"/>
  <c r="J1466" i="3"/>
  <c r="H1466" i="3"/>
  <c r="I1466" i="3" s="1"/>
  <c r="X1465" i="3"/>
  <c r="W1465" i="3"/>
  <c r="T1465" i="3"/>
  <c r="V1465" i="3" s="1"/>
  <c r="S1465" i="3"/>
  <c r="U1465" i="3" s="1"/>
  <c r="R1465" i="3"/>
  <c r="Q1465" i="3"/>
  <c r="L1465" i="3"/>
  <c r="K1465" i="3"/>
  <c r="J1465" i="3"/>
  <c r="H1465" i="3"/>
  <c r="I1465" i="3" s="1"/>
  <c r="R1464" i="3"/>
  <c r="T1464" i="3" s="1"/>
  <c r="V1464" i="3" s="1"/>
  <c r="Q1464" i="3"/>
  <c r="S1464" i="3" s="1"/>
  <c r="U1464" i="3" s="1"/>
  <c r="J1464" i="3"/>
  <c r="I1464" i="3"/>
  <c r="H1464" i="3"/>
  <c r="X1463" i="3"/>
  <c r="W1463" i="3"/>
  <c r="Z1463" i="3" s="1"/>
  <c r="AB1463" i="3" s="1"/>
  <c r="T1463" i="3"/>
  <c r="V1463" i="3" s="1"/>
  <c r="S1463" i="3"/>
  <c r="U1463" i="3" s="1"/>
  <c r="R1463" i="3"/>
  <c r="Q1463" i="3"/>
  <c r="L1463" i="3"/>
  <c r="K1463" i="3"/>
  <c r="J1463" i="3"/>
  <c r="H1463" i="3"/>
  <c r="I1463" i="3" s="1"/>
  <c r="V1462" i="3"/>
  <c r="R1462" i="3"/>
  <c r="T1462" i="3" s="1"/>
  <c r="Q1462" i="3"/>
  <c r="S1462" i="3" s="1"/>
  <c r="U1462" i="3" s="1"/>
  <c r="J1462" i="3"/>
  <c r="I1462" i="3"/>
  <c r="H1462" i="3"/>
  <c r="X1461" i="3"/>
  <c r="W1461" i="3"/>
  <c r="T1461" i="3"/>
  <c r="V1461" i="3" s="1"/>
  <c r="S1461" i="3"/>
  <c r="U1461" i="3" s="1"/>
  <c r="R1461" i="3"/>
  <c r="Q1461" i="3"/>
  <c r="L1461" i="3"/>
  <c r="M1461" i="3" s="1"/>
  <c r="O1461" i="3" s="1"/>
  <c r="K1461" i="3"/>
  <c r="J1461" i="3"/>
  <c r="H1461" i="3"/>
  <c r="I1461" i="3" s="1"/>
  <c r="R1460" i="3"/>
  <c r="T1460" i="3" s="1"/>
  <c r="V1460" i="3" s="1"/>
  <c r="Q1460" i="3"/>
  <c r="S1460" i="3" s="1"/>
  <c r="U1460" i="3" s="1"/>
  <c r="J1460" i="3"/>
  <c r="I1460" i="3"/>
  <c r="H1460" i="3"/>
  <c r="X1459" i="3"/>
  <c r="W1459" i="3"/>
  <c r="Z1459" i="3" s="1"/>
  <c r="AB1459" i="3" s="1"/>
  <c r="T1459" i="3"/>
  <c r="V1459" i="3" s="1"/>
  <c r="S1459" i="3"/>
  <c r="U1459" i="3" s="1"/>
  <c r="R1459" i="3"/>
  <c r="Q1459" i="3"/>
  <c r="L1459" i="3"/>
  <c r="M1459" i="3" s="1"/>
  <c r="O1459" i="3" s="1"/>
  <c r="K1459" i="3"/>
  <c r="J1459" i="3"/>
  <c r="H1459" i="3"/>
  <c r="I1459" i="3" s="1"/>
  <c r="V1458" i="3"/>
  <c r="R1458" i="3"/>
  <c r="T1458" i="3" s="1"/>
  <c r="Q1458" i="3"/>
  <c r="S1458" i="3" s="1"/>
  <c r="U1458" i="3" s="1"/>
  <c r="J1458" i="3"/>
  <c r="I1458" i="3"/>
  <c r="H1458" i="3"/>
  <c r="X1457" i="3"/>
  <c r="W1457" i="3"/>
  <c r="T1457" i="3"/>
  <c r="V1457" i="3" s="1"/>
  <c r="S1457" i="3"/>
  <c r="U1457" i="3" s="1"/>
  <c r="R1457" i="3"/>
  <c r="Q1457" i="3"/>
  <c r="L1457" i="3"/>
  <c r="M1457" i="3" s="1"/>
  <c r="O1457" i="3" s="1"/>
  <c r="K1457" i="3"/>
  <c r="J1457" i="3"/>
  <c r="H1457" i="3"/>
  <c r="I1457" i="3" s="1"/>
  <c r="R1456" i="3"/>
  <c r="T1456" i="3" s="1"/>
  <c r="V1456" i="3" s="1"/>
  <c r="Q1456" i="3"/>
  <c r="S1456" i="3" s="1"/>
  <c r="U1456" i="3" s="1"/>
  <c r="J1456" i="3"/>
  <c r="I1456" i="3"/>
  <c r="H1456" i="3"/>
  <c r="X1455" i="3"/>
  <c r="W1455" i="3"/>
  <c r="Z1455" i="3" s="1"/>
  <c r="AB1455" i="3" s="1"/>
  <c r="T1455" i="3"/>
  <c r="V1455" i="3" s="1"/>
  <c r="S1455" i="3"/>
  <c r="U1455" i="3" s="1"/>
  <c r="R1455" i="3"/>
  <c r="Q1455" i="3"/>
  <c r="L1455" i="3"/>
  <c r="M1455" i="3" s="1"/>
  <c r="O1455" i="3" s="1"/>
  <c r="K1455" i="3"/>
  <c r="J1455" i="3"/>
  <c r="H1455" i="3"/>
  <c r="I1455" i="3" s="1"/>
  <c r="V1454" i="3"/>
  <c r="R1454" i="3"/>
  <c r="T1454" i="3" s="1"/>
  <c r="Q1454" i="3"/>
  <c r="S1454" i="3" s="1"/>
  <c r="U1454" i="3" s="1"/>
  <c r="J1454" i="3"/>
  <c r="I1454" i="3"/>
  <c r="H1454" i="3"/>
  <c r="X1453" i="3"/>
  <c r="W1453" i="3"/>
  <c r="T1453" i="3"/>
  <c r="V1453" i="3" s="1"/>
  <c r="S1453" i="3"/>
  <c r="U1453" i="3" s="1"/>
  <c r="R1453" i="3"/>
  <c r="Q1453" i="3"/>
  <c r="L1453" i="3"/>
  <c r="M1453" i="3" s="1"/>
  <c r="O1453" i="3" s="1"/>
  <c r="K1453" i="3"/>
  <c r="J1453" i="3"/>
  <c r="H1453" i="3"/>
  <c r="I1453" i="3" s="1"/>
  <c r="R1452" i="3"/>
  <c r="T1452" i="3" s="1"/>
  <c r="V1452" i="3" s="1"/>
  <c r="Q1452" i="3"/>
  <c r="S1452" i="3" s="1"/>
  <c r="U1452" i="3" s="1"/>
  <c r="J1452" i="3"/>
  <c r="H1452" i="3"/>
  <c r="I1452" i="3" s="1"/>
  <c r="X1451" i="3"/>
  <c r="W1451" i="3"/>
  <c r="Z1451" i="3" s="1"/>
  <c r="AB1451" i="3" s="1"/>
  <c r="T1451" i="3"/>
  <c r="V1451" i="3" s="1"/>
  <c r="S1451" i="3"/>
  <c r="U1451" i="3" s="1"/>
  <c r="R1451" i="3"/>
  <c r="Q1451" i="3"/>
  <c r="L1451" i="3"/>
  <c r="M1451" i="3" s="1"/>
  <c r="O1451" i="3" s="1"/>
  <c r="K1451" i="3"/>
  <c r="J1451" i="3"/>
  <c r="H1451" i="3"/>
  <c r="I1451" i="3" s="1"/>
  <c r="V1450" i="3"/>
  <c r="R1450" i="3"/>
  <c r="T1450" i="3" s="1"/>
  <c r="Q1450" i="3"/>
  <c r="S1450" i="3" s="1"/>
  <c r="U1450" i="3" s="1"/>
  <c r="J1450" i="3"/>
  <c r="H1450" i="3"/>
  <c r="I1450" i="3" s="1"/>
  <c r="X1449" i="3"/>
  <c r="W1449" i="3"/>
  <c r="T1449" i="3"/>
  <c r="V1449" i="3" s="1"/>
  <c r="S1449" i="3"/>
  <c r="U1449" i="3" s="1"/>
  <c r="R1449" i="3"/>
  <c r="Q1449" i="3"/>
  <c r="L1449" i="3"/>
  <c r="M1449" i="3" s="1"/>
  <c r="O1449" i="3" s="1"/>
  <c r="K1449" i="3"/>
  <c r="J1449" i="3"/>
  <c r="H1449" i="3"/>
  <c r="I1449" i="3" s="1"/>
  <c r="R1448" i="3"/>
  <c r="T1448" i="3" s="1"/>
  <c r="V1448" i="3" s="1"/>
  <c r="Q1448" i="3"/>
  <c r="S1448" i="3" s="1"/>
  <c r="U1448" i="3" s="1"/>
  <c r="J1448" i="3"/>
  <c r="I1448" i="3"/>
  <c r="H1448" i="3"/>
  <c r="X1447" i="3"/>
  <c r="W1447" i="3"/>
  <c r="Z1447" i="3" s="1"/>
  <c r="AB1447" i="3" s="1"/>
  <c r="T1447" i="3"/>
  <c r="V1447" i="3" s="1"/>
  <c r="S1447" i="3"/>
  <c r="U1447" i="3" s="1"/>
  <c r="R1447" i="3"/>
  <c r="Q1447" i="3"/>
  <c r="L1447" i="3"/>
  <c r="M1447" i="3" s="1"/>
  <c r="O1447" i="3" s="1"/>
  <c r="K1447" i="3"/>
  <c r="J1447" i="3"/>
  <c r="H1447" i="3"/>
  <c r="I1447" i="3" s="1"/>
  <c r="V1446" i="3"/>
  <c r="R1446" i="3"/>
  <c r="T1446" i="3" s="1"/>
  <c r="Q1446" i="3"/>
  <c r="S1446" i="3" s="1"/>
  <c r="U1446" i="3" s="1"/>
  <c r="J1446" i="3"/>
  <c r="I1446" i="3"/>
  <c r="H1446" i="3"/>
  <c r="X1445" i="3"/>
  <c r="W1445" i="3"/>
  <c r="T1445" i="3"/>
  <c r="V1445" i="3" s="1"/>
  <c r="S1445" i="3"/>
  <c r="U1445" i="3" s="1"/>
  <c r="R1445" i="3"/>
  <c r="Q1445" i="3"/>
  <c r="L1445" i="3"/>
  <c r="M1445" i="3" s="1"/>
  <c r="O1445" i="3" s="1"/>
  <c r="K1445" i="3"/>
  <c r="J1445" i="3"/>
  <c r="H1445" i="3"/>
  <c r="I1445" i="3" s="1"/>
  <c r="R1444" i="3"/>
  <c r="T1444" i="3" s="1"/>
  <c r="V1444" i="3" s="1"/>
  <c r="Q1444" i="3"/>
  <c r="S1444" i="3" s="1"/>
  <c r="U1444" i="3" s="1"/>
  <c r="J1444" i="3"/>
  <c r="I1444" i="3"/>
  <c r="H1444" i="3"/>
  <c r="X1443" i="3"/>
  <c r="W1443" i="3"/>
  <c r="Z1443" i="3" s="1"/>
  <c r="AB1443" i="3" s="1"/>
  <c r="T1443" i="3"/>
  <c r="V1443" i="3" s="1"/>
  <c r="S1443" i="3"/>
  <c r="U1443" i="3" s="1"/>
  <c r="R1443" i="3"/>
  <c r="Q1443" i="3"/>
  <c r="L1443" i="3"/>
  <c r="M1443" i="3" s="1"/>
  <c r="O1443" i="3" s="1"/>
  <c r="K1443" i="3"/>
  <c r="J1443" i="3"/>
  <c r="H1443" i="3"/>
  <c r="I1443" i="3" s="1"/>
  <c r="V1442" i="3"/>
  <c r="R1442" i="3"/>
  <c r="T1442" i="3" s="1"/>
  <c r="Q1442" i="3"/>
  <c r="S1442" i="3" s="1"/>
  <c r="U1442" i="3" s="1"/>
  <c r="J1442" i="3"/>
  <c r="I1442" i="3"/>
  <c r="H1442" i="3"/>
  <c r="X1441" i="3"/>
  <c r="W1441" i="3"/>
  <c r="T1441" i="3"/>
  <c r="V1441" i="3" s="1"/>
  <c r="S1441" i="3"/>
  <c r="U1441" i="3" s="1"/>
  <c r="R1441" i="3"/>
  <c r="Q1441" i="3"/>
  <c r="L1441" i="3"/>
  <c r="M1441" i="3" s="1"/>
  <c r="O1441" i="3" s="1"/>
  <c r="K1441" i="3"/>
  <c r="J1441" i="3"/>
  <c r="H1441" i="3"/>
  <c r="I1441" i="3" s="1"/>
  <c r="V1440" i="3"/>
  <c r="R1440" i="3"/>
  <c r="T1440" i="3" s="1"/>
  <c r="Q1440" i="3"/>
  <c r="S1440" i="3" s="1"/>
  <c r="U1440" i="3" s="1"/>
  <c r="J1440" i="3"/>
  <c r="I1440" i="3"/>
  <c r="H1440" i="3"/>
  <c r="W1439" i="3"/>
  <c r="T1439" i="3"/>
  <c r="V1439" i="3" s="1"/>
  <c r="S1439" i="3"/>
  <c r="U1439" i="3" s="1"/>
  <c r="R1439" i="3"/>
  <c r="Q1439" i="3"/>
  <c r="O1439" i="3"/>
  <c r="L1439" i="3"/>
  <c r="M1439" i="3" s="1"/>
  <c r="K1439" i="3"/>
  <c r="J1439" i="3"/>
  <c r="H1439" i="3"/>
  <c r="I1439" i="3" s="1"/>
  <c r="AC1438" i="3"/>
  <c r="U1438" i="3"/>
  <c r="R1438" i="3"/>
  <c r="T1438" i="3" s="1"/>
  <c r="V1438" i="3" s="1"/>
  <c r="Q1438" i="3"/>
  <c r="S1438" i="3" s="1"/>
  <c r="J1438" i="3"/>
  <c r="AD1438" i="3" s="1"/>
  <c r="AF1438" i="3" s="1"/>
  <c r="I1438" i="3"/>
  <c r="H1438" i="3"/>
  <c r="X1437" i="3"/>
  <c r="W1437" i="3"/>
  <c r="T1437" i="3"/>
  <c r="V1437" i="3" s="1"/>
  <c r="S1437" i="3"/>
  <c r="U1437" i="3" s="1"/>
  <c r="R1437" i="3"/>
  <c r="Q1437" i="3"/>
  <c r="L1437" i="3"/>
  <c r="M1437" i="3" s="1"/>
  <c r="O1437" i="3" s="1"/>
  <c r="K1437" i="3"/>
  <c r="J1437" i="3"/>
  <c r="H1437" i="3"/>
  <c r="I1437" i="3" s="1"/>
  <c r="V1436" i="3"/>
  <c r="R1436" i="3"/>
  <c r="T1436" i="3" s="1"/>
  <c r="Q1436" i="3"/>
  <c r="S1436" i="3" s="1"/>
  <c r="U1436" i="3" s="1"/>
  <c r="J1436" i="3"/>
  <c r="I1436" i="3"/>
  <c r="H1436" i="3"/>
  <c r="W1435" i="3"/>
  <c r="T1435" i="3"/>
  <c r="V1435" i="3" s="1"/>
  <c r="S1435" i="3"/>
  <c r="U1435" i="3" s="1"/>
  <c r="R1435" i="3"/>
  <c r="Q1435" i="3"/>
  <c r="O1435" i="3"/>
  <c r="L1435" i="3"/>
  <c r="M1435" i="3" s="1"/>
  <c r="K1435" i="3"/>
  <c r="J1435" i="3"/>
  <c r="H1435" i="3"/>
  <c r="I1435" i="3" s="1"/>
  <c r="AC1434" i="3"/>
  <c r="U1434" i="3"/>
  <c r="R1434" i="3"/>
  <c r="T1434" i="3" s="1"/>
  <c r="V1434" i="3" s="1"/>
  <c r="Q1434" i="3"/>
  <c r="S1434" i="3" s="1"/>
  <c r="J1434" i="3"/>
  <c r="AD1434" i="3" s="1"/>
  <c r="AF1434" i="3" s="1"/>
  <c r="H1434" i="3"/>
  <c r="I1434" i="3" s="1"/>
  <c r="X1433" i="3"/>
  <c r="W1433" i="3"/>
  <c r="T1433" i="3"/>
  <c r="V1433" i="3" s="1"/>
  <c r="S1433" i="3"/>
  <c r="U1433" i="3" s="1"/>
  <c r="R1433" i="3"/>
  <c r="Q1433" i="3"/>
  <c r="L1433" i="3"/>
  <c r="M1433" i="3" s="1"/>
  <c r="O1433" i="3" s="1"/>
  <c r="K1433" i="3"/>
  <c r="J1433" i="3"/>
  <c r="H1433" i="3"/>
  <c r="I1433" i="3" s="1"/>
  <c r="V1432" i="3"/>
  <c r="R1432" i="3"/>
  <c r="T1432" i="3" s="1"/>
  <c r="Q1432" i="3"/>
  <c r="S1432" i="3" s="1"/>
  <c r="U1432" i="3" s="1"/>
  <c r="J1432" i="3"/>
  <c r="H1432" i="3"/>
  <c r="I1432" i="3" s="1"/>
  <c r="T1431" i="3"/>
  <c r="V1431" i="3" s="1"/>
  <c r="S1431" i="3"/>
  <c r="U1431" i="3" s="1"/>
  <c r="R1431" i="3"/>
  <c r="Q1431" i="3"/>
  <c r="K1431" i="3"/>
  <c r="J1431" i="3"/>
  <c r="H1431" i="3"/>
  <c r="I1431" i="3" s="1"/>
  <c r="AC1430" i="3"/>
  <c r="T1430" i="3"/>
  <c r="V1430" i="3" s="1"/>
  <c r="R1430" i="3"/>
  <c r="Q1430" i="3"/>
  <c r="S1430" i="3" s="1"/>
  <c r="U1430" i="3" s="1"/>
  <c r="M1430" i="3"/>
  <c r="O1430" i="3" s="1"/>
  <c r="L1430" i="3"/>
  <c r="J1430" i="3"/>
  <c r="AE1430" i="3" s="1"/>
  <c r="AG1430" i="3" s="1"/>
  <c r="H1430" i="3"/>
  <c r="I1430" i="3" s="1"/>
  <c r="W1429" i="3"/>
  <c r="S1429" i="3"/>
  <c r="U1429" i="3" s="1"/>
  <c r="R1429" i="3"/>
  <c r="T1429" i="3" s="1"/>
  <c r="V1429" i="3" s="1"/>
  <c r="Q1429" i="3"/>
  <c r="K1429" i="3"/>
  <c r="J1429" i="3"/>
  <c r="H1429" i="3"/>
  <c r="I1429" i="3" s="1"/>
  <c r="AG1428" i="3"/>
  <c r="AC1428" i="3"/>
  <c r="U1428" i="3"/>
  <c r="T1428" i="3"/>
  <c r="V1428" i="3" s="1"/>
  <c r="R1428" i="3"/>
  <c r="Q1428" i="3"/>
  <c r="S1428" i="3" s="1"/>
  <c r="M1428" i="3"/>
  <c r="O1428" i="3" s="1"/>
  <c r="L1428" i="3"/>
  <c r="J1428" i="3"/>
  <c r="AE1428" i="3" s="1"/>
  <c r="I1428" i="3"/>
  <c r="H1428" i="3"/>
  <c r="W1427" i="3"/>
  <c r="S1427" i="3"/>
  <c r="U1427" i="3" s="1"/>
  <c r="R1427" i="3"/>
  <c r="T1427" i="3" s="1"/>
  <c r="V1427" i="3" s="1"/>
  <c r="Q1427" i="3"/>
  <c r="K1427" i="3"/>
  <c r="J1427" i="3"/>
  <c r="H1427" i="3"/>
  <c r="I1427" i="3" s="1"/>
  <c r="AC1426" i="3"/>
  <c r="R1426" i="3"/>
  <c r="T1426" i="3" s="1"/>
  <c r="V1426" i="3" s="1"/>
  <c r="Q1426" i="3"/>
  <c r="S1426" i="3" s="1"/>
  <c r="U1426" i="3" s="1"/>
  <c r="M1426" i="3"/>
  <c r="O1426" i="3" s="1"/>
  <c r="J1426" i="3"/>
  <c r="L1426" i="3" s="1"/>
  <c r="H1426" i="3"/>
  <c r="I1426" i="3" s="1"/>
  <c r="W1425" i="3"/>
  <c r="T1425" i="3"/>
  <c r="V1425" i="3" s="1"/>
  <c r="S1425" i="3"/>
  <c r="U1425" i="3" s="1"/>
  <c r="R1425" i="3"/>
  <c r="Q1425" i="3"/>
  <c r="L1425" i="3"/>
  <c r="K1425" i="3"/>
  <c r="J1425" i="3"/>
  <c r="H1425" i="3"/>
  <c r="I1425" i="3" s="1"/>
  <c r="AC1424" i="3"/>
  <c r="U1424" i="3"/>
  <c r="R1424" i="3"/>
  <c r="T1424" i="3" s="1"/>
  <c r="V1424" i="3" s="1"/>
  <c r="Q1424" i="3"/>
  <c r="S1424" i="3" s="1"/>
  <c r="J1424" i="3"/>
  <c r="L1424" i="3" s="1"/>
  <c r="M1424" i="3" s="1"/>
  <c r="O1424" i="3" s="1"/>
  <c r="H1424" i="3"/>
  <c r="I1424" i="3" s="1"/>
  <c r="W1423" i="3"/>
  <c r="T1423" i="3"/>
  <c r="V1423" i="3" s="1"/>
  <c r="S1423" i="3"/>
  <c r="U1423" i="3" s="1"/>
  <c r="R1423" i="3"/>
  <c r="Q1423" i="3"/>
  <c r="L1423" i="3"/>
  <c r="K1423" i="3"/>
  <c r="J1423" i="3"/>
  <c r="H1423" i="3"/>
  <c r="I1423" i="3" s="1"/>
  <c r="AC1422" i="3"/>
  <c r="R1422" i="3"/>
  <c r="T1422" i="3" s="1"/>
  <c r="V1422" i="3" s="1"/>
  <c r="Q1422" i="3"/>
  <c r="S1422" i="3" s="1"/>
  <c r="U1422" i="3" s="1"/>
  <c r="M1422" i="3"/>
  <c r="O1422" i="3" s="1"/>
  <c r="J1422" i="3"/>
  <c r="L1422" i="3" s="1"/>
  <c r="H1422" i="3"/>
  <c r="I1422" i="3" s="1"/>
  <c r="W1421" i="3"/>
  <c r="T1421" i="3"/>
  <c r="V1421" i="3" s="1"/>
  <c r="S1421" i="3"/>
  <c r="U1421" i="3" s="1"/>
  <c r="R1421" i="3"/>
  <c r="Q1421" i="3"/>
  <c r="L1421" i="3"/>
  <c r="K1421" i="3"/>
  <c r="J1421" i="3"/>
  <c r="H1421" i="3"/>
  <c r="I1421" i="3" s="1"/>
  <c r="AC1420" i="3"/>
  <c r="U1420" i="3"/>
  <c r="R1420" i="3"/>
  <c r="T1420" i="3" s="1"/>
  <c r="V1420" i="3" s="1"/>
  <c r="Q1420" i="3"/>
  <c r="S1420" i="3" s="1"/>
  <c r="J1420" i="3"/>
  <c r="L1420" i="3" s="1"/>
  <c r="M1420" i="3" s="1"/>
  <c r="O1420" i="3" s="1"/>
  <c r="H1420" i="3"/>
  <c r="I1420" i="3" s="1"/>
  <c r="W1419" i="3"/>
  <c r="T1419" i="3"/>
  <c r="V1419" i="3" s="1"/>
  <c r="S1419" i="3"/>
  <c r="U1419" i="3" s="1"/>
  <c r="R1419" i="3"/>
  <c r="Q1419" i="3"/>
  <c r="L1419" i="3"/>
  <c r="K1419" i="3"/>
  <c r="J1419" i="3"/>
  <c r="H1419" i="3"/>
  <c r="I1419" i="3" s="1"/>
  <c r="AC1418" i="3"/>
  <c r="R1418" i="3"/>
  <c r="T1418" i="3" s="1"/>
  <c r="V1418" i="3" s="1"/>
  <c r="Q1418" i="3"/>
  <c r="S1418" i="3" s="1"/>
  <c r="U1418" i="3" s="1"/>
  <c r="M1418" i="3"/>
  <c r="O1418" i="3" s="1"/>
  <c r="J1418" i="3"/>
  <c r="L1418" i="3" s="1"/>
  <c r="H1418" i="3"/>
  <c r="I1418" i="3" s="1"/>
  <c r="W1417" i="3"/>
  <c r="T1417" i="3"/>
  <c r="V1417" i="3" s="1"/>
  <c r="S1417" i="3"/>
  <c r="U1417" i="3" s="1"/>
  <c r="R1417" i="3"/>
  <c r="Q1417" i="3"/>
  <c r="L1417" i="3"/>
  <c r="K1417" i="3"/>
  <c r="J1417" i="3"/>
  <c r="H1417" i="3"/>
  <c r="I1417" i="3" s="1"/>
  <c r="AC1416" i="3"/>
  <c r="U1416" i="3"/>
  <c r="R1416" i="3"/>
  <c r="T1416" i="3" s="1"/>
  <c r="V1416" i="3" s="1"/>
  <c r="Q1416" i="3"/>
  <c r="S1416" i="3" s="1"/>
  <c r="J1416" i="3"/>
  <c r="L1416" i="3" s="1"/>
  <c r="M1416" i="3" s="1"/>
  <c r="O1416" i="3" s="1"/>
  <c r="H1416" i="3"/>
  <c r="I1416" i="3" s="1"/>
  <c r="W1415" i="3"/>
  <c r="T1415" i="3"/>
  <c r="V1415" i="3" s="1"/>
  <c r="S1415" i="3"/>
  <c r="U1415" i="3" s="1"/>
  <c r="R1415" i="3"/>
  <c r="Q1415" i="3"/>
  <c r="L1415" i="3"/>
  <c r="K1415" i="3"/>
  <c r="J1415" i="3"/>
  <c r="H1415" i="3"/>
  <c r="I1415" i="3" s="1"/>
  <c r="AC1414" i="3"/>
  <c r="R1414" i="3"/>
  <c r="T1414" i="3" s="1"/>
  <c r="V1414" i="3" s="1"/>
  <c r="Q1414" i="3"/>
  <c r="S1414" i="3" s="1"/>
  <c r="U1414" i="3" s="1"/>
  <c r="M1414" i="3"/>
  <c r="O1414" i="3" s="1"/>
  <c r="J1414" i="3"/>
  <c r="L1414" i="3" s="1"/>
  <c r="H1414" i="3"/>
  <c r="I1414" i="3" s="1"/>
  <c r="W1413" i="3"/>
  <c r="T1413" i="3"/>
  <c r="V1413" i="3" s="1"/>
  <c r="S1413" i="3"/>
  <c r="U1413" i="3" s="1"/>
  <c r="R1413" i="3"/>
  <c r="Q1413" i="3"/>
  <c r="L1413" i="3"/>
  <c r="K1413" i="3"/>
  <c r="J1413" i="3"/>
  <c r="H1413" i="3"/>
  <c r="I1413" i="3" s="1"/>
  <c r="AC1412" i="3"/>
  <c r="U1412" i="3"/>
  <c r="R1412" i="3"/>
  <c r="T1412" i="3" s="1"/>
  <c r="V1412" i="3" s="1"/>
  <c r="Q1412" i="3"/>
  <c r="S1412" i="3" s="1"/>
  <c r="J1412" i="3"/>
  <c r="L1412" i="3" s="1"/>
  <c r="M1412" i="3" s="1"/>
  <c r="O1412" i="3" s="1"/>
  <c r="H1412" i="3"/>
  <c r="I1412" i="3" s="1"/>
  <c r="W1411" i="3"/>
  <c r="T1411" i="3"/>
  <c r="V1411" i="3" s="1"/>
  <c r="S1411" i="3"/>
  <c r="U1411" i="3" s="1"/>
  <c r="R1411" i="3"/>
  <c r="Q1411" i="3"/>
  <c r="L1411" i="3"/>
  <c r="K1411" i="3"/>
  <c r="J1411" i="3"/>
  <c r="H1411" i="3"/>
  <c r="I1411" i="3" s="1"/>
  <c r="AC1410" i="3"/>
  <c r="R1410" i="3"/>
  <c r="T1410" i="3" s="1"/>
  <c r="V1410" i="3" s="1"/>
  <c r="Q1410" i="3"/>
  <c r="S1410" i="3" s="1"/>
  <c r="U1410" i="3" s="1"/>
  <c r="M1410" i="3"/>
  <c r="O1410" i="3" s="1"/>
  <c r="J1410" i="3"/>
  <c r="L1410" i="3" s="1"/>
  <c r="H1410" i="3"/>
  <c r="I1410" i="3" s="1"/>
  <c r="W1409" i="3"/>
  <c r="T1409" i="3"/>
  <c r="V1409" i="3" s="1"/>
  <c r="S1409" i="3"/>
  <c r="U1409" i="3" s="1"/>
  <c r="R1409" i="3"/>
  <c r="Q1409" i="3"/>
  <c r="L1409" i="3"/>
  <c r="K1409" i="3"/>
  <c r="J1409" i="3"/>
  <c r="H1409" i="3"/>
  <c r="I1409" i="3" s="1"/>
  <c r="AC1408" i="3"/>
  <c r="U1408" i="3"/>
  <c r="R1408" i="3"/>
  <c r="T1408" i="3" s="1"/>
  <c r="V1408" i="3" s="1"/>
  <c r="Q1408" i="3"/>
  <c r="S1408" i="3" s="1"/>
  <c r="J1408" i="3"/>
  <c r="L1408" i="3" s="1"/>
  <c r="M1408" i="3" s="1"/>
  <c r="O1408" i="3" s="1"/>
  <c r="H1408" i="3"/>
  <c r="I1408" i="3" s="1"/>
  <c r="W1407" i="3"/>
  <c r="T1407" i="3"/>
  <c r="V1407" i="3" s="1"/>
  <c r="S1407" i="3"/>
  <c r="U1407" i="3" s="1"/>
  <c r="R1407" i="3"/>
  <c r="Q1407" i="3"/>
  <c r="L1407" i="3"/>
  <c r="K1407" i="3"/>
  <c r="J1407" i="3"/>
  <c r="H1407" i="3"/>
  <c r="I1407" i="3" s="1"/>
  <c r="AC1406" i="3"/>
  <c r="R1406" i="3"/>
  <c r="T1406" i="3" s="1"/>
  <c r="V1406" i="3" s="1"/>
  <c r="Q1406" i="3"/>
  <c r="S1406" i="3" s="1"/>
  <c r="U1406" i="3" s="1"/>
  <c r="M1406" i="3"/>
  <c r="O1406" i="3" s="1"/>
  <c r="J1406" i="3"/>
  <c r="L1406" i="3" s="1"/>
  <c r="H1406" i="3"/>
  <c r="I1406" i="3" s="1"/>
  <c r="W1405" i="3"/>
  <c r="T1405" i="3"/>
  <c r="V1405" i="3" s="1"/>
  <c r="S1405" i="3"/>
  <c r="U1405" i="3" s="1"/>
  <c r="R1405" i="3"/>
  <c r="Q1405" i="3"/>
  <c r="L1405" i="3"/>
  <c r="K1405" i="3"/>
  <c r="J1405" i="3"/>
  <c r="H1405" i="3"/>
  <c r="I1405" i="3" s="1"/>
  <c r="AC1404" i="3"/>
  <c r="U1404" i="3"/>
  <c r="R1404" i="3"/>
  <c r="T1404" i="3" s="1"/>
  <c r="V1404" i="3" s="1"/>
  <c r="Q1404" i="3"/>
  <c r="S1404" i="3" s="1"/>
  <c r="J1404" i="3"/>
  <c r="L1404" i="3" s="1"/>
  <c r="M1404" i="3" s="1"/>
  <c r="O1404" i="3" s="1"/>
  <c r="H1404" i="3"/>
  <c r="I1404" i="3" s="1"/>
  <c r="W1403" i="3"/>
  <c r="T1403" i="3"/>
  <c r="V1403" i="3" s="1"/>
  <c r="S1403" i="3"/>
  <c r="U1403" i="3" s="1"/>
  <c r="R1403" i="3"/>
  <c r="Q1403" i="3"/>
  <c r="L1403" i="3"/>
  <c r="K1403" i="3"/>
  <c r="J1403" i="3"/>
  <c r="H1403" i="3"/>
  <c r="I1403" i="3" s="1"/>
  <c r="AC1402" i="3"/>
  <c r="R1402" i="3"/>
  <c r="T1402" i="3" s="1"/>
  <c r="V1402" i="3" s="1"/>
  <c r="Q1402" i="3"/>
  <c r="S1402" i="3" s="1"/>
  <c r="U1402" i="3" s="1"/>
  <c r="M1402" i="3"/>
  <c r="O1402" i="3" s="1"/>
  <c r="J1402" i="3"/>
  <c r="L1402" i="3" s="1"/>
  <c r="H1402" i="3"/>
  <c r="I1402" i="3" s="1"/>
  <c r="W1401" i="3"/>
  <c r="T1401" i="3"/>
  <c r="V1401" i="3" s="1"/>
  <c r="S1401" i="3"/>
  <c r="U1401" i="3" s="1"/>
  <c r="R1401" i="3"/>
  <c r="Q1401" i="3"/>
  <c r="L1401" i="3"/>
  <c r="K1401" i="3"/>
  <c r="J1401" i="3"/>
  <c r="H1401" i="3"/>
  <c r="I1401" i="3" s="1"/>
  <c r="AC1400" i="3"/>
  <c r="U1400" i="3"/>
  <c r="R1400" i="3"/>
  <c r="T1400" i="3" s="1"/>
  <c r="V1400" i="3" s="1"/>
  <c r="Q1400" i="3"/>
  <c r="S1400" i="3" s="1"/>
  <c r="J1400" i="3"/>
  <c r="L1400" i="3" s="1"/>
  <c r="M1400" i="3" s="1"/>
  <c r="O1400" i="3" s="1"/>
  <c r="H1400" i="3"/>
  <c r="I1400" i="3" s="1"/>
  <c r="W1399" i="3"/>
  <c r="T1399" i="3"/>
  <c r="V1399" i="3" s="1"/>
  <c r="S1399" i="3"/>
  <c r="U1399" i="3" s="1"/>
  <c r="R1399" i="3"/>
  <c r="Q1399" i="3"/>
  <c r="L1399" i="3"/>
  <c r="K1399" i="3"/>
  <c r="J1399" i="3"/>
  <c r="H1399" i="3"/>
  <c r="I1399" i="3" s="1"/>
  <c r="AC1398" i="3"/>
  <c r="R1398" i="3"/>
  <c r="T1398" i="3" s="1"/>
  <c r="V1398" i="3" s="1"/>
  <c r="Q1398" i="3"/>
  <c r="S1398" i="3" s="1"/>
  <c r="U1398" i="3" s="1"/>
  <c r="M1398" i="3"/>
  <c r="O1398" i="3" s="1"/>
  <c r="J1398" i="3"/>
  <c r="L1398" i="3" s="1"/>
  <c r="H1398" i="3"/>
  <c r="I1398" i="3" s="1"/>
  <c r="W1397" i="3"/>
  <c r="T1397" i="3"/>
  <c r="V1397" i="3" s="1"/>
  <c r="S1397" i="3"/>
  <c r="U1397" i="3" s="1"/>
  <c r="R1397" i="3"/>
  <c r="Q1397" i="3"/>
  <c r="L1397" i="3"/>
  <c r="K1397" i="3"/>
  <c r="J1397" i="3"/>
  <c r="H1397" i="3"/>
  <c r="I1397" i="3" s="1"/>
  <c r="AC1396" i="3"/>
  <c r="U1396" i="3"/>
  <c r="R1396" i="3"/>
  <c r="T1396" i="3" s="1"/>
  <c r="V1396" i="3" s="1"/>
  <c r="Q1396" i="3"/>
  <c r="S1396" i="3" s="1"/>
  <c r="J1396" i="3"/>
  <c r="L1396" i="3" s="1"/>
  <c r="M1396" i="3" s="1"/>
  <c r="O1396" i="3" s="1"/>
  <c r="H1396" i="3"/>
  <c r="I1396" i="3" s="1"/>
  <c r="W1395" i="3"/>
  <c r="T1395" i="3"/>
  <c r="V1395" i="3" s="1"/>
  <c r="S1395" i="3"/>
  <c r="U1395" i="3" s="1"/>
  <c r="R1395" i="3"/>
  <c r="Q1395" i="3"/>
  <c r="L1395" i="3"/>
  <c r="K1395" i="3"/>
  <c r="J1395" i="3"/>
  <c r="H1395" i="3"/>
  <c r="I1395" i="3" s="1"/>
  <c r="AC1394" i="3"/>
  <c r="R1394" i="3"/>
  <c r="T1394" i="3" s="1"/>
  <c r="V1394" i="3" s="1"/>
  <c r="Q1394" i="3"/>
  <c r="S1394" i="3" s="1"/>
  <c r="U1394" i="3" s="1"/>
  <c r="M1394" i="3"/>
  <c r="O1394" i="3" s="1"/>
  <c r="J1394" i="3"/>
  <c r="L1394" i="3" s="1"/>
  <c r="H1394" i="3"/>
  <c r="I1394" i="3" s="1"/>
  <c r="W1393" i="3"/>
  <c r="T1393" i="3"/>
  <c r="V1393" i="3" s="1"/>
  <c r="S1393" i="3"/>
  <c r="U1393" i="3" s="1"/>
  <c r="R1393" i="3"/>
  <c r="Q1393" i="3"/>
  <c r="L1393" i="3"/>
  <c r="K1393" i="3"/>
  <c r="J1393" i="3"/>
  <c r="H1393" i="3"/>
  <c r="I1393" i="3" s="1"/>
  <c r="AC1392" i="3"/>
  <c r="U1392" i="3"/>
  <c r="R1392" i="3"/>
  <c r="T1392" i="3" s="1"/>
  <c r="V1392" i="3" s="1"/>
  <c r="Q1392" i="3"/>
  <c r="S1392" i="3" s="1"/>
  <c r="J1392" i="3"/>
  <c r="L1392" i="3" s="1"/>
  <c r="M1392" i="3" s="1"/>
  <c r="O1392" i="3" s="1"/>
  <c r="H1392" i="3"/>
  <c r="I1392" i="3" s="1"/>
  <c r="W1391" i="3"/>
  <c r="T1391" i="3"/>
  <c r="V1391" i="3" s="1"/>
  <c r="S1391" i="3"/>
  <c r="U1391" i="3" s="1"/>
  <c r="R1391" i="3"/>
  <c r="Q1391" i="3"/>
  <c r="L1391" i="3"/>
  <c r="K1391" i="3"/>
  <c r="J1391" i="3"/>
  <c r="H1391" i="3"/>
  <c r="I1391" i="3" s="1"/>
  <c r="AC1390" i="3"/>
  <c r="R1390" i="3"/>
  <c r="T1390" i="3" s="1"/>
  <c r="V1390" i="3" s="1"/>
  <c r="Q1390" i="3"/>
  <c r="S1390" i="3" s="1"/>
  <c r="U1390" i="3" s="1"/>
  <c r="M1390" i="3"/>
  <c r="O1390" i="3" s="1"/>
  <c r="J1390" i="3"/>
  <c r="L1390" i="3" s="1"/>
  <c r="H1390" i="3"/>
  <c r="I1390" i="3" s="1"/>
  <c r="W1389" i="3"/>
  <c r="S1389" i="3"/>
  <c r="U1389" i="3" s="1"/>
  <c r="R1389" i="3"/>
  <c r="T1389" i="3" s="1"/>
  <c r="V1389" i="3" s="1"/>
  <c r="Q1389" i="3"/>
  <c r="K1389" i="3"/>
  <c r="J1389" i="3"/>
  <c r="H1389" i="3"/>
  <c r="I1389" i="3" s="1"/>
  <c r="AC1388" i="3"/>
  <c r="R1388" i="3"/>
  <c r="T1388" i="3" s="1"/>
  <c r="V1388" i="3" s="1"/>
  <c r="Q1388" i="3"/>
  <c r="S1388" i="3" s="1"/>
  <c r="U1388" i="3" s="1"/>
  <c r="M1388" i="3"/>
  <c r="O1388" i="3" s="1"/>
  <c r="J1388" i="3"/>
  <c r="L1388" i="3" s="1"/>
  <c r="I1388" i="3"/>
  <c r="H1388" i="3"/>
  <c r="W1387" i="3"/>
  <c r="S1387" i="3"/>
  <c r="U1387" i="3" s="1"/>
  <c r="R1387" i="3"/>
  <c r="T1387" i="3" s="1"/>
  <c r="V1387" i="3" s="1"/>
  <c r="Q1387" i="3"/>
  <c r="K1387" i="3"/>
  <c r="J1387" i="3"/>
  <c r="H1387" i="3"/>
  <c r="I1387" i="3" s="1"/>
  <c r="AC1386" i="3"/>
  <c r="R1386" i="3"/>
  <c r="T1386" i="3" s="1"/>
  <c r="V1386" i="3" s="1"/>
  <c r="Q1386" i="3"/>
  <c r="S1386" i="3" s="1"/>
  <c r="U1386" i="3" s="1"/>
  <c r="M1386" i="3"/>
  <c r="O1386" i="3" s="1"/>
  <c r="J1386" i="3"/>
  <c r="L1386" i="3" s="1"/>
  <c r="H1386" i="3"/>
  <c r="I1386" i="3" s="1"/>
  <c r="W1385" i="3"/>
  <c r="S1385" i="3"/>
  <c r="U1385" i="3" s="1"/>
  <c r="R1385" i="3"/>
  <c r="T1385" i="3" s="1"/>
  <c r="V1385" i="3" s="1"/>
  <c r="Q1385" i="3"/>
  <c r="K1385" i="3"/>
  <c r="J1385" i="3"/>
  <c r="H1385" i="3"/>
  <c r="I1385" i="3" s="1"/>
  <c r="AC1384" i="3"/>
  <c r="R1384" i="3"/>
  <c r="T1384" i="3" s="1"/>
  <c r="V1384" i="3" s="1"/>
  <c r="Q1384" i="3"/>
  <c r="S1384" i="3" s="1"/>
  <c r="U1384" i="3" s="1"/>
  <c r="M1384" i="3"/>
  <c r="O1384" i="3" s="1"/>
  <c r="J1384" i="3"/>
  <c r="L1384" i="3" s="1"/>
  <c r="I1384" i="3"/>
  <c r="H1384" i="3"/>
  <c r="W1383" i="3"/>
  <c r="S1383" i="3"/>
  <c r="U1383" i="3" s="1"/>
  <c r="R1383" i="3"/>
  <c r="T1383" i="3" s="1"/>
  <c r="V1383" i="3" s="1"/>
  <c r="Q1383" i="3"/>
  <c r="K1383" i="3"/>
  <c r="J1383" i="3"/>
  <c r="H1383" i="3"/>
  <c r="I1383" i="3" s="1"/>
  <c r="AC1382" i="3"/>
  <c r="R1382" i="3"/>
  <c r="T1382" i="3" s="1"/>
  <c r="V1382" i="3" s="1"/>
  <c r="Q1382" i="3"/>
  <c r="S1382" i="3" s="1"/>
  <c r="U1382" i="3" s="1"/>
  <c r="M1382" i="3"/>
  <c r="O1382" i="3" s="1"/>
  <c r="J1382" i="3"/>
  <c r="L1382" i="3" s="1"/>
  <c r="H1382" i="3"/>
  <c r="I1382" i="3" s="1"/>
  <c r="W1381" i="3"/>
  <c r="T1381" i="3"/>
  <c r="V1381" i="3" s="1"/>
  <c r="S1381" i="3"/>
  <c r="U1381" i="3" s="1"/>
  <c r="R1381" i="3"/>
  <c r="Q1381" i="3"/>
  <c r="L1381" i="3"/>
  <c r="K1381" i="3"/>
  <c r="J1381" i="3"/>
  <c r="H1381" i="3"/>
  <c r="I1381" i="3" s="1"/>
  <c r="AC1380" i="3"/>
  <c r="U1380" i="3"/>
  <c r="R1380" i="3"/>
  <c r="T1380" i="3" s="1"/>
  <c r="V1380" i="3" s="1"/>
  <c r="Q1380" i="3"/>
  <c r="S1380" i="3" s="1"/>
  <c r="J1380" i="3"/>
  <c r="L1380" i="3" s="1"/>
  <c r="M1380" i="3" s="1"/>
  <c r="O1380" i="3" s="1"/>
  <c r="H1380" i="3"/>
  <c r="I1380" i="3" s="1"/>
  <c r="W1379" i="3"/>
  <c r="T1379" i="3"/>
  <c r="V1379" i="3" s="1"/>
  <c r="S1379" i="3"/>
  <c r="U1379" i="3" s="1"/>
  <c r="R1379" i="3"/>
  <c r="Q1379" i="3"/>
  <c r="L1379" i="3"/>
  <c r="K1379" i="3"/>
  <c r="J1379" i="3"/>
  <c r="H1379" i="3"/>
  <c r="I1379" i="3" s="1"/>
  <c r="AC1378" i="3"/>
  <c r="R1378" i="3"/>
  <c r="T1378" i="3" s="1"/>
  <c r="V1378" i="3" s="1"/>
  <c r="Q1378" i="3"/>
  <c r="S1378" i="3" s="1"/>
  <c r="U1378" i="3" s="1"/>
  <c r="M1378" i="3"/>
  <c r="O1378" i="3" s="1"/>
  <c r="J1378" i="3"/>
  <c r="L1378" i="3" s="1"/>
  <c r="H1378" i="3"/>
  <c r="I1378" i="3" s="1"/>
  <c r="W1377" i="3"/>
  <c r="T1377" i="3"/>
  <c r="V1377" i="3" s="1"/>
  <c r="S1377" i="3"/>
  <c r="U1377" i="3" s="1"/>
  <c r="R1377" i="3"/>
  <c r="Q1377" i="3"/>
  <c r="L1377" i="3"/>
  <c r="K1377" i="3"/>
  <c r="J1377" i="3"/>
  <c r="H1377" i="3"/>
  <c r="I1377" i="3" s="1"/>
  <c r="AC1376" i="3"/>
  <c r="U1376" i="3"/>
  <c r="R1376" i="3"/>
  <c r="T1376" i="3" s="1"/>
  <c r="V1376" i="3" s="1"/>
  <c r="Q1376" i="3"/>
  <c r="S1376" i="3" s="1"/>
  <c r="J1376" i="3"/>
  <c r="L1376" i="3" s="1"/>
  <c r="M1376" i="3" s="1"/>
  <c r="O1376" i="3" s="1"/>
  <c r="H1376" i="3"/>
  <c r="I1376" i="3" s="1"/>
  <c r="W1375" i="3"/>
  <c r="T1375" i="3"/>
  <c r="V1375" i="3" s="1"/>
  <c r="S1375" i="3"/>
  <c r="U1375" i="3" s="1"/>
  <c r="R1375" i="3"/>
  <c r="Q1375" i="3"/>
  <c r="L1375" i="3"/>
  <c r="K1375" i="3"/>
  <c r="J1375" i="3"/>
  <c r="H1375" i="3"/>
  <c r="I1375" i="3" s="1"/>
  <c r="AC1374" i="3"/>
  <c r="R1374" i="3"/>
  <c r="T1374" i="3" s="1"/>
  <c r="V1374" i="3" s="1"/>
  <c r="Q1374" i="3"/>
  <c r="S1374" i="3" s="1"/>
  <c r="U1374" i="3" s="1"/>
  <c r="M1374" i="3"/>
  <c r="O1374" i="3" s="1"/>
  <c r="J1374" i="3"/>
  <c r="L1374" i="3" s="1"/>
  <c r="H1374" i="3"/>
  <c r="I1374" i="3" s="1"/>
  <c r="W1373" i="3"/>
  <c r="T1373" i="3"/>
  <c r="V1373" i="3" s="1"/>
  <c r="S1373" i="3"/>
  <c r="U1373" i="3" s="1"/>
  <c r="R1373" i="3"/>
  <c r="Q1373" i="3"/>
  <c r="L1373" i="3"/>
  <c r="K1373" i="3"/>
  <c r="J1373" i="3"/>
  <c r="H1373" i="3"/>
  <c r="I1373" i="3" s="1"/>
  <c r="AC1372" i="3"/>
  <c r="U1372" i="3"/>
  <c r="R1372" i="3"/>
  <c r="T1372" i="3" s="1"/>
  <c r="V1372" i="3" s="1"/>
  <c r="Q1372" i="3"/>
  <c r="S1372" i="3" s="1"/>
  <c r="J1372" i="3"/>
  <c r="L1372" i="3" s="1"/>
  <c r="M1372" i="3" s="1"/>
  <c r="O1372" i="3" s="1"/>
  <c r="H1372" i="3"/>
  <c r="I1372" i="3" s="1"/>
  <c r="W1371" i="3"/>
  <c r="T1371" i="3"/>
  <c r="V1371" i="3" s="1"/>
  <c r="S1371" i="3"/>
  <c r="U1371" i="3" s="1"/>
  <c r="R1371" i="3"/>
  <c r="Q1371" i="3"/>
  <c r="L1371" i="3"/>
  <c r="K1371" i="3"/>
  <c r="J1371" i="3"/>
  <c r="H1371" i="3"/>
  <c r="I1371" i="3" s="1"/>
  <c r="AC1370" i="3"/>
  <c r="R1370" i="3"/>
  <c r="T1370" i="3" s="1"/>
  <c r="V1370" i="3" s="1"/>
  <c r="Q1370" i="3"/>
  <c r="S1370" i="3" s="1"/>
  <c r="U1370" i="3" s="1"/>
  <c r="M1370" i="3"/>
  <c r="O1370" i="3" s="1"/>
  <c r="J1370" i="3"/>
  <c r="L1370" i="3" s="1"/>
  <c r="H1370" i="3"/>
  <c r="I1370" i="3" s="1"/>
  <c r="W1369" i="3"/>
  <c r="T1369" i="3"/>
  <c r="V1369" i="3" s="1"/>
  <c r="S1369" i="3"/>
  <c r="U1369" i="3" s="1"/>
  <c r="R1369" i="3"/>
  <c r="Q1369" i="3"/>
  <c r="L1369" i="3"/>
  <c r="K1369" i="3"/>
  <c r="J1369" i="3"/>
  <c r="H1369" i="3"/>
  <c r="I1369" i="3" s="1"/>
  <c r="AC1368" i="3"/>
  <c r="U1368" i="3"/>
  <c r="R1368" i="3"/>
  <c r="T1368" i="3" s="1"/>
  <c r="V1368" i="3" s="1"/>
  <c r="Q1368" i="3"/>
  <c r="S1368" i="3" s="1"/>
  <c r="J1368" i="3"/>
  <c r="L1368" i="3" s="1"/>
  <c r="M1368" i="3" s="1"/>
  <c r="O1368" i="3" s="1"/>
  <c r="H1368" i="3"/>
  <c r="I1368" i="3" s="1"/>
  <c r="W1367" i="3"/>
  <c r="T1367" i="3"/>
  <c r="V1367" i="3" s="1"/>
  <c r="S1367" i="3"/>
  <c r="U1367" i="3" s="1"/>
  <c r="R1367" i="3"/>
  <c r="Q1367" i="3"/>
  <c r="L1367" i="3"/>
  <c r="K1367" i="3"/>
  <c r="J1367" i="3"/>
  <c r="H1367" i="3"/>
  <c r="I1367" i="3" s="1"/>
  <c r="AC1366" i="3"/>
  <c r="R1366" i="3"/>
  <c r="T1366" i="3" s="1"/>
  <c r="V1366" i="3" s="1"/>
  <c r="Q1366" i="3"/>
  <c r="S1366" i="3" s="1"/>
  <c r="U1366" i="3" s="1"/>
  <c r="M1366" i="3"/>
  <c r="O1366" i="3" s="1"/>
  <c r="J1366" i="3"/>
  <c r="L1366" i="3" s="1"/>
  <c r="H1366" i="3"/>
  <c r="I1366" i="3" s="1"/>
  <c r="W1365" i="3"/>
  <c r="T1365" i="3"/>
  <c r="V1365" i="3" s="1"/>
  <c r="S1365" i="3"/>
  <c r="U1365" i="3" s="1"/>
  <c r="R1365" i="3"/>
  <c r="Q1365" i="3"/>
  <c r="L1365" i="3"/>
  <c r="K1365" i="3"/>
  <c r="J1365" i="3"/>
  <c r="H1365" i="3"/>
  <c r="I1365" i="3" s="1"/>
  <c r="AC1364" i="3"/>
  <c r="U1364" i="3"/>
  <c r="R1364" i="3"/>
  <c r="T1364" i="3" s="1"/>
  <c r="V1364" i="3" s="1"/>
  <c r="Q1364" i="3"/>
  <c r="S1364" i="3" s="1"/>
  <c r="J1364" i="3"/>
  <c r="L1364" i="3" s="1"/>
  <c r="M1364" i="3" s="1"/>
  <c r="O1364" i="3" s="1"/>
  <c r="H1364" i="3"/>
  <c r="I1364" i="3" s="1"/>
  <c r="W1363" i="3"/>
  <c r="T1363" i="3"/>
  <c r="V1363" i="3" s="1"/>
  <c r="S1363" i="3"/>
  <c r="U1363" i="3" s="1"/>
  <c r="R1363" i="3"/>
  <c r="Q1363" i="3"/>
  <c r="L1363" i="3"/>
  <c r="K1363" i="3"/>
  <c r="J1363" i="3"/>
  <c r="H1363" i="3"/>
  <c r="I1363" i="3" s="1"/>
  <c r="AC1362" i="3"/>
  <c r="R1362" i="3"/>
  <c r="T1362" i="3" s="1"/>
  <c r="V1362" i="3" s="1"/>
  <c r="Q1362" i="3"/>
  <c r="S1362" i="3" s="1"/>
  <c r="U1362" i="3" s="1"/>
  <c r="M1362" i="3"/>
  <c r="O1362" i="3" s="1"/>
  <c r="J1362" i="3"/>
  <c r="L1362" i="3" s="1"/>
  <c r="H1362" i="3"/>
  <c r="I1362" i="3" s="1"/>
  <c r="W1361" i="3"/>
  <c r="S1361" i="3"/>
  <c r="U1361" i="3" s="1"/>
  <c r="R1361" i="3"/>
  <c r="T1361" i="3" s="1"/>
  <c r="V1361" i="3" s="1"/>
  <c r="Q1361" i="3"/>
  <c r="K1361" i="3"/>
  <c r="J1361" i="3"/>
  <c r="H1361" i="3"/>
  <c r="I1361" i="3" s="1"/>
  <c r="AC1360" i="3"/>
  <c r="R1360" i="3"/>
  <c r="T1360" i="3" s="1"/>
  <c r="V1360" i="3" s="1"/>
  <c r="Q1360" i="3"/>
  <c r="S1360" i="3" s="1"/>
  <c r="U1360" i="3" s="1"/>
  <c r="M1360" i="3"/>
  <c r="O1360" i="3" s="1"/>
  <c r="J1360" i="3"/>
  <c r="L1360" i="3" s="1"/>
  <c r="I1360" i="3"/>
  <c r="H1360" i="3"/>
  <c r="W1359" i="3"/>
  <c r="T1359" i="3"/>
  <c r="V1359" i="3" s="1"/>
  <c r="S1359" i="3"/>
  <c r="U1359" i="3" s="1"/>
  <c r="R1359" i="3"/>
  <c r="Q1359" i="3"/>
  <c r="L1359" i="3"/>
  <c r="K1359" i="3"/>
  <c r="J1359" i="3"/>
  <c r="H1359" i="3"/>
  <c r="I1359" i="3" s="1"/>
  <c r="AC1358" i="3"/>
  <c r="U1358" i="3"/>
  <c r="R1358" i="3"/>
  <c r="T1358" i="3" s="1"/>
  <c r="V1358" i="3" s="1"/>
  <c r="Q1358" i="3"/>
  <c r="S1358" i="3" s="1"/>
  <c r="J1358" i="3"/>
  <c r="L1358" i="3" s="1"/>
  <c r="M1358" i="3" s="1"/>
  <c r="O1358" i="3" s="1"/>
  <c r="I1358" i="3"/>
  <c r="H1358" i="3"/>
  <c r="W1357" i="3"/>
  <c r="T1357" i="3"/>
  <c r="V1357" i="3" s="1"/>
  <c r="S1357" i="3"/>
  <c r="U1357" i="3" s="1"/>
  <c r="R1357" i="3"/>
  <c r="Q1357" i="3"/>
  <c r="L1357" i="3"/>
  <c r="K1357" i="3"/>
  <c r="J1357" i="3"/>
  <c r="H1357" i="3"/>
  <c r="I1357" i="3" s="1"/>
  <c r="AC1356" i="3"/>
  <c r="R1356" i="3"/>
  <c r="T1356" i="3" s="1"/>
  <c r="V1356" i="3" s="1"/>
  <c r="Q1356" i="3"/>
  <c r="S1356" i="3" s="1"/>
  <c r="U1356" i="3" s="1"/>
  <c r="M1356" i="3"/>
  <c r="O1356" i="3" s="1"/>
  <c r="J1356" i="3"/>
  <c r="L1356" i="3" s="1"/>
  <c r="I1356" i="3"/>
  <c r="H1356" i="3"/>
  <c r="W1355" i="3"/>
  <c r="T1355" i="3"/>
  <c r="V1355" i="3" s="1"/>
  <c r="S1355" i="3"/>
  <c r="U1355" i="3" s="1"/>
  <c r="R1355" i="3"/>
  <c r="Q1355" i="3"/>
  <c r="L1355" i="3"/>
  <c r="K1355" i="3"/>
  <c r="J1355" i="3"/>
  <c r="H1355" i="3"/>
  <c r="I1355" i="3" s="1"/>
  <c r="AC1354" i="3"/>
  <c r="U1354" i="3"/>
  <c r="R1354" i="3"/>
  <c r="T1354" i="3" s="1"/>
  <c r="V1354" i="3" s="1"/>
  <c r="Q1354" i="3"/>
  <c r="S1354" i="3" s="1"/>
  <c r="J1354" i="3"/>
  <c r="L1354" i="3" s="1"/>
  <c r="M1354" i="3" s="1"/>
  <c r="O1354" i="3" s="1"/>
  <c r="I1354" i="3"/>
  <c r="H1354" i="3"/>
  <c r="W1353" i="3"/>
  <c r="T1353" i="3"/>
  <c r="V1353" i="3" s="1"/>
  <c r="S1353" i="3"/>
  <c r="U1353" i="3" s="1"/>
  <c r="R1353" i="3"/>
  <c r="Q1353" i="3"/>
  <c r="L1353" i="3"/>
  <c r="K1353" i="3"/>
  <c r="J1353" i="3"/>
  <c r="H1353" i="3"/>
  <c r="I1353" i="3" s="1"/>
  <c r="AC1352" i="3"/>
  <c r="R1352" i="3"/>
  <c r="T1352" i="3" s="1"/>
  <c r="V1352" i="3" s="1"/>
  <c r="Q1352" i="3"/>
  <c r="S1352" i="3" s="1"/>
  <c r="U1352" i="3" s="1"/>
  <c r="M1352" i="3"/>
  <c r="O1352" i="3" s="1"/>
  <c r="J1352" i="3"/>
  <c r="L1352" i="3" s="1"/>
  <c r="I1352" i="3"/>
  <c r="H1352" i="3"/>
  <c r="W1351" i="3"/>
  <c r="T1351" i="3"/>
  <c r="V1351" i="3" s="1"/>
  <c r="S1351" i="3"/>
  <c r="U1351" i="3" s="1"/>
  <c r="R1351" i="3"/>
  <c r="Q1351" i="3"/>
  <c r="L1351" i="3"/>
  <c r="K1351" i="3"/>
  <c r="J1351" i="3"/>
  <c r="H1351" i="3"/>
  <c r="I1351" i="3" s="1"/>
  <c r="U1350" i="3"/>
  <c r="R1350" i="3"/>
  <c r="T1350" i="3" s="1"/>
  <c r="V1350" i="3" s="1"/>
  <c r="Q1350" i="3"/>
  <c r="S1350" i="3" s="1"/>
  <c r="J1350" i="3"/>
  <c r="H1350" i="3"/>
  <c r="I1350" i="3" s="1"/>
  <c r="W1349" i="3"/>
  <c r="T1349" i="3"/>
  <c r="V1349" i="3" s="1"/>
  <c r="S1349" i="3"/>
  <c r="U1349" i="3" s="1"/>
  <c r="R1349" i="3"/>
  <c r="Q1349" i="3"/>
  <c r="L1349" i="3"/>
  <c r="N1349" i="3" s="1"/>
  <c r="P1349" i="3" s="1"/>
  <c r="K1349" i="3"/>
  <c r="J1349" i="3"/>
  <c r="H1349" i="3"/>
  <c r="I1349" i="3" s="1"/>
  <c r="AC1348" i="3"/>
  <c r="R1348" i="3"/>
  <c r="T1348" i="3" s="1"/>
  <c r="V1348" i="3" s="1"/>
  <c r="Q1348" i="3"/>
  <c r="S1348" i="3" s="1"/>
  <c r="U1348" i="3" s="1"/>
  <c r="L1348" i="3"/>
  <c r="M1348" i="3" s="1"/>
  <c r="O1348" i="3" s="1"/>
  <c r="J1348" i="3"/>
  <c r="AD1348" i="3" s="1"/>
  <c r="AF1348" i="3" s="1"/>
  <c r="H1348" i="3"/>
  <c r="I1348" i="3" s="1"/>
  <c r="W1347" i="3"/>
  <c r="V1347" i="3"/>
  <c r="S1347" i="3"/>
  <c r="U1347" i="3" s="1"/>
  <c r="R1347" i="3"/>
  <c r="T1347" i="3" s="1"/>
  <c r="Q1347" i="3"/>
  <c r="L1347" i="3"/>
  <c r="N1347" i="3" s="1"/>
  <c r="P1347" i="3" s="1"/>
  <c r="K1347" i="3"/>
  <c r="J1347" i="3"/>
  <c r="H1347" i="3"/>
  <c r="I1347" i="3" s="1"/>
  <c r="AC1346" i="3"/>
  <c r="R1346" i="3"/>
  <c r="T1346" i="3" s="1"/>
  <c r="V1346" i="3" s="1"/>
  <c r="Q1346" i="3"/>
  <c r="S1346" i="3" s="1"/>
  <c r="U1346" i="3" s="1"/>
  <c r="L1346" i="3"/>
  <c r="M1346" i="3" s="1"/>
  <c r="O1346" i="3" s="1"/>
  <c r="J1346" i="3"/>
  <c r="AD1346" i="3" s="1"/>
  <c r="AF1346" i="3" s="1"/>
  <c r="H1346" i="3"/>
  <c r="I1346" i="3" s="1"/>
  <c r="W1345" i="3"/>
  <c r="V1345" i="3"/>
  <c r="S1345" i="3"/>
  <c r="U1345" i="3" s="1"/>
  <c r="R1345" i="3"/>
  <c r="T1345" i="3" s="1"/>
  <c r="Q1345" i="3"/>
  <c r="L1345" i="3"/>
  <c r="N1345" i="3" s="1"/>
  <c r="P1345" i="3" s="1"/>
  <c r="K1345" i="3"/>
  <c r="J1345" i="3"/>
  <c r="H1345" i="3"/>
  <c r="I1345" i="3" s="1"/>
  <c r="AC1344" i="3"/>
  <c r="V1344" i="3"/>
  <c r="R1344" i="3"/>
  <c r="T1344" i="3" s="1"/>
  <c r="Q1344" i="3"/>
  <c r="S1344" i="3" s="1"/>
  <c r="U1344" i="3" s="1"/>
  <c r="L1344" i="3"/>
  <c r="M1344" i="3" s="1"/>
  <c r="O1344" i="3" s="1"/>
  <c r="J1344" i="3"/>
  <c r="AD1344" i="3" s="1"/>
  <c r="AF1344" i="3" s="1"/>
  <c r="H1344" i="3"/>
  <c r="I1344" i="3" s="1"/>
  <c r="W1343" i="3"/>
  <c r="S1343" i="3"/>
  <c r="U1343" i="3" s="1"/>
  <c r="R1343" i="3"/>
  <c r="T1343" i="3" s="1"/>
  <c r="V1343" i="3" s="1"/>
  <c r="Q1343" i="3"/>
  <c r="L1343" i="3"/>
  <c r="N1343" i="3" s="1"/>
  <c r="P1343" i="3" s="1"/>
  <c r="K1343" i="3"/>
  <c r="J1343" i="3"/>
  <c r="H1343" i="3"/>
  <c r="I1343" i="3" s="1"/>
  <c r="AC1342" i="3"/>
  <c r="V1342" i="3"/>
  <c r="R1342" i="3"/>
  <c r="T1342" i="3" s="1"/>
  <c r="Q1342" i="3"/>
  <c r="S1342" i="3" s="1"/>
  <c r="U1342" i="3" s="1"/>
  <c r="L1342" i="3"/>
  <c r="M1342" i="3" s="1"/>
  <c r="O1342" i="3" s="1"/>
  <c r="J1342" i="3"/>
  <c r="AD1342" i="3" s="1"/>
  <c r="AF1342" i="3" s="1"/>
  <c r="H1342" i="3"/>
  <c r="I1342" i="3" s="1"/>
  <c r="W1341" i="3"/>
  <c r="S1341" i="3"/>
  <c r="U1341" i="3" s="1"/>
  <c r="R1341" i="3"/>
  <c r="T1341" i="3" s="1"/>
  <c r="V1341" i="3" s="1"/>
  <c r="Q1341" i="3"/>
  <c r="L1341" i="3"/>
  <c r="N1341" i="3" s="1"/>
  <c r="P1341" i="3" s="1"/>
  <c r="K1341" i="3"/>
  <c r="J1341" i="3"/>
  <c r="H1341" i="3"/>
  <c r="I1341" i="3" s="1"/>
  <c r="AC1340" i="3"/>
  <c r="R1340" i="3"/>
  <c r="T1340" i="3" s="1"/>
  <c r="V1340" i="3" s="1"/>
  <c r="Q1340" i="3"/>
  <c r="S1340" i="3" s="1"/>
  <c r="U1340" i="3" s="1"/>
  <c r="L1340" i="3"/>
  <c r="M1340" i="3" s="1"/>
  <c r="O1340" i="3" s="1"/>
  <c r="J1340" i="3"/>
  <c r="AD1340" i="3" s="1"/>
  <c r="AF1340" i="3" s="1"/>
  <c r="H1340" i="3"/>
  <c r="I1340" i="3" s="1"/>
  <c r="W1339" i="3"/>
  <c r="S1339" i="3"/>
  <c r="U1339" i="3" s="1"/>
  <c r="R1339" i="3"/>
  <c r="T1339" i="3" s="1"/>
  <c r="V1339" i="3" s="1"/>
  <c r="Q1339" i="3"/>
  <c r="L1339" i="3"/>
  <c r="N1339" i="3" s="1"/>
  <c r="P1339" i="3" s="1"/>
  <c r="K1339" i="3"/>
  <c r="J1339" i="3"/>
  <c r="H1339" i="3"/>
  <c r="I1339" i="3" s="1"/>
  <c r="AC1338" i="3"/>
  <c r="R1338" i="3"/>
  <c r="T1338" i="3" s="1"/>
  <c r="V1338" i="3" s="1"/>
  <c r="Q1338" i="3"/>
  <c r="S1338" i="3" s="1"/>
  <c r="U1338" i="3" s="1"/>
  <c r="L1338" i="3"/>
  <c r="M1338" i="3" s="1"/>
  <c r="O1338" i="3" s="1"/>
  <c r="J1338" i="3"/>
  <c r="AD1338" i="3" s="1"/>
  <c r="AF1338" i="3" s="1"/>
  <c r="H1338" i="3"/>
  <c r="I1338" i="3" s="1"/>
  <c r="W1337" i="3"/>
  <c r="S1337" i="3"/>
  <c r="U1337" i="3" s="1"/>
  <c r="R1337" i="3"/>
  <c r="T1337" i="3" s="1"/>
  <c r="V1337" i="3" s="1"/>
  <c r="Q1337" i="3"/>
  <c r="L1337" i="3"/>
  <c r="N1337" i="3" s="1"/>
  <c r="P1337" i="3" s="1"/>
  <c r="K1337" i="3"/>
  <c r="J1337" i="3"/>
  <c r="H1337" i="3"/>
  <c r="I1337" i="3" s="1"/>
  <c r="AC1336" i="3"/>
  <c r="R1336" i="3"/>
  <c r="T1336" i="3" s="1"/>
  <c r="V1336" i="3" s="1"/>
  <c r="Q1336" i="3"/>
  <c r="S1336" i="3" s="1"/>
  <c r="U1336" i="3" s="1"/>
  <c r="L1336" i="3"/>
  <c r="M1336" i="3" s="1"/>
  <c r="O1336" i="3" s="1"/>
  <c r="J1336" i="3"/>
  <c r="AD1336" i="3" s="1"/>
  <c r="AF1336" i="3" s="1"/>
  <c r="H1336" i="3"/>
  <c r="I1336" i="3" s="1"/>
  <c r="W1335" i="3"/>
  <c r="S1335" i="3"/>
  <c r="U1335" i="3" s="1"/>
  <c r="R1335" i="3"/>
  <c r="T1335" i="3" s="1"/>
  <c r="V1335" i="3" s="1"/>
  <c r="Q1335" i="3"/>
  <c r="L1335" i="3"/>
  <c r="N1335" i="3" s="1"/>
  <c r="P1335" i="3" s="1"/>
  <c r="K1335" i="3"/>
  <c r="J1335" i="3"/>
  <c r="H1335" i="3"/>
  <c r="I1335" i="3" s="1"/>
  <c r="AC1334" i="3"/>
  <c r="R1334" i="3"/>
  <c r="T1334" i="3" s="1"/>
  <c r="V1334" i="3" s="1"/>
  <c r="Q1334" i="3"/>
  <c r="S1334" i="3" s="1"/>
  <c r="U1334" i="3" s="1"/>
  <c r="L1334" i="3"/>
  <c r="M1334" i="3" s="1"/>
  <c r="O1334" i="3" s="1"/>
  <c r="J1334" i="3"/>
  <c r="AD1334" i="3" s="1"/>
  <c r="AF1334" i="3" s="1"/>
  <c r="H1334" i="3"/>
  <c r="I1334" i="3" s="1"/>
  <c r="W1333" i="3"/>
  <c r="S1333" i="3"/>
  <c r="U1333" i="3" s="1"/>
  <c r="R1333" i="3"/>
  <c r="T1333" i="3" s="1"/>
  <c r="V1333" i="3" s="1"/>
  <c r="Q1333" i="3"/>
  <c r="L1333" i="3"/>
  <c r="N1333" i="3" s="1"/>
  <c r="P1333" i="3" s="1"/>
  <c r="K1333" i="3"/>
  <c r="J1333" i="3"/>
  <c r="H1333" i="3"/>
  <c r="I1333" i="3" s="1"/>
  <c r="V1332" i="3"/>
  <c r="S1332" i="3"/>
  <c r="U1332" i="3" s="1"/>
  <c r="R1332" i="3"/>
  <c r="T1332" i="3" s="1"/>
  <c r="Q1332" i="3"/>
  <c r="J1332" i="3"/>
  <c r="H1332" i="3"/>
  <c r="I1332" i="3" s="1"/>
  <c r="AC1331" i="3"/>
  <c r="AE1331" i="3" s="1"/>
  <c r="AG1331" i="3" s="1"/>
  <c r="X1331" i="3"/>
  <c r="Y1331" i="3" s="1"/>
  <c r="AA1331" i="3" s="1"/>
  <c r="W1331" i="3"/>
  <c r="T1331" i="3"/>
  <c r="V1331" i="3" s="1"/>
  <c r="R1331" i="3"/>
  <c r="Q1331" i="3"/>
  <c r="S1331" i="3" s="1"/>
  <c r="U1331" i="3" s="1"/>
  <c r="L1331" i="3"/>
  <c r="M1331" i="3" s="1"/>
  <c r="O1331" i="3" s="1"/>
  <c r="K1331" i="3"/>
  <c r="J1331" i="3"/>
  <c r="H1331" i="3"/>
  <c r="I1331" i="3" s="1"/>
  <c r="S1330" i="3"/>
  <c r="U1330" i="3" s="1"/>
  <c r="R1330" i="3"/>
  <c r="T1330" i="3" s="1"/>
  <c r="V1330" i="3" s="1"/>
  <c r="Q1330" i="3"/>
  <c r="K1330" i="3"/>
  <c r="J1330" i="3"/>
  <c r="I1330" i="3"/>
  <c r="H1330" i="3"/>
  <c r="AG1329" i="3"/>
  <c r="AF1329" i="3"/>
  <c r="AC1329" i="3"/>
  <c r="AE1329" i="3" s="1"/>
  <c r="Y1329" i="3"/>
  <c r="AA1329" i="3" s="1"/>
  <c r="X1329" i="3"/>
  <c r="W1329" i="3"/>
  <c r="U1329" i="3"/>
  <c r="T1329" i="3"/>
  <c r="V1329" i="3" s="1"/>
  <c r="R1329" i="3"/>
  <c r="Q1329" i="3"/>
  <c r="S1329" i="3" s="1"/>
  <c r="M1329" i="3"/>
  <c r="O1329" i="3" s="1"/>
  <c r="L1329" i="3"/>
  <c r="K1329" i="3"/>
  <c r="J1329" i="3"/>
  <c r="AD1329" i="3" s="1"/>
  <c r="I1329" i="3"/>
  <c r="H1329" i="3"/>
  <c r="S1328" i="3"/>
  <c r="U1328" i="3" s="1"/>
  <c r="R1328" i="3"/>
  <c r="T1328" i="3" s="1"/>
  <c r="V1328" i="3" s="1"/>
  <c r="Q1328" i="3"/>
  <c r="K1328" i="3"/>
  <c r="J1328" i="3"/>
  <c r="H1328" i="3"/>
  <c r="I1328" i="3" s="1"/>
  <c r="AG1327" i="3"/>
  <c r="AC1327" i="3"/>
  <c r="AE1327" i="3" s="1"/>
  <c r="AB1327" i="3"/>
  <c r="Y1327" i="3"/>
  <c r="AA1327" i="3" s="1"/>
  <c r="X1327" i="3"/>
  <c r="W1327" i="3"/>
  <c r="Z1327" i="3" s="1"/>
  <c r="U1327" i="3"/>
  <c r="T1327" i="3"/>
  <c r="V1327" i="3" s="1"/>
  <c r="R1327" i="3"/>
  <c r="Q1327" i="3"/>
  <c r="S1327" i="3" s="1"/>
  <c r="M1327" i="3"/>
  <c r="O1327" i="3" s="1"/>
  <c r="L1327" i="3"/>
  <c r="K1327" i="3"/>
  <c r="J1327" i="3"/>
  <c r="AD1327" i="3" s="1"/>
  <c r="AF1327" i="3" s="1"/>
  <c r="H1327" i="3"/>
  <c r="I1327" i="3" s="1"/>
  <c r="V1326" i="3"/>
  <c r="S1326" i="3"/>
  <c r="U1326" i="3" s="1"/>
  <c r="R1326" i="3"/>
  <c r="T1326" i="3" s="1"/>
  <c r="Q1326" i="3"/>
  <c r="J1326" i="3"/>
  <c r="H1326" i="3"/>
  <c r="I1326" i="3" s="1"/>
  <c r="AC1325" i="3"/>
  <c r="AE1325" i="3" s="1"/>
  <c r="AG1325" i="3" s="1"/>
  <c r="X1325" i="3"/>
  <c r="Y1325" i="3" s="1"/>
  <c r="AA1325" i="3" s="1"/>
  <c r="W1325" i="3"/>
  <c r="Z1325" i="3" s="1"/>
  <c r="AB1325" i="3" s="1"/>
  <c r="T1325" i="3"/>
  <c r="V1325" i="3" s="1"/>
  <c r="R1325" i="3"/>
  <c r="Q1325" i="3"/>
  <c r="S1325" i="3" s="1"/>
  <c r="U1325" i="3" s="1"/>
  <c r="L1325" i="3"/>
  <c r="M1325" i="3" s="1"/>
  <c r="O1325" i="3" s="1"/>
  <c r="K1325" i="3"/>
  <c r="J1325" i="3"/>
  <c r="H1325" i="3"/>
  <c r="I1325" i="3" s="1"/>
  <c r="V1324" i="3"/>
  <c r="S1324" i="3"/>
  <c r="U1324" i="3" s="1"/>
  <c r="R1324" i="3"/>
  <c r="T1324" i="3" s="1"/>
  <c r="Q1324" i="3"/>
  <c r="J1324" i="3"/>
  <c r="I1324" i="3"/>
  <c r="H1324" i="3"/>
  <c r="AC1323" i="3"/>
  <c r="AE1323" i="3" s="1"/>
  <c r="AG1323" i="3" s="1"/>
  <c r="X1323" i="3"/>
  <c r="Y1323" i="3" s="1"/>
  <c r="AA1323" i="3" s="1"/>
  <c r="W1323" i="3"/>
  <c r="T1323" i="3"/>
  <c r="V1323" i="3" s="1"/>
  <c r="R1323" i="3"/>
  <c r="Q1323" i="3"/>
  <c r="S1323" i="3" s="1"/>
  <c r="U1323" i="3" s="1"/>
  <c r="L1323" i="3"/>
  <c r="M1323" i="3" s="1"/>
  <c r="O1323" i="3" s="1"/>
  <c r="K1323" i="3"/>
  <c r="J1323" i="3"/>
  <c r="H1323" i="3"/>
  <c r="I1323" i="3" s="1"/>
  <c r="S1322" i="3"/>
  <c r="U1322" i="3" s="1"/>
  <c r="R1322" i="3"/>
  <c r="T1322" i="3" s="1"/>
  <c r="V1322" i="3" s="1"/>
  <c r="Q1322" i="3"/>
  <c r="K1322" i="3"/>
  <c r="J1322" i="3"/>
  <c r="I1322" i="3"/>
  <c r="H1322" i="3"/>
  <c r="AG1321" i="3"/>
  <c r="AF1321" i="3"/>
  <c r="AC1321" i="3"/>
  <c r="AE1321" i="3" s="1"/>
  <c r="Y1321" i="3"/>
  <c r="AA1321" i="3" s="1"/>
  <c r="X1321" i="3"/>
  <c r="W1321" i="3"/>
  <c r="U1321" i="3"/>
  <c r="T1321" i="3"/>
  <c r="V1321" i="3" s="1"/>
  <c r="R1321" i="3"/>
  <c r="Q1321" i="3"/>
  <c r="S1321" i="3" s="1"/>
  <c r="M1321" i="3"/>
  <c r="O1321" i="3" s="1"/>
  <c r="L1321" i="3"/>
  <c r="K1321" i="3"/>
  <c r="J1321" i="3"/>
  <c r="AD1321" i="3" s="1"/>
  <c r="I1321" i="3"/>
  <c r="H1321" i="3"/>
  <c r="S1320" i="3"/>
  <c r="U1320" i="3" s="1"/>
  <c r="R1320" i="3"/>
  <c r="T1320" i="3" s="1"/>
  <c r="V1320" i="3" s="1"/>
  <c r="Q1320" i="3"/>
  <c r="K1320" i="3"/>
  <c r="J1320" i="3"/>
  <c r="I1320" i="3"/>
  <c r="H1320" i="3"/>
  <c r="AG1319" i="3"/>
  <c r="AC1319" i="3"/>
  <c r="AE1319" i="3" s="1"/>
  <c r="AB1319" i="3"/>
  <c r="Y1319" i="3"/>
  <c r="AA1319" i="3" s="1"/>
  <c r="X1319" i="3"/>
  <c r="W1319" i="3"/>
  <c r="Z1319" i="3" s="1"/>
  <c r="U1319" i="3"/>
  <c r="T1319" i="3"/>
  <c r="V1319" i="3" s="1"/>
  <c r="R1319" i="3"/>
  <c r="Q1319" i="3"/>
  <c r="S1319" i="3" s="1"/>
  <c r="M1319" i="3"/>
  <c r="O1319" i="3" s="1"/>
  <c r="L1319" i="3"/>
  <c r="K1319" i="3"/>
  <c r="J1319" i="3"/>
  <c r="AD1319" i="3" s="1"/>
  <c r="AF1319" i="3" s="1"/>
  <c r="I1319" i="3"/>
  <c r="H1319" i="3"/>
  <c r="V1318" i="3"/>
  <c r="S1318" i="3"/>
  <c r="U1318" i="3" s="1"/>
  <c r="R1318" i="3"/>
  <c r="T1318" i="3" s="1"/>
  <c r="Q1318" i="3"/>
  <c r="J1318" i="3"/>
  <c r="H1318" i="3"/>
  <c r="I1318" i="3" s="1"/>
  <c r="AC1317" i="3"/>
  <c r="AE1317" i="3" s="1"/>
  <c r="AG1317" i="3" s="1"/>
  <c r="X1317" i="3"/>
  <c r="Y1317" i="3" s="1"/>
  <c r="AA1317" i="3" s="1"/>
  <c r="W1317" i="3"/>
  <c r="Z1317" i="3" s="1"/>
  <c r="AB1317" i="3" s="1"/>
  <c r="T1317" i="3"/>
  <c r="V1317" i="3" s="1"/>
  <c r="R1317" i="3"/>
  <c r="Q1317" i="3"/>
  <c r="S1317" i="3" s="1"/>
  <c r="U1317" i="3" s="1"/>
  <c r="L1317" i="3"/>
  <c r="M1317" i="3" s="1"/>
  <c r="O1317" i="3" s="1"/>
  <c r="K1317" i="3"/>
  <c r="J1317" i="3"/>
  <c r="H1317" i="3"/>
  <c r="I1317" i="3" s="1"/>
  <c r="S1316" i="3"/>
  <c r="U1316" i="3" s="1"/>
  <c r="R1316" i="3"/>
  <c r="T1316" i="3" s="1"/>
  <c r="V1316" i="3" s="1"/>
  <c r="Q1316" i="3"/>
  <c r="J1316" i="3"/>
  <c r="H1316" i="3"/>
  <c r="I1316" i="3" s="1"/>
  <c r="AG1315" i="3"/>
  <c r="AC1315" i="3"/>
  <c r="AE1315" i="3" s="1"/>
  <c r="X1315" i="3"/>
  <c r="Y1315" i="3" s="1"/>
  <c r="AA1315" i="3" s="1"/>
  <c r="W1315" i="3"/>
  <c r="T1315" i="3"/>
  <c r="V1315" i="3" s="1"/>
  <c r="R1315" i="3"/>
  <c r="Q1315" i="3"/>
  <c r="S1315" i="3" s="1"/>
  <c r="U1315" i="3" s="1"/>
  <c r="L1315" i="3"/>
  <c r="M1315" i="3" s="1"/>
  <c r="O1315" i="3" s="1"/>
  <c r="K1315" i="3"/>
  <c r="J1315" i="3"/>
  <c r="H1315" i="3"/>
  <c r="I1315" i="3" s="1"/>
  <c r="S1314" i="3"/>
  <c r="U1314" i="3" s="1"/>
  <c r="R1314" i="3"/>
  <c r="T1314" i="3" s="1"/>
  <c r="V1314" i="3" s="1"/>
  <c r="Q1314" i="3"/>
  <c r="K1314" i="3"/>
  <c r="J1314" i="3"/>
  <c r="I1314" i="3"/>
  <c r="H1314" i="3"/>
  <c r="AG1313" i="3"/>
  <c r="AC1313" i="3"/>
  <c r="AE1313" i="3" s="1"/>
  <c r="Y1313" i="3"/>
  <c r="AA1313" i="3" s="1"/>
  <c r="X1313" i="3"/>
  <c r="W1313" i="3"/>
  <c r="U1313" i="3"/>
  <c r="T1313" i="3"/>
  <c r="V1313" i="3" s="1"/>
  <c r="R1313" i="3"/>
  <c r="Q1313" i="3"/>
  <c r="S1313" i="3" s="1"/>
  <c r="M1313" i="3"/>
  <c r="O1313" i="3" s="1"/>
  <c r="L1313" i="3"/>
  <c r="K1313" i="3"/>
  <c r="J1313" i="3"/>
  <c r="AD1313" i="3" s="1"/>
  <c r="AF1313" i="3" s="1"/>
  <c r="I1313" i="3"/>
  <c r="H1313" i="3"/>
  <c r="S1312" i="3"/>
  <c r="U1312" i="3" s="1"/>
  <c r="R1312" i="3"/>
  <c r="T1312" i="3" s="1"/>
  <c r="V1312" i="3" s="1"/>
  <c r="Q1312" i="3"/>
  <c r="K1312" i="3"/>
  <c r="J1312" i="3"/>
  <c r="H1312" i="3"/>
  <c r="I1312" i="3" s="1"/>
  <c r="AG1311" i="3"/>
  <c r="AC1311" i="3"/>
  <c r="AE1311" i="3" s="1"/>
  <c r="AB1311" i="3"/>
  <c r="Y1311" i="3"/>
  <c r="AA1311" i="3" s="1"/>
  <c r="X1311" i="3"/>
  <c r="W1311" i="3"/>
  <c r="Z1311" i="3" s="1"/>
  <c r="U1311" i="3"/>
  <c r="T1311" i="3"/>
  <c r="V1311" i="3" s="1"/>
  <c r="R1311" i="3"/>
  <c r="Q1311" i="3"/>
  <c r="S1311" i="3" s="1"/>
  <c r="M1311" i="3"/>
  <c r="O1311" i="3" s="1"/>
  <c r="L1311" i="3"/>
  <c r="K1311" i="3"/>
  <c r="J1311" i="3"/>
  <c r="AD1311" i="3" s="1"/>
  <c r="AF1311" i="3" s="1"/>
  <c r="H1311" i="3"/>
  <c r="I1311" i="3" s="1"/>
  <c r="V1310" i="3"/>
  <c r="S1310" i="3"/>
  <c r="U1310" i="3" s="1"/>
  <c r="R1310" i="3"/>
  <c r="T1310" i="3" s="1"/>
  <c r="Q1310" i="3"/>
  <c r="J1310" i="3"/>
  <c r="I1310" i="3"/>
  <c r="H1310" i="3"/>
  <c r="AC1309" i="3"/>
  <c r="AE1309" i="3" s="1"/>
  <c r="AG1309" i="3" s="1"/>
  <c r="X1309" i="3"/>
  <c r="Y1309" i="3" s="1"/>
  <c r="AA1309" i="3" s="1"/>
  <c r="W1309" i="3"/>
  <c r="Z1309" i="3" s="1"/>
  <c r="AB1309" i="3" s="1"/>
  <c r="T1309" i="3"/>
  <c r="V1309" i="3" s="1"/>
  <c r="R1309" i="3"/>
  <c r="Q1309" i="3"/>
  <c r="S1309" i="3" s="1"/>
  <c r="U1309" i="3" s="1"/>
  <c r="L1309" i="3"/>
  <c r="M1309" i="3" s="1"/>
  <c r="O1309" i="3" s="1"/>
  <c r="K1309" i="3"/>
  <c r="J1309" i="3"/>
  <c r="H1309" i="3"/>
  <c r="I1309" i="3" s="1"/>
  <c r="S1308" i="3"/>
  <c r="U1308" i="3" s="1"/>
  <c r="R1308" i="3"/>
  <c r="T1308" i="3" s="1"/>
  <c r="V1308" i="3" s="1"/>
  <c r="Q1308" i="3"/>
  <c r="J1308" i="3"/>
  <c r="I1308" i="3"/>
  <c r="H1308" i="3"/>
  <c r="AG1307" i="3"/>
  <c r="AC1307" i="3"/>
  <c r="AE1307" i="3" s="1"/>
  <c r="X1307" i="3"/>
  <c r="Y1307" i="3" s="1"/>
  <c r="AA1307" i="3" s="1"/>
  <c r="W1307" i="3"/>
  <c r="T1307" i="3"/>
  <c r="V1307" i="3" s="1"/>
  <c r="R1307" i="3"/>
  <c r="Q1307" i="3"/>
  <c r="S1307" i="3" s="1"/>
  <c r="U1307" i="3" s="1"/>
  <c r="L1307" i="3"/>
  <c r="M1307" i="3" s="1"/>
  <c r="O1307" i="3" s="1"/>
  <c r="K1307" i="3"/>
  <c r="J1307" i="3"/>
  <c r="H1307" i="3"/>
  <c r="I1307" i="3" s="1"/>
  <c r="S1306" i="3"/>
  <c r="U1306" i="3" s="1"/>
  <c r="R1306" i="3"/>
  <c r="T1306" i="3" s="1"/>
  <c r="V1306" i="3" s="1"/>
  <c r="Q1306" i="3"/>
  <c r="K1306" i="3"/>
  <c r="J1306" i="3"/>
  <c r="I1306" i="3"/>
  <c r="H1306" i="3"/>
  <c r="AG1305" i="3"/>
  <c r="AC1305" i="3"/>
  <c r="AE1305" i="3" s="1"/>
  <c r="Y1305" i="3"/>
  <c r="AA1305" i="3" s="1"/>
  <c r="X1305" i="3"/>
  <c r="W1305" i="3"/>
  <c r="U1305" i="3"/>
  <c r="T1305" i="3"/>
  <c r="V1305" i="3" s="1"/>
  <c r="R1305" i="3"/>
  <c r="Q1305" i="3"/>
  <c r="S1305" i="3" s="1"/>
  <c r="M1305" i="3"/>
  <c r="O1305" i="3" s="1"/>
  <c r="L1305" i="3"/>
  <c r="K1305" i="3"/>
  <c r="J1305" i="3"/>
  <c r="AD1305" i="3" s="1"/>
  <c r="AF1305" i="3" s="1"/>
  <c r="H1305" i="3"/>
  <c r="I1305" i="3" s="1"/>
  <c r="S1304" i="3"/>
  <c r="U1304" i="3" s="1"/>
  <c r="R1304" i="3"/>
  <c r="T1304" i="3" s="1"/>
  <c r="V1304" i="3" s="1"/>
  <c r="Q1304" i="3"/>
  <c r="K1304" i="3"/>
  <c r="J1304" i="3"/>
  <c r="I1304" i="3"/>
  <c r="H1304" i="3"/>
  <c r="AG1303" i="3"/>
  <c r="AC1303" i="3"/>
  <c r="AE1303" i="3" s="1"/>
  <c r="AB1303" i="3"/>
  <c r="Y1303" i="3"/>
  <c r="AA1303" i="3" s="1"/>
  <c r="X1303" i="3"/>
  <c r="W1303" i="3"/>
  <c r="Z1303" i="3" s="1"/>
  <c r="U1303" i="3"/>
  <c r="T1303" i="3"/>
  <c r="V1303" i="3" s="1"/>
  <c r="R1303" i="3"/>
  <c r="Q1303" i="3"/>
  <c r="S1303" i="3" s="1"/>
  <c r="M1303" i="3"/>
  <c r="O1303" i="3" s="1"/>
  <c r="L1303" i="3"/>
  <c r="K1303" i="3"/>
  <c r="J1303" i="3"/>
  <c r="AD1303" i="3" s="1"/>
  <c r="AF1303" i="3" s="1"/>
  <c r="I1303" i="3"/>
  <c r="H1303" i="3"/>
  <c r="V1302" i="3"/>
  <c r="S1302" i="3"/>
  <c r="U1302" i="3" s="1"/>
  <c r="R1302" i="3"/>
  <c r="T1302" i="3" s="1"/>
  <c r="Q1302" i="3"/>
  <c r="J1302" i="3"/>
  <c r="I1302" i="3"/>
  <c r="H1302" i="3"/>
  <c r="AG1301" i="3"/>
  <c r="AF1301" i="3"/>
  <c r="AE1301" i="3"/>
  <c r="AC1301" i="3"/>
  <c r="W1301" i="3"/>
  <c r="T1301" i="3"/>
  <c r="V1301" i="3" s="1"/>
  <c r="R1301" i="3"/>
  <c r="Q1301" i="3"/>
  <c r="S1301" i="3" s="1"/>
  <c r="U1301" i="3" s="1"/>
  <c r="L1301" i="3"/>
  <c r="M1301" i="3" s="1"/>
  <c r="O1301" i="3" s="1"/>
  <c r="K1301" i="3"/>
  <c r="J1301" i="3"/>
  <c r="AD1301" i="3" s="1"/>
  <c r="H1301" i="3"/>
  <c r="I1301" i="3" s="1"/>
  <c r="AC1300" i="3"/>
  <c r="AD1300" i="3" s="1"/>
  <c r="AF1300" i="3" s="1"/>
  <c r="W1300" i="3"/>
  <c r="R1300" i="3"/>
  <c r="T1300" i="3" s="1"/>
  <c r="V1300" i="3" s="1"/>
  <c r="Q1300" i="3"/>
  <c r="S1300" i="3" s="1"/>
  <c r="U1300" i="3" s="1"/>
  <c r="N1300" i="3"/>
  <c r="P1300" i="3" s="1"/>
  <c r="M1300" i="3"/>
  <c r="O1300" i="3" s="1"/>
  <c r="K1300" i="3"/>
  <c r="J1300" i="3"/>
  <c r="L1300" i="3" s="1"/>
  <c r="H1300" i="3"/>
  <c r="I1300" i="3" s="1"/>
  <c r="AC1299" i="3"/>
  <c r="AE1299" i="3" s="1"/>
  <c r="AG1299" i="3" s="1"/>
  <c r="X1299" i="3"/>
  <c r="W1299" i="3"/>
  <c r="T1299" i="3"/>
  <c r="V1299" i="3" s="1"/>
  <c r="S1299" i="3"/>
  <c r="U1299" i="3" s="1"/>
  <c r="R1299" i="3"/>
  <c r="Q1299" i="3"/>
  <c r="O1299" i="3"/>
  <c r="M1299" i="3"/>
  <c r="L1299" i="3"/>
  <c r="K1299" i="3"/>
  <c r="J1299" i="3"/>
  <c r="I1299" i="3"/>
  <c r="H1299" i="3"/>
  <c r="V1298" i="3"/>
  <c r="U1298" i="3"/>
  <c r="R1298" i="3"/>
  <c r="T1298" i="3" s="1"/>
  <c r="Q1298" i="3"/>
  <c r="S1298" i="3" s="1"/>
  <c r="J1298" i="3"/>
  <c r="I1298" i="3"/>
  <c r="H1298" i="3"/>
  <c r="AG1297" i="3"/>
  <c r="AF1297" i="3"/>
  <c r="AE1297" i="3"/>
  <c r="AC1297" i="3"/>
  <c r="W1297" i="3"/>
  <c r="T1297" i="3"/>
  <c r="V1297" i="3" s="1"/>
  <c r="R1297" i="3"/>
  <c r="Q1297" i="3"/>
  <c r="S1297" i="3" s="1"/>
  <c r="U1297" i="3" s="1"/>
  <c r="L1297" i="3"/>
  <c r="M1297" i="3" s="1"/>
  <c r="O1297" i="3" s="1"/>
  <c r="K1297" i="3"/>
  <c r="J1297" i="3"/>
  <c r="AD1297" i="3" s="1"/>
  <c r="H1297" i="3"/>
  <c r="I1297" i="3" s="1"/>
  <c r="AC1296" i="3"/>
  <c r="AD1296" i="3" s="1"/>
  <c r="AF1296" i="3" s="1"/>
  <c r="W1296" i="3"/>
  <c r="R1296" i="3"/>
  <c r="T1296" i="3" s="1"/>
  <c r="V1296" i="3" s="1"/>
  <c r="Q1296" i="3"/>
  <c r="S1296" i="3" s="1"/>
  <c r="U1296" i="3" s="1"/>
  <c r="N1296" i="3"/>
  <c r="P1296" i="3" s="1"/>
  <c r="M1296" i="3"/>
  <c r="O1296" i="3" s="1"/>
  <c r="K1296" i="3"/>
  <c r="J1296" i="3"/>
  <c r="L1296" i="3" s="1"/>
  <c r="I1296" i="3"/>
  <c r="H1296" i="3"/>
  <c r="AC1295" i="3"/>
  <c r="AE1295" i="3" s="1"/>
  <c r="AG1295" i="3" s="1"/>
  <c r="X1295" i="3"/>
  <c r="W1295" i="3"/>
  <c r="T1295" i="3"/>
  <c r="V1295" i="3" s="1"/>
  <c r="S1295" i="3"/>
  <c r="U1295" i="3" s="1"/>
  <c r="R1295" i="3"/>
  <c r="Q1295" i="3"/>
  <c r="O1295" i="3"/>
  <c r="M1295" i="3"/>
  <c r="L1295" i="3"/>
  <c r="K1295" i="3"/>
  <c r="J1295" i="3"/>
  <c r="I1295" i="3"/>
  <c r="H1295" i="3"/>
  <c r="V1294" i="3"/>
  <c r="U1294" i="3"/>
  <c r="R1294" i="3"/>
  <c r="T1294" i="3" s="1"/>
  <c r="Q1294" i="3"/>
  <c r="S1294" i="3" s="1"/>
  <c r="J1294" i="3"/>
  <c r="H1294" i="3"/>
  <c r="I1294" i="3" s="1"/>
  <c r="AG1293" i="3"/>
  <c r="AF1293" i="3"/>
  <c r="AE1293" i="3"/>
  <c r="AC1293" i="3"/>
  <c r="W1293" i="3"/>
  <c r="T1293" i="3"/>
  <c r="V1293" i="3" s="1"/>
  <c r="R1293" i="3"/>
  <c r="Q1293" i="3"/>
  <c r="S1293" i="3" s="1"/>
  <c r="U1293" i="3" s="1"/>
  <c r="L1293" i="3"/>
  <c r="M1293" i="3" s="1"/>
  <c r="O1293" i="3" s="1"/>
  <c r="K1293" i="3"/>
  <c r="J1293" i="3"/>
  <c r="AD1293" i="3" s="1"/>
  <c r="H1293" i="3"/>
  <c r="I1293" i="3" s="1"/>
  <c r="AC1292" i="3"/>
  <c r="AD1292" i="3" s="1"/>
  <c r="AF1292" i="3" s="1"/>
  <c r="W1292" i="3"/>
  <c r="R1292" i="3"/>
  <c r="T1292" i="3" s="1"/>
  <c r="V1292" i="3" s="1"/>
  <c r="Q1292" i="3"/>
  <c r="S1292" i="3" s="1"/>
  <c r="U1292" i="3" s="1"/>
  <c r="N1292" i="3"/>
  <c r="P1292" i="3" s="1"/>
  <c r="M1292" i="3"/>
  <c r="O1292" i="3" s="1"/>
  <c r="K1292" i="3"/>
  <c r="J1292" i="3"/>
  <c r="L1292" i="3" s="1"/>
  <c r="I1292" i="3"/>
  <c r="H1292" i="3"/>
  <c r="AC1291" i="3"/>
  <c r="AE1291" i="3" s="1"/>
  <c r="AG1291" i="3" s="1"/>
  <c r="X1291" i="3"/>
  <c r="W1291" i="3"/>
  <c r="T1291" i="3"/>
  <c r="V1291" i="3" s="1"/>
  <c r="S1291" i="3"/>
  <c r="U1291" i="3" s="1"/>
  <c r="R1291" i="3"/>
  <c r="Q1291" i="3"/>
  <c r="O1291" i="3"/>
  <c r="M1291" i="3"/>
  <c r="L1291" i="3"/>
  <c r="K1291" i="3"/>
  <c r="J1291" i="3"/>
  <c r="H1291" i="3"/>
  <c r="I1291" i="3" s="1"/>
  <c r="V1290" i="3"/>
  <c r="U1290" i="3"/>
  <c r="R1290" i="3"/>
  <c r="T1290" i="3" s="1"/>
  <c r="Q1290" i="3"/>
  <c r="S1290" i="3" s="1"/>
  <c r="J1290" i="3"/>
  <c r="I1290" i="3"/>
  <c r="H1290" i="3"/>
  <c r="AG1289" i="3"/>
  <c r="AF1289" i="3"/>
  <c r="AE1289" i="3"/>
  <c r="AC1289" i="3"/>
  <c r="W1289" i="3"/>
  <c r="T1289" i="3"/>
  <c r="V1289" i="3" s="1"/>
  <c r="R1289" i="3"/>
  <c r="Q1289" i="3"/>
  <c r="S1289" i="3" s="1"/>
  <c r="U1289" i="3" s="1"/>
  <c r="L1289" i="3"/>
  <c r="M1289" i="3" s="1"/>
  <c r="O1289" i="3" s="1"/>
  <c r="K1289" i="3"/>
  <c r="J1289" i="3"/>
  <c r="AD1289" i="3" s="1"/>
  <c r="H1289" i="3"/>
  <c r="I1289" i="3" s="1"/>
  <c r="AC1288" i="3"/>
  <c r="AD1288" i="3" s="1"/>
  <c r="AF1288" i="3" s="1"/>
  <c r="W1288" i="3"/>
  <c r="R1288" i="3"/>
  <c r="T1288" i="3" s="1"/>
  <c r="V1288" i="3" s="1"/>
  <c r="Q1288" i="3"/>
  <c r="S1288" i="3" s="1"/>
  <c r="U1288" i="3" s="1"/>
  <c r="N1288" i="3"/>
  <c r="P1288" i="3" s="1"/>
  <c r="M1288" i="3"/>
  <c r="O1288" i="3" s="1"/>
  <c r="K1288" i="3"/>
  <c r="J1288" i="3"/>
  <c r="L1288" i="3" s="1"/>
  <c r="I1288" i="3"/>
  <c r="H1288" i="3"/>
  <c r="AC1287" i="3"/>
  <c r="AE1287" i="3" s="1"/>
  <c r="AG1287" i="3" s="1"/>
  <c r="X1287" i="3"/>
  <c r="W1287" i="3"/>
  <c r="T1287" i="3"/>
  <c r="V1287" i="3" s="1"/>
  <c r="S1287" i="3"/>
  <c r="U1287" i="3" s="1"/>
  <c r="R1287" i="3"/>
  <c r="Q1287" i="3"/>
  <c r="O1287" i="3"/>
  <c r="M1287" i="3"/>
  <c r="L1287" i="3"/>
  <c r="K1287" i="3"/>
  <c r="J1287" i="3"/>
  <c r="I1287" i="3"/>
  <c r="H1287" i="3"/>
  <c r="V1286" i="3"/>
  <c r="U1286" i="3"/>
  <c r="R1286" i="3"/>
  <c r="T1286" i="3" s="1"/>
  <c r="Q1286" i="3"/>
  <c r="S1286" i="3" s="1"/>
  <c r="J1286" i="3"/>
  <c r="I1286" i="3"/>
  <c r="H1286" i="3"/>
  <c r="AG1285" i="3"/>
  <c r="AF1285" i="3"/>
  <c r="AE1285" i="3"/>
  <c r="AC1285" i="3"/>
  <c r="W1285" i="3"/>
  <c r="T1285" i="3"/>
  <c r="V1285" i="3" s="1"/>
  <c r="R1285" i="3"/>
  <c r="Q1285" i="3"/>
  <c r="S1285" i="3" s="1"/>
  <c r="U1285" i="3" s="1"/>
  <c r="L1285" i="3"/>
  <c r="M1285" i="3" s="1"/>
  <c r="O1285" i="3" s="1"/>
  <c r="K1285" i="3"/>
  <c r="J1285" i="3"/>
  <c r="AD1285" i="3" s="1"/>
  <c r="H1285" i="3"/>
  <c r="I1285" i="3" s="1"/>
  <c r="AC1284" i="3"/>
  <c r="AD1284" i="3" s="1"/>
  <c r="AF1284" i="3" s="1"/>
  <c r="W1284" i="3"/>
  <c r="S1284" i="3"/>
  <c r="U1284" i="3" s="1"/>
  <c r="R1284" i="3"/>
  <c r="T1284" i="3" s="1"/>
  <c r="V1284" i="3" s="1"/>
  <c r="Q1284" i="3"/>
  <c r="N1284" i="3"/>
  <c r="P1284" i="3" s="1"/>
  <c r="M1284" i="3"/>
  <c r="O1284" i="3" s="1"/>
  <c r="K1284" i="3"/>
  <c r="J1284" i="3"/>
  <c r="L1284" i="3" s="1"/>
  <c r="I1284" i="3"/>
  <c r="H1284" i="3"/>
  <c r="AC1283" i="3"/>
  <c r="AE1283" i="3" s="1"/>
  <c r="AG1283" i="3" s="1"/>
  <c r="X1283" i="3"/>
  <c r="Y1283" i="3" s="1"/>
  <c r="AA1283" i="3" s="1"/>
  <c r="W1283" i="3"/>
  <c r="T1283" i="3"/>
  <c r="V1283" i="3" s="1"/>
  <c r="S1283" i="3"/>
  <c r="U1283" i="3" s="1"/>
  <c r="R1283" i="3"/>
  <c r="Q1283" i="3"/>
  <c r="O1283" i="3"/>
  <c r="M1283" i="3"/>
  <c r="L1283" i="3"/>
  <c r="K1283" i="3"/>
  <c r="J1283" i="3"/>
  <c r="AD1283" i="3" s="1"/>
  <c r="AF1283" i="3" s="1"/>
  <c r="I1283" i="3"/>
  <c r="H1283" i="3"/>
  <c r="V1282" i="3"/>
  <c r="R1282" i="3"/>
  <c r="T1282" i="3" s="1"/>
  <c r="Q1282" i="3"/>
  <c r="S1282" i="3" s="1"/>
  <c r="U1282" i="3" s="1"/>
  <c r="J1282" i="3"/>
  <c r="I1282" i="3"/>
  <c r="H1282" i="3"/>
  <c r="AG1281" i="3"/>
  <c r="AF1281" i="3"/>
  <c r="AE1281" i="3"/>
  <c r="AC1281" i="3"/>
  <c r="W1281" i="3"/>
  <c r="T1281" i="3"/>
  <c r="V1281" i="3" s="1"/>
  <c r="R1281" i="3"/>
  <c r="Q1281" i="3"/>
  <c r="S1281" i="3" s="1"/>
  <c r="U1281" i="3" s="1"/>
  <c r="L1281" i="3"/>
  <c r="M1281" i="3" s="1"/>
  <c r="O1281" i="3" s="1"/>
  <c r="K1281" i="3"/>
  <c r="J1281" i="3"/>
  <c r="AD1281" i="3" s="1"/>
  <c r="H1281" i="3"/>
  <c r="I1281" i="3" s="1"/>
  <c r="AC1280" i="3"/>
  <c r="AD1280" i="3" s="1"/>
  <c r="AF1280" i="3" s="1"/>
  <c r="W1280" i="3"/>
  <c r="S1280" i="3"/>
  <c r="U1280" i="3" s="1"/>
  <c r="R1280" i="3"/>
  <c r="T1280" i="3" s="1"/>
  <c r="V1280" i="3" s="1"/>
  <c r="Q1280" i="3"/>
  <c r="N1280" i="3"/>
  <c r="P1280" i="3" s="1"/>
  <c r="M1280" i="3"/>
  <c r="O1280" i="3" s="1"/>
  <c r="K1280" i="3"/>
  <c r="J1280" i="3"/>
  <c r="L1280" i="3" s="1"/>
  <c r="H1280" i="3"/>
  <c r="I1280" i="3" s="1"/>
  <c r="AC1279" i="3"/>
  <c r="AE1279" i="3" s="1"/>
  <c r="AG1279" i="3" s="1"/>
  <c r="X1279" i="3"/>
  <c r="Y1279" i="3" s="1"/>
  <c r="AA1279" i="3" s="1"/>
  <c r="W1279" i="3"/>
  <c r="T1279" i="3"/>
  <c r="V1279" i="3" s="1"/>
  <c r="S1279" i="3"/>
  <c r="U1279" i="3" s="1"/>
  <c r="R1279" i="3"/>
  <c r="Q1279" i="3"/>
  <c r="O1279" i="3"/>
  <c r="M1279" i="3"/>
  <c r="L1279" i="3"/>
  <c r="K1279" i="3"/>
  <c r="J1279" i="3"/>
  <c r="AD1279" i="3" s="1"/>
  <c r="AF1279" i="3" s="1"/>
  <c r="I1279" i="3"/>
  <c r="H1279" i="3"/>
  <c r="V1278" i="3"/>
  <c r="R1278" i="3"/>
  <c r="T1278" i="3" s="1"/>
  <c r="Q1278" i="3"/>
  <c r="S1278" i="3" s="1"/>
  <c r="U1278" i="3" s="1"/>
  <c r="J1278" i="3"/>
  <c r="H1278" i="3"/>
  <c r="I1278" i="3" s="1"/>
  <c r="AG1277" i="3"/>
  <c r="AF1277" i="3"/>
  <c r="AE1277" i="3"/>
  <c r="AC1277" i="3"/>
  <c r="W1277" i="3"/>
  <c r="U1277" i="3"/>
  <c r="T1277" i="3"/>
  <c r="V1277" i="3" s="1"/>
  <c r="R1277" i="3"/>
  <c r="Q1277" i="3"/>
  <c r="S1277" i="3" s="1"/>
  <c r="L1277" i="3"/>
  <c r="M1277" i="3" s="1"/>
  <c r="O1277" i="3" s="1"/>
  <c r="K1277" i="3"/>
  <c r="J1277" i="3"/>
  <c r="AD1277" i="3" s="1"/>
  <c r="H1277" i="3"/>
  <c r="I1277" i="3" s="1"/>
  <c r="AC1276" i="3"/>
  <c r="AD1276" i="3" s="1"/>
  <c r="AF1276" i="3" s="1"/>
  <c r="W1276" i="3"/>
  <c r="S1276" i="3"/>
  <c r="U1276" i="3" s="1"/>
  <c r="R1276" i="3"/>
  <c r="T1276" i="3" s="1"/>
  <c r="V1276" i="3" s="1"/>
  <c r="Q1276" i="3"/>
  <c r="N1276" i="3"/>
  <c r="P1276" i="3" s="1"/>
  <c r="M1276" i="3"/>
  <c r="O1276" i="3" s="1"/>
  <c r="K1276" i="3"/>
  <c r="J1276" i="3"/>
  <c r="L1276" i="3" s="1"/>
  <c r="H1276" i="3"/>
  <c r="I1276" i="3" s="1"/>
  <c r="AC1275" i="3"/>
  <c r="AE1275" i="3" s="1"/>
  <c r="AG1275" i="3" s="1"/>
  <c r="Y1275" i="3"/>
  <c r="AA1275" i="3" s="1"/>
  <c r="X1275" i="3"/>
  <c r="W1275" i="3"/>
  <c r="T1275" i="3"/>
  <c r="V1275" i="3" s="1"/>
  <c r="S1275" i="3"/>
  <c r="U1275" i="3" s="1"/>
  <c r="R1275" i="3"/>
  <c r="Q1275" i="3"/>
  <c r="O1275" i="3"/>
  <c r="M1275" i="3"/>
  <c r="L1275" i="3"/>
  <c r="K1275" i="3"/>
  <c r="J1275" i="3"/>
  <c r="AD1275" i="3" s="1"/>
  <c r="AF1275" i="3" s="1"/>
  <c r="I1275" i="3"/>
  <c r="H1275" i="3"/>
  <c r="V1274" i="3"/>
  <c r="U1274" i="3"/>
  <c r="R1274" i="3"/>
  <c r="T1274" i="3" s="1"/>
  <c r="Q1274" i="3"/>
  <c r="S1274" i="3" s="1"/>
  <c r="K1274" i="3"/>
  <c r="J1274" i="3"/>
  <c r="I1274" i="3"/>
  <c r="H1274" i="3"/>
  <c r="AG1273" i="3"/>
  <c r="AF1273" i="3"/>
  <c r="AE1273" i="3"/>
  <c r="AC1273" i="3"/>
  <c r="W1273" i="3"/>
  <c r="T1273" i="3"/>
  <c r="V1273" i="3" s="1"/>
  <c r="R1273" i="3"/>
  <c r="Q1273" i="3"/>
  <c r="S1273" i="3" s="1"/>
  <c r="U1273" i="3" s="1"/>
  <c r="L1273" i="3"/>
  <c r="M1273" i="3" s="1"/>
  <c r="O1273" i="3" s="1"/>
  <c r="K1273" i="3"/>
  <c r="J1273" i="3"/>
  <c r="AD1273" i="3" s="1"/>
  <c r="H1273" i="3"/>
  <c r="I1273" i="3" s="1"/>
  <c r="AD1272" i="3"/>
  <c r="AF1272" i="3" s="1"/>
  <c r="AC1272" i="3"/>
  <c r="W1272" i="3"/>
  <c r="S1272" i="3"/>
  <c r="U1272" i="3" s="1"/>
  <c r="R1272" i="3"/>
  <c r="T1272" i="3" s="1"/>
  <c r="V1272" i="3" s="1"/>
  <c r="Q1272" i="3"/>
  <c r="N1272" i="3"/>
  <c r="P1272" i="3" s="1"/>
  <c r="M1272" i="3"/>
  <c r="O1272" i="3" s="1"/>
  <c r="K1272" i="3"/>
  <c r="J1272" i="3"/>
  <c r="L1272" i="3" s="1"/>
  <c r="I1272" i="3"/>
  <c r="H1272" i="3"/>
  <c r="AC1271" i="3"/>
  <c r="AE1271" i="3" s="1"/>
  <c r="AG1271" i="3" s="1"/>
  <c r="W1271" i="3"/>
  <c r="T1271" i="3"/>
  <c r="V1271" i="3" s="1"/>
  <c r="S1271" i="3"/>
  <c r="U1271" i="3" s="1"/>
  <c r="R1271" i="3"/>
  <c r="Q1271" i="3"/>
  <c r="L1271" i="3"/>
  <c r="M1271" i="3" s="1"/>
  <c r="O1271" i="3" s="1"/>
  <c r="K1271" i="3"/>
  <c r="J1271" i="3"/>
  <c r="H1271" i="3"/>
  <c r="I1271" i="3" s="1"/>
  <c r="AC1270" i="3"/>
  <c r="W1270" i="3"/>
  <c r="X1270" i="3" s="1"/>
  <c r="R1270" i="3"/>
  <c r="T1270" i="3" s="1"/>
  <c r="V1270" i="3" s="1"/>
  <c r="Q1270" i="3"/>
  <c r="S1270" i="3" s="1"/>
  <c r="U1270" i="3" s="1"/>
  <c r="M1270" i="3"/>
  <c r="O1270" i="3" s="1"/>
  <c r="K1270" i="3"/>
  <c r="J1270" i="3"/>
  <c r="L1270" i="3" s="1"/>
  <c r="I1270" i="3"/>
  <c r="H1270" i="3"/>
  <c r="AC1269" i="3"/>
  <c r="AE1269" i="3" s="1"/>
  <c r="AG1269" i="3" s="1"/>
  <c r="X1269" i="3"/>
  <c r="W1269" i="3"/>
  <c r="Y1269" i="3" s="1"/>
  <c r="AA1269" i="3" s="1"/>
  <c r="T1269" i="3"/>
  <c r="V1269" i="3" s="1"/>
  <c r="S1269" i="3"/>
  <c r="U1269" i="3" s="1"/>
  <c r="R1269" i="3"/>
  <c r="Q1269" i="3"/>
  <c r="O1269" i="3"/>
  <c r="M1269" i="3"/>
  <c r="L1269" i="3"/>
  <c r="K1269" i="3"/>
  <c r="J1269" i="3"/>
  <c r="AD1269" i="3" s="1"/>
  <c r="AF1269" i="3" s="1"/>
  <c r="H1269" i="3"/>
  <c r="I1269" i="3" s="1"/>
  <c r="U1268" i="3"/>
  <c r="S1268" i="3"/>
  <c r="R1268" i="3"/>
  <c r="T1268" i="3" s="1"/>
  <c r="V1268" i="3" s="1"/>
  <c r="Q1268" i="3"/>
  <c r="J1268" i="3"/>
  <c r="L1268" i="3" s="1"/>
  <c r="I1268" i="3"/>
  <c r="H1268" i="3"/>
  <c r="AF1267" i="3"/>
  <c r="AE1267" i="3"/>
  <c r="AG1267" i="3" s="1"/>
  <c r="AC1267" i="3"/>
  <c r="AA1267" i="3"/>
  <c r="Y1267" i="3"/>
  <c r="X1267" i="3"/>
  <c r="W1267" i="3"/>
  <c r="T1267" i="3"/>
  <c r="V1267" i="3" s="1"/>
  <c r="R1267" i="3"/>
  <c r="Q1267" i="3"/>
  <c r="S1267" i="3" s="1"/>
  <c r="U1267" i="3" s="1"/>
  <c r="L1267" i="3"/>
  <c r="M1267" i="3" s="1"/>
  <c r="O1267" i="3" s="1"/>
  <c r="K1267" i="3"/>
  <c r="J1267" i="3"/>
  <c r="AD1267" i="3" s="1"/>
  <c r="H1267" i="3"/>
  <c r="I1267" i="3" s="1"/>
  <c r="AC1266" i="3"/>
  <c r="W1266" i="3"/>
  <c r="X1266" i="3" s="1"/>
  <c r="R1266" i="3"/>
  <c r="T1266" i="3" s="1"/>
  <c r="V1266" i="3" s="1"/>
  <c r="Q1266" i="3"/>
  <c r="S1266" i="3" s="1"/>
  <c r="U1266" i="3" s="1"/>
  <c r="M1266" i="3"/>
  <c r="O1266" i="3" s="1"/>
  <c r="K1266" i="3"/>
  <c r="J1266" i="3"/>
  <c r="L1266" i="3" s="1"/>
  <c r="H1266" i="3"/>
  <c r="I1266" i="3" s="1"/>
  <c r="AC1265" i="3"/>
  <c r="AE1265" i="3" s="1"/>
  <c r="AG1265" i="3" s="1"/>
  <c r="X1265" i="3"/>
  <c r="W1265" i="3"/>
  <c r="Y1265" i="3" s="1"/>
  <c r="AA1265" i="3" s="1"/>
  <c r="T1265" i="3"/>
  <c r="V1265" i="3" s="1"/>
  <c r="S1265" i="3"/>
  <c r="U1265" i="3" s="1"/>
  <c r="R1265" i="3"/>
  <c r="Q1265" i="3"/>
  <c r="O1265" i="3"/>
  <c r="M1265" i="3"/>
  <c r="L1265" i="3"/>
  <c r="K1265" i="3"/>
  <c r="J1265" i="3"/>
  <c r="AD1265" i="3" s="1"/>
  <c r="AF1265" i="3" s="1"/>
  <c r="H1265" i="3"/>
  <c r="I1265" i="3" s="1"/>
  <c r="U1264" i="3"/>
  <c r="S1264" i="3"/>
  <c r="R1264" i="3"/>
  <c r="T1264" i="3" s="1"/>
  <c r="V1264" i="3" s="1"/>
  <c r="Q1264" i="3"/>
  <c r="J1264" i="3"/>
  <c r="L1264" i="3" s="1"/>
  <c r="H1264" i="3"/>
  <c r="I1264" i="3" s="1"/>
  <c r="AF1263" i="3"/>
  <c r="AE1263" i="3"/>
  <c r="AG1263" i="3" s="1"/>
  <c r="AC1263" i="3"/>
  <c r="AA1263" i="3"/>
  <c r="Y1263" i="3"/>
  <c r="X1263" i="3"/>
  <c r="W1263" i="3"/>
  <c r="T1263" i="3"/>
  <c r="V1263" i="3" s="1"/>
  <c r="R1263" i="3"/>
  <c r="Q1263" i="3"/>
  <c r="S1263" i="3" s="1"/>
  <c r="U1263" i="3" s="1"/>
  <c r="L1263" i="3"/>
  <c r="M1263" i="3" s="1"/>
  <c r="O1263" i="3" s="1"/>
  <c r="K1263" i="3"/>
  <c r="J1263" i="3"/>
  <c r="AD1263" i="3" s="1"/>
  <c r="H1263" i="3"/>
  <c r="I1263" i="3" s="1"/>
  <c r="AC1262" i="3"/>
  <c r="W1262" i="3"/>
  <c r="X1262" i="3" s="1"/>
  <c r="R1262" i="3"/>
  <c r="T1262" i="3" s="1"/>
  <c r="V1262" i="3" s="1"/>
  <c r="Q1262" i="3"/>
  <c r="S1262" i="3" s="1"/>
  <c r="U1262" i="3" s="1"/>
  <c r="M1262" i="3"/>
  <c r="O1262" i="3" s="1"/>
  <c r="K1262" i="3"/>
  <c r="J1262" i="3"/>
  <c r="L1262" i="3" s="1"/>
  <c r="I1262" i="3"/>
  <c r="H1262" i="3"/>
  <c r="AC1261" i="3"/>
  <c r="AE1261" i="3" s="1"/>
  <c r="AG1261" i="3" s="1"/>
  <c r="X1261" i="3"/>
  <c r="W1261" i="3"/>
  <c r="Y1261" i="3" s="1"/>
  <c r="AA1261" i="3" s="1"/>
  <c r="T1261" i="3"/>
  <c r="V1261" i="3" s="1"/>
  <c r="S1261" i="3"/>
  <c r="U1261" i="3" s="1"/>
  <c r="R1261" i="3"/>
  <c r="Q1261" i="3"/>
  <c r="O1261" i="3"/>
  <c r="M1261" i="3"/>
  <c r="L1261" i="3"/>
  <c r="K1261" i="3"/>
  <c r="J1261" i="3"/>
  <c r="AD1261" i="3" s="1"/>
  <c r="AF1261" i="3" s="1"/>
  <c r="I1261" i="3"/>
  <c r="H1261" i="3"/>
  <c r="U1260" i="3"/>
  <c r="S1260" i="3"/>
  <c r="R1260" i="3"/>
  <c r="T1260" i="3" s="1"/>
  <c r="V1260" i="3" s="1"/>
  <c r="Q1260" i="3"/>
  <c r="J1260" i="3"/>
  <c r="L1260" i="3" s="1"/>
  <c r="H1260" i="3"/>
  <c r="I1260" i="3" s="1"/>
  <c r="AC1259" i="3"/>
  <c r="AE1259" i="3" s="1"/>
  <c r="AG1259" i="3" s="1"/>
  <c r="T1259" i="3"/>
  <c r="V1259" i="3" s="1"/>
  <c r="R1259" i="3"/>
  <c r="Q1259" i="3"/>
  <c r="S1259" i="3" s="1"/>
  <c r="U1259" i="3" s="1"/>
  <c r="M1259" i="3"/>
  <c r="O1259" i="3" s="1"/>
  <c r="L1259" i="3"/>
  <c r="K1259" i="3"/>
  <c r="J1259" i="3"/>
  <c r="H1259" i="3"/>
  <c r="I1259" i="3" s="1"/>
  <c r="W1258" i="3"/>
  <c r="S1258" i="3"/>
  <c r="U1258" i="3" s="1"/>
  <c r="R1258" i="3"/>
  <c r="T1258" i="3" s="1"/>
  <c r="V1258" i="3" s="1"/>
  <c r="Q1258" i="3"/>
  <c r="K1258" i="3"/>
  <c r="J1258" i="3"/>
  <c r="H1258" i="3"/>
  <c r="I1258" i="3" s="1"/>
  <c r="AC1257" i="3"/>
  <c r="AE1257" i="3" s="1"/>
  <c r="AG1257" i="3" s="1"/>
  <c r="W1257" i="3"/>
  <c r="X1257" i="3" s="1"/>
  <c r="Y1257" i="3" s="1"/>
  <c r="AA1257" i="3" s="1"/>
  <c r="T1257" i="3"/>
  <c r="V1257" i="3" s="1"/>
  <c r="R1257" i="3"/>
  <c r="Q1257" i="3"/>
  <c r="S1257" i="3" s="1"/>
  <c r="U1257" i="3" s="1"/>
  <c r="M1257" i="3"/>
  <c r="O1257" i="3" s="1"/>
  <c r="L1257" i="3"/>
  <c r="K1257" i="3"/>
  <c r="J1257" i="3"/>
  <c r="AD1257" i="3" s="1"/>
  <c r="AF1257" i="3" s="1"/>
  <c r="I1257" i="3"/>
  <c r="H1257" i="3"/>
  <c r="W1256" i="3"/>
  <c r="S1256" i="3"/>
  <c r="U1256" i="3" s="1"/>
  <c r="R1256" i="3"/>
  <c r="T1256" i="3" s="1"/>
  <c r="V1256" i="3" s="1"/>
  <c r="Q1256" i="3"/>
  <c r="K1256" i="3"/>
  <c r="J1256" i="3"/>
  <c r="I1256" i="3"/>
  <c r="H1256" i="3"/>
  <c r="AC1255" i="3"/>
  <c r="AE1255" i="3" s="1"/>
  <c r="AG1255" i="3" s="1"/>
  <c r="W1255" i="3"/>
  <c r="X1255" i="3" s="1"/>
  <c r="Y1255" i="3" s="1"/>
  <c r="AA1255" i="3" s="1"/>
  <c r="T1255" i="3"/>
  <c r="V1255" i="3" s="1"/>
  <c r="R1255" i="3"/>
  <c r="Q1255" i="3"/>
  <c r="S1255" i="3" s="1"/>
  <c r="U1255" i="3" s="1"/>
  <c r="M1255" i="3"/>
  <c r="O1255" i="3" s="1"/>
  <c r="L1255" i="3"/>
  <c r="K1255" i="3"/>
  <c r="J1255" i="3"/>
  <c r="AD1255" i="3" s="1"/>
  <c r="AF1255" i="3" s="1"/>
  <c r="H1255" i="3"/>
  <c r="I1255" i="3" s="1"/>
  <c r="W1254" i="3"/>
  <c r="S1254" i="3"/>
  <c r="U1254" i="3" s="1"/>
  <c r="R1254" i="3"/>
  <c r="T1254" i="3" s="1"/>
  <c r="V1254" i="3" s="1"/>
  <c r="Q1254" i="3"/>
  <c r="K1254" i="3"/>
  <c r="J1254" i="3"/>
  <c r="H1254" i="3"/>
  <c r="I1254" i="3" s="1"/>
  <c r="AC1253" i="3"/>
  <c r="AE1253" i="3" s="1"/>
  <c r="AG1253" i="3" s="1"/>
  <c r="W1253" i="3"/>
  <c r="X1253" i="3" s="1"/>
  <c r="Y1253" i="3" s="1"/>
  <c r="AA1253" i="3" s="1"/>
  <c r="T1253" i="3"/>
  <c r="V1253" i="3" s="1"/>
  <c r="R1253" i="3"/>
  <c r="Q1253" i="3"/>
  <c r="S1253" i="3" s="1"/>
  <c r="U1253" i="3" s="1"/>
  <c r="M1253" i="3"/>
  <c r="O1253" i="3" s="1"/>
  <c r="L1253" i="3"/>
  <c r="K1253" i="3"/>
  <c r="J1253" i="3"/>
  <c r="AD1253" i="3" s="1"/>
  <c r="AF1253" i="3" s="1"/>
  <c r="I1253" i="3"/>
  <c r="H1253" i="3"/>
  <c r="W1252" i="3"/>
  <c r="S1252" i="3"/>
  <c r="U1252" i="3" s="1"/>
  <c r="R1252" i="3"/>
  <c r="T1252" i="3" s="1"/>
  <c r="V1252" i="3" s="1"/>
  <c r="Q1252" i="3"/>
  <c r="K1252" i="3"/>
  <c r="J1252" i="3"/>
  <c r="I1252" i="3"/>
  <c r="H1252" i="3"/>
  <c r="AC1251" i="3"/>
  <c r="AE1251" i="3" s="1"/>
  <c r="AG1251" i="3" s="1"/>
  <c r="W1251" i="3"/>
  <c r="X1251" i="3" s="1"/>
  <c r="Y1251" i="3" s="1"/>
  <c r="AA1251" i="3" s="1"/>
  <c r="T1251" i="3"/>
  <c r="V1251" i="3" s="1"/>
  <c r="R1251" i="3"/>
  <c r="Q1251" i="3"/>
  <c r="S1251" i="3" s="1"/>
  <c r="U1251" i="3" s="1"/>
  <c r="M1251" i="3"/>
  <c r="O1251" i="3" s="1"/>
  <c r="L1251" i="3"/>
  <c r="K1251" i="3"/>
  <c r="J1251" i="3"/>
  <c r="AD1251" i="3" s="1"/>
  <c r="AF1251" i="3" s="1"/>
  <c r="H1251" i="3"/>
  <c r="I1251" i="3" s="1"/>
  <c r="W1250" i="3"/>
  <c r="S1250" i="3"/>
  <c r="U1250" i="3" s="1"/>
  <c r="R1250" i="3"/>
  <c r="T1250" i="3" s="1"/>
  <c r="V1250" i="3" s="1"/>
  <c r="Q1250" i="3"/>
  <c r="K1250" i="3"/>
  <c r="J1250" i="3"/>
  <c r="H1250" i="3"/>
  <c r="I1250" i="3" s="1"/>
  <c r="AC1249" i="3"/>
  <c r="AE1249" i="3" s="1"/>
  <c r="AG1249" i="3" s="1"/>
  <c r="W1249" i="3"/>
  <c r="X1249" i="3" s="1"/>
  <c r="Y1249" i="3" s="1"/>
  <c r="AA1249" i="3" s="1"/>
  <c r="T1249" i="3"/>
  <c r="V1249" i="3" s="1"/>
  <c r="R1249" i="3"/>
  <c r="Q1249" i="3"/>
  <c r="S1249" i="3" s="1"/>
  <c r="U1249" i="3" s="1"/>
  <c r="M1249" i="3"/>
  <c r="O1249" i="3" s="1"/>
  <c r="L1249" i="3"/>
  <c r="K1249" i="3"/>
  <c r="J1249" i="3"/>
  <c r="AD1249" i="3" s="1"/>
  <c r="AF1249" i="3" s="1"/>
  <c r="I1249" i="3"/>
  <c r="H1249" i="3"/>
  <c r="W1248" i="3"/>
  <c r="S1248" i="3"/>
  <c r="U1248" i="3" s="1"/>
  <c r="R1248" i="3"/>
  <c r="T1248" i="3" s="1"/>
  <c r="V1248" i="3" s="1"/>
  <c r="Q1248" i="3"/>
  <c r="K1248" i="3"/>
  <c r="J1248" i="3"/>
  <c r="I1248" i="3"/>
  <c r="H1248" i="3"/>
  <c r="AC1247" i="3"/>
  <c r="AE1247" i="3" s="1"/>
  <c r="AG1247" i="3" s="1"/>
  <c r="W1247" i="3"/>
  <c r="X1247" i="3" s="1"/>
  <c r="Y1247" i="3" s="1"/>
  <c r="AA1247" i="3" s="1"/>
  <c r="T1247" i="3"/>
  <c r="V1247" i="3" s="1"/>
  <c r="R1247" i="3"/>
  <c r="Q1247" i="3"/>
  <c r="S1247" i="3" s="1"/>
  <c r="U1247" i="3" s="1"/>
  <c r="M1247" i="3"/>
  <c r="O1247" i="3" s="1"/>
  <c r="L1247" i="3"/>
  <c r="K1247" i="3"/>
  <c r="J1247" i="3"/>
  <c r="AD1247" i="3" s="1"/>
  <c r="AF1247" i="3" s="1"/>
  <c r="H1247" i="3"/>
  <c r="I1247" i="3" s="1"/>
  <c r="W1246" i="3"/>
  <c r="S1246" i="3"/>
  <c r="U1246" i="3" s="1"/>
  <c r="R1246" i="3"/>
  <c r="T1246" i="3" s="1"/>
  <c r="V1246" i="3" s="1"/>
  <c r="Q1246" i="3"/>
  <c r="K1246" i="3"/>
  <c r="J1246" i="3"/>
  <c r="H1246" i="3"/>
  <c r="I1246" i="3" s="1"/>
  <c r="AC1245" i="3"/>
  <c r="AE1245" i="3" s="1"/>
  <c r="AG1245" i="3" s="1"/>
  <c r="W1245" i="3"/>
  <c r="X1245" i="3" s="1"/>
  <c r="Y1245" i="3" s="1"/>
  <c r="AA1245" i="3" s="1"/>
  <c r="T1245" i="3"/>
  <c r="V1245" i="3" s="1"/>
  <c r="R1245" i="3"/>
  <c r="Q1245" i="3"/>
  <c r="S1245" i="3" s="1"/>
  <c r="U1245" i="3" s="1"/>
  <c r="M1245" i="3"/>
  <c r="O1245" i="3" s="1"/>
  <c r="L1245" i="3"/>
  <c r="K1245" i="3"/>
  <c r="J1245" i="3"/>
  <c r="AD1245" i="3" s="1"/>
  <c r="AF1245" i="3" s="1"/>
  <c r="I1245" i="3"/>
  <c r="H1245" i="3"/>
  <c r="W1244" i="3"/>
  <c r="S1244" i="3"/>
  <c r="U1244" i="3" s="1"/>
  <c r="R1244" i="3"/>
  <c r="T1244" i="3" s="1"/>
  <c r="V1244" i="3" s="1"/>
  <c r="Q1244" i="3"/>
  <c r="K1244" i="3"/>
  <c r="J1244" i="3"/>
  <c r="I1244" i="3"/>
  <c r="H1244" i="3"/>
  <c r="AC1243" i="3"/>
  <c r="AE1243" i="3" s="1"/>
  <c r="AG1243" i="3" s="1"/>
  <c r="W1243" i="3"/>
  <c r="X1243" i="3" s="1"/>
  <c r="Y1243" i="3" s="1"/>
  <c r="AA1243" i="3" s="1"/>
  <c r="T1243" i="3"/>
  <c r="V1243" i="3" s="1"/>
  <c r="R1243" i="3"/>
  <c r="Q1243" i="3"/>
  <c r="S1243" i="3" s="1"/>
  <c r="U1243" i="3" s="1"/>
  <c r="M1243" i="3"/>
  <c r="O1243" i="3" s="1"/>
  <c r="L1243" i="3"/>
  <c r="K1243" i="3"/>
  <c r="J1243" i="3"/>
  <c r="AD1243" i="3" s="1"/>
  <c r="AF1243" i="3" s="1"/>
  <c r="H1243" i="3"/>
  <c r="I1243" i="3" s="1"/>
  <c r="W1242" i="3"/>
  <c r="S1242" i="3"/>
  <c r="U1242" i="3" s="1"/>
  <c r="R1242" i="3"/>
  <c r="T1242" i="3" s="1"/>
  <c r="V1242" i="3" s="1"/>
  <c r="Q1242" i="3"/>
  <c r="K1242" i="3"/>
  <c r="J1242" i="3"/>
  <c r="H1242" i="3"/>
  <c r="I1242" i="3" s="1"/>
  <c r="AC1241" i="3"/>
  <c r="AE1241" i="3" s="1"/>
  <c r="AG1241" i="3" s="1"/>
  <c r="W1241" i="3"/>
  <c r="X1241" i="3" s="1"/>
  <c r="Y1241" i="3" s="1"/>
  <c r="AA1241" i="3" s="1"/>
  <c r="T1241" i="3"/>
  <c r="V1241" i="3" s="1"/>
  <c r="R1241" i="3"/>
  <c r="Q1241" i="3"/>
  <c r="S1241" i="3" s="1"/>
  <c r="U1241" i="3" s="1"/>
  <c r="M1241" i="3"/>
  <c r="O1241" i="3" s="1"/>
  <c r="L1241" i="3"/>
  <c r="K1241" i="3"/>
  <c r="J1241" i="3"/>
  <c r="AD1241" i="3" s="1"/>
  <c r="AF1241" i="3" s="1"/>
  <c r="I1241" i="3"/>
  <c r="H1241" i="3"/>
  <c r="W1240" i="3"/>
  <c r="S1240" i="3"/>
  <c r="U1240" i="3" s="1"/>
  <c r="R1240" i="3"/>
  <c r="T1240" i="3" s="1"/>
  <c r="V1240" i="3" s="1"/>
  <c r="Q1240" i="3"/>
  <c r="K1240" i="3"/>
  <c r="J1240" i="3"/>
  <c r="I1240" i="3"/>
  <c r="H1240" i="3"/>
  <c r="AC1239" i="3"/>
  <c r="AE1239" i="3" s="1"/>
  <c r="AG1239" i="3" s="1"/>
  <c r="W1239" i="3"/>
  <c r="X1239" i="3" s="1"/>
  <c r="Y1239" i="3" s="1"/>
  <c r="AA1239" i="3" s="1"/>
  <c r="T1239" i="3"/>
  <c r="V1239" i="3" s="1"/>
  <c r="R1239" i="3"/>
  <c r="Q1239" i="3"/>
  <c r="S1239" i="3" s="1"/>
  <c r="U1239" i="3" s="1"/>
  <c r="M1239" i="3"/>
  <c r="O1239" i="3" s="1"/>
  <c r="L1239" i="3"/>
  <c r="K1239" i="3"/>
  <c r="J1239" i="3"/>
  <c r="AD1239" i="3" s="1"/>
  <c r="AF1239" i="3" s="1"/>
  <c r="H1239" i="3"/>
  <c r="I1239" i="3" s="1"/>
  <c r="W1238" i="3"/>
  <c r="S1238" i="3"/>
  <c r="U1238" i="3" s="1"/>
  <c r="R1238" i="3"/>
  <c r="T1238" i="3" s="1"/>
  <c r="V1238" i="3" s="1"/>
  <c r="Q1238" i="3"/>
  <c r="K1238" i="3"/>
  <c r="J1238" i="3"/>
  <c r="H1238" i="3"/>
  <c r="I1238" i="3" s="1"/>
  <c r="AC1237" i="3"/>
  <c r="AE1237" i="3" s="1"/>
  <c r="AG1237" i="3" s="1"/>
  <c r="W1237" i="3"/>
  <c r="X1237" i="3" s="1"/>
  <c r="Y1237" i="3" s="1"/>
  <c r="AA1237" i="3" s="1"/>
  <c r="T1237" i="3"/>
  <c r="V1237" i="3" s="1"/>
  <c r="R1237" i="3"/>
  <c r="Q1237" i="3"/>
  <c r="S1237" i="3" s="1"/>
  <c r="U1237" i="3" s="1"/>
  <c r="M1237" i="3"/>
  <c r="O1237" i="3" s="1"/>
  <c r="L1237" i="3"/>
  <c r="K1237" i="3"/>
  <c r="J1237" i="3"/>
  <c r="AD1237" i="3" s="1"/>
  <c r="AF1237" i="3" s="1"/>
  <c r="I1237" i="3"/>
  <c r="H1237" i="3"/>
  <c r="AE1236" i="3"/>
  <c r="AG1236" i="3" s="1"/>
  <c r="AC1236" i="3"/>
  <c r="W1236" i="3"/>
  <c r="S1236" i="3"/>
  <c r="U1236" i="3" s="1"/>
  <c r="R1236" i="3"/>
  <c r="T1236" i="3" s="1"/>
  <c r="V1236" i="3" s="1"/>
  <c r="Q1236" i="3"/>
  <c r="K1236" i="3"/>
  <c r="J1236" i="3"/>
  <c r="AD1236" i="3" s="1"/>
  <c r="AF1236" i="3" s="1"/>
  <c r="I1236" i="3"/>
  <c r="H1236" i="3"/>
  <c r="AC1235" i="3"/>
  <c r="AE1235" i="3" s="1"/>
  <c r="AG1235" i="3" s="1"/>
  <c r="W1235" i="3"/>
  <c r="X1235" i="3" s="1"/>
  <c r="Y1235" i="3" s="1"/>
  <c r="AA1235" i="3" s="1"/>
  <c r="T1235" i="3"/>
  <c r="V1235" i="3" s="1"/>
  <c r="R1235" i="3"/>
  <c r="Q1235" i="3"/>
  <c r="S1235" i="3" s="1"/>
  <c r="U1235" i="3" s="1"/>
  <c r="M1235" i="3"/>
  <c r="O1235" i="3" s="1"/>
  <c r="L1235" i="3"/>
  <c r="K1235" i="3"/>
  <c r="J1235" i="3"/>
  <c r="AD1235" i="3" s="1"/>
  <c r="AF1235" i="3" s="1"/>
  <c r="H1235" i="3"/>
  <c r="I1235" i="3" s="1"/>
  <c r="AE1234" i="3"/>
  <c r="AG1234" i="3" s="1"/>
  <c r="AC1234" i="3"/>
  <c r="W1234" i="3"/>
  <c r="S1234" i="3"/>
  <c r="U1234" i="3" s="1"/>
  <c r="R1234" i="3"/>
  <c r="T1234" i="3" s="1"/>
  <c r="V1234" i="3" s="1"/>
  <c r="Q1234" i="3"/>
  <c r="K1234" i="3"/>
  <c r="J1234" i="3"/>
  <c r="AD1234" i="3" s="1"/>
  <c r="AF1234" i="3" s="1"/>
  <c r="H1234" i="3"/>
  <c r="I1234" i="3" s="1"/>
  <c r="AC1233" i="3"/>
  <c r="AE1233" i="3" s="1"/>
  <c r="AG1233" i="3" s="1"/>
  <c r="W1233" i="3"/>
  <c r="X1233" i="3" s="1"/>
  <c r="Y1233" i="3" s="1"/>
  <c r="AA1233" i="3" s="1"/>
  <c r="T1233" i="3"/>
  <c r="V1233" i="3" s="1"/>
  <c r="R1233" i="3"/>
  <c r="Q1233" i="3"/>
  <c r="S1233" i="3" s="1"/>
  <c r="U1233" i="3" s="1"/>
  <c r="M1233" i="3"/>
  <c r="O1233" i="3" s="1"/>
  <c r="L1233" i="3"/>
  <c r="K1233" i="3"/>
  <c r="J1233" i="3"/>
  <c r="AD1233" i="3" s="1"/>
  <c r="AF1233" i="3" s="1"/>
  <c r="I1233" i="3"/>
  <c r="H1233" i="3"/>
  <c r="AE1232" i="3"/>
  <c r="AG1232" i="3" s="1"/>
  <c r="AC1232" i="3"/>
  <c r="W1232" i="3"/>
  <c r="S1232" i="3"/>
  <c r="U1232" i="3" s="1"/>
  <c r="R1232" i="3"/>
  <c r="T1232" i="3" s="1"/>
  <c r="V1232" i="3" s="1"/>
  <c r="Q1232" i="3"/>
  <c r="K1232" i="3"/>
  <c r="J1232" i="3"/>
  <c r="AD1232" i="3" s="1"/>
  <c r="AF1232" i="3" s="1"/>
  <c r="I1232" i="3"/>
  <c r="H1232" i="3"/>
  <c r="AC1231" i="3"/>
  <c r="AE1231" i="3" s="1"/>
  <c r="AG1231" i="3" s="1"/>
  <c r="W1231" i="3"/>
  <c r="X1231" i="3" s="1"/>
  <c r="Y1231" i="3" s="1"/>
  <c r="AA1231" i="3" s="1"/>
  <c r="T1231" i="3"/>
  <c r="V1231" i="3" s="1"/>
  <c r="R1231" i="3"/>
  <c r="Q1231" i="3"/>
  <c r="S1231" i="3" s="1"/>
  <c r="U1231" i="3" s="1"/>
  <c r="M1231" i="3"/>
  <c r="O1231" i="3" s="1"/>
  <c r="L1231" i="3"/>
  <c r="K1231" i="3"/>
  <c r="J1231" i="3"/>
  <c r="AD1231" i="3" s="1"/>
  <c r="AF1231" i="3" s="1"/>
  <c r="H1231" i="3"/>
  <c r="I1231" i="3" s="1"/>
  <c r="AE1230" i="3"/>
  <c r="AG1230" i="3" s="1"/>
  <c r="AC1230" i="3"/>
  <c r="W1230" i="3"/>
  <c r="S1230" i="3"/>
  <c r="U1230" i="3" s="1"/>
  <c r="R1230" i="3"/>
  <c r="T1230" i="3" s="1"/>
  <c r="V1230" i="3" s="1"/>
  <c r="Q1230" i="3"/>
  <c r="K1230" i="3"/>
  <c r="J1230" i="3"/>
  <c r="AD1230" i="3" s="1"/>
  <c r="AF1230" i="3" s="1"/>
  <c r="H1230" i="3"/>
  <c r="I1230" i="3" s="1"/>
  <c r="AC1229" i="3"/>
  <c r="AE1229" i="3" s="1"/>
  <c r="AG1229" i="3" s="1"/>
  <c r="W1229" i="3"/>
  <c r="X1229" i="3" s="1"/>
  <c r="Y1229" i="3" s="1"/>
  <c r="AA1229" i="3" s="1"/>
  <c r="T1229" i="3"/>
  <c r="V1229" i="3" s="1"/>
  <c r="R1229" i="3"/>
  <c r="Q1229" i="3"/>
  <c r="S1229" i="3" s="1"/>
  <c r="U1229" i="3" s="1"/>
  <c r="M1229" i="3"/>
  <c r="O1229" i="3" s="1"/>
  <c r="L1229" i="3"/>
  <c r="K1229" i="3"/>
  <c r="J1229" i="3"/>
  <c r="AD1229" i="3" s="1"/>
  <c r="AF1229" i="3" s="1"/>
  <c r="I1229" i="3"/>
  <c r="H1229" i="3"/>
  <c r="AE1228" i="3"/>
  <c r="AG1228" i="3" s="1"/>
  <c r="AC1228" i="3"/>
  <c r="W1228" i="3"/>
  <c r="S1228" i="3"/>
  <c r="U1228" i="3" s="1"/>
  <c r="R1228" i="3"/>
  <c r="T1228" i="3" s="1"/>
  <c r="V1228" i="3" s="1"/>
  <c r="Q1228" i="3"/>
  <c r="K1228" i="3"/>
  <c r="J1228" i="3"/>
  <c r="AD1228" i="3" s="1"/>
  <c r="AF1228" i="3" s="1"/>
  <c r="I1228" i="3"/>
  <c r="H1228" i="3"/>
  <c r="AC1227" i="3"/>
  <c r="AE1227" i="3" s="1"/>
  <c r="AG1227" i="3" s="1"/>
  <c r="W1227" i="3"/>
  <c r="X1227" i="3" s="1"/>
  <c r="Y1227" i="3" s="1"/>
  <c r="AA1227" i="3" s="1"/>
  <c r="T1227" i="3"/>
  <c r="V1227" i="3" s="1"/>
  <c r="R1227" i="3"/>
  <c r="Q1227" i="3"/>
  <c r="S1227" i="3" s="1"/>
  <c r="U1227" i="3" s="1"/>
  <c r="M1227" i="3"/>
  <c r="O1227" i="3" s="1"/>
  <c r="L1227" i="3"/>
  <c r="K1227" i="3"/>
  <c r="J1227" i="3"/>
  <c r="AD1227" i="3" s="1"/>
  <c r="AF1227" i="3" s="1"/>
  <c r="H1227" i="3"/>
  <c r="I1227" i="3" s="1"/>
  <c r="AE1226" i="3"/>
  <c r="AG1226" i="3" s="1"/>
  <c r="AC1226" i="3"/>
  <c r="W1226" i="3"/>
  <c r="S1226" i="3"/>
  <c r="U1226" i="3" s="1"/>
  <c r="R1226" i="3"/>
  <c r="T1226" i="3" s="1"/>
  <c r="V1226" i="3" s="1"/>
  <c r="Q1226" i="3"/>
  <c r="K1226" i="3"/>
  <c r="J1226" i="3"/>
  <c r="AD1226" i="3" s="1"/>
  <c r="AF1226" i="3" s="1"/>
  <c r="H1226" i="3"/>
  <c r="I1226" i="3" s="1"/>
  <c r="AC1225" i="3"/>
  <c r="AE1225" i="3" s="1"/>
  <c r="AG1225" i="3" s="1"/>
  <c r="W1225" i="3"/>
  <c r="X1225" i="3" s="1"/>
  <c r="Y1225" i="3" s="1"/>
  <c r="AA1225" i="3" s="1"/>
  <c r="T1225" i="3"/>
  <c r="V1225" i="3" s="1"/>
  <c r="R1225" i="3"/>
  <c r="Q1225" i="3"/>
  <c r="S1225" i="3" s="1"/>
  <c r="U1225" i="3" s="1"/>
  <c r="M1225" i="3"/>
  <c r="O1225" i="3" s="1"/>
  <c r="L1225" i="3"/>
  <c r="K1225" i="3"/>
  <c r="J1225" i="3"/>
  <c r="AD1225" i="3" s="1"/>
  <c r="AF1225" i="3" s="1"/>
  <c r="I1225" i="3"/>
  <c r="H1225" i="3"/>
  <c r="AE1224" i="3"/>
  <c r="AG1224" i="3" s="1"/>
  <c r="AC1224" i="3"/>
  <c r="W1224" i="3"/>
  <c r="S1224" i="3"/>
  <c r="U1224" i="3" s="1"/>
  <c r="R1224" i="3"/>
  <c r="T1224" i="3" s="1"/>
  <c r="V1224" i="3" s="1"/>
  <c r="Q1224" i="3"/>
  <c r="K1224" i="3"/>
  <c r="J1224" i="3"/>
  <c r="AD1224" i="3" s="1"/>
  <c r="AF1224" i="3" s="1"/>
  <c r="I1224" i="3"/>
  <c r="H1224" i="3"/>
  <c r="AC1223" i="3"/>
  <c r="AE1223" i="3" s="1"/>
  <c r="AG1223" i="3" s="1"/>
  <c r="W1223" i="3"/>
  <c r="X1223" i="3" s="1"/>
  <c r="Y1223" i="3" s="1"/>
  <c r="AA1223" i="3" s="1"/>
  <c r="T1223" i="3"/>
  <c r="V1223" i="3" s="1"/>
  <c r="R1223" i="3"/>
  <c r="Q1223" i="3"/>
  <c r="S1223" i="3" s="1"/>
  <c r="U1223" i="3" s="1"/>
  <c r="M1223" i="3"/>
  <c r="O1223" i="3" s="1"/>
  <c r="L1223" i="3"/>
  <c r="K1223" i="3"/>
  <c r="J1223" i="3"/>
  <c r="AD1223" i="3" s="1"/>
  <c r="AF1223" i="3" s="1"/>
  <c r="H1223" i="3"/>
  <c r="I1223" i="3" s="1"/>
  <c r="AE1222" i="3"/>
  <c r="AG1222" i="3" s="1"/>
  <c r="AC1222" i="3"/>
  <c r="W1222" i="3"/>
  <c r="S1222" i="3"/>
  <c r="U1222" i="3" s="1"/>
  <c r="R1222" i="3"/>
  <c r="T1222" i="3" s="1"/>
  <c r="V1222" i="3" s="1"/>
  <c r="Q1222" i="3"/>
  <c r="K1222" i="3"/>
  <c r="J1222" i="3"/>
  <c r="AD1222" i="3" s="1"/>
  <c r="AF1222" i="3" s="1"/>
  <c r="H1222" i="3"/>
  <c r="I1222" i="3" s="1"/>
  <c r="AC1221" i="3"/>
  <c r="AE1221" i="3" s="1"/>
  <c r="AG1221" i="3" s="1"/>
  <c r="W1221" i="3"/>
  <c r="X1221" i="3" s="1"/>
  <c r="Y1221" i="3" s="1"/>
  <c r="AA1221" i="3" s="1"/>
  <c r="T1221" i="3"/>
  <c r="V1221" i="3" s="1"/>
  <c r="R1221" i="3"/>
  <c r="Q1221" i="3"/>
  <c r="S1221" i="3" s="1"/>
  <c r="U1221" i="3" s="1"/>
  <c r="M1221" i="3"/>
  <c r="O1221" i="3" s="1"/>
  <c r="L1221" i="3"/>
  <c r="K1221" i="3"/>
  <c r="J1221" i="3"/>
  <c r="AD1221" i="3" s="1"/>
  <c r="AF1221" i="3" s="1"/>
  <c r="I1221" i="3"/>
  <c r="H1221" i="3"/>
  <c r="AE1220" i="3"/>
  <c r="AG1220" i="3" s="1"/>
  <c r="AC1220" i="3"/>
  <c r="W1220" i="3"/>
  <c r="S1220" i="3"/>
  <c r="U1220" i="3" s="1"/>
  <c r="R1220" i="3"/>
  <c r="T1220" i="3" s="1"/>
  <c r="V1220" i="3" s="1"/>
  <c r="Q1220" i="3"/>
  <c r="K1220" i="3"/>
  <c r="J1220" i="3"/>
  <c r="AD1220" i="3" s="1"/>
  <c r="AF1220" i="3" s="1"/>
  <c r="I1220" i="3"/>
  <c r="H1220" i="3"/>
  <c r="AC1219" i="3"/>
  <c r="AE1219" i="3" s="1"/>
  <c r="AG1219" i="3" s="1"/>
  <c r="W1219" i="3"/>
  <c r="X1219" i="3" s="1"/>
  <c r="Y1219" i="3" s="1"/>
  <c r="AA1219" i="3" s="1"/>
  <c r="T1219" i="3"/>
  <c r="V1219" i="3" s="1"/>
  <c r="R1219" i="3"/>
  <c r="Q1219" i="3"/>
  <c r="S1219" i="3" s="1"/>
  <c r="U1219" i="3" s="1"/>
  <c r="M1219" i="3"/>
  <c r="O1219" i="3" s="1"/>
  <c r="L1219" i="3"/>
  <c r="K1219" i="3"/>
  <c r="J1219" i="3"/>
  <c r="AD1219" i="3" s="1"/>
  <c r="AF1219" i="3" s="1"/>
  <c r="H1219" i="3"/>
  <c r="I1219" i="3" s="1"/>
  <c r="AE1218" i="3"/>
  <c r="AG1218" i="3" s="1"/>
  <c r="AC1218" i="3"/>
  <c r="W1218" i="3"/>
  <c r="S1218" i="3"/>
  <c r="U1218" i="3" s="1"/>
  <c r="R1218" i="3"/>
  <c r="T1218" i="3" s="1"/>
  <c r="V1218" i="3" s="1"/>
  <c r="Q1218" i="3"/>
  <c r="K1218" i="3"/>
  <c r="J1218" i="3"/>
  <c r="AD1218" i="3" s="1"/>
  <c r="AF1218" i="3" s="1"/>
  <c r="H1218" i="3"/>
  <c r="I1218" i="3" s="1"/>
  <c r="AC1217" i="3"/>
  <c r="AE1217" i="3" s="1"/>
  <c r="AG1217" i="3" s="1"/>
  <c r="W1217" i="3"/>
  <c r="X1217" i="3" s="1"/>
  <c r="Y1217" i="3" s="1"/>
  <c r="AA1217" i="3" s="1"/>
  <c r="T1217" i="3"/>
  <c r="V1217" i="3" s="1"/>
  <c r="R1217" i="3"/>
  <c r="Q1217" i="3"/>
  <c r="S1217" i="3" s="1"/>
  <c r="U1217" i="3" s="1"/>
  <c r="M1217" i="3"/>
  <c r="O1217" i="3" s="1"/>
  <c r="L1217" i="3"/>
  <c r="K1217" i="3"/>
  <c r="J1217" i="3"/>
  <c r="AD1217" i="3" s="1"/>
  <c r="AF1217" i="3" s="1"/>
  <c r="I1217" i="3"/>
  <c r="H1217" i="3"/>
  <c r="AE1216" i="3"/>
  <c r="AG1216" i="3" s="1"/>
  <c r="AC1216" i="3"/>
  <c r="W1216" i="3"/>
  <c r="S1216" i="3"/>
  <c r="U1216" i="3" s="1"/>
  <c r="R1216" i="3"/>
  <c r="T1216" i="3" s="1"/>
  <c r="V1216" i="3" s="1"/>
  <c r="Q1216" i="3"/>
  <c r="K1216" i="3"/>
  <c r="J1216" i="3"/>
  <c r="AD1216" i="3" s="1"/>
  <c r="AF1216" i="3" s="1"/>
  <c r="I1216" i="3"/>
  <c r="H1216" i="3"/>
  <c r="AC1215" i="3"/>
  <c r="AE1215" i="3" s="1"/>
  <c r="AG1215" i="3" s="1"/>
  <c r="W1215" i="3"/>
  <c r="X1215" i="3" s="1"/>
  <c r="Y1215" i="3" s="1"/>
  <c r="AA1215" i="3" s="1"/>
  <c r="T1215" i="3"/>
  <c r="V1215" i="3" s="1"/>
  <c r="R1215" i="3"/>
  <c r="Q1215" i="3"/>
  <c r="S1215" i="3" s="1"/>
  <c r="U1215" i="3" s="1"/>
  <c r="M1215" i="3"/>
  <c r="O1215" i="3" s="1"/>
  <c r="L1215" i="3"/>
  <c r="K1215" i="3"/>
  <c r="J1215" i="3"/>
  <c r="AD1215" i="3" s="1"/>
  <c r="AF1215" i="3" s="1"/>
  <c r="H1215" i="3"/>
  <c r="I1215" i="3" s="1"/>
  <c r="AE1214" i="3"/>
  <c r="AG1214" i="3" s="1"/>
  <c r="AC1214" i="3"/>
  <c r="W1214" i="3"/>
  <c r="S1214" i="3"/>
  <c r="U1214" i="3" s="1"/>
  <c r="R1214" i="3"/>
  <c r="T1214" i="3" s="1"/>
  <c r="V1214" i="3" s="1"/>
  <c r="Q1214" i="3"/>
  <c r="K1214" i="3"/>
  <c r="J1214" i="3"/>
  <c r="AD1214" i="3" s="1"/>
  <c r="AF1214" i="3" s="1"/>
  <c r="H1214" i="3"/>
  <c r="I1214" i="3" s="1"/>
  <c r="AC1213" i="3"/>
  <c r="AE1213" i="3" s="1"/>
  <c r="AG1213" i="3" s="1"/>
  <c r="W1213" i="3"/>
  <c r="X1213" i="3" s="1"/>
  <c r="Y1213" i="3" s="1"/>
  <c r="AA1213" i="3" s="1"/>
  <c r="T1213" i="3"/>
  <c r="V1213" i="3" s="1"/>
  <c r="R1213" i="3"/>
  <c r="Q1213" i="3"/>
  <c r="S1213" i="3" s="1"/>
  <c r="U1213" i="3" s="1"/>
  <c r="M1213" i="3"/>
  <c r="O1213" i="3" s="1"/>
  <c r="L1213" i="3"/>
  <c r="K1213" i="3"/>
  <c r="J1213" i="3"/>
  <c r="AD1213" i="3" s="1"/>
  <c r="AF1213" i="3" s="1"/>
  <c r="I1213" i="3"/>
  <c r="H1213" i="3"/>
  <c r="AE1212" i="3"/>
  <c r="AG1212" i="3" s="1"/>
  <c r="AC1212" i="3"/>
  <c r="W1212" i="3"/>
  <c r="S1212" i="3"/>
  <c r="U1212" i="3" s="1"/>
  <c r="R1212" i="3"/>
  <c r="T1212" i="3" s="1"/>
  <c r="V1212" i="3" s="1"/>
  <c r="Q1212" i="3"/>
  <c r="K1212" i="3"/>
  <c r="J1212" i="3"/>
  <c r="AD1212" i="3" s="1"/>
  <c r="AF1212" i="3" s="1"/>
  <c r="I1212" i="3"/>
  <c r="H1212" i="3"/>
  <c r="AC1211" i="3"/>
  <c r="AE1211" i="3" s="1"/>
  <c r="AG1211" i="3" s="1"/>
  <c r="W1211" i="3"/>
  <c r="X1211" i="3" s="1"/>
  <c r="Y1211" i="3" s="1"/>
  <c r="AA1211" i="3" s="1"/>
  <c r="T1211" i="3"/>
  <c r="V1211" i="3" s="1"/>
  <c r="R1211" i="3"/>
  <c r="Q1211" i="3"/>
  <c r="S1211" i="3" s="1"/>
  <c r="U1211" i="3" s="1"/>
  <c r="M1211" i="3"/>
  <c r="O1211" i="3" s="1"/>
  <c r="L1211" i="3"/>
  <c r="K1211" i="3"/>
  <c r="J1211" i="3"/>
  <c r="AD1211" i="3" s="1"/>
  <c r="AF1211" i="3" s="1"/>
  <c r="H1211" i="3"/>
  <c r="I1211" i="3" s="1"/>
  <c r="AE1210" i="3"/>
  <c r="AG1210" i="3" s="1"/>
  <c r="AC1210" i="3"/>
  <c r="W1210" i="3"/>
  <c r="S1210" i="3"/>
  <c r="U1210" i="3" s="1"/>
  <c r="R1210" i="3"/>
  <c r="T1210" i="3" s="1"/>
  <c r="V1210" i="3" s="1"/>
  <c r="Q1210" i="3"/>
  <c r="K1210" i="3"/>
  <c r="J1210" i="3"/>
  <c r="AD1210" i="3" s="1"/>
  <c r="AF1210" i="3" s="1"/>
  <c r="H1210" i="3"/>
  <c r="I1210" i="3" s="1"/>
  <c r="AC1209" i="3"/>
  <c r="AE1209" i="3" s="1"/>
  <c r="AG1209" i="3" s="1"/>
  <c r="W1209" i="3"/>
  <c r="X1209" i="3" s="1"/>
  <c r="Y1209" i="3" s="1"/>
  <c r="AA1209" i="3" s="1"/>
  <c r="T1209" i="3"/>
  <c r="V1209" i="3" s="1"/>
  <c r="R1209" i="3"/>
  <c r="Q1209" i="3"/>
  <c r="S1209" i="3" s="1"/>
  <c r="U1209" i="3" s="1"/>
  <c r="M1209" i="3"/>
  <c r="O1209" i="3" s="1"/>
  <c r="L1209" i="3"/>
  <c r="K1209" i="3"/>
  <c r="J1209" i="3"/>
  <c r="AD1209" i="3" s="1"/>
  <c r="AF1209" i="3" s="1"/>
  <c r="I1209" i="3"/>
  <c r="H1209" i="3"/>
  <c r="AE1208" i="3"/>
  <c r="AG1208" i="3" s="1"/>
  <c r="AC1208" i="3"/>
  <c r="W1208" i="3"/>
  <c r="S1208" i="3"/>
  <c r="U1208" i="3" s="1"/>
  <c r="R1208" i="3"/>
  <c r="T1208" i="3" s="1"/>
  <c r="V1208" i="3" s="1"/>
  <c r="Q1208" i="3"/>
  <c r="K1208" i="3"/>
  <c r="J1208" i="3"/>
  <c r="AD1208" i="3" s="1"/>
  <c r="AF1208" i="3" s="1"/>
  <c r="I1208" i="3"/>
  <c r="H1208" i="3"/>
  <c r="AC1207" i="3"/>
  <c r="AE1207" i="3" s="1"/>
  <c r="AG1207" i="3" s="1"/>
  <c r="W1207" i="3"/>
  <c r="X1207" i="3" s="1"/>
  <c r="Y1207" i="3" s="1"/>
  <c r="AA1207" i="3" s="1"/>
  <c r="T1207" i="3"/>
  <c r="V1207" i="3" s="1"/>
  <c r="R1207" i="3"/>
  <c r="Q1207" i="3"/>
  <c r="S1207" i="3" s="1"/>
  <c r="U1207" i="3" s="1"/>
  <c r="M1207" i="3"/>
  <c r="O1207" i="3" s="1"/>
  <c r="L1207" i="3"/>
  <c r="K1207" i="3"/>
  <c r="J1207" i="3"/>
  <c r="AD1207" i="3" s="1"/>
  <c r="AF1207" i="3" s="1"/>
  <c r="H1207" i="3"/>
  <c r="I1207" i="3" s="1"/>
  <c r="AE1206" i="3"/>
  <c r="AG1206" i="3" s="1"/>
  <c r="AC1206" i="3"/>
  <c r="W1206" i="3"/>
  <c r="S1206" i="3"/>
  <c r="U1206" i="3" s="1"/>
  <c r="R1206" i="3"/>
  <c r="T1206" i="3" s="1"/>
  <c r="V1206" i="3" s="1"/>
  <c r="Q1206" i="3"/>
  <c r="K1206" i="3"/>
  <c r="J1206" i="3"/>
  <c r="AD1206" i="3" s="1"/>
  <c r="AF1206" i="3" s="1"/>
  <c r="H1206" i="3"/>
  <c r="I1206" i="3" s="1"/>
  <c r="AC1205" i="3"/>
  <c r="AE1205" i="3" s="1"/>
  <c r="AG1205" i="3" s="1"/>
  <c r="W1205" i="3"/>
  <c r="X1205" i="3" s="1"/>
  <c r="Y1205" i="3" s="1"/>
  <c r="AA1205" i="3" s="1"/>
  <c r="T1205" i="3"/>
  <c r="V1205" i="3" s="1"/>
  <c r="R1205" i="3"/>
  <c r="Q1205" i="3"/>
  <c r="S1205" i="3" s="1"/>
  <c r="U1205" i="3" s="1"/>
  <c r="M1205" i="3"/>
  <c r="O1205" i="3" s="1"/>
  <c r="L1205" i="3"/>
  <c r="K1205" i="3"/>
  <c r="J1205" i="3"/>
  <c r="AD1205" i="3" s="1"/>
  <c r="AF1205" i="3" s="1"/>
  <c r="I1205" i="3"/>
  <c r="H1205" i="3"/>
  <c r="AE1204" i="3"/>
  <c r="AG1204" i="3" s="1"/>
  <c r="AC1204" i="3"/>
  <c r="W1204" i="3"/>
  <c r="S1204" i="3"/>
  <c r="U1204" i="3" s="1"/>
  <c r="R1204" i="3"/>
  <c r="T1204" i="3" s="1"/>
  <c r="V1204" i="3" s="1"/>
  <c r="Q1204" i="3"/>
  <c r="K1204" i="3"/>
  <c r="J1204" i="3"/>
  <c r="AD1204" i="3" s="1"/>
  <c r="AF1204" i="3" s="1"/>
  <c r="I1204" i="3"/>
  <c r="H1204" i="3"/>
  <c r="AC1203" i="3"/>
  <c r="AE1203" i="3" s="1"/>
  <c r="AG1203" i="3" s="1"/>
  <c r="W1203" i="3"/>
  <c r="X1203" i="3" s="1"/>
  <c r="Y1203" i="3" s="1"/>
  <c r="AA1203" i="3" s="1"/>
  <c r="T1203" i="3"/>
  <c r="V1203" i="3" s="1"/>
  <c r="R1203" i="3"/>
  <c r="Q1203" i="3"/>
  <c r="S1203" i="3" s="1"/>
  <c r="U1203" i="3" s="1"/>
  <c r="M1203" i="3"/>
  <c r="O1203" i="3" s="1"/>
  <c r="L1203" i="3"/>
  <c r="K1203" i="3"/>
  <c r="J1203" i="3"/>
  <c r="AD1203" i="3" s="1"/>
  <c r="AF1203" i="3" s="1"/>
  <c r="H1203" i="3"/>
  <c r="I1203" i="3" s="1"/>
  <c r="AE1202" i="3"/>
  <c r="AG1202" i="3" s="1"/>
  <c r="AC1202" i="3"/>
  <c r="W1202" i="3"/>
  <c r="S1202" i="3"/>
  <c r="U1202" i="3" s="1"/>
  <c r="R1202" i="3"/>
  <c r="T1202" i="3" s="1"/>
  <c r="V1202" i="3" s="1"/>
  <c r="Q1202" i="3"/>
  <c r="K1202" i="3"/>
  <c r="J1202" i="3"/>
  <c r="AD1202" i="3" s="1"/>
  <c r="AF1202" i="3" s="1"/>
  <c r="H1202" i="3"/>
  <c r="I1202" i="3" s="1"/>
  <c r="AC1201" i="3"/>
  <c r="AE1201" i="3" s="1"/>
  <c r="AG1201" i="3" s="1"/>
  <c r="W1201" i="3"/>
  <c r="X1201" i="3" s="1"/>
  <c r="Y1201" i="3" s="1"/>
  <c r="AA1201" i="3" s="1"/>
  <c r="T1201" i="3"/>
  <c r="V1201" i="3" s="1"/>
  <c r="R1201" i="3"/>
  <c r="Q1201" i="3"/>
  <c r="S1201" i="3" s="1"/>
  <c r="U1201" i="3" s="1"/>
  <c r="M1201" i="3"/>
  <c r="O1201" i="3" s="1"/>
  <c r="L1201" i="3"/>
  <c r="K1201" i="3"/>
  <c r="J1201" i="3"/>
  <c r="AD1201" i="3" s="1"/>
  <c r="AF1201" i="3" s="1"/>
  <c r="I1201" i="3"/>
  <c r="H1201" i="3"/>
  <c r="AE1200" i="3"/>
  <c r="AG1200" i="3" s="1"/>
  <c r="AC1200" i="3"/>
  <c r="W1200" i="3"/>
  <c r="S1200" i="3"/>
  <c r="U1200" i="3" s="1"/>
  <c r="R1200" i="3"/>
  <c r="T1200" i="3" s="1"/>
  <c r="V1200" i="3" s="1"/>
  <c r="Q1200" i="3"/>
  <c r="K1200" i="3"/>
  <c r="J1200" i="3"/>
  <c r="AD1200" i="3" s="1"/>
  <c r="AF1200" i="3" s="1"/>
  <c r="I1200" i="3"/>
  <c r="H1200" i="3"/>
  <c r="AC1199" i="3"/>
  <c r="AE1199" i="3" s="1"/>
  <c r="AG1199" i="3" s="1"/>
  <c r="W1199" i="3"/>
  <c r="X1199" i="3" s="1"/>
  <c r="Y1199" i="3" s="1"/>
  <c r="AA1199" i="3" s="1"/>
  <c r="T1199" i="3"/>
  <c r="V1199" i="3" s="1"/>
  <c r="R1199" i="3"/>
  <c r="Q1199" i="3"/>
  <c r="S1199" i="3" s="1"/>
  <c r="U1199" i="3" s="1"/>
  <c r="M1199" i="3"/>
  <c r="O1199" i="3" s="1"/>
  <c r="L1199" i="3"/>
  <c r="K1199" i="3"/>
  <c r="J1199" i="3"/>
  <c r="AD1199" i="3" s="1"/>
  <c r="AF1199" i="3" s="1"/>
  <c r="H1199" i="3"/>
  <c r="I1199" i="3" s="1"/>
  <c r="AE1198" i="3"/>
  <c r="AG1198" i="3" s="1"/>
  <c r="AC1198" i="3"/>
  <c r="W1198" i="3"/>
  <c r="S1198" i="3"/>
  <c r="U1198" i="3" s="1"/>
  <c r="R1198" i="3"/>
  <c r="T1198" i="3" s="1"/>
  <c r="V1198" i="3" s="1"/>
  <c r="Q1198" i="3"/>
  <c r="K1198" i="3"/>
  <c r="J1198" i="3"/>
  <c r="AD1198" i="3" s="1"/>
  <c r="AF1198" i="3" s="1"/>
  <c r="H1198" i="3"/>
  <c r="I1198" i="3" s="1"/>
  <c r="AC1197" i="3"/>
  <c r="AE1197" i="3" s="1"/>
  <c r="AG1197" i="3" s="1"/>
  <c r="W1197" i="3"/>
  <c r="X1197" i="3" s="1"/>
  <c r="Y1197" i="3" s="1"/>
  <c r="AA1197" i="3" s="1"/>
  <c r="T1197" i="3"/>
  <c r="V1197" i="3" s="1"/>
  <c r="R1197" i="3"/>
  <c r="Q1197" i="3"/>
  <c r="S1197" i="3" s="1"/>
  <c r="U1197" i="3" s="1"/>
  <c r="M1197" i="3"/>
  <c r="O1197" i="3" s="1"/>
  <c r="L1197" i="3"/>
  <c r="K1197" i="3"/>
  <c r="J1197" i="3"/>
  <c r="AD1197" i="3" s="1"/>
  <c r="AF1197" i="3" s="1"/>
  <c r="I1197" i="3"/>
  <c r="H1197" i="3"/>
  <c r="AE1196" i="3"/>
  <c r="AG1196" i="3" s="1"/>
  <c r="AC1196" i="3"/>
  <c r="W1196" i="3"/>
  <c r="S1196" i="3"/>
  <c r="U1196" i="3" s="1"/>
  <c r="R1196" i="3"/>
  <c r="T1196" i="3" s="1"/>
  <c r="V1196" i="3" s="1"/>
  <c r="Q1196" i="3"/>
  <c r="K1196" i="3"/>
  <c r="J1196" i="3"/>
  <c r="AD1196" i="3" s="1"/>
  <c r="AF1196" i="3" s="1"/>
  <c r="I1196" i="3"/>
  <c r="H1196" i="3"/>
  <c r="AC1195" i="3"/>
  <c r="AE1195" i="3" s="1"/>
  <c r="AG1195" i="3" s="1"/>
  <c r="W1195" i="3"/>
  <c r="X1195" i="3" s="1"/>
  <c r="Y1195" i="3" s="1"/>
  <c r="AA1195" i="3" s="1"/>
  <c r="T1195" i="3"/>
  <c r="V1195" i="3" s="1"/>
  <c r="R1195" i="3"/>
  <c r="Q1195" i="3"/>
  <c r="S1195" i="3" s="1"/>
  <c r="U1195" i="3" s="1"/>
  <c r="M1195" i="3"/>
  <c r="O1195" i="3" s="1"/>
  <c r="L1195" i="3"/>
  <c r="K1195" i="3"/>
  <c r="J1195" i="3"/>
  <c r="AD1195" i="3" s="1"/>
  <c r="AF1195" i="3" s="1"/>
  <c r="H1195" i="3"/>
  <c r="I1195" i="3" s="1"/>
  <c r="AE1194" i="3"/>
  <c r="AG1194" i="3" s="1"/>
  <c r="AC1194" i="3"/>
  <c r="W1194" i="3"/>
  <c r="S1194" i="3"/>
  <c r="U1194" i="3" s="1"/>
  <c r="R1194" i="3"/>
  <c r="T1194" i="3" s="1"/>
  <c r="V1194" i="3" s="1"/>
  <c r="Q1194" i="3"/>
  <c r="K1194" i="3"/>
  <c r="J1194" i="3"/>
  <c r="AD1194" i="3" s="1"/>
  <c r="AF1194" i="3" s="1"/>
  <c r="H1194" i="3"/>
  <c r="I1194" i="3" s="1"/>
  <c r="AC1193" i="3"/>
  <c r="AE1193" i="3" s="1"/>
  <c r="AG1193" i="3" s="1"/>
  <c r="W1193" i="3"/>
  <c r="X1193" i="3" s="1"/>
  <c r="Y1193" i="3" s="1"/>
  <c r="AA1193" i="3" s="1"/>
  <c r="T1193" i="3"/>
  <c r="V1193" i="3" s="1"/>
  <c r="R1193" i="3"/>
  <c r="Q1193" i="3"/>
  <c r="S1193" i="3" s="1"/>
  <c r="U1193" i="3" s="1"/>
  <c r="M1193" i="3"/>
  <c r="O1193" i="3" s="1"/>
  <c r="L1193" i="3"/>
  <c r="K1193" i="3"/>
  <c r="J1193" i="3"/>
  <c r="AD1193" i="3" s="1"/>
  <c r="AF1193" i="3" s="1"/>
  <c r="I1193" i="3"/>
  <c r="H1193" i="3"/>
  <c r="AE1192" i="3"/>
  <c r="AG1192" i="3" s="1"/>
  <c r="AC1192" i="3"/>
  <c r="W1192" i="3"/>
  <c r="S1192" i="3"/>
  <c r="U1192" i="3" s="1"/>
  <c r="R1192" i="3"/>
  <c r="T1192" i="3" s="1"/>
  <c r="V1192" i="3" s="1"/>
  <c r="Q1192" i="3"/>
  <c r="K1192" i="3"/>
  <c r="J1192" i="3"/>
  <c r="AD1192" i="3" s="1"/>
  <c r="AF1192" i="3" s="1"/>
  <c r="I1192" i="3"/>
  <c r="H1192" i="3"/>
  <c r="AC1191" i="3"/>
  <c r="AE1191" i="3" s="1"/>
  <c r="AG1191" i="3" s="1"/>
  <c r="W1191" i="3"/>
  <c r="X1191" i="3" s="1"/>
  <c r="Y1191" i="3" s="1"/>
  <c r="AA1191" i="3" s="1"/>
  <c r="T1191" i="3"/>
  <c r="V1191" i="3" s="1"/>
  <c r="R1191" i="3"/>
  <c r="Q1191" i="3"/>
  <c r="S1191" i="3" s="1"/>
  <c r="U1191" i="3" s="1"/>
  <c r="M1191" i="3"/>
  <c r="O1191" i="3" s="1"/>
  <c r="L1191" i="3"/>
  <c r="K1191" i="3"/>
  <c r="J1191" i="3"/>
  <c r="AD1191" i="3" s="1"/>
  <c r="AF1191" i="3" s="1"/>
  <c r="H1191" i="3"/>
  <c r="I1191" i="3" s="1"/>
  <c r="AE1190" i="3"/>
  <c r="AG1190" i="3" s="1"/>
  <c r="AC1190" i="3"/>
  <c r="W1190" i="3"/>
  <c r="S1190" i="3"/>
  <c r="U1190" i="3" s="1"/>
  <c r="R1190" i="3"/>
  <c r="T1190" i="3" s="1"/>
  <c r="V1190" i="3" s="1"/>
  <c r="Q1190" i="3"/>
  <c r="K1190" i="3"/>
  <c r="J1190" i="3"/>
  <c r="AD1190" i="3" s="1"/>
  <c r="AF1190" i="3" s="1"/>
  <c r="H1190" i="3"/>
  <c r="I1190" i="3" s="1"/>
  <c r="AC1189" i="3"/>
  <c r="AE1189" i="3" s="1"/>
  <c r="AG1189" i="3" s="1"/>
  <c r="W1189" i="3"/>
  <c r="X1189" i="3" s="1"/>
  <c r="Y1189" i="3" s="1"/>
  <c r="AA1189" i="3" s="1"/>
  <c r="T1189" i="3"/>
  <c r="V1189" i="3" s="1"/>
  <c r="R1189" i="3"/>
  <c r="Q1189" i="3"/>
  <c r="S1189" i="3" s="1"/>
  <c r="U1189" i="3" s="1"/>
  <c r="M1189" i="3"/>
  <c r="O1189" i="3" s="1"/>
  <c r="L1189" i="3"/>
  <c r="K1189" i="3"/>
  <c r="J1189" i="3"/>
  <c r="AD1189" i="3" s="1"/>
  <c r="AF1189" i="3" s="1"/>
  <c r="I1189" i="3"/>
  <c r="H1189" i="3"/>
  <c r="AE1188" i="3"/>
  <c r="AG1188" i="3" s="1"/>
  <c r="AC1188" i="3"/>
  <c r="W1188" i="3"/>
  <c r="S1188" i="3"/>
  <c r="U1188" i="3" s="1"/>
  <c r="R1188" i="3"/>
  <c r="T1188" i="3" s="1"/>
  <c r="V1188" i="3" s="1"/>
  <c r="Q1188" i="3"/>
  <c r="K1188" i="3"/>
  <c r="J1188" i="3"/>
  <c r="AD1188" i="3" s="1"/>
  <c r="AF1188" i="3" s="1"/>
  <c r="I1188" i="3"/>
  <c r="H1188" i="3"/>
  <c r="AC1187" i="3"/>
  <c r="AE1187" i="3" s="1"/>
  <c r="AG1187" i="3" s="1"/>
  <c r="W1187" i="3"/>
  <c r="X1187" i="3" s="1"/>
  <c r="Y1187" i="3" s="1"/>
  <c r="AA1187" i="3" s="1"/>
  <c r="T1187" i="3"/>
  <c r="V1187" i="3" s="1"/>
  <c r="R1187" i="3"/>
  <c r="Q1187" i="3"/>
  <c r="S1187" i="3" s="1"/>
  <c r="U1187" i="3" s="1"/>
  <c r="M1187" i="3"/>
  <c r="O1187" i="3" s="1"/>
  <c r="L1187" i="3"/>
  <c r="K1187" i="3"/>
  <c r="J1187" i="3"/>
  <c r="H1187" i="3"/>
  <c r="I1187" i="3" s="1"/>
  <c r="AE1186" i="3"/>
  <c r="AG1186" i="3" s="1"/>
  <c r="AC1186" i="3"/>
  <c r="W1186" i="3"/>
  <c r="S1186" i="3"/>
  <c r="U1186" i="3" s="1"/>
  <c r="R1186" i="3"/>
  <c r="T1186" i="3" s="1"/>
  <c r="V1186" i="3" s="1"/>
  <c r="Q1186" i="3"/>
  <c r="K1186" i="3"/>
  <c r="J1186" i="3"/>
  <c r="AD1186" i="3" s="1"/>
  <c r="AF1186" i="3" s="1"/>
  <c r="H1186" i="3"/>
  <c r="I1186" i="3" s="1"/>
  <c r="AC1185" i="3"/>
  <c r="AE1185" i="3" s="1"/>
  <c r="AG1185" i="3" s="1"/>
  <c r="W1185" i="3"/>
  <c r="T1185" i="3"/>
  <c r="V1185" i="3" s="1"/>
  <c r="R1185" i="3"/>
  <c r="Q1185" i="3"/>
  <c r="S1185" i="3" s="1"/>
  <c r="U1185" i="3" s="1"/>
  <c r="M1185" i="3"/>
  <c r="O1185" i="3" s="1"/>
  <c r="L1185" i="3"/>
  <c r="K1185" i="3"/>
  <c r="J1185" i="3"/>
  <c r="I1185" i="3"/>
  <c r="H1185" i="3"/>
  <c r="AC1184" i="3"/>
  <c r="AE1184" i="3" s="1"/>
  <c r="AG1184" i="3" s="1"/>
  <c r="W1184" i="3"/>
  <c r="R1184" i="3"/>
  <c r="T1184" i="3" s="1"/>
  <c r="V1184" i="3" s="1"/>
  <c r="Q1184" i="3"/>
  <c r="S1184" i="3" s="1"/>
  <c r="U1184" i="3" s="1"/>
  <c r="K1184" i="3"/>
  <c r="J1184" i="3"/>
  <c r="AD1184" i="3" s="1"/>
  <c r="AF1184" i="3" s="1"/>
  <c r="I1184" i="3"/>
  <c r="H1184" i="3"/>
  <c r="AG1183" i="3"/>
  <c r="AE1183" i="3"/>
  <c r="AC1183" i="3"/>
  <c r="W1183" i="3"/>
  <c r="T1183" i="3"/>
  <c r="V1183" i="3" s="1"/>
  <c r="S1183" i="3"/>
  <c r="U1183" i="3" s="1"/>
  <c r="R1183" i="3"/>
  <c r="Q1183" i="3"/>
  <c r="M1183" i="3"/>
  <c r="O1183" i="3" s="1"/>
  <c r="L1183" i="3"/>
  <c r="K1183" i="3"/>
  <c r="J1183" i="3"/>
  <c r="I1183" i="3"/>
  <c r="H1183" i="3"/>
  <c r="AC1182" i="3"/>
  <c r="AE1182" i="3" s="1"/>
  <c r="AG1182" i="3" s="1"/>
  <c r="W1182" i="3"/>
  <c r="R1182" i="3"/>
  <c r="T1182" i="3" s="1"/>
  <c r="V1182" i="3" s="1"/>
  <c r="Q1182" i="3"/>
  <c r="S1182" i="3" s="1"/>
  <c r="U1182" i="3" s="1"/>
  <c r="K1182" i="3"/>
  <c r="J1182" i="3"/>
  <c r="I1182" i="3"/>
  <c r="H1182" i="3"/>
  <c r="AC1181" i="3"/>
  <c r="AE1181" i="3" s="1"/>
  <c r="AG1181" i="3" s="1"/>
  <c r="W1181" i="3"/>
  <c r="T1181" i="3"/>
  <c r="V1181" i="3" s="1"/>
  <c r="R1181" i="3"/>
  <c r="Q1181" i="3"/>
  <c r="S1181" i="3" s="1"/>
  <c r="U1181" i="3" s="1"/>
  <c r="M1181" i="3"/>
  <c r="O1181" i="3" s="1"/>
  <c r="L1181" i="3"/>
  <c r="K1181" i="3"/>
  <c r="J1181" i="3"/>
  <c r="H1181" i="3"/>
  <c r="I1181" i="3" s="1"/>
  <c r="AC1180" i="3"/>
  <c r="AE1180" i="3" s="1"/>
  <c r="AG1180" i="3" s="1"/>
  <c r="W1180" i="3"/>
  <c r="R1180" i="3"/>
  <c r="T1180" i="3" s="1"/>
  <c r="V1180" i="3" s="1"/>
  <c r="Q1180" i="3"/>
  <c r="S1180" i="3" s="1"/>
  <c r="U1180" i="3" s="1"/>
  <c r="K1180" i="3"/>
  <c r="J1180" i="3"/>
  <c r="AD1180" i="3" s="1"/>
  <c r="AF1180" i="3" s="1"/>
  <c r="H1180" i="3"/>
  <c r="I1180" i="3" s="1"/>
  <c r="AG1179" i="3"/>
  <c r="AE1179" i="3"/>
  <c r="AC1179" i="3"/>
  <c r="W1179" i="3"/>
  <c r="T1179" i="3"/>
  <c r="V1179" i="3" s="1"/>
  <c r="S1179" i="3"/>
  <c r="U1179" i="3" s="1"/>
  <c r="R1179" i="3"/>
  <c r="Q1179" i="3"/>
  <c r="M1179" i="3"/>
  <c r="O1179" i="3" s="1"/>
  <c r="L1179" i="3"/>
  <c r="K1179" i="3"/>
  <c r="J1179" i="3"/>
  <c r="H1179" i="3"/>
  <c r="I1179" i="3" s="1"/>
  <c r="AC1178" i="3"/>
  <c r="AE1178" i="3" s="1"/>
  <c r="AG1178" i="3" s="1"/>
  <c r="W1178" i="3"/>
  <c r="U1178" i="3"/>
  <c r="S1178" i="3"/>
  <c r="R1178" i="3"/>
  <c r="T1178" i="3" s="1"/>
  <c r="V1178" i="3" s="1"/>
  <c r="Q1178" i="3"/>
  <c r="K1178" i="3"/>
  <c r="J1178" i="3"/>
  <c r="H1178" i="3"/>
  <c r="I1178" i="3" s="1"/>
  <c r="AC1177" i="3"/>
  <c r="AE1177" i="3" s="1"/>
  <c r="AG1177" i="3" s="1"/>
  <c r="W1177" i="3"/>
  <c r="T1177" i="3"/>
  <c r="V1177" i="3" s="1"/>
  <c r="R1177" i="3"/>
  <c r="Q1177" i="3"/>
  <c r="S1177" i="3" s="1"/>
  <c r="U1177" i="3" s="1"/>
  <c r="M1177" i="3"/>
  <c r="O1177" i="3" s="1"/>
  <c r="L1177" i="3"/>
  <c r="K1177" i="3"/>
  <c r="J1177" i="3"/>
  <c r="I1177" i="3"/>
  <c r="H1177" i="3"/>
  <c r="AC1176" i="3"/>
  <c r="AE1176" i="3" s="1"/>
  <c r="AG1176" i="3" s="1"/>
  <c r="W1176" i="3"/>
  <c r="R1176" i="3"/>
  <c r="T1176" i="3" s="1"/>
  <c r="V1176" i="3" s="1"/>
  <c r="Q1176" i="3"/>
  <c r="S1176" i="3" s="1"/>
  <c r="U1176" i="3" s="1"/>
  <c r="K1176" i="3"/>
  <c r="J1176" i="3"/>
  <c r="AD1176" i="3" s="1"/>
  <c r="AF1176" i="3" s="1"/>
  <c r="I1176" i="3"/>
  <c r="H1176" i="3"/>
  <c r="AG1175" i="3"/>
  <c r="AE1175" i="3"/>
  <c r="AC1175" i="3"/>
  <c r="W1175" i="3"/>
  <c r="T1175" i="3"/>
  <c r="V1175" i="3" s="1"/>
  <c r="S1175" i="3"/>
  <c r="U1175" i="3" s="1"/>
  <c r="R1175" i="3"/>
  <c r="Q1175" i="3"/>
  <c r="M1175" i="3"/>
  <c r="O1175" i="3" s="1"/>
  <c r="L1175" i="3"/>
  <c r="K1175" i="3"/>
  <c r="J1175" i="3"/>
  <c r="I1175" i="3"/>
  <c r="H1175" i="3"/>
  <c r="AC1174" i="3"/>
  <c r="AE1174" i="3" s="1"/>
  <c r="AG1174" i="3" s="1"/>
  <c r="W1174" i="3"/>
  <c r="R1174" i="3"/>
  <c r="T1174" i="3" s="1"/>
  <c r="V1174" i="3" s="1"/>
  <c r="Q1174" i="3"/>
  <c r="S1174" i="3" s="1"/>
  <c r="U1174" i="3" s="1"/>
  <c r="K1174" i="3"/>
  <c r="J1174" i="3"/>
  <c r="I1174" i="3"/>
  <c r="H1174" i="3"/>
  <c r="AC1173" i="3"/>
  <c r="AE1173" i="3" s="1"/>
  <c r="AG1173" i="3" s="1"/>
  <c r="W1173" i="3"/>
  <c r="T1173" i="3"/>
  <c r="V1173" i="3" s="1"/>
  <c r="R1173" i="3"/>
  <c r="Q1173" i="3"/>
  <c r="S1173" i="3" s="1"/>
  <c r="U1173" i="3" s="1"/>
  <c r="M1173" i="3"/>
  <c r="O1173" i="3" s="1"/>
  <c r="L1173" i="3"/>
  <c r="K1173" i="3"/>
  <c r="J1173" i="3"/>
  <c r="H1173" i="3"/>
  <c r="I1173" i="3" s="1"/>
  <c r="AC1172" i="3"/>
  <c r="AE1172" i="3" s="1"/>
  <c r="AG1172" i="3" s="1"/>
  <c r="W1172" i="3"/>
  <c r="R1172" i="3"/>
  <c r="T1172" i="3" s="1"/>
  <c r="V1172" i="3" s="1"/>
  <c r="Q1172" i="3"/>
  <c r="S1172" i="3" s="1"/>
  <c r="U1172" i="3" s="1"/>
  <c r="K1172" i="3"/>
  <c r="J1172" i="3"/>
  <c r="AD1172" i="3" s="1"/>
  <c r="AF1172" i="3" s="1"/>
  <c r="H1172" i="3"/>
  <c r="I1172" i="3" s="1"/>
  <c r="AG1171" i="3"/>
  <c r="AE1171" i="3"/>
  <c r="AC1171" i="3"/>
  <c r="W1171" i="3"/>
  <c r="T1171" i="3"/>
  <c r="V1171" i="3" s="1"/>
  <c r="S1171" i="3"/>
  <c r="U1171" i="3" s="1"/>
  <c r="R1171" i="3"/>
  <c r="Q1171" i="3"/>
  <c r="M1171" i="3"/>
  <c r="O1171" i="3" s="1"/>
  <c r="L1171" i="3"/>
  <c r="K1171" i="3"/>
  <c r="J1171" i="3"/>
  <c r="H1171" i="3"/>
  <c r="I1171" i="3" s="1"/>
  <c r="AC1170" i="3"/>
  <c r="AE1170" i="3" s="1"/>
  <c r="AG1170" i="3" s="1"/>
  <c r="W1170" i="3"/>
  <c r="U1170" i="3"/>
  <c r="S1170" i="3"/>
  <c r="R1170" i="3"/>
  <c r="T1170" i="3" s="1"/>
  <c r="V1170" i="3" s="1"/>
  <c r="Q1170" i="3"/>
  <c r="K1170" i="3"/>
  <c r="J1170" i="3"/>
  <c r="H1170" i="3"/>
  <c r="I1170" i="3" s="1"/>
  <c r="AC1169" i="3"/>
  <c r="AE1169" i="3" s="1"/>
  <c r="AG1169" i="3" s="1"/>
  <c r="W1169" i="3"/>
  <c r="T1169" i="3"/>
  <c r="V1169" i="3" s="1"/>
  <c r="R1169" i="3"/>
  <c r="Q1169" i="3"/>
  <c r="S1169" i="3" s="1"/>
  <c r="U1169" i="3" s="1"/>
  <c r="M1169" i="3"/>
  <c r="O1169" i="3" s="1"/>
  <c r="L1169" i="3"/>
  <c r="K1169" i="3"/>
  <c r="J1169" i="3"/>
  <c r="I1169" i="3"/>
  <c r="H1169" i="3"/>
  <c r="AC1168" i="3"/>
  <c r="AE1168" i="3" s="1"/>
  <c r="AG1168" i="3" s="1"/>
  <c r="W1168" i="3"/>
  <c r="R1168" i="3"/>
  <c r="T1168" i="3" s="1"/>
  <c r="V1168" i="3" s="1"/>
  <c r="Q1168" i="3"/>
  <c r="S1168" i="3" s="1"/>
  <c r="U1168" i="3" s="1"/>
  <c r="K1168" i="3"/>
  <c r="J1168" i="3"/>
  <c r="AD1168" i="3" s="1"/>
  <c r="AF1168" i="3" s="1"/>
  <c r="I1168" i="3"/>
  <c r="H1168" i="3"/>
  <c r="AG1167" i="3"/>
  <c r="AE1167" i="3"/>
  <c r="AC1167" i="3"/>
  <c r="W1167" i="3"/>
  <c r="T1167" i="3"/>
  <c r="V1167" i="3" s="1"/>
  <c r="S1167" i="3"/>
  <c r="U1167" i="3" s="1"/>
  <c r="R1167" i="3"/>
  <c r="Q1167" i="3"/>
  <c r="M1167" i="3"/>
  <c r="O1167" i="3" s="1"/>
  <c r="L1167" i="3"/>
  <c r="K1167" i="3"/>
  <c r="J1167" i="3"/>
  <c r="I1167" i="3"/>
  <c r="H1167" i="3"/>
  <c r="AC1166" i="3"/>
  <c r="AE1166" i="3" s="1"/>
  <c r="AG1166" i="3" s="1"/>
  <c r="W1166" i="3"/>
  <c r="R1166" i="3"/>
  <c r="T1166" i="3" s="1"/>
  <c r="V1166" i="3" s="1"/>
  <c r="Q1166" i="3"/>
  <c r="S1166" i="3" s="1"/>
  <c r="U1166" i="3" s="1"/>
  <c r="K1166" i="3"/>
  <c r="J1166" i="3"/>
  <c r="I1166" i="3"/>
  <c r="H1166" i="3"/>
  <c r="AC1165" i="3"/>
  <c r="AE1165" i="3" s="1"/>
  <c r="AG1165" i="3" s="1"/>
  <c r="W1165" i="3"/>
  <c r="T1165" i="3"/>
  <c r="V1165" i="3" s="1"/>
  <c r="R1165" i="3"/>
  <c r="Q1165" i="3"/>
  <c r="S1165" i="3" s="1"/>
  <c r="U1165" i="3" s="1"/>
  <c r="M1165" i="3"/>
  <c r="O1165" i="3" s="1"/>
  <c r="L1165" i="3"/>
  <c r="K1165" i="3"/>
  <c r="J1165" i="3"/>
  <c r="H1165" i="3"/>
  <c r="I1165" i="3" s="1"/>
  <c r="AC1164" i="3"/>
  <c r="AE1164" i="3" s="1"/>
  <c r="AG1164" i="3" s="1"/>
  <c r="W1164" i="3"/>
  <c r="R1164" i="3"/>
  <c r="T1164" i="3" s="1"/>
  <c r="V1164" i="3" s="1"/>
  <c r="Q1164" i="3"/>
  <c r="S1164" i="3" s="1"/>
  <c r="U1164" i="3" s="1"/>
  <c r="K1164" i="3"/>
  <c r="J1164" i="3"/>
  <c r="AD1164" i="3" s="1"/>
  <c r="AF1164" i="3" s="1"/>
  <c r="H1164" i="3"/>
  <c r="I1164" i="3" s="1"/>
  <c r="AG1163" i="3"/>
  <c r="AE1163" i="3"/>
  <c r="AC1163" i="3"/>
  <c r="W1163" i="3"/>
  <c r="T1163" i="3"/>
  <c r="V1163" i="3" s="1"/>
  <c r="S1163" i="3"/>
  <c r="U1163" i="3" s="1"/>
  <c r="R1163" i="3"/>
  <c r="Q1163" i="3"/>
  <c r="M1163" i="3"/>
  <c r="O1163" i="3" s="1"/>
  <c r="L1163" i="3"/>
  <c r="K1163" i="3"/>
  <c r="J1163" i="3"/>
  <c r="AD1163" i="3" s="1"/>
  <c r="AF1163" i="3" s="1"/>
  <c r="H1163" i="3"/>
  <c r="I1163" i="3" s="1"/>
  <c r="AC1162" i="3"/>
  <c r="AE1162" i="3" s="1"/>
  <c r="AG1162" i="3" s="1"/>
  <c r="W1162" i="3"/>
  <c r="R1162" i="3"/>
  <c r="T1162" i="3" s="1"/>
  <c r="V1162" i="3" s="1"/>
  <c r="Q1162" i="3"/>
  <c r="S1162" i="3" s="1"/>
  <c r="U1162" i="3" s="1"/>
  <c r="K1162" i="3"/>
  <c r="J1162" i="3"/>
  <c r="H1162" i="3"/>
  <c r="I1162" i="3" s="1"/>
  <c r="AC1161" i="3"/>
  <c r="AE1161" i="3" s="1"/>
  <c r="AG1161" i="3" s="1"/>
  <c r="W1161" i="3"/>
  <c r="T1161" i="3"/>
  <c r="V1161" i="3" s="1"/>
  <c r="R1161" i="3"/>
  <c r="Q1161" i="3"/>
  <c r="S1161" i="3" s="1"/>
  <c r="U1161" i="3" s="1"/>
  <c r="M1161" i="3"/>
  <c r="O1161" i="3" s="1"/>
  <c r="L1161" i="3"/>
  <c r="K1161" i="3"/>
  <c r="J1161" i="3"/>
  <c r="I1161" i="3"/>
  <c r="H1161" i="3"/>
  <c r="AC1160" i="3"/>
  <c r="AE1160" i="3" s="1"/>
  <c r="AG1160" i="3" s="1"/>
  <c r="W1160" i="3"/>
  <c r="R1160" i="3"/>
  <c r="T1160" i="3" s="1"/>
  <c r="V1160" i="3" s="1"/>
  <c r="Q1160" i="3"/>
  <c r="S1160" i="3" s="1"/>
  <c r="U1160" i="3" s="1"/>
  <c r="K1160" i="3"/>
  <c r="J1160" i="3"/>
  <c r="AD1160" i="3" s="1"/>
  <c r="AF1160" i="3" s="1"/>
  <c r="I1160" i="3"/>
  <c r="H1160" i="3"/>
  <c r="AG1159" i="3"/>
  <c r="AE1159" i="3"/>
  <c r="AC1159" i="3"/>
  <c r="W1159" i="3"/>
  <c r="T1159" i="3"/>
  <c r="V1159" i="3" s="1"/>
  <c r="S1159" i="3"/>
  <c r="U1159" i="3" s="1"/>
  <c r="R1159" i="3"/>
  <c r="Q1159" i="3"/>
  <c r="M1159" i="3"/>
  <c r="O1159" i="3" s="1"/>
  <c r="L1159" i="3"/>
  <c r="K1159" i="3"/>
  <c r="J1159" i="3"/>
  <c r="AD1159" i="3" s="1"/>
  <c r="AF1159" i="3" s="1"/>
  <c r="I1159" i="3"/>
  <c r="H1159" i="3"/>
  <c r="AC1158" i="3"/>
  <c r="AE1158" i="3" s="1"/>
  <c r="AG1158" i="3" s="1"/>
  <c r="W1158" i="3"/>
  <c r="R1158" i="3"/>
  <c r="T1158" i="3" s="1"/>
  <c r="V1158" i="3" s="1"/>
  <c r="Q1158" i="3"/>
  <c r="S1158" i="3" s="1"/>
  <c r="U1158" i="3" s="1"/>
  <c r="K1158" i="3"/>
  <c r="J1158" i="3"/>
  <c r="I1158" i="3"/>
  <c r="H1158" i="3"/>
  <c r="AC1157" i="3"/>
  <c r="AE1157" i="3" s="1"/>
  <c r="AG1157" i="3" s="1"/>
  <c r="W1157" i="3"/>
  <c r="R1157" i="3"/>
  <c r="T1157" i="3" s="1"/>
  <c r="V1157" i="3" s="1"/>
  <c r="Q1157" i="3"/>
  <c r="S1157" i="3" s="1"/>
  <c r="U1157" i="3" s="1"/>
  <c r="K1157" i="3"/>
  <c r="J1157" i="3"/>
  <c r="L1157" i="3" s="1"/>
  <c r="M1157" i="3" s="1"/>
  <c r="O1157" i="3" s="1"/>
  <c r="I1157" i="3"/>
  <c r="H1157" i="3"/>
  <c r="W1156" i="3"/>
  <c r="R1156" i="3"/>
  <c r="T1156" i="3" s="1"/>
  <c r="V1156" i="3" s="1"/>
  <c r="Q1156" i="3"/>
  <c r="S1156" i="3" s="1"/>
  <c r="U1156" i="3" s="1"/>
  <c r="K1156" i="3"/>
  <c r="J1156" i="3"/>
  <c r="H1156" i="3"/>
  <c r="I1156" i="3" s="1"/>
  <c r="AG1155" i="3"/>
  <c r="AF1155" i="3"/>
  <c r="AE1155" i="3"/>
  <c r="AC1155" i="3"/>
  <c r="W1155" i="3"/>
  <c r="T1155" i="3"/>
  <c r="V1155" i="3" s="1"/>
  <c r="R1155" i="3"/>
  <c r="Q1155" i="3"/>
  <c r="S1155" i="3" s="1"/>
  <c r="U1155" i="3" s="1"/>
  <c r="M1155" i="3"/>
  <c r="O1155" i="3" s="1"/>
  <c r="L1155" i="3"/>
  <c r="K1155" i="3"/>
  <c r="J1155" i="3"/>
  <c r="AD1155" i="3" s="1"/>
  <c r="H1155" i="3"/>
  <c r="I1155" i="3" s="1"/>
  <c r="AD1154" i="3"/>
  <c r="AF1154" i="3" s="1"/>
  <c r="AC1154" i="3"/>
  <c r="Y1154" i="3"/>
  <c r="AA1154" i="3" s="1"/>
  <c r="W1154" i="3"/>
  <c r="X1154" i="3" s="1"/>
  <c r="S1154" i="3"/>
  <c r="U1154" i="3" s="1"/>
  <c r="R1154" i="3"/>
  <c r="T1154" i="3" s="1"/>
  <c r="V1154" i="3" s="1"/>
  <c r="Q1154" i="3"/>
  <c r="N1154" i="3"/>
  <c r="P1154" i="3" s="1"/>
  <c r="M1154" i="3"/>
  <c r="O1154" i="3" s="1"/>
  <c r="K1154" i="3"/>
  <c r="J1154" i="3"/>
  <c r="L1154" i="3" s="1"/>
  <c r="I1154" i="3"/>
  <c r="H1154" i="3"/>
  <c r="AC1153" i="3"/>
  <c r="AE1153" i="3" s="1"/>
  <c r="AG1153" i="3" s="1"/>
  <c r="X1153" i="3"/>
  <c r="Y1153" i="3" s="1"/>
  <c r="AA1153" i="3" s="1"/>
  <c r="W1153" i="3"/>
  <c r="T1153" i="3"/>
  <c r="V1153" i="3" s="1"/>
  <c r="S1153" i="3"/>
  <c r="U1153" i="3" s="1"/>
  <c r="R1153" i="3"/>
  <c r="Q1153" i="3"/>
  <c r="O1153" i="3"/>
  <c r="M1153" i="3"/>
  <c r="L1153" i="3"/>
  <c r="K1153" i="3"/>
  <c r="J1153" i="3"/>
  <c r="AD1153" i="3" s="1"/>
  <c r="AF1153" i="3" s="1"/>
  <c r="I1153" i="3"/>
  <c r="H1153" i="3"/>
  <c r="V1152" i="3"/>
  <c r="R1152" i="3"/>
  <c r="T1152" i="3" s="1"/>
  <c r="Q1152" i="3"/>
  <c r="S1152" i="3" s="1"/>
  <c r="U1152" i="3" s="1"/>
  <c r="K1152" i="3"/>
  <c r="J1152" i="3"/>
  <c r="L1152" i="3" s="1"/>
  <c r="H1152" i="3"/>
  <c r="I1152" i="3" s="1"/>
  <c r="AF1151" i="3"/>
  <c r="AC1151" i="3"/>
  <c r="AE1151" i="3" s="1"/>
  <c r="AG1151" i="3" s="1"/>
  <c r="W1151" i="3"/>
  <c r="T1151" i="3"/>
  <c r="V1151" i="3" s="1"/>
  <c r="R1151" i="3"/>
  <c r="Q1151" i="3"/>
  <c r="S1151" i="3" s="1"/>
  <c r="U1151" i="3" s="1"/>
  <c r="M1151" i="3"/>
  <c r="O1151" i="3" s="1"/>
  <c r="L1151" i="3"/>
  <c r="K1151" i="3"/>
  <c r="J1151" i="3"/>
  <c r="AD1151" i="3" s="1"/>
  <c r="H1151" i="3"/>
  <c r="I1151" i="3" s="1"/>
  <c r="AD1150" i="3"/>
  <c r="AF1150" i="3" s="1"/>
  <c r="AC1150" i="3"/>
  <c r="Y1150" i="3"/>
  <c r="AA1150" i="3" s="1"/>
  <c r="W1150" i="3"/>
  <c r="X1150" i="3" s="1"/>
  <c r="S1150" i="3"/>
  <c r="U1150" i="3" s="1"/>
  <c r="R1150" i="3"/>
  <c r="T1150" i="3" s="1"/>
  <c r="V1150" i="3" s="1"/>
  <c r="Q1150" i="3"/>
  <c r="N1150" i="3"/>
  <c r="P1150" i="3" s="1"/>
  <c r="M1150" i="3"/>
  <c r="O1150" i="3" s="1"/>
  <c r="K1150" i="3"/>
  <c r="J1150" i="3"/>
  <c r="L1150" i="3" s="1"/>
  <c r="I1150" i="3"/>
  <c r="H1150" i="3"/>
  <c r="AE1149" i="3"/>
  <c r="AG1149" i="3" s="1"/>
  <c r="AC1149" i="3"/>
  <c r="Y1149" i="3"/>
  <c r="AA1149" i="3" s="1"/>
  <c r="X1149" i="3"/>
  <c r="W1149" i="3"/>
  <c r="T1149" i="3"/>
  <c r="V1149" i="3" s="1"/>
  <c r="S1149" i="3"/>
  <c r="U1149" i="3" s="1"/>
  <c r="R1149" i="3"/>
  <c r="Q1149" i="3"/>
  <c r="L1149" i="3"/>
  <c r="M1149" i="3" s="1"/>
  <c r="O1149" i="3" s="1"/>
  <c r="K1149" i="3"/>
  <c r="J1149" i="3"/>
  <c r="AD1149" i="3" s="1"/>
  <c r="AF1149" i="3" s="1"/>
  <c r="H1149" i="3"/>
  <c r="I1149" i="3" s="1"/>
  <c r="V1148" i="3"/>
  <c r="R1148" i="3"/>
  <c r="T1148" i="3" s="1"/>
  <c r="Q1148" i="3"/>
  <c r="S1148" i="3" s="1"/>
  <c r="U1148" i="3" s="1"/>
  <c r="K1148" i="3"/>
  <c r="J1148" i="3"/>
  <c r="L1148" i="3" s="1"/>
  <c r="I1148" i="3"/>
  <c r="H1148" i="3"/>
  <c r="AF1147" i="3"/>
  <c r="AC1147" i="3"/>
  <c r="AE1147" i="3" s="1"/>
  <c r="AG1147" i="3" s="1"/>
  <c r="W1147" i="3"/>
  <c r="T1147" i="3"/>
  <c r="V1147" i="3" s="1"/>
  <c r="R1147" i="3"/>
  <c r="Q1147" i="3"/>
  <c r="S1147" i="3" s="1"/>
  <c r="U1147" i="3" s="1"/>
  <c r="M1147" i="3"/>
  <c r="O1147" i="3" s="1"/>
  <c r="L1147" i="3"/>
  <c r="K1147" i="3"/>
  <c r="J1147" i="3"/>
  <c r="AD1147" i="3" s="1"/>
  <c r="I1147" i="3"/>
  <c r="H1147" i="3"/>
  <c r="AD1146" i="3"/>
  <c r="AF1146" i="3" s="1"/>
  <c r="AC1146" i="3"/>
  <c r="Y1146" i="3"/>
  <c r="AA1146" i="3" s="1"/>
  <c r="W1146" i="3"/>
  <c r="X1146" i="3" s="1"/>
  <c r="S1146" i="3"/>
  <c r="U1146" i="3" s="1"/>
  <c r="R1146" i="3"/>
  <c r="T1146" i="3" s="1"/>
  <c r="V1146" i="3" s="1"/>
  <c r="Q1146" i="3"/>
  <c r="N1146" i="3"/>
  <c r="P1146" i="3" s="1"/>
  <c r="M1146" i="3"/>
  <c r="O1146" i="3" s="1"/>
  <c r="J1146" i="3"/>
  <c r="L1146" i="3" s="1"/>
  <c r="I1146" i="3"/>
  <c r="H1146" i="3"/>
  <c r="AE1145" i="3"/>
  <c r="AG1145" i="3" s="1"/>
  <c r="AC1145" i="3"/>
  <c r="Y1145" i="3"/>
  <c r="AA1145" i="3" s="1"/>
  <c r="X1145" i="3"/>
  <c r="W1145" i="3"/>
  <c r="T1145" i="3"/>
  <c r="V1145" i="3" s="1"/>
  <c r="S1145" i="3"/>
  <c r="U1145" i="3" s="1"/>
  <c r="R1145" i="3"/>
  <c r="Q1145" i="3"/>
  <c r="L1145" i="3"/>
  <c r="M1145" i="3" s="1"/>
  <c r="O1145" i="3" s="1"/>
  <c r="K1145" i="3"/>
  <c r="J1145" i="3"/>
  <c r="AD1145" i="3" s="1"/>
  <c r="AF1145" i="3" s="1"/>
  <c r="H1145" i="3"/>
  <c r="I1145" i="3" s="1"/>
  <c r="V1144" i="3"/>
  <c r="R1144" i="3"/>
  <c r="T1144" i="3" s="1"/>
  <c r="Q1144" i="3"/>
  <c r="S1144" i="3" s="1"/>
  <c r="U1144" i="3" s="1"/>
  <c r="K1144" i="3"/>
  <c r="J1144" i="3"/>
  <c r="L1144" i="3" s="1"/>
  <c r="I1144" i="3"/>
  <c r="H1144" i="3"/>
  <c r="AF1143" i="3"/>
  <c r="AC1143" i="3"/>
  <c r="AE1143" i="3" s="1"/>
  <c r="AG1143" i="3" s="1"/>
  <c r="W1143" i="3"/>
  <c r="T1143" i="3"/>
  <c r="V1143" i="3" s="1"/>
  <c r="R1143" i="3"/>
  <c r="Q1143" i="3"/>
  <c r="S1143" i="3" s="1"/>
  <c r="U1143" i="3" s="1"/>
  <c r="M1143" i="3"/>
  <c r="O1143" i="3" s="1"/>
  <c r="L1143" i="3"/>
  <c r="K1143" i="3"/>
  <c r="J1143" i="3"/>
  <c r="AD1143" i="3" s="1"/>
  <c r="I1143" i="3"/>
  <c r="H1143" i="3"/>
  <c r="AD1142" i="3"/>
  <c r="AF1142" i="3" s="1"/>
  <c r="AC1142" i="3"/>
  <c r="Y1142" i="3"/>
  <c r="AA1142" i="3" s="1"/>
  <c r="W1142" i="3"/>
  <c r="X1142" i="3" s="1"/>
  <c r="S1142" i="3"/>
  <c r="U1142" i="3" s="1"/>
  <c r="R1142" i="3"/>
  <c r="T1142" i="3" s="1"/>
  <c r="V1142" i="3" s="1"/>
  <c r="Q1142" i="3"/>
  <c r="N1142" i="3"/>
  <c r="P1142" i="3" s="1"/>
  <c r="M1142" i="3"/>
  <c r="O1142" i="3" s="1"/>
  <c r="J1142" i="3"/>
  <c r="L1142" i="3" s="1"/>
  <c r="I1142" i="3"/>
  <c r="H1142" i="3"/>
  <c r="AE1141" i="3"/>
  <c r="AG1141" i="3" s="1"/>
  <c r="AC1141" i="3"/>
  <c r="Y1141" i="3"/>
  <c r="AA1141" i="3" s="1"/>
  <c r="X1141" i="3"/>
  <c r="W1141" i="3"/>
  <c r="T1141" i="3"/>
  <c r="V1141" i="3" s="1"/>
  <c r="S1141" i="3"/>
  <c r="U1141" i="3" s="1"/>
  <c r="R1141" i="3"/>
  <c r="Q1141" i="3"/>
  <c r="L1141" i="3"/>
  <c r="M1141" i="3" s="1"/>
  <c r="O1141" i="3" s="1"/>
  <c r="K1141" i="3"/>
  <c r="J1141" i="3"/>
  <c r="AD1141" i="3" s="1"/>
  <c r="AF1141" i="3" s="1"/>
  <c r="H1141" i="3"/>
  <c r="I1141" i="3" s="1"/>
  <c r="V1140" i="3"/>
  <c r="R1140" i="3"/>
  <c r="T1140" i="3" s="1"/>
  <c r="Q1140" i="3"/>
  <c r="S1140" i="3" s="1"/>
  <c r="U1140" i="3" s="1"/>
  <c r="K1140" i="3"/>
  <c r="J1140" i="3"/>
  <c r="L1140" i="3" s="1"/>
  <c r="I1140" i="3"/>
  <c r="H1140" i="3"/>
  <c r="W1139" i="3"/>
  <c r="T1139" i="3"/>
  <c r="V1139" i="3" s="1"/>
  <c r="R1139" i="3"/>
  <c r="Q1139" i="3"/>
  <c r="S1139" i="3" s="1"/>
  <c r="U1139" i="3" s="1"/>
  <c r="M1139" i="3"/>
  <c r="O1139" i="3" s="1"/>
  <c r="L1139" i="3"/>
  <c r="J1139" i="3"/>
  <c r="H1139" i="3"/>
  <c r="I1139" i="3" s="1"/>
  <c r="W1138" i="3"/>
  <c r="S1138" i="3"/>
  <c r="U1138" i="3" s="1"/>
  <c r="R1138" i="3"/>
  <c r="T1138" i="3" s="1"/>
  <c r="V1138" i="3" s="1"/>
  <c r="Q1138" i="3"/>
  <c r="K1138" i="3"/>
  <c r="J1138" i="3"/>
  <c r="AC1138" i="3" s="1"/>
  <c r="AE1138" i="3" s="1"/>
  <c r="AG1138" i="3" s="1"/>
  <c r="H1138" i="3"/>
  <c r="I1138" i="3" s="1"/>
  <c r="AC1137" i="3"/>
  <c r="T1137" i="3"/>
  <c r="V1137" i="3" s="1"/>
  <c r="R1137" i="3"/>
  <c r="Q1137" i="3"/>
  <c r="S1137" i="3" s="1"/>
  <c r="U1137" i="3" s="1"/>
  <c r="M1137" i="3"/>
  <c r="O1137" i="3" s="1"/>
  <c r="L1137" i="3"/>
  <c r="J1137" i="3"/>
  <c r="AE1137" i="3" s="1"/>
  <c r="AG1137" i="3" s="1"/>
  <c r="H1137" i="3"/>
  <c r="I1137" i="3" s="1"/>
  <c r="W1136" i="3"/>
  <c r="S1136" i="3"/>
  <c r="U1136" i="3" s="1"/>
  <c r="R1136" i="3"/>
  <c r="T1136" i="3" s="1"/>
  <c r="V1136" i="3" s="1"/>
  <c r="Q1136" i="3"/>
  <c r="K1136" i="3"/>
  <c r="J1136" i="3"/>
  <c r="AC1136" i="3" s="1"/>
  <c r="AE1136" i="3" s="1"/>
  <c r="AG1136" i="3" s="1"/>
  <c r="H1136" i="3"/>
  <c r="I1136" i="3" s="1"/>
  <c r="AC1135" i="3"/>
  <c r="T1135" i="3"/>
  <c r="V1135" i="3" s="1"/>
  <c r="R1135" i="3"/>
  <c r="Q1135" i="3"/>
  <c r="S1135" i="3" s="1"/>
  <c r="U1135" i="3" s="1"/>
  <c r="M1135" i="3"/>
  <c r="O1135" i="3" s="1"/>
  <c r="L1135" i="3"/>
  <c r="J1135" i="3"/>
  <c r="AE1135" i="3" s="1"/>
  <c r="AG1135" i="3" s="1"/>
  <c r="H1135" i="3"/>
  <c r="I1135" i="3" s="1"/>
  <c r="W1134" i="3"/>
  <c r="S1134" i="3"/>
  <c r="U1134" i="3" s="1"/>
  <c r="R1134" i="3"/>
  <c r="T1134" i="3" s="1"/>
  <c r="V1134" i="3" s="1"/>
  <c r="Q1134" i="3"/>
  <c r="K1134" i="3"/>
  <c r="J1134" i="3"/>
  <c r="AC1134" i="3" s="1"/>
  <c r="AE1134" i="3" s="1"/>
  <c r="AG1134" i="3" s="1"/>
  <c r="H1134" i="3"/>
  <c r="I1134" i="3" s="1"/>
  <c r="AC1133" i="3"/>
  <c r="T1133" i="3"/>
  <c r="V1133" i="3" s="1"/>
  <c r="R1133" i="3"/>
  <c r="Q1133" i="3"/>
  <c r="S1133" i="3" s="1"/>
  <c r="U1133" i="3" s="1"/>
  <c r="M1133" i="3"/>
  <c r="O1133" i="3" s="1"/>
  <c r="L1133" i="3"/>
  <c r="J1133" i="3"/>
  <c r="AE1133" i="3" s="1"/>
  <c r="AG1133" i="3" s="1"/>
  <c r="H1133" i="3"/>
  <c r="I1133" i="3" s="1"/>
  <c r="W1132" i="3"/>
  <c r="S1132" i="3"/>
  <c r="U1132" i="3" s="1"/>
  <c r="R1132" i="3"/>
  <c r="T1132" i="3" s="1"/>
  <c r="V1132" i="3" s="1"/>
  <c r="Q1132" i="3"/>
  <c r="K1132" i="3"/>
  <c r="J1132" i="3"/>
  <c r="AC1132" i="3" s="1"/>
  <c r="AE1132" i="3" s="1"/>
  <c r="AG1132" i="3" s="1"/>
  <c r="H1132" i="3"/>
  <c r="I1132" i="3" s="1"/>
  <c r="AC1131" i="3"/>
  <c r="T1131" i="3"/>
  <c r="V1131" i="3" s="1"/>
  <c r="R1131" i="3"/>
  <c r="Q1131" i="3"/>
  <c r="S1131" i="3" s="1"/>
  <c r="U1131" i="3" s="1"/>
  <c r="M1131" i="3"/>
  <c r="O1131" i="3" s="1"/>
  <c r="L1131" i="3"/>
  <c r="J1131" i="3"/>
  <c r="AE1131" i="3" s="1"/>
  <c r="AG1131" i="3" s="1"/>
  <c r="H1131" i="3"/>
  <c r="I1131" i="3" s="1"/>
  <c r="W1130" i="3"/>
  <c r="S1130" i="3"/>
  <c r="U1130" i="3" s="1"/>
  <c r="R1130" i="3"/>
  <c r="T1130" i="3" s="1"/>
  <c r="V1130" i="3" s="1"/>
  <c r="Q1130" i="3"/>
  <c r="K1130" i="3"/>
  <c r="J1130" i="3"/>
  <c r="AC1130" i="3" s="1"/>
  <c r="AE1130" i="3" s="1"/>
  <c r="AG1130" i="3" s="1"/>
  <c r="H1130" i="3"/>
  <c r="I1130" i="3" s="1"/>
  <c r="AC1129" i="3"/>
  <c r="T1129" i="3"/>
  <c r="V1129" i="3" s="1"/>
  <c r="R1129" i="3"/>
  <c r="Q1129" i="3"/>
  <c r="S1129" i="3" s="1"/>
  <c r="U1129" i="3" s="1"/>
  <c r="M1129" i="3"/>
  <c r="O1129" i="3" s="1"/>
  <c r="L1129" i="3"/>
  <c r="J1129" i="3"/>
  <c r="AE1129" i="3" s="1"/>
  <c r="AG1129" i="3" s="1"/>
  <c r="H1129" i="3"/>
  <c r="I1129" i="3" s="1"/>
  <c r="W1128" i="3"/>
  <c r="S1128" i="3"/>
  <c r="U1128" i="3" s="1"/>
  <c r="R1128" i="3"/>
  <c r="T1128" i="3" s="1"/>
  <c r="V1128" i="3" s="1"/>
  <c r="Q1128" i="3"/>
  <c r="K1128" i="3"/>
  <c r="J1128" i="3"/>
  <c r="AC1128" i="3" s="1"/>
  <c r="AE1128" i="3" s="1"/>
  <c r="AG1128" i="3" s="1"/>
  <c r="H1128" i="3"/>
  <c r="I1128" i="3" s="1"/>
  <c r="AC1127" i="3"/>
  <c r="T1127" i="3"/>
  <c r="V1127" i="3" s="1"/>
  <c r="R1127" i="3"/>
  <c r="Q1127" i="3"/>
  <c r="S1127" i="3" s="1"/>
  <c r="U1127" i="3" s="1"/>
  <c r="M1127" i="3"/>
  <c r="O1127" i="3" s="1"/>
  <c r="L1127" i="3"/>
  <c r="J1127" i="3"/>
  <c r="AE1127" i="3" s="1"/>
  <c r="AG1127" i="3" s="1"/>
  <c r="H1127" i="3"/>
  <c r="I1127" i="3" s="1"/>
  <c r="W1126" i="3"/>
  <c r="S1126" i="3"/>
  <c r="U1126" i="3" s="1"/>
  <c r="R1126" i="3"/>
  <c r="T1126" i="3" s="1"/>
  <c r="V1126" i="3" s="1"/>
  <c r="Q1126" i="3"/>
  <c r="K1126" i="3"/>
  <c r="J1126" i="3"/>
  <c r="AC1126" i="3" s="1"/>
  <c r="AE1126" i="3" s="1"/>
  <c r="AG1126" i="3" s="1"/>
  <c r="H1126" i="3"/>
  <c r="I1126" i="3" s="1"/>
  <c r="AC1125" i="3"/>
  <c r="T1125" i="3"/>
  <c r="V1125" i="3" s="1"/>
  <c r="R1125" i="3"/>
  <c r="Q1125" i="3"/>
  <c r="S1125" i="3" s="1"/>
  <c r="U1125" i="3" s="1"/>
  <c r="M1125" i="3"/>
  <c r="O1125" i="3" s="1"/>
  <c r="L1125" i="3"/>
  <c r="J1125" i="3"/>
  <c r="AE1125" i="3" s="1"/>
  <c r="AG1125" i="3" s="1"/>
  <c r="H1125" i="3"/>
  <c r="I1125" i="3" s="1"/>
  <c r="W1124" i="3"/>
  <c r="S1124" i="3"/>
  <c r="U1124" i="3" s="1"/>
  <c r="R1124" i="3"/>
  <c r="T1124" i="3" s="1"/>
  <c r="V1124" i="3" s="1"/>
  <c r="Q1124" i="3"/>
  <c r="K1124" i="3"/>
  <c r="J1124" i="3"/>
  <c r="AC1124" i="3" s="1"/>
  <c r="AE1124" i="3" s="1"/>
  <c r="AG1124" i="3" s="1"/>
  <c r="H1124" i="3"/>
  <c r="I1124" i="3" s="1"/>
  <c r="AC1123" i="3"/>
  <c r="T1123" i="3"/>
  <c r="V1123" i="3" s="1"/>
  <c r="R1123" i="3"/>
  <c r="Q1123" i="3"/>
  <c r="S1123" i="3" s="1"/>
  <c r="U1123" i="3" s="1"/>
  <c r="M1123" i="3"/>
  <c r="O1123" i="3" s="1"/>
  <c r="L1123" i="3"/>
  <c r="J1123" i="3"/>
  <c r="AE1123" i="3" s="1"/>
  <c r="AG1123" i="3" s="1"/>
  <c r="H1123" i="3"/>
  <c r="I1123" i="3" s="1"/>
  <c r="W1122" i="3"/>
  <c r="S1122" i="3"/>
  <c r="U1122" i="3" s="1"/>
  <c r="R1122" i="3"/>
  <c r="T1122" i="3" s="1"/>
  <c r="V1122" i="3" s="1"/>
  <c r="Q1122" i="3"/>
  <c r="K1122" i="3"/>
  <c r="J1122" i="3"/>
  <c r="AC1122" i="3" s="1"/>
  <c r="AE1122" i="3" s="1"/>
  <c r="AG1122" i="3" s="1"/>
  <c r="H1122" i="3"/>
  <c r="I1122" i="3" s="1"/>
  <c r="AC1121" i="3"/>
  <c r="T1121" i="3"/>
  <c r="V1121" i="3" s="1"/>
  <c r="R1121" i="3"/>
  <c r="Q1121" i="3"/>
  <c r="S1121" i="3" s="1"/>
  <c r="U1121" i="3" s="1"/>
  <c r="M1121" i="3"/>
  <c r="O1121" i="3" s="1"/>
  <c r="L1121" i="3"/>
  <c r="J1121" i="3"/>
  <c r="AE1121" i="3" s="1"/>
  <c r="AG1121" i="3" s="1"/>
  <c r="H1121" i="3"/>
  <c r="I1121" i="3" s="1"/>
  <c r="W1120" i="3"/>
  <c r="S1120" i="3"/>
  <c r="U1120" i="3" s="1"/>
  <c r="R1120" i="3"/>
  <c r="T1120" i="3" s="1"/>
  <c r="V1120" i="3" s="1"/>
  <c r="Q1120" i="3"/>
  <c r="K1120" i="3"/>
  <c r="J1120" i="3"/>
  <c r="AC1120" i="3" s="1"/>
  <c r="AE1120" i="3" s="1"/>
  <c r="AG1120" i="3" s="1"/>
  <c r="H1120" i="3"/>
  <c r="I1120" i="3" s="1"/>
  <c r="AC1119" i="3"/>
  <c r="T1119" i="3"/>
  <c r="V1119" i="3" s="1"/>
  <c r="R1119" i="3"/>
  <c r="Q1119" i="3"/>
  <c r="S1119" i="3" s="1"/>
  <c r="U1119" i="3" s="1"/>
  <c r="M1119" i="3"/>
  <c r="O1119" i="3" s="1"/>
  <c r="L1119" i="3"/>
  <c r="J1119" i="3"/>
  <c r="AE1119" i="3" s="1"/>
  <c r="AG1119" i="3" s="1"/>
  <c r="H1119" i="3"/>
  <c r="I1119" i="3" s="1"/>
  <c r="W1118" i="3"/>
  <c r="S1118" i="3"/>
  <c r="U1118" i="3" s="1"/>
  <c r="R1118" i="3"/>
  <c r="T1118" i="3" s="1"/>
  <c r="V1118" i="3" s="1"/>
  <c r="Q1118" i="3"/>
  <c r="K1118" i="3"/>
  <c r="J1118" i="3"/>
  <c r="AC1118" i="3" s="1"/>
  <c r="AE1118" i="3" s="1"/>
  <c r="AG1118" i="3" s="1"/>
  <c r="H1118" i="3"/>
  <c r="I1118" i="3" s="1"/>
  <c r="AC1117" i="3"/>
  <c r="T1117" i="3"/>
  <c r="V1117" i="3" s="1"/>
  <c r="R1117" i="3"/>
  <c r="Q1117" i="3"/>
  <c r="S1117" i="3" s="1"/>
  <c r="U1117" i="3" s="1"/>
  <c r="M1117" i="3"/>
  <c r="O1117" i="3" s="1"/>
  <c r="L1117" i="3"/>
  <c r="J1117" i="3"/>
  <c r="AE1117" i="3" s="1"/>
  <c r="AG1117" i="3" s="1"/>
  <c r="I1117" i="3"/>
  <c r="H1117" i="3"/>
  <c r="W1116" i="3"/>
  <c r="S1116" i="3"/>
  <c r="U1116" i="3" s="1"/>
  <c r="R1116" i="3"/>
  <c r="T1116" i="3" s="1"/>
  <c r="V1116" i="3" s="1"/>
  <c r="Q1116" i="3"/>
  <c r="K1116" i="3"/>
  <c r="J1116" i="3"/>
  <c r="AC1116" i="3" s="1"/>
  <c r="AE1116" i="3" s="1"/>
  <c r="AG1116" i="3" s="1"/>
  <c r="I1116" i="3"/>
  <c r="H1116" i="3"/>
  <c r="AC1115" i="3"/>
  <c r="T1115" i="3"/>
  <c r="V1115" i="3" s="1"/>
  <c r="R1115" i="3"/>
  <c r="Q1115" i="3"/>
  <c r="S1115" i="3" s="1"/>
  <c r="U1115" i="3" s="1"/>
  <c r="M1115" i="3"/>
  <c r="O1115" i="3" s="1"/>
  <c r="L1115" i="3"/>
  <c r="J1115" i="3"/>
  <c r="AE1115" i="3" s="1"/>
  <c r="AG1115" i="3" s="1"/>
  <c r="H1115" i="3"/>
  <c r="I1115" i="3" s="1"/>
  <c r="W1114" i="3"/>
  <c r="S1114" i="3"/>
  <c r="U1114" i="3" s="1"/>
  <c r="R1114" i="3"/>
  <c r="T1114" i="3" s="1"/>
  <c r="V1114" i="3" s="1"/>
  <c r="Q1114" i="3"/>
  <c r="K1114" i="3"/>
  <c r="J1114" i="3"/>
  <c r="AC1114" i="3" s="1"/>
  <c r="AE1114" i="3" s="1"/>
  <c r="AG1114" i="3" s="1"/>
  <c r="H1114" i="3"/>
  <c r="I1114" i="3" s="1"/>
  <c r="AC1113" i="3"/>
  <c r="AE1113" i="3" s="1"/>
  <c r="AG1113" i="3" s="1"/>
  <c r="Y1113" i="3"/>
  <c r="AA1113" i="3" s="1"/>
  <c r="X1113" i="3"/>
  <c r="W1113" i="3"/>
  <c r="Z1113" i="3" s="1"/>
  <c r="AB1113" i="3" s="1"/>
  <c r="T1113" i="3"/>
  <c r="V1113" i="3" s="1"/>
  <c r="R1113" i="3"/>
  <c r="Q1113" i="3"/>
  <c r="S1113" i="3" s="1"/>
  <c r="U1113" i="3" s="1"/>
  <c r="M1113" i="3"/>
  <c r="O1113" i="3" s="1"/>
  <c r="L1113" i="3"/>
  <c r="K1113" i="3"/>
  <c r="J1113" i="3"/>
  <c r="AD1113" i="3" s="1"/>
  <c r="AF1113" i="3" s="1"/>
  <c r="I1113" i="3"/>
  <c r="H1113" i="3"/>
  <c r="W1112" i="3"/>
  <c r="S1112" i="3"/>
  <c r="U1112" i="3" s="1"/>
  <c r="R1112" i="3"/>
  <c r="T1112" i="3" s="1"/>
  <c r="V1112" i="3" s="1"/>
  <c r="Q1112" i="3"/>
  <c r="K1112" i="3"/>
  <c r="J1112" i="3"/>
  <c r="AC1112" i="3" s="1"/>
  <c r="AE1112" i="3" s="1"/>
  <c r="AG1112" i="3" s="1"/>
  <c r="I1112" i="3"/>
  <c r="H1112" i="3"/>
  <c r="AC1111" i="3"/>
  <c r="AE1111" i="3" s="1"/>
  <c r="AG1111" i="3" s="1"/>
  <c r="Y1111" i="3"/>
  <c r="AA1111" i="3" s="1"/>
  <c r="X1111" i="3"/>
  <c r="W1111" i="3"/>
  <c r="Z1111" i="3" s="1"/>
  <c r="AB1111" i="3" s="1"/>
  <c r="T1111" i="3"/>
  <c r="V1111" i="3" s="1"/>
  <c r="R1111" i="3"/>
  <c r="Q1111" i="3"/>
  <c r="S1111" i="3" s="1"/>
  <c r="U1111" i="3" s="1"/>
  <c r="M1111" i="3"/>
  <c r="O1111" i="3" s="1"/>
  <c r="L1111" i="3"/>
  <c r="K1111" i="3"/>
  <c r="J1111" i="3"/>
  <c r="AD1111" i="3" s="1"/>
  <c r="AF1111" i="3" s="1"/>
  <c r="H1111" i="3"/>
  <c r="I1111" i="3" s="1"/>
  <c r="W1110" i="3"/>
  <c r="S1110" i="3"/>
  <c r="U1110" i="3" s="1"/>
  <c r="R1110" i="3"/>
  <c r="T1110" i="3" s="1"/>
  <c r="V1110" i="3" s="1"/>
  <c r="Q1110" i="3"/>
  <c r="K1110" i="3"/>
  <c r="J1110" i="3"/>
  <c r="AC1110" i="3" s="1"/>
  <c r="AE1110" i="3" s="1"/>
  <c r="AG1110" i="3" s="1"/>
  <c r="H1110" i="3"/>
  <c r="I1110" i="3" s="1"/>
  <c r="AC1109" i="3"/>
  <c r="AE1109" i="3" s="1"/>
  <c r="AG1109" i="3" s="1"/>
  <c r="Y1109" i="3"/>
  <c r="AA1109" i="3" s="1"/>
  <c r="X1109" i="3"/>
  <c r="W1109" i="3"/>
  <c r="Z1109" i="3" s="1"/>
  <c r="AB1109" i="3" s="1"/>
  <c r="T1109" i="3"/>
  <c r="V1109" i="3" s="1"/>
  <c r="R1109" i="3"/>
  <c r="Q1109" i="3"/>
  <c r="S1109" i="3" s="1"/>
  <c r="U1109" i="3" s="1"/>
  <c r="M1109" i="3"/>
  <c r="O1109" i="3" s="1"/>
  <c r="L1109" i="3"/>
  <c r="K1109" i="3"/>
  <c r="J1109" i="3"/>
  <c r="AD1109" i="3" s="1"/>
  <c r="AF1109" i="3" s="1"/>
  <c r="I1109" i="3"/>
  <c r="H1109" i="3"/>
  <c r="W1108" i="3"/>
  <c r="S1108" i="3"/>
  <c r="U1108" i="3" s="1"/>
  <c r="R1108" i="3"/>
  <c r="T1108" i="3" s="1"/>
  <c r="V1108" i="3" s="1"/>
  <c r="Q1108" i="3"/>
  <c r="K1108" i="3"/>
  <c r="J1108" i="3"/>
  <c r="AC1108" i="3" s="1"/>
  <c r="AE1108" i="3" s="1"/>
  <c r="AG1108" i="3" s="1"/>
  <c r="I1108" i="3"/>
  <c r="H1108" i="3"/>
  <c r="AC1107" i="3"/>
  <c r="AE1107" i="3" s="1"/>
  <c r="AG1107" i="3" s="1"/>
  <c r="Y1107" i="3"/>
  <c r="AA1107" i="3" s="1"/>
  <c r="X1107" i="3"/>
  <c r="W1107" i="3"/>
  <c r="Z1107" i="3" s="1"/>
  <c r="AB1107" i="3" s="1"/>
  <c r="T1107" i="3"/>
  <c r="V1107" i="3" s="1"/>
  <c r="R1107" i="3"/>
  <c r="Q1107" i="3"/>
  <c r="S1107" i="3" s="1"/>
  <c r="U1107" i="3" s="1"/>
  <c r="M1107" i="3"/>
  <c r="O1107" i="3" s="1"/>
  <c r="L1107" i="3"/>
  <c r="K1107" i="3"/>
  <c r="J1107" i="3"/>
  <c r="AD1107" i="3" s="1"/>
  <c r="AF1107" i="3" s="1"/>
  <c r="H1107" i="3"/>
  <c r="I1107" i="3" s="1"/>
  <c r="W1106" i="3"/>
  <c r="S1106" i="3"/>
  <c r="U1106" i="3" s="1"/>
  <c r="R1106" i="3"/>
  <c r="T1106" i="3" s="1"/>
  <c r="V1106" i="3" s="1"/>
  <c r="Q1106" i="3"/>
  <c r="K1106" i="3"/>
  <c r="J1106" i="3"/>
  <c r="AC1106" i="3" s="1"/>
  <c r="AE1106" i="3" s="1"/>
  <c r="AG1106" i="3" s="1"/>
  <c r="H1106" i="3"/>
  <c r="I1106" i="3" s="1"/>
  <c r="AC1105" i="3"/>
  <c r="AE1105" i="3" s="1"/>
  <c r="AG1105" i="3" s="1"/>
  <c r="Y1105" i="3"/>
  <c r="AA1105" i="3" s="1"/>
  <c r="X1105" i="3"/>
  <c r="W1105" i="3"/>
  <c r="Z1105" i="3" s="1"/>
  <c r="AB1105" i="3" s="1"/>
  <c r="T1105" i="3"/>
  <c r="V1105" i="3" s="1"/>
  <c r="R1105" i="3"/>
  <c r="Q1105" i="3"/>
  <c r="S1105" i="3" s="1"/>
  <c r="U1105" i="3" s="1"/>
  <c r="M1105" i="3"/>
  <c r="O1105" i="3" s="1"/>
  <c r="L1105" i="3"/>
  <c r="K1105" i="3"/>
  <c r="J1105" i="3"/>
  <c r="AD1105" i="3" s="1"/>
  <c r="AF1105" i="3" s="1"/>
  <c r="I1105" i="3"/>
  <c r="H1105" i="3"/>
  <c r="W1104" i="3"/>
  <c r="S1104" i="3"/>
  <c r="U1104" i="3" s="1"/>
  <c r="R1104" i="3"/>
  <c r="T1104" i="3" s="1"/>
  <c r="V1104" i="3" s="1"/>
  <c r="Q1104" i="3"/>
  <c r="K1104" i="3"/>
  <c r="J1104" i="3"/>
  <c r="AC1104" i="3" s="1"/>
  <c r="AE1104" i="3" s="1"/>
  <c r="AG1104" i="3" s="1"/>
  <c r="I1104" i="3"/>
  <c r="H1104" i="3"/>
  <c r="AC1103" i="3"/>
  <c r="AE1103" i="3" s="1"/>
  <c r="AG1103" i="3" s="1"/>
  <c r="Y1103" i="3"/>
  <c r="AA1103" i="3" s="1"/>
  <c r="X1103" i="3"/>
  <c r="W1103" i="3"/>
  <c r="Z1103" i="3" s="1"/>
  <c r="AB1103" i="3" s="1"/>
  <c r="U1103" i="3"/>
  <c r="T1103" i="3"/>
  <c r="V1103" i="3" s="1"/>
  <c r="R1103" i="3"/>
  <c r="Q1103" i="3"/>
  <c r="S1103" i="3" s="1"/>
  <c r="M1103" i="3"/>
  <c r="O1103" i="3" s="1"/>
  <c r="L1103" i="3"/>
  <c r="K1103" i="3"/>
  <c r="J1103" i="3"/>
  <c r="I1103" i="3"/>
  <c r="H1103" i="3"/>
  <c r="W1102" i="3"/>
  <c r="S1102" i="3"/>
  <c r="U1102" i="3" s="1"/>
  <c r="R1102" i="3"/>
  <c r="T1102" i="3" s="1"/>
  <c r="V1102" i="3" s="1"/>
  <c r="Q1102" i="3"/>
  <c r="K1102" i="3"/>
  <c r="J1102" i="3"/>
  <c r="AC1102" i="3" s="1"/>
  <c r="AE1102" i="3" s="1"/>
  <c r="AG1102" i="3" s="1"/>
  <c r="I1102" i="3"/>
  <c r="H1102" i="3"/>
  <c r="AG1101" i="3"/>
  <c r="AC1101" i="3"/>
  <c r="AE1101" i="3" s="1"/>
  <c r="Y1101" i="3"/>
  <c r="AA1101" i="3" s="1"/>
  <c r="X1101" i="3"/>
  <c r="W1101" i="3"/>
  <c r="Z1101" i="3" s="1"/>
  <c r="AB1101" i="3" s="1"/>
  <c r="T1101" i="3"/>
  <c r="V1101" i="3" s="1"/>
  <c r="R1101" i="3"/>
  <c r="Q1101" i="3"/>
  <c r="S1101" i="3" s="1"/>
  <c r="U1101" i="3" s="1"/>
  <c r="M1101" i="3"/>
  <c r="O1101" i="3" s="1"/>
  <c r="L1101" i="3"/>
  <c r="K1101" i="3"/>
  <c r="J1101" i="3"/>
  <c r="AD1101" i="3" s="1"/>
  <c r="AF1101" i="3" s="1"/>
  <c r="I1101" i="3"/>
  <c r="H1101" i="3"/>
  <c r="W1100" i="3"/>
  <c r="S1100" i="3"/>
  <c r="U1100" i="3" s="1"/>
  <c r="R1100" i="3"/>
  <c r="T1100" i="3" s="1"/>
  <c r="V1100" i="3" s="1"/>
  <c r="Q1100" i="3"/>
  <c r="K1100" i="3"/>
  <c r="J1100" i="3"/>
  <c r="AC1100" i="3" s="1"/>
  <c r="AE1100" i="3" s="1"/>
  <c r="AG1100" i="3" s="1"/>
  <c r="I1100" i="3"/>
  <c r="H1100" i="3"/>
  <c r="AC1099" i="3"/>
  <c r="AE1099" i="3" s="1"/>
  <c r="AG1099" i="3" s="1"/>
  <c r="Y1099" i="3"/>
  <c r="AA1099" i="3" s="1"/>
  <c r="X1099" i="3"/>
  <c r="W1099" i="3"/>
  <c r="Z1099" i="3" s="1"/>
  <c r="AB1099" i="3" s="1"/>
  <c r="T1099" i="3"/>
  <c r="V1099" i="3" s="1"/>
  <c r="R1099" i="3"/>
  <c r="Q1099" i="3"/>
  <c r="S1099" i="3" s="1"/>
  <c r="U1099" i="3" s="1"/>
  <c r="M1099" i="3"/>
  <c r="O1099" i="3" s="1"/>
  <c r="L1099" i="3"/>
  <c r="K1099" i="3"/>
  <c r="J1099" i="3"/>
  <c r="AD1099" i="3" s="1"/>
  <c r="AF1099" i="3" s="1"/>
  <c r="H1099" i="3"/>
  <c r="I1099" i="3" s="1"/>
  <c r="W1098" i="3"/>
  <c r="S1098" i="3"/>
  <c r="U1098" i="3" s="1"/>
  <c r="R1098" i="3"/>
  <c r="T1098" i="3" s="1"/>
  <c r="V1098" i="3" s="1"/>
  <c r="Q1098" i="3"/>
  <c r="K1098" i="3"/>
  <c r="J1098" i="3"/>
  <c r="AC1098" i="3" s="1"/>
  <c r="AE1098" i="3" s="1"/>
  <c r="AG1098" i="3" s="1"/>
  <c r="H1098" i="3"/>
  <c r="I1098" i="3" s="1"/>
  <c r="AG1097" i="3"/>
  <c r="AC1097" i="3"/>
  <c r="AE1097" i="3" s="1"/>
  <c r="Y1097" i="3"/>
  <c r="AA1097" i="3" s="1"/>
  <c r="X1097" i="3"/>
  <c r="W1097" i="3"/>
  <c r="Z1097" i="3" s="1"/>
  <c r="AB1097" i="3" s="1"/>
  <c r="T1097" i="3"/>
  <c r="V1097" i="3" s="1"/>
  <c r="R1097" i="3"/>
  <c r="Q1097" i="3"/>
  <c r="S1097" i="3" s="1"/>
  <c r="U1097" i="3" s="1"/>
  <c r="M1097" i="3"/>
  <c r="O1097" i="3" s="1"/>
  <c r="L1097" i="3"/>
  <c r="K1097" i="3"/>
  <c r="J1097" i="3"/>
  <c r="AD1097" i="3" s="1"/>
  <c r="AF1097" i="3" s="1"/>
  <c r="H1097" i="3"/>
  <c r="I1097" i="3" s="1"/>
  <c r="W1096" i="3"/>
  <c r="S1096" i="3"/>
  <c r="U1096" i="3" s="1"/>
  <c r="R1096" i="3"/>
  <c r="T1096" i="3" s="1"/>
  <c r="V1096" i="3" s="1"/>
  <c r="Q1096" i="3"/>
  <c r="K1096" i="3"/>
  <c r="J1096" i="3"/>
  <c r="AC1096" i="3" s="1"/>
  <c r="AE1096" i="3" s="1"/>
  <c r="AG1096" i="3" s="1"/>
  <c r="H1096" i="3"/>
  <c r="I1096" i="3" s="1"/>
  <c r="AG1095" i="3"/>
  <c r="AC1095" i="3"/>
  <c r="AE1095" i="3" s="1"/>
  <c r="Y1095" i="3"/>
  <c r="AA1095" i="3" s="1"/>
  <c r="X1095" i="3"/>
  <c r="W1095" i="3"/>
  <c r="Z1095" i="3" s="1"/>
  <c r="AB1095" i="3" s="1"/>
  <c r="T1095" i="3"/>
  <c r="V1095" i="3" s="1"/>
  <c r="R1095" i="3"/>
  <c r="Q1095" i="3"/>
  <c r="S1095" i="3" s="1"/>
  <c r="U1095" i="3" s="1"/>
  <c r="M1095" i="3"/>
  <c r="O1095" i="3" s="1"/>
  <c r="L1095" i="3"/>
  <c r="K1095" i="3"/>
  <c r="J1095" i="3"/>
  <c r="AD1095" i="3" s="1"/>
  <c r="AF1095" i="3" s="1"/>
  <c r="H1095" i="3"/>
  <c r="I1095" i="3" s="1"/>
  <c r="W1094" i="3"/>
  <c r="S1094" i="3"/>
  <c r="U1094" i="3" s="1"/>
  <c r="R1094" i="3"/>
  <c r="T1094" i="3" s="1"/>
  <c r="V1094" i="3" s="1"/>
  <c r="Q1094" i="3"/>
  <c r="K1094" i="3"/>
  <c r="J1094" i="3"/>
  <c r="AC1094" i="3" s="1"/>
  <c r="AE1094" i="3" s="1"/>
  <c r="AG1094" i="3" s="1"/>
  <c r="H1094" i="3"/>
  <c r="I1094" i="3" s="1"/>
  <c r="AG1093" i="3"/>
  <c r="AC1093" i="3"/>
  <c r="AE1093" i="3" s="1"/>
  <c r="Y1093" i="3"/>
  <c r="AA1093" i="3" s="1"/>
  <c r="X1093" i="3"/>
  <c r="W1093" i="3"/>
  <c r="Z1093" i="3" s="1"/>
  <c r="AB1093" i="3" s="1"/>
  <c r="T1093" i="3"/>
  <c r="V1093" i="3" s="1"/>
  <c r="R1093" i="3"/>
  <c r="Q1093" i="3"/>
  <c r="S1093" i="3" s="1"/>
  <c r="U1093" i="3" s="1"/>
  <c r="M1093" i="3"/>
  <c r="O1093" i="3" s="1"/>
  <c r="L1093" i="3"/>
  <c r="K1093" i="3"/>
  <c r="J1093" i="3"/>
  <c r="AD1093" i="3" s="1"/>
  <c r="AF1093" i="3" s="1"/>
  <c r="H1093" i="3"/>
  <c r="I1093" i="3" s="1"/>
  <c r="W1092" i="3"/>
  <c r="S1092" i="3"/>
  <c r="U1092" i="3" s="1"/>
  <c r="R1092" i="3"/>
  <c r="T1092" i="3" s="1"/>
  <c r="V1092" i="3" s="1"/>
  <c r="Q1092" i="3"/>
  <c r="K1092" i="3"/>
  <c r="J1092" i="3"/>
  <c r="AC1092" i="3" s="1"/>
  <c r="AE1092" i="3" s="1"/>
  <c r="AG1092" i="3" s="1"/>
  <c r="H1092" i="3"/>
  <c r="I1092" i="3" s="1"/>
  <c r="AG1091" i="3"/>
  <c r="AC1091" i="3"/>
  <c r="AE1091" i="3" s="1"/>
  <c r="Y1091" i="3"/>
  <c r="AA1091" i="3" s="1"/>
  <c r="X1091" i="3"/>
  <c r="W1091" i="3"/>
  <c r="Z1091" i="3" s="1"/>
  <c r="AB1091" i="3" s="1"/>
  <c r="T1091" i="3"/>
  <c r="V1091" i="3" s="1"/>
  <c r="R1091" i="3"/>
  <c r="Q1091" i="3"/>
  <c r="S1091" i="3" s="1"/>
  <c r="U1091" i="3" s="1"/>
  <c r="M1091" i="3"/>
  <c r="O1091" i="3" s="1"/>
  <c r="L1091" i="3"/>
  <c r="K1091" i="3"/>
  <c r="J1091" i="3"/>
  <c r="AD1091" i="3" s="1"/>
  <c r="AF1091" i="3" s="1"/>
  <c r="H1091" i="3"/>
  <c r="I1091" i="3" s="1"/>
  <c r="W1090" i="3"/>
  <c r="S1090" i="3"/>
  <c r="U1090" i="3" s="1"/>
  <c r="R1090" i="3"/>
  <c r="T1090" i="3" s="1"/>
  <c r="V1090" i="3" s="1"/>
  <c r="Q1090" i="3"/>
  <c r="K1090" i="3"/>
  <c r="J1090" i="3"/>
  <c r="AC1090" i="3" s="1"/>
  <c r="AE1090" i="3" s="1"/>
  <c r="AG1090" i="3" s="1"/>
  <c r="H1090" i="3"/>
  <c r="I1090" i="3" s="1"/>
  <c r="AG1089" i="3"/>
  <c r="AC1089" i="3"/>
  <c r="AE1089" i="3" s="1"/>
  <c r="Y1089" i="3"/>
  <c r="AA1089" i="3" s="1"/>
  <c r="X1089" i="3"/>
  <c r="W1089" i="3"/>
  <c r="Z1089" i="3" s="1"/>
  <c r="AB1089" i="3" s="1"/>
  <c r="T1089" i="3"/>
  <c r="V1089" i="3" s="1"/>
  <c r="R1089" i="3"/>
  <c r="Q1089" i="3"/>
  <c r="S1089" i="3" s="1"/>
  <c r="U1089" i="3" s="1"/>
  <c r="M1089" i="3"/>
  <c r="O1089" i="3" s="1"/>
  <c r="L1089" i="3"/>
  <c r="K1089" i="3"/>
  <c r="J1089" i="3"/>
  <c r="AD1089" i="3" s="1"/>
  <c r="AF1089" i="3" s="1"/>
  <c r="H1089" i="3"/>
  <c r="I1089" i="3" s="1"/>
  <c r="W1088" i="3"/>
  <c r="S1088" i="3"/>
  <c r="U1088" i="3" s="1"/>
  <c r="R1088" i="3"/>
  <c r="T1088" i="3" s="1"/>
  <c r="V1088" i="3" s="1"/>
  <c r="Q1088" i="3"/>
  <c r="K1088" i="3"/>
  <c r="J1088" i="3"/>
  <c r="AC1088" i="3" s="1"/>
  <c r="AE1088" i="3" s="1"/>
  <c r="AG1088" i="3" s="1"/>
  <c r="H1088" i="3"/>
  <c r="I1088" i="3" s="1"/>
  <c r="AG1087" i="3"/>
  <c r="AC1087" i="3"/>
  <c r="AE1087" i="3" s="1"/>
  <c r="Y1087" i="3"/>
  <c r="AA1087" i="3" s="1"/>
  <c r="X1087" i="3"/>
  <c r="W1087" i="3"/>
  <c r="Z1087" i="3" s="1"/>
  <c r="AB1087" i="3" s="1"/>
  <c r="T1087" i="3"/>
  <c r="V1087" i="3" s="1"/>
  <c r="R1087" i="3"/>
  <c r="Q1087" i="3"/>
  <c r="S1087" i="3" s="1"/>
  <c r="U1087" i="3" s="1"/>
  <c r="M1087" i="3"/>
  <c r="O1087" i="3" s="1"/>
  <c r="L1087" i="3"/>
  <c r="K1087" i="3"/>
  <c r="J1087" i="3"/>
  <c r="AD1087" i="3" s="1"/>
  <c r="AF1087" i="3" s="1"/>
  <c r="H1087" i="3"/>
  <c r="I1087" i="3" s="1"/>
  <c r="W1086" i="3"/>
  <c r="S1086" i="3"/>
  <c r="U1086" i="3" s="1"/>
  <c r="R1086" i="3"/>
  <c r="T1086" i="3" s="1"/>
  <c r="V1086" i="3" s="1"/>
  <c r="Q1086" i="3"/>
  <c r="K1086" i="3"/>
  <c r="J1086" i="3"/>
  <c r="AC1086" i="3" s="1"/>
  <c r="AE1086" i="3" s="1"/>
  <c r="AG1086" i="3" s="1"/>
  <c r="H1086" i="3"/>
  <c r="I1086" i="3" s="1"/>
  <c r="AG1085" i="3"/>
  <c r="AC1085" i="3"/>
  <c r="AE1085" i="3" s="1"/>
  <c r="Y1085" i="3"/>
  <c r="AA1085" i="3" s="1"/>
  <c r="X1085" i="3"/>
  <c r="W1085" i="3"/>
  <c r="Z1085" i="3" s="1"/>
  <c r="AB1085" i="3" s="1"/>
  <c r="T1085" i="3"/>
  <c r="V1085" i="3" s="1"/>
  <c r="R1085" i="3"/>
  <c r="Q1085" i="3"/>
  <c r="S1085" i="3" s="1"/>
  <c r="U1085" i="3" s="1"/>
  <c r="M1085" i="3"/>
  <c r="O1085" i="3" s="1"/>
  <c r="L1085" i="3"/>
  <c r="K1085" i="3"/>
  <c r="J1085" i="3"/>
  <c r="AD1085" i="3" s="1"/>
  <c r="AF1085" i="3" s="1"/>
  <c r="H1085" i="3"/>
  <c r="I1085" i="3" s="1"/>
  <c r="W1084" i="3"/>
  <c r="S1084" i="3"/>
  <c r="U1084" i="3" s="1"/>
  <c r="R1084" i="3"/>
  <c r="T1084" i="3" s="1"/>
  <c r="V1084" i="3" s="1"/>
  <c r="Q1084" i="3"/>
  <c r="K1084" i="3"/>
  <c r="J1084" i="3"/>
  <c r="AC1084" i="3" s="1"/>
  <c r="AE1084" i="3" s="1"/>
  <c r="AG1084" i="3" s="1"/>
  <c r="H1084" i="3"/>
  <c r="I1084" i="3" s="1"/>
  <c r="AG1083" i="3"/>
  <c r="AC1083" i="3"/>
  <c r="AE1083" i="3" s="1"/>
  <c r="Y1083" i="3"/>
  <c r="AA1083" i="3" s="1"/>
  <c r="X1083" i="3"/>
  <c r="W1083" i="3"/>
  <c r="Z1083" i="3" s="1"/>
  <c r="AB1083" i="3" s="1"/>
  <c r="T1083" i="3"/>
  <c r="V1083" i="3" s="1"/>
  <c r="R1083" i="3"/>
  <c r="Q1083" i="3"/>
  <c r="S1083" i="3" s="1"/>
  <c r="U1083" i="3" s="1"/>
  <c r="M1083" i="3"/>
  <c r="O1083" i="3" s="1"/>
  <c r="L1083" i="3"/>
  <c r="K1083" i="3"/>
  <c r="J1083" i="3"/>
  <c r="AD1083" i="3" s="1"/>
  <c r="AF1083" i="3" s="1"/>
  <c r="H1083" i="3"/>
  <c r="I1083" i="3" s="1"/>
  <c r="W1082" i="3"/>
  <c r="S1082" i="3"/>
  <c r="U1082" i="3" s="1"/>
  <c r="R1082" i="3"/>
  <c r="T1082" i="3" s="1"/>
  <c r="V1082" i="3" s="1"/>
  <c r="Q1082" i="3"/>
  <c r="K1082" i="3"/>
  <c r="J1082" i="3"/>
  <c r="AC1082" i="3" s="1"/>
  <c r="AE1082" i="3" s="1"/>
  <c r="AG1082" i="3" s="1"/>
  <c r="H1082" i="3"/>
  <c r="I1082" i="3" s="1"/>
  <c r="AG1081" i="3"/>
  <c r="AC1081" i="3"/>
  <c r="AE1081" i="3" s="1"/>
  <c r="Y1081" i="3"/>
  <c r="AA1081" i="3" s="1"/>
  <c r="X1081" i="3"/>
  <c r="W1081" i="3"/>
  <c r="Z1081" i="3" s="1"/>
  <c r="AB1081" i="3" s="1"/>
  <c r="T1081" i="3"/>
  <c r="V1081" i="3" s="1"/>
  <c r="R1081" i="3"/>
  <c r="Q1081" i="3"/>
  <c r="S1081" i="3" s="1"/>
  <c r="U1081" i="3" s="1"/>
  <c r="M1081" i="3"/>
  <c r="O1081" i="3" s="1"/>
  <c r="L1081" i="3"/>
  <c r="K1081" i="3"/>
  <c r="J1081" i="3"/>
  <c r="AD1081" i="3" s="1"/>
  <c r="AF1081" i="3" s="1"/>
  <c r="H1081" i="3"/>
  <c r="I1081" i="3" s="1"/>
  <c r="W1080" i="3"/>
  <c r="S1080" i="3"/>
  <c r="U1080" i="3" s="1"/>
  <c r="R1080" i="3"/>
  <c r="T1080" i="3" s="1"/>
  <c r="V1080" i="3" s="1"/>
  <c r="Q1080" i="3"/>
  <c r="K1080" i="3"/>
  <c r="J1080" i="3"/>
  <c r="AC1080" i="3" s="1"/>
  <c r="AE1080" i="3" s="1"/>
  <c r="AG1080" i="3" s="1"/>
  <c r="H1080" i="3"/>
  <c r="I1080" i="3" s="1"/>
  <c r="AG1079" i="3"/>
  <c r="AC1079" i="3"/>
  <c r="AE1079" i="3" s="1"/>
  <c r="Y1079" i="3"/>
  <c r="AA1079" i="3" s="1"/>
  <c r="X1079" i="3"/>
  <c r="W1079" i="3"/>
  <c r="Z1079" i="3" s="1"/>
  <c r="AB1079" i="3" s="1"/>
  <c r="T1079" i="3"/>
  <c r="V1079" i="3" s="1"/>
  <c r="R1079" i="3"/>
  <c r="Q1079" i="3"/>
  <c r="S1079" i="3" s="1"/>
  <c r="U1079" i="3" s="1"/>
  <c r="M1079" i="3"/>
  <c r="O1079" i="3" s="1"/>
  <c r="L1079" i="3"/>
  <c r="K1079" i="3"/>
  <c r="J1079" i="3"/>
  <c r="AD1079" i="3" s="1"/>
  <c r="AF1079" i="3" s="1"/>
  <c r="H1079" i="3"/>
  <c r="I1079" i="3" s="1"/>
  <c r="W1078" i="3"/>
  <c r="S1078" i="3"/>
  <c r="U1078" i="3" s="1"/>
  <c r="R1078" i="3"/>
  <c r="T1078" i="3" s="1"/>
  <c r="V1078" i="3" s="1"/>
  <c r="Q1078" i="3"/>
  <c r="K1078" i="3"/>
  <c r="J1078" i="3"/>
  <c r="AC1078" i="3" s="1"/>
  <c r="AE1078" i="3" s="1"/>
  <c r="AG1078" i="3" s="1"/>
  <c r="H1078" i="3"/>
  <c r="I1078" i="3" s="1"/>
  <c r="AG1077" i="3"/>
  <c r="AC1077" i="3"/>
  <c r="AE1077" i="3" s="1"/>
  <c r="Y1077" i="3"/>
  <c r="AA1077" i="3" s="1"/>
  <c r="X1077" i="3"/>
  <c r="W1077" i="3"/>
  <c r="Z1077" i="3" s="1"/>
  <c r="AB1077" i="3" s="1"/>
  <c r="T1077" i="3"/>
  <c r="V1077" i="3" s="1"/>
  <c r="R1077" i="3"/>
  <c r="Q1077" i="3"/>
  <c r="S1077" i="3" s="1"/>
  <c r="U1077" i="3" s="1"/>
  <c r="M1077" i="3"/>
  <c r="O1077" i="3" s="1"/>
  <c r="L1077" i="3"/>
  <c r="K1077" i="3"/>
  <c r="J1077" i="3"/>
  <c r="AD1077" i="3" s="1"/>
  <c r="AF1077" i="3" s="1"/>
  <c r="H1077" i="3"/>
  <c r="I1077" i="3" s="1"/>
  <c r="W1076" i="3"/>
  <c r="S1076" i="3"/>
  <c r="U1076" i="3" s="1"/>
  <c r="R1076" i="3"/>
  <c r="T1076" i="3" s="1"/>
  <c r="V1076" i="3" s="1"/>
  <c r="Q1076" i="3"/>
  <c r="K1076" i="3"/>
  <c r="J1076" i="3"/>
  <c r="AC1076" i="3" s="1"/>
  <c r="AE1076" i="3" s="1"/>
  <c r="AG1076" i="3" s="1"/>
  <c r="H1076" i="3"/>
  <c r="I1076" i="3" s="1"/>
  <c r="AG1075" i="3"/>
  <c r="AC1075" i="3"/>
  <c r="AE1075" i="3" s="1"/>
  <c r="Y1075" i="3"/>
  <c r="AA1075" i="3" s="1"/>
  <c r="X1075" i="3"/>
  <c r="W1075" i="3"/>
  <c r="Z1075" i="3" s="1"/>
  <c r="AB1075" i="3" s="1"/>
  <c r="T1075" i="3"/>
  <c r="V1075" i="3" s="1"/>
  <c r="R1075" i="3"/>
  <c r="Q1075" i="3"/>
  <c r="S1075" i="3" s="1"/>
  <c r="U1075" i="3" s="1"/>
  <c r="M1075" i="3"/>
  <c r="O1075" i="3" s="1"/>
  <c r="L1075" i="3"/>
  <c r="K1075" i="3"/>
  <c r="J1075" i="3"/>
  <c r="AD1075" i="3" s="1"/>
  <c r="AF1075" i="3" s="1"/>
  <c r="H1075" i="3"/>
  <c r="I1075" i="3" s="1"/>
  <c r="W1074" i="3"/>
  <c r="S1074" i="3"/>
  <c r="U1074" i="3" s="1"/>
  <c r="R1074" i="3"/>
  <c r="T1074" i="3" s="1"/>
  <c r="V1074" i="3" s="1"/>
  <c r="Q1074" i="3"/>
  <c r="K1074" i="3"/>
  <c r="J1074" i="3"/>
  <c r="AC1074" i="3" s="1"/>
  <c r="AE1074" i="3" s="1"/>
  <c r="AG1074" i="3" s="1"/>
  <c r="H1074" i="3"/>
  <c r="I1074" i="3" s="1"/>
  <c r="AG1073" i="3"/>
  <c r="AC1073" i="3"/>
  <c r="AE1073" i="3" s="1"/>
  <c r="Y1073" i="3"/>
  <c r="AA1073" i="3" s="1"/>
  <c r="X1073" i="3"/>
  <c r="W1073" i="3"/>
  <c r="Z1073" i="3" s="1"/>
  <c r="AB1073" i="3" s="1"/>
  <c r="T1073" i="3"/>
  <c r="V1073" i="3" s="1"/>
  <c r="R1073" i="3"/>
  <c r="Q1073" i="3"/>
  <c r="S1073" i="3" s="1"/>
  <c r="U1073" i="3" s="1"/>
  <c r="M1073" i="3"/>
  <c r="O1073" i="3" s="1"/>
  <c r="L1073" i="3"/>
  <c r="K1073" i="3"/>
  <c r="J1073" i="3"/>
  <c r="AD1073" i="3" s="1"/>
  <c r="AF1073" i="3" s="1"/>
  <c r="H1073" i="3"/>
  <c r="I1073" i="3" s="1"/>
  <c r="W1072" i="3"/>
  <c r="S1072" i="3"/>
  <c r="U1072" i="3" s="1"/>
  <c r="R1072" i="3"/>
  <c r="T1072" i="3" s="1"/>
  <c r="V1072" i="3" s="1"/>
  <c r="Q1072" i="3"/>
  <c r="K1072" i="3"/>
  <c r="J1072" i="3"/>
  <c r="AC1072" i="3" s="1"/>
  <c r="AE1072" i="3" s="1"/>
  <c r="AG1072" i="3" s="1"/>
  <c r="H1072" i="3"/>
  <c r="I1072" i="3" s="1"/>
  <c r="AE1071" i="3"/>
  <c r="AG1071" i="3" s="1"/>
  <c r="AC1071" i="3"/>
  <c r="W1071" i="3"/>
  <c r="T1071" i="3"/>
  <c r="V1071" i="3" s="1"/>
  <c r="S1071" i="3"/>
  <c r="U1071" i="3" s="1"/>
  <c r="R1071" i="3"/>
  <c r="Q1071" i="3"/>
  <c r="M1071" i="3"/>
  <c r="O1071" i="3" s="1"/>
  <c r="L1071" i="3"/>
  <c r="K1071" i="3"/>
  <c r="J1071" i="3"/>
  <c r="AD1071" i="3" s="1"/>
  <c r="AF1071" i="3" s="1"/>
  <c r="I1071" i="3"/>
  <c r="H1071" i="3"/>
  <c r="V1070" i="3"/>
  <c r="S1070" i="3"/>
  <c r="U1070" i="3" s="1"/>
  <c r="R1070" i="3"/>
  <c r="T1070" i="3" s="1"/>
  <c r="Q1070" i="3"/>
  <c r="N1070" i="3"/>
  <c r="P1070" i="3" s="1"/>
  <c r="M1070" i="3"/>
  <c r="O1070" i="3" s="1"/>
  <c r="K1070" i="3"/>
  <c r="J1070" i="3"/>
  <c r="L1070" i="3" s="1"/>
  <c r="I1070" i="3"/>
  <c r="H1070" i="3"/>
  <c r="AE1069" i="3"/>
  <c r="AG1069" i="3" s="1"/>
  <c r="AC1069" i="3"/>
  <c r="W1069" i="3"/>
  <c r="T1069" i="3"/>
  <c r="V1069" i="3" s="1"/>
  <c r="R1069" i="3"/>
  <c r="Q1069" i="3"/>
  <c r="S1069" i="3" s="1"/>
  <c r="U1069" i="3" s="1"/>
  <c r="M1069" i="3"/>
  <c r="O1069" i="3" s="1"/>
  <c r="L1069" i="3"/>
  <c r="K1069" i="3"/>
  <c r="J1069" i="3"/>
  <c r="AD1069" i="3" s="1"/>
  <c r="AF1069" i="3" s="1"/>
  <c r="I1069" i="3"/>
  <c r="H1069" i="3"/>
  <c r="AD1068" i="3"/>
  <c r="AF1068" i="3" s="1"/>
  <c r="AC1068" i="3"/>
  <c r="AA1068" i="3"/>
  <c r="Y1068" i="3"/>
  <c r="W1068" i="3"/>
  <c r="X1068" i="3" s="1"/>
  <c r="V1068" i="3"/>
  <c r="R1068" i="3"/>
  <c r="T1068" i="3" s="1"/>
  <c r="Q1068" i="3"/>
  <c r="S1068" i="3" s="1"/>
  <c r="U1068" i="3" s="1"/>
  <c r="N1068" i="3"/>
  <c r="P1068" i="3" s="1"/>
  <c r="M1068" i="3"/>
  <c r="O1068" i="3" s="1"/>
  <c r="K1068" i="3"/>
  <c r="J1068" i="3"/>
  <c r="L1068" i="3" s="1"/>
  <c r="I1068" i="3"/>
  <c r="H1068" i="3"/>
  <c r="AG1067" i="3"/>
  <c r="AE1067" i="3"/>
  <c r="AC1067" i="3"/>
  <c r="W1067" i="3"/>
  <c r="T1067" i="3"/>
  <c r="V1067" i="3" s="1"/>
  <c r="S1067" i="3"/>
  <c r="U1067" i="3" s="1"/>
  <c r="R1067" i="3"/>
  <c r="Q1067" i="3"/>
  <c r="M1067" i="3"/>
  <c r="O1067" i="3" s="1"/>
  <c r="L1067" i="3"/>
  <c r="K1067" i="3"/>
  <c r="J1067" i="3"/>
  <c r="AD1067" i="3" s="1"/>
  <c r="AF1067" i="3" s="1"/>
  <c r="I1067" i="3"/>
  <c r="H1067" i="3"/>
  <c r="V1066" i="3"/>
  <c r="S1066" i="3"/>
  <c r="U1066" i="3" s="1"/>
  <c r="R1066" i="3"/>
  <c r="T1066" i="3" s="1"/>
  <c r="Q1066" i="3"/>
  <c r="N1066" i="3"/>
  <c r="P1066" i="3" s="1"/>
  <c r="K1066" i="3"/>
  <c r="J1066" i="3"/>
  <c r="L1066" i="3" s="1"/>
  <c r="H1066" i="3"/>
  <c r="I1066" i="3" s="1"/>
  <c r="AF1065" i="3"/>
  <c r="AE1065" i="3"/>
  <c r="AG1065" i="3" s="1"/>
  <c r="AC1065" i="3"/>
  <c r="W1065" i="3"/>
  <c r="T1065" i="3"/>
  <c r="V1065" i="3" s="1"/>
  <c r="R1065" i="3"/>
  <c r="Q1065" i="3"/>
  <c r="S1065" i="3" s="1"/>
  <c r="U1065" i="3" s="1"/>
  <c r="M1065" i="3"/>
  <c r="O1065" i="3" s="1"/>
  <c r="L1065" i="3"/>
  <c r="K1065" i="3"/>
  <c r="J1065" i="3"/>
  <c r="AD1065" i="3" s="1"/>
  <c r="I1065" i="3"/>
  <c r="H1065" i="3"/>
  <c r="AD1064" i="3"/>
  <c r="AF1064" i="3" s="1"/>
  <c r="AC1064" i="3"/>
  <c r="AA1064" i="3"/>
  <c r="Y1064" i="3"/>
  <c r="W1064" i="3"/>
  <c r="X1064" i="3" s="1"/>
  <c r="V1064" i="3"/>
  <c r="R1064" i="3"/>
  <c r="T1064" i="3" s="1"/>
  <c r="Q1064" i="3"/>
  <c r="S1064" i="3" s="1"/>
  <c r="U1064" i="3" s="1"/>
  <c r="N1064" i="3"/>
  <c r="P1064" i="3" s="1"/>
  <c r="M1064" i="3"/>
  <c r="O1064" i="3" s="1"/>
  <c r="K1064" i="3"/>
  <c r="J1064" i="3"/>
  <c r="L1064" i="3" s="1"/>
  <c r="I1064" i="3"/>
  <c r="H1064" i="3"/>
  <c r="AG1063" i="3"/>
  <c r="AE1063" i="3"/>
  <c r="AC1063" i="3"/>
  <c r="W1063" i="3"/>
  <c r="T1063" i="3"/>
  <c r="V1063" i="3" s="1"/>
  <c r="S1063" i="3"/>
  <c r="U1063" i="3" s="1"/>
  <c r="R1063" i="3"/>
  <c r="Q1063" i="3"/>
  <c r="M1063" i="3"/>
  <c r="O1063" i="3" s="1"/>
  <c r="L1063" i="3"/>
  <c r="K1063" i="3"/>
  <c r="J1063" i="3"/>
  <c r="AD1063" i="3" s="1"/>
  <c r="AF1063" i="3" s="1"/>
  <c r="I1063" i="3"/>
  <c r="H1063" i="3"/>
  <c r="V1062" i="3"/>
  <c r="S1062" i="3"/>
  <c r="U1062" i="3" s="1"/>
  <c r="R1062" i="3"/>
  <c r="T1062" i="3" s="1"/>
  <c r="Q1062" i="3"/>
  <c r="N1062" i="3"/>
  <c r="P1062" i="3" s="1"/>
  <c r="K1062" i="3"/>
  <c r="J1062" i="3"/>
  <c r="L1062" i="3" s="1"/>
  <c r="H1062" i="3"/>
  <c r="I1062" i="3" s="1"/>
  <c r="AF1061" i="3"/>
  <c r="AE1061" i="3"/>
  <c r="AG1061" i="3" s="1"/>
  <c r="AC1061" i="3"/>
  <c r="W1061" i="3"/>
  <c r="T1061" i="3"/>
  <c r="V1061" i="3" s="1"/>
  <c r="R1061" i="3"/>
  <c r="Q1061" i="3"/>
  <c r="S1061" i="3" s="1"/>
  <c r="U1061" i="3" s="1"/>
  <c r="M1061" i="3"/>
  <c r="O1061" i="3" s="1"/>
  <c r="L1061" i="3"/>
  <c r="K1061" i="3"/>
  <c r="J1061" i="3"/>
  <c r="AD1061" i="3" s="1"/>
  <c r="I1061" i="3"/>
  <c r="H1061" i="3"/>
  <c r="AD1060" i="3"/>
  <c r="AF1060" i="3" s="1"/>
  <c r="AC1060" i="3"/>
  <c r="AA1060" i="3"/>
  <c r="Y1060" i="3"/>
  <c r="W1060" i="3"/>
  <c r="X1060" i="3" s="1"/>
  <c r="R1060" i="3"/>
  <c r="T1060" i="3" s="1"/>
  <c r="V1060" i="3" s="1"/>
  <c r="Q1060" i="3"/>
  <c r="S1060" i="3" s="1"/>
  <c r="U1060" i="3" s="1"/>
  <c r="N1060" i="3"/>
  <c r="P1060" i="3" s="1"/>
  <c r="M1060" i="3"/>
  <c r="O1060" i="3" s="1"/>
  <c r="K1060" i="3"/>
  <c r="J1060" i="3"/>
  <c r="L1060" i="3" s="1"/>
  <c r="H1060" i="3"/>
  <c r="I1060" i="3" s="1"/>
  <c r="AC1059" i="3"/>
  <c r="AE1059" i="3" s="1"/>
  <c r="AG1059" i="3" s="1"/>
  <c r="W1059" i="3"/>
  <c r="T1059" i="3"/>
  <c r="V1059" i="3" s="1"/>
  <c r="S1059" i="3"/>
  <c r="U1059" i="3" s="1"/>
  <c r="R1059" i="3"/>
  <c r="Q1059" i="3"/>
  <c r="M1059" i="3"/>
  <c r="O1059" i="3" s="1"/>
  <c r="L1059" i="3"/>
  <c r="K1059" i="3"/>
  <c r="J1059" i="3"/>
  <c r="AD1059" i="3" s="1"/>
  <c r="AF1059" i="3" s="1"/>
  <c r="H1059" i="3"/>
  <c r="I1059" i="3" s="1"/>
  <c r="V1058" i="3"/>
  <c r="S1058" i="3"/>
  <c r="U1058" i="3" s="1"/>
  <c r="R1058" i="3"/>
  <c r="T1058" i="3" s="1"/>
  <c r="Q1058" i="3"/>
  <c r="N1058" i="3"/>
  <c r="P1058" i="3" s="1"/>
  <c r="K1058" i="3"/>
  <c r="J1058" i="3"/>
  <c r="L1058" i="3" s="1"/>
  <c r="I1058" i="3"/>
  <c r="H1058" i="3"/>
  <c r="AF1057" i="3"/>
  <c r="AE1057" i="3"/>
  <c r="AG1057" i="3" s="1"/>
  <c r="AC1057" i="3"/>
  <c r="W1057" i="3"/>
  <c r="T1057" i="3"/>
  <c r="V1057" i="3" s="1"/>
  <c r="R1057" i="3"/>
  <c r="Q1057" i="3"/>
  <c r="S1057" i="3" s="1"/>
  <c r="U1057" i="3" s="1"/>
  <c r="L1057" i="3"/>
  <c r="M1057" i="3" s="1"/>
  <c r="O1057" i="3" s="1"/>
  <c r="K1057" i="3"/>
  <c r="J1057" i="3"/>
  <c r="AD1057" i="3" s="1"/>
  <c r="H1057" i="3"/>
  <c r="I1057" i="3" s="1"/>
  <c r="AC1056" i="3"/>
  <c r="AD1056" i="3" s="1"/>
  <c r="AF1056" i="3" s="1"/>
  <c r="W1056" i="3"/>
  <c r="X1056" i="3" s="1"/>
  <c r="R1056" i="3"/>
  <c r="T1056" i="3" s="1"/>
  <c r="V1056" i="3" s="1"/>
  <c r="Q1056" i="3"/>
  <c r="S1056" i="3" s="1"/>
  <c r="U1056" i="3" s="1"/>
  <c r="N1056" i="3"/>
  <c r="P1056" i="3" s="1"/>
  <c r="M1056" i="3"/>
  <c r="O1056" i="3" s="1"/>
  <c r="K1056" i="3"/>
  <c r="J1056" i="3"/>
  <c r="L1056" i="3" s="1"/>
  <c r="H1056" i="3"/>
  <c r="I1056" i="3" s="1"/>
  <c r="AC1055" i="3"/>
  <c r="T1055" i="3"/>
  <c r="V1055" i="3" s="1"/>
  <c r="S1055" i="3"/>
  <c r="U1055" i="3" s="1"/>
  <c r="R1055" i="3"/>
  <c r="Q1055" i="3"/>
  <c r="K1055" i="3"/>
  <c r="J1055" i="3"/>
  <c r="H1055" i="3"/>
  <c r="I1055" i="3" s="1"/>
  <c r="AC1054" i="3"/>
  <c r="T1054" i="3"/>
  <c r="V1054" i="3" s="1"/>
  <c r="R1054" i="3"/>
  <c r="Q1054" i="3"/>
  <c r="S1054" i="3" s="1"/>
  <c r="U1054" i="3" s="1"/>
  <c r="M1054" i="3"/>
  <c r="O1054" i="3" s="1"/>
  <c r="L1054" i="3"/>
  <c r="J1054" i="3"/>
  <c r="AE1054" i="3" s="1"/>
  <c r="AG1054" i="3" s="1"/>
  <c r="I1054" i="3"/>
  <c r="H1054" i="3"/>
  <c r="W1053" i="3"/>
  <c r="S1053" i="3"/>
  <c r="U1053" i="3" s="1"/>
  <c r="R1053" i="3"/>
  <c r="T1053" i="3" s="1"/>
  <c r="V1053" i="3" s="1"/>
  <c r="Q1053" i="3"/>
  <c r="K1053" i="3"/>
  <c r="J1053" i="3"/>
  <c r="H1053" i="3"/>
  <c r="I1053" i="3" s="1"/>
  <c r="AC1052" i="3"/>
  <c r="T1052" i="3"/>
  <c r="V1052" i="3" s="1"/>
  <c r="R1052" i="3"/>
  <c r="Q1052" i="3"/>
  <c r="S1052" i="3" s="1"/>
  <c r="U1052" i="3" s="1"/>
  <c r="M1052" i="3"/>
  <c r="O1052" i="3" s="1"/>
  <c r="L1052" i="3"/>
  <c r="J1052" i="3"/>
  <c r="AE1052" i="3" s="1"/>
  <c r="AG1052" i="3" s="1"/>
  <c r="I1052" i="3"/>
  <c r="H1052" i="3"/>
  <c r="W1051" i="3"/>
  <c r="S1051" i="3"/>
  <c r="U1051" i="3" s="1"/>
  <c r="R1051" i="3"/>
  <c r="T1051" i="3" s="1"/>
  <c r="V1051" i="3" s="1"/>
  <c r="Q1051" i="3"/>
  <c r="K1051" i="3"/>
  <c r="J1051" i="3"/>
  <c r="H1051" i="3"/>
  <c r="I1051" i="3" s="1"/>
  <c r="AC1050" i="3"/>
  <c r="T1050" i="3"/>
  <c r="V1050" i="3" s="1"/>
  <c r="R1050" i="3"/>
  <c r="Q1050" i="3"/>
  <c r="S1050" i="3" s="1"/>
  <c r="U1050" i="3" s="1"/>
  <c r="M1050" i="3"/>
  <c r="O1050" i="3" s="1"/>
  <c r="L1050" i="3"/>
  <c r="J1050" i="3"/>
  <c r="AE1050" i="3" s="1"/>
  <c r="AG1050" i="3" s="1"/>
  <c r="I1050" i="3"/>
  <c r="H1050" i="3"/>
  <c r="W1049" i="3"/>
  <c r="S1049" i="3"/>
  <c r="U1049" i="3" s="1"/>
  <c r="R1049" i="3"/>
  <c r="T1049" i="3" s="1"/>
  <c r="V1049" i="3" s="1"/>
  <c r="Q1049" i="3"/>
  <c r="K1049" i="3"/>
  <c r="J1049" i="3"/>
  <c r="H1049" i="3"/>
  <c r="I1049" i="3" s="1"/>
  <c r="AC1048" i="3"/>
  <c r="T1048" i="3"/>
  <c r="V1048" i="3" s="1"/>
  <c r="R1048" i="3"/>
  <c r="Q1048" i="3"/>
  <c r="S1048" i="3" s="1"/>
  <c r="U1048" i="3" s="1"/>
  <c r="M1048" i="3"/>
  <c r="O1048" i="3" s="1"/>
  <c r="L1048" i="3"/>
  <c r="J1048" i="3"/>
  <c r="AE1048" i="3" s="1"/>
  <c r="AG1048" i="3" s="1"/>
  <c r="I1048" i="3"/>
  <c r="H1048" i="3"/>
  <c r="W1047" i="3"/>
  <c r="S1047" i="3"/>
  <c r="U1047" i="3" s="1"/>
  <c r="R1047" i="3"/>
  <c r="T1047" i="3" s="1"/>
  <c r="V1047" i="3" s="1"/>
  <c r="Q1047" i="3"/>
  <c r="K1047" i="3"/>
  <c r="J1047" i="3"/>
  <c r="H1047" i="3"/>
  <c r="I1047" i="3" s="1"/>
  <c r="AC1046" i="3"/>
  <c r="R1046" i="3"/>
  <c r="T1046" i="3" s="1"/>
  <c r="V1046" i="3" s="1"/>
  <c r="Q1046" i="3"/>
  <c r="S1046" i="3" s="1"/>
  <c r="U1046" i="3" s="1"/>
  <c r="J1046" i="3"/>
  <c r="L1046" i="3" s="1"/>
  <c r="M1046" i="3" s="1"/>
  <c r="O1046" i="3" s="1"/>
  <c r="H1046" i="3"/>
  <c r="I1046" i="3" s="1"/>
  <c r="W1045" i="3"/>
  <c r="S1045" i="3"/>
  <c r="U1045" i="3" s="1"/>
  <c r="R1045" i="3"/>
  <c r="T1045" i="3" s="1"/>
  <c r="V1045" i="3" s="1"/>
  <c r="Q1045" i="3"/>
  <c r="K1045" i="3"/>
  <c r="J1045" i="3"/>
  <c r="H1045" i="3"/>
  <c r="I1045" i="3" s="1"/>
  <c r="AC1044" i="3"/>
  <c r="R1044" i="3"/>
  <c r="T1044" i="3" s="1"/>
  <c r="V1044" i="3" s="1"/>
  <c r="Q1044" i="3"/>
  <c r="S1044" i="3" s="1"/>
  <c r="U1044" i="3" s="1"/>
  <c r="J1044" i="3"/>
  <c r="L1044" i="3" s="1"/>
  <c r="M1044" i="3" s="1"/>
  <c r="O1044" i="3" s="1"/>
  <c r="I1044" i="3"/>
  <c r="H1044" i="3"/>
  <c r="W1043" i="3"/>
  <c r="S1043" i="3"/>
  <c r="U1043" i="3" s="1"/>
  <c r="R1043" i="3"/>
  <c r="T1043" i="3" s="1"/>
  <c r="V1043" i="3" s="1"/>
  <c r="Q1043" i="3"/>
  <c r="K1043" i="3"/>
  <c r="J1043" i="3"/>
  <c r="H1043" i="3"/>
  <c r="I1043" i="3" s="1"/>
  <c r="AC1042" i="3"/>
  <c r="T1042" i="3"/>
  <c r="V1042" i="3" s="1"/>
  <c r="R1042" i="3"/>
  <c r="Q1042" i="3"/>
  <c r="S1042" i="3" s="1"/>
  <c r="U1042" i="3" s="1"/>
  <c r="M1042" i="3"/>
  <c r="O1042" i="3" s="1"/>
  <c r="L1042" i="3"/>
  <c r="J1042" i="3"/>
  <c r="AE1042" i="3" s="1"/>
  <c r="AG1042" i="3" s="1"/>
  <c r="I1042" i="3"/>
  <c r="H1042" i="3"/>
  <c r="W1041" i="3"/>
  <c r="S1041" i="3"/>
  <c r="U1041" i="3" s="1"/>
  <c r="R1041" i="3"/>
  <c r="T1041" i="3" s="1"/>
  <c r="V1041" i="3" s="1"/>
  <c r="Q1041" i="3"/>
  <c r="K1041" i="3"/>
  <c r="J1041" i="3"/>
  <c r="H1041" i="3"/>
  <c r="I1041" i="3" s="1"/>
  <c r="AC1040" i="3"/>
  <c r="T1040" i="3"/>
  <c r="V1040" i="3" s="1"/>
  <c r="R1040" i="3"/>
  <c r="Q1040" i="3"/>
  <c r="S1040" i="3" s="1"/>
  <c r="U1040" i="3" s="1"/>
  <c r="M1040" i="3"/>
  <c r="O1040" i="3" s="1"/>
  <c r="L1040" i="3"/>
  <c r="J1040" i="3"/>
  <c r="AE1040" i="3" s="1"/>
  <c r="AG1040" i="3" s="1"/>
  <c r="I1040" i="3"/>
  <c r="H1040" i="3"/>
  <c r="W1039" i="3"/>
  <c r="S1039" i="3"/>
  <c r="U1039" i="3" s="1"/>
  <c r="R1039" i="3"/>
  <c r="T1039" i="3" s="1"/>
  <c r="V1039" i="3" s="1"/>
  <c r="Q1039" i="3"/>
  <c r="K1039" i="3"/>
  <c r="J1039" i="3"/>
  <c r="H1039" i="3"/>
  <c r="I1039" i="3" s="1"/>
  <c r="AC1038" i="3"/>
  <c r="T1038" i="3"/>
  <c r="V1038" i="3" s="1"/>
  <c r="R1038" i="3"/>
  <c r="Q1038" i="3"/>
  <c r="S1038" i="3" s="1"/>
  <c r="U1038" i="3" s="1"/>
  <c r="M1038" i="3"/>
  <c r="O1038" i="3" s="1"/>
  <c r="L1038" i="3"/>
  <c r="J1038" i="3"/>
  <c r="AE1038" i="3" s="1"/>
  <c r="AG1038" i="3" s="1"/>
  <c r="I1038" i="3"/>
  <c r="H1038" i="3"/>
  <c r="W1037" i="3"/>
  <c r="S1037" i="3"/>
  <c r="U1037" i="3" s="1"/>
  <c r="R1037" i="3"/>
  <c r="T1037" i="3" s="1"/>
  <c r="V1037" i="3" s="1"/>
  <c r="Q1037" i="3"/>
  <c r="K1037" i="3"/>
  <c r="J1037" i="3"/>
  <c r="H1037" i="3"/>
  <c r="I1037" i="3" s="1"/>
  <c r="AC1036" i="3"/>
  <c r="T1036" i="3"/>
  <c r="V1036" i="3" s="1"/>
  <c r="R1036" i="3"/>
  <c r="Q1036" i="3"/>
  <c r="S1036" i="3" s="1"/>
  <c r="U1036" i="3" s="1"/>
  <c r="M1036" i="3"/>
  <c r="O1036" i="3" s="1"/>
  <c r="L1036" i="3"/>
  <c r="J1036" i="3"/>
  <c r="AE1036" i="3" s="1"/>
  <c r="AG1036" i="3" s="1"/>
  <c r="I1036" i="3"/>
  <c r="H1036" i="3"/>
  <c r="W1035" i="3"/>
  <c r="S1035" i="3"/>
  <c r="U1035" i="3" s="1"/>
  <c r="R1035" i="3"/>
  <c r="T1035" i="3" s="1"/>
  <c r="V1035" i="3" s="1"/>
  <c r="Q1035" i="3"/>
  <c r="K1035" i="3"/>
  <c r="J1035" i="3"/>
  <c r="H1035" i="3"/>
  <c r="I1035" i="3" s="1"/>
  <c r="AC1034" i="3"/>
  <c r="T1034" i="3"/>
  <c r="V1034" i="3" s="1"/>
  <c r="R1034" i="3"/>
  <c r="Q1034" i="3"/>
  <c r="S1034" i="3" s="1"/>
  <c r="U1034" i="3" s="1"/>
  <c r="M1034" i="3"/>
  <c r="O1034" i="3" s="1"/>
  <c r="L1034" i="3"/>
  <c r="J1034" i="3"/>
  <c r="AE1034" i="3" s="1"/>
  <c r="AG1034" i="3" s="1"/>
  <c r="I1034" i="3"/>
  <c r="H1034" i="3"/>
  <c r="W1033" i="3"/>
  <c r="S1033" i="3"/>
  <c r="U1033" i="3" s="1"/>
  <c r="R1033" i="3"/>
  <c r="T1033" i="3" s="1"/>
  <c r="V1033" i="3" s="1"/>
  <c r="Q1033" i="3"/>
  <c r="K1033" i="3"/>
  <c r="J1033" i="3"/>
  <c r="H1033" i="3"/>
  <c r="I1033" i="3" s="1"/>
  <c r="AC1032" i="3"/>
  <c r="T1032" i="3"/>
  <c r="V1032" i="3" s="1"/>
  <c r="R1032" i="3"/>
  <c r="Q1032" i="3"/>
  <c r="S1032" i="3" s="1"/>
  <c r="U1032" i="3" s="1"/>
  <c r="M1032" i="3"/>
  <c r="O1032" i="3" s="1"/>
  <c r="L1032" i="3"/>
  <c r="J1032" i="3"/>
  <c r="AE1032" i="3" s="1"/>
  <c r="AG1032" i="3" s="1"/>
  <c r="I1032" i="3"/>
  <c r="H1032" i="3"/>
  <c r="W1031" i="3"/>
  <c r="S1031" i="3"/>
  <c r="U1031" i="3" s="1"/>
  <c r="R1031" i="3"/>
  <c r="T1031" i="3" s="1"/>
  <c r="V1031" i="3" s="1"/>
  <c r="Q1031" i="3"/>
  <c r="K1031" i="3"/>
  <c r="J1031" i="3"/>
  <c r="H1031" i="3"/>
  <c r="I1031" i="3" s="1"/>
  <c r="AC1030" i="3"/>
  <c r="T1030" i="3"/>
  <c r="V1030" i="3" s="1"/>
  <c r="R1030" i="3"/>
  <c r="Q1030" i="3"/>
  <c r="S1030" i="3" s="1"/>
  <c r="U1030" i="3" s="1"/>
  <c r="M1030" i="3"/>
  <c r="O1030" i="3" s="1"/>
  <c r="L1030" i="3"/>
  <c r="J1030" i="3"/>
  <c r="AE1030" i="3" s="1"/>
  <c r="AG1030" i="3" s="1"/>
  <c r="I1030" i="3"/>
  <c r="H1030" i="3"/>
  <c r="W1029" i="3"/>
  <c r="S1029" i="3"/>
  <c r="U1029" i="3" s="1"/>
  <c r="R1029" i="3"/>
  <c r="T1029" i="3" s="1"/>
  <c r="V1029" i="3" s="1"/>
  <c r="Q1029" i="3"/>
  <c r="K1029" i="3"/>
  <c r="J1029" i="3"/>
  <c r="H1029" i="3"/>
  <c r="I1029" i="3" s="1"/>
  <c r="AC1028" i="3"/>
  <c r="T1028" i="3"/>
  <c r="V1028" i="3" s="1"/>
  <c r="R1028" i="3"/>
  <c r="Q1028" i="3"/>
  <c r="S1028" i="3" s="1"/>
  <c r="U1028" i="3" s="1"/>
  <c r="M1028" i="3"/>
  <c r="O1028" i="3" s="1"/>
  <c r="L1028" i="3"/>
  <c r="J1028" i="3"/>
  <c r="AE1028" i="3" s="1"/>
  <c r="AG1028" i="3" s="1"/>
  <c r="I1028" i="3"/>
  <c r="H1028" i="3"/>
  <c r="W1027" i="3"/>
  <c r="S1027" i="3"/>
  <c r="U1027" i="3" s="1"/>
  <c r="R1027" i="3"/>
  <c r="T1027" i="3" s="1"/>
  <c r="V1027" i="3" s="1"/>
  <c r="Q1027" i="3"/>
  <c r="K1027" i="3"/>
  <c r="J1027" i="3"/>
  <c r="H1027" i="3"/>
  <c r="I1027" i="3" s="1"/>
  <c r="AC1026" i="3"/>
  <c r="T1026" i="3"/>
  <c r="V1026" i="3" s="1"/>
  <c r="R1026" i="3"/>
  <c r="Q1026" i="3"/>
  <c r="S1026" i="3" s="1"/>
  <c r="U1026" i="3" s="1"/>
  <c r="M1026" i="3"/>
  <c r="O1026" i="3" s="1"/>
  <c r="L1026" i="3"/>
  <c r="J1026" i="3"/>
  <c r="AE1026" i="3" s="1"/>
  <c r="AG1026" i="3" s="1"/>
  <c r="I1026" i="3"/>
  <c r="H1026" i="3"/>
  <c r="W1025" i="3"/>
  <c r="S1025" i="3"/>
  <c r="U1025" i="3" s="1"/>
  <c r="R1025" i="3"/>
  <c r="T1025" i="3" s="1"/>
  <c r="V1025" i="3" s="1"/>
  <c r="Q1025" i="3"/>
  <c r="K1025" i="3"/>
  <c r="J1025" i="3"/>
  <c r="H1025" i="3"/>
  <c r="I1025" i="3" s="1"/>
  <c r="AC1024" i="3"/>
  <c r="T1024" i="3"/>
  <c r="V1024" i="3" s="1"/>
  <c r="R1024" i="3"/>
  <c r="Q1024" i="3"/>
  <c r="S1024" i="3" s="1"/>
  <c r="U1024" i="3" s="1"/>
  <c r="M1024" i="3"/>
  <c r="O1024" i="3" s="1"/>
  <c r="L1024" i="3"/>
  <c r="J1024" i="3"/>
  <c r="AE1024" i="3" s="1"/>
  <c r="AG1024" i="3" s="1"/>
  <c r="I1024" i="3"/>
  <c r="H1024" i="3"/>
  <c r="W1023" i="3"/>
  <c r="S1023" i="3"/>
  <c r="U1023" i="3" s="1"/>
  <c r="R1023" i="3"/>
  <c r="T1023" i="3" s="1"/>
  <c r="V1023" i="3" s="1"/>
  <c r="Q1023" i="3"/>
  <c r="K1023" i="3"/>
  <c r="J1023" i="3"/>
  <c r="H1023" i="3"/>
  <c r="I1023" i="3" s="1"/>
  <c r="AC1022" i="3"/>
  <c r="T1022" i="3"/>
  <c r="V1022" i="3" s="1"/>
  <c r="R1022" i="3"/>
  <c r="Q1022" i="3"/>
  <c r="S1022" i="3" s="1"/>
  <c r="U1022" i="3" s="1"/>
  <c r="M1022" i="3"/>
  <c r="O1022" i="3" s="1"/>
  <c r="L1022" i="3"/>
  <c r="J1022" i="3"/>
  <c r="AE1022" i="3" s="1"/>
  <c r="AG1022" i="3" s="1"/>
  <c r="I1022" i="3"/>
  <c r="H1022" i="3"/>
  <c r="W1021" i="3"/>
  <c r="S1021" i="3"/>
  <c r="U1021" i="3" s="1"/>
  <c r="R1021" i="3"/>
  <c r="T1021" i="3" s="1"/>
  <c r="V1021" i="3" s="1"/>
  <c r="Q1021" i="3"/>
  <c r="K1021" i="3"/>
  <c r="J1021" i="3"/>
  <c r="H1021" i="3"/>
  <c r="I1021" i="3" s="1"/>
  <c r="AC1020" i="3"/>
  <c r="T1020" i="3"/>
  <c r="V1020" i="3" s="1"/>
  <c r="R1020" i="3"/>
  <c r="Q1020" i="3"/>
  <c r="S1020" i="3" s="1"/>
  <c r="U1020" i="3" s="1"/>
  <c r="M1020" i="3"/>
  <c r="O1020" i="3" s="1"/>
  <c r="L1020" i="3"/>
  <c r="J1020" i="3"/>
  <c r="AE1020" i="3" s="1"/>
  <c r="AG1020" i="3" s="1"/>
  <c r="I1020" i="3"/>
  <c r="H1020" i="3"/>
  <c r="W1019" i="3"/>
  <c r="S1019" i="3"/>
  <c r="U1019" i="3" s="1"/>
  <c r="R1019" i="3"/>
  <c r="T1019" i="3" s="1"/>
  <c r="V1019" i="3" s="1"/>
  <c r="Q1019" i="3"/>
  <c r="K1019" i="3"/>
  <c r="J1019" i="3"/>
  <c r="H1019" i="3"/>
  <c r="I1019" i="3" s="1"/>
  <c r="AC1018" i="3"/>
  <c r="T1018" i="3"/>
  <c r="V1018" i="3" s="1"/>
  <c r="R1018" i="3"/>
  <c r="Q1018" i="3"/>
  <c r="S1018" i="3" s="1"/>
  <c r="U1018" i="3" s="1"/>
  <c r="M1018" i="3"/>
  <c r="O1018" i="3" s="1"/>
  <c r="L1018" i="3"/>
  <c r="J1018" i="3"/>
  <c r="AE1018" i="3" s="1"/>
  <c r="AG1018" i="3" s="1"/>
  <c r="I1018" i="3"/>
  <c r="H1018" i="3"/>
  <c r="W1017" i="3"/>
  <c r="S1017" i="3"/>
  <c r="U1017" i="3" s="1"/>
  <c r="R1017" i="3"/>
  <c r="T1017" i="3" s="1"/>
  <c r="V1017" i="3" s="1"/>
  <c r="Q1017" i="3"/>
  <c r="K1017" i="3"/>
  <c r="J1017" i="3"/>
  <c r="H1017" i="3"/>
  <c r="I1017" i="3" s="1"/>
  <c r="AC1016" i="3"/>
  <c r="T1016" i="3"/>
  <c r="V1016" i="3" s="1"/>
  <c r="R1016" i="3"/>
  <c r="Q1016" i="3"/>
  <c r="S1016" i="3" s="1"/>
  <c r="U1016" i="3" s="1"/>
  <c r="M1016" i="3"/>
  <c r="O1016" i="3" s="1"/>
  <c r="L1016" i="3"/>
  <c r="J1016" i="3"/>
  <c r="AE1016" i="3" s="1"/>
  <c r="AG1016" i="3" s="1"/>
  <c r="I1016" i="3"/>
  <c r="H1016" i="3"/>
  <c r="W1015" i="3"/>
  <c r="S1015" i="3"/>
  <c r="U1015" i="3" s="1"/>
  <c r="R1015" i="3"/>
  <c r="T1015" i="3" s="1"/>
  <c r="V1015" i="3" s="1"/>
  <c r="Q1015" i="3"/>
  <c r="K1015" i="3"/>
  <c r="J1015" i="3"/>
  <c r="H1015" i="3"/>
  <c r="I1015" i="3" s="1"/>
  <c r="AC1014" i="3"/>
  <c r="T1014" i="3"/>
  <c r="V1014" i="3" s="1"/>
  <c r="R1014" i="3"/>
  <c r="Q1014" i="3"/>
  <c r="S1014" i="3" s="1"/>
  <c r="U1014" i="3" s="1"/>
  <c r="M1014" i="3"/>
  <c r="O1014" i="3" s="1"/>
  <c r="L1014" i="3"/>
  <c r="J1014" i="3"/>
  <c r="AE1014" i="3" s="1"/>
  <c r="AG1014" i="3" s="1"/>
  <c r="I1014" i="3"/>
  <c r="H1014" i="3"/>
  <c r="W1013" i="3"/>
  <c r="S1013" i="3"/>
  <c r="U1013" i="3" s="1"/>
  <c r="R1013" i="3"/>
  <c r="T1013" i="3" s="1"/>
  <c r="V1013" i="3" s="1"/>
  <c r="Q1013" i="3"/>
  <c r="K1013" i="3"/>
  <c r="J1013" i="3"/>
  <c r="H1013" i="3"/>
  <c r="I1013" i="3" s="1"/>
  <c r="AC1012" i="3"/>
  <c r="T1012" i="3"/>
  <c r="V1012" i="3" s="1"/>
  <c r="R1012" i="3"/>
  <c r="Q1012" i="3"/>
  <c r="S1012" i="3" s="1"/>
  <c r="U1012" i="3" s="1"/>
  <c r="M1012" i="3"/>
  <c r="O1012" i="3" s="1"/>
  <c r="L1012" i="3"/>
  <c r="J1012" i="3"/>
  <c r="AE1012" i="3" s="1"/>
  <c r="AG1012" i="3" s="1"/>
  <c r="I1012" i="3"/>
  <c r="H1012" i="3"/>
  <c r="W1011" i="3"/>
  <c r="S1011" i="3"/>
  <c r="U1011" i="3" s="1"/>
  <c r="R1011" i="3"/>
  <c r="T1011" i="3" s="1"/>
  <c r="V1011" i="3" s="1"/>
  <c r="Q1011" i="3"/>
  <c r="K1011" i="3"/>
  <c r="J1011" i="3"/>
  <c r="H1011" i="3"/>
  <c r="I1011" i="3" s="1"/>
  <c r="AC1010" i="3"/>
  <c r="T1010" i="3"/>
  <c r="V1010" i="3" s="1"/>
  <c r="R1010" i="3"/>
  <c r="Q1010" i="3"/>
  <c r="S1010" i="3" s="1"/>
  <c r="U1010" i="3" s="1"/>
  <c r="M1010" i="3"/>
  <c r="O1010" i="3" s="1"/>
  <c r="L1010" i="3"/>
  <c r="J1010" i="3"/>
  <c r="AE1010" i="3" s="1"/>
  <c r="AG1010" i="3" s="1"/>
  <c r="I1010" i="3"/>
  <c r="H1010" i="3"/>
  <c r="W1009" i="3"/>
  <c r="S1009" i="3"/>
  <c r="U1009" i="3" s="1"/>
  <c r="R1009" i="3"/>
  <c r="T1009" i="3" s="1"/>
  <c r="V1009" i="3" s="1"/>
  <c r="Q1009" i="3"/>
  <c r="K1009" i="3"/>
  <c r="J1009" i="3"/>
  <c r="H1009" i="3"/>
  <c r="I1009" i="3" s="1"/>
  <c r="AC1008" i="3"/>
  <c r="T1008" i="3"/>
  <c r="V1008" i="3" s="1"/>
  <c r="R1008" i="3"/>
  <c r="Q1008" i="3"/>
  <c r="S1008" i="3" s="1"/>
  <c r="U1008" i="3" s="1"/>
  <c r="M1008" i="3"/>
  <c r="O1008" i="3" s="1"/>
  <c r="L1008" i="3"/>
  <c r="J1008" i="3"/>
  <c r="AE1008" i="3" s="1"/>
  <c r="AG1008" i="3" s="1"/>
  <c r="I1008" i="3"/>
  <c r="H1008" i="3"/>
  <c r="W1007" i="3"/>
  <c r="S1007" i="3"/>
  <c r="U1007" i="3" s="1"/>
  <c r="R1007" i="3"/>
  <c r="T1007" i="3" s="1"/>
  <c r="V1007" i="3" s="1"/>
  <c r="Q1007" i="3"/>
  <c r="K1007" i="3"/>
  <c r="J1007" i="3"/>
  <c r="H1007" i="3"/>
  <c r="I1007" i="3" s="1"/>
  <c r="AC1006" i="3"/>
  <c r="T1006" i="3"/>
  <c r="V1006" i="3" s="1"/>
  <c r="R1006" i="3"/>
  <c r="Q1006" i="3"/>
  <c r="S1006" i="3" s="1"/>
  <c r="U1006" i="3" s="1"/>
  <c r="M1006" i="3"/>
  <c r="O1006" i="3" s="1"/>
  <c r="L1006" i="3"/>
  <c r="J1006" i="3"/>
  <c r="AE1006" i="3" s="1"/>
  <c r="AG1006" i="3" s="1"/>
  <c r="I1006" i="3"/>
  <c r="H1006" i="3"/>
  <c r="W1005" i="3"/>
  <c r="S1005" i="3"/>
  <c r="U1005" i="3" s="1"/>
  <c r="R1005" i="3"/>
  <c r="T1005" i="3" s="1"/>
  <c r="V1005" i="3" s="1"/>
  <c r="Q1005" i="3"/>
  <c r="K1005" i="3"/>
  <c r="J1005" i="3"/>
  <c r="H1005" i="3"/>
  <c r="I1005" i="3" s="1"/>
  <c r="AC1004" i="3"/>
  <c r="T1004" i="3"/>
  <c r="V1004" i="3" s="1"/>
  <c r="R1004" i="3"/>
  <c r="Q1004" i="3"/>
  <c r="S1004" i="3" s="1"/>
  <c r="U1004" i="3" s="1"/>
  <c r="M1004" i="3"/>
  <c r="O1004" i="3" s="1"/>
  <c r="L1004" i="3"/>
  <c r="J1004" i="3"/>
  <c r="AE1004" i="3" s="1"/>
  <c r="AG1004" i="3" s="1"/>
  <c r="I1004" i="3"/>
  <c r="H1004" i="3"/>
  <c r="W1003" i="3"/>
  <c r="S1003" i="3"/>
  <c r="U1003" i="3" s="1"/>
  <c r="R1003" i="3"/>
  <c r="T1003" i="3" s="1"/>
  <c r="V1003" i="3" s="1"/>
  <c r="Q1003" i="3"/>
  <c r="K1003" i="3"/>
  <c r="J1003" i="3"/>
  <c r="H1003" i="3"/>
  <c r="I1003" i="3" s="1"/>
  <c r="AC1002" i="3"/>
  <c r="T1002" i="3"/>
  <c r="V1002" i="3" s="1"/>
  <c r="R1002" i="3"/>
  <c r="Q1002" i="3"/>
  <c r="S1002" i="3" s="1"/>
  <c r="U1002" i="3" s="1"/>
  <c r="M1002" i="3"/>
  <c r="O1002" i="3" s="1"/>
  <c r="L1002" i="3"/>
  <c r="J1002" i="3"/>
  <c r="AE1002" i="3" s="1"/>
  <c r="AG1002" i="3" s="1"/>
  <c r="I1002" i="3"/>
  <c r="H1002" i="3"/>
  <c r="W1001" i="3"/>
  <c r="S1001" i="3"/>
  <c r="U1001" i="3" s="1"/>
  <c r="R1001" i="3"/>
  <c r="T1001" i="3" s="1"/>
  <c r="V1001" i="3" s="1"/>
  <c r="Q1001" i="3"/>
  <c r="K1001" i="3"/>
  <c r="J1001" i="3"/>
  <c r="H1001" i="3"/>
  <c r="I1001" i="3" s="1"/>
  <c r="AC1000" i="3"/>
  <c r="T1000" i="3"/>
  <c r="V1000" i="3" s="1"/>
  <c r="R1000" i="3"/>
  <c r="Q1000" i="3"/>
  <c r="S1000" i="3" s="1"/>
  <c r="U1000" i="3" s="1"/>
  <c r="M1000" i="3"/>
  <c r="O1000" i="3" s="1"/>
  <c r="L1000" i="3"/>
  <c r="J1000" i="3"/>
  <c r="AE1000" i="3" s="1"/>
  <c r="AG1000" i="3" s="1"/>
  <c r="I1000" i="3"/>
  <c r="H1000" i="3"/>
  <c r="W999" i="3"/>
  <c r="S999" i="3"/>
  <c r="U999" i="3" s="1"/>
  <c r="R999" i="3"/>
  <c r="T999" i="3" s="1"/>
  <c r="V999" i="3" s="1"/>
  <c r="Q999" i="3"/>
  <c r="K999" i="3"/>
  <c r="J999" i="3"/>
  <c r="H999" i="3"/>
  <c r="I999" i="3" s="1"/>
  <c r="AC998" i="3"/>
  <c r="T998" i="3"/>
  <c r="V998" i="3" s="1"/>
  <c r="R998" i="3"/>
  <c r="Q998" i="3"/>
  <c r="S998" i="3" s="1"/>
  <c r="U998" i="3" s="1"/>
  <c r="M998" i="3"/>
  <c r="O998" i="3" s="1"/>
  <c r="L998" i="3"/>
  <c r="J998" i="3"/>
  <c r="AE998" i="3" s="1"/>
  <c r="AG998" i="3" s="1"/>
  <c r="I998" i="3"/>
  <c r="H998" i="3"/>
  <c r="W997" i="3"/>
  <c r="S997" i="3"/>
  <c r="U997" i="3" s="1"/>
  <c r="R997" i="3"/>
  <c r="T997" i="3" s="1"/>
  <c r="V997" i="3" s="1"/>
  <c r="Q997" i="3"/>
  <c r="K997" i="3"/>
  <c r="J997" i="3"/>
  <c r="H997" i="3"/>
  <c r="I997" i="3" s="1"/>
  <c r="AC996" i="3"/>
  <c r="T996" i="3"/>
  <c r="V996" i="3" s="1"/>
  <c r="R996" i="3"/>
  <c r="Q996" i="3"/>
  <c r="S996" i="3" s="1"/>
  <c r="U996" i="3" s="1"/>
  <c r="M996" i="3"/>
  <c r="O996" i="3" s="1"/>
  <c r="L996" i="3"/>
  <c r="J996" i="3"/>
  <c r="AE996" i="3" s="1"/>
  <c r="AG996" i="3" s="1"/>
  <c r="I996" i="3"/>
  <c r="H996" i="3"/>
  <c r="W995" i="3"/>
  <c r="S995" i="3"/>
  <c r="U995" i="3" s="1"/>
  <c r="R995" i="3"/>
  <c r="T995" i="3" s="1"/>
  <c r="V995" i="3" s="1"/>
  <c r="Q995" i="3"/>
  <c r="K995" i="3"/>
  <c r="J995" i="3"/>
  <c r="H995" i="3"/>
  <c r="I995" i="3" s="1"/>
  <c r="AC994" i="3"/>
  <c r="T994" i="3"/>
  <c r="V994" i="3" s="1"/>
  <c r="R994" i="3"/>
  <c r="Q994" i="3"/>
  <c r="S994" i="3" s="1"/>
  <c r="U994" i="3" s="1"/>
  <c r="M994" i="3"/>
  <c r="O994" i="3" s="1"/>
  <c r="L994" i="3"/>
  <c r="J994" i="3"/>
  <c r="AE994" i="3" s="1"/>
  <c r="AG994" i="3" s="1"/>
  <c r="I994" i="3"/>
  <c r="H994" i="3"/>
  <c r="W993" i="3"/>
  <c r="S993" i="3"/>
  <c r="U993" i="3" s="1"/>
  <c r="R993" i="3"/>
  <c r="T993" i="3" s="1"/>
  <c r="V993" i="3" s="1"/>
  <c r="Q993" i="3"/>
  <c r="K993" i="3"/>
  <c r="J993" i="3"/>
  <c r="H993" i="3"/>
  <c r="I993" i="3" s="1"/>
  <c r="AC992" i="3"/>
  <c r="T992" i="3"/>
  <c r="V992" i="3" s="1"/>
  <c r="R992" i="3"/>
  <c r="Q992" i="3"/>
  <c r="S992" i="3" s="1"/>
  <c r="U992" i="3" s="1"/>
  <c r="M992" i="3"/>
  <c r="O992" i="3" s="1"/>
  <c r="L992" i="3"/>
  <c r="J992" i="3"/>
  <c r="AE992" i="3" s="1"/>
  <c r="AG992" i="3" s="1"/>
  <c r="I992" i="3"/>
  <c r="H992" i="3"/>
  <c r="W991" i="3"/>
  <c r="S991" i="3"/>
  <c r="U991" i="3" s="1"/>
  <c r="R991" i="3"/>
  <c r="T991" i="3" s="1"/>
  <c r="V991" i="3" s="1"/>
  <c r="Q991" i="3"/>
  <c r="K991" i="3"/>
  <c r="J991" i="3"/>
  <c r="I991" i="3"/>
  <c r="H991" i="3"/>
  <c r="AC990" i="3"/>
  <c r="T990" i="3"/>
  <c r="V990" i="3" s="1"/>
  <c r="R990" i="3"/>
  <c r="Q990" i="3"/>
  <c r="S990" i="3" s="1"/>
  <c r="U990" i="3" s="1"/>
  <c r="M990" i="3"/>
  <c r="O990" i="3" s="1"/>
  <c r="L990" i="3"/>
  <c r="J990" i="3"/>
  <c r="AE990" i="3" s="1"/>
  <c r="AG990" i="3" s="1"/>
  <c r="H990" i="3"/>
  <c r="I990" i="3" s="1"/>
  <c r="W989" i="3"/>
  <c r="S989" i="3"/>
  <c r="U989" i="3" s="1"/>
  <c r="R989" i="3"/>
  <c r="T989" i="3" s="1"/>
  <c r="V989" i="3" s="1"/>
  <c r="Q989" i="3"/>
  <c r="K989" i="3"/>
  <c r="J989" i="3"/>
  <c r="H989" i="3"/>
  <c r="I989" i="3" s="1"/>
  <c r="AC988" i="3"/>
  <c r="T988" i="3"/>
  <c r="V988" i="3" s="1"/>
  <c r="R988" i="3"/>
  <c r="Q988" i="3"/>
  <c r="S988" i="3" s="1"/>
  <c r="U988" i="3" s="1"/>
  <c r="M988" i="3"/>
  <c r="O988" i="3" s="1"/>
  <c r="L988" i="3"/>
  <c r="J988" i="3"/>
  <c r="AE988" i="3" s="1"/>
  <c r="AG988" i="3" s="1"/>
  <c r="H988" i="3"/>
  <c r="I988" i="3" s="1"/>
  <c r="W987" i="3"/>
  <c r="S987" i="3"/>
  <c r="U987" i="3" s="1"/>
  <c r="R987" i="3"/>
  <c r="T987" i="3" s="1"/>
  <c r="V987" i="3" s="1"/>
  <c r="Q987" i="3"/>
  <c r="K987" i="3"/>
  <c r="J987" i="3"/>
  <c r="H987" i="3"/>
  <c r="I987" i="3" s="1"/>
  <c r="AC986" i="3"/>
  <c r="T986" i="3"/>
  <c r="V986" i="3" s="1"/>
  <c r="R986" i="3"/>
  <c r="Q986" i="3"/>
  <c r="S986" i="3" s="1"/>
  <c r="U986" i="3" s="1"/>
  <c r="M986" i="3"/>
  <c r="O986" i="3" s="1"/>
  <c r="L986" i="3"/>
  <c r="J986" i="3"/>
  <c r="AE986" i="3" s="1"/>
  <c r="AG986" i="3" s="1"/>
  <c r="I986" i="3"/>
  <c r="H986" i="3"/>
  <c r="W985" i="3"/>
  <c r="S985" i="3"/>
  <c r="U985" i="3" s="1"/>
  <c r="R985" i="3"/>
  <c r="T985" i="3" s="1"/>
  <c r="V985" i="3" s="1"/>
  <c r="Q985" i="3"/>
  <c r="K985" i="3"/>
  <c r="J985" i="3"/>
  <c r="I985" i="3"/>
  <c r="H985" i="3"/>
  <c r="AC984" i="3"/>
  <c r="T984" i="3"/>
  <c r="V984" i="3" s="1"/>
  <c r="R984" i="3"/>
  <c r="Q984" i="3"/>
  <c r="S984" i="3" s="1"/>
  <c r="U984" i="3" s="1"/>
  <c r="M984" i="3"/>
  <c r="O984" i="3" s="1"/>
  <c r="L984" i="3"/>
  <c r="J984" i="3"/>
  <c r="AE984" i="3" s="1"/>
  <c r="AG984" i="3" s="1"/>
  <c r="H984" i="3"/>
  <c r="I984" i="3" s="1"/>
  <c r="W983" i="3"/>
  <c r="S983" i="3"/>
  <c r="U983" i="3" s="1"/>
  <c r="R983" i="3"/>
  <c r="T983" i="3" s="1"/>
  <c r="V983" i="3" s="1"/>
  <c r="Q983" i="3"/>
  <c r="K983" i="3"/>
  <c r="J983" i="3"/>
  <c r="H983" i="3"/>
  <c r="I983" i="3" s="1"/>
  <c r="AC982" i="3"/>
  <c r="T982" i="3"/>
  <c r="V982" i="3" s="1"/>
  <c r="R982" i="3"/>
  <c r="Q982" i="3"/>
  <c r="S982" i="3" s="1"/>
  <c r="U982" i="3" s="1"/>
  <c r="M982" i="3"/>
  <c r="O982" i="3" s="1"/>
  <c r="L982" i="3"/>
  <c r="J982" i="3"/>
  <c r="AE982" i="3" s="1"/>
  <c r="AG982" i="3" s="1"/>
  <c r="I982" i="3"/>
  <c r="H982" i="3"/>
  <c r="W981" i="3"/>
  <c r="S981" i="3"/>
  <c r="U981" i="3" s="1"/>
  <c r="R981" i="3"/>
  <c r="T981" i="3" s="1"/>
  <c r="V981" i="3" s="1"/>
  <c r="Q981" i="3"/>
  <c r="K981" i="3"/>
  <c r="J981" i="3"/>
  <c r="I981" i="3"/>
  <c r="H981" i="3"/>
  <c r="AC980" i="3"/>
  <c r="T980" i="3"/>
  <c r="V980" i="3" s="1"/>
  <c r="R980" i="3"/>
  <c r="Q980" i="3"/>
  <c r="S980" i="3" s="1"/>
  <c r="U980" i="3" s="1"/>
  <c r="M980" i="3"/>
  <c r="O980" i="3" s="1"/>
  <c r="L980" i="3"/>
  <c r="J980" i="3"/>
  <c r="AE980" i="3" s="1"/>
  <c r="AG980" i="3" s="1"/>
  <c r="H980" i="3"/>
  <c r="I980" i="3" s="1"/>
  <c r="W979" i="3"/>
  <c r="S979" i="3"/>
  <c r="U979" i="3" s="1"/>
  <c r="R979" i="3"/>
  <c r="T979" i="3" s="1"/>
  <c r="V979" i="3" s="1"/>
  <c r="Q979" i="3"/>
  <c r="K979" i="3"/>
  <c r="J979" i="3"/>
  <c r="H979" i="3"/>
  <c r="I979" i="3" s="1"/>
  <c r="AC978" i="3"/>
  <c r="AE978" i="3" s="1"/>
  <c r="AG978" i="3" s="1"/>
  <c r="Y978" i="3"/>
  <c r="AA978" i="3" s="1"/>
  <c r="X978" i="3"/>
  <c r="W978" i="3"/>
  <c r="Z978" i="3" s="1"/>
  <c r="AB978" i="3" s="1"/>
  <c r="T978" i="3"/>
  <c r="V978" i="3" s="1"/>
  <c r="R978" i="3"/>
  <c r="Q978" i="3"/>
  <c r="S978" i="3" s="1"/>
  <c r="U978" i="3" s="1"/>
  <c r="M978" i="3"/>
  <c r="O978" i="3" s="1"/>
  <c r="L978" i="3"/>
  <c r="K978" i="3"/>
  <c r="J978" i="3"/>
  <c r="AD978" i="3" s="1"/>
  <c r="AF978" i="3" s="1"/>
  <c r="I978" i="3"/>
  <c r="H978" i="3"/>
  <c r="W977" i="3"/>
  <c r="S977" i="3"/>
  <c r="U977" i="3" s="1"/>
  <c r="R977" i="3"/>
  <c r="T977" i="3" s="1"/>
  <c r="V977" i="3" s="1"/>
  <c r="Q977" i="3"/>
  <c r="K977" i="3"/>
  <c r="J977" i="3"/>
  <c r="I977" i="3"/>
  <c r="H977" i="3"/>
  <c r="AC976" i="3"/>
  <c r="AE976" i="3" s="1"/>
  <c r="AG976" i="3" s="1"/>
  <c r="Y976" i="3"/>
  <c r="AA976" i="3" s="1"/>
  <c r="X976" i="3"/>
  <c r="W976" i="3"/>
  <c r="Z976" i="3" s="1"/>
  <c r="AB976" i="3" s="1"/>
  <c r="T976" i="3"/>
  <c r="V976" i="3" s="1"/>
  <c r="R976" i="3"/>
  <c r="Q976" i="3"/>
  <c r="S976" i="3" s="1"/>
  <c r="U976" i="3" s="1"/>
  <c r="M976" i="3"/>
  <c r="O976" i="3" s="1"/>
  <c r="L976" i="3"/>
  <c r="K976" i="3"/>
  <c r="J976" i="3"/>
  <c r="AD976" i="3" s="1"/>
  <c r="AF976" i="3" s="1"/>
  <c r="H976" i="3"/>
  <c r="I976" i="3" s="1"/>
  <c r="W975" i="3"/>
  <c r="S975" i="3"/>
  <c r="U975" i="3" s="1"/>
  <c r="R975" i="3"/>
  <c r="T975" i="3" s="1"/>
  <c r="V975" i="3" s="1"/>
  <c r="Q975" i="3"/>
  <c r="K975" i="3"/>
  <c r="J975" i="3"/>
  <c r="H975" i="3"/>
  <c r="I975" i="3" s="1"/>
  <c r="AC974" i="3"/>
  <c r="T974" i="3"/>
  <c r="V974" i="3" s="1"/>
  <c r="R974" i="3"/>
  <c r="Q974" i="3"/>
  <c r="S974" i="3" s="1"/>
  <c r="U974" i="3" s="1"/>
  <c r="M974" i="3"/>
  <c r="O974" i="3" s="1"/>
  <c r="L974" i="3"/>
  <c r="J974" i="3"/>
  <c r="AE974" i="3" s="1"/>
  <c r="AG974" i="3" s="1"/>
  <c r="I974" i="3"/>
  <c r="H974" i="3"/>
  <c r="W973" i="3"/>
  <c r="S973" i="3"/>
  <c r="U973" i="3" s="1"/>
  <c r="R973" i="3"/>
  <c r="T973" i="3" s="1"/>
  <c r="V973" i="3" s="1"/>
  <c r="Q973" i="3"/>
  <c r="K973" i="3"/>
  <c r="J973" i="3"/>
  <c r="I973" i="3"/>
  <c r="H973" i="3"/>
  <c r="AC972" i="3"/>
  <c r="T972" i="3"/>
  <c r="V972" i="3" s="1"/>
  <c r="R972" i="3"/>
  <c r="Q972" i="3"/>
  <c r="S972" i="3" s="1"/>
  <c r="U972" i="3" s="1"/>
  <c r="M972" i="3"/>
  <c r="O972" i="3" s="1"/>
  <c r="L972" i="3"/>
  <c r="J972" i="3"/>
  <c r="AE972" i="3" s="1"/>
  <c r="AG972" i="3" s="1"/>
  <c r="H972" i="3"/>
  <c r="I972" i="3" s="1"/>
  <c r="W971" i="3"/>
  <c r="S971" i="3"/>
  <c r="U971" i="3" s="1"/>
  <c r="R971" i="3"/>
  <c r="T971" i="3" s="1"/>
  <c r="V971" i="3" s="1"/>
  <c r="Q971" i="3"/>
  <c r="K971" i="3"/>
  <c r="J971" i="3"/>
  <c r="H971" i="3"/>
  <c r="I971" i="3" s="1"/>
  <c r="AC970" i="3"/>
  <c r="T970" i="3"/>
  <c r="V970" i="3" s="1"/>
  <c r="R970" i="3"/>
  <c r="Q970" i="3"/>
  <c r="S970" i="3" s="1"/>
  <c r="U970" i="3" s="1"/>
  <c r="M970" i="3"/>
  <c r="O970" i="3" s="1"/>
  <c r="L970" i="3"/>
  <c r="J970" i="3"/>
  <c r="AE970" i="3" s="1"/>
  <c r="AG970" i="3" s="1"/>
  <c r="I970" i="3"/>
  <c r="H970" i="3"/>
  <c r="W969" i="3"/>
  <c r="S969" i="3"/>
  <c r="U969" i="3" s="1"/>
  <c r="R969" i="3"/>
  <c r="T969" i="3" s="1"/>
  <c r="V969" i="3" s="1"/>
  <c r="Q969" i="3"/>
  <c r="K969" i="3"/>
  <c r="J969" i="3"/>
  <c r="I969" i="3"/>
  <c r="H969" i="3"/>
  <c r="AC968" i="3"/>
  <c r="AE968" i="3" s="1"/>
  <c r="AG968" i="3" s="1"/>
  <c r="Y968" i="3"/>
  <c r="AA968" i="3" s="1"/>
  <c r="X968" i="3"/>
  <c r="W968" i="3"/>
  <c r="Z968" i="3" s="1"/>
  <c r="AB968" i="3" s="1"/>
  <c r="T968" i="3"/>
  <c r="V968" i="3" s="1"/>
  <c r="R968" i="3"/>
  <c r="Q968" i="3"/>
  <c r="S968" i="3" s="1"/>
  <c r="U968" i="3" s="1"/>
  <c r="M968" i="3"/>
  <c r="O968" i="3" s="1"/>
  <c r="L968" i="3"/>
  <c r="K968" i="3"/>
  <c r="J968" i="3"/>
  <c r="AD968" i="3" s="1"/>
  <c r="AF968" i="3" s="1"/>
  <c r="H968" i="3"/>
  <c r="I968" i="3" s="1"/>
  <c r="W967" i="3"/>
  <c r="S967" i="3"/>
  <c r="U967" i="3" s="1"/>
  <c r="R967" i="3"/>
  <c r="T967" i="3" s="1"/>
  <c r="V967" i="3" s="1"/>
  <c r="Q967" i="3"/>
  <c r="K967" i="3"/>
  <c r="J967" i="3"/>
  <c r="H967" i="3"/>
  <c r="I967" i="3" s="1"/>
  <c r="AC966" i="3"/>
  <c r="AE966" i="3" s="1"/>
  <c r="AG966" i="3" s="1"/>
  <c r="Y966" i="3"/>
  <c r="AA966" i="3" s="1"/>
  <c r="X966" i="3"/>
  <c r="W966" i="3"/>
  <c r="Z966" i="3" s="1"/>
  <c r="AB966" i="3" s="1"/>
  <c r="T966" i="3"/>
  <c r="V966" i="3" s="1"/>
  <c r="R966" i="3"/>
  <c r="Q966" i="3"/>
  <c r="S966" i="3" s="1"/>
  <c r="U966" i="3" s="1"/>
  <c r="M966" i="3"/>
  <c r="O966" i="3" s="1"/>
  <c r="L966" i="3"/>
  <c r="K966" i="3"/>
  <c r="J966" i="3"/>
  <c r="AD966" i="3" s="1"/>
  <c r="AF966" i="3" s="1"/>
  <c r="I966" i="3"/>
  <c r="H966" i="3"/>
  <c r="W965" i="3"/>
  <c r="S965" i="3"/>
  <c r="U965" i="3" s="1"/>
  <c r="R965" i="3"/>
  <c r="T965" i="3" s="1"/>
  <c r="V965" i="3" s="1"/>
  <c r="Q965" i="3"/>
  <c r="K965" i="3"/>
  <c r="J965" i="3"/>
  <c r="I965" i="3"/>
  <c r="H965" i="3"/>
  <c r="AC964" i="3"/>
  <c r="AE964" i="3" s="1"/>
  <c r="AG964" i="3" s="1"/>
  <c r="Y964" i="3"/>
  <c r="AA964" i="3" s="1"/>
  <c r="X964" i="3"/>
  <c r="W964" i="3"/>
  <c r="Z964" i="3" s="1"/>
  <c r="AB964" i="3" s="1"/>
  <c r="T964" i="3"/>
  <c r="V964" i="3" s="1"/>
  <c r="R964" i="3"/>
  <c r="Q964" i="3"/>
  <c r="S964" i="3" s="1"/>
  <c r="U964" i="3" s="1"/>
  <c r="M964" i="3"/>
  <c r="O964" i="3" s="1"/>
  <c r="L964" i="3"/>
  <c r="K964" i="3"/>
  <c r="J964" i="3"/>
  <c r="AD964" i="3" s="1"/>
  <c r="AF964" i="3" s="1"/>
  <c r="H964" i="3"/>
  <c r="I964" i="3" s="1"/>
  <c r="W963" i="3"/>
  <c r="S963" i="3"/>
  <c r="U963" i="3" s="1"/>
  <c r="R963" i="3"/>
  <c r="T963" i="3" s="1"/>
  <c r="V963" i="3" s="1"/>
  <c r="Q963" i="3"/>
  <c r="K963" i="3"/>
  <c r="J963" i="3"/>
  <c r="H963" i="3"/>
  <c r="I963" i="3" s="1"/>
  <c r="AC962" i="3"/>
  <c r="AE962" i="3" s="1"/>
  <c r="AG962" i="3" s="1"/>
  <c r="Y962" i="3"/>
  <c r="AA962" i="3" s="1"/>
  <c r="X962" i="3"/>
  <c r="W962" i="3"/>
  <c r="Z962" i="3" s="1"/>
  <c r="AB962" i="3" s="1"/>
  <c r="T962" i="3"/>
  <c r="V962" i="3" s="1"/>
  <c r="R962" i="3"/>
  <c r="Q962" i="3"/>
  <c r="S962" i="3" s="1"/>
  <c r="U962" i="3" s="1"/>
  <c r="M962" i="3"/>
  <c r="O962" i="3" s="1"/>
  <c r="L962" i="3"/>
  <c r="K962" i="3"/>
  <c r="J962" i="3"/>
  <c r="AD962" i="3" s="1"/>
  <c r="AF962" i="3" s="1"/>
  <c r="I962" i="3"/>
  <c r="H962" i="3"/>
  <c r="W961" i="3"/>
  <c r="S961" i="3"/>
  <c r="U961" i="3" s="1"/>
  <c r="R961" i="3"/>
  <c r="T961" i="3" s="1"/>
  <c r="V961" i="3" s="1"/>
  <c r="Q961" i="3"/>
  <c r="K961" i="3"/>
  <c r="J961" i="3"/>
  <c r="I961" i="3"/>
  <c r="H961" i="3"/>
  <c r="AC960" i="3"/>
  <c r="AE960" i="3" s="1"/>
  <c r="AG960" i="3" s="1"/>
  <c r="Y960" i="3"/>
  <c r="AA960" i="3" s="1"/>
  <c r="X960" i="3"/>
  <c r="W960" i="3"/>
  <c r="Z960" i="3" s="1"/>
  <c r="AB960" i="3" s="1"/>
  <c r="T960" i="3"/>
  <c r="V960" i="3" s="1"/>
  <c r="R960" i="3"/>
  <c r="Q960" i="3"/>
  <c r="S960" i="3" s="1"/>
  <c r="U960" i="3" s="1"/>
  <c r="M960" i="3"/>
  <c r="O960" i="3" s="1"/>
  <c r="L960" i="3"/>
  <c r="K960" i="3"/>
  <c r="J960" i="3"/>
  <c r="AD960" i="3" s="1"/>
  <c r="AF960" i="3" s="1"/>
  <c r="H960" i="3"/>
  <c r="I960" i="3" s="1"/>
  <c r="W959" i="3"/>
  <c r="S959" i="3"/>
  <c r="U959" i="3" s="1"/>
  <c r="R959" i="3"/>
  <c r="T959" i="3" s="1"/>
  <c r="V959" i="3" s="1"/>
  <c r="Q959" i="3"/>
  <c r="K959" i="3"/>
  <c r="J959" i="3"/>
  <c r="H959" i="3"/>
  <c r="I959" i="3" s="1"/>
  <c r="AC958" i="3"/>
  <c r="AE958" i="3" s="1"/>
  <c r="AG958" i="3" s="1"/>
  <c r="Y958" i="3"/>
  <c r="AA958" i="3" s="1"/>
  <c r="X958" i="3"/>
  <c r="W958" i="3"/>
  <c r="Z958" i="3" s="1"/>
  <c r="AB958" i="3" s="1"/>
  <c r="T958" i="3"/>
  <c r="V958" i="3" s="1"/>
  <c r="R958" i="3"/>
  <c r="Q958" i="3"/>
  <c r="S958" i="3" s="1"/>
  <c r="U958" i="3" s="1"/>
  <c r="M958" i="3"/>
  <c r="O958" i="3" s="1"/>
  <c r="L958" i="3"/>
  <c r="K958" i="3"/>
  <c r="J958" i="3"/>
  <c r="AD958" i="3" s="1"/>
  <c r="AF958" i="3" s="1"/>
  <c r="I958" i="3"/>
  <c r="H958" i="3"/>
  <c r="W957" i="3"/>
  <c r="S957" i="3"/>
  <c r="U957" i="3" s="1"/>
  <c r="R957" i="3"/>
  <c r="T957" i="3" s="1"/>
  <c r="V957" i="3" s="1"/>
  <c r="Q957" i="3"/>
  <c r="K957" i="3"/>
  <c r="J957" i="3"/>
  <c r="I957" i="3"/>
  <c r="H957" i="3"/>
  <c r="AC956" i="3"/>
  <c r="AE956" i="3" s="1"/>
  <c r="AG956" i="3" s="1"/>
  <c r="Y956" i="3"/>
  <c r="AA956" i="3" s="1"/>
  <c r="X956" i="3"/>
  <c r="W956" i="3"/>
  <c r="Z956" i="3" s="1"/>
  <c r="AB956" i="3" s="1"/>
  <c r="T956" i="3"/>
  <c r="V956" i="3" s="1"/>
  <c r="R956" i="3"/>
  <c r="Q956" i="3"/>
  <c r="S956" i="3" s="1"/>
  <c r="U956" i="3" s="1"/>
  <c r="M956" i="3"/>
  <c r="O956" i="3" s="1"/>
  <c r="L956" i="3"/>
  <c r="K956" i="3"/>
  <c r="J956" i="3"/>
  <c r="AD956" i="3" s="1"/>
  <c r="AF956" i="3" s="1"/>
  <c r="H956" i="3"/>
  <c r="I956" i="3" s="1"/>
  <c r="W955" i="3"/>
  <c r="S955" i="3"/>
  <c r="U955" i="3" s="1"/>
  <c r="R955" i="3"/>
  <c r="T955" i="3" s="1"/>
  <c r="V955" i="3" s="1"/>
  <c r="Q955" i="3"/>
  <c r="K955" i="3"/>
  <c r="J955" i="3"/>
  <c r="H955" i="3"/>
  <c r="I955" i="3" s="1"/>
  <c r="AC954" i="3"/>
  <c r="AE954" i="3" s="1"/>
  <c r="AG954" i="3" s="1"/>
  <c r="Y954" i="3"/>
  <c r="AA954" i="3" s="1"/>
  <c r="X954" i="3"/>
  <c r="W954" i="3"/>
  <c r="Z954" i="3" s="1"/>
  <c r="AB954" i="3" s="1"/>
  <c r="T954" i="3"/>
  <c r="V954" i="3" s="1"/>
  <c r="R954" i="3"/>
  <c r="Q954" i="3"/>
  <c r="S954" i="3" s="1"/>
  <c r="U954" i="3" s="1"/>
  <c r="M954" i="3"/>
  <c r="O954" i="3" s="1"/>
  <c r="L954" i="3"/>
  <c r="K954" i="3"/>
  <c r="J954" i="3"/>
  <c r="AD954" i="3" s="1"/>
  <c r="AF954" i="3" s="1"/>
  <c r="I954" i="3"/>
  <c r="H954" i="3"/>
  <c r="W953" i="3"/>
  <c r="S953" i="3"/>
  <c r="U953" i="3" s="1"/>
  <c r="R953" i="3"/>
  <c r="T953" i="3" s="1"/>
  <c r="V953" i="3" s="1"/>
  <c r="Q953" i="3"/>
  <c r="K953" i="3"/>
  <c r="J953" i="3"/>
  <c r="I953" i="3"/>
  <c r="H953" i="3"/>
  <c r="AC952" i="3"/>
  <c r="AE952" i="3" s="1"/>
  <c r="AG952" i="3" s="1"/>
  <c r="Y952" i="3"/>
  <c r="AA952" i="3" s="1"/>
  <c r="X952" i="3"/>
  <c r="W952" i="3"/>
  <c r="Z952" i="3" s="1"/>
  <c r="AB952" i="3" s="1"/>
  <c r="T952" i="3"/>
  <c r="V952" i="3" s="1"/>
  <c r="R952" i="3"/>
  <c r="Q952" i="3"/>
  <c r="S952" i="3" s="1"/>
  <c r="U952" i="3" s="1"/>
  <c r="M952" i="3"/>
  <c r="O952" i="3" s="1"/>
  <c r="L952" i="3"/>
  <c r="K952" i="3"/>
  <c r="J952" i="3"/>
  <c r="AD952" i="3" s="1"/>
  <c r="AF952" i="3" s="1"/>
  <c r="H952" i="3"/>
  <c r="I952" i="3" s="1"/>
  <c r="W951" i="3"/>
  <c r="S951" i="3"/>
  <c r="U951" i="3" s="1"/>
  <c r="R951" i="3"/>
  <c r="T951" i="3" s="1"/>
  <c r="V951" i="3" s="1"/>
  <c r="Q951" i="3"/>
  <c r="K951" i="3"/>
  <c r="J951" i="3"/>
  <c r="H951" i="3"/>
  <c r="I951" i="3" s="1"/>
  <c r="AC950" i="3"/>
  <c r="AE950" i="3" s="1"/>
  <c r="AG950" i="3" s="1"/>
  <c r="Y950" i="3"/>
  <c r="AA950" i="3" s="1"/>
  <c r="X950" i="3"/>
  <c r="W950" i="3"/>
  <c r="Z950" i="3" s="1"/>
  <c r="AB950" i="3" s="1"/>
  <c r="T950" i="3"/>
  <c r="V950" i="3" s="1"/>
  <c r="R950" i="3"/>
  <c r="Q950" i="3"/>
  <c r="S950" i="3" s="1"/>
  <c r="U950" i="3" s="1"/>
  <c r="M950" i="3"/>
  <c r="O950" i="3" s="1"/>
  <c r="L950" i="3"/>
  <c r="K950" i="3"/>
  <c r="J950" i="3"/>
  <c r="AD950" i="3" s="1"/>
  <c r="AF950" i="3" s="1"/>
  <c r="I950" i="3"/>
  <c r="H950" i="3"/>
  <c r="W949" i="3"/>
  <c r="S949" i="3"/>
  <c r="U949" i="3" s="1"/>
  <c r="R949" i="3"/>
  <c r="T949" i="3" s="1"/>
  <c r="V949" i="3" s="1"/>
  <c r="Q949" i="3"/>
  <c r="K949" i="3"/>
  <c r="J949" i="3"/>
  <c r="I949" i="3"/>
  <c r="H949" i="3"/>
  <c r="AC948" i="3"/>
  <c r="AE948" i="3" s="1"/>
  <c r="AG948" i="3" s="1"/>
  <c r="Y948" i="3"/>
  <c r="AA948" i="3" s="1"/>
  <c r="X948" i="3"/>
  <c r="W948" i="3"/>
  <c r="Z948" i="3" s="1"/>
  <c r="AB948" i="3" s="1"/>
  <c r="T948" i="3"/>
  <c r="V948" i="3" s="1"/>
  <c r="R948" i="3"/>
  <c r="Q948" i="3"/>
  <c r="S948" i="3" s="1"/>
  <c r="U948" i="3" s="1"/>
  <c r="M948" i="3"/>
  <c r="O948" i="3" s="1"/>
  <c r="L948" i="3"/>
  <c r="K948" i="3"/>
  <c r="J948" i="3"/>
  <c r="AD948" i="3" s="1"/>
  <c r="AF948" i="3" s="1"/>
  <c r="H948" i="3"/>
  <c r="I948" i="3" s="1"/>
  <c r="W947" i="3"/>
  <c r="S947" i="3"/>
  <c r="U947" i="3" s="1"/>
  <c r="R947" i="3"/>
  <c r="T947" i="3" s="1"/>
  <c r="V947" i="3" s="1"/>
  <c r="Q947" i="3"/>
  <c r="K947" i="3"/>
  <c r="J947" i="3"/>
  <c r="H947" i="3"/>
  <c r="I947" i="3" s="1"/>
  <c r="AC946" i="3"/>
  <c r="AE946" i="3" s="1"/>
  <c r="AG946" i="3" s="1"/>
  <c r="Y946" i="3"/>
  <c r="AA946" i="3" s="1"/>
  <c r="X946" i="3"/>
  <c r="W946" i="3"/>
  <c r="Z946" i="3" s="1"/>
  <c r="AB946" i="3" s="1"/>
  <c r="T946" i="3"/>
  <c r="V946" i="3" s="1"/>
  <c r="R946" i="3"/>
  <c r="Q946" i="3"/>
  <c r="S946" i="3" s="1"/>
  <c r="U946" i="3" s="1"/>
  <c r="M946" i="3"/>
  <c r="O946" i="3" s="1"/>
  <c r="L946" i="3"/>
  <c r="K946" i="3"/>
  <c r="J946" i="3"/>
  <c r="AD946" i="3" s="1"/>
  <c r="AF946" i="3" s="1"/>
  <c r="I946" i="3"/>
  <c r="H946" i="3"/>
  <c r="W945" i="3"/>
  <c r="S945" i="3"/>
  <c r="U945" i="3" s="1"/>
  <c r="R945" i="3"/>
  <c r="T945" i="3" s="1"/>
  <c r="V945" i="3" s="1"/>
  <c r="Q945" i="3"/>
  <c r="K945" i="3"/>
  <c r="J945" i="3"/>
  <c r="I945" i="3"/>
  <c r="H945" i="3"/>
  <c r="AC944" i="3"/>
  <c r="AE944" i="3" s="1"/>
  <c r="AG944" i="3" s="1"/>
  <c r="Y944" i="3"/>
  <c r="AA944" i="3" s="1"/>
  <c r="X944" i="3"/>
  <c r="W944" i="3"/>
  <c r="Z944" i="3" s="1"/>
  <c r="AB944" i="3" s="1"/>
  <c r="T944" i="3"/>
  <c r="V944" i="3" s="1"/>
  <c r="R944" i="3"/>
  <c r="Q944" i="3"/>
  <c r="S944" i="3" s="1"/>
  <c r="U944" i="3" s="1"/>
  <c r="M944" i="3"/>
  <c r="O944" i="3" s="1"/>
  <c r="L944" i="3"/>
  <c r="K944" i="3"/>
  <c r="J944" i="3"/>
  <c r="AD944" i="3" s="1"/>
  <c r="AF944" i="3" s="1"/>
  <c r="H944" i="3"/>
  <c r="I944" i="3" s="1"/>
  <c r="W943" i="3"/>
  <c r="S943" i="3"/>
  <c r="U943" i="3" s="1"/>
  <c r="R943" i="3"/>
  <c r="T943" i="3" s="1"/>
  <c r="V943" i="3" s="1"/>
  <c r="Q943" i="3"/>
  <c r="K943" i="3"/>
  <c r="J943" i="3"/>
  <c r="H943" i="3"/>
  <c r="I943" i="3" s="1"/>
  <c r="AC942" i="3"/>
  <c r="T942" i="3"/>
  <c r="V942" i="3" s="1"/>
  <c r="R942" i="3"/>
  <c r="Q942" i="3"/>
  <c r="S942" i="3" s="1"/>
  <c r="U942" i="3" s="1"/>
  <c r="M942" i="3"/>
  <c r="O942" i="3" s="1"/>
  <c r="L942" i="3"/>
  <c r="J942" i="3"/>
  <c r="AE942" i="3" s="1"/>
  <c r="AG942" i="3" s="1"/>
  <c r="I942" i="3"/>
  <c r="H942" i="3"/>
  <c r="W941" i="3"/>
  <c r="S941" i="3"/>
  <c r="U941" i="3" s="1"/>
  <c r="R941" i="3"/>
  <c r="T941" i="3" s="1"/>
  <c r="V941" i="3" s="1"/>
  <c r="Q941" i="3"/>
  <c r="K941" i="3"/>
  <c r="J941" i="3"/>
  <c r="I941" i="3"/>
  <c r="H941" i="3"/>
  <c r="AC940" i="3"/>
  <c r="T940" i="3"/>
  <c r="V940" i="3" s="1"/>
  <c r="R940" i="3"/>
  <c r="Q940" i="3"/>
  <c r="S940" i="3" s="1"/>
  <c r="U940" i="3" s="1"/>
  <c r="M940" i="3"/>
  <c r="O940" i="3" s="1"/>
  <c r="L940" i="3"/>
  <c r="J940" i="3"/>
  <c r="AE940" i="3" s="1"/>
  <c r="AG940" i="3" s="1"/>
  <c r="H940" i="3"/>
  <c r="I940" i="3" s="1"/>
  <c r="W939" i="3"/>
  <c r="S939" i="3"/>
  <c r="U939" i="3" s="1"/>
  <c r="R939" i="3"/>
  <c r="T939" i="3" s="1"/>
  <c r="V939" i="3" s="1"/>
  <c r="Q939" i="3"/>
  <c r="K939" i="3"/>
  <c r="J939" i="3"/>
  <c r="H939" i="3"/>
  <c r="I939" i="3" s="1"/>
  <c r="AC938" i="3"/>
  <c r="AE938" i="3" s="1"/>
  <c r="AG938" i="3" s="1"/>
  <c r="Y938" i="3"/>
  <c r="AA938" i="3" s="1"/>
  <c r="X938" i="3"/>
  <c r="W938" i="3"/>
  <c r="Z938" i="3" s="1"/>
  <c r="AB938" i="3" s="1"/>
  <c r="T938" i="3"/>
  <c r="V938" i="3" s="1"/>
  <c r="R938" i="3"/>
  <c r="Q938" i="3"/>
  <c r="S938" i="3" s="1"/>
  <c r="U938" i="3" s="1"/>
  <c r="M938" i="3"/>
  <c r="O938" i="3" s="1"/>
  <c r="L938" i="3"/>
  <c r="K938" i="3"/>
  <c r="J938" i="3"/>
  <c r="AD938" i="3" s="1"/>
  <c r="AF938" i="3" s="1"/>
  <c r="I938" i="3"/>
  <c r="H938" i="3"/>
  <c r="W937" i="3"/>
  <c r="S937" i="3"/>
  <c r="U937" i="3" s="1"/>
  <c r="R937" i="3"/>
  <c r="T937" i="3" s="1"/>
  <c r="V937" i="3" s="1"/>
  <c r="Q937" i="3"/>
  <c r="K937" i="3"/>
  <c r="J937" i="3"/>
  <c r="I937" i="3"/>
  <c r="H937" i="3"/>
  <c r="AC936" i="3"/>
  <c r="AE936" i="3" s="1"/>
  <c r="AG936" i="3" s="1"/>
  <c r="Y936" i="3"/>
  <c r="AA936" i="3" s="1"/>
  <c r="X936" i="3"/>
  <c r="W936" i="3"/>
  <c r="Z936" i="3" s="1"/>
  <c r="AB936" i="3" s="1"/>
  <c r="T936" i="3"/>
  <c r="V936" i="3" s="1"/>
  <c r="R936" i="3"/>
  <c r="Q936" i="3"/>
  <c r="S936" i="3" s="1"/>
  <c r="U936" i="3" s="1"/>
  <c r="M936" i="3"/>
  <c r="O936" i="3" s="1"/>
  <c r="L936" i="3"/>
  <c r="K936" i="3"/>
  <c r="J936" i="3"/>
  <c r="AD936" i="3" s="1"/>
  <c r="AF936" i="3" s="1"/>
  <c r="H936" i="3"/>
  <c r="I936" i="3" s="1"/>
  <c r="W935" i="3"/>
  <c r="S935" i="3"/>
  <c r="U935" i="3" s="1"/>
  <c r="R935" i="3"/>
  <c r="T935" i="3" s="1"/>
  <c r="V935" i="3" s="1"/>
  <c r="Q935" i="3"/>
  <c r="K935" i="3"/>
  <c r="J935" i="3"/>
  <c r="H935" i="3"/>
  <c r="I935" i="3" s="1"/>
  <c r="AC934" i="3"/>
  <c r="AE934" i="3" s="1"/>
  <c r="AG934" i="3" s="1"/>
  <c r="Y934" i="3"/>
  <c r="AA934" i="3" s="1"/>
  <c r="X934" i="3"/>
  <c r="W934" i="3"/>
  <c r="Z934" i="3" s="1"/>
  <c r="AB934" i="3" s="1"/>
  <c r="T934" i="3"/>
  <c r="V934" i="3" s="1"/>
  <c r="R934" i="3"/>
  <c r="Q934" i="3"/>
  <c r="S934" i="3" s="1"/>
  <c r="U934" i="3" s="1"/>
  <c r="M934" i="3"/>
  <c r="O934" i="3" s="1"/>
  <c r="L934" i="3"/>
  <c r="K934" i="3"/>
  <c r="J934" i="3"/>
  <c r="AD934" i="3" s="1"/>
  <c r="AF934" i="3" s="1"/>
  <c r="I934" i="3"/>
  <c r="H934" i="3"/>
  <c r="W933" i="3"/>
  <c r="S933" i="3"/>
  <c r="U933" i="3" s="1"/>
  <c r="R933" i="3"/>
  <c r="T933" i="3" s="1"/>
  <c r="V933" i="3" s="1"/>
  <c r="Q933" i="3"/>
  <c r="K933" i="3"/>
  <c r="J933" i="3"/>
  <c r="I933" i="3"/>
  <c r="H933" i="3"/>
  <c r="AC932" i="3"/>
  <c r="AE932" i="3" s="1"/>
  <c r="AG932" i="3" s="1"/>
  <c r="Y932" i="3"/>
  <c r="AA932" i="3" s="1"/>
  <c r="X932" i="3"/>
  <c r="W932" i="3"/>
  <c r="Z932" i="3" s="1"/>
  <c r="AB932" i="3" s="1"/>
  <c r="T932" i="3"/>
  <c r="V932" i="3" s="1"/>
  <c r="R932" i="3"/>
  <c r="Q932" i="3"/>
  <c r="S932" i="3" s="1"/>
  <c r="U932" i="3" s="1"/>
  <c r="M932" i="3"/>
  <c r="O932" i="3" s="1"/>
  <c r="L932" i="3"/>
  <c r="K932" i="3"/>
  <c r="J932" i="3"/>
  <c r="AD932" i="3" s="1"/>
  <c r="AF932" i="3" s="1"/>
  <c r="I932" i="3"/>
  <c r="H932" i="3"/>
  <c r="W931" i="3"/>
  <c r="S931" i="3"/>
  <c r="U931" i="3" s="1"/>
  <c r="R931" i="3"/>
  <c r="T931" i="3" s="1"/>
  <c r="V931" i="3" s="1"/>
  <c r="Q931" i="3"/>
  <c r="K931" i="3"/>
  <c r="J931" i="3"/>
  <c r="I931" i="3"/>
  <c r="H931" i="3"/>
  <c r="AC930" i="3"/>
  <c r="AE930" i="3" s="1"/>
  <c r="AG930" i="3" s="1"/>
  <c r="Y930" i="3"/>
  <c r="AA930" i="3" s="1"/>
  <c r="X930" i="3"/>
  <c r="W930" i="3"/>
  <c r="Z930" i="3" s="1"/>
  <c r="AB930" i="3" s="1"/>
  <c r="T930" i="3"/>
  <c r="V930" i="3" s="1"/>
  <c r="R930" i="3"/>
  <c r="Q930" i="3"/>
  <c r="S930" i="3" s="1"/>
  <c r="U930" i="3" s="1"/>
  <c r="M930" i="3"/>
  <c r="O930" i="3" s="1"/>
  <c r="L930" i="3"/>
  <c r="K930" i="3"/>
  <c r="J930" i="3"/>
  <c r="AD930" i="3" s="1"/>
  <c r="AF930" i="3" s="1"/>
  <c r="I930" i="3"/>
  <c r="H930" i="3"/>
  <c r="W929" i="3"/>
  <c r="S929" i="3"/>
  <c r="U929" i="3" s="1"/>
  <c r="R929" i="3"/>
  <c r="T929" i="3" s="1"/>
  <c r="V929" i="3" s="1"/>
  <c r="Q929" i="3"/>
  <c r="K929" i="3"/>
  <c r="J929" i="3"/>
  <c r="I929" i="3"/>
  <c r="H929" i="3"/>
  <c r="AC928" i="3"/>
  <c r="AE928" i="3" s="1"/>
  <c r="AG928" i="3" s="1"/>
  <c r="Y928" i="3"/>
  <c r="AA928" i="3" s="1"/>
  <c r="X928" i="3"/>
  <c r="W928" i="3"/>
  <c r="Z928" i="3" s="1"/>
  <c r="AB928" i="3" s="1"/>
  <c r="T928" i="3"/>
  <c r="V928" i="3" s="1"/>
  <c r="R928" i="3"/>
  <c r="Q928" i="3"/>
  <c r="S928" i="3" s="1"/>
  <c r="U928" i="3" s="1"/>
  <c r="M928" i="3"/>
  <c r="O928" i="3" s="1"/>
  <c r="L928" i="3"/>
  <c r="K928" i="3"/>
  <c r="J928" i="3"/>
  <c r="AD928" i="3" s="1"/>
  <c r="AF928" i="3" s="1"/>
  <c r="H928" i="3"/>
  <c r="I928" i="3" s="1"/>
  <c r="W927" i="3"/>
  <c r="S927" i="3"/>
  <c r="U927" i="3" s="1"/>
  <c r="R927" i="3"/>
  <c r="T927" i="3" s="1"/>
  <c r="V927" i="3" s="1"/>
  <c r="Q927" i="3"/>
  <c r="K927" i="3"/>
  <c r="J927" i="3"/>
  <c r="H927" i="3"/>
  <c r="I927" i="3" s="1"/>
  <c r="AC926" i="3"/>
  <c r="AE926" i="3" s="1"/>
  <c r="AG926" i="3" s="1"/>
  <c r="Y926" i="3"/>
  <c r="AA926" i="3" s="1"/>
  <c r="X926" i="3"/>
  <c r="W926" i="3"/>
  <c r="Z926" i="3" s="1"/>
  <c r="AB926" i="3" s="1"/>
  <c r="T926" i="3"/>
  <c r="V926" i="3" s="1"/>
  <c r="R926" i="3"/>
  <c r="Q926" i="3"/>
  <c r="S926" i="3" s="1"/>
  <c r="U926" i="3" s="1"/>
  <c r="M926" i="3"/>
  <c r="O926" i="3" s="1"/>
  <c r="L926" i="3"/>
  <c r="K926" i="3"/>
  <c r="J926" i="3"/>
  <c r="AD926" i="3" s="1"/>
  <c r="AF926" i="3" s="1"/>
  <c r="H926" i="3"/>
  <c r="I926" i="3" s="1"/>
  <c r="W925" i="3"/>
  <c r="S925" i="3"/>
  <c r="U925" i="3" s="1"/>
  <c r="R925" i="3"/>
  <c r="T925" i="3" s="1"/>
  <c r="V925" i="3" s="1"/>
  <c r="Q925" i="3"/>
  <c r="K925" i="3"/>
  <c r="J925" i="3"/>
  <c r="H925" i="3"/>
  <c r="I925" i="3" s="1"/>
  <c r="AC924" i="3"/>
  <c r="AE924" i="3" s="1"/>
  <c r="AG924" i="3" s="1"/>
  <c r="Y924" i="3"/>
  <c r="AA924" i="3" s="1"/>
  <c r="X924" i="3"/>
  <c r="W924" i="3"/>
  <c r="Z924" i="3" s="1"/>
  <c r="AB924" i="3" s="1"/>
  <c r="T924" i="3"/>
  <c r="V924" i="3" s="1"/>
  <c r="R924" i="3"/>
  <c r="Q924" i="3"/>
  <c r="S924" i="3" s="1"/>
  <c r="U924" i="3" s="1"/>
  <c r="M924" i="3"/>
  <c r="O924" i="3" s="1"/>
  <c r="L924" i="3"/>
  <c r="K924" i="3"/>
  <c r="J924" i="3"/>
  <c r="AD924" i="3" s="1"/>
  <c r="AF924" i="3" s="1"/>
  <c r="H924" i="3"/>
  <c r="I924" i="3" s="1"/>
  <c r="W923" i="3"/>
  <c r="S923" i="3"/>
  <c r="U923" i="3" s="1"/>
  <c r="R923" i="3"/>
  <c r="T923" i="3" s="1"/>
  <c r="V923" i="3" s="1"/>
  <c r="Q923" i="3"/>
  <c r="K923" i="3"/>
  <c r="J923" i="3"/>
  <c r="H923" i="3"/>
  <c r="I923" i="3" s="1"/>
  <c r="AC922" i="3"/>
  <c r="AE922" i="3" s="1"/>
  <c r="AG922" i="3" s="1"/>
  <c r="Y922" i="3"/>
  <c r="AA922" i="3" s="1"/>
  <c r="X922" i="3"/>
  <c r="W922" i="3"/>
  <c r="Z922" i="3" s="1"/>
  <c r="AB922" i="3" s="1"/>
  <c r="T922" i="3"/>
  <c r="V922" i="3" s="1"/>
  <c r="R922" i="3"/>
  <c r="Q922" i="3"/>
  <c r="S922" i="3" s="1"/>
  <c r="U922" i="3" s="1"/>
  <c r="M922" i="3"/>
  <c r="O922" i="3" s="1"/>
  <c r="L922" i="3"/>
  <c r="K922" i="3"/>
  <c r="J922" i="3"/>
  <c r="AD922" i="3" s="1"/>
  <c r="AF922" i="3" s="1"/>
  <c r="I922" i="3"/>
  <c r="H922" i="3"/>
  <c r="W921" i="3"/>
  <c r="S921" i="3"/>
  <c r="U921" i="3" s="1"/>
  <c r="R921" i="3"/>
  <c r="T921" i="3" s="1"/>
  <c r="V921" i="3" s="1"/>
  <c r="Q921" i="3"/>
  <c r="K921" i="3"/>
  <c r="J921" i="3"/>
  <c r="I921" i="3"/>
  <c r="H921" i="3"/>
  <c r="AC920" i="3"/>
  <c r="AE920" i="3" s="1"/>
  <c r="AG920" i="3" s="1"/>
  <c r="Y920" i="3"/>
  <c r="AA920" i="3" s="1"/>
  <c r="X920" i="3"/>
  <c r="W920" i="3"/>
  <c r="Z920" i="3" s="1"/>
  <c r="AB920" i="3" s="1"/>
  <c r="T920" i="3"/>
  <c r="V920" i="3" s="1"/>
  <c r="R920" i="3"/>
  <c r="Q920" i="3"/>
  <c r="S920" i="3" s="1"/>
  <c r="U920" i="3" s="1"/>
  <c r="M920" i="3"/>
  <c r="O920" i="3" s="1"/>
  <c r="L920" i="3"/>
  <c r="K920" i="3"/>
  <c r="J920" i="3"/>
  <c r="AD920" i="3" s="1"/>
  <c r="AF920" i="3" s="1"/>
  <c r="H920" i="3"/>
  <c r="I920" i="3" s="1"/>
  <c r="W919" i="3"/>
  <c r="S919" i="3"/>
  <c r="U919" i="3" s="1"/>
  <c r="R919" i="3"/>
  <c r="T919" i="3" s="1"/>
  <c r="V919" i="3" s="1"/>
  <c r="Q919" i="3"/>
  <c r="K919" i="3"/>
  <c r="J919" i="3"/>
  <c r="H919" i="3"/>
  <c r="I919" i="3" s="1"/>
  <c r="AC918" i="3"/>
  <c r="AE918" i="3" s="1"/>
  <c r="AG918" i="3" s="1"/>
  <c r="Y918" i="3"/>
  <c r="AA918" i="3" s="1"/>
  <c r="X918" i="3"/>
  <c r="W918" i="3"/>
  <c r="Z918" i="3" s="1"/>
  <c r="AB918" i="3" s="1"/>
  <c r="T918" i="3"/>
  <c r="V918" i="3" s="1"/>
  <c r="R918" i="3"/>
  <c r="Q918" i="3"/>
  <c r="S918" i="3" s="1"/>
  <c r="U918" i="3" s="1"/>
  <c r="M918" i="3"/>
  <c r="O918" i="3" s="1"/>
  <c r="L918" i="3"/>
  <c r="K918" i="3"/>
  <c r="J918" i="3"/>
  <c r="AD918" i="3" s="1"/>
  <c r="AF918" i="3" s="1"/>
  <c r="I918" i="3"/>
  <c r="H918" i="3"/>
  <c r="W917" i="3"/>
  <c r="S917" i="3"/>
  <c r="U917" i="3" s="1"/>
  <c r="R917" i="3"/>
  <c r="T917" i="3" s="1"/>
  <c r="V917" i="3" s="1"/>
  <c r="Q917" i="3"/>
  <c r="K917" i="3"/>
  <c r="J917" i="3"/>
  <c r="I917" i="3"/>
  <c r="H917" i="3"/>
  <c r="AC916" i="3"/>
  <c r="AE916" i="3" s="1"/>
  <c r="AG916" i="3" s="1"/>
  <c r="Y916" i="3"/>
  <c r="AA916" i="3" s="1"/>
  <c r="X916" i="3"/>
  <c r="W916" i="3"/>
  <c r="Z916" i="3" s="1"/>
  <c r="AB916" i="3" s="1"/>
  <c r="T916" i="3"/>
  <c r="V916" i="3" s="1"/>
  <c r="R916" i="3"/>
  <c r="Q916" i="3"/>
  <c r="S916" i="3" s="1"/>
  <c r="U916" i="3" s="1"/>
  <c r="M916" i="3"/>
  <c r="O916" i="3" s="1"/>
  <c r="L916" i="3"/>
  <c r="K916" i="3"/>
  <c r="J916" i="3"/>
  <c r="AD916" i="3" s="1"/>
  <c r="AF916" i="3" s="1"/>
  <c r="I916" i="3"/>
  <c r="H916" i="3"/>
  <c r="W915" i="3"/>
  <c r="S915" i="3"/>
  <c r="U915" i="3" s="1"/>
  <c r="R915" i="3"/>
  <c r="T915" i="3" s="1"/>
  <c r="V915" i="3" s="1"/>
  <c r="Q915" i="3"/>
  <c r="K915" i="3"/>
  <c r="J915" i="3"/>
  <c r="I915" i="3"/>
  <c r="H915" i="3"/>
  <c r="AC914" i="3"/>
  <c r="AE914" i="3" s="1"/>
  <c r="AG914" i="3" s="1"/>
  <c r="Y914" i="3"/>
  <c r="AA914" i="3" s="1"/>
  <c r="X914" i="3"/>
  <c r="W914" i="3"/>
  <c r="Z914" i="3" s="1"/>
  <c r="AB914" i="3" s="1"/>
  <c r="T914" i="3"/>
  <c r="V914" i="3" s="1"/>
  <c r="R914" i="3"/>
  <c r="Q914" i="3"/>
  <c r="S914" i="3" s="1"/>
  <c r="U914" i="3" s="1"/>
  <c r="M914" i="3"/>
  <c r="O914" i="3" s="1"/>
  <c r="L914" i="3"/>
  <c r="K914" i="3"/>
  <c r="J914" i="3"/>
  <c r="AD914" i="3" s="1"/>
  <c r="AF914" i="3" s="1"/>
  <c r="I914" i="3"/>
  <c r="H914" i="3"/>
  <c r="W913" i="3"/>
  <c r="S913" i="3"/>
  <c r="U913" i="3" s="1"/>
  <c r="R913" i="3"/>
  <c r="T913" i="3" s="1"/>
  <c r="V913" i="3" s="1"/>
  <c r="Q913" i="3"/>
  <c r="K913" i="3"/>
  <c r="J913" i="3"/>
  <c r="I913" i="3"/>
  <c r="H913" i="3"/>
  <c r="AC912" i="3"/>
  <c r="AE912" i="3" s="1"/>
  <c r="AG912" i="3" s="1"/>
  <c r="Y912" i="3"/>
  <c r="AA912" i="3" s="1"/>
  <c r="X912" i="3"/>
  <c r="W912" i="3"/>
  <c r="Z912" i="3" s="1"/>
  <c r="AB912" i="3" s="1"/>
  <c r="T912" i="3"/>
  <c r="V912" i="3" s="1"/>
  <c r="R912" i="3"/>
  <c r="Q912" i="3"/>
  <c r="S912" i="3" s="1"/>
  <c r="U912" i="3" s="1"/>
  <c r="M912" i="3"/>
  <c r="O912" i="3" s="1"/>
  <c r="L912" i="3"/>
  <c r="K912" i="3"/>
  <c r="J912" i="3"/>
  <c r="AD912" i="3" s="1"/>
  <c r="AF912" i="3" s="1"/>
  <c r="H912" i="3"/>
  <c r="I912" i="3" s="1"/>
  <c r="W911" i="3"/>
  <c r="S911" i="3"/>
  <c r="U911" i="3" s="1"/>
  <c r="R911" i="3"/>
  <c r="T911" i="3" s="1"/>
  <c r="V911" i="3" s="1"/>
  <c r="Q911" i="3"/>
  <c r="K911" i="3"/>
  <c r="J911" i="3"/>
  <c r="H911" i="3"/>
  <c r="I911" i="3" s="1"/>
  <c r="AC910" i="3"/>
  <c r="AE910" i="3" s="1"/>
  <c r="AG910" i="3" s="1"/>
  <c r="Y910" i="3"/>
  <c r="AA910" i="3" s="1"/>
  <c r="X910" i="3"/>
  <c r="W910" i="3"/>
  <c r="Z910" i="3" s="1"/>
  <c r="AB910" i="3" s="1"/>
  <c r="T910" i="3"/>
  <c r="V910" i="3" s="1"/>
  <c r="R910" i="3"/>
  <c r="Q910" i="3"/>
  <c r="S910" i="3" s="1"/>
  <c r="U910" i="3" s="1"/>
  <c r="M910" i="3"/>
  <c r="O910" i="3" s="1"/>
  <c r="L910" i="3"/>
  <c r="K910" i="3"/>
  <c r="J910" i="3"/>
  <c r="AD910" i="3" s="1"/>
  <c r="AF910" i="3" s="1"/>
  <c r="H910" i="3"/>
  <c r="I910" i="3" s="1"/>
  <c r="W909" i="3"/>
  <c r="S909" i="3"/>
  <c r="U909" i="3" s="1"/>
  <c r="R909" i="3"/>
  <c r="T909" i="3" s="1"/>
  <c r="V909" i="3" s="1"/>
  <c r="Q909" i="3"/>
  <c r="K909" i="3"/>
  <c r="J909" i="3"/>
  <c r="H909" i="3"/>
  <c r="I909" i="3" s="1"/>
  <c r="AC908" i="3"/>
  <c r="AE908" i="3" s="1"/>
  <c r="AG908" i="3" s="1"/>
  <c r="Y908" i="3"/>
  <c r="AA908" i="3" s="1"/>
  <c r="X908" i="3"/>
  <c r="W908" i="3"/>
  <c r="Z908" i="3" s="1"/>
  <c r="AB908" i="3" s="1"/>
  <c r="T908" i="3"/>
  <c r="V908" i="3" s="1"/>
  <c r="R908" i="3"/>
  <c r="Q908" i="3"/>
  <c r="S908" i="3" s="1"/>
  <c r="U908" i="3" s="1"/>
  <c r="M908" i="3"/>
  <c r="O908" i="3" s="1"/>
  <c r="L908" i="3"/>
  <c r="K908" i="3"/>
  <c r="J908" i="3"/>
  <c r="AD908" i="3" s="1"/>
  <c r="AF908" i="3" s="1"/>
  <c r="H908" i="3"/>
  <c r="I908" i="3" s="1"/>
  <c r="W907" i="3"/>
  <c r="S907" i="3"/>
  <c r="U907" i="3" s="1"/>
  <c r="R907" i="3"/>
  <c r="T907" i="3" s="1"/>
  <c r="V907" i="3" s="1"/>
  <c r="Q907" i="3"/>
  <c r="K907" i="3"/>
  <c r="J907" i="3"/>
  <c r="H907" i="3"/>
  <c r="I907" i="3" s="1"/>
  <c r="AC906" i="3"/>
  <c r="AE906" i="3" s="1"/>
  <c r="AG906" i="3" s="1"/>
  <c r="Y906" i="3"/>
  <c r="AA906" i="3" s="1"/>
  <c r="X906" i="3"/>
  <c r="W906" i="3"/>
  <c r="Z906" i="3" s="1"/>
  <c r="AB906" i="3" s="1"/>
  <c r="T906" i="3"/>
  <c r="V906" i="3" s="1"/>
  <c r="R906" i="3"/>
  <c r="Q906" i="3"/>
  <c r="S906" i="3" s="1"/>
  <c r="U906" i="3" s="1"/>
  <c r="M906" i="3"/>
  <c r="O906" i="3" s="1"/>
  <c r="L906" i="3"/>
  <c r="K906" i="3"/>
  <c r="J906" i="3"/>
  <c r="AD906" i="3" s="1"/>
  <c r="AF906" i="3" s="1"/>
  <c r="I906" i="3"/>
  <c r="H906" i="3"/>
  <c r="W905" i="3"/>
  <c r="S905" i="3"/>
  <c r="U905" i="3" s="1"/>
  <c r="R905" i="3"/>
  <c r="T905" i="3" s="1"/>
  <c r="V905" i="3" s="1"/>
  <c r="Q905" i="3"/>
  <c r="K905" i="3"/>
  <c r="J905" i="3"/>
  <c r="I905" i="3"/>
  <c r="H905" i="3"/>
  <c r="AC904" i="3"/>
  <c r="AE904" i="3" s="1"/>
  <c r="AG904" i="3" s="1"/>
  <c r="Y904" i="3"/>
  <c r="AA904" i="3" s="1"/>
  <c r="X904" i="3"/>
  <c r="W904" i="3"/>
  <c r="Z904" i="3" s="1"/>
  <c r="AB904" i="3" s="1"/>
  <c r="T904" i="3"/>
  <c r="V904" i="3" s="1"/>
  <c r="R904" i="3"/>
  <c r="Q904" i="3"/>
  <c r="S904" i="3" s="1"/>
  <c r="U904" i="3" s="1"/>
  <c r="M904" i="3"/>
  <c r="O904" i="3" s="1"/>
  <c r="L904" i="3"/>
  <c r="K904" i="3"/>
  <c r="J904" i="3"/>
  <c r="AD904" i="3" s="1"/>
  <c r="AF904" i="3" s="1"/>
  <c r="H904" i="3"/>
  <c r="I904" i="3" s="1"/>
  <c r="W903" i="3"/>
  <c r="S903" i="3"/>
  <c r="U903" i="3" s="1"/>
  <c r="R903" i="3"/>
  <c r="T903" i="3" s="1"/>
  <c r="V903" i="3" s="1"/>
  <c r="Q903" i="3"/>
  <c r="K903" i="3"/>
  <c r="J903" i="3"/>
  <c r="H903" i="3"/>
  <c r="I903" i="3" s="1"/>
  <c r="AG902" i="3"/>
  <c r="AC902" i="3"/>
  <c r="AE902" i="3" s="1"/>
  <c r="Y902" i="3"/>
  <c r="AA902" i="3" s="1"/>
  <c r="X902" i="3"/>
  <c r="W902" i="3"/>
  <c r="Z902" i="3" s="1"/>
  <c r="AB902" i="3" s="1"/>
  <c r="T902" i="3"/>
  <c r="V902" i="3" s="1"/>
  <c r="R902" i="3"/>
  <c r="Q902" i="3"/>
  <c r="S902" i="3" s="1"/>
  <c r="U902" i="3" s="1"/>
  <c r="M902" i="3"/>
  <c r="O902" i="3" s="1"/>
  <c r="L902" i="3"/>
  <c r="K902" i="3"/>
  <c r="J902" i="3"/>
  <c r="AD902" i="3" s="1"/>
  <c r="AF902" i="3" s="1"/>
  <c r="I902" i="3"/>
  <c r="H902" i="3"/>
  <c r="W901" i="3"/>
  <c r="S901" i="3"/>
  <c r="U901" i="3" s="1"/>
  <c r="R901" i="3"/>
  <c r="T901" i="3" s="1"/>
  <c r="V901" i="3" s="1"/>
  <c r="Q901" i="3"/>
  <c r="K901" i="3"/>
  <c r="J901" i="3"/>
  <c r="I901" i="3"/>
  <c r="H901" i="3"/>
  <c r="AG900" i="3"/>
  <c r="AC900" i="3"/>
  <c r="AE900" i="3" s="1"/>
  <c r="Y900" i="3"/>
  <c r="AA900" i="3" s="1"/>
  <c r="X900" i="3"/>
  <c r="W900" i="3"/>
  <c r="Z900" i="3" s="1"/>
  <c r="AB900" i="3" s="1"/>
  <c r="T900" i="3"/>
  <c r="V900" i="3" s="1"/>
  <c r="R900" i="3"/>
  <c r="Q900" i="3"/>
  <c r="S900" i="3" s="1"/>
  <c r="U900" i="3" s="1"/>
  <c r="M900" i="3"/>
  <c r="O900" i="3" s="1"/>
  <c r="L900" i="3"/>
  <c r="K900" i="3"/>
  <c r="J900" i="3"/>
  <c r="AD900" i="3" s="1"/>
  <c r="AF900" i="3" s="1"/>
  <c r="H900" i="3"/>
  <c r="I900" i="3" s="1"/>
  <c r="W899" i="3"/>
  <c r="S899" i="3"/>
  <c r="U899" i="3" s="1"/>
  <c r="R899" i="3"/>
  <c r="T899" i="3" s="1"/>
  <c r="V899" i="3" s="1"/>
  <c r="Q899" i="3"/>
  <c r="K899" i="3"/>
  <c r="J899" i="3"/>
  <c r="H899" i="3"/>
  <c r="I899" i="3" s="1"/>
  <c r="AG898" i="3"/>
  <c r="AC898" i="3"/>
  <c r="AE898" i="3" s="1"/>
  <c r="Y898" i="3"/>
  <c r="AA898" i="3" s="1"/>
  <c r="X898" i="3"/>
  <c r="W898" i="3"/>
  <c r="Z898" i="3" s="1"/>
  <c r="AB898" i="3" s="1"/>
  <c r="T898" i="3"/>
  <c r="V898" i="3" s="1"/>
  <c r="R898" i="3"/>
  <c r="Q898" i="3"/>
  <c r="S898" i="3" s="1"/>
  <c r="U898" i="3" s="1"/>
  <c r="M898" i="3"/>
  <c r="O898" i="3" s="1"/>
  <c r="L898" i="3"/>
  <c r="K898" i="3"/>
  <c r="J898" i="3"/>
  <c r="AD898" i="3" s="1"/>
  <c r="AF898" i="3" s="1"/>
  <c r="H898" i="3"/>
  <c r="I898" i="3" s="1"/>
  <c r="W897" i="3"/>
  <c r="S897" i="3"/>
  <c r="U897" i="3" s="1"/>
  <c r="R897" i="3"/>
  <c r="T897" i="3" s="1"/>
  <c r="V897" i="3" s="1"/>
  <c r="Q897" i="3"/>
  <c r="K897" i="3"/>
  <c r="J897" i="3"/>
  <c r="H897" i="3"/>
  <c r="I897" i="3" s="1"/>
  <c r="AG896" i="3"/>
  <c r="AC896" i="3"/>
  <c r="AE896" i="3" s="1"/>
  <c r="Y896" i="3"/>
  <c r="AA896" i="3" s="1"/>
  <c r="X896" i="3"/>
  <c r="W896" i="3"/>
  <c r="Z896" i="3" s="1"/>
  <c r="AB896" i="3" s="1"/>
  <c r="T896" i="3"/>
  <c r="V896" i="3" s="1"/>
  <c r="R896" i="3"/>
  <c r="Q896" i="3"/>
  <c r="S896" i="3" s="1"/>
  <c r="U896" i="3" s="1"/>
  <c r="M896" i="3"/>
  <c r="O896" i="3" s="1"/>
  <c r="L896" i="3"/>
  <c r="K896" i="3"/>
  <c r="J896" i="3"/>
  <c r="AD896" i="3" s="1"/>
  <c r="AF896" i="3" s="1"/>
  <c r="H896" i="3"/>
  <c r="I896" i="3" s="1"/>
  <c r="W895" i="3"/>
  <c r="S895" i="3"/>
  <c r="U895" i="3" s="1"/>
  <c r="R895" i="3"/>
  <c r="T895" i="3" s="1"/>
  <c r="V895" i="3" s="1"/>
  <c r="Q895" i="3"/>
  <c r="K895" i="3"/>
  <c r="J895" i="3"/>
  <c r="H895" i="3"/>
  <c r="I895" i="3" s="1"/>
  <c r="AG894" i="3"/>
  <c r="AC894" i="3"/>
  <c r="AE894" i="3" s="1"/>
  <c r="Y894" i="3"/>
  <c r="AA894" i="3" s="1"/>
  <c r="X894" i="3"/>
  <c r="W894" i="3"/>
  <c r="Z894" i="3" s="1"/>
  <c r="AB894" i="3" s="1"/>
  <c r="T894" i="3"/>
  <c r="V894" i="3" s="1"/>
  <c r="R894" i="3"/>
  <c r="Q894" i="3"/>
  <c r="S894" i="3" s="1"/>
  <c r="U894" i="3" s="1"/>
  <c r="M894" i="3"/>
  <c r="O894" i="3" s="1"/>
  <c r="L894" i="3"/>
  <c r="K894" i="3"/>
  <c r="J894" i="3"/>
  <c r="AD894" i="3" s="1"/>
  <c r="AF894" i="3" s="1"/>
  <c r="I894" i="3"/>
  <c r="H894" i="3"/>
  <c r="W893" i="3"/>
  <c r="S893" i="3"/>
  <c r="U893" i="3" s="1"/>
  <c r="R893" i="3"/>
  <c r="T893" i="3" s="1"/>
  <c r="V893" i="3" s="1"/>
  <c r="Q893" i="3"/>
  <c r="K893" i="3"/>
  <c r="J893" i="3"/>
  <c r="I893" i="3"/>
  <c r="H893" i="3"/>
  <c r="AG892" i="3"/>
  <c r="AC892" i="3"/>
  <c r="AE892" i="3" s="1"/>
  <c r="Y892" i="3"/>
  <c r="AA892" i="3" s="1"/>
  <c r="X892" i="3"/>
  <c r="W892" i="3"/>
  <c r="Z892" i="3" s="1"/>
  <c r="AB892" i="3" s="1"/>
  <c r="T892" i="3"/>
  <c r="V892" i="3" s="1"/>
  <c r="R892" i="3"/>
  <c r="Q892" i="3"/>
  <c r="S892" i="3" s="1"/>
  <c r="U892" i="3" s="1"/>
  <c r="M892" i="3"/>
  <c r="O892" i="3" s="1"/>
  <c r="L892" i="3"/>
  <c r="K892" i="3"/>
  <c r="J892" i="3"/>
  <c r="AD892" i="3" s="1"/>
  <c r="AF892" i="3" s="1"/>
  <c r="H892" i="3"/>
  <c r="I892" i="3" s="1"/>
  <c r="W891" i="3"/>
  <c r="S891" i="3"/>
  <c r="U891" i="3" s="1"/>
  <c r="R891" i="3"/>
  <c r="T891" i="3" s="1"/>
  <c r="V891" i="3" s="1"/>
  <c r="Q891" i="3"/>
  <c r="K891" i="3"/>
  <c r="J891" i="3"/>
  <c r="H891" i="3"/>
  <c r="I891" i="3" s="1"/>
  <c r="AG890" i="3"/>
  <c r="AC890" i="3"/>
  <c r="AE890" i="3" s="1"/>
  <c r="Y890" i="3"/>
  <c r="AA890" i="3" s="1"/>
  <c r="X890" i="3"/>
  <c r="W890" i="3"/>
  <c r="Z890" i="3" s="1"/>
  <c r="AB890" i="3" s="1"/>
  <c r="T890" i="3"/>
  <c r="V890" i="3" s="1"/>
  <c r="R890" i="3"/>
  <c r="Q890" i="3"/>
  <c r="S890" i="3" s="1"/>
  <c r="U890" i="3" s="1"/>
  <c r="M890" i="3"/>
  <c r="O890" i="3" s="1"/>
  <c r="L890" i="3"/>
  <c r="K890" i="3"/>
  <c r="J890" i="3"/>
  <c r="AD890" i="3" s="1"/>
  <c r="AF890" i="3" s="1"/>
  <c r="H890" i="3"/>
  <c r="I890" i="3" s="1"/>
  <c r="V889" i="3"/>
  <c r="S889" i="3"/>
  <c r="U889" i="3" s="1"/>
  <c r="R889" i="3"/>
  <c r="T889" i="3" s="1"/>
  <c r="Q889" i="3"/>
  <c r="K889" i="3"/>
  <c r="J889" i="3"/>
  <c r="H889" i="3"/>
  <c r="I889" i="3" s="1"/>
  <c r="AC888" i="3"/>
  <c r="AE888" i="3" s="1"/>
  <c r="AG888" i="3" s="1"/>
  <c r="Y888" i="3"/>
  <c r="AA888" i="3" s="1"/>
  <c r="X888" i="3"/>
  <c r="W888" i="3"/>
  <c r="Z888" i="3" s="1"/>
  <c r="AB888" i="3" s="1"/>
  <c r="T888" i="3"/>
  <c r="V888" i="3" s="1"/>
  <c r="R888" i="3"/>
  <c r="Q888" i="3"/>
  <c r="S888" i="3" s="1"/>
  <c r="U888" i="3" s="1"/>
  <c r="M888" i="3"/>
  <c r="O888" i="3" s="1"/>
  <c r="L888" i="3"/>
  <c r="K888" i="3"/>
  <c r="J888" i="3"/>
  <c r="I888" i="3"/>
  <c r="H888" i="3"/>
  <c r="S887" i="3"/>
  <c r="U887" i="3" s="1"/>
  <c r="R887" i="3"/>
  <c r="T887" i="3" s="1"/>
  <c r="V887" i="3" s="1"/>
  <c r="Q887" i="3"/>
  <c r="J887" i="3"/>
  <c r="H887" i="3"/>
  <c r="I887" i="3" s="1"/>
  <c r="AG886" i="3"/>
  <c r="AF886" i="3"/>
  <c r="AC886" i="3"/>
  <c r="AE886" i="3" s="1"/>
  <c r="X886" i="3"/>
  <c r="Y886" i="3" s="1"/>
  <c r="AA886" i="3" s="1"/>
  <c r="W886" i="3"/>
  <c r="U886" i="3"/>
  <c r="T886" i="3"/>
  <c r="V886" i="3" s="1"/>
  <c r="R886" i="3"/>
  <c r="Q886" i="3"/>
  <c r="S886" i="3" s="1"/>
  <c r="L886" i="3"/>
  <c r="M886" i="3" s="1"/>
  <c r="O886" i="3" s="1"/>
  <c r="K886" i="3"/>
  <c r="J886" i="3"/>
  <c r="AD886" i="3" s="1"/>
  <c r="H886" i="3"/>
  <c r="I886" i="3" s="1"/>
  <c r="S885" i="3"/>
  <c r="U885" i="3" s="1"/>
  <c r="R885" i="3"/>
  <c r="T885" i="3" s="1"/>
  <c r="V885" i="3" s="1"/>
  <c r="Q885" i="3"/>
  <c r="K885" i="3"/>
  <c r="J885" i="3"/>
  <c r="H885" i="3"/>
  <c r="I885" i="3" s="1"/>
  <c r="AG884" i="3"/>
  <c r="AC884" i="3"/>
  <c r="AE884" i="3" s="1"/>
  <c r="Y884" i="3"/>
  <c r="AA884" i="3" s="1"/>
  <c r="X884" i="3"/>
  <c r="W884" i="3"/>
  <c r="Z884" i="3" s="1"/>
  <c r="AB884" i="3" s="1"/>
  <c r="T884" i="3"/>
  <c r="V884" i="3" s="1"/>
  <c r="R884" i="3"/>
  <c r="Q884" i="3"/>
  <c r="S884" i="3" s="1"/>
  <c r="U884" i="3" s="1"/>
  <c r="M884" i="3"/>
  <c r="O884" i="3" s="1"/>
  <c r="L884" i="3"/>
  <c r="K884" i="3"/>
  <c r="J884" i="3"/>
  <c r="I884" i="3"/>
  <c r="H884" i="3"/>
  <c r="S883" i="3"/>
  <c r="U883" i="3" s="1"/>
  <c r="R883" i="3"/>
  <c r="T883" i="3" s="1"/>
  <c r="V883" i="3" s="1"/>
  <c r="Q883" i="3"/>
  <c r="J883" i="3"/>
  <c r="H883" i="3"/>
  <c r="I883" i="3" s="1"/>
  <c r="AG882" i="3"/>
  <c r="AC882" i="3"/>
  <c r="AE882" i="3" s="1"/>
  <c r="X882" i="3"/>
  <c r="Y882" i="3" s="1"/>
  <c r="AA882" i="3" s="1"/>
  <c r="W882" i="3"/>
  <c r="U882" i="3"/>
  <c r="T882" i="3"/>
  <c r="V882" i="3" s="1"/>
  <c r="R882" i="3"/>
  <c r="Q882" i="3"/>
  <c r="S882" i="3" s="1"/>
  <c r="L882" i="3"/>
  <c r="M882" i="3" s="1"/>
  <c r="O882" i="3" s="1"/>
  <c r="K882" i="3"/>
  <c r="J882" i="3"/>
  <c r="AD882" i="3" s="1"/>
  <c r="AF882" i="3" s="1"/>
  <c r="H882" i="3"/>
  <c r="I882" i="3" s="1"/>
  <c r="V881" i="3"/>
  <c r="S881" i="3"/>
  <c r="U881" i="3" s="1"/>
  <c r="R881" i="3"/>
  <c r="T881" i="3" s="1"/>
  <c r="Q881" i="3"/>
  <c r="K881" i="3"/>
  <c r="J881" i="3"/>
  <c r="H881" i="3"/>
  <c r="I881" i="3" s="1"/>
  <c r="AC880" i="3"/>
  <c r="AE880" i="3" s="1"/>
  <c r="AG880" i="3" s="1"/>
  <c r="Y880" i="3"/>
  <c r="AA880" i="3" s="1"/>
  <c r="X880" i="3"/>
  <c r="W880" i="3"/>
  <c r="Z880" i="3" s="1"/>
  <c r="AB880" i="3" s="1"/>
  <c r="T880" i="3"/>
  <c r="V880" i="3" s="1"/>
  <c r="R880" i="3"/>
  <c r="Q880" i="3"/>
  <c r="S880" i="3" s="1"/>
  <c r="U880" i="3" s="1"/>
  <c r="M880" i="3"/>
  <c r="O880" i="3" s="1"/>
  <c r="L880" i="3"/>
  <c r="K880" i="3"/>
  <c r="J880" i="3"/>
  <c r="H880" i="3"/>
  <c r="I880" i="3" s="1"/>
  <c r="S879" i="3"/>
  <c r="U879" i="3" s="1"/>
  <c r="R879" i="3"/>
  <c r="T879" i="3" s="1"/>
  <c r="V879" i="3" s="1"/>
  <c r="Q879" i="3"/>
  <c r="J879" i="3"/>
  <c r="H879" i="3"/>
  <c r="I879" i="3" s="1"/>
  <c r="AG878" i="3"/>
  <c r="AF878" i="3"/>
  <c r="AC878" i="3"/>
  <c r="AE878" i="3" s="1"/>
  <c r="X878" i="3"/>
  <c r="Y878" i="3" s="1"/>
  <c r="AA878" i="3" s="1"/>
  <c r="W878" i="3"/>
  <c r="U878" i="3"/>
  <c r="T878" i="3"/>
  <c r="V878" i="3" s="1"/>
  <c r="R878" i="3"/>
  <c r="Q878" i="3"/>
  <c r="S878" i="3" s="1"/>
  <c r="L878" i="3"/>
  <c r="M878" i="3" s="1"/>
  <c r="O878" i="3" s="1"/>
  <c r="K878" i="3"/>
  <c r="J878" i="3"/>
  <c r="AD878" i="3" s="1"/>
  <c r="H878" i="3"/>
  <c r="I878" i="3" s="1"/>
  <c r="S877" i="3"/>
  <c r="U877" i="3" s="1"/>
  <c r="R877" i="3"/>
  <c r="T877" i="3" s="1"/>
  <c r="V877" i="3" s="1"/>
  <c r="Q877" i="3"/>
  <c r="K877" i="3"/>
  <c r="J877" i="3"/>
  <c r="H877" i="3"/>
  <c r="I877" i="3" s="1"/>
  <c r="AG876" i="3"/>
  <c r="AC876" i="3"/>
  <c r="AE876" i="3" s="1"/>
  <c r="Y876" i="3"/>
  <c r="AA876" i="3" s="1"/>
  <c r="X876" i="3"/>
  <c r="W876" i="3"/>
  <c r="Z876" i="3" s="1"/>
  <c r="AB876" i="3" s="1"/>
  <c r="T876" i="3"/>
  <c r="V876" i="3" s="1"/>
  <c r="R876" i="3"/>
  <c r="Q876" i="3"/>
  <c r="S876" i="3" s="1"/>
  <c r="U876" i="3" s="1"/>
  <c r="M876" i="3"/>
  <c r="O876" i="3" s="1"/>
  <c r="L876" i="3"/>
  <c r="K876" i="3"/>
  <c r="J876" i="3"/>
  <c r="I876" i="3"/>
  <c r="H876" i="3"/>
  <c r="W875" i="3"/>
  <c r="S875" i="3"/>
  <c r="U875" i="3" s="1"/>
  <c r="R875" i="3"/>
  <c r="T875" i="3" s="1"/>
  <c r="V875" i="3" s="1"/>
  <c r="Q875" i="3"/>
  <c r="K875" i="3"/>
  <c r="J875" i="3"/>
  <c r="I875" i="3"/>
  <c r="H875" i="3"/>
  <c r="AE874" i="3"/>
  <c r="AG874" i="3" s="1"/>
  <c r="AC874" i="3"/>
  <c r="W874" i="3"/>
  <c r="T874" i="3"/>
  <c r="V874" i="3" s="1"/>
  <c r="R874" i="3"/>
  <c r="Q874" i="3"/>
  <c r="S874" i="3" s="1"/>
  <c r="U874" i="3" s="1"/>
  <c r="M874" i="3"/>
  <c r="O874" i="3" s="1"/>
  <c r="L874" i="3"/>
  <c r="K874" i="3"/>
  <c r="J874" i="3"/>
  <c r="AD874" i="3" s="1"/>
  <c r="AF874" i="3" s="1"/>
  <c r="I874" i="3"/>
  <c r="H874" i="3"/>
  <c r="AD873" i="3"/>
  <c r="AF873" i="3" s="1"/>
  <c r="AC873" i="3"/>
  <c r="AA873" i="3"/>
  <c r="Y873" i="3"/>
  <c r="W873" i="3"/>
  <c r="X873" i="3" s="1"/>
  <c r="V873" i="3"/>
  <c r="R873" i="3"/>
  <c r="T873" i="3" s="1"/>
  <c r="Q873" i="3"/>
  <c r="S873" i="3" s="1"/>
  <c r="U873" i="3" s="1"/>
  <c r="N873" i="3"/>
  <c r="P873" i="3" s="1"/>
  <c r="M873" i="3"/>
  <c r="O873" i="3" s="1"/>
  <c r="K873" i="3"/>
  <c r="J873" i="3"/>
  <c r="L873" i="3" s="1"/>
  <c r="H873" i="3"/>
  <c r="I873" i="3" s="1"/>
  <c r="AG872" i="3"/>
  <c r="AE872" i="3"/>
  <c r="AC872" i="3"/>
  <c r="W872" i="3"/>
  <c r="T872" i="3"/>
  <c r="V872" i="3" s="1"/>
  <c r="S872" i="3"/>
  <c r="U872" i="3" s="1"/>
  <c r="R872" i="3"/>
  <c r="Q872" i="3"/>
  <c r="M872" i="3"/>
  <c r="O872" i="3" s="1"/>
  <c r="L872" i="3"/>
  <c r="K872" i="3"/>
  <c r="J872" i="3"/>
  <c r="AD872" i="3" s="1"/>
  <c r="AF872" i="3" s="1"/>
  <c r="I872" i="3"/>
  <c r="H872" i="3"/>
  <c r="V871" i="3"/>
  <c r="S871" i="3"/>
  <c r="U871" i="3" s="1"/>
  <c r="R871" i="3"/>
  <c r="T871" i="3" s="1"/>
  <c r="Q871" i="3"/>
  <c r="N871" i="3"/>
  <c r="P871" i="3" s="1"/>
  <c r="M871" i="3"/>
  <c r="O871" i="3" s="1"/>
  <c r="K871" i="3"/>
  <c r="J871" i="3"/>
  <c r="L871" i="3" s="1"/>
  <c r="H871" i="3"/>
  <c r="I871" i="3" s="1"/>
  <c r="AE870" i="3"/>
  <c r="AG870" i="3" s="1"/>
  <c r="AC870" i="3"/>
  <c r="W870" i="3"/>
  <c r="T870" i="3"/>
  <c r="V870" i="3" s="1"/>
  <c r="R870" i="3"/>
  <c r="Q870" i="3"/>
  <c r="S870" i="3" s="1"/>
  <c r="U870" i="3" s="1"/>
  <c r="M870" i="3"/>
  <c r="O870" i="3" s="1"/>
  <c r="L870" i="3"/>
  <c r="K870" i="3"/>
  <c r="J870" i="3"/>
  <c r="AD870" i="3" s="1"/>
  <c r="AF870" i="3" s="1"/>
  <c r="H870" i="3"/>
  <c r="I870" i="3" s="1"/>
  <c r="AD869" i="3"/>
  <c r="AF869" i="3" s="1"/>
  <c r="AC869" i="3"/>
  <c r="AA869" i="3"/>
  <c r="Y869" i="3"/>
  <c r="W869" i="3"/>
  <c r="X869" i="3" s="1"/>
  <c r="V869" i="3"/>
  <c r="R869" i="3"/>
  <c r="T869" i="3" s="1"/>
  <c r="Q869" i="3"/>
  <c r="S869" i="3" s="1"/>
  <c r="U869" i="3" s="1"/>
  <c r="N869" i="3"/>
  <c r="P869" i="3" s="1"/>
  <c r="M869" i="3"/>
  <c r="O869" i="3" s="1"/>
  <c r="K869" i="3"/>
  <c r="J869" i="3"/>
  <c r="L869" i="3" s="1"/>
  <c r="I869" i="3"/>
  <c r="H869" i="3"/>
  <c r="AG868" i="3"/>
  <c r="AE868" i="3"/>
  <c r="AC868" i="3"/>
  <c r="W868" i="3"/>
  <c r="T868" i="3"/>
  <c r="V868" i="3" s="1"/>
  <c r="S868" i="3"/>
  <c r="U868" i="3" s="1"/>
  <c r="R868" i="3"/>
  <c r="Q868" i="3"/>
  <c r="M868" i="3"/>
  <c r="O868" i="3" s="1"/>
  <c r="L868" i="3"/>
  <c r="K868" i="3"/>
  <c r="J868" i="3"/>
  <c r="AD868" i="3" s="1"/>
  <c r="AF868" i="3" s="1"/>
  <c r="H868" i="3"/>
  <c r="I868" i="3" s="1"/>
  <c r="V867" i="3"/>
  <c r="S867" i="3"/>
  <c r="U867" i="3" s="1"/>
  <c r="R867" i="3"/>
  <c r="T867" i="3" s="1"/>
  <c r="Q867" i="3"/>
  <c r="N867" i="3"/>
  <c r="P867" i="3" s="1"/>
  <c r="M867" i="3"/>
  <c r="O867" i="3" s="1"/>
  <c r="K867" i="3"/>
  <c r="J867" i="3"/>
  <c r="L867" i="3" s="1"/>
  <c r="I867" i="3"/>
  <c r="H867" i="3"/>
  <c r="T866" i="3"/>
  <c r="V866" i="3" s="1"/>
  <c r="R866" i="3"/>
  <c r="Q866" i="3"/>
  <c r="S866" i="3" s="1"/>
  <c r="U866" i="3" s="1"/>
  <c r="L866" i="3"/>
  <c r="J866" i="3"/>
  <c r="M866" i="3" s="1"/>
  <c r="O866" i="3" s="1"/>
  <c r="H866" i="3"/>
  <c r="I866" i="3" s="1"/>
  <c r="R865" i="3"/>
  <c r="T865" i="3" s="1"/>
  <c r="V865" i="3" s="1"/>
  <c r="Q865" i="3"/>
  <c r="S865" i="3" s="1"/>
  <c r="U865" i="3" s="1"/>
  <c r="J865" i="3"/>
  <c r="AC865" i="3" s="1"/>
  <c r="H865" i="3"/>
  <c r="I865" i="3" s="1"/>
  <c r="T864" i="3"/>
  <c r="V864" i="3" s="1"/>
  <c r="R864" i="3"/>
  <c r="Q864" i="3"/>
  <c r="S864" i="3" s="1"/>
  <c r="U864" i="3" s="1"/>
  <c r="L864" i="3"/>
  <c r="J864" i="3"/>
  <c r="H864" i="3"/>
  <c r="I864" i="3" s="1"/>
  <c r="R863" i="3"/>
  <c r="T863" i="3" s="1"/>
  <c r="V863" i="3" s="1"/>
  <c r="Q863" i="3"/>
  <c r="S863" i="3" s="1"/>
  <c r="U863" i="3" s="1"/>
  <c r="J863" i="3"/>
  <c r="AC863" i="3" s="1"/>
  <c r="H863" i="3"/>
  <c r="I863" i="3" s="1"/>
  <c r="T862" i="3"/>
  <c r="V862" i="3" s="1"/>
  <c r="R862" i="3"/>
  <c r="Q862" i="3"/>
  <c r="S862" i="3" s="1"/>
  <c r="U862" i="3" s="1"/>
  <c r="L862" i="3"/>
  <c r="J862" i="3"/>
  <c r="H862" i="3"/>
  <c r="I862" i="3" s="1"/>
  <c r="R861" i="3"/>
  <c r="T861" i="3" s="1"/>
  <c r="V861" i="3" s="1"/>
  <c r="Q861" i="3"/>
  <c r="S861" i="3" s="1"/>
  <c r="U861" i="3" s="1"/>
  <c r="J861" i="3"/>
  <c r="AC861" i="3" s="1"/>
  <c r="H861" i="3"/>
  <c r="I861" i="3" s="1"/>
  <c r="T860" i="3"/>
  <c r="V860" i="3" s="1"/>
  <c r="R860" i="3"/>
  <c r="Q860" i="3"/>
  <c r="S860" i="3" s="1"/>
  <c r="U860" i="3" s="1"/>
  <c r="L860" i="3"/>
  <c r="J860" i="3"/>
  <c r="H860" i="3"/>
  <c r="I860" i="3" s="1"/>
  <c r="S859" i="3"/>
  <c r="U859" i="3" s="1"/>
  <c r="R859" i="3"/>
  <c r="T859" i="3" s="1"/>
  <c r="V859" i="3" s="1"/>
  <c r="Q859" i="3"/>
  <c r="J859" i="3"/>
  <c r="AC859" i="3" s="1"/>
  <c r="H859" i="3"/>
  <c r="I859" i="3" s="1"/>
  <c r="T858" i="3"/>
  <c r="V858" i="3" s="1"/>
  <c r="R858" i="3"/>
  <c r="Q858" i="3"/>
  <c r="S858" i="3" s="1"/>
  <c r="U858" i="3" s="1"/>
  <c r="L858" i="3"/>
  <c r="J858" i="3"/>
  <c r="H858" i="3"/>
  <c r="I858" i="3" s="1"/>
  <c r="R857" i="3"/>
  <c r="T857" i="3" s="1"/>
  <c r="V857" i="3" s="1"/>
  <c r="Q857" i="3"/>
  <c r="S857" i="3" s="1"/>
  <c r="U857" i="3" s="1"/>
  <c r="J857" i="3"/>
  <c r="AC857" i="3" s="1"/>
  <c r="H857" i="3"/>
  <c r="I857" i="3" s="1"/>
  <c r="T856" i="3"/>
  <c r="V856" i="3" s="1"/>
  <c r="R856" i="3"/>
  <c r="Q856" i="3"/>
  <c r="S856" i="3" s="1"/>
  <c r="U856" i="3" s="1"/>
  <c r="L856" i="3"/>
  <c r="J856" i="3"/>
  <c r="H856" i="3"/>
  <c r="I856" i="3" s="1"/>
  <c r="R855" i="3"/>
  <c r="T855" i="3" s="1"/>
  <c r="V855" i="3" s="1"/>
  <c r="Q855" i="3"/>
  <c r="S855" i="3" s="1"/>
  <c r="U855" i="3" s="1"/>
  <c r="J855" i="3"/>
  <c r="AC855" i="3" s="1"/>
  <c r="H855" i="3"/>
  <c r="I855" i="3" s="1"/>
  <c r="T854" i="3"/>
  <c r="V854" i="3" s="1"/>
  <c r="R854" i="3"/>
  <c r="Q854" i="3"/>
  <c r="S854" i="3" s="1"/>
  <c r="U854" i="3" s="1"/>
  <c r="L854" i="3"/>
  <c r="J854" i="3"/>
  <c r="H854" i="3"/>
  <c r="I854" i="3" s="1"/>
  <c r="R853" i="3"/>
  <c r="T853" i="3" s="1"/>
  <c r="V853" i="3" s="1"/>
  <c r="Q853" i="3"/>
  <c r="S853" i="3" s="1"/>
  <c r="U853" i="3" s="1"/>
  <c r="J853" i="3"/>
  <c r="AC853" i="3" s="1"/>
  <c r="H853" i="3"/>
  <c r="I853" i="3" s="1"/>
  <c r="T852" i="3"/>
  <c r="V852" i="3" s="1"/>
  <c r="R852" i="3"/>
  <c r="Q852" i="3"/>
  <c r="S852" i="3" s="1"/>
  <c r="U852" i="3" s="1"/>
  <c r="L852" i="3"/>
  <c r="J852" i="3"/>
  <c r="H852" i="3"/>
  <c r="I852" i="3" s="1"/>
  <c r="R851" i="3"/>
  <c r="T851" i="3" s="1"/>
  <c r="V851" i="3" s="1"/>
  <c r="Q851" i="3"/>
  <c r="S851" i="3" s="1"/>
  <c r="U851" i="3" s="1"/>
  <c r="J851" i="3"/>
  <c r="AC851" i="3" s="1"/>
  <c r="H851" i="3"/>
  <c r="I851" i="3" s="1"/>
  <c r="T850" i="3"/>
  <c r="V850" i="3" s="1"/>
  <c r="R850" i="3"/>
  <c r="Q850" i="3"/>
  <c r="S850" i="3" s="1"/>
  <c r="U850" i="3" s="1"/>
  <c r="L850" i="3"/>
  <c r="J850" i="3"/>
  <c r="H850" i="3"/>
  <c r="I850" i="3" s="1"/>
  <c r="R849" i="3"/>
  <c r="T849" i="3" s="1"/>
  <c r="V849" i="3" s="1"/>
  <c r="Q849" i="3"/>
  <c r="S849" i="3" s="1"/>
  <c r="U849" i="3" s="1"/>
  <c r="J849" i="3"/>
  <c r="AC849" i="3" s="1"/>
  <c r="H849" i="3"/>
  <c r="I849" i="3" s="1"/>
  <c r="T848" i="3"/>
  <c r="V848" i="3" s="1"/>
  <c r="R848" i="3"/>
  <c r="Q848" i="3"/>
  <c r="S848" i="3" s="1"/>
  <c r="U848" i="3" s="1"/>
  <c r="L848" i="3"/>
  <c r="J848" i="3"/>
  <c r="H848" i="3"/>
  <c r="I848" i="3" s="1"/>
  <c r="R847" i="3"/>
  <c r="T847" i="3" s="1"/>
  <c r="V847" i="3" s="1"/>
  <c r="Q847" i="3"/>
  <c r="S847" i="3" s="1"/>
  <c r="U847" i="3" s="1"/>
  <c r="J847" i="3"/>
  <c r="AC847" i="3" s="1"/>
  <c r="H847" i="3"/>
  <c r="I847" i="3" s="1"/>
  <c r="T846" i="3"/>
  <c r="V846" i="3" s="1"/>
  <c r="R846" i="3"/>
  <c r="Q846" i="3"/>
  <c r="S846" i="3" s="1"/>
  <c r="U846" i="3" s="1"/>
  <c r="L846" i="3"/>
  <c r="J846" i="3"/>
  <c r="H846" i="3"/>
  <c r="I846" i="3" s="1"/>
  <c r="S845" i="3"/>
  <c r="U845" i="3" s="1"/>
  <c r="R845" i="3"/>
  <c r="T845" i="3" s="1"/>
  <c r="V845" i="3" s="1"/>
  <c r="Q845" i="3"/>
  <c r="J845" i="3"/>
  <c r="AC845" i="3" s="1"/>
  <c r="H845" i="3"/>
  <c r="I845" i="3" s="1"/>
  <c r="T844" i="3"/>
  <c r="V844" i="3" s="1"/>
  <c r="R844" i="3"/>
  <c r="Q844" i="3"/>
  <c r="S844" i="3" s="1"/>
  <c r="U844" i="3" s="1"/>
  <c r="L844" i="3"/>
  <c r="J844" i="3"/>
  <c r="H844" i="3"/>
  <c r="I844" i="3" s="1"/>
  <c r="S843" i="3"/>
  <c r="U843" i="3" s="1"/>
  <c r="R843" i="3"/>
  <c r="T843" i="3" s="1"/>
  <c r="V843" i="3" s="1"/>
  <c r="Q843" i="3"/>
  <c r="J843" i="3"/>
  <c r="AC843" i="3" s="1"/>
  <c r="H843" i="3"/>
  <c r="I843" i="3" s="1"/>
  <c r="T842" i="3"/>
  <c r="V842" i="3" s="1"/>
  <c r="R842" i="3"/>
  <c r="Q842" i="3"/>
  <c r="S842" i="3" s="1"/>
  <c r="U842" i="3" s="1"/>
  <c r="L842" i="3"/>
  <c r="J842" i="3"/>
  <c r="H842" i="3"/>
  <c r="I842" i="3" s="1"/>
  <c r="S841" i="3"/>
  <c r="U841" i="3" s="1"/>
  <c r="R841" i="3"/>
  <c r="T841" i="3" s="1"/>
  <c r="V841" i="3" s="1"/>
  <c r="Q841" i="3"/>
  <c r="J841" i="3"/>
  <c r="AC841" i="3" s="1"/>
  <c r="H841" i="3"/>
  <c r="I841" i="3" s="1"/>
  <c r="T840" i="3"/>
  <c r="V840" i="3" s="1"/>
  <c r="R840" i="3"/>
  <c r="Q840" i="3"/>
  <c r="S840" i="3" s="1"/>
  <c r="U840" i="3" s="1"/>
  <c r="L840" i="3"/>
  <c r="J840" i="3"/>
  <c r="H840" i="3"/>
  <c r="I840" i="3" s="1"/>
  <c r="S839" i="3"/>
  <c r="U839" i="3" s="1"/>
  <c r="R839" i="3"/>
  <c r="T839" i="3" s="1"/>
  <c r="V839" i="3" s="1"/>
  <c r="Q839" i="3"/>
  <c r="J839" i="3"/>
  <c r="AC839" i="3" s="1"/>
  <c r="H839" i="3"/>
  <c r="I839" i="3" s="1"/>
  <c r="T838" i="3"/>
  <c r="V838" i="3" s="1"/>
  <c r="R838" i="3"/>
  <c r="Q838" i="3"/>
  <c r="S838" i="3" s="1"/>
  <c r="U838" i="3" s="1"/>
  <c r="L838" i="3"/>
  <c r="J838" i="3"/>
  <c r="H838" i="3"/>
  <c r="I838" i="3" s="1"/>
  <c r="S837" i="3"/>
  <c r="U837" i="3" s="1"/>
  <c r="R837" i="3"/>
  <c r="T837" i="3" s="1"/>
  <c r="V837" i="3" s="1"/>
  <c r="Q837" i="3"/>
  <c r="J837" i="3"/>
  <c r="AC837" i="3" s="1"/>
  <c r="H837" i="3"/>
  <c r="I837" i="3" s="1"/>
  <c r="T836" i="3"/>
  <c r="V836" i="3" s="1"/>
  <c r="R836" i="3"/>
  <c r="Q836" i="3"/>
  <c r="S836" i="3" s="1"/>
  <c r="U836" i="3" s="1"/>
  <c r="L836" i="3"/>
  <c r="J836" i="3"/>
  <c r="H836" i="3"/>
  <c r="I836" i="3" s="1"/>
  <c r="S835" i="3"/>
  <c r="U835" i="3" s="1"/>
  <c r="R835" i="3"/>
  <c r="T835" i="3" s="1"/>
  <c r="V835" i="3" s="1"/>
  <c r="Q835" i="3"/>
  <c r="J835" i="3"/>
  <c r="AC835" i="3" s="1"/>
  <c r="H835" i="3"/>
  <c r="I835" i="3" s="1"/>
  <c r="T834" i="3"/>
  <c r="V834" i="3" s="1"/>
  <c r="R834" i="3"/>
  <c r="Q834" i="3"/>
  <c r="S834" i="3" s="1"/>
  <c r="U834" i="3" s="1"/>
  <c r="L834" i="3"/>
  <c r="J834" i="3"/>
  <c r="H834" i="3"/>
  <c r="I834" i="3" s="1"/>
  <c r="S833" i="3"/>
  <c r="U833" i="3" s="1"/>
  <c r="R833" i="3"/>
  <c r="T833" i="3" s="1"/>
  <c r="V833" i="3" s="1"/>
  <c r="Q833" i="3"/>
  <c r="J833" i="3"/>
  <c r="AC833" i="3" s="1"/>
  <c r="H833" i="3"/>
  <c r="I833" i="3" s="1"/>
  <c r="T832" i="3"/>
  <c r="V832" i="3" s="1"/>
  <c r="R832" i="3"/>
  <c r="Q832" i="3"/>
  <c r="S832" i="3" s="1"/>
  <c r="U832" i="3" s="1"/>
  <c r="L832" i="3"/>
  <c r="J832" i="3"/>
  <c r="H832" i="3"/>
  <c r="I832" i="3" s="1"/>
  <c r="R831" i="3"/>
  <c r="T831" i="3" s="1"/>
  <c r="V831" i="3" s="1"/>
  <c r="Q831" i="3"/>
  <c r="S831" i="3" s="1"/>
  <c r="U831" i="3" s="1"/>
  <c r="J831" i="3"/>
  <c r="AC831" i="3" s="1"/>
  <c r="H831" i="3"/>
  <c r="I831" i="3" s="1"/>
  <c r="T830" i="3"/>
  <c r="V830" i="3" s="1"/>
  <c r="R830" i="3"/>
  <c r="Q830" i="3"/>
  <c r="S830" i="3" s="1"/>
  <c r="U830" i="3" s="1"/>
  <c r="L830" i="3"/>
  <c r="J830" i="3"/>
  <c r="H830" i="3"/>
  <c r="I830" i="3" s="1"/>
  <c r="R829" i="3"/>
  <c r="T829" i="3" s="1"/>
  <c r="V829" i="3" s="1"/>
  <c r="Q829" i="3"/>
  <c r="S829" i="3" s="1"/>
  <c r="U829" i="3" s="1"/>
  <c r="J829" i="3"/>
  <c r="AC829" i="3" s="1"/>
  <c r="H829" i="3"/>
  <c r="I829" i="3" s="1"/>
  <c r="T828" i="3"/>
  <c r="V828" i="3" s="1"/>
  <c r="R828" i="3"/>
  <c r="Q828" i="3"/>
  <c r="S828" i="3" s="1"/>
  <c r="U828" i="3" s="1"/>
  <c r="L828" i="3"/>
  <c r="J828" i="3"/>
  <c r="H828" i="3"/>
  <c r="I828" i="3" s="1"/>
  <c r="R827" i="3"/>
  <c r="T827" i="3" s="1"/>
  <c r="V827" i="3" s="1"/>
  <c r="Q827" i="3"/>
  <c r="S827" i="3" s="1"/>
  <c r="U827" i="3" s="1"/>
  <c r="J827" i="3"/>
  <c r="AC827" i="3" s="1"/>
  <c r="H827" i="3"/>
  <c r="I827" i="3" s="1"/>
  <c r="T826" i="3"/>
  <c r="V826" i="3" s="1"/>
  <c r="R826" i="3"/>
  <c r="Q826" i="3"/>
  <c r="S826" i="3" s="1"/>
  <c r="U826" i="3" s="1"/>
  <c r="L826" i="3"/>
  <c r="J826" i="3"/>
  <c r="H826" i="3"/>
  <c r="I826" i="3" s="1"/>
  <c r="R825" i="3"/>
  <c r="T825" i="3" s="1"/>
  <c r="V825" i="3" s="1"/>
  <c r="Q825" i="3"/>
  <c r="S825" i="3" s="1"/>
  <c r="U825" i="3" s="1"/>
  <c r="J825" i="3"/>
  <c r="AC825" i="3" s="1"/>
  <c r="H825" i="3"/>
  <c r="I825" i="3" s="1"/>
  <c r="T824" i="3"/>
  <c r="V824" i="3" s="1"/>
  <c r="R824" i="3"/>
  <c r="Q824" i="3"/>
  <c r="S824" i="3" s="1"/>
  <c r="U824" i="3" s="1"/>
  <c r="L824" i="3"/>
  <c r="J824" i="3"/>
  <c r="H824" i="3"/>
  <c r="I824" i="3" s="1"/>
  <c r="S823" i="3"/>
  <c r="U823" i="3" s="1"/>
  <c r="R823" i="3"/>
  <c r="T823" i="3" s="1"/>
  <c r="V823" i="3" s="1"/>
  <c r="Q823" i="3"/>
  <c r="J823" i="3"/>
  <c r="AC823" i="3" s="1"/>
  <c r="H823" i="3"/>
  <c r="I823" i="3" s="1"/>
  <c r="T822" i="3"/>
  <c r="V822" i="3" s="1"/>
  <c r="R822" i="3"/>
  <c r="Q822" i="3"/>
  <c r="S822" i="3" s="1"/>
  <c r="U822" i="3" s="1"/>
  <c r="L822" i="3"/>
  <c r="J822" i="3"/>
  <c r="H822" i="3"/>
  <c r="I822" i="3" s="1"/>
  <c r="S821" i="3"/>
  <c r="U821" i="3" s="1"/>
  <c r="R821" i="3"/>
  <c r="T821" i="3" s="1"/>
  <c r="V821" i="3" s="1"/>
  <c r="Q821" i="3"/>
  <c r="J821" i="3"/>
  <c r="AC821" i="3" s="1"/>
  <c r="H821" i="3"/>
  <c r="I821" i="3" s="1"/>
  <c r="T820" i="3"/>
  <c r="V820" i="3" s="1"/>
  <c r="R820" i="3"/>
  <c r="Q820" i="3"/>
  <c r="S820" i="3" s="1"/>
  <c r="U820" i="3" s="1"/>
  <c r="L820" i="3"/>
  <c r="J820" i="3"/>
  <c r="H820" i="3"/>
  <c r="I820" i="3" s="1"/>
  <c r="S819" i="3"/>
  <c r="U819" i="3" s="1"/>
  <c r="R819" i="3"/>
  <c r="T819" i="3" s="1"/>
  <c r="V819" i="3" s="1"/>
  <c r="Q819" i="3"/>
  <c r="J819" i="3"/>
  <c r="AC819" i="3" s="1"/>
  <c r="H819" i="3"/>
  <c r="I819" i="3" s="1"/>
  <c r="T818" i="3"/>
  <c r="V818" i="3" s="1"/>
  <c r="R818" i="3"/>
  <c r="Q818" i="3"/>
  <c r="S818" i="3" s="1"/>
  <c r="U818" i="3" s="1"/>
  <c r="L818" i="3"/>
  <c r="J818" i="3"/>
  <c r="H818" i="3"/>
  <c r="I818" i="3" s="1"/>
  <c r="R817" i="3"/>
  <c r="T817" i="3" s="1"/>
  <c r="V817" i="3" s="1"/>
  <c r="Q817" i="3"/>
  <c r="S817" i="3" s="1"/>
  <c r="U817" i="3" s="1"/>
  <c r="J817" i="3"/>
  <c r="AC817" i="3" s="1"/>
  <c r="H817" i="3"/>
  <c r="I817" i="3" s="1"/>
  <c r="T816" i="3"/>
  <c r="V816" i="3" s="1"/>
  <c r="R816" i="3"/>
  <c r="Q816" i="3"/>
  <c r="S816" i="3" s="1"/>
  <c r="U816" i="3" s="1"/>
  <c r="L816" i="3"/>
  <c r="J816" i="3"/>
  <c r="H816" i="3"/>
  <c r="I816" i="3" s="1"/>
  <c r="S815" i="3"/>
  <c r="U815" i="3" s="1"/>
  <c r="R815" i="3"/>
  <c r="T815" i="3" s="1"/>
  <c r="V815" i="3" s="1"/>
  <c r="Q815" i="3"/>
  <c r="J815" i="3"/>
  <c r="AC815" i="3" s="1"/>
  <c r="H815" i="3"/>
  <c r="I815" i="3" s="1"/>
  <c r="T814" i="3"/>
  <c r="V814" i="3" s="1"/>
  <c r="R814" i="3"/>
  <c r="Q814" i="3"/>
  <c r="S814" i="3" s="1"/>
  <c r="U814" i="3" s="1"/>
  <c r="L814" i="3"/>
  <c r="J814" i="3"/>
  <c r="H814" i="3"/>
  <c r="I814" i="3" s="1"/>
  <c r="R813" i="3"/>
  <c r="T813" i="3" s="1"/>
  <c r="V813" i="3" s="1"/>
  <c r="Q813" i="3"/>
  <c r="S813" i="3" s="1"/>
  <c r="U813" i="3" s="1"/>
  <c r="J813" i="3"/>
  <c r="AC813" i="3" s="1"/>
  <c r="H813" i="3"/>
  <c r="I813" i="3" s="1"/>
  <c r="T812" i="3"/>
  <c r="V812" i="3" s="1"/>
  <c r="R812" i="3"/>
  <c r="Q812" i="3"/>
  <c r="S812" i="3" s="1"/>
  <c r="U812" i="3" s="1"/>
  <c r="L812" i="3"/>
  <c r="J812" i="3"/>
  <c r="H812" i="3"/>
  <c r="I812" i="3" s="1"/>
  <c r="S811" i="3"/>
  <c r="U811" i="3" s="1"/>
  <c r="R811" i="3"/>
  <c r="T811" i="3" s="1"/>
  <c r="V811" i="3" s="1"/>
  <c r="Q811" i="3"/>
  <c r="J811" i="3"/>
  <c r="AC811" i="3" s="1"/>
  <c r="H811" i="3"/>
  <c r="I811" i="3" s="1"/>
  <c r="T810" i="3"/>
  <c r="V810" i="3" s="1"/>
  <c r="R810" i="3"/>
  <c r="Q810" i="3"/>
  <c r="S810" i="3" s="1"/>
  <c r="U810" i="3" s="1"/>
  <c r="L810" i="3"/>
  <c r="J810" i="3"/>
  <c r="H810" i="3"/>
  <c r="I810" i="3" s="1"/>
  <c r="R809" i="3"/>
  <c r="T809" i="3" s="1"/>
  <c r="V809" i="3" s="1"/>
  <c r="Q809" i="3"/>
  <c r="S809" i="3" s="1"/>
  <c r="U809" i="3" s="1"/>
  <c r="J809" i="3"/>
  <c r="AC809" i="3" s="1"/>
  <c r="H809" i="3"/>
  <c r="I809" i="3" s="1"/>
  <c r="T808" i="3"/>
  <c r="V808" i="3" s="1"/>
  <c r="R808" i="3"/>
  <c r="Q808" i="3"/>
  <c r="S808" i="3" s="1"/>
  <c r="U808" i="3" s="1"/>
  <c r="L808" i="3"/>
  <c r="J808" i="3"/>
  <c r="H808" i="3"/>
  <c r="I808" i="3" s="1"/>
  <c r="R807" i="3"/>
  <c r="T807" i="3" s="1"/>
  <c r="V807" i="3" s="1"/>
  <c r="Q807" i="3"/>
  <c r="S807" i="3" s="1"/>
  <c r="U807" i="3" s="1"/>
  <c r="J807" i="3"/>
  <c r="AC807" i="3" s="1"/>
  <c r="H807" i="3"/>
  <c r="I807" i="3" s="1"/>
  <c r="T806" i="3"/>
  <c r="V806" i="3" s="1"/>
  <c r="R806" i="3"/>
  <c r="Q806" i="3"/>
  <c r="S806" i="3" s="1"/>
  <c r="U806" i="3" s="1"/>
  <c r="L806" i="3"/>
  <c r="J806" i="3"/>
  <c r="H806" i="3"/>
  <c r="I806" i="3" s="1"/>
  <c r="R805" i="3"/>
  <c r="T805" i="3" s="1"/>
  <c r="V805" i="3" s="1"/>
  <c r="Q805" i="3"/>
  <c r="S805" i="3" s="1"/>
  <c r="U805" i="3" s="1"/>
  <c r="J805" i="3"/>
  <c r="AC805" i="3" s="1"/>
  <c r="H805" i="3"/>
  <c r="I805" i="3" s="1"/>
  <c r="T804" i="3"/>
  <c r="V804" i="3" s="1"/>
  <c r="R804" i="3"/>
  <c r="Q804" i="3"/>
  <c r="S804" i="3" s="1"/>
  <c r="U804" i="3" s="1"/>
  <c r="L804" i="3"/>
  <c r="J804" i="3"/>
  <c r="H804" i="3"/>
  <c r="I804" i="3" s="1"/>
  <c r="S803" i="3"/>
  <c r="U803" i="3" s="1"/>
  <c r="R803" i="3"/>
  <c r="T803" i="3" s="1"/>
  <c r="V803" i="3" s="1"/>
  <c r="Q803" i="3"/>
  <c r="J803" i="3"/>
  <c r="AC803" i="3" s="1"/>
  <c r="H803" i="3"/>
  <c r="I803" i="3" s="1"/>
  <c r="T802" i="3"/>
  <c r="V802" i="3" s="1"/>
  <c r="R802" i="3"/>
  <c r="Q802" i="3"/>
  <c r="S802" i="3" s="1"/>
  <c r="U802" i="3" s="1"/>
  <c r="L802" i="3"/>
  <c r="J802" i="3"/>
  <c r="H802" i="3"/>
  <c r="I802" i="3" s="1"/>
  <c r="R801" i="3"/>
  <c r="T801" i="3" s="1"/>
  <c r="V801" i="3" s="1"/>
  <c r="Q801" i="3"/>
  <c r="S801" i="3" s="1"/>
  <c r="U801" i="3" s="1"/>
  <c r="J801" i="3"/>
  <c r="AC801" i="3" s="1"/>
  <c r="H801" i="3"/>
  <c r="I801" i="3" s="1"/>
  <c r="T800" i="3"/>
  <c r="V800" i="3" s="1"/>
  <c r="R800" i="3"/>
  <c r="Q800" i="3"/>
  <c r="S800" i="3" s="1"/>
  <c r="U800" i="3" s="1"/>
  <c r="L800" i="3"/>
  <c r="J800" i="3"/>
  <c r="H800" i="3"/>
  <c r="I800" i="3" s="1"/>
  <c r="R799" i="3"/>
  <c r="T799" i="3" s="1"/>
  <c r="V799" i="3" s="1"/>
  <c r="Q799" i="3"/>
  <c r="S799" i="3" s="1"/>
  <c r="U799" i="3" s="1"/>
  <c r="J799" i="3"/>
  <c r="AC799" i="3" s="1"/>
  <c r="H799" i="3"/>
  <c r="I799" i="3" s="1"/>
  <c r="T798" i="3"/>
  <c r="V798" i="3" s="1"/>
  <c r="R798" i="3"/>
  <c r="Q798" i="3"/>
  <c r="S798" i="3" s="1"/>
  <c r="U798" i="3" s="1"/>
  <c r="L798" i="3"/>
  <c r="J798" i="3"/>
  <c r="H798" i="3"/>
  <c r="I798" i="3" s="1"/>
  <c r="R797" i="3"/>
  <c r="T797" i="3" s="1"/>
  <c r="V797" i="3" s="1"/>
  <c r="Q797" i="3"/>
  <c r="S797" i="3" s="1"/>
  <c r="U797" i="3" s="1"/>
  <c r="J797" i="3"/>
  <c r="AC797" i="3" s="1"/>
  <c r="H797" i="3"/>
  <c r="I797" i="3" s="1"/>
  <c r="T796" i="3"/>
  <c r="V796" i="3" s="1"/>
  <c r="R796" i="3"/>
  <c r="Q796" i="3"/>
  <c r="S796" i="3" s="1"/>
  <c r="U796" i="3" s="1"/>
  <c r="L796" i="3"/>
  <c r="J796" i="3"/>
  <c r="H796" i="3"/>
  <c r="I796" i="3" s="1"/>
  <c r="R795" i="3"/>
  <c r="T795" i="3" s="1"/>
  <c r="V795" i="3" s="1"/>
  <c r="Q795" i="3"/>
  <c r="S795" i="3" s="1"/>
  <c r="U795" i="3" s="1"/>
  <c r="J795" i="3"/>
  <c r="AC795" i="3" s="1"/>
  <c r="H795" i="3"/>
  <c r="I795" i="3" s="1"/>
  <c r="T794" i="3"/>
  <c r="V794" i="3" s="1"/>
  <c r="R794" i="3"/>
  <c r="Q794" i="3"/>
  <c r="S794" i="3" s="1"/>
  <c r="U794" i="3" s="1"/>
  <c r="L794" i="3"/>
  <c r="J794" i="3"/>
  <c r="H794" i="3"/>
  <c r="I794" i="3" s="1"/>
  <c r="R793" i="3"/>
  <c r="T793" i="3" s="1"/>
  <c r="V793" i="3" s="1"/>
  <c r="Q793" i="3"/>
  <c r="S793" i="3" s="1"/>
  <c r="U793" i="3" s="1"/>
  <c r="J793" i="3"/>
  <c r="AC793" i="3" s="1"/>
  <c r="H793" i="3"/>
  <c r="I793" i="3" s="1"/>
  <c r="T792" i="3"/>
  <c r="V792" i="3" s="1"/>
  <c r="R792" i="3"/>
  <c r="Q792" i="3"/>
  <c r="S792" i="3" s="1"/>
  <c r="U792" i="3" s="1"/>
  <c r="L792" i="3"/>
  <c r="J792" i="3"/>
  <c r="H792" i="3"/>
  <c r="I792" i="3" s="1"/>
  <c r="R791" i="3"/>
  <c r="T791" i="3" s="1"/>
  <c r="V791" i="3" s="1"/>
  <c r="Q791" i="3"/>
  <c r="S791" i="3" s="1"/>
  <c r="U791" i="3" s="1"/>
  <c r="J791" i="3"/>
  <c r="AC791" i="3" s="1"/>
  <c r="H791" i="3"/>
  <c r="I791" i="3" s="1"/>
  <c r="T790" i="3"/>
  <c r="V790" i="3" s="1"/>
  <c r="S790" i="3"/>
  <c r="U790" i="3" s="1"/>
  <c r="R790" i="3"/>
  <c r="Q790" i="3"/>
  <c r="L790" i="3"/>
  <c r="J790" i="3"/>
  <c r="H790" i="3"/>
  <c r="I790" i="3" s="1"/>
  <c r="R789" i="3"/>
  <c r="T789" i="3" s="1"/>
  <c r="V789" i="3" s="1"/>
  <c r="Q789" i="3"/>
  <c r="S789" i="3" s="1"/>
  <c r="U789" i="3" s="1"/>
  <c r="J789" i="3"/>
  <c r="AC789" i="3" s="1"/>
  <c r="H789" i="3"/>
  <c r="I789" i="3" s="1"/>
  <c r="T788" i="3"/>
  <c r="V788" i="3" s="1"/>
  <c r="S788" i="3"/>
  <c r="U788" i="3" s="1"/>
  <c r="R788" i="3"/>
  <c r="Q788" i="3"/>
  <c r="L788" i="3"/>
  <c r="J788" i="3"/>
  <c r="H788" i="3"/>
  <c r="I788" i="3" s="1"/>
  <c r="R787" i="3"/>
  <c r="T787" i="3" s="1"/>
  <c r="V787" i="3" s="1"/>
  <c r="Q787" i="3"/>
  <c r="S787" i="3" s="1"/>
  <c r="U787" i="3" s="1"/>
  <c r="J787" i="3"/>
  <c r="AC787" i="3" s="1"/>
  <c r="H787" i="3"/>
  <c r="I787" i="3" s="1"/>
  <c r="T786" i="3"/>
  <c r="V786" i="3" s="1"/>
  <c r="S786" i="3"/>
  <c r="U786" i="3" s="1"/>
  <c r="R786" i="3"/>
  <c r="Q786" i="3"/>
  <c r="L786" i="3"/>
  <c r="J786" i="3"/>
  <c r="H786" i="3"/>
  <c r="I786" i="3" s="1"/>
  <c r="R785" i="3"/>
  <c r="T785" i="3" s="1"/>
  <c r="V785" i="3" s="1"/>
  <c r="Q785" i="3"/>
  <c r="S785" i="3" s="1"/>
  <c r="U785" i="3" s="1"/>
  <c r="J785" i="3"/>
  <c r="AC785" i="3" s="1"/>
  <c r="H785" i="3"/>
  <c r="I785" i="3" s="1"/>
  <c r="T784" i="3"/>
  <c r="V784" i="3" s="1"/>
  <c r="S784" i="3"/>
  <c r="U784" i="3" s="1"/>
  <c r="R784" i="3"/>
  <c r="Q784" i="3"/>
  <c r="L784" i="3"/>
  <c r="J784" i="3"/>
  <c r="H784" i="3"/>
  <c r="I784" i="3" s="1"/>
  <c r="R783" i="3"/>
  <c r="T783" i="3" s="1"/>
  <c r="V783" i="3" s="1"/>
  <c r="Q783" i="3"/>
  <c r="S783" i="3" s="1"/>
  <c r="U783" i="3" s="1"/>
  <c r="J783" i="3"/>
  <c r="AC783" i="3" s="1"/>
  <c r="H783" i="3"/>
  <c r="I783" i="3" s="1"/>
  <c r="T782" i="3"/>
  <c r="V782" i="3" s="1"/>
  <c r="S782" i="3"/>
  <c r="U782" i="3" s="1"/>
  <c r="R782" i="3"/>
  <c r="Q782" i="3"/>
  <c r="L782" i="3"/>
  <c r="J782" i="3"/>
  <c r="H782" i="3"/>
  <c r="I782" i="3" s="1"/>
  <c r="R781" i="3"/>
  <c r="T781" i="3" s="1"/>
  <c r="V781" i="3" s="1"/>
  <c r="Q781" i="3"/>
  <c r="S781" i="3" s="1"/>
  <c r="U781" i="3" s="1"/>
  <c r="J781" i="3"/>
  <c r="AC781" i="3" s="1"/>
  <c r="H781" i="3"/>
  <c r="I781" i="3" s="1"/>
  <c r="T780" i="3"/>
  <c r="V780" i="3" s="1"/>
  <c r="R780" i="3"/>
  <c r="Q780" i="3"/>
  <c r="S780" i="3" s="1"/>
  <c r="U780" i="3" s="1"/>
  <c r="L780" i="3"/>
  <c r="J780" i="3"/>
  <c r="H780" i="3"/>
  <c r="I780" i="3" s="1"/>
  <c r="R779" i="3"/>
  <c r="T779" i="3" s="1"/>
  <c r="V779" i="3" s="1"/>
  <c r="Q779" i="3"/>
  <c r="S779" i="3" s="1"/>
  <c r="U779" i="3" s="1"/>
  <c r="J779" i="3"/>
  <c r="AC779" i="3" s="1"/>
  <c r="H779" i="3"/>
  <c r="I779" i="3" s="1"/>
  <c r="T778" i="3"/>
  <c r="V778" i="3" s="1"/>
  <c r="R778" i="3"/>
  <c r="Q778" i="3"/>
  <c r="S778" i="3" s="1"/>
  <c r="U778" i="3" s="1"/>
  <c r="L778" i="3"/>
  <c r="J778" i="3"/>
  <c r="H778" i="3"/>
  <c r="I778" i="3" s="1"/>
  <c r="R777" i="3"/>
  <c r="T777" i="3" s="1"/>
  <c r="V777" i="3" s="1"/>
  <c r="Q777" i="3"/>
  <c r="S777" i="3" s="1"/>
  <c r="U777" i="3" s="1"/>
  <c r="J777" i="3"/>
  <c r="AC777" i="3" s="1"/>
  <c r="H777" i="3"/>
  <c r="I777" i="3" s="1"/>
  <c r="T776" i="3"/>
  <c r="V776" i="3" s="1"/>
  <c r="R776" i="3"/>
  <c r="Q776" i="3"/>
  <c r="S776" i="3" s="1"/>
  <c r="U776" i="3" s="1"/>
  <c r="L776" i="3"/>
  <c r="J776" i="3"/>
  <c r="H776" i="3"/>
  <c r="I776" i="3" s="1"/>
  <c r="R775" i="3"/>
  <c r="T775" i="3" s="1"/>
  <c r="V775" i="3" s="1"/>
  <c r="Q775" i="3"/>
  <c r="S775" i="3" s="1"/>
  <c r="U775" i="3" s="1"/>
  <c r="J775" i="3"/>
  <c r="AC775" i="3" s="1"/>
  <c r="H775" i="3"/>
  <c r="I775" i="3" s="1"/>
  <c r="T774" i="3"/>
  <c r="V774" i="3" s="1"/>
  <c r="S774" i="3"/>
  <c r="U774" i="3" s="1"/>
  <c r="R774" i="3"/>
  <c r="Q774" i="3"/>
  <c r="L774" i="3"/>
  <c r="J774" i="3"/>
  <c r="H774" i="3"/>
  <c r="I774" i="3" s="1"/>
  <c r="R773" i="3"/>
  <c r="T773" i="3" s="1"/>
  <c r="V773" i="3" s="1"/>
  <c r="Q773" i="3"/>
  <c r="S773" i="3" s="1"/>
  <c r="U773" i="3" s="1"/>
  <c r="J773" i="3"/>
  <c r="AC773" i="3" s="1"/>
  <c r="H773" i="3"/>
  <c r="I773" i="3" s="1"/>
  <c r="T772" i="3"/>
  <c r="V772" i="3" s="1"/>
  <c r="R772" i="3"/>
  <c r="Q772" i="3"/>
  <c r="S772" i="3" s="1"/>
  <c r="U772" i="3" s="1"/>
  <c r="L772" i="3"/>
  <c r="J772" i="3"/>
  <c r="H772" i="3"/>
  <c r="I772" i="3" s="1"/>
  <c r="R771" i="3"/>
  <c r="T771" i="3" s="1"/>
  <c r="V771" i="3" s="1"/>
  <c r="Q771" i="3"/>
  <c r="S771" i="3" s="1"/>
  <c r="U771" i="3" s="1"/>
  <c r="J771" i="3"/>
  <c r="AC771" i="3" s="1"/>
  <c r="H771" i="3"/>
  <c r="I771" i="3" s="1"/>
  <c r="T770" i="3"/>
  <c r="V770" i="3" s="1"/>
  <c r="R770" i="3"/>
  <c r="Q770" i="3"/>
  <c r="S770" i="3" s="1"/>
  <c r="U770" i="3" s="1"/>
  <c r="L770" i="3"/>
  <c r="J770" i="3"/>
  <c r="H770" i="3"/>
  <c r="I770" i="3" s="1"/>
  <c r="R769" i="3"/>
  <c r="T769" i="3" s="1"/>
  <c r="V769" i="3" s="1"/>
  <c r="Q769" i="3"/>
  <c r="S769" i="3" s="1"/>
  <c r="U769" i="3" s="1"/>
  <c r="J769" i="3"/>
  <c r="AC769" i="3" s="1"/>
  <c r="H769" i="3"/>
  <c r="I769" i="3" s="1"/>
  <c r="T768" i="3"/>
  <c r="V768" i="3" s="1"/>
  <c r="R768" i="3"/>
  <c r="Q768" i="3"/>
  <c r="S768" i="3" s="1"/>
  <c r="U768" i="3" s="1"/>
  <c r="L768" i="3"/>
  <c r="J768" i="3"/>
  <c r="H768" i="3"/>
  <c r="I768" i="3" s="1"/>
  <c r="R767" i="3"/>
  <c r="T767" i="3" s="1"/>
  <c r="V767" i="3" s="1"/>
  <c r="Q767" i="3"/>
  <c r="S767" i="3" s="1"/>
  <c r="U767" i="3" s="1"/>
  <c r="J767" i="3"/>
  <c r="AC767" i="3" s="1"/>
  <c r="H767" i="3"/>
  <c r="I767" i="3" s="1"/>
  <c r="T766" i="3"/>
  <c r="V766" i="3" s="1"/>
  <c r="R766" i="3"/>
  <c r="Q766" i="3"/>
  <c r="S766" i="3" s="1"/>
  <c r="U766" i="3" s="1"/>
  <c r="L766" i="3"/>
  <c r="J766" i="3"/>
  <c r="H766" i="3"/>
  <c r="I766" i="3" s="1"/>
  <c r="R765" i="3"/>
  <c r="T765" i="3" s="1"/>
  <c r="V765" i="3" s="1"/>
  <c r="Q765" i="3"/>
  <c r="S765" i="3" s="1"/>
  <c r="U765" i="3" s="1"/>
  <c r="J765" i="3"/>
  <c r="AC765" i="3" s="1"/>
  <c r="H765" i="3"/>
  <c r="I765" i="3" s="1"/>
  <c r="T764" i="3"/>
  <c r="V764" i="3" s="1"/>
  <c r="S764" i="3"/>
  <c r="U764" i="3" s="1"/>
  <c r="R764" i="3"/>
  <c r="Q764" i="3"/>
  <c r="L764" i="3"/>
  <c r="J764" i="3"/>
  <c r="H764" i="3"/>
  <c r="I764" i="3" s="1"/>
  <c r="R763" i="3"/>
  <c r="T763" i="3" s="1"/>
  <c r="V763" i="3" s="1"/>
  <c r="Q763" i="3"/>
  <c r="S763" i="3" s="1"/>
  <c r="U763" i="3" s="1"/>
  <c r="J763" i="3"/>
  <c r="AC763" i="3" s="1"/>
  <c r="H763" i="3"/>
  <c r="I763" i="3" s="1"/>
  <c r="T762" i="3"/>
  <c r="V762" i="3" s="1"/>
  <c r="R762" i="3"/>
  <c r="Q762" i="3"/>
  <c r="S762" i="3" s="1"/>
  <c r="U762" i="3" s="1"/>
  <c r="L762" i="3"/>
  <c r="J762" i="3"/>
  <c r="H762" i="3"/>
  <c r="I762" i="3" s="1"/>
  <c r="R761" i="3"/>
  <c r="T761" i="3" s="1"/>
  <c r="V761" i="3" s="1"/>
  <c r="Q761" i="3"/>
  <c r="S761" i="3" s="1"/>
  <c r="U761" i="3" s="1"/>
  <c r="J761" i="3"/>
  <c r="AC761" i="3" s="1"/>
  <c r="H761" i="3"/>
  <c r="I761" i="3" s="1"/>
  <c r="T760" i="3"/>
  <c r="V760" i="3" s="1"/>
  <c r="S760" i="3"/>
  <c r="U760" i="3" s="1"/>
  <c r="R760" i="3"/>
  <c r="Q760" i="3"/>
  <c r="L760" i="3"/>
  <c r="J760" i="3"/>
  <c r="H760" i="3"/>
  <c r="I760" i="3" s="1"/>
  <c r="R759" i="3"/>
  <c r="T759" i="3" s="1"/>
  <c r="V759" i="3" s="1"/>
  <c r="Q759" i="3"/>
  <c r="S759" i="3" s="1"/>
  <c r="U759" i="3" s="1"/>
  <c r="J759" i="3"/>
  <c r="AC759" i="3" s="1"/>
  <c r="H759" i="3"/>
  <c r="I759" i="3" s="1"/>
  <c r="T758" i="3"/>
  <c r="V758" i="3" s="1"/>
  <c r="S758" i="3"/>
  <c r="U758" i="3" s="1"/>
  <c r="R758" i="3"/>
  <c r="Q758" i="3"/>
  <c r="L758" i="3"/>
  <c r="J758" i="3"/>
  <c r="H758" i="3"/>
  <c r="I758" i="3" s="1"/>
  <c r="R757" i="3"/>
  <c r="T757" i="3" s="1"/>
  <c r="V757" i="3" s="1"/>
  <c r="Q757" i="3"/>
  <c r="S757" i="3" s="1"/>
  <c r="U757" i="3" s="1"/>
  <c r="J757" i="3"/>
  <c r="AC757" i="3" s="1"/>
  <c r="H757" i="3"/>
  <c r="I757" i="3" s="1"/>
  <c r="T756" i="3"/>
  <c r="V756" i="3" s="1"/>
  <c r="S756" i="3"/>
  <c r="U756" i="3" s="1"/>
  <c r="R756" i="3"/>
  <c r="Q756" i="3"/>
  <c r="L756" i="3"/>
  <c r="J756" i="3"/>
  <c r="H756" i="3"/>
  <c r="I756" i="3" s="1"/>
  <c r="R755" i="3"/>
  <c r="T755" i="3" s="1"/>
  <c r="V755" i="3" s="1"/>
  <c r="Q755" i="3"/>
  <c r="S755" i="3" s="1"/>
  <c r="U755" i="3" s="1"/>
  <c r="J755" i="3"/>
  <c r="AC755" i="3" s="1"/>
  <c r="H755" i="3"/>
  <c r="I755" i="3" s="1"/>
  <c r="T754" i="3"/>
  <c r="V754" i="3" s="1"/>
  <c r="S754" i="3"/>
  <c r="U754" i="3" s="1"/>
  <c r="R754" i="3"/>
  <c r="Q754" i="3"/>
  <c r="L754" i="3"/>
  <c r="J754" i="3"/>
  <c r="H754" i="3"/>
  <c r="I754" i="3" s="1"/>
  <c r="R753" i="3"/>
  <c r="T753" i="3" s="1"/>
  <c r="V753" i="3" s="1"/>
  <c r="Q753" i="3"/>
  <c r="S753" i="3" s="1"/>
  <c r="U753" i="3" s="1"/>
  <c r="J753" i="3"/>
  <c r="AC753" i="3" s="1"/>
  <c r="H753" i="3"/>
  <c r="I753" i="3" s="1"/>
  <c r="T752" i="3"/>
  <c r="V752" i="3" s="1"/>
  <c r="S752" i="3"/>
  <c r="U752" i="3" s="1"/>
  <c r="R752" i="3"/>
  <c r="Q752" i="3"/>
  <c r="L752" i="3"/>
  <c r="J752" i="3"/>
  <c r="H752" i="3"/>
  <c r="I752" i="3" s="1"/>
  <c r="R751" i="3"/>
  <c r="T751" i="3" s="1"/>
  <c r="V751" i="3" s="1"/>
  <c r="Q751" i="3"/>
  <c r="S751" i="3" s="1"/>
  <c r="U751" i="3" s="1"/>
  <c r="J751" i="3"/>
  <c r="AC751" i="3" s="1"/>
  <c r="H751" i="3"/>
  <c r="I751" i="3" s="1"/>
  <c r="T750" i="3"/>
  <c r="V750" i="3" s="1"/>
  <c r="S750" i="3"/>
  <c r="U750" i="3" s="1"/>
  <c r="R750" i="3"/>
  <c r="Q750" i="3"/>
  <c r="L750" i="3"/>
  <c r="J750" i="3"/>
  <c r="H750" i="3"/>
  <c r="I750" i="3" s="1"/>
  <c r="R749" i="3"/>
  <c r="T749" i="3" s="1"/>
  <c r="V749" i="3" s="1"/>
  <c r="Q749" i="3"/>
  <c r="S749" i="3" s="1"/>
  <c r="U749" i="3" s="1"/>
  <c r="J749" i="3"/>
  <c r="AC749" i="3" s="1"/>
  <c r="H749" i="3"/>
  <c r="I749" i="3" s="1"/>
  <c r="T748" i="3"/>
  <c r="V748" i="3" s="1"/>
  <c r="S748" i="3"/>
  <c r="U748" i="3" s="1"/>
  <c r="R748" i="3"/>
  <c r="Q748" i="3"/>
  <c r="L748" i="3"/>
  <c r="J748" i="3"/>
  <c r="H748" i="3"/>
  <c r="I748" i="3" s="1"/>
  <c r="R747" i="3"/>
  <c r="T747" i="3" s="1"/>
  <c r="V747" i="3" s="1"/>
  <c r="Q747" i="3"/>
  <c r="S747" i="3" s="1"/>
  <c r="U747" i="3" s="1"/>
  <c r="J747" i="3"/>
  <c r="AC747" i="3" s="1"/>
  <c r="H747" i="3"/>
  <c r="I747" i="3" s="1"/>
  <c r="T746" i="3"/>
  <c r="V746" i="3" s="1"/>
  <c r="S746" i="3"/>
  <c r="U746" i="3" s="1"/>
  <c r="R746" i="3"/>
  <c r="Q746" i="3"/>
  <c r="L746" i="3"/>
  <c r="J746" i="3"/>
  <c r="H746" i="3"/>
  <c r="I746" i="3" s="1"/>
  <c r="R745" i="3"/>
  <c r="T745" i="3" s="1"/>
  <c r="V745" i="3" s="1"/>
  <c r="Q745" i="3"/>
  <c r="S745" i="3" s="1"/>
  <c r="U745" i="3" s="1"/>
  <c r="J745" i="3"/>
  <c r="AC745" i="3" s="1"/>
  <c r="H745" i="3"/>
  <c r="I745" i="3" s="1"/>
  <c r="T744" i="3"/>
  <c r="V744" i="3" s="1"/>
  <c r="S744" i="3"/>
  <c r="U744" i="3" s="1"/>
  <c r="R744" i="3"/>
  <c r="Q744" i="3"/>
  <c r="L744" i="3"/>
  <c r="J744" i="3"/>
  <c r="H744" i="3"/>
  <c r="I744" i="3" s="1"/>
  <c r="R743" i="3"/>
  <c r="T743" i="3" s="1"/>
  <c r="V743" i="3" s="1"/>
  <c r="Q743" i="3"/>
  <c r="S743" i="3" s="1"/>
  <c r="U743" i="3" s="1"/>
  <c r="J743" i="3"/>
  <c r="AC743" i="3" s="1"/>
  <c r="H743" i="3"/>
  <c r="I743" i="3" s="1"/>
  <c r="T742" i="3"/>
  <c r="V742" i="3" s="1"/>
  <c r="S742" i="3"/>
  <c r="U742" i="3" s="1"/>
  <c r="R742" i="3"/>
  <c r="Q742" i="3"/>
  <c r="L742" i="3"/>
  <c r="J742" i="3"/>
  <c r="H742" i="3"/>
  <c r="I742" i="3" s="1"/>
  <c r="R741" i="3"/>
  <c r="T741" i="3" s="1"/>
  <c r="V741" i="3" s="1"/>
  <c r="Q741" i="3"/>
  <c r="S741" i="3" s="1"/>
  <c r="U741" i="3" s="1"/>
  <c r="J741" i="3"/>
  <c r="AC741" i="3" s="1"/>
  <c r="H741" i="3"/>
  <c r="I741" i="3" s="1"/>
  <c r="T740" i="3"/>
  <c r="V740" i="3" s="1"/>
  <c r="S740" i="3"/>
  <c r="U740" i="3" s="1"/>
  <c r="R740" i="3"/>
  <c r="Q740" i="3"/>
  <c r="L740" i="3"/>
  <c r="J740" i="3"/>
  <c r="H740" i="3"/>
  <c r="I740" i="3" s="1"/>
  <c r="R739" i="3"/>
  <c r="T739" i="3" s="1"/>
  <c r="V739" i="3" s="1"/>
  <c r="Q739" i="3"/>
  <c r="S739" i="3" s="1"/>
  <c r="U739" i="3" s="1"/>
  <c r="J739" i="3"/>
  <c r="AC739" i="3" s="1"/>
  <c r="H739" i="3"/>
  <c r="I739" i="3" s="1"/>
  <c r="T738" i="3"/>
  <c r="V738" i="3" s="1"/>
  <c r="S738" i="3"/>
  <c r="U738" i="3" s="1"/>
  <c r="R738" i="3"/>
  <c r="Q738" i="3"/>
  <c r="L738" i="3"/>
  <c r="J738" i="3"/>
  <c r="H738" i="3"/>
  <c r="I738" i="3" s="1"/>
  <c r="R737" i="3"/>
  <c r="T737" i="3" s="1"/>
  <c r="V737" i="3" s="1"/>
  <c r="Q737" i="3"/>
  <c r="S737" i="3" s="1"/>
  <c r="U737" i="3" s="1"/>
  <c r="J737" i="3"/>
  <c r="AC737" i="3" s="1"/>
  <c r="H737" i="3"/>
  <c r="I737" i="3" s="1"/>
  <c r="T736" i="3"/>
  <c r="V736" i="3" s="1"/>
  <c r="S736" i="3"/>
  <c r="U736" i="3" s="1"/>
  <c r="R736" i="3"/>
  <c r="Q736" i="3"/>
  <c r="L736" i="3"/>
  <c r="J736" i="3"/>
  <c r="H736" i="3"/>
  <c r="I736" i="3" s="1"/>
  <c r="R735" i="3"/>
  <c r="T735" i="3" s="1"/>
  <c r="V735" i="3" s="1"/>
  <c r="Q735" i="3"/>
  <c r="S735" i="3" s="1"/>
  <c r="U735" i="3" s="1"/>
  <c r="J735" i="3"/>
  <c r="AC735" i="3" s="1"/>
  <c r="H735" i="3"/>
  <c r="I735" i="3" s="1"/>
  <c r="T734" i="3"/>
  <c r="V734" i="3" s="1"/>
  <c r="S734" i="3"/>
  <c r="U734" i="3" s="1"/>
  <c r="R734" i="3"/>
  <c r="Q734" i="3"/>
  <c r="L734" i="3"/>
  <c r="J734" i="3"/>
  <c r="H734" i="3"/>
  <c r="I734" i="3" s="1"/>
  <c r="R733" i="3"/>
  <c r="T733" i="3" s="1"/>
  <c r="V733" i="3" s="1"/>
  <c r="Q733" i="3"/>
  <c r="S733" i="3" s="1"/>
  <c r="U733" i="3" s="1"/>
  <c r="J733" i="3"/>
  <c r="AC733" i="3" s="1"/>
  <c r="H733" i="3"/>
  <c r="I733" i="3" s="1"/>
  <c r="T732" i="3"/>
  <c r="V732" i="3" s="1"/>
  <c r="S732" i="3"/>
  <c r="U732" i="3" s="1"/>
  <c r="R732" i="3"/>
  <c r="Q732" i="3"/>
  <c r="L732" i="3"/>
  <c r="J732" i="3"/>
  <c r="H732" i="3"/>
  <c r="I732" i="3" s="1"/>
  <c r="R731" i="3"/>
  <c r="T731" i="3" s="1"/>
  <c r="V731" i="3" s="1"/>
  <c r="Q731" i="3"/>
  <c r="S731" i="3" s="1"/>
  <c r="U731" i="3" s="1"/>
  <c r="J731" i="3"/>
  <c r="AC731" i="3" s="1"/>
  <c r="H731" i="3"/>
  <c r="I731" i="3" s="1"/>
  <c r="T730" i="3"/>
  <c r="V730" i="3" s="1"/>
  <c r="S730" i="3"/>
  <c r="U730" i="3" s="1"/>
  <c r="R730" i="3"/>
  <c r="Q730" i="3"/>
  <c r="L730" i="3"/>
  <c r="J730" i="3"/>
  <c r="H730" i="3"/>
  <c r="I730" i="3" s="1"/>
  <c r="R729" i="3"/>
  <c r="T729" i="3" s="1"/>
  <c r="V729" i="3" s="1"/>
  <c r="Q729" i="3"/>
  <c r="S729" i="3" s="1"/>
  <c r="U729" i="3" s="1"/>
  <c r="J729" i="3"/>
  <c r="AC729" i="3" s="1"/>
  <c r="H729" i="3"/>
  <c r="I729" i="3" s="1"/>
  <c r="T728" i="3"/>
  <c r="V728" i="3" s="1"/>
  <c r="S728" i="3"/>
  <c r="U728" i="3" s="1"/>
  <c r="R728" i="3"/>
  <c r="Q728" i="3"/>
  <c r="L728" i="3"/>
  <c r="J728" i="3"/>
  <c r="H728" i="3"/>
  <c r="I728" i="3" s="1"/>
  <c r="R727" i="3"/>
  <c r="T727" i="3" s="1"/>
  <c r="V727" i="3" s="1"/>
  <c r="Q727" i="3"/>
  <c r="S727" i="3" s="1"/>
  <c r="U727" i="3" s="1"/>
  <c r="J727" i="3"/>
  <c r="AC727" i="3" s="1"/>
  <c r="H727" i="3"/>
  <c r="I727" i="3" s="1"/>
  <c r="T726" i="3"/>
  <c r="V726" i="3" s="1"/>
  <c r="S726" i="3"/>
  <c r="U726" i="3" s="1"/>
  <c r="R726" i="3"/>
  <c r="Q726" i="3"/>
  <c r="L726" i="3"/>
  <c r="J726" i="3"/>
  <c r="H726" i="3"/>
  <c r="I726" i="3" s="1"/>
  <c r="R725" i="3"/>
  <c r="T725" i="3" s="1"/>
  <c r="V725" i="3" s="1"/>
  <c r="Q725" i="3"/>
  <c r="S725" i="3" s="1"/>
  <c r="U725" i="3" s="1"/>
  <c r="J725" i="3"/>
  <c r="AC725" i="3" s="1"/>
  <c r="H725" i="3"/>
  <c r="I725" i="3" s="1"/>
  <c r="T724" i="3"/>
  <c r="V724" i="3" s="1"/>
  <c r="S724" i="3"/>
  <c r="U724" i="3" s="1"/>
  <c r="R724" i="3"/>
  <c r="Q724" i="3"/>
  <c r="L724" i="3"/>
  <c r="J724" i="3"/>
  <c r="H724" i="3"/>
  <c r="I724" i="3" s="1"/>
  <c r="R723" i="3"/>
  <c r="T723" i="3" s="1"/>
  <c r="V723" i="3" s="1"/>
  <c r="Q723" i="3"/>
  <c r="S723" i="3" s="1"/>
  <c r="U723" i="3" s="1"/>
  <c r="J723" i="3"/>
  <c r="AC723" i="3" s="1"/>
  <c r="H723" i="3"/>
  <c r="I723" i="3" s="1"/>
  <c r="T722" i="3"/>
  <c r="V722" i="3" s="1"/>
  <c r="S722" i="3"/>
  <c r="U722" i="3" s="1"/>
  <c r="R722" i="3"/>
  <c r="Q722" i="3"/>
  <c r="L722" i="3"/>
  <c r="J722" i="3"/>
  <c r="H722" i="3"/>
  <c r="I722" i="3" s="1"/>
  <c r="R721" i="3"/>
  <c r="T721" i="3" s="1"/>
  <c r="V721" i="3" s="1"/>
  <c r="Q721" i="3"/>
  <c r="S721" i="3" s="1"/>
  <c r="U721" i="3" s="1"/>
  <c r="J721" i="3"/>
  <c r="AC721" i="3" s="1"/>
  <c r="H721" i="3"/>
  <c r="I721" i="3" s="1"/>
  <c r="T720" i="3"/>
  <c r="V720" i="3" s="1"/>
  <c r="S720" i="3"/>
  <c r="U720" i="3" s="1"/>
  <c r="R720" i="3"/>
  <c r="Q720" i="3"/>
  <c r="L720" i="3"/>
  <c r="J720" i="3"/>
  <c r="H720" i="3"/>
  <c r="I720" i="3" s="1"/>
  <c r="R719" i="3"/>
  <c r="T719" i="3" s="1"/>
  <c r="V719" i="3" s="1"/>
  <c r="Q719" i="3"/>
  <c r="S719" i="3" s="1"/>
  <c r="U719" i="3" s="1"/>
  <c r="J719" i="3"/>
  <c r="AC719" i="3" s="1"/>
  <c r="H719" i="3"/>
  <c r="I719" i="3" s="1"/>
  <c r="T718" i="3"/>
  <c r="V718" i="3" s="1"/>
  <c r="S718" i="3"/>
  <c r="U718" i="3" s="1"/>
  <c r="R718" i="3"/>
  <c r="Q718" i="3"/>
  <c r="L718" i="3"/>
  <c r="J718" i="3"/>
  <c r="H718" i="3"/>
  <c r="I718" i="3" s="1"/>
  <c r="R717" i="3"/>
  <c r="T717" i="3" s="1"/>
  <c r="V717" i="3" s="1"/>
  <c r="Q717" i="3"/>
  <c r="S717" i="3" s="1"/>
  <c r="U717" i="3" s="1"/>
  <c r="J717" i="3"/>
  <c r="AC717" i="3" s="1"/>
  <c r="H717" i="3"/>
  <c r="I717" i="3" s="1"/>
  <c r="T716" i="3"/>
  <c r="V716" i="3" s="1"/>
  <c r="S716" i="3"/>
  <c r="U716" i="3" s="1"/>
  <c r="R716" i="3"/>
  <c r="Q716" i="3"/>
  <c r="L716" i="3"/>
  <c r="J716" i="3"/>
  <c r="H716" i="3"/>
  <c r="I716" i="3" s="1"/>
  <c r="R715" i="3"/>
  <c r="T715" i="3" s="1"/>
  <c r="V715" i="3" s="1"/>
  <c r="Q715" i="3"/>
  <c r="S715" i="3" s="1"/>
  <c r="U715" i="3" s="1"/>
  <c r="J715" i="3"/>
  <c r="H715" i="3"/>
  <c r="I715" i="3" s="1"/>
  <c r="T714" i="3"/>
  <c r="V714" i="3" s="1"/>
  <c r="S714" i="3"/>
  <c r="U714" i="3" s="1"/>
  <c r="R714" i="3"/>
  <c r="Q714" i="3"/>
  <c r="L714" i="3"/>
  <c r="J714" i="3"/>
  <c r="H714" i="3"/>
  <c r="I714" i="3" s="1"/>
  <c r="R713" i="3"/>
  <c r="T713" i="3" s="1"/>
  <c r="V713" i="3" s="1"/>
  <c r="Q713" i="3"/>
  <c r="S713" i="3" s="1"/>
  <c r="U713" i="3" s="1"/>
  <c r="J713" i="3"/>
  <c r="H713" i="3"/>
  <c r="I713" i="3" s="1"/>
  <c r="T712" i="3"/>
  <c r="V712" i="3" s="1"/>
  <c r="S712" i="3"/>
  <c r="U712" i="3" s="1"/>
  <c r="R712" i="3"/>
  <c r="Q712" i="3"/>
  <c r="L712" i="3"/>
  <c r="J712" i="3"/>
  <c r="H712" i="3"/>
  <c r="I712" i="3" s="1"/>
  <c r="V711" i="3"/>
  <c r="R711" i="3"/>
  <c r="T711" i="3" s="1"/>
  <c r="Q711" i="3"/>
  <c r="S711" i="3" s="1"/>
  <c r="U711" i="3" s="1"/>
  <c r="J711" i="3"/>
  <c r="H711" i="3"/>
  <c r="I711" i="3" s="1"/>
  <c r="T710" i="3"/>
  <c r="V710" i="3" s="1"/>
  <c r="S710" i="3"/>
  <c r="U710" i="3" s="1"/>
  <c r="R710" i="3"/>
  <c r="Q710" i="3"/>
  <c r="L710" i="3"/>
  <c r="J710" i="3"/>
  <c r="H710" i="3"/>
  <c r="I710" i="3" s="1"/>
  <c r="R709" i="3"/>
  <c r="T709" i="3" s="1"/>
  <c r="V709" i="3" s="1"/>
  <c r="Q709" i="3"/>
  <c r="S709" i="3" s="1"/>
  <c r="U709" i="3" s="1"/>
  <c r="J709" i="3"/>
  <c r="H709" i="3"/>
  <c r="I709" i="3" s="1"/>
  <c r="T708" i="3"/>
  <c r="V708" i="3" s="1"/>
  <c r="S708" i="3"/>
  <c r="U708" i="3" s="1"/>
  <c r="R708" i="3"/>
  <c r="Q708" i="3"/>
  <c r="L708" i="3"/>
  <c r="J708" i="3"/>
  <c r="H708" i="3"/>
  <c r="I708" i="3" s="1"/>
  <c r="R707" i="3"/>
  <c r="T707" i="3" s="1"/>
  <c r="V707" i="3" s="1"/>
  <c r="Q707" i="3"/>
  <c r="S707" i="3" s="1"/>
  <c r="U707" i="3" s="1"/>
  <c r="J707" i="3"/>
  <c r="H707" i="3"/>
  <c r="I707" i="3" s="1"/>
  <c r="T706" i="3"/>
  <c r="V706" i="3" s="1"/>
  <c r="S706" i="3"/>
  <c r="U706" i="3" s="1"/>
  <c r="R706" i="3"/>
  <c r="Q706" i="3"/>
  <c r="L706" i="3"/>
  <c r="J706" i="3"/>
  <c r="H706" i="3"/>
  <c r="I706" i="3" s="1"/>
  <c r="R705" i="3"/>
  <c r="T705" i="3" s="1"/>
  <c r="V705" i="3" s="1"/>
  <c r="Q705" i="3"/>
  <c r="S705" i="3" s="1"/>
  <c r="U705" i="3" s="1"/>
  <c r="J705" i="3"/>
  <c r="H705" i="3"/>
  <c r="I705" i="3" s="1"/>
  <c r="T704" i="3"/>
  <c r="V704" i="3" s="1"/>
  <c r="S704" i="3"/>
  <c r="U704" i="3" s="1"/>
  <c r="R704" i="3"/>
  <c r="Q704" i="3"/>
  <c r="L704" i="3"/>
  <c r="J704" i="3"/>
  <c r="H704" i="3"/>
  <c r="I704" i="3" s="1"/>
  <c r="R703" i="3"/>
  <c r="T703" i="3" s="1"/>
  <c r="V703" i="3" s="1"/>
  <c r="Q703" i="3"/>
  <c r="S703" i="3" s="1"/>
  <c r="U703" i="3" s="1"/>
  <c r="J703" i="3"/>
  <c r="H703" i="3"/>
  <c r="I703" i="3" s="1"/>
  <c r="T702" i="3"/>
  <c r="V702" i="3" s="1"/>
  <c r="S702" i="3"/>
  <c r="U702" i="3" s="1"/>
  <c r="R702" i="3"/>
  <c r="Q702" i="3"/>
  <c r="L702" i="3"/>
  <c r="J702" i="3"/>
  <c r="H702" i="3"/>
  <c r="I702" i="3" s="1"/>
  <c r="V701" i="3"/>
  <c r="R701" i="3"/>
  <c r="T701" i="3" s="1"/>
  <c r="Q701" i="3"/>
  <c r="S701" i="3" s="1"/>
  <c r="U701" i="3" s="1"/>
  <c r="J701" i="3"/>
  <c r="H701" i="3"/>
  <c r="I701" i="3" s="1"/>
  <c r="T700" i="3"/>
  <c r="V700" i="3" s="1"/>
  <c r="S700" i="3"/>
  <c r="U700" i="3" s="1"/>
  <c r="R700" i="3"/>
  <c r="Q700" i="3"/>
  <c r="L700" i="3"/>
  <c r="J700" i="3"/>
  <c r="H700" i="3"/>
  <c r="I700" i="3" s="1"/>
  <c r="V699" i="3"/>
  <c r="R699" i="3"/>
  <c r="T699" i="3" s="1"/>
  <c r="Q699" i="3"/>
  <c r="S699" i="3" s="1"/>
  <c r="U699" i="3" s="1"/>
  <c r="J699" i="3"/>
  <c r="H699" i="3"/>
  <c r="I699" i="3" s="1"/>
  <c r="T698" i="3"/>
  <c r="V698" i="3" s="1"/>
  <c r="S698" i="3"/>
  <c r="U698" i="3" s="1"/>
  <c r="R698" i="3"/>
  <c r="Q698" i="3"/>
  <c r="L698" i="3"/>
  <c r="J698" i="3"/>
  <c r="H698" i="3"/>
  <c r="I698" i="3" s="1"/>
  <c r="R697" i="3"/>
  <c r="T697" i="3" s="1"/>
  <c r="V697" i="3" s="1"/>
  <c r="Q697" i="3"/>
  <c r="S697" i="3" s="1"/>
  <c r="U697" i="3" s="1"/>
  <c r="J697" i="3"/>
  <c r="H697" i="3"/>
  <c r="I697" i="3" s="1"/>
  <c r="T696" i="3"/>
  <c r="V696" i="3" s="1"/>
  <c r="S696" i="3"/>
  <c r="U696" i="3" s="1"/>
  <c r="R696" i="3"/>
  <c r="Q696" i="3"/>
  <c r="L696" i="3"/>
  <c r="J696" i="3"/>
  <c r="H696" i="3"/>
  <c r="I696" i="3" s="1"/>
  <c r="R695" i="3"/>
  <c r="T695" i="3" s="1"/>
  <c r="V695" i="3" s="1"/>
  <c r="Q695" i="3"/>
  <c r="S695" i="3" s="1"/>
  <c r="U695" i="3" s="1"/>
  <c r="J695" i="3"/>
  <c r="H695" i="3"/>
  <c r="I695" i="3" s="1"/>
  <c r="T694" i="3"/>
  <c r="V694" i="3" s="1"/>
  <c r="S694" i="3"/>
  <c r="U694" i="3" s="1"/>
  <c r="R694" i="3"/>
  <c r="Q694" i="3"/>
  <c r="L694" i="3"/>
  <c r="J694" i="3"/>
  <c r="H694" i="3"/>
  <c r="I694" i="3" s="1"/>
  <c r="R693" i="3"/>
  <c r="T693" i="3" s="1"/>
  <c r="V693" i="3" s="1"/>
  <c r="Q693" i="3"/>
  <c r="S693" i="3" s="1"/>
  <c r="U693" i="3" s="1"/>
  <c r="J693" i="3"/>
  <c r="H693" i="3"/>
  <c r="I693" i="3" s="1"/>
  <c r="T692" i="3"/>
  <c r="V692" i="3" s="1"/>
  <c r="S692" i="3"/>
  <c r="U692" i="3" s="1"/>
  <c r="R692" i="3"/>
  <c r="Q692" i="3"/>
  <c r="L692" i="3"/>
  <c r="J692" i="3"/>
  <c r="H692" i="3"/>
  <c r="I692" i="3" s="1"/>
  <c r="R691" i="3"/>
  <c r="T691" i="3" s="1"/>
  <c r="V691" i="3" s="1"/>
  <c r="Q691" i="3"/>
  <c r="S691" i="3" s="1"/>
  <c r="U691" i="3" s="1"/>
  <c r="J691" i="3"/>
  <c r="H691" i="3"/>
  <c r="I691" i="3" s="1"/>
  <c r="T690" i="3"/>
  <c r="V690" i="3" s="1"/>
  <c r="S690" i="3"/>
  <c r="U690" i="3" s="1"/>
  <c r="R690" i="3"/>
  <c r="Q690" i="3"/>
  <c r="L690" i="3"/>
  <c r="J690" i="3"/>
  <c r="H690" i="3"/>
  <c r="I690" i="3" s="1"/>
  <c r="R689" i="3"/>
  <c r="T689" i="3" s="1"/>
  <c r="V689" i="3" s="1"/>
  <c r="Q689" i="3"/>
  <c r="S689" i="3" s="1"/>
  <c r="U689" i="3" s="1"/>
  <c r="J689" i="3"/>
  <c r="H689" i="3"/>
  <c r="I689" i="3" s="1"/>
  <c r="T688" i="3"/>
  <c r="V688" i="3" s="1"/>
  <c r="S688" i="3"/>
  <c r="U688" i="3" s="1"/>
  <c r="R688" i="3"/>
  <c r="Q688" i="3"/>
  <c r="J688" i="3"/>
  <c r="H688" i="3"/>
  <c r="I688" i="3" s="1"/>
  <c r="R687" i="3"/>
  <c r="T687" i="3" s="1"/>
  <c r="V687" i="3" s="1"/>
  <c r="Q687" i="3"/>
  <c r="S687" i="3" s="1"/>
  <c r="U687" i="3" s="1"/>
  <c r="N687" i="3"/>
  <c r="P687" i="3" s="1"/>
  <c r="M687" i="3"/>
  <c r="O687" i="3" s="1"/>
  <c r="L687" i="3"/>
  <c r="J687" i="3"/>
  <c r="H687" i="3"/>
  <c r="I687" i="3" s="1"/>
  <c r="W686" i="3"/>
  <c r="S686" i="3"/>
  <c r="U686" i="3" s="1"/>
  <c r="R686" i="3"/>
  <c r="T686" i="3" s="1"/>
  <c r="V686" i="3" s="1"/>
  <c r="Q686" i="3"/>
  <c r="J686" i="3"/>
  <c r="H686" i="3"/>
  <c r="I686" i="3" s="1"/>
  <c r="AC685" i="3"/>
  <c r="AD685" i="3" s="1"/>
  <c r="AF685" i="3" s="1"/>
  <c r="R685" i="3"/>
  <c r="T685" i="3" s="1"/>
  <c r="V685" i="3" s="1"/>
  <c r="Q685" i="3"/>
  <c r="S685" i="3" s="1"/>
  <c r="U685" i="3" s="1"/>
  <c r="N685" i="3"/>
  <c r="P685" i="3" s="1"/>
  <c r="M685" i="3"/>
  <c r="O685" i="3" s="1"/>
  <c r="L685" i="3"/>
  <c r="J685" i="3"/>
  <c r="H685" i="3"/>
  <c r="I685" i="3" s="1"/>
  <c r="S684" i="3"/>
  <c r="U684" i="3" s="1"/>
  <c r="R684" i="3"/>
  <c r="T684" i="3" s="1"/>
  <c r="V684" i="3" s="1"/>
  <c r="Q684" i="3"/>
  <c r="J684" i="3"/>
  <c r="AC684" i="3" s="1"/>
  <c r="H684" i="3"/>
  <c r="I684" i="3" s="1"/>
  <c r="AC683" i="3"/>
  <c r="AE683" i="3" s="1"/>
  <c r="AG683" i="3" s="1"/>
  <c r="X683" i="3"/>
  <c r="Y683" i="3" s="1"/>
  <c r="AA683" i="3" s="1"/>
  <c r="W683" i="3"/>
  <c r="Z683" i="3" s="1"/>
  <c r="AB683" i="3" s="1"/>
  <c r="T683" i="3"/>
  <c r="V683" i="3" s="1"/>
  <c r="R683" i="3"/>
  <c r="Q683" i="3"/>
  <c r="S683" i="3" s="1"/>
  <c r="U683" i="3" s="1"/>
  <c r="L683" i="3"/>
  <c r="M683" i="3" s="1"/>
  <c r="O683" i="3" s="1"/>
  <c r="K683" i="3"/>
  <c r="J683" i="3"/>
  <c r="AD683" i="3" s="1"/>
  <c r="AF683" i="3" s="1"/>
  <c r="H683" i="3"/>
  <c r="I683" i="3" s="1"/>
  <c r="S682" i="3"/>
  <c r="U682" i="3" s="1"/>
  <c r="R682" i="3"/>
  <c r="T682" i="3" s="1"/>
  <c r="V682" i="3" s="1"/>
  <c r="Q682" i="3"/>
  <c r="J682" i="3"/>
  <c r="H682" i="3"/>
  <c r="I682" i="3" s="1"/>
  <c r="AC681" i="3"/>
  <c r="AE681" i="3" s="1"/>
  <c r="AG681" i="3" s="1"/>
  <c r="X681" i="3"/>
  <c r="Y681" i="3" s="1"/>
  <c r="AA681" i="3" s="1"/>
  <c r="W681" i="3"/>
  <c r="Z681" i="3" s="1"/>
  <c r="AB681" i="3" s="1"/>
  <c r="T681" i="3"/>
  <c r="V681" i="3" s="1"/>
  <c r="R681" i="3"/>
  <c r="Q681" i="3"/>
  <c r="S681" i="3" s="1"/>
  <c r="U681" i="3" s="1"/>
  <c r="L681" i="3"/>
  <c r="M681" i="3" s="1"/>
  <c r="O681" i="3" s="1"/>
  <c r="K681" i="3"/>
  <c r="J681" i="3"/>
  <c r="AD681" i="3" s="1"/>
  <c r="AF681" i="3" s="1"/>
  <c r="H681" i="3"/>
  <c r="I681" i="3" s="1"/>
  <c r="S680" i="3"/>
  <c r="U680" i="3" s="1"/>
  <c r="R680" i="3"/>
  <c r="T680" i="3" s="1"/>
  <c r="V680" i="3" s="1"/>
  <c r="Q680" i="3"/>
  <c r="J680" i="3"/>
  <c r="H680" i="3"/>
  <c r="I680" i="3" s="1"/>
  <c r="AC679" i="3"/>
  <c r="AE679" i="3" s="1"/>
  <c r="AG679" i="3" s="1"/>
  <c r="X679" i="3"/>
  <c r="Y679" i="3" s="1"/>
  <c r="AA679" i="3" s="1"/>
  <c r="W679" i="3"/>
  <c r="Z679" i="3" s="1"/>
  <c r="AB679" i="3" s="1"/>
  <c r="T679" i="3"/>
  <c r="V679" i="3" s="1"/>
  <c r="R679" i="3"/>
  <c r="Q679" i="3"/>
  <c r="S679" i="3" s="1"/>
  <c r="U679" i="3" s="1"/>
  <c r="L679" i="3"/>
  <c r="M679" i="3" s="1"/>
  <c r="O679" i="3" s="1"/>
  <c r="K679" i="3"/>
  <c r="J679" i="3"/>
  <c r="AD679" i="3" s="1"/>
  <c r="AF679" i="3" s="1"/>
  <c r="H679" i="3"/>
  <c r="I679" i="3" s="1"/>
  <c r="S678" i="3"/>
  <c r="U678" i="3" s="1"/>
  <c r="R678" i="3"/>
  <c r="T678" i="3" s="1"/>
  <c r="V678" i="3" s="1"/>
  <c r="Q678" i="3"/>
  <c r="J678" i="3"/>
  <c r="H678" i="3"/>
  <c r="I678" i="3" s="1"/>
  <c r="AC677" i="3"/>
  <c r="AE677" i="3" s="1"/>
  <c r="AG677" i="3" s="1"/>
  <c r="X677" i="3"/>
  <c r="Y677" i="3" s="1"/>
  <c r="AA677" i="3" s="1"/>
  <c r="W677" i="3"/>
  <c r="Z677" i="3" s="1"/>
  <c r="AB677" i="3" s="1"/>
  <c r="T677" i="3"/>
  <c r="V677" i="3" s="1"/>
  <c r="R677" i="3"/>
  <c r="Q677" i="3"/>
  <c r="S677" i="3" s="1"/>
  <c r="U677" i="3" s="1"/>
  <c r="L677" i="3"/>
  <c r="M677" i="3" s="1"/>
  <c r="O677" i="3" s="1"/>
  <c r="K677" i="3"/>
  <c r="J677" i="3"/>
  <c r="AD677" i="3" s="1"/>
  <c r="AF677" i="3" s="1"/>
  <c r="H677" i="3"/>
  <c r="I677" i="3" s="1"/>
  <c r="S676" i="3"/>
  <c r="U676" i="3" s="1"/>
  <c r="R676" i="3"/>
  <c r="T676" i="3" s="1"/>
  <c r="V676" i="3" s="1"/>
  <c r="Q676" i="3"/>
  <c r="J676" i="3"/>
  <c r="H676" i="3"/>
  <c r="I676" i="3" s="1"/>
  <c r="AC675" i="3"/>
  <c r="AE675" i="3" s="1"/>
  <c r="AG675" i="3" s="1"/>
  <c r="X675" i="3"/>
  <c r="Y675" i="3" s="1"/>
  <c r="AA675" i="3" s="1"/>
  <c r="W675" i="3"/>
  <c r="Z675" i="3" s="1"/>
  <c r="AB675" i="3" s="1"/>
  <c r="T675" i="3"/>
  <c r="V675" i="3" s="1"/>
  <c r="R675" i="3"/>
  <c r="Q675" i="3"/>
  <c r="S675" i="3" s="1"/>
  <c r="U675" i="3" s="1"/>
  <c r="L675" i="3"/>
  <c r="M675" i="3" s="1"/>
  <c r="O675" i="3" s="1"/>
  <c r="K675" i="3"/>
  <c r="J675" i="3"/>
  <c r="AD675" i="3" s="1"/>
  <c r="AF675" i="3" s="1"/>
  <c r="H675" i="3"/>
  <c r="I675" i="3" s="1"/>
  <c r="S674" i="3"/>
  <c r="U674" i="3" s="1"/>
  <c r="R674" i="3"/>
  <c r="T674" i="3" s="1"/>
  <c r="V674" i="3" s="1"/>
  <c r="Q674" i="3"/>
  <c r="J674" i="3"/>
  <c r="H674" i="3"/>
  <c r="I674" i="3" s="1"/>
  <c r="AC673" i="3"/>
  <c r="AE673" i="3" s="1"/>
  <c r="AG673" i="3" s="1"/>
  <c r="X673" i="3"/>
  <c r="Y673" i="3" s="1"/>
  <c r="AA673" i="3" s="1"/>
  <c r="W673" i="3"/>
  <c r="Z673" i="3" s="1"/>
  <c r="AB673" i="3" s="1"/>
  <c r="T673" i="3"/>
  <c r="V673" i="3" s="1"/>
  <c r="R673" i="3"/>
  <c r="Q673" i="3"/>
  <c r="S673" i="3" s="1"/>
  <c r="U673" i="3" s="1"/>
  <c r="L673" i="3"/>
  <c r="M673" i="3" s="1"/>
  <c r="O673" i="3" s="1"/>
  <c r="K673" i="3"/>
  <c r="J673" i="3"/>
  <c r="AD673" i="3" s="1"/>
  <c r="AF673" i="3" s="1"/>
  <c r="H673" i="3"/>
  <c r="I673" i="3" s="1"/>
  <c r="S672" i="3"/>
  <c r="U672" i="3" s="1"/>
  <c r="R672" i="3"/>
  <c r="T672" i="3" s="1"/>
  <c r="V672" i="3" s="1"/>
  <c r="Q672" i="3"/>
  <c r="J672" i="3"/>
  <c r="H672" i="3"/>
  <c r="I672" i="3" s="1"/>
  <c r="AC671" i="3"/>
  <c r="AE671" i="3" s="1"/>
  <c r="AG671" i="3" s="1"/>
  <c r="X671" i="3"/>
  <c r="Y671" i="3" s="1"/>
  <c r="AA671" i="3" s="1"/>
  <c r="W671" i="3"/>
  <c r="Z671" i="3" s="1"/>
  <c r="AB671" i="3" s="1"/>
  <c r="T671" i="3"/>
  <c r="V671" i="3" s="1"/>
  <c r="R671" i="3"/>
  <c r="Q671" i="3"/>
  <c r="S671" i="3" s="1"/>
  <c r="U671" i="3" s="1"/>
  <c r="L671" i="3"/>
  <c r="M671" i="3" s="1"/>
  <c r="O671" i="3" s="1"/>
  <c r="K671" i="3"/>
  <c r="J671" i="3"/>
  <c r="AD671" i="3" s="1"/>
  <c r="AF671" i="3" s="1"/>
  <c r="H671" i="3"/>
  <c r="I671" i="3" s="1"/>
  <c r="S670" i="3"/>
  <c r="U670" i="3" s="1"/>
  <c r="R670" i="3"/>
  <c r="T670" i="3" s="1"/>
  <c r="V670" i="3" s="1"/>
  <c r="Q670" i="3"/>
  <c r="J670" i="3"/>
  <c r="H670" i="3"/>
  <c r="I670" i="3" s="1"/>
  <c r="AC669" i="3"/>
  <c r="AE669" i="3" s="1"/>
  <c r="AG669" i="3" s="1"/>
  <c r="X669" i="3"/>
  <c r="Y669" i="3" s="1"/>
  <c r="AA669" i="3" s="1"/>
  <c r="W669" i="3"/>
  <c r="Z669" i="3" s="1"/>
  <c r="AB669" i="3" s="1"/>
  <c r="T669" i="3"/>
  <c r="V669" i="3" s="1"/>
  <c r="R669" i="3"/>
  <c r="Q669" i="3"/>
  <c r="S669" i="3" s="1"/>
  <c r="U669" i="3" s="1"/>
  <c r="L669" i="3"/>
  <c r="M669" i="3" s="1"/>
  <c r="O669" i="3" s="1"/>
  <c r="K669" i="3"/>
  <c r="J669" i="3"/>
  <c r="AD669" i="3" s="1"/>
  <c r="AF669" i="3" s="1"/>
  <c r="H669" i="3"/>
  <c r="I669" i="3" s="1"/>
  <c r="S668" i="3"/>
  <c r="U668" i="3" s="1"/>
  <c r="R668" i="3"/>
  <c r="T668" i="3" s="1"/>
  <c r="V668" i="3" s="1"/>
  <c r="Q668" i="3"/>
  <c r="J668" i="3"/>
  <c r="H668" i="3"/>
  <c r="I668" i="3" s="1"/>
  <c r="AC667" i="3"/>
  <c r="AE667" i="3" s="1"/>
  <c r="AG667" i="3" s="1"/>
  <c r="X667" i="3"/>
  <c r="Y667" i="3" s="1"/>
  <c r="AA667" i="3" s="1"/>
  <c r="W667" i="3"/>
  <c r="Z667" i="3" s="1"/>
  <c r="AB667" i="3" s="1"/>
  <c r="T667" i="3"/>
  <c r="V667" i="3" s="1"/>
  <c r="R667" i="3"/>
  <c r="Q667" i="3"/>
  <c r="S667" i="3" s="1"/>
  <c r="U667" i="3" s="1"/>
  <c r="L667" i="3"/>
  <c r="M667" i="3" s="1"/>
  <c r="O667" i="3" s="1"/>
  <c r="K667" i="3"/>
  <c r="J667" i="3"/>
  <c r="AD667" i="3" s="1"/>
  <c r="AF667" i="3" s="1"/>
  <c r="H667" i="3"/>
  <c r="I667" i="3" s="1"/>
  <c r="S666" i="3"/>
  <c r="U666" i="3" s="1"/>
  <c r="R666" i="3"/>
  <c r="T666" i="3" s="1"/>
  <c r="V666" i="3" s="1"/>
  <c r="Q666" i="3"/>
  <c r="J666" i="3"/>
  <c r="H666" i="3"/>
  <c r="I666" i="3" s="1"/>
  <c r="AC665" i="3"/>
  <c r="AE665" i="3" s="1"/>
  <c r="AG665" i="3" s="1"/>
  <c r="X665" i="3"/>
  <c r="Y665" i="3" s="1"/>
  <c r="AA665" i="3" s="1"/>
  <c r="W665" i="3"/>
  <c r="Z665" i="3" s="1"/>
  <c r="AB665" i="3" s="1"/>
  <c r="T665" i="3"/>
  <c r="V665" i="3" s="1"/>
  <c r="R665" i="3"/>
  <c r="Q665" i="3"/>
  <c r="S665" i="3" s="1"/>
  <c r="U665" i="3" s="1"/>
  <c r="L665" i="3"/>
  <c r="M665" i="3" s="1"/>
  <c r="O665" i="3" s="1"/>
  <c r="K665" i="3"/>
  <c r="J665" i="3"/>
  <c r="AD665" i="3" s="1"/>
  <c r="AF665" i="3" s="1"/>
  <c r="H665" i="3"/>
  <c r="I665" i="3" s="1"/>
  <c r="S664" i="3"/>
  <c r="U664" i="3" s="1"/>
  <c r="R664" i="3"/>
  <c r="T664" i="3" s="1"/>
  <c r="V664" i="3" s="1"/>
  <c r="Q664" i="3"/>
  <c r="J664" i="3"/>
  <c r="H664" i="3"/>
  <c r="I664" i="3" s="1"/>
  <c r="AC663" i="3"/>
  <c r="AE663" i="3" s="1"/>
  <c r="AG663" i="3" s="1"/>
  <c r="X663" i="3"/>
  <c r="Y663" i="3" s="1"/>
  <c r="AA663" i="3" s="1"/>
  <c r="W663" i="3"/>
  <c r="Z663" i="3" s="1"/>
  <c r="AB663" i="3" s="1"/>
  <c r="T663" i="3"/>
  <c r="V663" i="3" s="1"/>
  <c r="R663" i="3"/>
  <c r="Q663" i="3"/>
  <c r="S663" i="3" s="1"/>
  <c r="U663" i="3" s="1"/>
  <c r="L663" i="3"/>
  <c r="M663" i="3" s="1"/>
  <c r="O663" i="3" s="1"/>
  <c r="K663" i="3"/>
  <c r="J663" i="3"/>
  <c r="AD663" i="3" s="1"/>
  <c r="AF663" i="3" s="1"/>
  <c r="H663" i="3"/>
  <c r="I663" i="3" s="1"/>
  <c r="S662" i="3"/>
  <c r="U662" i="3" s="1"/>
  <c r="R662" i="3"/>
  <c r="T662" i="3" s="1"/>
  <c r="V662" i="3" s="1"/>
  <c r="Q662" i="3"/>
  <c r="J662" i="3"/>
  <c r="H662" i="3"/>
  <c r="I662" i="3" s="1"/>
  <c r="AC661" i="3"/>
  <c r="AE661" i="3" s="1"/>
  <c r="AG661" i="3" s="1"/>
  <c r="X661" i="3"/>
  <c r="Y661" i="3" s="1"/>
  <c r="AA661" i="3" s="1"/>
  <c r="W661" i="3"/>
  <c r="Z661" i="3" s="1"/>
  <c r="AB661" i="3" s="1"/>
  <c r="T661" i="3"/>
  <c r="V661" i="3" s="1"/>
  <c r="R661" i="3"/>
  <c r="Q661" i="3"/>
  <c r="S661" i="3" s="1"/>
  <c r="U661" i="3" s="1"/>
  <c r="L661" i="3"/>
  <c r="M661" i="3" s="1"/>
  <c r="O661" i="3" s="1"/>
  <c r="K661" i="3"/>
  <c r="J661" i="3"/>
  <c r="AD661" i="3" s="1"/>
  <c r="AF661" i="3" s="1"/>
  <c r="H661" i="3"/>
  <c r="I661" i="3" s="1"/>
  <c r="S660" i="3"/>
  <c r="U660" i="3" s="1"/>
  <c r="R660" i="3"/>
  <c r="T660" i="3" s="1"/>
  <c r="V660" i="3" s="1"/>
  <c r="Q660" i="3"/>
  <c r="J660" i="3"/>
  <c r="H660" i="3"/>
  <c r="I660" i="3" s="1"/>
  <c r="AC659" i="3"/>
  <c r="AE659" i="3" s="1"/>
  <c r="AG659" i="3" s="1"/>
  <c r="X659" i="3"/>
  <c r="Y659" i="3" s="1"/>
  <c r="AA659" i="3" s="1"/>
  <c r="W659" i="3"/>
  <c r="Z659" i="3" s="1"/>
  <c r="AB659" i="3" s="1"/>
  <c r="T659" i="3"/>
  <c r="V659" i="3" s="1"/>
  <c r="R659" i="3"/>
  <c r="Q659" i="3"/>
  <c r="S659" i="3" s="1"/>
  <c r="U659" i="3" s="1"/>
  <c r="L659" i="3"/>
  <c r="M659" i="3" s="1"/>
  <c r="O659" i="3" s="1"/>
  <c r="K659" i="3"/>
  <c r="J659" i="3"/>
  <c r="AD659" i="3" s="1"/>
  <c r="AF659" i="3" s="1"/>
  <c r="H659" i="3"/>
  <c r="I659" i="3" s="1"/>
  <c r="S658" i="3"/>
  <c r="U658" i="3" s="1"/>
  <c r="R658" i="3"/>
  <c r="T658" i="3" s="1"/>
  <c r="V658" i="3" s="1"/>
  <c r="Q658" i="3"/>
  <c r="J658" i="3"/>
  <c r="H658" i="3"/>
  <c r="I658" i="3" s="1"/>
  <c r="AC657" i="3"/>
  <c r="AE657" i="3" s="1"/>
  <c r="AG657" i="3" s="1"/>
  <c r="X657" i="3"/>
  <c r="Y657" i="3" s="1"/>
  <c r="AA657" i="3" s="1"/>
  <c r="W657" i="3"/>
  <c r="Z657" i="3" s="1"/>
  <c r="AB657" i="3" s="1"/>
  <c r="T657" i="3"/>
  <c r="V657" i="3" s="1"/>
  <c r="R657" i="3"/>
  <c r="Q657" i="3"/>
  <c r="S657" i="3" s="1"/>
  <c r="U657" i="3" s="1"/>
  <c r="L657" i="3"/>
  <c r="M657" i="3" s="1"/>
  <c r="O657" i="3" s="1"/>
  <c r="K657" i="3"/>
  <c r="J657" i="3"/>
  <c r="AD657" i="3" s="1"/>
  <c r="AF657" i="3" s="1"/>
  <c r="H657" i="3"/>
  <c r="I657" i="3" s="1"/>
  <c r="S656" i="3"/>
  <c r="U656" i="3" s="1"/>
  <c r="R656" i="3"/>
  <c r="T656" i="3" s="1"/>
  <c r="V656" i="3" s="1"/>
  <c r="Q656" i="3"/>
  <c r="J656" i="3"/>
  <c r="H656" i="3"/>
  <c r="I656" i="3" s="1"/>
  <c r="AC655" i="3"/>
  <c r="AE655" i="3" s="1"/>
  <c r="AG655" i="3" s="1"/>
  <c r="X655" i="3"/>
  <c r="Y655" i="3" s="1"/>
  <c r="AA655" i="3" s="1"/>
  <c r="W655" i="3"/>
  <c r="Z655" i="3" s="1"/>
  <c r="AB655" i="3" s="1"/>
  <c r="T655" i="3"/>
  <c r="V655" i="3" s="1"/>
  <c r="R655" i="3"/>
  <c r="Q655" i="3"/>
  <c r="S655" i="3" s="1"/>
  <c r="U655" i="3" s="1"/>
  <c r="L655" i="3"/>
  <c r="M655" i="3" s="1"/>
  <c r="O655" i="3" s="1"/>
  <c r="K655" i="3"/>
  <c r="J655" i="3"/>
  <c r="AD655" i="3" s="1"/>
  <c r="AF655" i="3" s="1"/>
  <c r="H655" i="3"/>
  <c r="I655" i="3" s="1"/>
  <c r="S654" i="3"/>
  <c r="U654" i="3" s="1"/>
  <c r="R654" i="3"/>
  <c r="T654" i="3" s="1"/>
  <c r="V654" i="3" s="1"/>
  <c r="Q654" i="3"/>
  <c r="J654" i="3"/>
  <c r="H654" i="3"/>
  <c r="I654" i="3" s="1"/>
  <c r="AC653" i="3"/>
  <c r="AE653" i="3" s="1"/>
  <c r="AG653" i="3" s="1"/>
  <c r="X653" i="3"/>
  <c r="Y653" i="3" s="1"/>
  <c r="AA653" i="3" s="1"/>
  <c r="W653" i="3"/>
  <c r="Z653" i="3" s="1"/>
  <c r="AB653" i="3" s="1"/>
  <c r="T653" i="3"/>
  <c r="V653" i="3" s="1"/>
  <c r="R653" i="3"/>
  <c r="Q653" i="3"/>
  <c r="S653" i="3" s="1"/>
  <c r="U653" i="3" s="1"/>
  <c r="L653" i="3"/>
  <c r="M653" i="3" s="1"/>
  <c r="O653" i="3" s="1"/>
  <c r="K653" i="3"/>
  <c r="J653" i="3"/>
  <c r="AD653" i="3" s="1"/>
  <c r="AF653" i="3" s="1"/>
  <c r="H653" i="3"/>
  <c r="I653" i="3" s="1"/>
  <c r="S652" i="3"/>
  <c r="U652" i="3" s="1"/>
  <c r="R652" i="3"/>
  <c r="T652" i="3" s="1"/>
  <c r="V652" i="3" s="1"/>
  <c r="Q652" i="3"/>
  <c r="J652" i="3"/>
  <c r="H652" i="3"/>
  <c r="I652" i="3" s="1"/>
  <c r="AC651" i="3"/>
  <c r="AE651" i="3" s="1"/>
  <c r="AG651" i="3" s="1"/>
  <c r="X651" i="3"/>
  <c r="Y651" i="3" s="1"/>
  <c r="AA651" i="3" s="1"/>
  <c r="W651" i="3"/>
  <c r="Z651" i="3" s="1"/>
  <c r="AB651" i="3" s="1"/>
  <c r="T651" i="3"/>
  <c r="V651" i="3" s="1"/>
  <c r="R651" i="3"/>
  <c r="Q651" i="3"/>
  <c r="S651" i="3" s="1"/>
  <c r="U651" i="3" s="1"/>
  <c r="L651" i="3"/>
  <c r="M651" i="3" s="1"/>
  <c r="O651" i="3" s="1"/>
  <c r="K651" i="3"/>
  <c r="J651" i="3"/>
  <c r="AD651" i="3" s="1"/>
  <c r="AF651" i="3" s="1"/>
  <c r="H651" i="3"/>
  <c r="I651" i="3" s="1"/>
  <c r="S650" i="3"/>
  <c r="U650" i="3" s="1"/>
  <c r="R650" i="3"/>
  <c r="T650" i="3" s="1"/>
  <c r="V650" i="3" s="1"/>
  <c r="Q650" i="3"/>
  <c r="J650" i="3"/>
  <c r="H650" i="3"/>
  <c r="I650" i="3" s="1"/>
  <c r="AC649" i="3"/>
  <c r="AE649" i="3" s="1"/>
  <c r="AG649" i="3" s="1"/>
  <c r="X649" i="3"/>
  <c r="Y649" i="3" s="1"/>
  <c r="AA649" i="3" s="1"/>
  <c r="W649" i="3"/>
  <c r="Z649" i="3" s="1"/>
  <c r="AB649" i="3" s="1"/>
  <c r="T649" i="3"/>
  <c r="V649" i="3" s="1"/>
  <c r="R649" i="3"/>
  <c r="Q649" i="3"/>
  <c r="S649" i="3" s="1"/>
  <c r="U649" i="3" s="1"/>
  <c r="L649" i="3"/>
  <c r="M649" i="3" s="1"/>
  <c r="O649" i="3" s="1"/>
  <c r="K649" i="3"/>
  <c r="J649" i="3"/>
  <c r="AD649" i="3" s="1"/>
  <c r="AF649" i="3" s="1"/>
  <c r="H649" i="3"/>
  <c r="I649" i="3" s="1"/>
  <c r="S648" i="3"/>
  <c r="U648" i="3" s="1"/>
  <c r="R648" i="3"/>
  <c r="T648" i="3" s="1"/>
  <c r="V648" i="3" s="1"/>
  <c r="Q648" i="3"/>
  <c r="J648" i="3"/>
  <c r="H648" i="3"/>
  <c r="I648" i="3" s="1"/>
  <c r="AC647" i="3"/>
  <c r="AE647" i="3" s="1"/>
  <c r="AG647" i="3" s="1"/>
  <c r="X647" i="3"/>
  <c r="Y647" i="3" s="1"/>
  <c r="AA647" i="3" s="1"/>
  <c r="W647" i="3"/>
  <c r="Z647" i="3" s="1"/>
  <c r="AB647" i="3" s="1"/>
  <c r="T647" i="3"/>
  <c r="V647" i="3" s="1"/>
  <c r="R647" i="3"/>
  <c r="Q647" i="3"/>
  <c r="S647" i="3" s="1"/>
  <c r="U647" i="3" s="1"/>
  <c r="L647" i="3"/>
  <c r="M647" i="3" s="1"/>
  <c r="O647" i="3" s="1"/>
  <c r="K647" i="3"/>
  <c r="J647" i="3"/>
  <c r="AD647" i="3" s="1"/>
  <c r="AF647" i="3" s="1"/>
  <c r="H647" i="3"/>
  <c r="I647" i="3" s="1"/>
  <c r="S646" i="3"/>
  <c r="U646" i="3" s="1"/>
  <c r="R646" i="3"/>
  <c r="T646" i="3" s="1"/>
  <c r="V646" i="3" s="1"/>
  <c r="Q646" i="3"/>
  <c r="J646" i="3"/>
  <c r="H646" i="3"/>
  <c r="I646" i="3" s="1"/>
  <c r="AC645" i="3"/>
  <c r="AE645" i="3" s="1"/>
  <c r="AG645" i="3" s="1"/>
  <c r="X645" i="3"/>
  <c r="Y645" i="3" s="1"/>
  <c r="AA645" i="3" s="1"/>
  <c r="W645" i="3"/>
  <c r="Z645" i="3" s="1"/>
  <c r="AB645" i="3" s="1"/>
  <c r="T645" i="3"/>
  <c r="V645" i="3" s="1"/>
  <c r="R645" i="3"/>
  <c r="Q645" i="3"/>
  <c r="S645" i="3" s="1"/>
  <c r="U645" i="3" s="1"/>
  <c r="L645" i="3"/>
  <c r="M645" i="3" s="1"/>
  <c r="O645" i="3" s="1"/>
  <c r="K645" i="3"/>
  <c r="J645" i="3"/>
  <c r="AD645" i="3" s="1"/>
  <c r="AF645" i="3" s="1"/>
  <c r="H645" i="3"/>
  <c r="I645" i="3" s="1"/>
  <c r="S644" i="3"/>
  <c r="U644" i="3" s="1"/>
  <c r="R644" i="3"/>
  <c r="T644" i="3" s="1"/>
  <c r="V644" i="3" s="1"/>
  <c r="Q644" i="3"/>
  <c r="J644" i="3"/>
  <c r="H644" i="3"/>
  <c r="I644" i="3" s="1"/>
  <c r="AC643" i="3"/>
  <c r="AE643" i="3" s="1"/>
  <c r="AG643" i="3" s="1"/>
  <c r="X643" i="3"/>
  <c r="Y643" i="3" s="1"/>
  <c r="AA643" i="3" s="1"/>
  <c r="W643" i="3"/>
  <c r="Z643" i="3" s="1"/>
  <c r="AB643" i="3" s="1"/>
  <c r="T643" i="3"/>
  <c r="V643" i="3" s="1"/>
  <c r="R643" i="3"/>
  <c r="Q643" i="3"/>
  <c r="S643" i="3" s="1"/>
  <c r="U643" i="3" s="1"/>
  <c r="L643" i="3"/>
  <c r="M643" i="3" s="1"/>
  <c r="O643" i="3" s="1"/>
  <c r="K643" i="3"/>
  <c r="J643" i="3"/>
  <c r="AD643" i="3" s="1"/>
  <c r="AF643" i="3" s="1"/>
  <c r="H643" i="3"/>
  <c r="I643" i="3" s="1"/>
  <c r="S642" i="3"/>
  <c r="U642" i="3" s="1"/>
  <c r="R642" i="3"/>
  <c r="T642" i="3" s="1"/>
  <c r="V642" i="3" s="1"/>
  <c r="Q642" i="3"/>
  <c r="J642" i="3"/>
  <c r="H642" i="3"/>
  <c r="I642" i="3" s="1"/>
  <c r="AC641" i="3"/>
  <c r="AE641" i="3" s="1"/>
  <c r="AG641" i="3" s="1"/>
  <c r="X641" i="3"/>
  <c r="Y641" i="3" s="1"/>
  <c r="AA641" i="3" s="1"/>
  <c r="W641" i="3"/>
  <c r="Z641" i="3" s="1"/>
  <c r="AB641" i="3" s="1"/>
  <c r="T641" i="3"/>
  <c r="V641" i="3" s="1"/>
  <c r="R641" i="3"/>
  <c r="Q641" i="3"/>
  <c r="S641" i="3" s="1"/>
  <c r="U641" i="3" s="1"/>
  <c r="L641" i="3"/>
  <c r="M641" i="3" s="1"/>
  <c r="O641" i="3" s="1"/>
  <c r="K641" i="3"/>
  <c r="J641" i="3"/>
  <c r="AD641" i="3" s="1"/>
  <c r="AF641" i="3" s="1"/>
  <c r="H641" i="3"/>
  <c r="I641" i="3" s="1"/>
  <c r="S640" i="3"/>
  <c r="U640" i="3" s="1"/>
  <c r="R640" i="3"/>
  <c r="T640" i="3" s="1"/>
  <c r="V640" i="3" s="1"/>
  <c r="Q640" i="3"/>
  <c r="J640" i="3"/>
  <c r="H640" i="3"/>
  <c r="I640" i="3" s="1"/>
  <c r="AC639" i="3"/>
  <c r="AE639" i="3" s="1"/>
  <c r="AG639" i="3" s="1"/>
  <c r="X639" i="3"/>
  <c r="Y639" i="3" s="1"/>
  <c r="AA639" i="3" s="1"/>
  <c r="W639" i="3"/>
  <c r="Z639" i="3" s="1"/>
  <c r="AB639" i="3" s="1"/>
  <c r="T639" i="3"/>
  <c r="V639" i="3" s="1"/>
  <c r="R639" i="3"/>
  <c r="Q639" i="3"/>
  <c r="S639" i="3" s="1"/>
  <c r="U639" i="3" s="1"/>
  <c r="L639" i="3"/>
  <c r="M639" i="3" s="1"/>
  <c r="O639" i="3" s="1"/>
  <c r="K639" i="3"/>
  <c r="J639" i="3"/>
  <c r="AD639" i="3" s="1"/>
  <c r="AF639" i="3" s="1"/>
  <c r="H639" i="3"/>
  <c r="I639" i="3" s="1"/>
  <c r="S638" i="3"/>
  <c r="U638" i="3" s="1"/>
  <c r="R638" i="3"/>
  <c r="T638" i="3" s="1"/>
  <c r="V638" i="3" s="1"/>
  <c r="Q638" i="3"/>
  <c r="J638" i="3"/>
  <c r="H638" i="3"/>
  <c r="I638" i="3" s="1"/>
  <c r="AC637" i="3"/>
  <c r="AE637" i="3" s="1"/>
  <c r="AG637" i="3" s="1"/>
  <c r="X637" i="3"/>
  <c r="Y637" i="3" s="1"/>
  <c r="AA637" i="3" s="1"/>
  <c r="W637" i="3"/>
  <c r="Z637" i="3" s="1"/>
  <c r="AB637" i="3" s="1"/>
  <c r="T637" i="3"/>
  <c r="V637" i="3" s="1"/>
  <c r="R637" i="3"/>
  <c r="Q637" i="3"/>
  <c r="S637" i="3" s="1"/>
  <c r="U637" i="3" s="1"/>
  <c r="L637" i="3"/>
  <c r="M637" i="3" s="1"/>
  <c r="O637" i="3" s="1"/>
  <c r="K637" i="3"/>
  <c r="J637" i="3"/>
  <c r="AD637" i="3" s="1"/>
  <c r="AF637" i="3" s="1"/>
  <c r="H637" i="3"/>
  <c r="I637" i="3" s="1"/>
  <c r="S636" i="3"/>
  <c r="U636" i="3" s="1"/>
  <c r="R636" i="3"/>
  <c r="T636" i="3" s="1"/>
  <c r="V636" i="3" s="1"/>
  <c r="Q636" i="3"/>
  <c r="J636" i="3"/>
  <c r="H636" i="3"/>
  <c r="I636" i="3" s="1"/>
  <c r="AC635" i="3"/>
  <c r="AE635" i="3" s="1"/>
  <c r="AG635" i="3" s="1"/>
  <c r="X635" i="3"/>
  <c r="Y635" i="3" s="1"/>
  <c r="AA635" i="3" s="1"/>
  <c r="W635" i="3"/>
  <c r="Z635" i="3" s="1"/>
  <c r="AB635" i="3" s="1"/>
  <c r="T635" i="3"/>
  <c r="V635" i="3" s="1"/>
  <c r="R635" i="3"/>
  <c r="Q635" i="3"/>
  <c r="S635" i="3" s="1"/>
  <c r="U635" i="3" s="1"/>
  <c r="L635" i="3"/>
  <c r="M635" i="3" s="1"/>
  <c r="O635" i="3" s="1"/>
  <c r="K635" i="3"/>
  <c r="J635" i="3"/>
  <c r="AD635" i="3" s="1"/>
  <c r="AF635" i="3" s="1"/>
  <c r="H635" i="3"/>
  <c r="I635" i="3" s="1"/>
  <c r="S634" i="3"/>
  <c r="U634" i="3" s="1"/>
  <c r="R634" i="3"/>
  <c r="T634" i="3" s="1"/>
  <c r="V634" i="3" s="1"/>
  <c r="Q634" i="3"/>
  <c r="J634" i="3"/>
  <c r="H634" i="3"/>
  <c r="I634" i="3" s="1"/>
  <c r="AC633" i="3"/>
  <c r="AE633" i="3" s="1"/>
  <c r="AG633" i="3" s="1"/>
  <c r="X633" i="3"/>
  <c r="Y633" i="3" s="1"/>
  <c r="AA633" i="3" s="1"/>
  <c r="W633" i="3"/>
  <c r="Z633" i="3" s="1"/>
  <c r="AB633" i="3" s="1"/>
  <c r="T633" i="3"/>
  <c r="V633" i="3" s="1"/>
  <c r="R633" i="3"/>
  <c r="Q633" i="3"/>
  <c r="S633" i="3" s="1"/>
  <c r="U633" i="3" s="1"/>
  <c r="L633" i="3"/>
  <c r="M633" i="3" s="1"/>
  <c r="O633" i="3" s="1"/>
  <c r="K633" i="3"/>
  <c r="J633" i="3"/>
  <c r="AD633" i="3" s="1"/>
  <c r="AF633" i="3" s="1"/>
  <c r="H633" i="3"/>
  <c r="I633" i="3" s="1"/>
  <c r="S632" i="3"/>
  <c r="U632" i="3" s="1"/>
  <c r="R632" i="3"/>
  <c r="T632" i="3" s="1"/>
  <c r="V632" i="3" s="1"/>
  <c r="Q632" i="3"/>
  <c r="J632" i="3"/>
  <c r="H632" i="3"/>
  <c r="I632" i="3" s="1"/>
  <c r="AC631" i="3"/>
  <c r="AE631" i="3" s="1"/>
  <c r="AG631" i="3" s="1"/>
  <c r="X631" i="3"/>
  <c r="Y631" i="3" s="1"/>
  <c r="AA631" i="3" s="1"/>
  <c r="W631" i="3"/>
  <c r="Z631" i="3" s="1"/>
  <c r="AB631" i="3" s="1"/>
  <c r="T631" i="3"/>
  <c r="V631" i="3" s="1"/>
  <c r="R631" i="3"/>
  <c r="Q631" i="3"/>
  <c r="S631" i="3" s="1"/>
  <c r="U631" i="3" s="1"/>
  <c r="L631" i="3"/>
  <c r="M631" i="3" s="1"/>
  <c r="O631" i="3" s="1"/>
  <c r="K631" i="3"/>
  <c r="J631" i="3"/>
  <c r="AD631" i="3" s="1"/>
  <c r="AF631" i="3" s="1"/>
  <c r="H631" i="3"/>
  <c r="I631" i="3" s="1"/>
  <c r="S630" i="3"/>
  <c r="U630" i="3" s="1"/>
  <c r="R630" i="3"/>
  <c r="T630" i="3" s="1"/>
  <c r="V630" i="3" s="1"/>
  <c r="Q630" i="3"/>
  <c r="J630" i="3"/>
  <c r="H630" i="3"/>
  <c r="I630" i="3" s="1"/>
  <c r="AC629" i="3"/>
  <c r="AE629" i="3" s="1"/>
  <c r="AG629" i="3" s="1"/>
  <c r="X629" i="3"/>
  <c r="Y629" i="3" s="1"/>
  <c r="AA629" i="3" s="1"/>
  <c r="W629" i="3"/>
  <c r="Z629" i="3" s="1"/>
  <c r="AB629" i="3" s="1"/>
  <c r="T629" i="3"/>
  <c r="V629" i="3" s="1"/>
  <c r="R629" i="3"/>
  <c r="Q629" i="3"/>
  <c r="S629" i="3" s="1"/>
  <c r="U629" i="3" s="1"/>
  <c r="L629" i="3"/>
  <c r="M629" i="3" s="1"/>
  <c r="O629" i="3" s="1"/>
  <c r="K629" i="3"/>
  <c r="J629" i="3"/>
  <c r="AD629" i="3" s="1"/>
  <c r="AF629" i="3" s="1"/>
  <c r="H629" i="3"/>
  <c r="I629" i="3" s="1"/>
  <c r="S628" i="3"/>
  <c r="U628" i="3" s="1"/>
  <c r="R628" i="3"/>
  <c r="T628" i="3" s="1"/>
  <c r="V628" i="3" s="1"/>
  <c r="Q628" i="3"/>
  <c r="J628" i="3"/>
  <c r="H628" i="3"/>
  <c r="I628" i="3" s="1"/>
  <c r="AC627" i="3"/>
  <c r="AE627" i="3" s="1"/>
  <c r="AG627" i="3" s="1"/>
  <c r="X627" i="3"/>
  <c r="Y627" i="3" s="1"/>
  <c r="AA627" i="3" s="1"/>
  <c r="W627" i="3"/>
  <c r="Z627" i="3" s="1"/>
  <c r="AB627" i="3" s="1"/>
  <c r="T627" i="3"/>
  <c r="V627" i="3" s="1"/>
  <c r="R627" i="3"/>
  <c r="Q627" i="3"/>
  <c r="S627" i="3" s="1"/>
  <c r="U627" i="3" s="1"/>
  <c r="L627" i="3"/>
  <c r="M627" i="3" s="1"/>
  <c r="O627" i="3" s="1"/>
  <c r="K627" i="3"/>
  <c r="J627" i="3"/>
  <c r="AD627" i="3" s="1"/>
  <c r="AF627" i="3" s="1"/>
  <c r="H627" i="3"/>
  <c r="I627" i="3" s="1"/>
  <c r="S626" i="3"/>
  <c r="U626" i="3" s="1"/>
  <c r="R626" i="3"/>
  <c r="T626" i="3" s="1"/>
  <c r="V626" i="3" s="1"/>
  <c r="Q626" i="3"/>
  <c r="J626" i="3"/>
  <c r="H626" i="3"/>
  <c r="I626" i="3" s="1"/>
  <c r="AC625" i="3"/>
  <c r="AE625" i="3" s="1"/>
  <c r="AG625" i="3" s="1"/>
  <c r="X625" i="3"/>
  <c r="Y625" i="3" s="1"/>
  <c r="AA625" i="3" s="1"/>
  <c r="W625" i="3"/>
  <c r="Z625" i="3" s="1"/>
  <c r="AB625" i="3" s="1"/>
  <c r="T625" i="3"/>
  <c r="V625" i="3" s="1"/>
  <c r="R625" i="3"/>
  <c r="Q625" i="3"/>
  <c r="S625" i="3" s="1"/>
  <c r="U625" i="3" s="1"/>
  <c r="L625" i="3"/>
  <c r="M625" i="3" s="1"/>
  <c r="O625" i="3" s="1"/>
  <c r="K625" i="3"/>
  <c r="J625" i="3"/>
  <c r="AD625" i="3" s="1"/>
  <c r="AF625" i="3" s="1"/>
  <c r="H625" i="3"/>
  <c r="I625" i="3" s="1"/>
  <c r="S624" i="3"/>
  <c r="U624" i="3" s="1"/>
  <c r="R624" i="3"/>
  <c r="T624" i="3" s="1"/>
  <c r="V624" i="3" s="1"/>
  <c r="Q624" i="3"/>
  <c r="J624" i="3"/>
  <c r="H624" i="3"/>
  <c r="I624" i="3" s="1"/>
  <c r="AC623" i="3"/>
  <c r="AE623" i="3" s="1"/>
  <c r="AG623" i="3" s="1"/>
  <c r="X623" i="3"/>
  <c r="Y623" i="3" s="1"/>
  <c r="AA623" i="3" s="1"/>
  <c r="W623" i="3"/>
  <c r="Z623" i="3" s="1"/>
  <c r="AB623" i="3" s="1"/>
  <c r="T623" i="3"/>
  <c r="V623" i="3" s="1"/>
  <c r="R623" i="3"/>
  <c r="Q623" i="3"/>
  <c r="S623" i="3" s="1"/>
  <c r="U623" i="3" s="1"/>
  <c r="L623" i="3"/>
  <c r="M623" i="3" s="1"/>
  <c r="O623" i="3" s="1"/>
  <c r="K623" i="3"/>
  <c r="J623" i="3"/>
  <c r="AD623" i="3" s="1"/>
  <c r="AF623" i="3" s="1"/>
  <c r="H623" i="3"/>
  <c r="I623" i="3" s="1"/>
  <c r="S622" i="3"/>
  <c r="U622" i="3" s="1"/>
  <c r="R622" i="3"/>
  <c r="T622" i="3" s="1"/>
  <c r="V622" i="3" s="1"/>
  <c r="Q622" i="3"/>
  <c r="J622" i="3"/>
  <c r="H622" i="3"/>
  <c r="I622" i="3" s="1"/>
  <c r="AC621" i="3"/>
  <c r="AE621" i="3" s="1"/>
  <c r="AG621" i="3" s="1"/>
  <c r="X621" i="3"/>
  <c r="Y621" i="3" s="1"/>
  <c r="AA621" i="3" s="1"/>
  <c r="W621" i="3"/>
  <c r="Z621" i="3" s="1"/>
  <c r="AB621" i="3" s="1"/>
  <c r="T621" i="3"/>
  <c r="V621" i="3" s="1"/>
  <c r="R621" i="3"/>
  <c r="Q621" i="3"/>
  <c r="S621" i="3" s="1"/>
  <c r="U621" i="3" s="1"/>
  <c r="L621" i="3"/>
  <c r="M621" i="3" s="1"/>
  <c r="O621" i="3" s="1"/>
  <c r="K621" i="3"/>
  <c r="J621" i="3"/>
  <c r="AD621" i="3" s="1"/>
  <c r="AF621" i="3" s="1"/>
  <c r="H621" i="3"/>
  <c r="I621" i="3" s="1"/>
  <c r="S620" i="3"/>
  <c r="U620" i="3" s="1"/>
  <c r="R620" i="3"/>
  <c r="T620" i="3" s="1"/>
  <c r="V620" i="3" s="1"/>
  <c r="Q620" i="3"/>
  <c r="J620" i="3"/>
  <c r="H620" i="3"/>
  <c r="I620" i="3" s="1"/>
  <c r="AC619" i="3"/>
  <c r="AE619" i="3" s="1"/>
  <c r="AG619" i="3" s="1"/>
  <c r="X619" i="3"/>
  <c r="Y619" i="3" s="1"/>
  <c r="AA619" i="3" s="1"/>
  <c r="W619" i="3"/>
  <c r="Z619" i="3" s="1"/>
  <c r="AB619" i="3" s="1"/>
  <c r="T619" i="3"/>
  <c r="V619" i="3" s="1"/>
  <c r="R619" i="3"/>
  <c r="Q619" i="3"/>
  <c r="S619" i="3" s="1"/>
  <c r="U619" i="3" s="1"/>
  <c r="L619" i="3"/>
  <c r="M619" i="3" s="1"/>
  <c r="O619" i="3" s="1"/>
  <c r="K619" i="3"/>
  <c r="J619" i="3"/>
  <c r="AD619" i="3" s="1"/>
  <c r="AF619" i="3" s="1"/>
  <c r="H619" i="3"/>
  <c r="I619" i="3" s="1"/>
  <c r="S618" i="3"/>
  <c r="U618" i="3" s="1"/>
  <c r="R618" i="3"/>
  <c r="T618" i="3" s="1"/>
  <c r="V618" i="3" s="1"/>
  <c r="Q618" i="3"/>
  <c r="J618" i="3"/>
  <c r="H618" i="3"/>
  <c r="I618" i="3" s="1"/>
  <c r="AC617" i="3"/>
  <c r="AE617" i="3" s="1"/>
  <c r="AG617" i="3" s="1"/>
  <c r="X617" i="3"/>
  <c r="Y617" i="3" s="1"/>
  <c r="AA617" i="3" s="1"/>
  <c r="W617" i="3"/>
  <c r="Z617" i="3" s="1"/>
  <c r="AB617" i="3" s="1"/>
  <c r="T617" i="3"/>
  <c r="V617" i="3" s="1"/>
  <c r="R617" i="3"/>
  <c r="Q617" i="3"/>
  <c r="S617" i="3" s="1"/>
  <c r="U617" i="3" s="1"/>
  <c r="L617" i="3"/>
  <c r="M617" i="3" s="1"/>
  <c r="O617" i="3" s="1"/>
  <c r="K617" i="3"/>
  <c r="J617" i="3"/>
  <c r="AD617" i="3" s="1"/>
  <c r="AF617" i="3" s="1"/>
  <c r="H617" i="3"/>
  <c r="I617" i="3" s="1"/>
  <c r="S616" i="3"/>
  <c r="U616" i="3" s="1"/>
  <c r="R616" i="3"/>
  <c r="T616" i="3" s="1"/>
  <c r="V616" i="3" s="1"/>
  <c r="Q616" i="3"/>
  <c r="J616" i="3"/>
  <c r="H616" i="3"/>
  <c r="I616" i="3" s="1"/>
  <c r="AC615" i="3"/>
  <c r="AE615" i="3" s="1"/>
  <c r="AG615" i="3" s="1"/>
  <c r="X615" i="3"/>
  <c r="Y615" i="3" s="1"/>
  <c r="AA615" i="3" s="1"/>
  <c r="W615" i="3"/>
  <c r="Z615" i="3" s="1"/>
  <c r="AB615" i="3" s="1"/>
  <c r="T615" i="3"/>
  <c r="V615" i="3" s="1"/>
  <c r="R615" i="3"/>
  <c r="Q615" i="3"/>
  <c r="S615" i="3" s="1"/>
  <c r="U615" i="3" s="1"/>
  <c r="L615" i="3"/>
  <c r="M615" i="3" s="1"/>
  <c r="O615" i="3" s="1"/>
  <c r="K615" i="3"/>
  <c r="J615" i="3"/>
  <c r="AD615" i="3" s="1"/>
  <c r="AF615" i="3" s="1"/>
  <c r="H615" i="3"/>
  <c r="I615" i="3" s="1"/>
  <c r="S614" i="3"/>
  <c r="U614" i="3" s="1"/>
  <c r="R614" i="3"/>
  <c r="T614" i="3" s="1"/>
  <c r="V614" i="3" s="1"/>
  <c r="Q614" i="3"/>
  <c r="J614" i="3"/>
  <c r="H614" i="3"/>
  <c r="I614" i="3" s="1"/>
  <c r="AC613" i="3"/>
  <c r="AE613" i="3" s="1"/>
  <c r="AG613" i="3" s="1"/>
  <c r="X613" i="3"/>
  <c r="Y613" i="3" s="1"/>
  <c r="AA613" i="3" s="1"/>
  <c r="W613" i="3"/>
  <c r="Z613" i="3" s="1"/>
  <c r="AB613" i="3" s="1"/>
  <c r="T613" i="3"/>
  <c r="V613" i="3" s="1"/>
  <c r="R613" i="3"/>
  <c r="Q613" i="3"/>
  <c r="S613" i="3" s="1"/>
  <c r="U613" i="3" s="1"/>
  <c r="L613" i="3"/>
  <c r="M613" i="3" s="1"/>
  <c r="O613" i="3" s="1"/>
  <c r="K613" i="3"/>
  <c r="J613" i="3"/>
  <c r="AD613" i="3" s="1"/>
  <c r="AF613" i="3" s="1"/>
  <c r="H613" i="3"/>
  <c r="I613" i="3" s="1"/>
  <c r="S612" i="3"/>
  <c r="U612" i="3" s="1"/>
  <c r="R612" i="3"/>
  <c r="T612" i="3" s="1"/>
  <c r="V612" i="3" s="1"/>
  <c r="Q612" i="3"/>
  <c r="J612" i="3"/>
  <c r="H612" i="3"/>
  <c r="I612" i="3" s="1"/>
  <c r="AC611" i="3"/>
  <c r="AE611" i="3" s="1"/>
  <c r="AG611" i="3" s="1"/>
  <c r="X611" i="3"/>
  <c r="Y611" i="3" s="1"/>
  <c r="AA611" i="3" s="1"/>
  <c r="W611" i="3"/>
  <c r="Z611" i="3" s="1"/>
  <c r="AB611" i="3" s="1"/>
  <c r="T611" i="3"/>
  <c r="V611" i="3" s="1"/>
  <c r="R611" i="3"/>
  <c r="Q611" i="3"/>
  <c r="S611" i="3" s="1"/>
  <c r="U611" i="3" s="1"/>
  <c r="L611" i="3"/>
  <c r="M611" i="3" s="1"/>
  <c r="O611" i="3" s="1"/>
  <c r="K611" i="3"/>
  <c r="J611" i="3"/>
  <c r="AD611" i="3" s="1"/>
  <c r="AF611" i="3" s="1"/>
  <c r="H611" i="3"/>
  <c r="I611" i="3" s="1"/>
  <c r="S610" i="3"/>
  <c r="U610" i="3" s="1"/>
  <c r="R610" i="3"/>
  <c r="T610" i="3" s="1"/>
  <c r="V610" i="3" s="1"/>
  <c r="Q610" i="3"/>
  <c r="J610" i="3"/>
  <c r="H610" i="3"/>
  <c r="I610" i="3" s="1"/>
  <c r="AC609" i="3"/>
  <c r="AE609" i="3" s="1"/>
  <c r="AG609" i="3" s="1"/>
  <c r="X609" i="3"/>
  <c r="Y609" i="3" s="1"/>
  <c r="AA609" i="3" s="1"/>
  <c r="W609" i="3"/>
  <c r="Z609" i="3" s="1"/>
  <c r="AB609" i="3" s="1"/>
  <c r="T609" i="3"/>
  <c r="V609" i="3" s="1"/>
  <c r="R609" i="3"/>
  <c r="Q609" i="3"/>
  <c r="S609" i="3" s="1"/>
  <c r="U609" i="3" s="1"/>
  <c r="L609" i="3"/>
  <c r="M609" i="3" s="1"/>
  <c r="O609" i="3" s="1"/>
  <c r="K609" i="3"/>
  <c r="J609" i="3"/>
  <c r="AD609" i="3" s="1"/>
  <c r="AF609" i="3" s="1"/>
  <c r="H609" i="3"/>
  <c r="I609" i="3" s="1"/>
  <c r="S608" i="3"/>
  <c r="U608" i="3" s="1"/>
  <c r="R608" i="3"/>
  <c r="T608" i="3" s="1"/>
  <c r="V608" i="3" s="1"/>
  <c r="Q608" i="3"/>
  <c r="J608" i="3"/>
  <c r="H608" i="3"/>
  <c r="I608" i="3" s="1"/>
  <c r="AC607" i="3"/>
  <c r="AE607" i="3" s="1"/>
  <c r="AG607" i="3" s="1"/>
  <c r="X607" i="3"/>
  <c r="Y607" i="3" s="1"/>
  <c r="AA607" i="3" s="1"/>
  <c r="W607" i="3"/>
  <c r="Z607" i="3" s="1"/>
  <c r="AB607" i="3" s="1"/>
  <c r="T607" i="3"/>
  <c r="V607" i="3" s="1"/>
  <c r="R607" i="3"/>
  <c r="Q607" i="3"/>
  <c r="S607" i="3" s="1"/>
  <c r="U607" i="3" s="1"/>
  <c r="L607" i="3"/>
  <c r="M607" i="3" s="1"/>
  <c r="O607" i="3" s="1"/>
  <c r="K607" i="3"/>
  <c r="J607" i="3"/>
  <c r="AD607" i="3" s="1"/>
  <c r="AF607" i="3" s="1"/>
  <c r="H607" i="3"/>
  <c r="I607" i="3" s="1"/>
  <c r="S606" i="3"/>
  <c r="U606" i="3" s="1"/>
  <c r="R606" i="3"/>
  <c r="T606" i="3" s="1"/>
  <c r="V606" i="3" s="1"/>
  <c r="Q606" i="3"/>
  <c r="J606" i="3"/>
  <c r="H606" i="3"/>
  <c r="I606" i="3" s="1"/>
  <c r="AC605" i="3"/>
  <c r="AE605" i="3" s="1"/>
  <c r="AG605" i="3" s="1"/>
  <c r="X605" i="3"/>
  <c r="Y605" i="3" s="1"/>
  <c r="AA605" i="3" s="1"/>
  <c r="W605" i="3"/>
  <c r="Z605" i="3" s="1"/>
  <c r="AB605" i="3" s="1"/>
  <c r="T605" i="3"/>
  <c r="V605" i="3" s="1"/>
  <c r="R605" i="3"/>
  <c r="Q605" i="3"/>
  <c r="S605" i="3" s="1"/>
  <c r="U605" i="3" s="1"/>
  <c r="L605" i="3"/>
  <c r="M605" i="3" s="1"/>
  <c r="O605" i="3" s="1"/>
  <c r="K605" i="3"/>
  <c r="J605" i="3"/>
  <c r="AD605" i="3" s="1"/>
  <c r="AF605" i="3" s="1"/>
  <c r="H605" i="3"/>
  <c r="I605" i="3" s="1"/>
  <c r="S604" i="3"/>
  <c r="U604" i="3" s="1"/>
  <c r="R604" i="3"/>
  <c r="T604" i="3" s="1"/>
  <c r="V604" i="3" s="1"/>
  <c r="Q604" i="3"/>
  <c r="J604" i="3"/>
  <c r="H604" i="3"/>
  <c r="I604" i="3" s="1"/>
  <c r="AC603" i="3"/>
  <c r="AE603" i="3" s="1"/>
  <c r="AG603" i="3" s="1"/>
  <c r="X603" i="3"/>
  <c r="Y603" i="3" s="1"/>
  <c r="AA603" i="3" s="1"/>
  <c r="W603" i="3"/>
  <c r="Z603" i="3" s="1"/>
  <c r="AB603" i="3" s="1"/>
  <c r="T603" i="3"/>
  <c r="V603" i="3" s="1"/>
  <c r="R603" i="3"/>
  <c r="Q603" i="3"/>
  <c r="S603" i="3" s="1"/>
  <c r="U603" i="3" s="1"/>
  <c r="L603" i="3"/>
  <c r="M603" i="3" s="1"/>
  <c r="O603" i="3" s="1"/>
  <c r="K603" i="3"/>
  <c r="J603" i="3"/>
  <c r="AD603" i="3" s="1"/>
  <c r="AF603" i="3" s="1"/>
  <c r="H603" i="3"/>
  <c r="I603" i="3" s="1"/>
  <c r="S602" i="3"/>
  <c r="U602" i="3" s="1"/>
  <c r="R602" i="3"/>
  <c r="T602" i="3" s="1"/>
  <c r="V602" i="3" s="1"/>
  <c r="Q602" i="3"/>
  <c r="J602" i="3"/>
  <c r="H602" i="3"/>
  <c r="I602" i="3" s="1"/>
  <c r="AC601" i="3"/>
  <c r="AE601" i="3" s="1"/>
  <c r="AG601" i="3" s="1"/>
  <c r="X601" i="3"/>
  <c r="Y601" i="3" s="1"/>
  <c r="AA601" i="3" s="1"/>
  <c r="W601" i="3"/>
  <c r="Z601" i="3" s="1"/>
  <c r="AB601" i="3" s="1"/>
  <c r="T601" i="3"/>
  <c r="V601" i="3" s="1"/>
  <c r="R601" i="3"/>
  <c r="Q601" i="3"/>
  <c r="S601" i="3" s="1"/>
  <c r="U601" i="3" s="1"/>
  <c r="L601" i="3"/>
  <c r="M601" i="3" s="1"/>
  <c r="O601" i="3" s="1"/>
  <c r="K601" i="3"/>
  <c r="J601" i="3"/>
  <c r="AD601" i="3" s="1"/>
  <c r="AF601" i="3" s="1"/>
  <c r="H601" i="3"/>
  <c r="I601" i="3" s="1"/>
  <c r="S600" i="3"/>
  <c r="U600" i="3" s="1"/>
  <c r="R600" i="3"/>
  <c r="T600" i="3" s="1"/>
  <c r="V600" i="3" s="1"/>
  <c r="Q600" i="3"/>
  <c r="J600" i="3"/>
  <c r="H600" i="3"/>
  <c r="I600" i="3" s="1"/>
  <c r="AC599" i="3"/>
  <c r="AE599" i="3" s="1"/>
  <c r="AG599" i="3" s="1"/>
  <c r="X599" i="3"/>
  <c r="Y599" i="3" s="1"/>
  <c r="AA599" i="3" s="1"/>
  <c r="W599" i="3"/>
  <c r="Z599" i="3" s="1"/>
  <c r="AB599" i="3" s="1"/>
  <c r="T599" i="3"/>
  <c r="V599" i="3" s="1"/>
  <c r="R599" i="3"/>
  <c r="Q599" i="3"/>
  <c r="S599" i="3" s="1"/>
  <c r="U599" i="3" s="1"/>
  <c r="L599" i="3"/>
  <c r="M599" i="3" s="1"/>
  <c r="O599" i="3" s="1"/>
  <c r="K599" i="3"/>
  <c r="J599" i="3"/>
  <c r="AD599" i="3" s="1"/>
  <c r="AF599" i="3" s="1"/>
  <c r="H599" i="3"/>
  <c r="I599" i="3" s="1"/>
  <c r="S598" i="3"/>
  <c r="U598" i="3" s="1"/>
  <c r="R598" i="3"/>
  <c r="T598" i="3" s="1"/>
  <c r="V598" i="3" s="1"/>
  <c r="Q598" i="3"/>
  <c r="J598" i="3"/>
  <c r="H598" i="3"/>
  <c r="I598" i="3" s="1"/>
  <c r="AC597" i="3"/>
  <c r="AE597" i="3" s="1"/>
  <c r="AG597" i="3" s="1"/>
  <c r="X597" i="3"/>
  <c r="Y597" i="3" s="1"/>
  <c r="AA597" i="3" s="1"/>
  <c r="W597" i="3"/>
  <c r="Z597" i="3" s="1"/>
  <c r="AB597" i="3" s="1"/>
  <c r="T597" i="3"/>
  <c r="V597" i="3" s="1"/>
  <c r="R597" i="3"/>
  <c r="Q597" i="3"/>
  <c r="S597" i="3" s="1"/>
  <c r="U597" i="3" s="1"/>
  <c r="L597" i="3"/>
  <c r="M597" i="3" s="1"/>
  <c r="O597" i="3" s="1"/>
  <c r="K597" i="3"/>
  <c r="J597" i="3"/>
  <c r="AD597" i="3" s="1"/>
  <c r="AF597" i="3" s="1"/>
  <c r="H597" i="3"/>
  <c r="I597" i="3" s="1"/>
  <c r="S596" i="3"/>
  <c r="U596" i="3" s="1"/>
  <c r="R596" i="3"/>
  <c r="T596" i="3" s="1"/>
  <c r="V596" i="3" s="1"/>
  <c r="Q596" i="3"/>
  <c r="J596" i="3"/>
  <c r="H596" i="3"/>
  <c r="I596" i="3" s="1"/>
  <c r="AC595" i="3"/>
  <c r="AE595" i="3" s="1"/>
  <c r="AG595" i="3" s="1"/>
  <c r="X595" i="3"/>
  <c r="Y595" i="3" s="1"/>
  <c r="AA595" i="3" s="1"/>
  <c r="W595" i="3"/>
  <c r="Z595" i="3" s="1"/>
  <c r="AB595" i="3" s="1"/>
  <c r="T595" i="3"/>
  <c r="V595" i="3" s="1"/>
  <c r="R595" i="3"/>
  <c r="Q595" i="3"/>
  <c r="S595" i="3" s="1"/>
  <c r="U595" i="3" s="1"/>
  <c r="M595" i="3"/>
  <c r="O595" i="3" s="1"/>
  <c r="L595" i="3"/>
  <c r="K595" i="3"/>
  <c r="J595" i="3"/>
  <c r="AD595" i="3" s="1"/>
  <c r="AF595" i="3" s="1"/>
  <c r="H595" i="3"/>
  <c r="I595" i="3" s="1"/>
  <c r="W594" i="3"/>
  <c r="S594" i="3"/>
  <c r="U594" i="3" s="1"/>
  <c r="R594" i="3"/>
  <c r="T594" i="3" s="1"/>
  <c r="V594" i="3" s="1"/>
  <c r="Q594" i="3"/>
  <c r="K594" i="3"/>
  <c r="J594" i="3"/>
  <c r="H594" i="3"/>
  <c r="I594" i="3" s="1"/>
  <c r="AC593" i="3"/>
  <c r="AE593" i="3" s="1"/>
  <c r="AG593" i="3" s="1"/>
  <c r="Y593" i="3"/>
  <c r="AA593" i="3" s="1"/>
  <c r="X593" i="3"/>
  <c r="W593" i="3"/>
  <c r="Z593" i="3" s="1"/>
  <c r="AB593" i="3" s="1"/>
  <c r="T593" i="3"/>
  <c r="V593" i="3" s="1"/>
  <c r="R593" i="3"/>
  <c r="Q593" i="3"/>
  <c r="S593" i="3" s="1"/>
  <c r="U593" i="3" s="1"/>
  <c r="M593" i="3"/>
  <c r="O593" i="3" s="1"/>
  <c r="L593" i="3"/>
  <c r="K593" i="3"/>
  <c r="J593" i="3"/>
  <c r="AD593" i="3" s="1"/>
  <c r="AF593" i="3" s="1"/>
  <c r="I593" i="3"/>
  <c r="H593" i="3"/>
  <c r="W592" i="3"/>
  <c r="S592" i="3"/>
  <c r="U592" i="3" s="1"/>
  <c r="R592" i="3"/>
  <c r="T592" i="3" s="1"/>
  <c r="V592" i="3" s="1"/>
  <c r="Q592" i="3"/>
  <c r="K592" i="3"/>
  <c r="J592" i="3"/>
  <c r="I592" i="3"/>
  <c r="H592" i="3"/>
  <c r="AC591" i="3"/>
  <c r="AE591" i="3" s="1"/>
  <c r="AG591" i="3" s="1"/>
  <c r="Y591" i="3"/>
  <c r="AA591" i="3" s="1"/>
  <c r="X591" i="3"/>
  <c r="W591" i="3"/>
  <c r="Z591" i="3" s="1"/>
  <c r="AB591" i="3" s="1"/>
  <c r="T591" i="3"/>
  <c r="V591" i="3" s="1"/>
  <c r="R591" i="3"/>
  <c r="Q591" i="3"/>
  <c r="S591" i="3" s="1"/>
  <c r="U591" i="3" s="1"/>
  <c r="M591" i="3"/>
  <c r="O591" i="3" s="1"/>
  <c r="L591" i="3"/>
  <c r="K591" i="3"/>
  <c r="J591" i="3"/>
  <c r="AD591" i="3" s="1"/>
  <c r="AF591" i="3" s="1"/>
  <c r="I591" i="3"/>
  <c r="H591" i="3"/>
  <c r="W590" i="3"/>
  <c r="S590" i="3"/>
  <c r="U590" i="3" s="1"/>
  <c r="R590" i="3"/>
  <c r="T590" i="3" s="1"/>
  <c r="V590" i="3" s="1"/>
  <c r="Q590" i="3"/>
  <c r="K590" i="3"/>
  <c r="J590" i="3"/>
  <c r="I590" i="3"/>
  <c r="H590" i="3"/>
  <c r="AC589" i="3"/>
  <c r="AE589" i="3" s="1"/>
  <c r="AG589" i="3" s="1"/>
  <c r="Y589" i="3"/>
  <c r="AA589" i="3" s="1"/>
  <c r="X589" i="3"/>
  <c r="W589" i="3"/>
  <c r="Z589" i="3" s="1"/>
  <c r="AB589" i="3" s="1"/>
  <c r="T589" i="3"/>
  <c r="V589" i="3" s="1"/>
  <c r="R589" i="3"/>
  <c r="Q589" i="3"/>
  <c r="S589" i="3" s="1"/>
  <c r="U589" i="3" s="1"/>
  <c r="M589" i="3"/>
  <c r="O589" i="3" s="1"/>
  <c r="L589" i="3"/>
  <c r="K589" i="3"/>
  <c r="J589" i="3"/>
  <c r="AD589" i="3" s="1"/>
  <c r="AF589" i="3" s="1"/>
  <c r="I589" i="3"/>
  <c r="H589" i="3"/>
  <c r="W588" i="3"/>
  <c r="S588" i="3"/>
  <c r="U588" i="3" s="1"/>
  <c r="R588" i="3"/>
  <c r="T588" i="3" s="1"/>
  <c r="V588" i="3" s="1"/>
  <c r="Q588" i="3"/>
  <c r="K588" i="3"/>
  <c r="J588" i="3"/>
  <c r="I588" i="3"/>
  <c r="H588" i="3"/>
  <c r="AC587" i="3"/>
  <c r="AE587" i="3" s="1"/>
  <c r="AG587" i="3" s="1"/>
  <c r="Y587" i="3"/>
  <c r="AA587" i="3" s="1"/>
  <c r="X587" i="3"/>
  <c r="W587" i="3"/>
  <c r="Z587" i="3" s="1"/>
  <c r="AB587" i="3" s="1"/>
  <c r="T587" i="3"/>
  <c r="V587" i="3" s="1"/>
  <c r="R587" i="3"/>
  <c r="Q587" i="3"/>
  <c r="S587" i="3" s="1"/>
  <c r="U587" i="3" s="1"/>
  <c r="M587" i="3"/>
  <c r="O587" i="3" s="1"/>
  <c r="L587" i="3"/>
  <c r="K587" i="3"/>
  <c r="J587" i="3"/>
  <c r="AD587" i="3" s="1"/>
  <c r="AF587" i="3" s="1"/>
  <c r="H587" i="3"/>
  <c r="I587" i="3" s="1"/>
  <c r="W586" i="3"/>
  <c r="S586" i="3"/>
  <c r="U586" i="3" s="1"/>
  <c r="R586" i="3"/>
  <c r="T586" i="3" s="1"/>
  <c r="V586" i="3" s="1"/>
  <c r="Q586" i="3"/>
  <c r="K586" i="3"/>
  <c r="J586" i="3"/>
  <c r="H586" i="3"/>
  <c r="I586" i="3" s="1"/>
  <c r="AC585" i="3"/>
  <c r="AE585" i="3" s="1"/>
  <c r="AG585" i="3" s="1"/>
  <c r="Y585" i="3"/>
  <c r="AA585" i="3" s="1"/>
  <c r="X585" i="3"/>
  <c r="W585" i="3"/>
  <c r="Z585" i="3" s="1"/>
  <c r="AB585" i="3" s="1"/>
  <c r="T585" i="3"/>
  <c r="V585" i="3" s="1"/>
  <c r="R585" i="3"/>
  <c r="Q585" i="3"/>
  <c r="S585" i="3" s="1"/>
  <c r="U585" i="3" s="1"/>
  <c r="M585" i="3"/>
  <c r="O585" i="3" s="1"/>
  <c r="L585" i="3"/>
  <c r="K585" i="3"/>
  <c r="J585" i="3"/>
  <c r="AD585" i="3" s="1"/>
  <c r="AF585" i="3" s="1"/>
  <c r="I585" i="3"/>
  <c r="H585" i="3"/>
  <c r="W584" i="3"/>
  <c r="S584" i="3"/>
  <c r="U584" i="3" s="1"/>
  <c r="R584" i="3"/>
  <c r="T584" i="3" s="1"/>
  <c r="V584" i="3" s="1"/>
  <c r="Q584" i="3"/>
  <c r="K584" i="3"/>
  <c r="J584" i="3"/>
  <c r="I584" i="3"/>
  <c r="H584" i="3"/>
  <c r="AC583" i="3"/>
  <c r="AE583" i="3" s="1"/>
  <c r="AG583" i="3" s="1"/>
  <c r="Y583" i="3"/>
  <c r="AA583" i="3" s="1"/>
  <c r="X583" i="3"/>
  <c r="W583" i="3"/>
  <c r="Z583" i="3" s="1"/>
  <c r="AB583" i="3" s="1"/>
  <c r="T583" i="3"/>
  <c r="V583" i="3" s="1"/>
  <c r="R583" i="3"/>
  <c r="Q583" i="3"/>
  <c r="S583" i="3" s="1"/>
  <c r="U583" i="3" s="1"/>
  <c r="M583" i="3"/>
  <c r="O583" i="3" s="1"/>
  <c r="L583" i="3"/>
  <c r="K583" i="3"/>
  <c r="J583" i="3"/>
  <c r="AD583" i="3" s="1"/>
  <c r="AF583" i="3" s="1"/>
  <c r="I583" i="3"/>
  <c r="H583" i="3"/>
  <c r="W582" i="3"/>
  <c r="S582" i="3"/>
  <c r="U582" i="3" s="1"/>
  <c r="R582" i="3"/>
  <c r="T582" i="3" s="1"/>
  <c r="V582" i="3" s="1"/>
  <c r="Q582" i="3"/>
  <c r="K582" i="3"/>
  <c r="J582" i="3"/>
  <c r="I582" i="3"/>
  <c r="H582" i="3"/>
  <c r="AC581" i="3"/>
  <c r="AE581" i="3" s="1"/>
  <c r="AG581" i="3" s="1"/>
  <c r="Y581" i="3"/>
  <c r="AA581" i="3" s="1"/>
  <c r="X581" i="3"/>
  <c r="W581" i="3"/>
  <c r="Z581" i="3" s="1"/>
  <c r="AB581" i="3" s="1"/>
  <c r="T581" i="3"/>
  <c r="V581" i="3" s="1"/>
  <c r="R581" i="3"/>
  <c r="Q581" i="3"/>
  <c r="S581" i="3" s="1"/>
  <c r="U581" i="3" s="1"/>
  <c r="M581" i="3"/>
  <c r="O581" i="3" s="1"/>
  <c r="L581" i="3"/>
  <c r="K581" i="3"/>
  <c r="J581" i="3"/>
  <c r="AD581" i="3" s="1"/>
  <c r="AF581" i="3" s="1"/>
  <c r="I581" i="3"/>
  <c r="H581" i="3"/>
  <c r="W580" i="3"/>
  <c r="S580" i="3"/>
  <c r="U580" i="3" s="1"/>
  <c r="R580" i="3"/>
  <c r="T580" i="3" s="1"/>
  <c r="V580" i="3" s="1"/>
  <c r="Q580" i="3"/>
  <c r="K580" i="3"/>
  <c r="J580" i="3"/>
  <c r="I580" i="3"/>
  <c r="H580" i="3"/>
  <c r="AC579" i="3"/>
  <c r="AE579" i="3" s="1"/>
  <c r="AG579" i="3" s="1"/>
  <c r="Y579" i="3"/>
  <c r="AA579" i="3" s="1"/>
  <c r="X579" i="3"/>
  <c r="W579" i="3"/>
  <c r="Z579" i="3" s="1"/>
  <c r="AB579" i="3" s="1"/>
  <c r="T579" i="3"/>
  <c r="V579" i="3" s="1"/>
  <c r="R579" i="3"/>
  <c r="Q579" i="3"/>
  <c r="S579" i="3" s="1"/>
  <c r="U579" i="3" s="1"/>
  <c r="M579" i="3"/>
  <c r="O579" i="3" s="1"/>
  <c r="L579" i="3"/>
  <c r="K579" i="3"/>
  <c r="J579" i="3"/>
  <c r="AD579" i="3" s="1"/>
  <c r="AF579" i="3" s="1"/>
  <c r="H579" i="3"/>
  <c r="I579" i="3" s="1"/>
  <c r="W578" i="3"/>
  <c r="S578" i="3"/>
  <c r="U578" i="3" s="1"/>
  <c r="R578" i="3"/>
  <c r="T578" i="3" s="1"/>
  <c r="V578" i="3" s="1"/>
  <c r="Q578" i="3"/>
  <c r="K578" i="3"/>
  <c r="J578" i="3"/>
  <c r="H578" i="3"/>
  <c r="I578" i="3" s="1"/>
  <c r="AC577" i="3"/>
  <c r="AE577" i="3" s="1"/>
  <c r="AG577" i="3" s="1"/>
  <c r="Y577" i="3"/>
  <c r="AA577" i="3" s="1"/>
  <c r="X577" i="3"/>
  <c r="W577" i="3"/>
  <c r="Z577" i="3" s="1"/>
  <c r="AB577" i="3" s="1"/>
  <c r="T577" i="3"/>
  <c r="V577" i="3" s="1"/>
  <c r="R577" i="3"/>
  <c r="Q577" i="3"/>
  <c r="S577" i="3" s="1"/>
  <c r="U577" i="3" s="1"/>
  <c r="M577" i="3"/>
  <c r="O577" i="3" s="1"/>
  <c r="L577" i="3"/>
  <c r="K577" i="3"/>
  <c r="J577" i="3"/>
  <c r="AD577" i="3" s="1"/>
  <c r="AF577" i="3" s="1"/>
  <c r="I577" i="3"/>
  <c r="H577" i="3"/>
  <c r="W576" i="3"/>
  <c r="S576" i="3"/>
  <c r="U576" i="3" s="1"/>
  <c r="R576" i="3"/>
  <c r="T576" i="3" s="1"/>
  <c r="V576" i="3" s="1"/>
  <c r="Q576" i="3"/>
  <c r="K576" i="3"/>
  <c r="J576" i="3"/>
  <c r="I576" i="3"/>
  <c r="H576" i="3"/>
  <c r="AC575" i="3"/>
  <c r="AE575" i="3" s="1"/>
  <c r="AG575" i="3" s="1"/>
  <c r="Y575" i="3"/>
  <c r="AA575" i="3" s="1"/>
  <c r="X575" i="3"/>
  <c r="W575" i="3"/>
  <c r="Z575" i="3" s="1"/>
  <c r="AB575" i="3" s="1"/>
  <c r="T575" i="3"/>
  <c r="V575" i="3" s="1"/>
  <c r="R575" i="3"/>
  <c r="Q575" i="3"/>
  <c r="S575" i="3" s="1"/>
  <c r="U575" i="3" s="1"/>
  <c r="M575" i="3"/>
  <c r="O575" i="3" s="1"/>
  <c r="L575" i="3"/>
  <c r="K575" i="3"/>
  <c r="J575" i="3"/>
  <c r="AD575" i="3" s="1"/>
  <c r="AF575" i="3" s="1"/>
  <c r="I575" i="3"/>
  <c r="H575" i="3"/>
  <c r="W574" i="3"/>
  <c r="S574" i="3"/>
  <c r="U574" i="3" s="1"/>
  <c r="R574" i="3"/>
  <c r="T574" i="3" s="1"/>
  <c r="V574" i="3" s="1"/>
  <c r="Q574" i="3"/>
  <c r="K574" i="3"/>
  <c r="J574" i="3"/>
  <c r="I574" i="3"/>
  <c r="H574" i="3"/>
  <c r="AC573" i="3"/>
  <c r="AE573" i="3" s="1"/>
  <c r="AG573" i="3" s="1"/>
  <c r="Y573" i="3"/>
  <c r="AA573" i="3" s="1"/>
  <c r="X573" i="3"/>
  <c r="W573" i="3"/>
  <c r="Z573" i="3" s="1"/>
  <c r="AB573" i="3" s="1"/>
  <c r="T573" i="3"/>
  <c r="V573" i="3" s="1"/>
  <c r="R573" i="3"/>
  <c r="Q573" i="3"/>
  <c r="S573" i="3" s="1"/>
  <c r="U573" i="3" s="1"/>
  <c r="M573" i="3"/>
  <c r="O573" i="3" s="1"/>
  <c r="L573" i="3"/>
  <c r="K573" i="3"/>
  <c r="J573" i="3"/>
  <c r="AD573" i="3" s="1"/>
  <c r="AF573" i="3" s="1"/>
  <c r="I573" i="3"/>
  <c r="H573" i="3"/>
  <c r="W572" i="3"/>
  <c r="S572" i="3"/>
  <c r="U572" i="3" s="1"/>
  <c r="R572" i="3"/>
  <c r="T572" i="3" s="1"/>
  <c r="V572" i="3" s="1"/>
  <c r="Q572" i="3"/>
  <c r="K572" i="3"/>
  <c r="J572" i="3"/>
  <c r="I572" i="3"/>
  <c r="H572" i="3"/>
  <c r="AC571" i="3"/>
  <c r="AE571" i="3" s="1"/>
  <c r="AG571" i="3" s="1"/>
  <c r="Y571" i="3"/>
  <c r="AA571" i="3" s="1"/>
  <c r="X571" i="3"/>
  <c r="W571" i="3"/>
  <c r="Z571" i="3" s="1"/>
  <c r="AB571" i="3" s="1"/>
  <c r="T571" i="3"/>
  <c r="V571" i="3" s="1"/>
  <c r="R571" i="3"/>
  <c r="Q571" i="3"/>
  <c r="S571" i="3" s="1"/>
  <c r="U571" i="3" s="1"/>
  <c r="M571" i="3"/>
  <c r="O571" i="3" s="1"/>
  <c r="L571" i="3"/>
  <c r="K571" i="3"/>
  <c r="J571" i="3"/>
  <c r="AD571" i="3" s="1"/>
  <c r="AF571" i="3" s="1"/>
  <c r="H571" i="3"/>
  <c r="I571" i="3" s="1"/>
  <c r="W570" i="3"/>
  <c r="S570" i="3"/>
  <c r="U570" i="3" s="1"/>
  <c r="R570" i="3"/>
  <c r="T570" i="3" s="1"/>
  <c r="V570" i="3" s="1"/>
  <c r="Q570" i="3"/>
  <c r="K570" i="3"/>
  <c r="J570" i="3"/>
  <c r="H570" i="3"/>
  <c r="I570" i="3" s="1"/>
  <c r="AC569" i="3"/>
  <c r="AE569" i="3" s="1"/>
  <c r="AG569" i="3" s="1"/>
  <c r="Y569" i="3"/>
  <c r="AA569" i="3" s="1"/>
  <c r="X569" i="3"/>
  <c r="W569" i="3"/>
  <c r="Z569" i="3" s="1"/>
  <c r="AB569" i="3" s="1"/>
  <c r="T569" i="3"/>
  <c r="V569" i="3" s="1"/>
  <c r="R569" i="3"/>
  <c r="Q569" i="3"/>
  <c r="S569" i="3" s="1"/>
  <c r="U569" i="3" s="1"/>
  <c r="M569" i="3"/>
  <c r="O569" i="3" s="1"/>
  <c r="L569" i="3"/>
  <c r="K569" i="3"/>
  <c r="J569" i="3"/>
  <c r="AD569" i="3" s="1"/>
  <c r="AF569" i="3" s="1"/>
  <c r="I569" i="3"/>
  <c r="H569" i="3"/>
  <c r="W568" i="3"/>
  <c r="S568" i="3"/>
  <c r="U568" i="3" s="1"/>
  <c r="R568" i="3"/>
  <c r="T568" i="3" s="1"/>
  <c r="V568" i="3" s="1"/>
  <c r="Q568" i="3"/>
  <c r="K568" i="3"/>
  <c r="J568" i="3"/>
  <c r="I568" i="3"/>
  <c r="H568" i="3"/>
  <c r="AC567" i="3"/>
  <c r="AE567" i="3" s="1"/>
  <c r="AG567" i="3" s="1"/>
  <c r="Y567" i="3"/>
  <c r="AA567" i="3" s="1"/>
  <c r="X567" i="3"/>
  <c r="W567" i="3"/>
  <c r="Z567" i="3" s="1"/>
  <c r="AB567" i="3" s="1"/>
  <c r="T567" i="3"/>
  <c r="V567" i="3" s="1"/>
  <c r="R567" i="3"/>
  <c r="Q567" i="3"/>
  <c r="S567" i="3" s="1"/>
  <c r="U567" i="3" s="1"/>
  <c r="M567" i="3"/>
  <c r="O567" i="3" s="1"/>
  <c r="L567" i="3"/>
  <c r="K567" i="3"/>
  <c r="J567" i="3"/>
  <c r="AD567" i="3" s="1"/>
  <c r="AF567" i="3" s="1"/>
  <c r="I567" i="3"/>
  <c r="H567" i="3"/>
  <c r="W566" i="3"/>
  <c r="S566" i="3"/>
  <c r="U566" i="3" s="1"/>
  <c r="R566" i="3"/>
  <c r="T566" i="3" s="1"/>
  <c r="V566" i="3" s="1"/>
  <c r="Q566" i="3"/>
  <c r="K566" i="3"/>
  <c r="J566" i="3"/>
  <c r="I566" i="3"/>
  <c r="H566" i="3"/>
  <c r="AC565" i="3"/>
  <c r="AE565" i="3" s="1"/>
  <c r="AG565" i="3" s="1"/>
  <c r="Y565" i="3"/>
  <c r="AA565" i="3" s="1"/>
  <c r="X565" i="3"/>
  <c r="W565" i="3"/>
  <c r="Z565" i="3" s="1"/>
  <c r="AB565" i="3" s="1"/>
  <c r="T565" i="3"/>
  <c r="V565" i="3" s="1"/>
  <c r="R565" i="3"/>
  <c r="Q565" i="3"/>
  <c r="S565" i="3" s="1"/>
  <c r="U565" i="3" s="1"/>
  <c r="M565" i="3"/>
  <c r="O565" i="3" s="1"/>
  <c r="L565" i="3"/>
  <c r="K565" i="3"/>
  <c r="J565" i="3"/>
  <c r="AD565" i="3" s="1"/>
  <c r="AF565" i="3" s="1"/>
  <c r="I565" i="3"/>
  <c r="H565" i="3"/>
  <c r="W564" i="3"/>
  <c r="S564" i="3"/>
  <c r="U564" i="3" s="1"/>
  <c r="R564" i="3"/>
  <c r="T564" i="3" s="1"/>
  <c r="V564" i="3" s="1"/>
  <c r="Q564" i="3"/>
  <c r="K564" i="3"/>
  <c r="J564" i="3"/>
  <c r="I564" i="3"/>
  <c r="H564" i="3"/>
  <c r="AG563" i="3"/>
  <c r="AC563" i="3"/>
  <c r="AE563" i="3" s="1"/>
  <c r="Y563" i="3"/>
  <c r="AA563" i="3" s="1"/>
  <c r="X563" i="3"/>
  <c r="W563" i="3"/>
  <c r="Z563" i="3" s="1"/>
  <c r="AB563" i="3" s="1"/>
  <c r="T563" i="3"/>
  <c r="V563" i="3" s="1"/>
  <c r="R563" i="3"/>
  <c r="Q563" i="3"/>
  <c r="S563" i="3" s="1"/>
  <c r="U563" i="3" s="1"/>
  <c r="M563" i="3"/>
  <c r="O563" i="3" s="1"/>
  <c r="L563" i="3"/>
  <c r="K563" i="3"/>
  <c r="J563" i="3"/>
  <c r="AD563" i="3" s="1"/>
  <c r="AF563" i="3" s="1"/>
  <c r="I563" i="3"/>
  <c r="H563" i="3"/>
  <c r="W562" i="3"/>
  <c r="S562" i="3"/>
  <c r="U562" i="3" s="1"/>
  <c r="R562" i="3"/>
  <c r="T562" i="3" s="1"/>
  <c r="V562" i="3" s="1"/>
  <c r="Q562" i="3"/>
  <c r="K562" i="3"/>
  <c r="J562" i="3"/>
  <c r="I562" i="3"/>
  <c r="H562" i="3"/>
  <c r="AG561" i="3"/>
  <c r="AC561" i="3"/>
  <c r="AE561" i="3" s="1"/>
  <c r="Y561" i="3"/>
  <c r="AA561" i="3" s="1"/>
  <c r="X561" i="3"/>
  <c r="W561" i="3"/>
  <c r="Z561" i="3" s="1"/>
  <c r="AB561" i="3" s="1"/>
  <c r="T561" i="3"/>
  <c r="V561" i="3" s="1"/>
  <c r="R561" i="3"/>
  <c r="Q561" i="3"/>
  <c r="S561" i="3" s="1"/>
  <c r="U561" i="3" s="1"/>
  <c r="M561" i="3"/>
  <c r="O561" i="3" s="1"/>
  <c r="L561" i="3"/>
  <c r="K561" i="3"/>
  <c r="J561" i="3"/>
  <c r="AD561" i="3" s="1"/>
  <c r="AF561" i="3" s="1"/>
  <c r="I561" i="3"/>
  <c r="H561" i="3"/>
  <c r="W560" i="3"/>
  <c r="S560" i="3"/>
  <c r="U560" i="3" s="1"/>
  <c r="R560" i="3"/>
  <c r="T560" i="3" s="1"/>
  <c r="V560" i="3" s="1"/>
  <c r="Q560" i="3"/>
  <c r="K560" i="3"/>
  <c r="J560" i="3"/>
  <c r="I560" i="3"/>
  <c r="H560" i="3"/>
  <c r="AG559" i="3"/>
  <c r="AC559" i="3"/>
  <c r="AE559" i="3" s="1"/>
  <c r="Y559" i="3"/>
  <c r="AA559" i="3" s="1"/>
  <c r="X559" i="3"/>
  <c r="W559" i="3"/>
  <c r="Z559" i="3" s="1"/>
  <c r="AB559" i="3" s="1"/>
  <c r="T559" i="3"/>
  <c r="V559" i="3" s="1"/>
  <c r="R559" i="3"/>
  <c r="Q559" i="3"/>
  <c r="S559" i="3" s="1"/>
  <c r="U559" i="3" s="1"/>
  <c r="M559" i="3"/>
  <c r="O559" i="3" s="1"/>
  <c r="L559" i="3"/>
  <c r="K559" i="3"/>
  <c r="J559" i="3"/>
  <c r="AD559" i="3" s="1"/>
  <c r="AF559" i="3" s="1"/>
  <c r="I559" i="3"/>
  <c r="H559" i="3"/>
  <c r="W558" i="3"/>
  <c r="S558" i="3"/>
  <c r="U558" i="3" s="1"/>
  <c r="R558" i="3"/>
  <c r="T558" i="3" s="1"/>
  <c r="V558" i="3" s="1"/>
  <c r="Q558" i="3"/>
  <c r="K558" i="3"/>
  <c r="J558" i="3"/>
  <c r="I558" i="3"/>
  <c r="H558" i="3"/>
  <c r="AG557" i="3"/>
  <c r="AC557" i="3"/>
  <c r="AE557" i="3" s="1"/>
  <c r="Y557" i="3"/>
  <c r="AA557" i="3" s="1"/>
  <c r="X557" i="3"/>
  <c r="W557" i="3"/>
  <c r="Z557" i="3" s="1"/>
  <c r="AB557" i="3" s="1"/>
  <c r="T557" i="3"/>
  <c r="V557" i="3" s="1"/>
  <c r="R557" i="3"/>
  <c r="Q557" i="3"/>
  <c r="S557" i="3" s="1"/>
  <c r="U557" i="3" s="1"/>
  <c r="M557" i="3"/>
  <c r="O557" i="3" s="1"/>
  <c r="L557" i="3"/>
  <c r="K557" i="3"/>
  <c r="J557" i="3"/>
  <c r="AD557" i="3" s="1"/>
  <c r="AF557" i="3" s="1"/>
  <c r="I557" i="3"/>
  <c r="H557" i="3"/>
  <c r="W556" i="3"/>
  <c r="S556" i="3"/>
  <c r="U556" i="3" s="1"/>
  <c r="R556" i="3"/>
  <c r="T556" i="3" s="1"/>
  <c r="V556" i="3" s="1"/>
  <c r="Q556" i="3"/>
  <c r="K556" i="3"/>
  <c r="J556" i="3"/>
  <c r="I556" i="3"/>
  <c r="H556" i="3"/>
  <c r="AG555" i="3"/>
  <c r="AC555" i="3"/>
  <c r="AE555" i="3" s="1"/>
  <c r="Y555" i="3"/>
  <c r="AA555" i="3" s="1"/>
  <c r="X555" i="3"/>
  <c r="W555" i="3"/>
  <c r="Z555" i="3" s="1"/>
  <c r="AB555" i="3" s="1"/>
  <c r="T555" i="3"/>
  <c r="V555" i="3" s="1"/>
  <c r="R555" i="3"/>
  <c r="Q555" i="3"/>
  <c r="S555" i="3" s="1"/>
  <c r="U555" i="3" s="1"/>
  <c r="M555" i="3"/>
  <c r="O555" i="3" s="1"/>
  <c r="L555" i="3"/>
  <c r="K555" i="3"/>
  <c r="J555" i="3"/>
  <c r="AD555" i="3" s="1"/>
  <c r="AF555" i="3" s="1"/>
  <c r="I555" i="3"/>
  <c r="H555" i="3"/>
  <c r="W554" i="3"/>
  <c r="S554" i="3"/>
  <c r="U554" i="3" s="1"/>
  <c r="R554" i="3"/>
  <c r="T554" i="3" s="1"/>
  <c r="V554" i="3" s="1"/>
  <c r="Q554" i="3"/>
  <c r="K554" i="3"/>
  <c r="J554" i="3"/>
  <c r="I554" i="3"/>
  <c r="H554" i="3"/>
  <c r="AG553" i="3"/>
  <c r="AC553" i="3"/>
  <c r="AE553" i="3" s="1"/>
  <c r="Y553" i="3"/>
  <c r="AA553" i="3" s="1"/>
  <c r="X553" i="3"/>
  <c r="W553" i="3"/>
  <c r="Z553" i="3" s="1"/>
  <c r="AB553" i="3" s="1"/>
  <c r="T553" i="3"/>
  <c r="V553" i="3" s="1"/>
  <c r="R553" i="3"/>
  <c r="Q553" i="3"/>
  <c r="S553" i="3" s="1"/>
  <c r="U553" i="3" s="1"/>
  <c r="M553" i="3"/>
  <c r="O553" i="3" s="1"/>
  <c r="L553" i="3"/>
  <c r="K553" i="3"/>
  <c r="J553" i="3"/>
  <c r="AD553" i="3" s="1"/>
  <c r="AF553" i="3" s="1"/>
  <c r="I553" i="3"/>
  <c r="H553" i="3"/>
  <c r="W552" i="3"/>
  <c r="S552" i="3"/>
  <c r="U552" i="3" s="1"/>
  <c r="R552" i="3"/>
  <c r="T552" i="3" s="1"/>
  <c r="V552" i="3" s="1"/>
  <c r="Q552" i="3"/>
  <c r="K552" i="3"/>
  <c r="J552" i="3"/>
  <c r="I552" i="3"/>
  <c r="H552" i="3"/>
  <c r="AG551" i="3"/>
  <c r="AC551" i="3"/>
  <c r="AE551" i="3" s="1"/>
  <c r="Y551" i="3"/>
  <c r="AA551" i="3" s="1"/>
  <c r="X551" i="3"/>
  <c r="W551" i="3"/>
  <c r="Z551" i="3" s="1"/>
  <c r="AB551" i="3" s="1"/>
  <c r="T551" i="3"/>
  <c r="V551" i="3" s="1"/>
  <c r="R551" i="3"/>
  <c r="Q551" i="3"/>
  <c r="S551" i="3" s="1"/>
  <c r="U551" i="3" s="1"/>
  <c r="M551" i="3"/>
  <c r="O551" i="3" s="1"/>
  <c r="L551" i="3"/>
  <c r="K551" i="3"/>
  <c r="J551" i="3"/>
  <c r="AD551" i="3" s="1"/>
  <c r="AF551" i="3" s="1"/>
  <c r="I551" i="3"/>
  <c r="H551" i="3"/>
  <c r="W550" i="3"/>
  <c r="S550" i="3"/>
  <c r="U550" i="3" s="1"/>
  <c r="R550" i="3"/>
  <c r="T550" i="3" s="1"/>
  <c r="V550" i="3" s="1"/>
  <c r="Q550" i="3"/>
  <c r="K550" i="3"/>
  <c r="J550" i="3"/>
  <c r="I550" i="3"/>
  <c r="H550" i="3"/>
  <c r="AG549" i="3"/>
  <c r="AC549" i="3"/>
  <c r="AE549" i="3" s="1"/>
  <c r="Y549" i="3"/>
  <c r="AA549" i="3" s="1"/>
  <c r="X549" i="3"/>
  <c r="W549" i="3"/>
  <c r="Z549" i="3" s="1"/>
  <c r="AB549" i="3" s="1"/>
  <c r="T549" i="3"/>
  <c r="V549" i="3" s="1"/>
  <c r="R549" i="3"/>
  <c r="Q549" i="3"/>
  <c r="S549" i="3" s="1"/>
  <c r="U549" i="3" s="1"/>
  <c r="M549" i="3"/>
  <c r="O549" i="3" s="1"/>
  <c r="L549" i="3"/>
  <c r="K549" i="3"/>
  <c r="J549" i="3"/>
  <c r="AD549" i="3" s="1"/>
  <c r="AF549" i="3" s="1"/>
  <c r="I549" i="3"/>
  <c r="H549" i="3"/>
  <c r="W548" i="3"/>
  <c r="S548" i="3"/>
  <c r="U548" i="3" s="1"/>
  <c r="R548" i="3"/>
  <c r="T548" i="3" s="1"/>
  <c r="V548" i="3" s="1"/>
  <c r="Q548" i="3"/>
  <c r="K548" i="3"/>
  <c r="J548" i="3"/>
  <c r="I548" i="3"/>
  <c r="H548" i="3"/>
  <c r="AG547" i="3"/>
  <c r="AC547" i="3"/>
  <c r="AE547" i="3" s="1"/>
  <c r="Y547" i="3"/>
  <c r="AA547" i="3" s="1"/>
  <c r="X547" i="3"/>
  <c r="W547" i="3"/>
  <c r="Z547" i="3" s="1"/>
  <c r="AB547" i="3" s="1"/>
  <c r="T547" i="3"/>
  <c r="V547" i="3" s="1"/>
  <c r="R547" i="3"/>
  <c r="Q547" i="3"/>
  <c r="S547" i="3" s="1"/>
  <c r="U547" i="3" s="1"/>
  <c r="M547" i="3"/>
  <c r="O547" i="3" s="1"/>
  <c r="L547" i="3"/>
  <c r="K547" i="3"/>
  <c r="J547" i="3"/>
  <c r="AD547" i="3" s="1"/>
  <c r="AF547" i="3" s="1"/>
  <c r="I547" i="3"/>
  <c r="H547" i="3"/>
  <c r="W546" i="3"/>
  <c r="S546" i="3"/>
  <c r="U546" i="3" s="1"/>
  <c r="R546" i="3"/>
  <c r="T546" i="3" s="1"/>
  <c r="V546" i="3" s="1"/>
  <c r="Q546" i="3"/>
  <c r="K546" i="3"/>
  <c r="J546" i="3"/>
  <c r="I546" i="3"/>
  <c r="H546" i="3"/>
  <c r="AG545" i="3"/>
  <c r="AC545" i="3"/>
  <c r="AE545" i="3" s="1"/>
  <c r="Y545" i="3"/>
  <c r="AA545" i="3" s="1"/>
  <c r="X545" i="3"/>
  <c r="W545" i="3"/>
  <c r="Z545" i="3" s="1"/>
  <c r="AB545" i="3" s="1"/>
  <c r="T545" i="3"/>
  <c r="V545" i="3" s="1"/>
  <c r="R545" i="3"/>
  <c r="Q545" i="3"/>
  <c r="S545" i="3" s="1"/>
  <c r="U545" i="3" s="1"/>
  <c r="M545" i="3"/>
  <c r="O545" i="3" s="1"/>
  <c r="L545" i="3"/>
  <c r="K545" i="3"/>
  <c r="J545" i="3"/>
  <c r="AD545" i="3" s="1"/>
  <c r="AF545" i="3" s="1"/>
  <c r="I545" i="3"/>
  <c r="H545" i="3"/>
  <c r="W544" i="3"/>
  <c r="S544" i="3"/>
  <c r="U544" i="3" s="1"/>
  <c r="R544" i="3"/>
  <c r="T544" i="3" s="1"/>
  <c r="V544" i="3" s="1"/>
  <c r="Q544" i="3"/>
  <c r="K544" i="3"/>
  <c r="J544" i="3"/>
  <c r="I544" i="3"/>
  <c r="H544" i="3"/>
  <c r="AG543" i="3"/>
  <c r="AC543" i="3"/>
  <c r="AE543" i="3" s="1"/>
  <c r="Y543" i="3"/>
  <c r="AA543" i="3" s="1"/>
  <c r="X543" i="3"/>
  <c r="W543" i="3"/>
  <c r="Z543" i="3" s="1"/>
  <c r="AB543" i="3" s="1"/>
  <c r="T543" i="3"/>
  <c r="V543" i="3" s="1"/>
  <c r="R543" i="3"/>
  <c r="Q543" i="3"/>
  <c r="S543" i="3" s="1"/>
  <c r="U543" i="3" s="1"/>
  <c r="M543" i="3"/>
  <c r="O543" i="3" s="1"/>
  <c r="L543" i="3"/>
  <c r="K543" i="3"/>
  <c r="J543" i="3"/>
  <c r="AD543" i="3" s="1"/>
  <c r="AF543" i="3" s="1"/>
  <c r="I543" i="3"/>
  <c r="H543" i="3"/>
  <c r="W542" i="3"/>
  <c r="S542" i="3"/>
  <c r="U542" i="3" s="1"/>
  <c r="R542" i="3"/>
  <c r="T542" i="3" s="1"/>
  <c r="V542" i="3" s="1"/>
  <c r="Q542" i="3"/>
  <c r="K542" i="3"/>
  <c r="J542" i="3"/>
  <c r="I542" i="3"/>
  <c r="H542" i="3"/>
  <c r="AG541" i="3"/>
  <c r="AC541" i="3"/>
  <c r="AE541" i="3" s="1"/>
  <c r="Y541" i="3"/>
  <c r="AA541" i="3" s="1"/>
  <c r="X541" i="3"/>
  <c r="W541" i="3"/>
  <c r="Z541" i="3" s="1"/>
  <c r="AB541" i="3" s="1"/>
  <c r="T541" i="3"/>
  <c r="V541" i="3" s="1"/>
  <c r="R541" i="3"/>
  <c r="Q541" i="3"/>
  <c r="S541" i="3" s="1"/>
  <c r="U541" i="3" s="1"/>
  <c r="M541" i="3"/>
  <c r="O541" i="3" s="1"/>
  <c r="L541" i="3"/>
  <c r="K541" i="3"/>
  <c r="J541" i="3"/>
  <c r="AD541" i="3" s="1"/>
  <c r="AF541" i="3" s="1"/>
  <c r="I541" i="3"/>
  <c r="H541" i="3"/>
  <c r="W540" i="3"/>
  <c r="S540" i="3"/>
  <c r="U540" i="3" s="1"/>
  <c r="R540" i="3"/>
  <c r="T540" i="3" s="1"/>
  <c r="V540" i="3" s="1"/>
  <c r="Q540" i="3"/>
  <c r="K540" i="3"/>
  <c r="J540" i="3"/>
  <c r="I540" i="3"/>
  <c r="H540" i="3"/>
  <c r="AG539" i="3"/>
  <c r="AC539" i="3"/>
  <c r="AE539" i="3" s="1"/>
  <c r="Y539" i="3"/>
  <c r="AA539" i="3" s="1"/>
  <c r="X539" i="3"/>
  <c r="W539" i="3"/>
  <c r="Z539" i="3" s="1"/>
  <c r="AB539" i="3" s="1"/>
  <c r="T539" i="3"/>
  <c r="V539" i="3" s="1"/>
  <c r="R539" i="3"/>
  <c r="Q539" i="3"/>
  <c r="S539" i="3" s="1"/>
  <c r="U539" i="3" s="1"/>
  <c r="M539" i="3"/>
  <c r="O539" i="3" s="1"/>
  <c r="L539" i="3"/>
  <c r="K539" i="3"/>
  <c r="J539" i="3"/>
  <c r="AD539" i="3" s="1"/>
  <c r="AF539" i="3" s="1"/>
  <c r="I539" i="3"/>
  <c r="H539" i="3"/>
  <c r="W538" i="3"/>
  <c r="S538" i="3"/>
  <c r="U538" i="3" s="1"/>
  <c r="R538" i="3"/>
  <c r="T538" i="3" s="1"/>
  <c r="V538" i="3" s="1"/>
  <c r="Q538" i="3"/>
  <c r="K538" i="3"/>
  <c r="J538" i="3"/>
  <c r="I538" i="3"/>
  <c r="H538" i="3"/>
  <c r="AG537" i="3"/>
  <c r="AC537" i="3"/>
  <c r="AE537" i="3" s="1"/>
  <c r="Y537" i="3"/>
  <c r="AA537" i="3" s="1"/>
  <c r="X537" i="3"/>
  <c r="W537" i="3"/>
  <c r="Z537" i="3" s="1"/>
  <c r="AB537" i="3" s="1"/>
  <c r="T537" i="3"/>
  <c r="V537" i="3" s="1"/>
  <c r="R537" i="3"/>
  <c r="Q537" i="3"/>
  <c r="S537" i="3" s="1"/>
  <c r="U537" i="3" s="1"/>
  <c r="M537" i="3"/>
  <c r="O537" i="3" s="1"/>
  <c r="L537" i="3"/>
  <c r="K537" i="3"/>
  <c r="J537" i="3"/>
  <c r="AD537" i="3" s="1"/>
  <c r="AF537" i="3" s="1"/>
  <c r="I537" i="3"/>
  <c r="H537" i="3"/>
  <c r="W536" i="3"/>
  <c r="S536" i="3"/>
  <c r="U536" i="3" s="1"/>
  <c r="R536" i="3"/>
  <c r="T536" i="3" s="1"/>
  <c r="V536" i="3" s="1"/>
  <c r="Q536" i="3"/>
  <c r="K536" i="3"/>
  <c r="J536" i="3"/>
  <c r="I536" i="3"/>
  <c r="H536" i="3"/>
  <c r="AG535" i="3"/>
  <c r="AC535" i="3"/>
  <c r="AE535" i="3" s="1"/>
  <c r="Y535" i="3"/>
  <c r="AA535" i="3" s="1"/>
  <c r="X535" i="3"/>
  <c r="W535" i="3"/>
  <c r="Z535" i="3" s="1"/>
  <c r="AB535" i="3" s="1"/>
  <c r="T535" i="3"/>
  <c r="V535" i="3" s="1"/>
  <c r="R535" i="3"/>
  <c r="Q535" i="3"/>
  <c r="S535" i="3" s="1"/>
  <c r="U535" i="3" s="1"/>
  <c r="M535" i="3"/>
  <c r="O535" i="3" s="1"/>
  <c r="L535" i="3"/>
  <c r="K535" i="3"/>
  <c r="J535" i="3"/>
  <c r="AD535" i="3" s="1"/>
  <c r="AF535" i="3" s="1"/>
  <c r="I535" i="3"/>
  <c r="H535" i="3"/>
  <c r="W534" i="3"/>
  <c r="S534" i="3"/>
  <c r="U534" i="3" s="1"/>
  <c r="R534" i="3"/>
  <c r="T534" i="3" s="1"/>
  <c r="V534" i="3" s="1"/>
  <c r="Q534" i="3"/>
  <c r="K534" i="3"/>
  <c r="J534" i="3"/>
  <c r="I534" i="3"/>
  <c r="H534" i="3"/>
  <c r="AG533" i="3"/>
  <c r="AC533" i="3"/>
  <c r="AE533" i="3" s="1"/>
  <c r="Y533" i="3"/>
  <c r="AA533" i="3" s="1"/>
  <c r="X533" i="3"/>
  <c r="W533" i="3"/>
  <c r="Z533" i="3" s="1"/>
  <c r="AB533" i="3" s="1"/>
  <c r="T533" i="3"/>
  <c r="V533" i="3" s="1"/>
  <c r="R533" i="3"/>
  <c r="Q533" i="3"/>
  <c r="S533" i="3" s="1"/>
  <c r="U533" i="3" s="1"/>
  <c r="M533" i="3"/>
  <c r="O533" i="3" s="1"/>
  <c r="L533" i="3"/>
  <c r="K533" i="3"/>
  <c r="J533" i="3"/>
  <c r="AD533" i="3" s="1"/>
  <c r="AF533" i="3" s="1"/>
  <c r="I533" i="3"/>
  <c r="H533" i="3"/>
  <c r="W532" i="3"/>
  <c r="S532" i="3"/>
  <c r="U532" i="3" s="1"/>
  <c r="R532" i="3"/>
  <c r="T532" i="3" s="1"/>
  <c r="V532" i="3" s="1"/>
  <c r="Q532" i="3"/>
  <c r="K532" i="3"/>
  <c r="J532" i="3"/>
  <c r="I532" i="3"/>
  <c r="H532" i="3"/>
  <c r="AG531" i="3"/>
  <c r="AC531" i="3"/>
  <c r="AE531" i="3" s="1"/>
  <c r="Y531" i="3"/>
  <c r="AA531" i="3" s="1"/>
  <c r="X531" i="3"/>
  <c r="W531" i="3"/>
  <c r="Z531" i="3" s="1"/>
  <c r="AB531" i="3" s="1"/>
  <c r="T531" i="3"/>
  <c r="V531" i="3" s="1"/>
  <c r="R531" i="3"/>
  <c r="Q531" i="3"/>
  <c r="S531" i="3" s="1"/>
  <c r="U531" i="3" s="1"/>
  <c r="M531" i="3"/>
  <c r="O531" i="3" s="1"/>
  <c r="L531" i="3"/>
  <c r="K531" i="3"/>
  <c r="J531" i="3"/>
  <c r="AD531" i="3" s="1"/>
  <c r="AF531" i="3" s="1"/>
  <c r="I531" i="3"/>
  <c r="H531" i="3"/>
  <c r="W530" i="3"/>
  <c r="S530" i="3"/>
  <c r="U530" i="3" s="1"/>
  <c r="R530" i="3"/>
  <c r="T530" i="3" s="1"/>
  <c r="V530" i="3" s="1"/>
  <c r="Q530" i="3"/>
  <c r="K530" i="3"/>
  <c r="J530" i="3"/>
  <c r="I530" i="3"/>
  <c r="H530" i="3"/>
  <c r="AG529" i="3"/>
  <c r="AC529" i="3"/>
  <c r="AE529" i="3" s="1"/>
  <c r="Y529" i="3"/>
  <c r="AA529" i="3" s="1"/>
  <c r="X529" i="3"/>
  <c r="W529" i="3"/>
  <c r="Z529" i="3" s="1"/>
  <c r="AB529" i="3" s="1"/>
  <c r="T529" i="3"/>
  <c r="V529" i="3" s="1"/>
  <c r="R529" i="3"/>
  <c r="Q529" i="3"/>
  <c r="S529" i="3" s="1"/>
  <c r="U529" i="3" s="1"/>
  <c r="M529" i="3"/>
  <c r="O529" i="3" s="1"/>
  <c r="L529" i="3"/>
  <c r="K529" i="3"/>
  <c r="J529" i="3"/>
  <c r="AD529" i="3" s="1"/>
  <c r="AF529" i="3" s="1"/>
  <c r="I529" i="3"/>
  <c r="H529" i="3"/>
  <c r="W528" i="3"/>
  <c r="S528" i="3"/>
  <c r="U528" i="3" s="1"/>
  <c r="R528" i="3"/>
  <c r="T528" i="3" s="1"/>
  <c r="V528" i="3" s="1"/>
  <c r="Q528" i="3"/>
  <c r="K528" i="3"/>
  <c r="J528" i="3"/>
  <c r="I528" i="3"/>
  <c r="H528" i="3"/>
  <c r="AG527" i="3"/>
  <c r="AC527" i="3"/>
  <c r="AE527" i="3" s="1"/>
  <c r="Y527" i="3"/>
  <c r="AA527" i="3" s="1"/>
  <c r="X527" i="3"/>
  <c r="W527" i="3"/>
  <c r="Z527" i="3" s="1"/>
  <c r="AB527" i="3" s="1"/>
  <c r="T527" i="3"/>
  <c r="V527" i="3" s="1"/>
  <c r="R527" i="3"/>
  <c r="Q527" i="3"/>
  <c r="S527" i="3" s="1"/>
  <c r="U527" i="3" s="1"/>
  <c r="M527" i="3"/>
  <c r="O527" i="3" s="1"/>
  <c r="L527" i="3"/>
  <c r="K527" i="3"/>
  <c r="J527" i="3"/>
  <c r="AD527" i="3" s="1"/>
  <c r="AF527" i="3" s="1"/>
  <c r="I527" i="3"/>
  <c r="H527" i="3"/>
  <c r="W526" i="3"/>
  <c r="S526" i="3"/>
  <c r="U526" i="3" s="1"/>
  <c r="R526" i="3"/>
  <c r="T526" i="3" s="1"/>
  <c r="V526" i="3" s="1"/>
  <c r="Q526" i="3"/>
  <c r="K526" i="3"/>
  <c r="J526" i="3"/>
  <c r="I526" i="3"/>
  <c r="H526" i="3"/>
  <c r="AG525" i="3"/>
  <c r="AC525" i="3"/>
  <c r="AE525" i="3" s="1"/>
  <c r="Y525" i="3"/>
  <c r="AA525" i="3" s="1"/>
  <c r="X525" i="3"/>
  <c r="W525" i="3"/>
  <c r="Z525" i="3" s="1"/>
  <c r="AB525" i="3" s="1"/>
  <c r="T525" i="3"/>
  <c r="V525" i="3" s="1"/>
  <c r="R525" i="3"/>
  <c r="Q525" i="3"/>
  <c r="S525" i="3" s="1"/>
  <c r="U525" i="3" s="1"/>
  <c r="M525" i="3"/>
  <c r="O525" i="3" s="1"/>
  <c r="L525" i="3"/>
  <c r="K525" i="3"/>
  <c r="J525" i="3"/>
  <c r="AD525" i="3" s="1"/>
  <c r="AF525" i="3" s="1"/>
  <c r="I525" i="3"/>
  <c r="H525" i="3"/>
  <c r="W524" i="3"/>
  <c r="S524" i="3"/>
  <c r="U524" i="3" s="1"/>
  <c r="R524" i="3"/>
  <c r="T524" i="3" s="1"/>
  <c r="V524" i="3" s="1"/>
  <c r="Q524" i="3"/>
  <c r="K524" i="3"/>
  <c r="J524" i="3"/>
  <c r="I524" i="3"/>
  <c r="H524" i="3"/>
  <c r="AG523" i="3"/>
  <c r="AC523" i="3"/>
  <c r="AE523" i="3" s="1"/>
  <c r="Y523" i="3"/>
  <c r="AA523" i="3" s="1"/>
  <c r="X523" i="3"/>
  <c r="W523" i="3"/>
  <c r="Z523" i="3" s="1"/>
  <c r="AB523" i="3" s="1"/>
  <c r="T523" i="3"/>
  <c r="V523" i="3" s="1"/>
  <c r="R523" i="3"/>
  <c r="Q523" i="3"/>
  <c r="S523" i="3" s="1"/>
  <c r="U523" i="3" s="1"/>
  <c r="M523" i="3"/>
  <c r="O523" i="3" s="1"/>
  <c r="L523" i="3"/>
  <c r="K523" i="3"/>
  <c r="J523" i="3"/>
  <c r="AD523" i="3" s="1"/>
  <c r="AF523" i="3" s="1"/>
  <c r="I523" i="3"/>
  <c r="H523" i="3"/>
  <c r="W522" i="3"/>
  <c r="S522" i="3"/>
  <c r="U522" i="3" s="1"/>
  <c r="R522" i="3"/>
  <c r="T522" i="3" s="1"/>
  <c r="V522" i="3" s="1"/>
  <c r="Q522" i="3"/>
  <c r="K522" i="3"/>
  <c r="J522" i="3"/>
  <c r="I522" i="3"/>
  <c r="H522" i="3"/>
  <c r="AG521" i="3"/>
  <c r="AC521" i="3"/>
  <c r="AE521" i="3" s="1"/>
  <c r="Y521" i="3"/>
  <c r="AA521" i="3" s="1"/>
  <c r="X521" i="3"/>
  <c r="W521" i="3"/>
  <c r="Z521" i="3" s="1"/>
  <c r="AB521" i="3" s="1"/>
  <c r="T521" i="3"/>
  <c r="V521" i="3" s="1"/>
  <c r="R521" i="3"/>
  <c r="Q521" i="3"/>
  <c r="S521" i="3" s="1"/>
  <c r="U521" i="3" s="1"/>
  <c r="M521" i="3"/>
  <c r="O521" i="3" s="1"/>
  <c r="L521" i="3"/>
  <c r="K521" i="3"/>
  <c r="J521" i="3"/>
  <c r="AD521" i="3" s="1"/>
  <c r="AF521" i="3" s="1"/>
  <c r="I521" i="3"/>
  <c r="H521" i="3"/>
  <c r="W520" i="3"/>
  <c r="S520" i="3"/>
  <c r="U520" i="3" s="1"/>
  <c r="R520" i="3"/>
  <c r="T520" i="3" s="1"/>
  <c r="V520" i="3" s="1"/>
  <c r="Q520" i="3"/>
  <c r="K520" i="3"/>
  <c r="J520" i="3"/>
  <c r="I520" i="3"/>
  <c r="H520" i="3"/>
  <c r="AG519" i="3"/>
  <c r="AC519" i="3"/>
  <c r="AE519" i="3" s="1"/>
  <c r="Y519" i="3"/>
  <c r="AA519" i="3" s="1"/>
  <c r="X519" i="3"/>
  <c r="W519" i="3"/>
  <c r="Z519" i="3" s="1"/>
  <c r="AB519" i="3" s="1"/>
  <c r="T519" i="3"/>
  <c r="V519" i="3" s="1"/>
  <c r="R519" i="3"/>
  <c r="Q519" i="3"/>
  <c r="S519" i="3" s="1"/>
  <c r="U519" i="3" s="1"/>
  <c r="M519" i="3"/>
  <c r="O519" i="3" s="1"/>
  <c r="L519" i="3"/>
  <c r="K519" i="3"/>
  <c r="J519" i="3"/>
  <c r="AD519" i="3" s="1"/>
  <c r="AF519" i="3" s="1"/>
  <c r="I519" i="3"/>
  <c r="H519" i="3"/>
  <c r="W518" i="3"/>
  <c r="S518" i="3"/>
  <c r="U518" i="3" s="1"/>
  <c r="R518" i="3"/>
  <c r="T518" i="3" s="1"/>
  <c r="V518" i="3" s="1"/>
  <c r="Q518" i="3"/>
  <c r="K518" i="3"/>
  <c r="J518" i="3"/>
  <c r="I518" i="3"/>
  <c r="H518" i="3"/>
  <c r="AG517" i="3"/>
  <c r="AC517" i="3"/>
  <c r="AE517" i="3" s="1"/>
  <c r="Y517" i="3"/>
  <c r="AA517" i="3" s="1"/>
  <c r="X517" i="3"/>
  <c r="W517" i="3"/>
  <c r="Z517" i="3" s="1"/>
  <c r="AB517" i="3" s="1"/>
  <c r="T517" i="3"/>
  <c r="V517" i="3" s="1"/>
  <c r="R517" i="3"/>
  <c r="Q517" i="3"/>
  <c r="S517" i="3" s="1"/>
  <c r="U517" i="3" s="1"/>
  <c r="M517" i="3"/>
  <c r="O517" i="3" s="1"/>
  <c r="L517" i="3"/>
  <c r="K517" i="3"/>
  <c r="J517" i="3"/>
  <c r="AD517" i="3" s="1"/>
  <c r="AF517" i="3" s="1"/>
  <c r="I517" i="3"/>
  <c r="H517" i="3"/>
  <c r="W516" i="3"/>
  <c r="S516" i="3"/>
  <c r="U516" i="3" s="1"/>
  <c r="R516" i="3"/>
  <c r="T516" i="3" s="1"/>
  <c r="V516" i="3" s="1"/>
  <c r="Q516" i="3"/>
  <c r="K516" i="3"/>
  <c r="J516" i="3"/>
  <c r="I516" i="3"/>
  <c r="H516" i="3"/>
  <c r="AG515" i="3"/>
  <c r="AC515" i="3"/>
  <c r="AE515" i="3" s="1"/>
  <c r="Y515" i="3"/>
  <c r="AA515" i="3" s="1"/>
  <c r="X515" i="3"/>
  <c r="W515" i="3"/>
  <c r="Z515" i="3" s="1"/>
  <c r="AB515" i="3" s="1"/>
  <c r="T515" i="3"/>
  <c r="V515" i="3" s="1"/>
  <c r="R515" i="3"/>
  <c r="Q515" i="3"/>
  <c r="S515" i="3" s="1"/>
  <c r="U515" i="3" s="1"/>
  <c r="M515" i="3"/>
  <c r="O515" i="3" s="1"/>
  <c r="L515" i="3"/>
  <c r="K515" i="3"/>
  <c r="J515" i="3"/>
  <c r="AD515" i="3" s="1"/>
  <c r="AF515" i="3" s="1"/>
  <c r="I515" i="3"/>
  <c r="H515" i="3"/>
  <c r="W514" i="3"/>
  <c r="S514" i="3"/>
  <c r="U514" i="3" s="1"/>
  <c r="R514" i="3"/>
  <c r="T514" i="3" s="1"/>
  <c r="V514" i="3" s="1"/>
  <c r="Q514" i="3"/>
  <c r="K514" i="3"/>
  <c r="J514" i="3"/>
  <c r="I514" i="3"/>
  <c r="H514" i="3"/>
  <c r="AG513" i="3"/>
  <c r="AC513" i="3"/>
  <c r="AE513" i="3" s="1"/>
  <c r="Y513" i="3"/>
  <c r="AA513" i="3" s="1"/>
  <c r="X513" i="3"/>
  <c r="W513" i="3"/>
  <c r="Z513" i="3" s="1"/>
  <c r="AB513" i="3" s="1"/>
  <c r="T513" i="3"/>
  <c r="V513" i="3" s="1"/>
  <c r="R513" i="3"/>
  <c r="Q513" i="3"/>
  <c r="S513" i="3" s="1"/>
  <c r="U513" i="3" s="1"/>
  <c r="M513" i="3"/>
  <c r="O513" i="3" s="1"/>
  <c r="L513" i="3"/>
  <c r="K513" i="3"/>
  <c r="J513" i="3"/>
  <c r="AD513" i="3" s="1"/>
  <c r="AF513" i="3" s="1"/>
  <c r="I513" i="3"/>
  <c r="H513" i="3"/>
  <c r="W512" i="3"/>
  <c r="S512" i="3"/>
  <c r="U512" i="3" s="1"/>
  <c r="R512" i="3"/>
  <c r="T512" i="3" s="1"/>
  <c r="V512" i="3" s="1"/>
  <c r="Q512" i="3"/>
  <c r="K512" i="3"/>
  <c r="J512" i="3"/>
  <c r="I512" i="3"/>
  <c r="H512" i="3"/>
  <c r="AG511" i="3"/>
  <c r="AC511" i="3"/>
  <c r="AE511" i="3" s="1"/>
  <c r="Y511" i="3"/>
  <c r="AA511" i="3" s="1"/>
  <c r="X511" i="3"/>
  <c r="W511" i="3"/>
  <c r="Z511" i="3" s="1"/>
  <c r="AB511" i="3" s="1"/>
  <c r="T511" i="3"/>
  <c r="V511" i="3" s="1"/>
  <c r="R511" i="3"/>
  <c r="Q511" i="3"/>
  <c r="S511" i="3" s="1"/>
  <c r="U511" i="3" s="1"/>
  <c r="M511" i="3"/>
  <c r="O511" i="3" s="1"/>
  <c r="L511" i="3"/>
  <c r="K511" i="3"/>
  <c r="J511" i="3"/>
  <c r="AD511" i="3" s="1"/>
  <c r="AF511" i="3" s="1"/>
  <c r="I511" i="3"/>
  <c r="H511" i="3"/>
  <c r="W510" i="3"/>
  <c r="S510" i="3"/>
  <c r="U510" i="3" s="1"/>
  <c r="R510" i="3"/>
  <c r="T510" i="3" s="1"/>
  <c r="V510" i="3" s="1"/>
  <c r="Q510" i="3"/>
  <c r="K510" i="3"/>
  <c r="J510" i="3"/>
  <c r="I510" i="3"/>
  <c r="H510" i="3"/>
  <c r="AG509" i="3"/>
  <c r="AC509" i="3"/>
  <c r="AE509" i="3" s="1"/>
  <c r="Y509" i="3"/>
  <c r="AA509" i="3" s="1"/>
  <c r="X509" i="3"/>
  <c r="W509" i="3"/>
  <c r="Z509" i="3" s="1"/>
  <c r="AB509" i="3" s="1"/>
  <c r="T509" i="3"/>
  <c r="V509" i="3" s="1"/>
  <c r="R509" i="3"/>
  <c r="Q509" i="3"/>
  <c r="S509" i="3" s="1"/>
  <c r="U509" i="3" s="1"/>
  <c r="M509" i="3"/>
  <c r="O509" i="3" s="1"/>
  <c r="L509" i="3"/>
  <c r="K509" i="3"/>
  <c r="J509" i="3"/>
  <c r="AD509" i="3" s="1"/>
  <c r="AF509" i="3" s="1"/>
  <c r="I509" i="3"/>
  <c r="H509" i="3"/>
  <c r="W508" i="3"/>
  <c r="S508" i="3"/>
  <c r="U508" i="3" s="1"/>
  <c r="R508" i="3"/>
  <c r="T508" i="3" s="1"/>
  <c r="V508" i="3" s="1"/>
  <c r="Q508" i="3"/>
  <c r="K508" i="3"/>
  <c r="J508" i="3"/>
  <c r="I508" i="3"/>
  <c r="H508" i="3"/>
  <c r="AG507" i="3"/>
  <c r="AC507" i="3"/>
  <c r="AE507" i="3" s="1"/>
  <c r="Y507" i="3"/>
  <c r="AA507" i="3" s="1"/>
  <c r="X507" i="3"/>
  <c r="W507" i="3"/>
  <c r="Z507" i="3" s="1"/>
  <c r="AB507" i="3" s="1"/>
  <c r="T507" i="3"/>
  <c r="V507" i="3" s="1"/>
  <c r="R507" i="3"/>
  <c r="Q507" i="3"/>
  <c r="S507" i="3" s="1"/>
  <c r="U507" i="3" s="1"/>
  <c r="M507" i="3"/>
  <c r="O507" i="3" s="1"/>
  <c r="L507" i="3"/>
  <c r="K507" i="3"/>
  <c r="J507" i="3"/>
  <c r="AD507" i="3" s="1"/>
  <c r="AF507" i="3" s="1"/>
  <c r="I507" i="3"/>
  <c r="H507" i="3"/>
  <c r="W506" i="3"/>
  <c r="S506" i="3"/>
  <c r="U506" i="3" s="1"/>
  <c r="R506" i="3"/>
  <c r="T506" i="3" s="1"/>
  <c r="V506" i="3" s="1"/>
  <c r="Q506" i="3"/>
  <c r="K506" i="3"/>
  <c r="J506" i="3"/>
  <c r="I506" i="3"/>
  <c r="H506" i="3"/>
  <c r="AG505" i="3"/>
  <c r="AC505" i="3"/>
  <c r="AE505" i="3" s="1"/>
  <c r="Y505" i="3"/>
  <c r="AA505" i="3" s="1"/>
  <c r="X505" i="3"/>
  <c r="W505" i="3"/>
  <c r="Z505" i="3" s="1"/>
  <c r="AB505" i="3" s="1"/>
  <c r="T505" i="3"/>
  <c r="V505" i="3" s="1"/>
  <c r="R505" i="3"/>
  <c r="Q505" i="3"/>
  <c r="S505" i="3" s="1"/>
  <c r="U505" i="3" s="1"/>
  <c r="M505" i="3"/>
  <c r="O505" i="3" s="1"/>
  <c r="L505" i="3"/>
  <c r="K505" i="3"/>
  <c r="J505" i="3"/>
  <c r="AD505" i="3" s="1"/>
  <c r="AF505" i="3" s="1"/>
  <c r="H505" i="3"/>
  <c r="I505" i="3" s="1"/>
  <c r="W504" i="3"/>
  <c r="S504" i="3"/>
  <c r="U504" i="3" s="1"/>
  <c r="R504" i="3"/>
  <c r="T504" i="3" s="1"/>
  <c r="V504" i="3" s="1"/>
  <c r="Q504" i="3"/>
  <c r="K504" i="3"/>
  <c r="J504" i="3"/>
  <c r="H504" i="3"/>
  <c r="I504" i="3" s="1"/>
  <c r="AG503" i="3"/>
  <c r="AC503" i="3"/>
  <c r="AE503" i="3" s="1"/>
  <c r="Y503" i="3"/>
  <c r="AA503" i="3" s="1"/>
  <c r="X503" i="3"/>
  <c r="W503" i="3"/>
  <c r="Z503" i="3" s="1"/>
  <c r="AB503" i="3" s="1"/>
  <c r="T503" i="3"/>
  <c r="V503" i="3" s="1"/>
  <c r="R503" i="3"/>
  <c r="Q503" i="3"/>
  <c r="S503" i="3" s="1"/>
  <c r="U503" i="3" s="1"/>
  <c r="M503" i="3"/>
  <c r="O503" i="3" s="1"/>
  <c r="L503" i="3"/>
  <c r="K503" i="3"/>
  <c r="J503" i="3"/>
  <c r="AD503" i="3" s="1"/>
  <c r="AF503" i="3" s="1"/>
  <c r="I503" i="3"/>
  <c r="H503" i="3"/>
  <c r="S502" i="3"/>
  <c r="U502" i="3" s="1"/>
  <c r="R502" i="3"/>
  <c r="T502" i="3" s="1"/>
  <c r="V502" i="3" s="1"/>
  <c r="Q502" i="3"/>
  <c r="J502" i="3"/>
  <c r="W502" i="3" s="1"/>
  <c r="H502" i="3"/>
  <c r="I502" i="3" s="1"/>
  <c r="AG501" i="3"/>
  <c r="AC501" i="3"/>
  <c r="AE501" i="3" s="1"/>
  <c r="X501" i="3"/>
  <c r="Y501" i="3" s="1"/>
  <c r="AA501" i="3" s="1"/>
  <c r="W501" i="3"/>
  <c r="U501" i="3"/>
  <c r="T501" i="3"/>
  <c r="V501" i="3" s="1"/>
  <c r="R501" i="3"/>
  <c r="Q501" i="3"/>
  <c r="S501" i="3" s="1"/>
  <c r="L501" i="3"/>
  <c r="M501" i="3" s="1"/>
  <c r="O501" i="3" s="1"/>
  <c r="K501" i="3"/>
  <c r="J501" i="3"/>
  <c r="AD501" i="3" s="1"/>
  <c r="AF501" i="3" s="1"/>
  <c r="H501" i="3"/>
  <c r="I501" i="3" s="1"/>
  <c r="V500" i="3"/>
  <c r="S500" i="3"/>
  <c r="U500" i="3" s="1"/>
  <c r="R500" i="3"/>
  <c r="T500" i="3" s="1"/>
  <c r="Q500" i="3"/>
  <c r="K500" i="3"/>
  <c r="J500" i="3"/>
  <c r="H500" i="3"/>
  <c r="I500" i="3" s="1"/>
  <c r="AC499" i="3"/>
  <c r="AE499" i="3" s="1"/>
  <c r="AG499" i="3" s="1"/>
  <c r="Y499" i="3"/>
  <c r="AA499" i="3" s="1"/>
  <c r="X499" i="3"/>
  <c r="W499" i="3"/>
  <c r="Z499" i="3" s="1"/>
  <c r="AB499" i="3" s="1"/>
  <c r="T499" i="3"/>
  <c r="V499" i="3" s="1"/>
  <c r="R499" i="3"/>
  <c r="Q499" i="3"/>
  <c r="S499" i="3" s="1"/>
  <c r="U499" i="3" s="1"/>
  <c r="M499" i="3"/>
  <c r="O499" i="3" s="1"/>
  <c r="L499" i="3"/>
  <c r="K499" i="3"/>
  <c r="J499" i="3"/>
  <c r="H499" i="3"/>
  <c r="I499" i="3" s="1"/>
  <c r="S498" i="3"/>
  <c r="U498" i="3" s="1"/>
  <c r="R498" i="3"/>
  <c r="T498" i="3" s="1"/>
  <c r="V498" i="3" s="1"/>
  <c r="Q498" i="3"/>
  <c r="J498" i="3"/>
  <c r="I498" i="3"/>
  <c r="H498" i="3"/>
  <c r="AG497" i="3"/>
  <c r="AF497" i="3"/>
  <c r="AC497" i="3"/>
  <c r="AE497" i="3" s="1"/>
  <c r="X497" i="3"/>
  <c r="Y497" i="3" s="1"/>
  <c r="AA497" i="3" s="1"/>
  <c r="W497" i="3"/>
  <c r="U497" i="3"/>
  <c r="T497" i="3"/>
  <c r="V497" i="3" s="1"/>
  <c r="R497" i="3"/>
  <c r="Q497" i="3"/>
  <c r="S497" i="3" s="1"/>
  <c r="L497" i="3"/>
  <c r="M497" i="3" s="1"/>
  <c r="O497" i="3" s="1"/>
  <c r="K497" i="3"/>
  <c r="J497" i="3"/>
  <c r="AD497" i="3" s="1"/>
  <c r="H497" i="3"/>
  <c r="I497" i="3" s="1"/>
  <c r="S496" i="3"/>
  <c r="U496" i="3" s="1"/>
  <c r="R496" i="3"/>
  <c r="T496" i="3" s="1"/>
  <c r="V496" i="3" s="1"/>
  <c r="Q496" i="3"/>
  <c r="K496" i="3"/>
  <c r="J496" i="3"/>
  <c r="I496" i="3"/>
  <c r="H496" i="3"/>
  <c r="AG495" i="3"/>
  <c r="AC495" i="3"/>
  <c r="AE495" i="3" s="1"/>
  <c r="Y495" i="3"/>
  <c r="AA495" i="3" s="1"/>
  <c r="X495" i="3"/>
  <c r="W495" i="3"/>
  <c r="Z495" i="3" s="1"/>
  <c r="AB495" i="3" s="1"/>
  <c r="T495" i="3"/>
  <c r="V495" i="3" s="1"/>
  <c r="R495" i="3"/>
  <c r="Q495" i="3"/>
  <c r="S495" i="3" s="1"/>
  <c r="U495" i="3" s="1"/>
  <c r="M495" i="3"/>
  <c r="O495" i="3" s="1"/>
  <c r="L495" i="3"/>
  <c r="K495" i="3"/>
  <c r="J495" i="3"/>
  <c r="H495" i="3"/>
  <c r="I495" i="3" s="1"/>
  <c r="S494" i="3"/>
  <c r="U494" i="3" s="1"/>
  <c r="R494" i="3"/>
  <c r="T494" i="3" s="1"/>
  <c r="V494" i="3" s="1"/>
  <c r="Q494" i="3"/>
  <c r="J494" i="3"/>
  <c r="I494" i="3"/>
  <c r="H494" i="3"/>
  <c r="AG493" i="3"/>
  <c r="AC493" i="3"/>
  <c r="AE493" i="3" s="1"/>
  <c r="X493" i="3"/>
  <c r="Y493" i="3" s="1"/>
  <c r="AA493" i="3" s="1"/>
  <c r="W493" i="3"/>
  <c r="U493" i="3"/>
  <c r="T493" i="3"/>
  <c r="V493" i="3" s="1"/>
  <c r="R493" i="3"/>
  <c r="Q493" i="3"/>
  <c r="S493" i="3" s="1"/>
  <c r="L493" i="3"/>
  <c r="M493" i="3" s="1"/>
  <c r="O493" i="3" s="1"/>
  <c r="K493" i="3"/>
  <c r="J493" i="3"/>
  <c r="AD493" i="3" s="1"/>
  <c r="AF493" i="3" s="1"/>
  <c r="H493" i="3"/>
  <c r="I493" i="3" s="1"/>
  <c r="S492" i="3"/>
  <c r="U492" i="3" s="1"/>
  <c r="R492" i="3"/>
  <c r="T492" i="3" s="1"/>
  <c r="V492" i="3" s="1"/>
  <c r="Q492" i="3"/>
  <c r="K492" i="3"/>
  <c r="J492" i="3"/>
  <c r="H492" i="3"/>
  <c r="I492" i="3" s="1"/>
  <c r="AG491" i="3"/>
  <c r="AC491" i="3"/>
  <c r="AE491" i="3" s="1"/>
  <c r="Y491" i="3"/>
  <c r="AA491" i="3" s="1"/>
  <c r="X491" i="3"/>
  <c r="W491" i="3"/>
  <c r="Z491" i="3" s="1"/>
  <c r="AB491" i="3" s="1"/>
  <c r="T491" i="3"/>
  <c r="V491" i="3" s="1"/>
  <c r="R491" i="3"/>
  <c r="Q491" i="3"/>
  <c r="S491" i="3" s="1"/>
  <c r="U491" i="3" s="1"/>
  <c r="M491" i="3"/>
  <c r="O491" i="3" s="1"/>
  <c r="L491" i="3"/>
  <c r="K491" i="3"/>
  <c r="J491" i="3"/>
  <c r="H491" i="3"/>
  <c r="I491" i="3" s="1"/>
  <c r="S490" i="3"/>
  <c r="U490" i="3" s="1"/>
  <c r="R490" i="3"/>
  <c r="T490" i="3" s="1"/>
  <c r="V490" i="3" s="1"/>
  <c r="Q490" i="3"/>
  <c r="J490" i="3"/>
  <c r="I490" i="3"/>
  <c r="H490" i="3"/>
  <c r="AG489" i="3"/>
  <c r="AC489" i="3"/>
  <c r="AE489" i="3" s="1"/>
  <c r="X489" i="3"/>
  <c r="Y489" i="3" s="1"/>
  <c r="AA489" i="3" s="1"/>
  <c r="W489" i="3"/>
  <c r="U489" i="3"/>
  <c r="T489" i="3"/>
  <c r="V489" i="3" s="1"/>
  <c r="R489" i="3"/>
  <c r="Q489" i="3"/>
  <c r="S489" i="3" s="1"/>
  <c r="L489" i="3"/>
  <c r="M489" i="3" s="1"/>
  <c r="O489" i="3" s="1"/>
  <c r="K489" i="3"/>
  <c r="J489" i="3"/>
  <c r="AD489" i="3" s="1"/>
  <c r="AF489" i="3" s="1"/>
  <c r="H489" i="3"/>
  <c r="I489" i="3" s="1"/>
  <c r="V488" i="3"/>
  <c r="S488" i="3"/>
  <c r="U488" i="3" s="1"/>
  <c r="R488" i="3"/>
  <c r="T488" i="3" s="1"/>
  <c r="Q488" i="3"/>
  <c r="K488" i="3"/>
  <c r="J488" i="3"/>
  <c r="I488" i="3"/>
  <c r="H488" i="3"/>
  <c r="AC487" i="3"/>
  <c r="AE487" i="3" s="1"/>
  <c r="AG487" i="3" s="1"/>
  <c r="Y487" i="3"/>
  <c r="AA487" i="3" s="1"/>
  <c r="X487" i="3"/>
  <c r="W487" i="3"/>
  <c r="Z487" i="3" s="1"/>
  <c r="AB487" i="3" s="1"/>
  <c r="T487" i="3"/>
  <c r="V487" i="3" s="1"/>
  <c r="R487" i="3"/>
  <c r="Q487" i="3"/>
  <c r="S487" i="3" s="1"/>
  <c r="U487" i="3" s="1"/>
  <c r="M487" i="3"/>
  <c r="O487" i="3" s="1"/>
  <c r="L487" i="3"/>
  <c r="K487" i="3"/>
  <c r="J487" i="3"/>
  <c r="I487" i="3"/>
  <c r="H487" i="3"/>
  <c r="S486" i="3"/>
  <c r="U486" i="3" s="1"/>
  <c r="R486" i="3"/>
  <c r="T486" i="3" s="1"/>
  <c r="V486" i="3" s="1"/>
  <c r="Q486" i="3"/>
  <c r="J486" i="3"/>
  <c r="H486" i="3"/>
  <c r="I486" i="3" s="1"/>
  <c r="AG485" i="3"/>
  <c r="AF485" i="3"/>
  <c r="AC485" i="3"/>
  <c r="AE485" i="3" s="1"/>
  <c r="X485" i="3"/>
  <c r="Y485" i="3" s="1"/>
  <c r="AA485" i="3" s="1"/>
  <c r="W485" i="3"/>
  <c r="U485" i="3"/>
  <c r="T485" i="3"/>
  <c r="V485" i="3" s="1"/>
  <c r="R485" i="3"/>
  <c r="Q485" i="3"/>
  <c r="S485" i="3" s="1"/>
  <c r="L485" i="3"/>
  <c r="M485" i="3" s="1"/>
  <c r="O485" i="3" s="1"/>
  <c r="K485" i="3"/>
  <c r="J485" i="3"/>
  <c r="AD485" i="3" s="1"/>
  <c r="H485" i="3"/>
  <c r="I485" i="3" s="1"/>
  <c r="S484" i="3"/>
  <c r="U484" i="3" s="1"/>
  <c r="R484" i="3"/>
  <c r="T484" i="3" s="1"/>
  <c r="V484" i="3" s="1"/>
  <c r="Q484" i="3"/>
  <c r="K484" i="3"/>
  <c r="J484" i="3"/>
  <c r="H484" i="3"/>
  <c r="I484" i="3" s="1"/>
  <c r="AG483" i="3"/>
  <c r="AC483" i="3"/>
  <c r="AE483" i="3" s="1"/>
  <c r="Y483" i="3"/>
  <c r="AA483" i="3" s="1"/>
  <c r="X483" i="3"/>
  <c r="W483" i="3"/>
  <c r="Z483" i="3" s="1"/>
  <c r="AB483" i="3" s="1"/>
  <c r="T483" i="3"/>
  <c r="V483" i="3" s="1"/>
  <c r="R483" i="3"/>
  <c r="Q483" i="3"/>
  <c r="S483" i="3" s="1"/>
  <c r="U483" i="3" s="1"/>
  <c r="M483" i="3"/>
  <c r="O483" i="3" s="1"/>
  <c r="L483" i="3"/>
  <c r="K483" i="3"/>
  <c r="J483" i="3"/>
  <c r="I483" i="3"/>
  <c r="H483" i="3"/>
  <c r="S482" i="3"/>
  <c r="U482" i="3" s="1"/>
  <c r="R482" i="3"/>
  <c r="T482" i="3" s="1"/>
  <c r="V482" i="3" s="1"/>
  <c r="Q482" i="3"/>
  <c r="J482" i="3"/>
  <c r="H482" i="3"/>
  <c r="I482" i="3" s="1"/>
  <c r="AG481" i="3"/>
  <c r="AC481" i="3"/>
  <c r="AE481" i="3" s="1"/>
  <c r="X481" i="3"/>
  <c r="Y481" i="3" s="1"/>
  <c r="AA481" i="3" s="1"/>
  <c r="W481" i="3"/>
  <c r="U481" i="3"/>
  <c r="T481" i="3"/>
  <c r="V481" i="3" s="1"/>
  <c r="R481" i="3"/>
  <c r="Q481" i="3"/>
  <c r="S481" i="3" s="1"/>
  <c r="L481" i="3"/>
  <c r="M481" i="3" s="1"/>
  <c r="O481" i="3" s="1"/>
  <c r="K481" i="3"/>
  <c r="J481" i="3"/>
  <c r="AD481" i="3" s="1"/>
  <c r="AF481" i="3" s="1"/>
  <c r="H481" i="3"/>
  <c r="I481" i="3" s="1"/>
  <c r="V480" i="3"/>
  <c r="S480" i="3"/>
  <c r="U480" i="3" s="1"/>
  <c r="R480" i="3"/>
  <c r="T480" i="3" s="1"/>
  <c r="Q480" i="3"/>
  <c r="K480" i="3"/>
  <c r="J480" i="3"/>
  <c r="H480" i="3"/>
  <c r="I480" i="3" s="1"/>
  <c r="AC479" i="3"/>
  <c r="AE479" i="3" s="1"/>
  <c r="AG479" i="3" s="1"/>
  <c r="Y479" i="3"/>
  <c r="AA479" i="3" s="1"/>
  <c r="X479" i="3"/>
  <c r="W479" i="3"/>
  <c r="Z479" i="3" s="1"/>
  <c r="AB479" i="3" s="1"/>
  <c r="T479" i="3"/>
  <c r="V479" i="3" s="1"/>
  <c r="R479" i="3"/>
  <c r="Q479" i="3"/>
  <c r="S479" i="3" s="1"/>
  <c r="U479" i="3" s="1"/>
  <c r="M479" i="3"/>
  <c r="O479" i="3" s="1"/>
  <c r="L479" i="3"/>
  <c r="K479" i="3"/>
  <c r="J479" i="3"/>
  <c r="I479" i="3"/>
  <c r="H479" i="3"/>
  <c r="S478" i="3"/>
  <c r="U478" i="3" s="1"/>
  <c r="R478" i="3"/>
  <c r="T478" i="3" s="1"/>
  <c r="V478" i="3" s="1"/>
  <c r="Q478" i="3"/>
  <c r="J478" i="3"/>
  <c r="H478" i="3"/>
  <c r="I478" i="3" s="1"/>
  <c r="AG477" i="3"/>
  <c r="AF477" i="3"/>
  <c r="AC477" i="3"/>
  <c r="AE477" i="3" s="1"/>
  <c r="X477" i="3"/>
  <c r="Y477" i="3" s="1"/>
  <c r="AA477" i="3" s="1"/>
  <c r="W477" i="3"/>
  <c r="U477" i="3"/>
  <c r="T477" i="3"/>
  <c r="V477" i="3" s="1"/>
  <c r="R477" i="3"/>
  <c r="Q477" i="3"/>
  <c r="S477" i="3" s="1"/>
  <c r="L477" i="3"/>
  <c r="M477" i="3" s="1"/>
  <c r="O477" i="3" s="1"/>
  <c r="K477" i="3"/>
  <c r="J477" i="3"/>
  <c r="AD477" i="3" s="1"/>
  <c r="H477" i="3"/>
  <c r="I477" i="3" s="1"/>
  <c r="S476" i="3"/>
  <c r="U476" i="3" s="1"/>
  <c r="R476" i="3"/>
  <c r="T476" i="3" s="1"/>
  <c r="V476" i="3" s="1"/>
  <c r="Q476" i="3"/>
  <c r="K476" i="3"/>
  <c r="J476" i="3"/>
  <c r="H476" i="3"/>
  <c r="I476" i="3" s="1"/>
  <c r="AG475" i="3"/>
  <c r="AC475" i="3"/>
  <c r="AE475" i="3" s="1"/>
  <c r="Y475" i="3"/>
  <c r="AA475" i="3" s="1"/>
  <c r="X475" i="3"/>
  <c r="W475" i="3"/>
  <c r="Z475" i="3" s="1"/>
  <c r="AB475" i="3" s="1"/>
  <c r="T475" i="3"/>
  <c r="V475" i="3" s="1"/>
  <c r="R475" i="3"/>
  <c r="Q475" i="3"/>
  <c r="S475" i="3" s="1"/>
  <c r="U475" i="3" s="1"/>
  <c r="M475" i="3"/>
  <c r="O475" i="3" s="1"/>
  <c r="L475" i="3"/>
  <c r="K475" i="3"/>
  <c r="J475" i="3"/>
  <c r="H475" i="3"/>
  <c r="I475" i="3" s="1"/>
  <c r="S474" i="3"/>
  <c r="U474" i="3" s="1"/>
  <c r="R474" i="3"/>
  <c r="T474" i="3" s="1"/>
  <c r="V474" i="3" s="1"/>
  <c r="Q474" i="3"/>
  <c r="J474" i="3"/>
  <c r="H474" i="3"/>
  <c r="I474" i="3" s="1"/>
  <c r="AG473" i="3"/>
  <c r="AC473" i="3"/>
  <c r="AE473" i="3" s="1"/>
  <c r="X473" i="3"/>
  <c r="Y473" i="3" s="1"/>
  <c r="AA473" i="3" s="1"/>
  <c r="W473" i="3"/>
  <c r="U473" i="3"/>
  <c r="T473" i="3"/>
  <c r="V473" i="3" s="1"/>
  <c r="R473" i="3"/>
  <c r="Q473" i="3"/>
  <c r="S473" i="3" s="1"/>
  <c r="L473" i="3"/>
  <c r="M473" i="3" s="1"/>
  <c r="O473" i="3" s="1"/>
  <c r="K473" i="3"/>
  <c r="J473" i="3"/>
  <c r="AD473" i="3" s="1"/>
  <c r="AF473" i="3" s="1"/>
  <c r="H473" i="3"/>
  <c r="I473" i="3" s="1"/>
  <c r="V472" i="3"/>
  <c r="S472" i="3"/>
  <c r="U472" i="3" s="1"/>
  <c r="R472" i="3"/>
  <c r="T472" i="3" s="1"/>
  <c r="Q472" i="3"/>
  <c r="K472" i="3"/>
  <c r="J472" i="3"/>
  <c r="H472" i="3"/>
  <c r="I472" i="3" s="1"/>
  <c r="AC471" i="3"/>
  <c r="AE471" i="3" s="1"/>
  <c r="AG471" i="3" s="1"/>
  <c r="Y471" i="3"/>
  <c r="AA471" i="3" s="1"/>
  <c r="X471" i="3"/>
  <c r="W471" i="3"/>
  <c r="Z471" i="3" s="1"/>
  <c r="AB471" i="3" s="1"/>
  <c r="T471" i="3"/>
  <c r="V471" i="3" s="1"/>
  <c r="R471" i="3"/>
  <c r="Q471" i="3"/>
  <c r="S471" i="3" s="1"/>
  <c r="U471" i="3" s="1"/>
  <c r="M471" i="3"/>
  <c r="O471" i="3" s="1"/>
  <c r="L471" i="3"/>
  <c r="K471" i="3"/>
  <c r="J471" i="3"/>
  <c r="H471" i="3"/>
  <c r="I471" i="3" s="1"/>
  <c r="S470" i="3"/>
  <c r="U470" i="3" s="1"/>
  <c r="R470" i="3"/>
  <c r="T470" i="3" s="1"/>
  <c r="V470" i="3" s="1"/>
  <c r="Q470" i="3"/>
  <c r="J470" i="3"/>
  <c r="I470" i="3"/>
  <c r="H470" i="3"/>
  <c r="AG469" i="3"/>
  <c r="AF469" i="3"/>
  <c r="AC469" i="3"/>
  <c r="AE469" i="3" s="1"/>
  <c r="X469" i="3"/>
  <c r="Y469" i="3" s="1"/>
  <c r="AA469" i="3" s="1"/>
  <c r="W469" i="3"/>
  <c r="U469" i="3"/>
  <c r="T469" i="3"/>
  <c r="V469" i="3" s="1"/>
  <c r="R469" i="3"/>
  <c r="Q469" i="3"/>
  <c r="S469" i="3" s="1"/>
  <c r="L469" i="3"/>
  <c r="M469" i="3" s="1"/>
  <c r="O469" i="3" s="1"/>
  <c r="K469" i="3"/>
  <c r="J469" i="3"/>
  <c r="AD469" i="3" s="1"/>
  <c r="H469" i="3"/>
  <c r="I469" i="3" s="1"/>
  <c r="S468" i="3"/>
  <c r="U468" i="3" s="1"/>
  <c r="R468" i="3"/>
  <c r="T468" i="3" s="1"/>
  <c r="V468" i="3" s="1"/>
  <c r="Q468" i="3"/>
  <c r="K468" i="3"/>
  <c r="J468" i="3"/>
  <c r="I468" i="3"/>
  <c r="H468" i="3"/>
  <c r="AG467" i="3"/>
  <c r="AC467" i="3"/>
  <c r="AE467" i="3" s="1"/>
  <c r="Y467" i="3"/>
  <c r="AA467" i="3" s="1"/>
  <c r="X467" i="3"/>
  <c r="W467" i="3"/>
  <c r="Z467" i="3" s="1"/>
  <c r="AB467" i="3" s="1"/>
  <c r="T467" i="3"/>
  <c r="V467" i="3" s="1"/>
  <c r="R467" i="3"/>
  <c r="Q467" i="3"/>
  <c r="S467" i="3" s="1"/>
  <c r="U467" i="3" s="1"/>
  <c r="M467" i="3"/>
  <c r="O467" i="3" s="1"/>
  <c r="L467" i="3"/>
  <c r="K467" i="3"/>
  <c r="J467" i="3"/>
  <c r="H467" i="3"/>
  <c r="I467" i="3" s="1"/>
  <c r="S466" i="3"/>
  <c r="U466" i="3" s="1"/>
  <c r="R466" i="3"/>
  <c r="T466" i="3" s="1"/>
  <c r="V466" i="3" s="1"/>
  <c r="Q466" i="3"/>
  <c r="J466" i="3"/>
  <c r="I466" i="3"/>
  <c r="H466" i="3"/>
  <c r="AG465" i="3"/>
  <c r="AC465" i="3"/>
  <c r="AE465" i="3" s="1"/>
  <c r="X465" i="3"/>
  <c r="Y465" i="3" s="1"/>
  <c r="AA465" i="3" s="1"/>
  <c r="W465" i="3"/>
  <c r="U465" i="3"/>
  <c r="T465" i="3"/>
  <c r="V465" i="3" s="1"/>
  <c r="R465" i="3"/>
  <c r="Q465" i="3"/>
  <c r="S465" i="3" s="1"/>
  <c r="L465" i="3"/>
  <c r="M465" i="3" s="1"/>
  <c r="O465" i="3" s="1"/>
  <c r="K465" i="3"/>
  <c r="J465" i="3"/>
  <c r="AD465" i="3" s="1"/>
  <c r="AF465" i="3" s="1"/>
  <c r="H465" i="3"/>
  <c r="I465" i="3" s="1"/>
  <c r="V464" i="3"/>
  <c r="S464" i="3"/>
  <c r="U464" i="3" s="1"/>
  <c r="R464" i="3"/>
  <c r="T464" i="3" s="1"/>
  <c r="Q464" i="3"/>
  <c r="K464" i="3"/>
  <c r="J464" i="3"/>
  <c r="I464" i="3"/>
  <c r="H464" i="3"/>
  <c r="AC463" i="3"/>
  <c r="AE463" i="3" s="1"/>
  <c r="AG463" i="3" s="1"/>
  <c r="Y463" i="3"/>
  <c r="AA463" i="3" s="1"/>
  <c r="X463" i="3"/>
  <c r="W463" i="3"/>
  <c r="Z463" i="3" s="1"/>
  <c r="AB463" i="3" s="1"/>
  <c r="T463" i="3"/>
  <c r="V463" i="3" s="1"/>
  <c r="R463" i="3"/>
  <c r="Q463" i="3"/>
  <c r="S463" i="3" s="1"/>
  <c r="U463" i="3" s="1"/>
  <c r="M463" i="3"/>
  <c r="O463" i="3" s="1"/>
  <c r="L463" i="3"/>
  <c r="K463" i="3"/>
  <c r="J463" i="3"/>
  <c r="H463" i="3"/>
  <c r="I463" i="3" s="1"/>
  <c r="S462" i="3"/>
  <c r="U462" i="3" s="1"/>
  <c r="R462" i="3"/>
  <c r="T462" i="3" s="1"/>
  <c r="V462" i="3" s="1"/>
  <c r="Q462" i="3"/>
  <c r="J462" i="3"/>
  <c r="H462" i="3"/>
  <c r="I462" i="3" s="1"/>
  <c r="AG461" i="3"/>
  <c r="AF461" i="3"/>
  <c r="AC461" i="3"/>
  <c r="AE461" i="3" s="1"/>
  <c r="X461" i="3"/>
  <c r="Y461" i="3" s="1"/>
  <c r="AA461" i="3" s="1"/>
  <c r="W461" i="3"/>
  <c r="U461" i="3"/>
  <c r="T461" i="3"/>
  <c r="V461" i="3" s="1"/>
  <c r="R461" i="3"/>
  <c r="Q461" i="3"/>
  <c r="S461" i="3" s="1"/>
  <c r="L461" i="3"/>
  <c r="M461" i="3" s="1"/>
  <c r="O461" i="3" s="1"/>
  <c r="K461" i="3"/>
  <c r="J461" i="3"/>
  <c r="AD461" i="3" s="1"/>
  <c r="H461" i="3"/>
  <c r="I461" i="3" s="1"/>
  <c r="S460" i="3"/>
  <c r="U460" i="3" s="1"/>
  <c r="R460" i="3"/>
  <c r="T460" i="3" s="1"/>
  <c r="V460" i="3" s="1"/>
  <c r="Q460" i="3"/>
  <c r="K460" i="3"/>
  <c r="J460" i="3"/>
  <c r="H460" i="3"/>
  <c r="I460" i="3" s="1"/>
  <c r="AG459" i="3"/>
  <c r="AC459" i="3"/>
  <c r="AE459" i="3" s="1"/>
  <c r="Y459" i="3"/>
  <c r="AA459" i="3" s="1"/>
  <c r="X459" i="3"/>
  <c r="W459" i="3"/>
  <c r="Z459" i="3" s="1"/>
  <c r="AB459" i="3" s="1"/>
  <c r="T459" i="3"/>
  <c r="V459" i="3" s="1"/>
  <c r="R459" i="3"/>
  <c r="Q459" i="3"/>
  <c r="S459" i="3" s="1"/>
  <c r="U459" i="3" s="1"/>
  <c r="M459" i="3"/>
  <c r="O459" i="3" s="1"/>
  <c r="L459" i="3"/>
  <c r="K459" i="3"/>
  <c r="J459" i="3"/>
  <c r="H459" i="3"/>
  <c r="I459" i="3" s="1"/>
  <c r="S458" i="3"/>
  <c r="U458" i="3" s="1"/>
  <c r="R458" i="3"/>
  <c r="T458" i="3" s="1"/>
  <c r="V458" i="3" s="1"/>
  <c r="Q458" i="3"/>
  <c r="J458" i="3"/>
  <c r="I458" i="3"/>
  <c r="H458" i="3"/>
  <c r="AG457" i="3"/>
  <c r="AC457" i="3"/>
  <c r="AE457" i="3" s="1"/>
  <c r="X457" i="3"/>
  <c r="Y457" i="3" s="1"/>
  <c r="AA457" i="3" s="1"/>
  <c r="W457" i="3"/>
  <c r="U457" i="3"/>
  <c r="T457" i="3"/>
  <c r="V457" i="3" s="1"/>
  <c r="R457" i="3"/>
  <c r="Q457" i="3"/>
  <c r="S457" i="3" s="1"/>
  <c r="L457" i="3"/>
  <c r="M457" i="3" s="1"/>
  <c r="O457" i="3" s="1"/>
  <c r="K457" i="3"/>
  <c r="J457" i="3"/>
  <c r="AD457" i="3" s="1"/>
  <c r="AF457" i="3" s="1"/>
  <c r="H457" i="3"/>
  <c r="I457" i="3" s="1"/>
  <c r="V456" i="3"/>
  <c r="S456" i="3"/>
  <c r="U456" i="3" s="1"/>
  <c r="R456" i="3"/>
  <c r="T456" i="3" s="1"/>
  <c r="Q456" i="3"/>
  <c r="J456" i="3"/>
  <c r="H456" i="3"/>
  <c r="I456" i="3" s="1"/>
  <c r="AF455" i="3"/>
  <c r="AC455" i="3"/>
  <c r="AE455" i="3" s="1"/>
  <c r="AG455" i="3" s="1"/>
  <c r="X455" i="3"/>
  <c r="Y455" i="3" s="1"/>
  <c r="AA455" i="3" s="1"/>
  <c r="W455" i="3"/>
  <c r="T455" i="3"/>
  <c r="V455" i="3" s="1"/>
  <c r="R455" i="3"/>
  <c r="Q455" i="3"/>
  <c r="S455" i="3" s="1"/>
  <c r="U455" i="3" s="1"/>
  <c r="L455" i="3"/>
  <c r="M455" i="3" s="1"/>
  <c r="O455" i="3" s="1"/>
  <c r="K455" i="3"/>
  <c r="J455" i="3"/>
  <c r="AD455" i="3" s="1"/>
  <c r="H455" i="3"/>
  <c r="I455" i="3" s="1"/>
  <c r="AC454" i="3"/>
  <c r="W454" i="3"/>
  <c r="X454" i="3" s="1"/>
  <c r="R454" i="3"/>
  <c r="T454" i="3" s="1"/>
  <c r="V454" i="3" s="1"/>
  <c r="Q454" i="3"/>
  <c r="S454" i="3" s="1"/>
  <c r="U454" i="3" s="1"/>
  <c r="M454" i="3"/>
  <c r="O454" i="3" s="1"/>
  <c r="J454" i="3"/>
  <c r="L454" i="3" s="1"/>
  <c r="H454" i="3"/>
  <c r="I454" i="3" s="1"/>
  <c r="AC453" i="3"/>
  <c r="AE453" i="3" s="1"/>
  <c r="AG453" i="3" s="1"/>
  <c r="X453" i="3"/>
  <c r="W453" i="3"/>
  <c r="Y453" i="3" s="1"/>
  <c r="AA453" i="3" s="1"/>
  <c r="T453" i="3"/>
  <c r="V453" i="3" s="1"/>
  <c r="S453" i="3"/>
  <c r="U453" i="3" s="1"/>
  <c r="R453" i="3"/>
  <c r="Q453" i="3"/>
  <c r="L453" i="3"/>
  <c r="M453" i="3" s="1"/>
  <c r="O453" i="3" s="1"/>
  <c r="K453" i="3"/>
  <c r="J453" i="3"/>
  <c r="AD453" i="3" s="1"/>
  <c r="AF453" i="3" s="1"/>
  <c r="H453" i="3"/>
  <c r="I453" i="3" s="1"/>
  <c r="U452" i="3"/>
  <c r="S452" i="3"/>
  <c r="R452" i="3"/>
  <c r="T452" i="3" s="1"/>
  <c r="V452" i="3" s="1"/>
  <c r="Q452" i="3"/>
  <c r="J452" i="3"/>
  <c r="L452" i="3" s="1"/>
  <c r="H452" i="3"/>
  <c r="I452" i="3" s="1"/>
  <c r="AF451" i="3"/>
  <c r="AC451" i="3"/>
  <c r="AE451" i="3" s="1"/>
  <c r="AG451" i="3" s="1"/>
  <c r="X451" i="3"/>
  <c r="Y451" i="3" s="1"/>
  <c r="AA451" i="3" s="1"/>
  <c r="W451" i="3"/>
  <c r="T451" i="3"/>
  <c r="V451" i="3" s="1"/>
  <c r="R451" i="3"/>
  <c r="Q451" i="3"/>
  <c r="S451" i="3" s="1"/>
  <c r="U451" i="3" s="1"/>
  <c r="L451" i="3"/>
  <c r="M451" i="3" s="1"/>
  <c r="O451" i="3" s="1"/>
  <c r="K451" i="3"/>
  <c r="J451" i="3"/>
  <c r="AD451" i="3" s="1"/>
  <c r="H451" i="3"/>
  <c r="I451" i="3" s="1"/>
  <c r="AC450" i="3"/>
  <c r="W450" i="3"/>
  <c r="X450" i="3" s="1"/>
  <c r="R450" i="3"/>
  <c r="T450" i="3" s="1"/>
  <c r="V450" i="3" s="1"/>
  <c r="Q450" i="3"/>
  <c r="S450" i="3" s="1"/>
  <c r="U450" i="3" s="1"/>
  <c r="M450" i="3"/>
  <c r="O450" i="3" s="1"/>
  <c r="J450" i="3"/>
  <c r="L450" i="3" s="1"/>
  <c r="H450" i="3"/>
  <c r="I450" i="3" s="1"/>
  <c r="AC449" i="3"/>
  <c r="AE449" i="3" s="1"/>
  <c r="AG449" i="3" s="1"/>
  <c r="X449" i="3"/>
  <c r="W449" i="3"/>
  <c r="Y449" i="3" s="1"/>
  <c r="AA449" i="3" s="1"/>
  <c r="T449" i="3"/>
  <c r="V449" i="3" s="1"/>
  <c r="S449" i="3"/>
  <c r="U449" i="3" s="1"/>
  <c r="R449" i="3"/>
  <c r="Q449" i="3"/>
  <c r="L449" i="3"/>
  <c r="M449" i="3" s="1"/>
  <c r="O449" i="3" s="1"/>
  <c r="K449" i="3"/>
  <c r="J449" i="3"/>
  <c r="AD449" i="3" s="1"/>
  <c r="AF449" i="3" s="1"/>
  <c r="H449" i="3"/>
  <c r="I449" i="3" s="1"/>
  <c r="U448" i="3"/>
  <c r="S448" i="3"/>
  <c r="R448" i="3"/>
  <c r="T448" i="3" s="1"/>
  <c r="V448" i="3" s="1"/>
  <c r="Q448" i="3"/>
  <c r="J448" i="3"/>
  <c r="L448" i="3" s="1"/>
  <c r="I448" i="3"/>
  <c r="H448" i="3"/>
  <c r="AF447" i="3"/>
  <c r="AC447" i="3"/>
  <c r="AE447" i="3" s="1"/>
  <c r="AG447" i="3" s="1"/>
  <c r="X447" i="3"/>
  <c r="Y447" i="3" s="1"/>
  <c r="AA447" i="3" s="1"/>
  <c r="W447" i="3"/>
  <c r="T447" i="3"/>
  <c r="V447" i="3" s="1"/>
  <c r="R447" i="3"/>
  <c r="Q447" i="3"/>
  <c r="S447" i="3" s="1"/>
  <c r="U447" i="3" s="1"/>
  <c r="L447" i="3"/>
  <c r="M447" i="3" s="1"/>
  <c r="O447" i="3" s="1"/>
  <c r="K447" i="3"/>
  <c r="J447" i="3"/>
  <c r="AD447" i="3" s="1"/>
  <c r="H447" i="3"/>
  <c r="I447" i="3" s="1"/>
  <c r="AC446" i="3"/>
  <c r="W446" i="3"/>
  <c r="X446" i="3" s="1"/>
  <c r="R446" i="3"/>
  <c r="T446" i="3" s="1"/>
  <c r="V446" i="3" s="1"/>
  <c r="Q446" i="3"/>
  <c r="S446" i="3" s="1"/>
  <c r="U446" i="3" s="1"/>
  <c r="M446" i="3"/>
  <c r="O446" i="3" s="1"/>
  <c r="J446" i="3"/>
  <c r="L446" i="3" s="1"/>
  <c r="H446" i="3"/>
  <c r="I446" i="3" s="1"/>
  <c r="AC445" i="3"/>
  <c r="AE445" i="3" s="1"/>
  <c r="AG445" i="3" s="1"/>
  <c r="X445" i="3"/>
  <c r="W445" i="3"/>
  <c r="Y445" i="3" s="1"/>
  <c r="AA445" i="3" s="1"/>
  <c r="T445" i="3"/>
  <c r="V445" i="3" s="1"/>
  <c r="S445" i="3"/>
  <c r="U445" i="3" s="1"/>
  <c r="R445" i="3"/>
  <c r="Q445" i="3"/>
  <c r="L445" i="3"/>
  <c r="M445" i="3" s="1"/>
  <c r="O445" i="3" s="1"/>
  <c r="K445" i="3"/>
  <c r="J445" i="3"/>
  <c r="AD445" i="3" s="1"/>
  <c r="AF445" i="3" s="1"/>
  <c r="H445" i="3"/>
  <c r="I445" i="3" s="1"/>
  <c r="U444" i="3"/>
  <c r="S444" i="3"/>
  <c r="R444" i="3"/>
  <c r="T444" i="3" s="1"/>
  <c r="V444" i="3" s="1"/>
  <c r="Q444" i="3"/>
  <c r="J444" i="3"/>
  <c r="L444" i="3" s="1"/>
  <c r="H444" i="3"/>
  <c r="I444" i="3" s="1"/>
  <c r="AF443" i="3"/>
  <c r="AC443" i="3"/>
  <c r="AE443" i="3" s="1"/>
  <c r="AG443" i="3" s="1"/>
  <c r="X443" i="3"/>
  <c r="Y443" i="3" s="1"/>
  <c r="AA443" i="3" s="1"/>
  <c r="W443" i="3"/>
  <c r="T443" i="3"/>
  <c r="V443" i="3" s="1"/>
  <c r="R443" i="3"/>
  <c r="Q443" i="3"/>
  <c r="S443" i="3" s="1"/>
  <c r="U443" i="3" s="1"/>
  <c r="L443" i="3"/>
  <c r="M443" i="3" s="1"/>
  <c r="O443" i="3" s="1"/>
  <c r="K443" i="3"/>
  <c r="J443" i="3"/>
  <c r="AD443" i="3" s="1"/>
  <c r="H443" i="3"/>
  <c r="I443" i="3" s="1"/>
  <c r="AC442" i="3"/>
  <c r="W442" i="3"/>
  <c r="X442" i="3" s="1"/>
  <c r="R442" i="3"/>
  <c r="T442" i="3" s="1"/>
  <c r="V442" i="3" s="1"/>
  <c r="Q442" i="3"/>
  <c r="S442" i="3" s="1"/>
  <c r="U442" i="3" s="1"/>
  <c r="M442" i="3"/>
  <c r="O442" i="3" s="1"/>
  <c r="J442" i="3"/>
  <c r="L442" i="3" s="1"/>
  <c r="I442" i="3"/>
  <c r="H442" i="3"/>
  <c r="AC441" i="3"/>
  <c r="AE441" i="3" s="1"/>
  <c r="AG441" i="3" s="1"/>
  <c r="X441" i="3"/>
  <c r="W441" i="3"/>
  <c r="Y441" i="3" s="1"/>
  <c r="AA441" i="3" s="1"/>
  <c r="T441" i="3"/>
  <c r="V441" i="3" s="1"/>
  <c r="S441" i="3"/>
  <c r="U441" i="3" s="1"/>
  <c r="R441" i="3"/>
  <c r="Q441" i="3"/>
  <c r="L441" i="3"/>
  <c r="M441" i="3" s="1"/>
  <c r="O441" i="3" s="1"/>
  <c r="K441" i="3"/>
  <c r="J441" i="3"/>
  <c r="AD441" i="3" s="1"/>
  <c r="AF441" i="3" s="1"/>
  <c r="H441" i="3"/>
  <c r="I441" i="3" s="1"/>
  <c r="U440" i="3"/>
  <c r="S440" i="3"/>
  <c r="R440" i="3"/>
  <c r="T440" i="3" s="1"/>
  <c r="V440" i="3" s="1"/>
  <c r="Q440" i="3"/>
  <c r="J440" i="3"/>
  <c r="L440" i="3" s="1"/>
  <c r="H440" i="3"/>
  <c r="I440" i="3" s="1"/>
  <c r="AF439" i="3"/>
  <c r="AC439" i="3"/>
  <c r="AE439" i="3" s="1"/>
  <c r="AG439" i="3" s="1"/>
  <c r="X439" i="3"/>
  <c r="Y439" i="3" s="1"/>
  <c r="AA439" i="3" s="1"/>
  <c r="W439" i="3"/>
  <c r="T439" i="3"/>
  <c r="V439" i="3" s="1"/>
  <c r="R439" i="3"/>
  <c r="Q439" i="3"/>
  <c r="S439" i="3" s="1"/>
  <c r="U439" i="3" s="1"/>
  <c r="L439" i="3"/>
  <c r="M439" i="3" s="1"/>
  <c r="O439" i="3" s="1"/>
  <c r="K439" i="3"/>
  <c r="J439" i="3"/>
  <c r="AD439" i="3" s="1"/>
  <c r="H439" i="3"/>
  <c r="I439" i="3" s="1"/>
  <c r="AC438" i="3"/>
  <c r="W438" i="3"/>
  <c r="X438" i="3" s="1"/>
  <c r="R438" i="3"/>
  <c r="T438" i="3" s="1"/>
  <c r="V438" i="3" s="1"/>
  <c r="Q438" i="3"/>
  <c r="S438" i="3" s="1"/>
  <c r="U438" i="3" s="1"/>
  <c r="M438" i="3"/>
  <c r="O438" i="3" s="1"/>
  <c r="J438" i="3"/>
  <c r="L438" i="3" s="1"/>
  <c r="H438" i="3"/>
  <c r="I438" i="3" s="1"/>
  <c r="AC437" i="3"/>
  <c r="AE437" i="3" s="1"/>
  <c r="AG437" i="3" s="1"/>
  <c r="X437" i="3"/>
  <c r="W437" i="3"/>
  <c r="Y437" i="3" s="1"/>
  <c r="AA437" i="3" s="1"/>
  <c r="T437" i="3"/>
  <c r="V437" i="3" s="1"/>
  <c r="S437" i="3"/>
  <c r="U437" i="3" s="1"/>
  <c r="R437" i="3"/>
  <c r="Q437" i="3"/>
  <c r="L437" i="3"/>
  <c r="M437" i="3" s="1"/>
  <c r="O437" i="3" s="1"/>
  <c r="K437" i="3"/>
  <c r="J437" i="3"/>
  <c r="AD437" i="3" s="1"/>
  <c r="AF437" i="3" s="1"/>
  <c r="H437" i="3"/>
  <c r="I437" i="3" s="1"/>
  <c r="U436" i="3"/>
  <c r="S436" i="3"/>
  <c r="R436" i="3"/>
  <c r="T436" i="3" s="1"/>
  <c r="V436" i="3" s="1"/>
  <c r="Q436" i="3"/>
  <c r="J436" i="3"/>
  <c r="L436" i="3" s="1"/>
  <c r="H436" i="3"/>
  <c r="I436" i="3" s="1"/>
  <c r="AF435" i="3"/>
  <c r="AC435" i="3"/>
  <c r="AE435" i="3" s="1"/>
  <c r="AG435" i="3" s="1"/>
  <c r="X435" i="3"/>
  <c r="Y435" i="3" s="1"/>
  <c r="AA435" i="3" s="1"/>
  <c r="W435" i="3"/>
  <c r="T435" i="3"/>
  <c r="V435" i="3" s="1"/>
  <c r="R435" i="3"/>
  <c r="Q435" i="3"/>
  <c r="S435" i="3" s="1"/>
  <c r="U435" i="3" s="1"/>
  <c r="L435" i="3"/>
  <c r="M435" i="3" s="1"/>
  <c r="O435" i="3" s="1"/>
  <c r="K435" i="3"/>
  <c r="J435" i="3"/>
  <c r="AD435" i="3" s="1"/>
  <c r="H435" i="3"/>
  <c r="I435" i="3" s="1"/>
  <c r="AC434" i="3"/>
  <c r="W434" i="3"/>
  <c r="X434" i="3" s="1"/>
  <c r="R434" i="3"/>
  <c r="T434" i="3" s="1"/>
  <c r="V434" i="3" s="1"/>
  <c r="Q434" i="3"/>
  <c r="S434" i="3" s="1"/>
  <c r="U434" i="3" s="1"/>
  <c r="M434" i="3"/>
  <c r="O434" i="3" s="1"/>
  <c r="J434" i="3"/>
  <c r="L434" i="3" s="1"/>
  <c r="H434" i="3"/>
  <c r="I434" i="3" s="1"/>
  <c r="AC433" i="3"/>
  <c r="AE433" i="3" s="1"/>
  <c r="AG433" i="3" s="1"/>
  <c r="X433" i="3"/>
  <c r="W433" i="3"/>
  <c r="Y433" i="3" s="1"/>
  <c r="AA433" i="3" s="1"/>
  <c r="T433" i="3"/>
  <c r="V433" i="3" s="1"/>
  <c r="S433" i="3"/>
  <c r="U433" i="3" s="1"/>
  <c r="R433" i="3"/>
  <c r="Q433" i="3"/>
  <c r="L433" i="3"/>
  <c r="M433" i="3" s="1"/>
  <c r="O433" i="3" s="1"/>
  <c r="K433" i="3"/>
  <c r="J433" i="3"/>
  <c r="AD433" i="3" s="1"/>
  <c r="AF433" i="3" s="1"/>
  <c r="H433" i="3"/>
  <c r="I433" i="3" s="1"/>
  <c r="U432" i="3"/>
  <c r="S432" i="3"/>
  <c r="R432" i="3"/>
  <c r="T432" i="3" s="1"/>
  <c r="V432" i="3" s="1"/>
  <c r="Q432" i="3"/>
  <c r="J432" i="3"/>
  <c r="L432" i="3" s="1"/>
  <c r="I432" i="3"/>
  <c r="H432" i="3"/>
  <c r="AF431" i="3"/>
  <c r="AC431" i="3"/>
  <c r="AE431" i="3" s="1"/>
  <c r="AG431" i="3" s="1"/>
  <c r="X431" i="3"/>
  <c r="Y431" i="3" s="1"/>
  <c r="AA431" i="3" s="1"/>
  <c r="W431" i="3"/>
  <c r="T431" i="3"/>
  <c r="V431" i="3" s="1"/>
  <c r="R431" i="3"/>
  <c r="Q431" i="3"/>
  <c r="S431" i="3" s="1"/>
  <c r="U431" i="3" s="1"/>
  <c r="L431" i="3"/>
  <c r="M431" i="3" s="1"/>
  <c r="O431" i="3" s="1"/>
  <c r="K431" i="3"/>
  <c r="J431" i="3"/>
  <c r="AD431" i="3" s="1"/>
  <c r="H431" i="3"/>
  <c r="I431" i="3" s="1"/>
  <c r="AC430" i="3"/>
  <c r="W430" i="3"/>
  <c r="X430" i="3" s="1"/>
  <c r="R430" i="3"/>
  <c r="T430" i="3" s="1"/>
  <c r="V430" i="3" s="1"/>
  <c r="Q430" i="3"/>
  <c r="S430" i="3" s="1"/>
  <c r="U430" i="3" s="1"/>
  <c r="M430" i="3"/>
  <c r="O430" i="3" s="1"/>
  <c r="J430" i="3"/>
  <c r="L430" i="3" s="1"/>
  <c r="H430" i="3"/>
  <c r="I430" i="3" s="1"/>
  <c r="AC429" i="3"/>
  <c r="AE429" i="3" s="1"/>
  <c r="AG429" i="3" s="1"/>
  <c r="X429" i="3"/>
  <c r="W429" i="3"/>
  <c r="Y429" i="3" s="1"/>
  <c r="AA429" i="3" s="1"/>
  <c r="T429" i="3"/>
  <c r="V429" i="3" s="1"/>
  <c r="S429" i="3"/>
  <c r="U429" i="3" s="1"/>
  <c r="R429" i="3"/>
  <c r="Q429" i="3"/>
  <c r="L429" i="3"/>
  <c r="M429" i="3" s="1"/>
  <c r="O429" i="3" s="1"/>
  <c r="K429" i="3"/>
  <c r="J429" i="3"/>
  <c r="AD429" i="3" s="1"/>
  <c r="AF429" i="3" s="1"/>
  <c r="H429" i="3"/>
  <c r="I429" i="3" s="1"/>
  <c r="U428" i="3"/>
  <c r="S428" i="3"/>
  <c r="R428" i="3"/>
  <c r="T428" i="3" s="1"/>
  <c r="V428" i="3" s="1"/>
  <c r="Q428" i="3"/>
  <c r="J428" i="3"/>
  <c r="L428" i="3" s="1"/>
  <c r="H428" i="3"/>
  <c r="I428" i="3" s="1"/>
  <c r="AF427" i="3"/>
  <c r="AC427" i="3"/>
  <c r="AE427" i="3" s="1"/>
  <c r="AG427" i="3" s="1"/>
  <c r="X427" i="3"/>
  <c r="Y427" i="3" s="1"/>
  <c r="AA427" i="3" s="1"/>
  <c r="W427" i="3"/>
  <c r="T427" i="3"/>
  <c r="V427" i="3" s="1"/>
  <c r="R427" i="3"/>
  <c r="Q427" i="3"/>
  <c r="S427" i="3" s="1"/>
  <c r="U427" i="3" s="1"/>
  <c r="L427" i="3"/>
  <c r="M427" i="3" s="1"/>
  <c r="O427" i="3" s="1"/>
  <c r="K427" i="3"/>
  <c r="J427" i="3"/>
  <c r="AD427" i="3" s="1"/>
  <c r="H427" i="3"/>
  <c r="I427" i="3" s="1"/>
  <c r="AC426" i="3"/>
  <c r="W426" i="3"/>
  <c r="X426" i="3" s="1"/>
  <c r="R426" i="3"/>
  <c r="T426" i="3" s="1"/>
  <c r="V426" i="3" s="1"/>
  <c r="Q426" i="3"/>
  <c r="S426" i="3" s="1"/>
  <c r="U426" i="3" s="1"/>
  <c r="M426" i="3"/>
  <c r="O426" i="3" s="1"/>
  <c r="J426" i="3"/>
  <c r="L426" i="3" s="1"/>
  <c r="I426" i="3"/>
  <c r="H426" i="3"/>
  <c r="AC425" i="3"/>
  <c r="T425" i="3"/>
  <c r="V425" i="3" s="1"/>
  <c r="S425" i="3"/>
  <c r="U425" i="3" s="1"/>
  <c r="R425" i="3"/>
  <c r="Q425" i="3"/>
  <c r="L425" i="3"/>
  <c r="J425" i="3"/>
  <c r="AE425" i="3" s="1"/>
  <c r="AG425" i="3" s="1"/>
  <c r="H425" i="3"/>
  <c r="I425" i="3" s="1"/>
  <c r="R424" i="3"/>
  <c r="T424" i="3" s="1"/>
  <c r="V424" i="3" s="1"/>
  <c r="Q424" i="3"/>
  <c r="S424" i="3" s="1"/>
  <c r="U424" i="3" s="1"/>
  <c r="J424" i="3"/>
  <c r="H424" i="3"/>
  <c r="I424" i="3" s="1"/>
  <c r="T423" i="3"/>
  <c r="V423" i="3" s="1"/>
  <c r="S423" i="3"/>
  <c r="U423" i="3" s="1"/>
  <c r="R423" i="3"/>
  <c r="Q423" i="3"/>
  <c r="L423" i="3"/>
  <c r="J423" i="3"/>
  <c r="H423" i="3"/>
  <c r="I423" i="3" s="1"/>
  <c r="R422" i="3"/>
  <c r="T422" i="3" s="1"/>
  <c r="V422" i="3" s="1"/>
  <c r="Q422" i="3"/>
  <c r="S422" i="3" s="1"/>
  <c r="U422" i="3" s="1"/>
  <c r="J422" i="3"/>
  <c r="H422" i="3"/>
  <c r="I422" i="3" s="1"/>
  <c r="T421" i="3"/>
  <c r="V421" i="3" s="1"/>
  <c r="S421" i="3"/>
  <c r="U421" i="3" s="1"/>
  <c r="R421" i="3"/>
  <c r="Q421" i="3"/>
  <c r="L421" i="3"/>
  <c r="J421" i="3"/>
  <c r="H421" i="3"/>
  <c r="I421" i="3" s="1"/>
  <c r="R420" i="3"/>
  <c r="T420" i="3" s="1"/>
  <c r="V420" i="3" s="1"/>
  <c r="Q420" i="3"/>
  <c r="S420" i="3" s="1"/>
  <c r="U420" i="3" s="1"/>
  <c r="J420" i="3"/>
  <c r="H420" i="3"/>
  <c r="I420" i="3" s="1"/>
  <c r="T419" i="3"/>
  <c r="V419" i="3" s="1"/>
  <c r="S419" i="3"/>
  <c r="U419" i="3" s="1"/>
  <c r="R419" i="3"/>
  <c r="Q419" i="3"/>
  <c r="L419" i="3"/>
  <c r="J419" i="3"/>
  <c r="H419" i="3"/>
  <c r="I419" i="3" s="1"/>
  <c r="R418" i="3"/>
  <c r="T418" i="3" s="1"/>
  <c r="V418" i="3" s="1"/>
  <c r="Q418" i="3"/>
  <c r="S418" i="3" s="1"/>
  <c r="U418" i="3" s="1"/>
  <c r="J418" i="3"/>
  <c r="H418" i="3"/>
  <c r="I418" i="3" s="1"/>
  <c r="T417" i="3"/>
  <c r="V417" i="3" s="1"/>
  <c r="S417" i="3"/>
  <c r="U417" i="3" s="1"/>
  <c r="R417" i="3"/>
  <c r="Q417" i="3"/>
  <c r="L417" i="3"/>
  <c r="J417" i="3"/>
  <c r="H417" i="3"/>
  <c r="I417" i="3" s="1"/>
  <c r="R416" i="3"/>
  <c r="T416" i="3" s="1"/>
  <c r="V416" i="3" s="1"/>
  <c r="Q416" i="3"/>
  <c r="S416" i="3" s="1"/>
  <c r="U416" i="3" s="1"/>
  <c r="J416" i="3"/>
  <c r="H416" i="3"/>
  <c r="I416" i="3" s="1"/>
  <c r="T415" i="3"/>
  <c r="V415" i="3" s="1"/>
  <c r="S415" i="3"/>
  <c r="U415" i="3" s="1"/>
  <c r="R415" i="3"/>
  <c r="Q415" i="3"/>
  <c r="L415" i="3"/>
  <c r="J415" i="3"/>
  <c r="H415" i="3"/>
  <c r="I415" i="3" s="1"/>
  <c r="R414" i="3"/>
  <c r="T414" i="3" s="1"/>
  <c r="V414" i="3" s="1"/>
  <c r="Q414" i="3"/>
  <c r="S414" i="3" s="1"/>
  <c r="U414" i="3" s="1"/>
  <c r="J414" i="3"/>
  <c r="H414" i="3"/>
  <c r="I414" i="3" s="1"/>
  <c r="T413" i="3"/>
  <c r="V413" i="3" s="1"/>
  <c r="S413" i="3"/>
  <c r="U413" i="3" s="1"/>
  <c r="R413" i="3"/>
  <c r="Q413" i="3"/>
  <c r="L413" i="3"/>
  <c r="J413" i="3"/>
  <c r="H413" i="3"/>
  <c r="I413" i="3" s="1"/>
  <c r="R412" i="3"/>
  <c r="T412" i="3" s="1"/>
  <c r="V412" i="3" s="1"/>
  <c r="Q412" i="3"/>
  <c r="S412" i="3" s="1"/>
  <c r="U412" i="3" s="1"/>
  <c r="J412" i="3"/>
  <c r="H412" i="3"/>
  <c r="I412" i="3" s="1"/>
  <c r="T411" i="3"/>
  <c r="V411" i="3" s="1"/>
  <c r="S411" i="3"/>
  <c r="U411" i="3" s="1"/>
  <c r="R411" i="3"/>
  <c r="Q411" i="3"/>
  <c r="L411" i="3"/>
  <c r="J411" i="3"/>
  <c r="H411" i="3"/>
  <c r="I411" i="3" s="1"/>
  <c r="R410" i="3"/>
  <c r="T410" i="3" s="1"/>
  <c r="V410" i="3" s="1"/>
  <c r="Q410" i="3"/>
  <c r="S410" i="3" s="1"/>
  <c r="U410" i="3" s="1"/>
  <c r="J410" i="3"/>
  <c r="H410" i="3"/>
  <c r="I410" i="3" s="1"/>
  <c r="T409" i="3"/>
  <c r="V409" i="3" s="1"/>
  <c r="S409" i="3"/>
  <c r="U409" i="3" s="1"/>
  <c r="R409" i="3"/>
  <c r="Q409" i="3"/>
  <c r="L409" i="3"/>
  <c r="J409" i="3"/>
  <c r="H409" i="3"/>
  <c r="I409" i="3" s="1"/>
  <c r="R408" i="3"/>
  <c r="T408" i="3" s="1"/>
  <c r="V408" i="3" s="1"/>
  <c r="Q408" i="3"/>
  <c r="S408" i="3" s="1"/>
  <c r="U408" i="3" s="1"/>
  <c r="J408" i="3"/>
  <c r="H408" i="3"/>
  <c r="I408" i="3" s="1"/>
  <c r="T407" i="3"/>
  <c r="V407" i="3" s="1"/>
  <c r="S407" i="3"/>
  <c r="U407" i="3" s="1"/>
  <c r="R407" i="3"/>
  <c r="Q407" i="3"/>
  <c r="L407" i="3"/>
  <c r="J407" i="3"/>
  <c r="H407" i="3"/>
  <c r="I407" i="3" s="1"/>
  <c r="R406" i="3"/>
  <c r="T406" i="3" s="1"/>
  <c r="V406" i="3" s="1"/>
  <c r="Q406" i="3"/>
  <c r="S406" i="3" s="1"/>
  <c r="U406" i="3" s="1"/>
  <c r="J406" i="3"/>
  <c r="H406" i="3"/>
  <c r="I406" i="3" s="1"/>
  <c r="T405" i="3"/>
  <c r="V405" i="3" s="1"/>
  <c r="S405" i="3"/>
  <c r="U405" i="3" s="1"/>
  <c r="R405" i="3"/>
  <c r="Q405" i="3"/>
  <c r="L405" i="3"/>
  <c r="J405" i="3"/>
  <c r="H405" i="3"/>
  <c r="I405" i="3" s="1"/>
  <c r="R404" i="3"/>
  <c r="T404" i="3" s="1"/>
  <c r="V404" i="3" s="1"/>
  <c r="Q404" i="3"/>
  <c r="S404" i="3" s="1"/>
  <c r="U404" i="3" s="1"/>
  <c r="J404" i="3"/>
  <c r="H404" i="3"/>
  <c r="I404" i="3" s="1"/>
  <c r="T403" i="3"/>
  <c r="V403" i="3" s="1"/>
  <c r="S403" i="3"/>
  <c r="U403" i="3" s="1"/>
  <c r="R403" i="3"/>
  <c r="Q403" i="3"/>
  <c r="L403" i="3"/>
  <c r="J403" i="3"/>
  <c r="H403" i="3"/>
  <c r="I403" i="3" s="1"/>
  <c r="R402" i="3"/>
  <c r="T402" i="3" s="1"/>
  <c r="V402" i="3" s="1"/>
  <c r="Q402" i="3"/>
  <c r="S402" i="3" s="1"/>
  <c r="U402" i="3" s="1"/>
  <c r="J402" i="3"/>
  <c r="H402" i="3"/>
  <c r="I402" i="3" s="1"/>
  <c r="T401" i="3"/>
  <c r="V401" i="3" s="1"/>
  <c r="S401" i="3"/>
  <c r="U401" i="3" s="1"/>
  <c r="R401" i="3"/>
  <c r="Q401" i="3"/>
  <c r="L401" i="3"/>
  <c r="J401" i="3"/>
  <c r="H401" i="3"/>
  <c r="I401" i="3" s="1"/>
  <c r="R400" i="3"/>
  <c r="T400" i="3" s="1"/>
  <c r="V400" i="3" s="1"/>
  <c r="Q400" i="3"/>
  <c r="S400" i="3" s="1"/>
  <c r="U400" i="3" s="1"/>
  <c r="J400" i="3"/>
  <c r="H400" i="3"/>
  <c r="I400" i="3" s="1"/>
  <c r="T399" i="3"/>
  <c r="V399" i="3" s="1"/>
  <c r="S399" i="3"/>
  <c r="U399" i="3" s="1"/>
  <c r="R399" i="3"/>
  <c r="Q399" i="3"/>
  <c r="L399" i="3"/>
  <c r="J399" i="3"/>
  <c r="H399" i="3"/>
  <c r="I399" i="3" s="1"/>
  <c r="R398" i="3"/>
  <c r="T398" i="3" s="1"/>
  <c r="V398" i="3" s="1"/>
  <c r="Q398" i="3"/>
  <c r="S398" i="3" s="1"/>
  <c r="U398" i="3" s="1"/>
  <c r="J398" i="3"/>
  <c r="H398" i="3"/>
  <c r="I398" i="3" s="1"/>
  <c r="T397" i="3"/>
  <c r="V397" i="3" s="1"/>
  <c r="S397" i="3"/>
  <c r="U397" i="3" s="1"/>
  <c r="R397" i="3"/>
  <c r="Q397" i="3"/>
  <c r="L397" i="3"/>
  <c r="J397" i="3"/>
  <c r="H397" i="3"/>
  <c r="I397" i="3" s="1"/>
  <c r="R396" i="3"/>
  <c r="T396" i="3" s="1"/>
  <c r="V396" i="3" s="1"/>
  <c r="Q396" i="3"/>
  <c r="S396" i="3" s="1"/>
  <c r="U396" i="3" s="1"/>
  <c r="J396" i="3"/>
  <c r="H396" i="3"/>
  <c r="I396" i="3" s="1"/>
  <c r="T395" i="3"/>
  <c r="V395" i="3" s="1"/>
  <c r="S395" i="3"/>
  <c r="U395" i="3" s="1"/>
  <c r="R395" i="3"/>
  <c r="Q395" i="3"/>
  <c r="L395" i="3"/>
  <c r="J395" i="3"/>
  <c r="H395" i="3"/>
  <c r="I395" i="3" s="1"/>
  <c r="R394" i="3"/>
  <c r="T394" i="3" s="1"/>
  <c r="V394" i="3" s="1"/>
  <c r="Q394" i="3"/>
  <c r="S394" i="3" s="1"/>
  <c r="U394" i="3" s="1"/>
  <c r="J394" i="3"/>
  <c r="H394" i="3"/>
  <c r="I394" i="3" s="1"/>
  <c r="T393" i="3"/>
  <c r="V393" i="3" s="1"/>
  <c r="S393" i="3"/>
  <c r="U393" i="3" s="1"/>
  <c r="R393" i="3"/>
  <c r="Q393" i="3"/>
  <c r="L393" i="3"/>
  <c r="J393" i="3"/>
  <c r="H393" i="3"/>
  <c r="I393" i="3" s="1"/>
  <c r="R392" i="3"/>
  <c r="T392" i="3" s="1"/>
  <c r="V392" i="3" s="1"/>
  <c r="Q392" i="3"/>
  <c r="S392" i="3" s="1"/>
  <c r="U392" i="3" s="1"/>
  <c r="J392" i="3"/>
  <c r="H392" i="3"/>
  <c r="I392" i="3" s="1"/>
  <c r="T391" i="3"/>
  <c r="V391" i="3" s="1"/>
  <c r="S391" i="3"/>
  <c r="U391" i="3" s="1"/>
  <c r="R391" i="3"/>
  <c r="Q391" i="3"/>
  <c r="L391" i="3"/>
  <c r="J391" i="3"/>
  <c r="H391" i="3"/>
  <c r="I391" i="3" s="1"/>
  <c r="R390" i="3"/>
  <c r="T390" i="3" s="1"/>
  <c r="V390" i="3" s="1"/>
  <c r="Q390" i="3"/>
  <c r="S390" i="3" s="1"/>
  <c r="U390" i="3" s="1"/>
  <c r="J390" i="3"/>
  <c r="H390" i="3"/>
  <c r="I390" i="3" s="1"/>
  <c r="T389" i="3"/>
  <c r="V389" i="3" s="1"/>
  <c r="S389" i="3"/>
  <c r="U389" i="3" s="1"/>
  <c r="R389" i="3"/>
  <c r="Q389" i="3"/>
  <c r="L389" i="3"/>
  <c r="J389" i="3"/>
  <c r="H389" i="3"/>
  <c r="I389" i="3" s="1"/>
  <c r="R388" i="3"/>
  <c r="T388" i="3" s="1"/>
  <c r="V388" i="3" s="1"/>
  <c r="Q388" i="3"/>
  <c r="S388" i="3" s="1"/>
  <c r="U388" i="3" s="1"/>
  <c r="J388" i="3"/>
  <c r="H388" i="3"/>
  <c r="I388" i="3" s="1"/>
  <c r="T387" i="3"/>
  <c r="V387" i="3" s="1"/>
  <c r="S387" i="3"/>
  <c r="U387" i="3" s="1"/>
  <c r="R387" i="3"/>
  <c r="Q387" i="3"/>
  <c r="L387" i="3"/>
  <c r="J387" i="3"/>
  <c r="H387" i="3"/>
  <c r="I387" i="3" s="1"/>
  <c r="R386" i="3"/>
  <c r="T386" i="3" s="1"/>
  <c r="V386" i="3" s="1"/>
  <c r="Q386" i="3"/>
  <c r="S386" i="3" s="1"/>
  <c r="U386" i="3" s="1"/>
  <c r="J386" i="3"/>
  <c r="H386" i="3"/>
  <c r="I386" i="3" s="1"/>
  <c r="T385" i="3"/>
  <c r="V385" i="3" s="1"/>
  <c r="S385" i="3"/>
  <c r="U385" i="3" s="1"/>
  <c r="R385" i="3"/>
  <c r="Q385" i="3"/>
  <c r="L385" i="3"/>
  <c r="J385" i="3"/>
  <c r="H385" i="3"/>
  <c r="I385" i="3" s="1"/>
  <c r="R384" i="3"/>
  <c r="T384" i="3" s="1"/>
  <c r="V384" i="3" s="1"/>
  <c r="Q384" i="3"/>
  <c r="S384" i="3" s="1"/>
  <c r="U384" i="3" s="1"/>
  <c r="J384" i="3"/>
  <c r="H384" i="3"/>
  <c r="I384" i="3" s="1"/>
  <c r="T383" i="3"/>
  <c r="V383" i="3" s="1"/>
  <c r="S383" i="3"/>
  <c r="U383" i="3" s="1"/>
  <c r="R383" i="3"/>
  <c r="Q383" i="3"/>
  <c r="L383" i="3"/>
  <c r="J383" i="3"/>
  <c r="H383" i="3"/>
  <c r="I383" i="3" s="1"/>
  <c r="R382" i="3"/>
  <c r="T382" i="3" s="1"/>
  <c r="V382" i="3" s="1"/>
  <c r="Q382" i="3"/>
  <c r="S382" i="3" s="1"/>
  <c r="U382" i="3" s="1"/>
  <c r="J382" i="3"/>
  <c r="H382" i="3"/>
  <c r="I382" i="3" s="1"/>
  <c r="T381" i="3"/>
  <c r="V381" i="3" s="1"/>
  <c r="S381" i="3"/>
  <c r="U381" i="3" s="1"/>
  <c r="R381" i="3"/>
  <c r="Q381" i="3"/>
  <c r="L381" i="3"/>
  <c r="J381" i="3"/>
  <c r="H381" i="3"/>
  <c r="I381" i="3" s="1"/>
  <c r="R380" i="3"/>
  <c r="T380" i="3" s="1"/>
  <c r="V380" i="3" s="1"/>
  <c r="Q380" i="3"/>
  <c r="S380" i="3" s="1"/>
  <c r="U380" i="3" s="1"/>
  <c r="J380" i="3"/>
  <c r="H380" i="3"/>
  <c r="I380" i="3" s="1"/>
  <c r="T379" i="3"/>
  <c r="V379" i="3" s="1"/>
  <c r="S379" i="3"/>
  <c r="U379" i="3" s="1"/>
  <c r="R379" i="3"/>
  <c r="Q379" i="3"/>
  <c r="L379" i="3"/>
  <c r="J379" i="3"/>
  <c r="H379" i="3"/>
  <c r="I379" i="3" s="1"/>
  <c r="R378" i="3"/>
  <c r="T378" i="3" s="1"/>
  <c r="V378" i="3" s="1"/>
  <c r="Q378" i="3"/>
  <c r="S378" i="3" s="1"/>
  <c r="U378" i="3" s="1"/>
  <c r="J378" i="3"/>
  <c r="H378" i="3"/>
  <c r="I378" i="3" s="1"/>
  <c r="T377" i="3"/>
  <c r="V377" i="3" s="1"/>
  <c r="S377" i="3"/>
  <c r="U377" i="3" s="1"/>
  <c r="R377" i="3"/>
  <c r="Q377" i="3"/>
  <c r="L377" i="3"/>
  <c r="J377" i="3"/>
  <c r="H377" i="3"/>
  <c r="I377" i="3" s="1"/>
  <c r="R376" i="3"/>
  <c r="T376" i="3" s="1"/>
  <c r="V376" i="3" s="1"/>
  <c r="Q376" i="3"/>
  <c r="S376" i="3" s="1"/>
  <c r="U376" i="3" s="1"/>
  <c r="J376" i="3"/>
  <c r="H376" i="3"/>
  <c r="I376" i="3" s="1"/>
  <c r="T375" i="3"/>
  <c r="V375" i="3" s="1"/>
  <c r="S375" i="3"/>
  <c r="U375" i="3" s="1"/>
  <c r="R375" i="3"/>
  <c r="Q375" i="3"/>
  <c r="L375" i="3"/>
  <c r="J375" i="3"/>
  <c r="H375" i="3"/>
  <c r="I375" i="3" s="1"/>
  <c r="R374" i="3"/>
  <c r="T374" i="3" s="1"/>
  <c r="V374" i="3" s="1"/>
  <c r="Q374" i="3"/>
  <c r="S374" i="3" s="1"/>
  <c r="U374" i="3" s="1"/>
  <c r="J374" i="3"/>
  <c r="H374" i="3"/>
  <c r="I374" i="3" s="1"/>
  <c r="T373" i="3"/>
  <c r="V373" i="3" s="1"/>
  <c r="S373" i="3"/>
  <c r="U373" i="3" s="1"/>
  <c r="R373" i="3"/>
  <c r="Q373" i="3"/>
  <c r="L373" i="3"/>
  <c r="J373" i="3"/>
  <c r="H373" i="3"/>
  <c r="I373" i="3" s="1"/>
  <c r="R372" i="3"/>
  <c r="T372" i="3" s="1"/>
  <c r="V372" i="3" s="1"/>
  <c r="Q372" i="3"/>
  <c r="S372" i="3" s="1"/>
  <c r="U372" i="3" s="1"/>
  <c r="J372" i="3"/>
  <c r="H372" i="3"/>
  <c r="I372" i="3" s="1"/>
  <c r="T371" i="3"/>
  <c r="V371" i="3" s="1"/>
  <c r="S371" i="3"/>
  <c r="U371" i="3" s="1"/>
  <c r="R371" i="3"/>
  <c r="Q371" i="3"/>
  <c r="L371" i="3"/>
  <c r="J371" i="3"/>
  <c r="H371" i="3"/>
  <c r="I371" i="3" s="1"/>
  <c r="R370" i="3"/>
  <c r="T370" i="3" s="1"/>
  <c r="V370" i="3" s="1"/>
  <c r="Q370" i="3"/>
  <c r="S370" i="3" s="1"/>
  <c r="U370" i="3" s="1"/>
  <c r="J370" i="3"/>
  <c r="H370" i="3"/>
  <c r="I370" i="3" s="1"/>
  <c r="T369" i="3"/>
  <c r="V369" i="3" s="1"/>
  <c r="S369" i="3"/>
  <c r="U369" i="3" s="1"/>
  <c r="R369" i="3"/>
  <c r="Q369" i="3"/>
  <c r="L369" i="3"/>
  <c r="J369" i="3"/>
  <c r="H369" i="3"/>
  <c r="I369" i="3" s="1"/>
  <c r="R368" i="3"/>
  <c r="T368" i="3" s="1"/>
  <c r="V368" i="3" s="1"/>
  <c r="Q368" i="3"/>
  <c r="S368" i="3" s="1"/>
  <c r="U368" i="3" s="1"/>
  <c r="J368" i="3"/>
  <c r="H368" i="3"/>
  <c r="I368" i="3" s="1"/>
  <c r="T367" i="3"/>
  <c r="V367" i="3" s="1"/>
  <c r="S367" i="3"/>
  <c r="U367" i="3" s="1"/>
  <c r="R367" i="3"/>
  <c r="Q367" i="3"/>
  <c r="L367" i="3"/>
  <c r="J367" i="3"/>
  <c r="H367" i="3"/>
  <c r="I367" i="3" s="1"/>
  <c r="R366" i="3"/>
  <c r="T366" i="3" s="1"/>
  <c r="V366" i="3" s="1"/>
  <c r="Q366" i="3"/>
  <c r="S366" i="3" s="1"/>
  <c r="U366" i="3" s="1"/>
  <c r="J366" i="3"/>
  <c r="H366" i="3"/>
  <c r="I366" i="3" s="1"/>
  <c r="T365" i="3"/>
  <c r="V365" i="3" s="1"/>
  <c r="S365" i="3"/>
  <c r="U365" i="3" s="1"/>
  <c r="R365" i="3"/>
  <c r="Q365" i="3"/>
  <c r="L365" i="3"/>
  <c r="J365" i="3"/>
  <c r="H365" i="3"/>
  <c r="I365" i="3" s="1"/>
  <c r="R364" i="3"/>
  <c r="T364" i="3" s="1"/>
  <c r="V364" i="3" s="1"/>
  <c r="Q364" i="3"/>
  <c r="S364" i="3" s="1"/>
  <c r="U364" i="3" s="1"/>
  <c r="J364" i="3"/>
  <c r="H364" i="3"/>
  <c r="I364" i="3" s="1"/>
  <c r="T363" i="3"/>
  <c r="V363" i="3" s="1"/>
  <c r="S363" i="3"/>
  <c r="U363" i="3" s="1"/>
  <c r="R363" i="3"/>
  <c r="Q363" i="3"/>
  <c r="L363" i="3"/>
  <c r="J363" i="3"/>
  <c r="H363" i="3"/>
  <c r="I363" i="3" s="1"/>
  <c r="R362" i="3"/>
  <c r="T362" i="3" s="1"/>
  <c r="V362" i="3" s="1"/>
  <c r="Q362" i="3"/>
  <c r="S362" i="3" s="1"/>
  <c r="U362" i="3" s="1"/>
  <c r="J362" i="3"/>
  <c r="H362" i="3"/>
  <c r="I362" i="3" s="1"/>
  <c r="T361" i="3"/>
  <c r="V361" i="3" s="1"/>
  <c r="S361" i="3"/>
  <c r="U361" i="3" s="1"/>
  <c r="R361" i="3"/>
  <c r="Q361" i="3"/>
  <c r="L361" i="3"/>
  <c r="J361" i="3"/>
  <c r="H361" i="3"/>
  <c r="I361" i="3" s="1"/>
  <c r="V360" i="3"/>
  <c r="R360" i="3"/>
  <c r="T360" i="3" s="1"/>
  <c r="Q360" i="3"/>
  <c r="S360" i="3" s="1"/>
  <c r="U360" i="3" s="1"/>
  <c r="J360" i="3"/>
  <c r="H360" i="3"/>
  <c r="I360" i="3" s="1"/>
  <c r="T359" i="3"/>
  <c r="V359" i="3" s="1"/>
  <c r="S359" i="3"/>
  <c r="U359" i="3" s="1"/>
  <c r="R359" i="3"/>
  <c r="Q359" i="3"/>
  <c r="L359" i="3"/>
  <c r="J359" i="3"/>
  <c r="H359" i="3"/>
  <c r="I359" i="3" s="1"/>
  <c r="R358" i="3"/>
  <c r="T358" i="3" s="1"/>
  <c r="V358" i="3" s="1"/>
  <c r="Q358" i="3"/>
  <c r="S358" i="3" s="1"/>
  <c r="U358" i="3" s="1"/>
  <c r="J358" i="3"/>
  <c r="H358" i="3"/>
  <c r="I358" i="3" s="1"/>
  <c r="T357" i="3"/>
  <c r="V357" i="3" s="1"/>
  <c r="S357" i="3"/>
  <c r="U357" i="3" s="1"/>
  <c r="R357" i="3"/>
  <c r="Q357" i="3"/>
  <c r="L357" i="3"/>
  <c r="J357" i="3"/>
  <c r="H357" i="3"/>
  <c r="I357" i="3" s="1"/>
  <c r="R356" i="3"/>
  <c r="T356" i="3" s="1"/>
  <c r="V356" i="3" s="1"/>
  <c r="Q356" i="3"/>
  <c r="S356" i="3" s="1"/>
  <c r="U356" i="3" s="1"/>
  <c r="J356" i="3"/>
  <c r="H356" i="3"/>
  <c r="I356" i="3" s="1"/>
  <c r="T355" i="3"/>
  <c r="V355" i="3" s="1"/>
  <c r="S355" i="3"/>
  <c r="U355" i="3" s="1"/>
  <c r="R355" i="3"/>
  <c r="Q355" i="3"/>
  <c r="L355" i="3"/>
  <c r="J355" i="3"/>
  <c r="H355" i="3"/>
  <c r="I355" i="3" s="1"/>
  <c r="V354" i="3"/>
  <c r="R354" i="3"/>
  <c r="T354" i="3" s="1"/>
  <c r="Q354" i="3"/>
  <c r="S354" i="3" s="1"/>
  <c r="U354" i="3" s="1"/>
  <c r="J354" i="3"/>
  <c r="H354" i="3"/>
  <c r="I354" i="3" s="1"/>
  <c r="T353" i="3"/>
  <c r="V353" i="3" s="1"/>
  <c r="S353" i="3"/>
  <c r="U353" i="3" s="1"/>
  <c r="R353" i="3"/>
  <c r="Q353" i="3"/>
  <c r="L353" i="3"/>
  <c r="J353" i="3"/>
  <c r="H353" i="3"/>
  <c r="I353" i="3" s="1"/>
  <c r="V352" i="3"/>
  <c r="R352" i="3"/>
  <c r="T352" i="3" s="1"/>
  <c r="Q352" i="3"/>
  <c r="S352" i="3" s="1"/>
  <c r="U352" i="3" s="1"/>
  <c r="J352" i="3"/>
  <c r="H352" i="3"/>
  <c r="I352" i="3" s="1"/>
  <c r="T351" i="3"/>
  <c r="V351" i="3" s="1"/>
  <c r="S351" i="3"/>
  <c r="U351" i="3" s="1"/>
  <c r="R351" i="3"/>
  <c r="Q351" i="3"/>
  <c r="L351" i="3"/>
  <c r="J351" i="3"/>
  <c r="H351" i="3"/>
  <c r="I351" i="3" s="1"/>
  <c r="R350" i="3"/>
  <c r="T350" i="3" s="1"/>
  <c r="V350" i="3" s="1"/>
  <c r="Q350" i="3"/>
  <c r="S350" i="3" s="1"/>
  <c r="U350" i="3" s="1"/>
  <c r="J350" i="3"/>
  <c r="H350" i="3"/>
  <c r="I350" i="3" s="1"/>
  <c r="T349" i="3"/>
  <c r="V349" i="3" s="1"/>
  <c r="S349" i="3"/>
  <c r="U349" i="3" s="1"/>
  <c r="R349" i="3"/>
  <c r="Q349" i="3"/>
  <c r="L349" i="3"/>
  <c r="J349" i="3"/>
  <c r="H349" i="3"/>
  <c r="I349" i="3" s="1"/>
  <c r="R348" i="3"/>
  <c r="T348" i="3" s="1"/>
  <c r="V348" i="3" s="1"/>
  <c r="Q348" i="3"/>
  <c r="S348" i="3" s="1"/>
  <c r="U348" i="3" s="1"/>
  <c r="J348" i="3"/>
  <c r="H348" i="3"/>
  <c r="I348" i="3" s="1"/>
  <c r="T347" i="3"/>
  <c r="V347" i="3" s="1"/>
  <c r="S347" i="3"/>
  <c r="U347" i="3" s="1"/>
  <c r="R347" i="3"/>
  <c r="Q347" i="3"/>
  <c r="L347" i="3"/>
  <c r="J347" i="3"/>
  <c r="H347" i="3"/>
  <c r="I347" i="3" s="1"/>
  <c r="V346" i="3"/>
  <c r="R346" i="3"/>
  <c r="T346" i="3" s="1"/>
  <c r="Q346" i="3"/>
  <c r="S346" i="3" s="1"/>
  <c r="U346" i="3" s="1"/>
  <c r="J346" i="3"/>
  <c r="H346" i="3"/>
  <c r="I346" i="3" s="1"/>
  <c r="T345" i="3"/>
  <c r="V345" i="3" s="1"/>
  <c r="S345" i="3"/>
  <c r="U345" i="3" s="1"/>
  <c r="R345" i="3"/>
  <c r="Q345" i="3"/>
  <c r="L345" i="3"/>
  <c r="J345" i="3"/>
  <c r="H345" i="3"/>
  <c r="I345" i="3" s="1"/>
  <c r="R344" i="3"/>
  <c r="T344" i="3" s="1"/>
  <c r="V344" i="3" s="1"/>
  <c r="Q344" i="3"/>
  <c r="S344" i="3" s="1"/>
  <c r="U344" i="3" s="1"/>
  <c r="J344" i="3"/>
  <c r="H344" i="3"/>
  <c r="I344" i="3" s="1"/>
  <c r="T343" i="3"/>
  <c r="V343" i="3" s="1"/>
  <c r="S343" i="3"/>
  <c r="U343" i="3" s="1"/>
  <c r="R343" i="3"/>
  <c r="Q343" i="3"/>
  <c r="L343" i="3"/>
  <c r="J343" i="3"/>
  <c r="H343" i="3"/>
  <c r="I343" i="3" s="1"/>
  <c r="R342" i="3"/>
  <c r="T342" i="3" s="1"/>
  <c r="V342" i="3" s="1"/>
  <c r="Q342" i="3"/>
  <c r="S342" i="3" s="1"/>
  <c r="U342" i="3" s="1"/>
  <c r="J342" i="3"/>
  <c r="H342" i="3"/>
  <c r="I342" i="3" s="1"/>
  <c r="T341" i="3"/>
  <c r="V341" i="3" s="1"/>
  <c r="S341" i="3"/>
  <c r="U341" i="3" s="1"/>
  <c r="R341" i="3"/>
  <c r="Q341" i="3"/>
  <c r="L341" i="3"/>
  <c r="J341" i="3"/>
  <c r="H341" i="3"/>
  <c r="I341" i="3" s="1"/>
  <c r="R340" i="3"/>
  <c r="T340" i="3" s="1"/>
  <c r="V340" i="3" s="1"/>
  <c r="Q340" i="3"/>
  <c r="S340" i="3" s="1"/>
  <c r="U340" i="3" s="1"/>
  <c r="J340" i="3"/>
  <c r="H340" i="3"/>
  <c r="I340" i="3" s="1"/>
  <c r="T339" i="3"/>
  <c r="V339" i="3" s="1"/>
  <c r="S339" i="3"/>
  <c r="U339" i="3" s="1"/>
  <c r="R339" i="3"/>
  <c r="Q339" i="3"/>
  <c r="L339" i="3"/>
  <c r="J339" i="3"/>
  <c r="H339" i="3"/>
  <c r="I339" i="3" s="1"/>
  <c r="V338" i="3"/>
  <c r="R338" i="3"/>
  <c r="T338" i="3" s="1"/>
  <c r="Q338" i="3"/>
  <c r="S338" i="3" s="1"/>
  <c r="U338" i="3" s="1"/>
  <c r="J338" i="3"/>
  <c r="H338" i="3"/>
  <c r="I338" i="3" s="1"/>
  <c r="T337" i="3"/>
  <c r="V337" i="3" s="1"/>
  <c r="S337" i="3"/>
  <c r="U337" i="3" s="1"/>
  <c r="R337" i="3"/>
  <c r="Q337" i="3"/>
  <c r="L337" i="3"/>
  <c r="J337" i="3"/>
  <c r="H337" i="3"/>
  <c r="I337" i="3" s="1"/>
  <c r="R336" i="3"/>
  <c r="T336" i="3" s="1"/>
  <c r="V336" i="3" s="1"/>
  <c r="Q336" i="3"/>
  <c r="S336" i="3" s="1"/>
  <c r="U336" i="3" s="1"/>
  <c r="J336" i="3"/>
  <c r="H336" i="3"/>
  <c r="I336" i="3" s="1"/>
  <c r="T335" i="3"/>
  <c r="V335" i="3" s="1"/>
  <c r="S335" i="3"/>
  <c r="U335" i="3" s="1"/>
  <c r="R335" i="3"/>
  <c r="Q335" i="3"/>
  <c r="L335" i="3"/>
  <c r="J335" i="3"/>
  <c r="H335" i="3"/>
  <c r="I335" i="3" s="1"/>
  <c r="R334" i="3"/>
  <c r="T334" i="3" s="1"/>
  <c r="V334" i="3" s="1"/>
  <c r="Q334" i="3"/>
  <c r="S334" i="3" s="1"/>
  <c r="U334" i="3" s="1"/>
  <c r="J334" i="3"/>
  <c r="H334" i="3"/>
  <c r="I334" i="3" s="1"/>
  <c r="T333" i="3"/>
  <c r="V333" i="3" s="1"/>
  <c r="S333" i="3"/>
  <c r="U333" i="3" s="1"/>
  <c r="R333" i="3"/>
  <c r="Q333" i="3"/>
  <c r="L333" i="3"/>
  <c r="J333" i="3"/>
  <c r="H333" i="3"/>
  <c r="I333" i="3" s="1"/>
  <c r="R332" i="3"/>
  <c r="T332" i="3" s="1"/>
  <c r="V332" i="3" s="1"/>
  <c r="Q332" i="3"/>
  <c r="S332" i="3" s="1"/>
  <c r="U332" i="3" s="1"/>
  <c r="J332" i="3"/>
  <c r="H332" i="3"/>
  <c r="I332" i="3" s="1"/>
  <c r="T331" i="3"/>
  <c r="V331" i="3" s="1"/>
  <c r="S331" i="3"/>
  <c r="U331" i="3" s="1"/>
  <c r="R331" i="3"/>
  <c r="Q331" i="3"/>
  <c r="L331" i="3"/>
  <c r="J331" i="3"/>
  <c r="H331" i="3"/>
  <c r="I331" i="3" s="1"/>
  <c r="V330" i="3"/>
  <c r="R330" i="3"/>
  <c r="T330" i="3" s="1"/>
  <c r="Q330" i="3"/>
  <c r="S330" i="3" s="1"/>
  <c r="U330" i="3" s="1"/>
  <c r="J330" i="3"/>
  <c r="H330" i="3"/>
  <c r="I330" i="3" s="1"/>
  <c r="T329" i="3"/>
  <c r="V329" i="3" s="1"/>
  <c r="S329" i="3"/>
  <c r="U329" i="3" s="1"/>
  <c r="R329" i="3"/>
  <c r="Q329" i="3"/>
  <c r="L329" i="3"/>
  <c r="J329" i="3"/>
  <c r="H329" i="3"/>
  <c r="I329" i="3" s="1"/>
  <c r="R328" i="3"/>
  <c r="T328" i="3" s="1"/>
  <c r="V328" i="3" s="1"/>
  <c r="Q328" i="3"/>
  <c r="S328" i="3" s="1"/>
  <c r="U328" i="3" s="1"/>
  <c r="J328" i="3"/>
  <c r="H328" i="3"/>
  <c r="I328" i="3" s="1"/>
  <c r="T327" i="3"/>
  <c r="V327" i="3" s="1"/>
  <c r="S327" i="3"/>
  <c r="U327" i="3" s="1"/>
  <c r="R327" i="3"/>
  <c r="Q327" i="3"/>
  <c r="L327" i="3"/>
  <c r="J327" i="3"/>
  <c r="H327" i="3"/>
  <c r="I327" i="3" s="1"/>
  <c r="R326" i="3"/>
  <c r="T326" i="3" s="1"/>
  <c r="V326" i="3" s="1"/>
  <c r="Q326" i="3"/>
  <c r="S326" i="3" s="1"/>
  <c r="U326" i="3" s="1"/>
  <c r="J326" i="3"/>
  <c r="H326" i="3"/>
  <c r="I326" i="3" s="1"/>
  <c r="T325" i="3"/>
  <c r="V325" i="3" s="1"/>
  <c r="S325" i="3"/>
  <c r="U325" i="3" s="1"/>
  <c r="R325" i="3"/>
  <c r="Q325" i="3"/>
  <c r="L325" i="3"/>
  <c r="J325" i="3"/>
  <c r="H325" i="3"/>
  <c r="I325" i="3" s="1"/>
  <c r="R324" i="3"/>
  <c r="T324" i="3" s="1"/>
  <c r="V324" i="3" s="1"/>
  <c r="Q324" i="3"/>
  <c r="S324" i="3" s="1"/>
  <c r="U324" i="3" s="1"/>
  <c r="J324" i="3"/>
  <c r="H324" i="3"/>
  <c r="I324" i="3" s="1"/>
  <c r="T323" i="3"/>
  <c r="V323" i="3" s="1"/>
  <c r="S323" i="3"/>
  <c r="U323" i="3" s="1"/>
  <c r="R323" i="3"/>
  <c r="Q323" i="3"/>
  <c r="L323" i="3"/>
  <c r="N323" i="3" s="1"/>
  <c r="P323" i="3" s="1"/>
  <c r="J323" i="3"/>
  <c r="H323" i="3"/>
  <c r="I323" i="3" s="1"/>
  <c r="R322" i="3"/>
  <c r="T322" i="3" s="1"/>
  <c r="V322" i="3" s="1"/>
  <c r="Q322" i="3"/>
  <c r="S322" i="3" s="1"/>
  <c r="U322" i="3" s="1"/>
  <c r="J322" i="3"/>
  <c r="H322" i="3"/>
  <c r="I322" i="3" s="1"/>
  <c r="T321" i="3"/>
  <c r="V321" i="3" s="1"/>
  <c r="S321" i="3"/>
  <c r="U321" i="3" s="1"/>
  <c r="R321" i="3"/>
  <c r="Q321" i="3"/>
  <c r="J321" i="3"/>
  <c r="H321" i="3"/>
  <c r="I321" i="3" s="1"/>
  <c r="R320" i="3"/>
  <c r="T320" i="3" s="1"/>
  <c r="V320" i="3" s="1"/>
  <c r="Q320" i="3"/>
  <c r="S320" i="3" s="1"/>
  <c r="U320" i="3" s="1"/>
  <c r="L320" i="3"/>
  <c r="J320" i="3"/>
  <c r="H320" i="3"/>
  <c r="I320" i="3" s="1"/>
  <c r="V319" i="3"/>
  <c r="T319" i="3"/>
  <c r="S319" i="3"/>
  <c r="U319" i="3" s="1"/>
  <c r="R319" i="3"/>
  <c r="Q319" i="3"/>
  <c r="J319" i="3"/>
  <c r="H319" i="3"/>
  <c r="I319" i="3" s="1"/>
  <c r="R318" i="3"/>
  <c r="T318" i="3" s="1"/>
  <c r="V318" i="3" s="1"/>
  <c r="Q318" i="3"/>
  <c r="S318" i="3" s="1"/>
  <c r="U318" i="3" s="1"/>
  <c r="L318" i="3"/>
  <c r="N318" i="3" s="1"/>
  <c r="P318" i="3" s="1"/>
  <c r="J318" i="3"/>
  <c r="H318" i="3"/>
  <c r="I318" i="3" s="1"/>
  <c r="S317" i="3"/>
  <c r="U317" i="3" s="1"/>
  <c r="R317" i="3"/>
  <c r="T317" i="3" s="1"/>
  <c r="V317" i="3" s="1"/>
  <c r="Q317" i="3"/>
  <c r="L317" i="3"/>
  <c r="J317" i="3"/>
  <c r="N317" i="3" s="1"/>
  <c r="P317" i="3" s="1"/>
  <c r="H317" i="3"/>
  <c r="I317" i="3" s="1"/>
  <c r="V316" i="3"/>
  <c r="T316" i="3"/>
  <c r="R316" i="3"/>
  <c r="Q316" i="3"/>
  <c r="S316" i="3" s="1"/>
  <c r="U316" i="3" s="1"/>
  <c r="J316" i="3"/>
  <c r="H316" i="3"/>
  <c r="I316" i="3" s="1"/>
  <c r="S315" i="3"/>
  <c r="U315" i="3" s="1"/>
  <c r="R315" i="3"/>
  <c r="T315" i="3" s="1"/>
  <c r="V315" i="3" s="1"/>
  <c r="Q315" i="3"/>
  <c r="L315" i="3"/>
  <c r="N315" i="3" s="1"/>
  <c r="P315" i="3" s="1"/>
  <c r="J315" i="3"/>
  <c r="H315" i="3"/>
  <c r="I315" i="3" s="1"/>
  <c r="R314" i="3"/>
  <c r="T314" i="3" s="1"/>
  <c r="V314" i="3" s="1"/>
  <c r="Q314" i="3"/>
  <c r="S314" i="3" s="1"/>
  <c r="U314" i="3" s="1"/>
  <c r="J314" i="3"/>
  <c r="H314" i="3"/>
  <c r="I314" i="3" s="1"/>
  <c r="T313" i="3"/>
  <c r="V313" i="3" s="1"/>
  <c r="S313" i="3"/>
  <c r="U313" i="3" s="1"/>
  <c r="R313" i="3"/>
  <c r="Q313" i="3"/>
  <c r="J313" i="3"/>
  <c r="H313" i="3"/>
  <c r="I313" i="3" s="1"/>
  <c r="R312" i="3"/>
  <c r="T312" i="3" s="1"/>
  <c r="V312" i="3" s="1"/>
  <c r="Q312" i="3"/>
  <c r="S312" i="3" s="1"/>
  <c r="U312" i="3" s="1"/>
  <c r="L312" i="3"/>
  <c r="J312" i="3"/>
  <c r="H312" i="3"/>
  <c r="I312" i="3" s="1"/>
  <c r="V311" i="3"/>
  <c r="T311" i="3"/>
  <c r="S311" i="3"/>
  <c r="U311" i="3" s="1"/>
  <c r="R311" i="3"/>
  <c r="Q311" i="3"/>
  <c r="J311" i="3"/>
  <c r="H311" i="3"/>
  <c r="I311" i="3" s="1"/>
  <c r="R310" i="3"/>
  <c r="T310" i="3" s="1"/>
  <c r="V310" i="3" s="1"/>
  <c r="Q310" i="3"/>
  <c r="S310" i="3" s="1"/>
  <c r="U310" i="3" s="1"/>
  <c r="L310" i="3"/>
  <c r="N310" i="3" s="1"/>
  <c r="P310" i="3" s="1"/>
  <c r="J310" i="3"/>
  <c r="H310" i="3"/>
  <c r="I310" i="3" s="1"/>
  <c r="S309" i="3"/>
  <c r="U309" i="3" s="1"/>
  <c r="R309" i="3"/>
  <c r="T309" i="3" s="1"/>
  <c r="V309" i="3" s="1"/>
  <c r="Q309" i="3"/>
  <c r="L309" i="3"/>
  <c r="J309" i="3"/>
  <c r="N309" i="3" s="1"/>
  <c r="P309" i="3" s="1"/>
  <c r="H309" i="3"/>
  <c r="I309" i="3" s="1"/>
  <c r="V308" i="3"/>
  <c r="T308" i="3"/>
  <c r="R308" i="3"/>
  <c r="Q308" i="3"/>
  <c r="S308" i="3" s="1"/>
  <c r="U308" i="3" s="1"/>
  <c r="J308" i="3"/>
  <c r="H308" i="3"/>
  <c r="I308" i="3" s="1"/>
  <c r="S307" i="3"/>
  <c r="U307" i="3" s="1"/>
  <c r="R307" i="3"/>
  <c r="T307" i="3" s="1"/>
  <c r="V307" i="3" s="1"/>
  <c r="Q307" i="3"/>
  <c r="L307" i="3"/>
  <c r="N307" i="3" s="1"/>
  <c r="P307" i="3" s="1"/>
  <c r="J307" i="3"/>
  <c r="H307" i="3"/>
  <c r="I307" i="3" s="1"/>
  <c r="R306" i="3"/>
  <c r="T306" i="3" s="1"/>
  <c r="V306" i="3" s="1"/>
  <c r="Q306" i="3"/>
  <c r="S306" i="3" s="1"/>
  <c r="U306" i="3" s="1"/>
  <c r="J306" i="3"/>
  <c r="H306" i="3"/>
  <c r="I306" i="3" s="1"/>
  <c r="T305" i="3"/>
  <c r="V305" i="3" s="1"/>
  <c r="S305" i="3"/>
  <c r="U305" i="3" s="1"/>
  <c r="R305" i="3"/>
  <c r="Q305" i="3"/>
  <c r="J305" i="3"/>
  <c r="H305" i="3"/>
  <c r="I305" i="3" s="1"/>
  <c r="R304" i="3"/>
  <c r="T304" i="3" s="1"/>
  <c r="V304" i="3" s="1"/>
  <c r="Q304" i="3"/>
  <c r="S304" i="3" s="1"/>
  <c r="U304" i="3" s="1"/>
  <c r="J304" i="3"/>
  <c r="H304" i="3"/>
  <c r="I304" i="3" s="1"/>
  <c r="T303" i="3"/>
  <c r="V303" i="3" s="1"/>
  <c r="S303" i="3"/>
  <c r="U303" i="3" s="1"/>
  <c r="R303" i="3"/>
  <c r="Q303" i="3"/>
  <c r="J303" i="3"/>
  <c r="H303" i="3"/>
  <c r="I303" i="3" s="1"/>
  <c r="R302" i="3"/>
  <c r="T302" i="3" s="1"/>
  <c r="V302" i="3" s="1"/>
  <c r="Q302" i="3"/>
  <c r="S302" i="3" s="1"/>
  <c r="U302" i="3" s="1"/>
  <c r="L302" i="3"/>
  <c r="N302" i="3" s="1"/>
  <c r="P302" i="3" s="1"/>
  <c r="J302" i="3"/>
  <c r="H302" i="3"/>
  <c r="I302" i="3" s="1"/>
  <c r="S301" i="3"/>
  <c r="U301" i="3" s="1"/>
  <c r="R301" i="3"/>
  <c r="T301" i="3" s="1"/>
  <c r="V301" i="3" s="1"/>
  <c r="Q301" i="3"/>
  <c r="J301" i="3"/>
  <c r="H301" i="3"/>
  <c r="I301" i="3" s="1"/>
  <c r="T300" i="3"/>
  <c r="V300" i="3" s="1"/>
  <c r="R300" i="3"/>
  <c r="Q300" i="3"/>
  <c r="S300" i="3" s="1"/>
  <c r="U300" i="3" s="1"/>
  <c r="J300" i="3"/>
  <c r="H300" i="3"/>
  <c r="I300" i="3" s="1"/>
  <c r="S299" i="3"/>
  <c r="U299" i="3" s="1"/>
  <c r="R299" i="3"/>
  <c r="T299" i="3" s="1"/>
  <c r="V299" i="3" s="1"/>
  <c r="Q299" i="3"/>
  <c r="L299" i="3"/>
  <c r="N299" i="3" s="1"/>
  <c r="P299" i="3" s="1"/>
  <c r="J299" i="3"/>
  <c r="H299" i="3"/>
  <c r="I299" i="3" s="1"/>
  <c r="R298" i="3"/>
  <c r="T298" i="3" s="1"/>
  <c r="V298" i="3" s="1"/>
  <c r="Q298" i="3"/>
  <c r="S298" i="3" s="1"/>
  <c r="U298" i="3" s="1"/>
  <c r="J298" i="3"/>
  <c r="H298" i="3"/>
  <c r="I298" i="3" s="1"/>
  <c r="T297" i="3"/>
  <c r="V297" i="3" s="1"/>
  <c r="S297" i="3"/>
  <c r="U297" i="3" s="1"/>
  <c r="R297" i="3"/>
  <c r="Q297" i="3"/>
  <c r="J297" i="3"/>
  <c r="H297" i="3"/>
  <c r="I297" i="3" s="1"/>
  <c r="R296" i="3"/>
  <c r="T296" i="3" s="1"/>
  <c r="V296" i="3" s="1"/>
  <c r="Q296" i="3"/>
  <c r="S296" i="3" s="1"/>
  <c r="U296" i="3" s="1"/>
  <c r="L296" i="3"/>
  <c r="J296" i="3"/>
  <c r="H296" i="3"/>
  <c r="I296" i="3" s="1"/>
  <c r="V295" i="3"/>
  <c r="T295" i="3"/>
  <c r="S295" i="3"/>
  <c r="U295" i="3" s="1"/>
  <c r="R295" i="3"/>
  <c r="Q295" i="3"/>
  <c r="J295" i="3"/>
  <c r="H295" i="3"/>
  <c r="I295" i="3" s="1"/>
  <c r="R294" i="3"/>
  <c r="T294" i="3" s="1"/>
  <c r="V294" i="3" s="1"/>
  <c r="Q294" i="3"/>
  <c r="S294" i="3" s="1"/>
  <c r="U294" i="3" s="1"/>
  <c r="L294" i="3"/>
  <c r="N294" i="3" s="1"/>
  <c r="P294" i="3" s="1"/>
  <c r="J294" i="3"/>
  <c r="H294" i="3"/>
  <c r="I294" i="3" s="1"/>
  <c r="S293" i="3"/>
  <c r="U293" i="3" s="1"/>
  <c r="R293" i="3"/>
  <c r="T293" i="3" s="1"/>
  <c r="V293" i="3" s="1"/>
  <c r="Q293" i="3"/>
  <c r="L293" i="3"/>
  <c r="J293" i="3"/>
  <c r="N293" i="3" s="1"/>
  <c r="P293" i="3" s="1"/>
  <c r="H293" i="3"/>
  <c r="I293" i="3" s="1"/>
  <c r="V292" i="3"/>
  <c r="T292" i="3"/>
  <c r="R292" i="3"/>
  <c r="Q292" i="3"/>
  <c r="S292" i="3" s="1"/>
  <c r="U292" i="3" s="1"/>
  <c r="J292" i="3"/>
  <c r="H292" i="3"/>
  <c r="I292" i="3" s="1"/>
  <c r="S291" i="3"/>
  <c r="U291" i="3" s="1"/>
  <c r="R291" i="3"/>
  <c r="T291" i="3" s="1"/>
  <c r="V291" i="3" s="1"/>
  <c r="Q291" i="3"/>
  <c r="L291" i="3"/>
  <c r="N291" i="3" s="1"/>
  <c r="P291" i="3" s="1"/>
  <c r="J291" i="3"/>
  <c r="H291" i="3"/>
  <c r="I291" i="3" s="1"/>
  <c r="R290" i="3"/>
  <c r="T290" i="3" s="1"/>
  <c r="V290" i="3" s="1"/>
  <c r="Q290" i="3"/>
  <c r="S290" i="3" s="1"/>
  <c r="U290" i="3" s="1"/>
  <c r="J290" i="3"/>
  <c r="H290" i="3"/>
  <c r="I290" i="3" s="1"/>
  <c r="T289" i="3"/>
  <c r="V289" i="3" s="1"/>
  <c r="S289" i="3"/>
  <c r="U289" i="3" s="1"/>
  <c r="R289" i="3"/>
  <c r="Q289" i="3"/>
  <c r="J289" i="3"/>
  <c r="H289" i="3"/>
  <c r="I289" i="3" s="1"/>
  <c r="R288" i="3"/>
  <c r="T288" i="3" s="1"/>
  <c r="V288" i="3" s="1"/>
  <c r="Q288" i="3"/>
  <c r="S288" i="3" s="1"/>
  <c r="U288" i="3" s="1"/>
  <c r="L288" i="3"/>
  <c r="J288" i="3"/>
  <c r="H288" i="3"/>
  <c r="I288" i="3" s="1"/>
  <c r="V287" i="3"/>
  <c r="T287" i="3"/>
  <c r="S287" i="3"/>
  <c r="U287" i="3" s="1"/>
  <c r="R287" i="3"/>
  <c r="Q287" i="3"/>
  <c r="J287" i="3"/>
  <c r="H287" i="3"/>
  <c r="I287" i="3" s="1"/>
  <c r="R286" i="3"/>
  <c r="T286" i="3" s="1"/>
  <c r="V286" i="3" s="1"/>
  <c r="Q286" i="3"/>
  <c r="S286" i="3" s="1"/>
  <c r="U286" i="3" s="1"/>
  <c r="L286" i="3"/>
  <c r="N286" i="3" s="1"/>
  <c r="P286" i="3" s="1"/>
  <c r="J286" i="3"/>
  <c r="H286" i="3"/>
  <c r="I286" i="3" s="1"/>
  <c r="S285" i="3"/>
  <c r="U285" i="3" s="1"/>
  <c r="R285" i="3"/>
  <c r="T285" i="3" s="1"/>
  <c r="V285" i="3" s="1"/>
  <c r="Q285" i="3"/>
  <c r="J285" i="3"/>
  <c r="H285" i="3"/>
  <c r="I285" i="3" s="1"/>
  <c r="T284" i="3"/>
  <c r="V284" i="3" s="1"/>
  <c r="R284" i="3"/>
  <c r="Q284" i="3"/>
  <c r="S284" i="3" s="1"/>
  <c r="U284" i="3" s="1"/>
  <c r="J284" i="3"/>
  <c r="H284" i="3"/>
  <c r="I284" i="3" s="1"/>
  <c r="S283" i="3"/>
  <c r="U283" i="3" s="1"/>
  <c r="R283" i="3"/>
  <c r="T283" i="3" s="1"/>
  <c r="V283" i="3" s="1"/>
  <c r="Q283" i="3"/>
  <c r="L283" i="3"/>
  <c r="N283" i="3" s="1"/>
  <c r="P283" i="3" s="1"/>
  <c r="J283" i="3"/>
  <c r="H283" i="3"/>
  <c r="I283" i="3" s="1"/>
  <c r="R282" i="3"/>
  <c r="T282" i="3" s="1"/>
  <c r="V282" i="3" s="1"/>
  <c r="Q282" i="3"/>
  <c r="S282" i="3" s="1"/>
  <c r="U282" i="3" s="1"/>
  <c r="J282" i="3"/>
  <c r="H282" i="3"/>
  <c r="I282" i="3" s="1"/>
  <c r="T281" i="3"/>
  <c r="V281" i="3" s="1"/>
  <c r="S281" i="3"/>
  <c r="U281" i="3" s="1"/>
  <c r="R281" i="3"/>
  <c r="Q281" i="3"/>
  <c r="J281" i="3"/>
  <c r="H281" i="3"/>
  <c r="I281" i="3" s="1"/>
  <c r="R280" i="3"/>
  <c r="T280" i="3" s="1"/>
  <c r="V280" i="3" s="1"/>
  <c r="Q280" i="3"/>
  <c r="S280" i="3" s="1"/>
  <c r="U280" i="3" s="1"/>
  <c r="J280" i="3"/>
  <c r="H280" i="3"/>
  <c r="I280" i="3" s="1"/>
  <c r="T279" i="3"/>
  <c r="V279" i="3" s="1"/>
  <c r="S279" i="3"/>
  <c r="U279" i="3" s="1"/>
  <c r="R279" i="3"/>
  <c r="Q279" i="3"/>
  <c r="J279" i="3"/>
  <c r="H279" i="3"/>
  <c r="I279" i="3" s="1"/>
  <c r="R278" i="3"/>
  <c r="T278" i="3" s="1"/>
  <c r="V278" i="3" s="1"/>
  <c r="Q278" i="3"/>
  <c r="S278" i="3" s="1"/>
  <c r="U278" i="3" s="1"/>
  <c r="L278" i="3"/>
  <c r="N278" i="3" s="1"/>
  <c r="P278" i="3" s="1"/>
  <c r="J278" i="3"/>
  <c r="H278" i="3"/>
  <c r="I278" i="3" s="1"/>
  <c r="S277" i="3"/>
  <c r="U277" i="3" s="1"/>
  <c r="R277" i="3"/>
  <c r="T277" i="3" s="1"/>
  <c r="V277" i="3" s="1"/>
  <c r="Q277" i="3"/>
  <c r="J277" i="3"/>
  <c r="H277" i="3"/>
  <c r="I277" i="3" s="1"/>
  <c r="T276" i="3"/>
  <c r="V276" i="3" s="1"/>
  <c r="R276" i="3"/>
  <c r="Q276" i="3"/>
  <c r="S276" i="3" s="1"/>
  <c r="U276" i="3" s="1"/>
  <c r="J276" i="3"/>
  <c r="H276" i="3"/>
  <c r="I276" i="3" s="1"/>
  <c r="T275" i="3"/>
  <c r="V275" i="3" s="1"/>
  <c r="S275" i="3"/>
  <c r="U275" i="3" s="1"/>
  <c r="R275" i="3"/>
  <c r="Q275" i="3"/>
  <c r="J275" i="3"/>
  <c r="W275" i="3" s="1"/>
  <c r="H275" i="3"/>
  <c r="I275" i="3" s="1"/>
  <c r="U274" i="3"/>
  <c r="T274" i="3"/>
  <c r="V274" i="3" s="1"/>
  <c r="R274" i="3"/>
  <c r="Q274" i="3"/>
  <c r="S274" i="3" s="1"/>
  <c r="J274" i="3"/>
  <c r="H274" i="3"/>
  <c r="I274" i="3" s="1"/>
  <c r="T273" i="3"/>
  <c r="V273" i="3" s="1"/>
  <c r="S273" i="3"/>
  <c r="U273" i="3" s="1"/>
  <c r="R273" i="3"/>
  <c r="Q273" i="3"/>
  <c r="J273" i="3"/>
  <c r="W273" i="3" s="1"/>
  <c r="H273" i="3"/>
  <c r="I273" i="3" s="1"/>
  <c r="U272" i="3"/>
  <c r="T272" i="3"/>
  <c r="V272" i="3" s="1"/>
  <c r="R272" i="3"/>
  <c r="Q272" i="3"/>
  <c r="S272" i="3" s="1"/>
  <c r="J272" i="3"/>
  <c r="I272" i="3"/>
  <c r="H272" i="3"/>
  <c r="T271" i="3"/>
  <c r="V271" i="3" s="1"/>
  <c r="S271" i="3"/>
  <c r="U271" i="3" s="1"/>
  <c r="R271" i="3"/>
  <c r="Q271" i="3"/>
  <c r="J271" i="3"/>
  <c r="W271" i="3" s="1"/>
  <c r="H271" i="3"/>
  <c r="I271" i="3" s="1"/>
  <c r="U270" i="3"/>
  <c r="T270" i="3"/>
  <c r="V270" i="3" s="1"/>
  <c r="R270" i="3"/>
  <c r="Q270" i="3"/>
  <c r="S270" i="3" s="1"/>
  <c r="J270" i="3"/>
  <c r="H270" i="3"/>
  <c r="I270" i="3" s="1"/>
  <c r="S269" i="3"/>
  <c r="U269" i="3" s="1"/>
  <c r="R269" i="3"/>
  <c r="T269" i="3" s="1"/>
  <c r="V269" i="3" s="1"/>
  <c r="Q269" i="3"/>
  <c r="J269" i="3"/>
  <c r="W269" i="3" s="1"/>
  <c r="H269" i="3"/>
  <c r="I269" i="3" s="1"/>
  <c r="AC268" i="3"/>
  <c r="AD268" i="3" s="1"/>
  <c r="AF268" i="3" s="1"/>
  <c r="U268" i="3"/>
  <c r="R268" i="3"/>
  <c r="T268" i="3" s="1"/>
  <c r="V268" i="3" s="1"/>
  <c r="Q268" i="3"/>
  <c r="S268" i="3" s="1"/>
  <c r="J268" i="3"/>
  <c r="H268" i="3"/>
  <c r="I268" i="3" s="1"/>
  <c r="W267" i="3"/>
  <c r="S267" i="3"/>
  <c r="U267" i="3" s="1"/>
  <c r="R267" i="3"/>
  <c r="T267" i="3" s="1"/>
  <c r="V267" i="3" s="1"/>
  <c r="Q267" i="3"/>
  <c r="J267" i="3"/>
  <c r="L267" i="3" s="1"/>
  <c r="N267" i="3" s="1"/>
  <c r="P267" i="3" s="1"/>
  <c r="H267" i="3"/>
  <c r="I267" i="3" s="1"/>
  <c r="AC266" i="3"/>
  <c r="AD266" i="3" s="1"/>
  <c r="AF266" i="3" s="1"/>
  <c r="R266" i="3"/>
  <c r="T266" i="3" s="1"/>
  <c r="V266" i="3" s="1"/>
  <c r="Q266" i="3"/>
  <c r="S266" i="3" s="1"/>
  <c r="U266" i="3" s="1"/>
  <c r="N266" i="3"/>
  <c r="P266" i="3" s="1"/>
  <c r="M266" i="3"/>
  <c r="O266" i="3" s="1"/>
  <c r="L266" i="3"/>
  <c r="J266" i="3"/>
  <c r="H266" i="3"/>
  <c r="I266" i="3" s="1"/>
  <c r="W265" i="3"/>
  <c r="S265" i="3"/>
  <c r="U265" i="3" s="1"/>
  <c r="R265" i="3"/>
  <c r="T265" i="3" s="1"/>
  <c r="V265" i="3" s="1"/>
  <c r="Q265" i="3"/>
  <c r="J265" i="3"/>
  <c r="L265" i="3" s="1"/>
  <c r="N265" i="3" s="1"/>
  <c r="P265" i="3" s="1"/>
  <c r="H265" i="3"/>
  <c r="I265" i="3" s="1"/>
  <c r="AC264" i="3"/>
  <c r="AD264" i="3" s="1"/>
  <c r="AF264" i="3" s="1"/>
  <c r="R264" i="3"/>
  <c r="T264" i="3" s="1"/>
  <c r="V264" i="3" s="1"/>
  <c r="Q264" i="3"/>
  <c r="S264" i="3" s="1"/>
  <c r="U264" i="3" s="1"/>
  <c r="M264" i="3"/>
  <c r="O264" i="3" s="1"/>
  <c r="L264" i="3"/>
  <c r="N264" i="3" s="1"/>
  <c r="P264" i="3" s="1"/>
  <c r="J264" i="3"/>
  <c r="H264" i="3"/>
  <c r="I264" i="3" s="1"/>
  <c r="W263" i="3"/>
  <c r="S263" i="3"/>
  <c r="U263" i="3" s="1"/>
  <c r="R263" i="3"/>
  <c r="T263" i="3" s="1"/>
  <c r="V263" i="3" s="1"/>
  <c r="Q263" i="3"/>
  <c r="N263" i="3"/>
  <c r="P263" i="3" s="1"/>
  <c r="L263" i="3"/>
  <c r="J263" i="3"/>
  <c r="H263" i="3"/>
  <c r="I263" i="3" s="1"/>
  <c r="AC262" i="3"/>
  <c r="AD262" i="3" s="1"/>
  <c r="AF262" i="3" s="1"/>
  <c r="R262" i="3"/>
  <c r="T262" i="3" s="1"/>
  <c r="V262" i="3" s="1"/>
  <c r="Q262" i="3"/>
  <c r="S262" i="3" s="1"/>
  <c r="U262" i="3" s="1"/>
  <c r="M262" i="3"/>
  <c r="O262" i="3" s="1"/>
  <c r="L262" i="3"/>
  <c r="N262" i="3" s="1"/>
  <c r="P262" i="3" s="1"/>
  <c r="J262" i="3"/>
  <c r="H262" i="3"/>
  <c r="I262" i="3" s="1"/>
  <c r="W261" i="3"/>
  <c r="S261" i="3"/>
  <c r="U261" i="3" s="1"/>
  <c r="R261" i="3"/>
  <c r="T261" i="3" s="1"/>
  <c r="V261" i="3" s="1"/>
  <c r="Q261" i="3"/>
  <c r="N261" i="3"/>
  <c r="P261" i="3" s="1"/>
  <c r="L261" i="3"/>
  <c r="J261" i="3"/>
  <c r="H261" i="3"/>
  <c r="I261" i="3" s="1"/>
  <c r="AC260" i="3"/>
  <c r="AD260" i="3" s="1"/>
  <c r="AF260" i="3" s="1"/>
  <c r="R260" i="3"/>
  <c r="T260" i="3" s="1"/>
  <c r="V260" i="3" s="1"/>
  <c r="Q260" i="3"/>
  <c r="S260" i="3" s="1"/>
  <c r="U260" i="3" s="1"/>
  <c r="M260" i="3"/>
  <c r="O260" i="3" s="1"/>
  <c r="L260" i="3"/>
  <c r="N260" i="3" s="1"/>
  <c r="P260" i="3" s="1"/>
  <c r="J260" i="3"/>
  <c r="H260" i="3"/>
  <c r="I260" i="3" s="1"/>
  <c r="W259" i="3"/>
  <c r="S259" i="3"/>
  <c r="U259" i="3" s="1"/>
  <c r="R259" i="3"/>
  <c r="T259" i="3" s="1"/>
  <c r="V259" i="3" s="1"/>
  <c r="Q259" i="3"/>
  <c r="N259" i="3"/>
  <c r="P259" i="3" s="1"/>
  <c r="L259" i="3"/>
  <c r="J259" i="3"/>
  <c r="H259" i="3"/>
  <c r="I259" i="3" s="1"/>
  <c r="AC258" i="3"/>
  <c r="AD258" i="3" s="1"/>
  <c r="AF258" i="3" s="1"/>
  <c r="R258" i="3"/>
  <c r="T258" i="3" s="1"/>
  <c r="V258" i="3" s="1"/>
  <c r="Q258" i="3"/>
  <c r="S258" i="3" s="1"/>
  <c r="U258" i="3" s="1"/>
  <c r="M258" i="3"/>
  <c r="O258" i="3" s="1"/>
  <c r="L258" i="3"/>
  <c r="N258" i="3" s="1"/>
  <c r="P258" i="3" s="1"/>
  <c r="J258" i="3"/>
  <c r="H258" i="3"/>
  <c r="I258" i="3" s="1"/>
  <c r="W257" i="3"/>
  <c r="S257" i="3"/>
  <c r="U257" i="3" s="1"/>
  <c r="R257" i="3"/>
  <c r="T257" i="3" s="1"/>
  <c r="V257" i="3" s="1"/>
  <c r="Q257" i="3"/>
  <c r="N257" i="3"/>
  <c r="P257" i="3" s="1"/>
  <c r="L257" i="3"/>
  <c r="J257" i="3"/>
  <c r="H257" i="3"/>
  <c r="I257" i="3" s="1"/>
  <c r="AC256" i="3"/>
  <c r="S256" i="3"/>
  <c r="U256" i="3" s="1"/>
  <c r="R256" i="3"/>
  <c r="T256" i="3" s="1"/>
  <c r="V256" i="3" s="1"/>
  <c r="Q256" i="3"/>
  <c r="K256" i="3"/>
  <c r="J256" i="3"/>
  <c r="H256" i="3"/>
  <c r="I256" i="3" s="1"/>
  <c r="AC255" i="3"/>
  <c r="T255" i="3"/>
  <c r="V255" i="3" s="1"/>
  <c r="R255" i="3"/>
  <c r="Q255" i="3"/>
  <c r="S255" i="3" s="1"/>
  <c r="U255" i="3" s="1"/>
  <c r="M255" i="3"/>
  <c r="O255" i="3" s="1"/>
  <c r="L255" i="3"/>
  <c r="J255" i="3"/>
  <c r="AD255" i="3" s="1"/>
  <c r="AF255" i="3" s="1"/>
  <c r="I255" i="3"/>
  <c r="H255" i="3"/>
  <c r="W254" i="3"/>
  <c r="X254" i="3" s="1"/>
  <c r="S254" i="3"/>
  <c r="U254" i="3" s="1"/>
  <c r="R254" i="3"/>
  <c r="T254" i="3" s="1"/>
  <c r="V254" i="3" s="1"/>
  <c r="Q254" i="3"/>
  <c r="K254" i="3"/>
  <c r="J254" i="3"/>
  <c r="L254" i="3" s="1"/>
  <c r="H254" i="3"/>
  <c r="I254" i="3" s="1"/>
  <c r="AC253" i="3"/>
  <c r="T253" i="3"/>
  <c r="V253" i="3" s="1"/>
  <c r="R253" i="3"/>
  <c r="Q253" i="3"/>
  <c r="S253" i="3" s="1"/>
  <c r="U253" i="3" s="1"/>
  <c r="M253" i="3"/>
  <c r="O253" i="3" s="1"/>
  <c r="L253" i="3"/>
  <c r="J253" i="3"/>
  <c r="AD253" i="3" s="1"/>
  <c r="AF253" i="3" s="1"/>
  <c r="I253" i="3"/>
  <c r="H253" i="3"/>
  <c r="W252" i="3"/>
  <c r="X252" i="3" s="1"/>
  <c r="S252" i="3"/>
  <c r="U252" i="3" s="1"/>
  <c r="R252" i="3"/>
  <c r="T252" i="3" s="1"/>
  <c r="V252" i="3" s="1"/>
  <c r="Q252" i="3"/>
  <c r="K252" i="3"/>
  <c r="J252" i="3"/>
  <c r="L252" i="3" s="1"/>
  <c r="H252" i="3"/>
  <c r="I252" i="3" s="1"/>
  <c r="AC251" i="3"/>
  <c r="T251" i="3"/>
  <c r="V251" i="3" s="1"/>
  <c r="R251" i="3"/>
  <c r="Q251" i="3"/>
  <c r="S251" i="3" s="1"/>
  <c r="U251" i="3" s="1"/>
  <c r="M251" i="3"/>
  <c r="O251" i="3" s="1"/>
  <c r="L251" i="3"/>
  <c r="J251" i="3"/>
  <c r="AD251" i="3" s="1"/>
  <c r="AF251" i="3" s="1"/>
  <c r="I251" i="3"/>
  <c r="H251" i="3"/>
  <c r="W250" i="3"/>
  <c r="X250" i="3" s="1"/>
  <c r="S250" i="3"/>
  <c r="U250" i="3" s="1"/>
  <c r="R250" i="3"/>
  <c r="T250" i="3" s="1"/>
  <c r="V250" i="3" s="1"/>
  <c r="Q250" i="3"/>
  <c r="K250" i="3"/>
  <c r="J250" i="3"/>
  <c r="L250" i="3" s="1"/>
  <c r="H250" i="3"/>
  <c r="I250" i="3" s="1"/>
  <c r="AC249" i="3"/>
  <c r="T249" i="3"/>
  <c r="V249" i="3" s="1"/>
  <c r="R249" i="3"/>
  <c r="Q249" i="3"/>
  <c r="S249" i="3" s="1"/>
  <c r="U249" i="3" s="1"/>
  <c r="M249" i="3"/>
  <c r="O249" i="3" s="1"/>
  <c r="L249" i="3"/>
  <c r="J249" i="3"/>
  <c r="AD249" i="3" s="1"/>
  <c r="AF249" i="3" s="1"/>
  <c r="I249" i="3"/>
  <c r="H249" i="3"/>
  <c r="W248" i="3"/>
  <c r="X248" i="3" s="1"/>
  <c r="S248" i="3"/>
  <c r="U248" i="3" s="1"/>
  <c r="R248" i="3"/>
  <c r="T248" i="3" s="1"/>
  <c r="V248" i="3" s="1"/>
  <c r="Q248" i="3"/>
  <c r="K248" i="3"/>
  <c r="J248" i="3"/>
  <c r="L248" i="3" s="1"/>
  <c r="H248" i="3"/>
  <c r="I248" i="3" s="1"/>
  <c r="AC247" i="3"/>
  <c r="T247" i="3"/>
  <c r="V247" i="3" s="1"/>
  <c r="R247" i="3"/>
  <c r="Q247" i="3"/>
  <c r="S247" i="3" s="1"/>
  <c r="U247" i="3" s="1"/>
  <c r="M247" i="3"/>
  <c r="O247" i="3" s="1"/>
  <c r="L247" i="3"/>
  <c r="J247" i="3"/>
  <c r="AD247" i="3" s="1"/>
  <c r="AF247" i="3" s="1"/>
  <c r="I247" i="3"/>
  <c r="H247" i="3"/>
  <c r="W246" i="3"/>
  <c r="X246" i="3" s="1"/>
  <c r="S246" i="3"/>
  <c r="U246" i="3" s="1"/>
  <c r="R246" i="3"/>
  <c r="T246" i="3" s="1"/>
  <c r="V246" i="3" s="1"/>
  <c r="Q246" i="3"/>
  <c r="K246" i="3"/>
  <c r="J246" i="3"/>
  <c r="L246" i="3" s="1"/>
  <c r="H246" i="3"/>
  <c r="I246" i="3" s="1"/>
  <c r="AC245" i="3"/>
  <c r="T245" i="3"/>
  <c r="V245" i="3" s="1"/>
  <c r="R245" i="3"/>
  <c r="Q245" i="3"/>
  <c r="S245" i="3" s="1"/>
  <c r="U245" i="3" s="1"/>
  <c r="M245" i="3"/>
  <c r="O245" i="3" s="1"/>
  <c r="L245" i="3"/>
  <c r="J245" i="3"/>
  <c r="AD245" i="3" s="1"/>
  <c r="AF245" i="3" s="1"/>
  <c r="I245" i="3"/>
  <c r="H245" i="3"/>
  <c r="W244" i="3"/>
  <c r="X244" i="3" s="1"/>
  <c r="S244" i="3"/>
  <c r="U244" i="3" s="1"/>
  <c r="R244" i="3"/>
  <c r="T244" i="3" s="1"/>
  <c r="V244" i="3" s="1"/>
  <c r="Q244" i="3"/>
  <c r="K244" i="3"/>
  <c r="J244" i="3"/>
  <c r="L244" i="3" s="1"/>
  <c r="H244" i="3"/>
  <c r="I244" i="3" s="1"/>
  <c r="AC243" i="3"/>
  <c r="T243" i="3"/>
  <c r="V243" i="3" s="1"/>
  <c r="R243" i="3"/>
  <c r="Q243" i="3"/>
  <c r="S243" i="3" s="1"/>
  <c r="U243" i="3" s="1"/>
  <c r="M243" i="3"/>
  <c r="O243" i="3" s="1"/>
  <c r="L243" i="3"/>
  <c r="J243" i="3"/>
  <c r="AD243" i="3" s="1"/>
  <c r="AF243" i="3" s="1"/>
  <c r="I243" i="3"/>
  <c r="H243" i="3"/>
  <c r="W242" i="3"/>
  <c r="X242" i="3" s="1"/>
  <c r="S242" i="3"/>
  <c r="U242" i="3" s="1"/>
  <c r="R242" i="3"/>
  <c r="T242" i="3" s="1"/>
  <c r="V242" i="3" s="1"/>
  <c r="Q242" i="3"/>
  <c r="K242" i="3"/>
  <c r="J242" i="3"/>
  <c r="L242" i="3" s="1"/>
  <c r="H242" i="3"/>
  <c r="I242" i="3" s="1"/>
  <c r="AC241" i="3"/>
  <c r="T241" i="3"/>
  <c r="V241" i="3" s="1"/>
  <c r="R241" i="3"/>
  <c r="Q241" i="3"/>
  <c r="S241" i="3" s="1"/>
  <c r="U241" i="3" s="1"/>
  <c r="M241" i="3"/>
  <c r="O241" i="3" s="1"/>
  <c r="L241" i="3"/>
  <c r="J241" i="3"/>
  <c r="AD241" i="3" s="1"/>
  <c r="AF241" i="3" s="1"/>
  <c r="H241" i="3"/>
  <c r="I241" i="3" s="1"/>
  <c r="W240" i="3"/>
  <c r="X240" i="3" s="1"/>
  <c r="S240" i="3"/>
  <c r="U240" i="3" s="1"/>
  <c r="R240" i="3"/>
  <c r="T240" i="3" s="1"/>
  <c r="V240" i="3" s="1"/>
  <c r="Q240" i="3"/>
  <c r="K240" i="3"/>
  <c r="J240" i="3"/>
  <c r="L240" i="3" s="1"/>
  <c r="H240" i="3"/>
  <c r="I240" i="3" s="1"/>
  <c r="AC239" i="3"/>
  <c r="T239" i="3"/>
  <c r="V239" i="3" s="1"/>
  <c r="R239" i="3"/>
  <c r="Q239" i="3"/>
  <c r="S239" i="3" s="1"/>
  <c r="U239" i="3" s="1"/>
  <c r="M239" i="3"/>
  <c r="O239" i="3" s="1"/>
  <c r="L239" i="3"/>
  <c r="J239" i="3"/>
  <c r="AD239" i="3" s="1"/>
  <c r="AF239" i="3" s="1"/>
  <c r="H239" i="3"/>
  <c r="I239" i="3" s="1"/>
  <c r="W238" i="3"/>
  <c r="X238" i="3" s="1"/>
  <c r="S238" i="3"/>
  <c r="U238" i="3" s="1"/>
  <c r="R238" i="3"/>
  <c r="T238" i="3" s="1"/>
  <c r="V238" i="3" s="1"/>
  <c r="Q238" i="3"/>
  <c r="K238" i="3"/>
  <c r="J238" i="3"/>
  <c r="L238" i="3" s="1"/>
  <c r="H238" i="3"/>
  <c r="I238" i="3" s="1"/>
  <c r="AC237" i="3"/>
  <c r="T237" i="3"/>
  <c r="V237" i="3" s="1"/>
  <c r="R237" i="3"/>
  <c r="Q237" i="3"/>
  <c r="S237" i="3" s="1"/>
  <c r="U237" i="3" s="1"/>
  <c r="M237" i="3"/>
  <c r="O237" i="3" s="1"/>
  <c r="L237" i="3"/>
  <c r="J237" i="3"/>
  <c r="AD237" i="3" s="1"/>
  <c r="AF237" i="3" s="1"/>
  <c r="H237" i="3"/>
  <c r="I237" i="3" s="1"/>
  <c r="W236" i="3"/>
  <c r="X236" i="3" s="1"/>
  <c r="S236" i="3"/>
  <c r="U236" i="3" s="1"/>
  <c r="R236" i="3"/>
  <c r="T236" i="3" s="1"/>
  <c r="V236" i="3" s="1"/>
  <c r="Q236" i="3"/>
  <c r="K236" i="3"/>
  <c r="J236" i="3"/>
  <c r="L236" i="3" s="1"/>
  <c r="H236" i="3"/>
  <c r="I236" i="3" s="1"/>
  <c r="AC235" i="3"/>
  <c r="T235" i="3"/>
  <c r="V235" i="3" s="1"/>
  <c r="R235" i="3"/>
  <c r="Q235" i="3"/>
  <c r="S235" i="3" s="1"/>
  <c r="U235" i="3" s="1"/>
  <c r="M235" i="3"/>
  <c r="O235" i="3" s="1"/>
  <c r="L235" i="3"/>
  <c r="J235" i="3"/>
  <c r="AD235" i="3" s="1"/>
  <c r="AF235" i="3" s="1"/>
  <c r="H235" i="3"/>
  <c r="I235" i="3" s="1"/>
  <c r="W234" i="3"/>
  <c r="X234" i="3" s="1"/>
  <c r="S234" i="3"/>
  <c r="U234" i="3" s="1"/>
  <c r="R234" i="3"/>
  <c r="T234" i="3" s="1"/>
  <c r="V234" i="3" s="1"/>
  <c r="Q234" i="3"/>
  <c r="K234" i="3"/>
  <c r="J234" i="3"/>
  <c r="L234" i="3" s="1"/>
  <c r="H234" i="3"/>
  <c r="I234" i="3" s="1"/>
  <c r="AC233" i="3"/>
  <c r="T233" i="3"/>
  <c r="V233" i="3" s="1"/>
  <c r="R233" i="3"/>
  <c r="Q233" i="3"/>
  <c r="S233" i="3" s="1"/>
  <c r="U233" i="3" s="1"/>
  <c r="M233" i="3"/>
  <c r="O233" i="3" s="1"/>
  <c r="L233" i="3"/>
  <c r="J233" i="3"/>
  <c r="AD233" i="3" s="1"/>
  <c r="AF233" i="3" s="1"/>
  <c r="I233" i="3"/>
  <c r="H233" i="3"/>
  <c r="W232" i="3"/>
  <c r="X232" i="3" s="1"/>
  <c r="S232" i="3"/>
  <c r="U232" i="3" s="1"/>
  <c r="R232" i="3"/>
  <c r="T232" i="3" s="1"/>
  <c r="V232" i="3" s="1"/>
  <c r="Q232" i="3"/>
  <c r="K232" i="3"/>
  <c r="J232" i="3"/>
  <c r="L232" i="3" s="1"/>
  <c r="I232" i="3"/>
  <c r="H232" i="3"/>
  <c r="AC231" i="3"/>
  <c r="T231" i="3"/>
  <c r="V231" i="3" s="1"/>
  <c r="R231" i="3"/>
  <c r="Q231" i="3"/>
  <c r="S231" i="3" s="1"/>
  <c r="U231" i="3" s="1"/>
  <c r="M231" i="3"/>
  <c r="O231" i="3" s="1"/>
  <c r="L231" i="3"/>
  <c r="J231" i="3"/>
  <c r="AD231" i="3" s="1"/>
  <c r="AF231" i="3" s="1"/>
  <c r="H231" i="3"/>
  <c r="I231" i="3" s="1"/>
  <c r="W230" i="3"/>
  <c r="X230" i="3" s="1"/>
  <c r="S230" i="3"/>
  <c r="U230" i="3" s="1"/>
  <c r="R230" i="3"/>
  <c r="T230" i="3" s="1"/>
  <c r="V230" i="3" s="1"/>
  <c r="Q230" i="3"/>
  <c r="K230" i="3"/>
  <c r="J230" i="3"/>
  <c r="L230" i="3" s="1"/>
  <c r="H230" i="3"/>
  <c r="I230" i="3" s="1"/>
  <c r="AC229" i="3"/>
  <c r="AE229" i="3" s="1"/>
  <c r="AG229" i="3" s="1"/>
  <c r="Y229" i="3"/>
  <c r="AA229" i="3" s="1"/>
  <c r="X229" i="3"/>
  <c r="W229" i="3"/>
  <c r="Z229" i="3" s="1"/>
  <c r="AB229" i="3" s="1"/>
  <c r="T229" i="3"/>
  <c r="V229" i="3" s="1"/>
  <c r="R229" i="3"/>
  <c r="Q229" i="3"/>
  <c r="S229" i="3" s="1"/>
  <c r="U229" i="3" s="1"/>
  <c r="M229" i="3"/>
  <c r="O229" i="3" s="1"/>
  <c r="L229" i="3"/>
  <c r="K229" i="3"/>
  <c r="J229" i="3"/>
  <c r="AD229" i="3" s="1"/>
  <c r="AF229" i="3" s="1"/>
  <c r="I229" i="3"/>
  <c r="H229" i="3"/>
  <c r="W228" i="3"/>
  <c r="X228" i="3" s="1"/>
  <c r="S228" i="3"/>
  <c r="U228" i="3" s="1"/>
  <c r="R228" i="3"/>
  <c r="T228" i="3" s="1"/>
  <c r="V228" i="3" s="1"/>
  <c r="Q228" i="3"/>
  <c r="K228" i="3"/>
  <c r="J228" i="3"/>
  <c r="L228" i="3" s="1"/>
  <c r="I228" i="3"/>
  <c r="H228" i="3"/>
  <c r="AC227" i="3"/>
  <c r="R227" i="3"/>
  <c r="T227" i="3" s="1"/>
  <c r="V227" i="3" s="1"/>
  <c r="Q227" i="3"/>
  <c r="S227" i="3" s="1"/>
  <c r="U227" i="3" s="1"/>
  <c r="J227" i="3"/>
  <c r="AD227" i="3" s="1"/>
  <c r="AF227" i="3" s="1"/>
  <c r="H227" i="3"/>
  <c r="I227" i="3" s="1"/>
  <c r="W226" i="3"/>
  <c r="X226" i="3" s="1"/>
  <c r="S226" i="3"/>
  <c r="U226" i="3" s="1"/>
  <c r="R226" i="3"/>
  <c r="T226" i="3" s="1"/>
  <c r="V226" i="3" s="1"/>
  <c r="Q226" i="3"/>
  <c r="K226" i="3"/>
  <c r="J226" i="3"/>
  <c r="L226" i="3" s="1"/>
  <c r="H226" i="3"/>
  <c r="I226" i="3" s="1"/>
  <c r="AC225" i="3"/>
  <c r="R225" i="3"/>
  <c r="T225" i="3" s="1"/>
  <c r="V225" i="3" s="1"/>
  <c r="Q225" i="3"/>
  <c r="S225" i="3" s="1"/>
  <c r="U225" i="3" s="1"/>
  <c r="J225" i="3"/>
  <c r="AD225" i="3" s="1"/>
  <c r="AF225" i="3" s="1"/>
  <c r="H225" i="3"/>
  <c r="I225" i="3" s="1"/>
  <c r="W224" i="3"/>
  <c r="X224" i="3" s="1"/>
  <c r="T224" i="3"/>
  <c r="V224" i="3" s="1"/>
  <c r="S224" i="3"/>
  <c r="U224" i="3" s="1"/>
  <c r="R224" i="3"/>
  <c r="Q224" i="3"/>
  <c r="L224" i="3"/>
  <c r="K224" i="3"/>
  <c r="J224" i="3"/>
  <c r="H224" i="3"/>
  <c r="I224" i="3" s="1"/>
  <c r="AC223" i="3"/>
  <c r="R223" i="3"/>
  <c r="T223" i="3" s="1"/>
  <c r="V223" i="3" s="1"/>
  <c r="Q223" i="3"/>
  <c r="S223" i="3" s="1"/>
  <c r="U223" i="3" s="1"/>
  <c r="J223" i="3"/>
  <c r="AD223" i="3" s="1"/>
  <c r="AF223" i="3" s="1"/>
  <c r="H223" i="3"/>
  <c r="I223" i="3" s="1"/>
  <c r="W222" i="3"/>
  <c r="X222" i="3" s="1"/>
  <c r="S222" i="3"/>
  <c r="U222" i="3" s="1"/>
  <c r="R222" i="3"/>
  <c r="T222" i="3" s="1"/>
  <c r="V222" i="3" s="1"/>
  <c r="Q222" i="3"/>
  <c r="K222" i="3"/>
  <c r="J222" i="3"/>
  <c r="L222" i="3" s="1"/>
  <c r="H222" i="3"/>
  <c r="I222" i="3" s="1"/>
  <c r="AC221" i="3"/>
  <c r="R221" i="3"/>
  <c r="T221" i="3" s="1"/>
  <c r="V221" i="3" s="1"/>
  <c r="Q221" i="3"/>
  <c r="S221" i="3" s="1"/>
  <c r="U221" i="3" s="1"/>
  <c r="J221" i="3"/>
  <c r="AD221" i="3" s="1"/>
  <c r="AF221" i="3" s="1"/>
  <c r="H221" i="3"/>
  <c r="I221" i="3" s="1"/>
  <c r="W220" i="3"/>
  <c r="X220" i="3" s="1"/>
  <c r="S220" i="3"/>
  <c r="U220" i="3" s="1"/>
  <c r="R220" i="3"/>
  <c r="T220" i="3" s="1"/>
  <c r="V220" i="3" s="1"/>
  <c r="Q220" i="3"/>
  <c r="K220" i="3"/>
  <c r="J220" i="3"/>
  <c r="L220" i="3" s="1"/>
  <c r="M220" i="3" s="1"/>
  <c r="O220" i="3" s="1"/>
  <c r="H220" i="3"/>
  <c r="I220" i="3" s="1"/>
  <c r="AC219" i="3"/>
  <c r="R219" i="3"/>
  <c r="T219" i="3" s="1"/>
  <c r="V219" i="3" s="1"/>
  <c r="Q219" i="3"/>
  <c r="S219" i="3" s="1"/>
  <c r="U219" i="3" s="1"/>
  <c r="J219" i="3"/>
  <c r="AD219" i="3" s="1"/>
  <c r="AF219" i="3" s="1"/>
  <c r="I219" i="3"/>
  <c r="H219" i="3"/>
  <c r="W218" i="3"/>
  <c r="X218" i="3" s="1"/>
  <c r="T218" i="3"/>
  <c r="V218" i="3" s="1"/>
  <c r="S218" i="3"/>
  <c r="U218" i="3" s="1"/>
  <c r="R218" i="3"/>
  <c r="Q218" i="3"/>
  <c r="L218" i="3"/>
  <c r="M218" i="3" s="1"/>
  <c r="O218" i="3" s="1"/>
  <c r="K218" i="3"/>
  <c r="J218" i="3"/>
  <c r="H218" i="3"/>
  <c r="I218" i="3" s="1"/>
  <c r="AC217" i="3"/>
  <c r="R217" i="3"/>
  <c r="T217" i="3" s="1"/>
  <c r="V217" i="3" s="1"/>
  <c r="Q217" i="3"/>
  <c r="S217" i="3" s="1"/>
  <c r="U217" i="3" s="1"/>
  <c r="J217" i="3"/>
  <c r="AD217" i="3" s="1"/>
  <c r="AF217" i="3" s="1"/>
  <c r="I217" i="3"/>
  <c r="H217" i="3"/>
  <c r="W216" i="3"/>
  <c r="X216" i="3" s="1"/>
  <c r="T216" i="3"/>
  <c r="V216" i="3" s="1"/>
  <c r="S216" i="3"/>
  <c r="U216" i="3" s="1"/>
  <c r="R216" i="3"/>
  <c r="Q216" i="3"/>
  <c r="L216" i="3"/>
  <c r="M216" i="3" s="1"/>
  <c r="O216" i="3" s="1"/>
  <c r="K216" i="3"/>
  <c r="J216" i="3"/>
  <c r="H216" i="3"/>
  <c r="I216" i="3" s="1"/>
  <c r="AC215" i="3"/>
  <c r="R215" i="3"/>
  <c r="T215" i="3" s="1"/>
  <c r="V215" i="3" s="1"/>
  <c r="Q215" i="3"/>
  <c r="S215" i="3" s="1"/>
  <c r="U215" i="3" s="1"/>
  <c r="J215" i="3"/>
  <c r="AD215" i="3" s="1"/>
  <c r="AF215" i="3" s="1"/>
  <c r="H215" i="3"/>
  <c r="I215" i="3" s="1"/>
  <c r="W214" i="3"/>
  <c r="X214" i="3" s="1"/>
  <c r="T214" i="3"/>
  <c r="V214" i="3" s="1"/>
  <c r="S214" i="3"/>
  <c r="U214" i="3" s="1"/>
  <c r="R214" i="3"/>
  <c r="Q214" i="3"/>
  <c r="L214" i="3"/>
  <c r="M214" i="3" s="1"/>
  <c r="O214" i="3" s="1"/>
  <c r="K214" i="3"/>
  <c r="J214" i="3"/>
  <c r="H214" i="3"/>
  <c r="I214" i="3" s="1"/>
  <c r="AC213" i="3"/>
  <c r="R213" i="3"/>
  <c r="T213" i="3" s="1"/>
  <c r="V213" i="3" s="1"/>
  <c r="Q213" i="3"/>
  <c r="S213" i="3" s="1"/>
  <c r="U213" i="3" s="1"/>
  <c r="J213" i="3"/>
  <c r="AD213" i="3" s="1"/>
  <c r="AF213" i="3" s="1"/>
  <c r="H213" i="3"/>
  <c r="I213" i="3" s="1"/>
  <c r="W212" i="3"/>
  <c r="X212" i="3" s="1"/>
  <c r="T212" i="3"/>
  <c r="V212" i="3" s="1"/>
  <c r="S212" i="3"/>
  <c r="U212" i="3" s="1"/>
  <c r="R212" i="3"/>
  <c r="Q212" i="3"/>
  <c r="L212" i="3"/>
  <c r="M212" i="3" s="1"/>
  <c r="O212" i="3" s="1"/>
  <c r="K212" i="3"/>
  <c r="J212" i="3"/>
  <c r="H212" i="3"/>
  <c r="I212" i="3" s="1"/>
  <c r="AC211" i="3"/>
  <c r="R211" i="3"/>
  <c r="T211" i="3" s="1"/>
  <c r="V211" i="3" s="1"/>
  <c r="Q211" i="3"/>
  <c r="S211" i="3" s="1"/>
  <c r="U211" i="3" s="1"/>
  <c r="J211" i="3"/>
  <c r="AD211" i="3" s="1"/>
  <c r="AF211" i="3" s="1"/>
  <c r="I211" i="3"/>
  <c r="H211" i="3"/>
  <c r="W210" i="3"/>
  <c r="X210" i="3" s="1"/>
  <c r="T210" i="3"/>
  <c r="V210" i="3" s="1"/>
  <c r="S210" i="3"/>
  <c r="U210" i="3" s="1"/>
  <c r="R210" i="3"/>
  <c r="Q210" i="3"/>
  <c r="L210" i="3"/>
  <c r="M210" i="3" s="1"/>
  <c r="O210" i="3" s="1"/>
  <c r="K210" i="3"/>
  <c r="J210" i="3"/>
  <c r="H210" i="3"/>
  <c r="I210" i="3" s="1"/>
  <c r="AC209" i="3"/>
  <c r="R209" i="3"/>
  <c r="T209" i="3" s="1"/>
  <c r="V209" i="3" s="1"/>
  <c r="Q209" i="3"/>
  <c r="S209" i="3" s="1"/>
  <c r="U209" i="3" s="1"/>
  <c r="J209" i="3"/>
  <c r="AD209" i="3" s="1"/>
  <c r="AF209" i="3" s="1"/>
  <c r="I209" i="3"/>
  <c r="H209" i="3"/>
  <c r="W208" i="3"/>
  <c r="X208" i="3" s="1"/>
  <c r="T208" i="3"/>
  <c r="V208" i="3" s="1"/>
  <c r="S208" i="3"/>
  <c r="U208" i="3" s="1"/>
  <c r="R208" i="3"/>
  <c r="Q208" i="3"/>
  <c r="L208" i="3"/>
  <c r="M208" i="3" s="1"/>
  <c r="O208" i="3" s="1"/>
  <c r="K208" i="3"/>
  <c r="J208" i="3"/>
  <c r="H208" i="3"/>
  <c r="I208" i="3" s="1"/>
  <c r="AC207" i="3"/>
  <c r="R207" i="3"/>
  <c r="T207" i="3" s="1"/>
  <c r="V207" i="3" s="1"/>
  <c r="Q207" i="3"/>
  <c r="S207" i="3" s="1"/>
  <c r="U207" i="3" s="1"/>
  <c r="J207" i="3"/>
  <c r="AD207" i="3" s="1"/>
  <c r="AF207" i="3" s="1"/>
  <c r="H207" i="3"/>
  <c r="I207" i="3" s="1"/>
  <c r="W206" i="3"/>
  <c r="X206" i="3" s="1"/>
  <c r="T206" i="3"/>
  <c r="V206" i="3" s="1"/>
  <c r="S206" i="3"/>
  <c r="U206" i="3" s="1"/>
  <c r="R206" i="3"/>
  <c r="Q206" i="3"/>
  <c r="L206" i="3"/>
  <c r="M206" i="3" s="1"/>
  <c r="O206" i="3" s="1"/>
  <c r="K206" i="3"/>
  <c r="J206" i="3"/>
  <c r="H206" i="3"/>
  <c r="I206" i="3" s="1"/>
  <c r="AC205" i="3"/>
  <c r="R205" i="3"/>
  <c r="T205" i="3" s="1"/>
  <c r="V205" i="3" s="1"/>
  <c r="Q205" i="3"/>
  <c r="S205" i="3" s="1"/>
  <c r="U205" i="3" s="1"/>
  <c r="J205" i="3"/>
  <c r="AD205" i="3" s="1"/>
  <c r="AF205" i="3" s="1"/>
  <c r="H205" i="3"/>
  <c r="I205" i="3" s="1"/>
  <c r="AE204" i="3"/>
  <c r="AG204" i="3" s="1"/>
  <c r="AC204" i="3"/>
  <c r="W204" i="3"/>
  <c r="X204" i="3" s="1"/>
  <c r="T204" i="3"/>
  <c r="V204" i="3" s="1"/>
  <c r="S204" i="3"/>
  <c r="U204" i="3" s="1"/>
  <c r="R204" i="3"/>
  <c r="Q204" i="3"/>
  <c r="L204" i="3"/>
  <c r="M204" i="3" s="1"/>
  <c r="O204" i="3" s="1"/>
  <c r="K204" i="3"/>
  <c r="J204" i="3"/>
  <c r="AD204" i="3" s="1"/>
  <c r="AF204" i="3" s="1"/>
  <c r="H204" i="3"/>
  <c r="I204" i="3" s="1"/>
  <c r="AC203" i="3"/>
  <c r="R203" i="3"/>
  <c r="T203" i="3" s="1"/>
  <c r="V203" i="3" s="1"/>
  <c r="Q203" i="3"/>
  <c r="S203" i="3" s="1"/>
  <c r="U203" i="3" s="1"/>
  <c r="J203" i="3"/>
  <c r="AD203" i="3" s="1"/>
  <c r="AF203" i="3" s="1"/>
  <c r="H203" i="3"/>
  <c r="I203" i="3" s="1"/>
  <c r="AE202" i="3"/>
  <c r="AG202" i="3" s="1"/>
  <c r="AC202" i="3"/>
  <c r="W202" i="3"/>
  <c r="X202" i="3" s="1"/>
  <c r="T202" i="3"/>
  <c r="V202" i="3" s="1"/>
  <c r="S202" i="3"/>
  <c r="U202" i="3" s="1"/>
  <c r="R202" i="3"/>
  <c r="Q202" i="3"/>
  <c r="L202" i="3"/>
  <c r="M202" i="3" s="1"/>
  <c r="O202" i="3" s="1"/>
  <c r="K202" i="3"/>
  <c r="J202" i="3"/>
  <c r="AD202" i="3" s="1"/>
  <c r="AF202" i="3" s="1"/>
  <c r="H202" i="3"/>
  <c r="I202" i="3" s="1"/>
  <c r="AC201" i="3"/>
  <c r="R201" i="3"/>
  <c r="T201" i="3" s="1"/>
  <c r="V201" i="3" s="1"/>
  <c r="Q201" i="3"/>
  <c r="S201" i="3" s="1"/>
  <c r="U201" i="3" s="1"/>
  <c r="J201" i="3"/>
  <c r="AD201" i="3" s="1"/>
  <c r="AF201" i="3" s="1"/>
  <c r="I201" i="3"/>
  <c r="H201" i="3"/>
  <c r="AE200" i="3"/>
  <c r="AG200" i="3" s="1"/>
  <c r="AC200" i="3"/>
  <c r="W200" i="3"/>
  <c r="X200" i="3" s="1"/>
  <c r="T200" i="3"/>
  <c r="V200" i="3" s="1"/>
  <c r="S200" i="3"/>
  <c r="U200" i="3" s="1"/>
  <c r="R200" i="3"/>
  <c r="Q200" i="3"/>
  <c r="L200" i="3"/>
  <c r="M200" i="3" s="1"/>
  <c r="O200" i="3" s="1"/>
  <c r="K200" i="3"/>
  <c r="J200" i="3"/>
  <c r="AD200" i="3" s="1"/>
  <c r="AF200" i="3" s="1"/>
  <c r="H200" i="3"/>
  <c r="I200" i="3" s="1"/>
  <c r="AC199" i="3"/>
  <c r="R199" i="3"/>
  <c r="T199" i="3" s="1"/>
  <c r="V199" i="3" s="1"/>
  <c r="Q199" i="3"/>
  <c r="S199" i="3" s="1"/>
  <c r="U199" i="3" s="1"/>
  <c r="J199" i="3"/>
  <c r="AD199" i="3" s="1"/>
  <c r="AF199" i="3" s="1"/>
  <c r="I199" i="3"/>
  <c r="H199" i="3"/>
  <c r="AE198" i="3"/>
  <c r="AG198" i="3" s="1"/>
  <c r="AC198" i="3"/>
  <c r="W198" i="3"/>
  <c r="X198" i="3" s="1"/>
  <c r="T198" i="3"/>
  <c r="V198" i="3" s="1"/>
  <c r="S198" i="3"/>
  <c r="U198" i="3" s="1"/>
  <c r="R198" i="3"/>
  <c r="Q198" i="3"/>
  <c r="L198" i="3"/>
  <c r="M198" i="3" s="1"/>
  <c r="O198" i="3" s="1"/>
  <c r="K198" i="3"/>
  <c r="J198" i="3"/>
  <c r="AD198" i="3" s="1"/>
  <c r="AF198" i="3" s="1"/>
  <c r="H198" i="3"/>
  <c r="I198" i="3" s="1"/>
  <c r="AC197" i="3"/>
  <c r="R197" i="3"/>
  <c r="T197" i="3" s="1"/>
  <c r="V197" i="3" s="1"/>
  <c r="Q197" i="3"/>
  <c r="S197" i="3" s="1"/>
  <c r="U197" i="3" s="1"/>
  <c r="J197" i="3"/>
  <c r="AD197" i="3" s="1"/>
  <c r="AF197" i="3" s="1"/>
  <c r="H197" i="3"/>
  <c r="I197" i="3" s="1"/>
  <c r="AE196" i="3"/>
  <c r="AG196" i="3" s="1"/>
  <c r="AC196" i="3"/>
  <c r="W196" i="3"/>
  <c r="X196" i="3" s="1"/>
  <c r="T196" i="3"/>
  <c r="V196" i="3" s="1"/>
  <c r="S196" i="3"/>
  <c r="U196" i="3" s="1"/>
  <c r="R196" i="3"/>
  <c r="Q196" i="3"/>
  <c r="L196" i="3"/>
  <c r="M196" i="3" s="1"/>
  <c r="O196" i="3" s="1"/>
  <c r="K196" i="3"/>
  <c r="J196" i="3"/>
  <c r="AD196" i="3" s="1"/>
  <c r="AF196" i="3" s="1"/>
  <c r="H196" i="3"/>
  <c r="I196" i="3" s="1"/>
  <c r="AC195" i="3"/>
  <c r="R195" i="3"/>
  <c r="T195" i="3" s="1"/>
  <c r="V195" i="3" s="1"/>
  <c r="Q195" i="3"/>
  <c r="S195" i="3" s="1"/>
  <c r="U195" i="3" s="1"/>
  <c r="J195" i="3"/>
  <c r="AD195" i="3" s="1"/>
  <c r="AF195" i="3" s="1"/>
  <c r="H195" i="3"/>
  <c r="I195" i="3" s="1"/>
  <c r="AE194" i="3"/>
  <c r="AG194" i="3" s="1"/>
  <c r="AC194" i="3"/>
  <c r="W194" i="3"/>
  <c r="X194" i="3" s="1"/>
  <c r="T194" i="3"/>
  <c r="V194" i="3" s="1"/>
  <c r="S194" i="3"/>
  <c r="U194" i="3" s="1"/>
  <c r="R194" i="3"/>
  <c r="Q194" i="3"/>
  <c r="L194" i="3"/>
  <c r="M194" i="3" s="1"/>
  <c r="O194" i="3" s="1"/>
  <c r="K194" i="3"/>
  <c r="J194" i="3"/>
  <c r="AD194" i="3" s="1"/>
  <c r="AF194" i="3" s="1"/>
  <c r="H194" i="3"/>
  <c r="I194" i="3" s="1"/>
  <c r="R193" i="3"/>
  <c r="T193" i="3" s="1"/>
  <c r="V193" i="3" s="1"/>
  <c r="Q193" i="3"/>
  <c r="S193" i="3" s="1"/>
  <c r="U193" i="3" s="1"/>
  <c r="J193" i="3"/>
  <c r="H193" i="3"/>
  <c r="I193" i="3" s="1"/>
  <c r="AE192" i="3"/>
  <c r="AG192" i="3" s="1"/>
  <c r="AC192" i="3"/>
  <c r="X192" i="3"/>
  <c r="W192" i="3"/>
  <c r="Z192" i="3" s="1"/>
  <c r="AB192" i="3" s="1"/>
  <c r="T192" i="3"/>
  <c r="V192" i="3" s="1"/>
  <c r="S192" i="3"/>
  <c r="U192" i="3" s="1"/>
  <c r="R192" i="3"/>
  <c r="Q192" i="3"/>
  <c r="L192" i="3"/>
  <c r="M192" i="3" s="1"/>
  <c r="O192" i="3" s="1"/>
  <c r="K192" i="3"/>
  <c r="J192" i="3"/>
  <c r="AD192" i="3" s="1"/>
  <c r="AF192" i="3" s="1"/>
  <c r="H192" i="3"/>
  <c r="I192" i="3" s="1"/>
  <c r="R191" i="3"/>
  <c r="T191" i="3" s="1"/>
  <c r="V191" i="3" s="1"/>
  <c r="Q191" i="3"/>
  <c r="S191" i="3" s="1"/>
  <c r="U191" i="3" s="1"/>
  <c r="J191" i="3"/>
  <c r="I191" i="3"/>
  <c r="H191" i="3"/>
  <c r="AE190" i="3"/>
  <c r="AG190" i="3" s="1"/>
  <c r="AC190" i="3"/>
  <c r="X190" i="3"/>
  <c r="W190" i="3"/>
  <c r="Z190" i="3" s="1"/>
  <c r="AB190" i="3" s="1"/>
  <c r="T190" i="3"/>
  <c r="V190" i="3" s="1"/>
  <c r="S190" i="3"/>
  <c r="U190" i="3" s="1"/>
  <c r="R190" i="3"/>
  <c r="Q190" i="3"/>
  <c r="L190" i="3"/>
  <c r="M190" i="3" s="1"/>
  <c r="O190" i="3" s="1"/>
  <c r="K190" i="3"/>
  <c r="J190" i="3"/>
  <c r="AD190" i="3" s="1"/>
  <c r="AF190" i="3" s="1"/>
  <c r="H190" i="3"/>
  <c r="I190" i="3" s="1"/>
  <c r="R189" i="3"/>
  <c r="T189" i="3" s="1"/>
  <c r="V189" i="3" s="1"/>
  <c r="Q189" i="3"/>
  <c r="S189" i="3" s="1"/>
  <c r="U189" i="3" s="1"/>
  <c r="J189" i="3"/>
  <c r="I189" i="3"/>
  <c r="H189" i="3"/>
  <c r="AE188" i="3"/>
  <c r="AG188" i="3" s="1"/>
  <c r="AC188" i="3"/>
  <c r="X188" i="3"/>
  <c r="W188" i="3"/>
  <c r="Z188" i="3" s="1"/>
  <c r="AB188" i="3" s="1"/>
  <c r="T188" i="3"/>
  <c r="V188" i="3" s="1"/>
  <c r="S188" i="3"/>
  <c r="U188" i="3" s="1"/>
  <c r="R188" i="3"/>
  <c r="Q188" i="3"/>
  <c r="L188" i="3"/>
  <c r="M188" i="3" s="1"/>
  <c r="O188" i="3" s="1"/>
  <c r="K188" i="3"/>
  <c r="J188" i="3"/>
  <c r="AD188" i="3" s="1"/>
  <c r="AF188" i="3" s="1"/>
  <c r="H188" i="3"/>
  <c r="I188" i="3" s="1"/>
  <c r="R187" i="3"/>
  <c r="T187" i="3" s="1"/>
  <c r="V187" i="3" s="1"/>
  <c r="Q187" i="3"/>
  <c r="S187" i="3" s="1"/>
  <c r="U187" i="3" s="1"/>
  <c r="J187" i="3"/>
  <c r="H187" i="3"/>
  <c r="I187" i="3" s="1"/>
  <c r="AE186" i="3"/>
  <c r="AG186" i="3" s="1"/>
  <c r="AC186" i="3"/>
  <c r="X186" i="3"/>
  <c r="W186" i="3"/>
  <c r="Z186" i="3" s="1"/>
  <c r="AB186" i="3" s="1"/>
  <c r="T186" i="3"/>
  <c r="V186" i="3" s="1"/>
  <c r="S186" i="3"/>
  <c r="U186" i="3" s="1"/>
  <c r="R186" i="3"/>
  <c r="Q186" i="3"/>
  <c r="L186" i="3"/>
  <c r="M186" i="3" s="1"/>
  <c r="O186" i="3" s="1"/>
  <c r="K186" i="3"/>
  <c r="J186" i="3"/>
  <c r="AD186" i="3" s="1"/>
  <c r="AF186" i="3" s="1"/>
  <c r="H186" i="3"/>
  <c r="I186" i="3" s="1"/>
  <c r="R185" i="3"/>
  <c r="T185" i="3" s="1"/>
  <c r="V185" i="3" s="1"/>
  <c r="Q185" i="3"/>
  <c r="S185" i="3" s="1"/>
  <c r="U185" i="3" s="1"/>
  <c r="J185" i="3"/>
  <c r="H185" i="3"/>
  <c r="I185" i="3" s="1"/>
  <c r="AE184" i="3"/>
  <c r="AG184" i="3" s="1"/>
  <c r="AC184" i="3"/>
  <c r="X184" i="3"/>
  <c r="W184" i="3"/>
  <c r="Z184" i="3" s="1"/>
  <c r="AB184" i="3" s="1"/>
  <c r="T184" i="3"/>
  <c r="V184" i="3" s="1"/>
  <c r="S184" i="3"/>
  <c r="U184" i="3" s="1"/>
  <c r="R184" i="3"/>
  <c r="Q184" i="3"/>
  <c r="L184" i="3"/>
  <c r="M184" i="3" s="1"/>
  <c r="O184" i="3" s="1"/>
  <c r="K184" i="3"/>
  <c r="J184" i="3"/>
  <c r="AD184" i="3" s="1"/>
  <c r="AF184" i="3" s="1"/>
  <c r="H184" i="3"/>
  <c r="I184" i="3" s="1"/>
  <c r="R183" i="3"/>
  <c r="T183" i="3" s="1"/>
  <c r="V183" i="3" s="1"/>
  <c r="Q183" i="3"/>
  <c r="S183" i="3" s="1"/>
  <c r="U183" i="3" s="1"/>
  <c r="J183" i="3"/>
  <c r="I183" i="3"/>
  <c r="H183" i="3"/>
  <c r="AE182" i="3"/>
  <c r="AG182" i="3" s="1"/>
  <c r="AC182" i="3"/>
  <c r="X182" i="3"/>
  <c r="W182" i="3"/>
  <c r="Z182" i="3" s="1"/>
  <c r="AB182" i="3" s="1"/>
  <c r="T182" i="3"/>
  <c r="V182" i="3" s="1"/>
  <c r="S182" i="3"/>
  <c r="U182" i="3" s="1"/>
  <c r="R182" i="3"/>
  <c r="Q182" i="3"/>
  <c r="L182" i="3"/>
  <c r="M182" i="3" s="1"/>
  <c r="O182" i="3" s="1"/>
  <c r="K182" i="3"/>
  <c r="J182" i="3"/>
  <c r="AD182" i="3" s="1"/>
  <c r="AF182" i="3" s="1"/>
  <c r="H182" i="3"/>
  <c r="I182" i="3" s="1"/>
  <c r="R181" i="3"/>
  <c r="T181" i="3" s="1"/>
  <c r="V181" i="3" s="1"/>
  <c r="Q181" i="3"/>
  <c r="S181" i="3" s="1"/>
  <c r="U181" i="3" s="1"/>
  <c r="J181" i="3"/>
  <c r="I181" i="3"/>
  <c r="H181" i="3"/>
  <c r="AE180" i="3"/>
  <c r="AG180" i="3" s="1"/>
  <c r="AC180" i="3"/>
  <c r="X180" i="3"/>
  <c r="W180" i="3"/>
  <c r="Z180" i="3" s="1"/>
  <c r="AB180" i="3" s="1"/>
  <c r="T180" i="3"/>
  <c r="V180" i="3" s="1"/>
  <c r="S180" i="3"/>
  <c r="U180" i="3" s="1"/>
  <c r="R180" i="3"/>
  <c r="Q180" i="3"/>
  <c r="L180" i="3"/>
  <c r="M180" i="3" s="1"/>
  <c r="O180" i="3" s="1"/>
  <c r="K180" i="3"/>
  <c r="J180" i="3"/>
  <c r="AD180" i="3" s="1"/>
  <c r="AF180" i="3" s="1"/>
  <c r="H180" i="3"/>
  <c r="I180" i="3" s="1"/>
  <c r="R179" i="3"/>
  <c r="T179" i="3" s="1"/>
  <c r="V179" i="3" s="1"/>
  <c r="Q179" i="3"/>
  <c r="S179" i="3" s="1"/>
  <c r="U179" i="3" s="1"/>
  <c r="J179" i="3"/>
  <c r="H179" i="3"/>
  <c r="I179" i="3" s="1"/>
  <c r="AE178" i="3"/>
  <c r="AG178" i="3" s="1"/>
  <c r="AC178" i="3"/>
  <c r="X178" i="3"/>
  <c r="W178" i="3"/>
  <c r="Z178" i="3" s="1"/>
  <c r="AB178" i="3" s="1"/>
  <c r="T178" i="3"/>
  <c r="V178" i="3" s="1"/>
  <c r="S178" i="3"/>
  <c r="U178" i="3" s="1"/>
  <c r="R178" i="3"/>
  <c r="Q178" i="3"/>
  <c r="L178" i="3"/>
  <c r="M178" i="3" s="1"/>
  <c r="O178" i="3" s="1"/>
  <c r="K178" i="3"/>
  <c r="J178" i="3"/>
  <c r="AD178" i="3" s="1"/>
  <c r="AF178" i="3" s="1"/>
  <c r="H178" i="3"/>
  <c r="I178" i="3" s="1"/>
  <c r="R177" i="3"/>
  <c r="T177" i="3" s="1"/>
  <c r="V177" i="3" s="1"/>
  <c r="Q177" i="3"/>
  <c r="S177" i="3" s="1"/>
  <c r="U177" i="3" s="1"/>
  <c r="J177" i="3"/>
  <c r="H177" i="3"/>
  <c r="I177" i="3" s="1"/>
  <c r="AE176" i="3"/>
  <c r="AG176" i="3" s="1"/>
  <c r="AC176" i="3"/>
  <c r="X176" i="3"/>
  <c r="W176" i="3"/>
  <c r="Z176" i="3" s="1"/>
  <c r="AB176" i="3" s="1"/>
  <c r="T176" i="3"/>
  <c r="V176" i="3" s="1"/>
  <c r="S176" i="3"/>
  <c r="U176" i="3" s="1"/>
  <c r="R176" i="3"/>
  <c r="Q176" i="3"/>
  <c r="L176" i="3"/>
  <c r="M176" i="3" s="1"/>
  <c r="O176" i="3" s="1"/>
  <c r="K176" i="3"/>
  <c r="J176" i="3"/>
  <c r="AD176" i="3" s="1"/>
  <c r="AF176" i="3" s="1"/>
  <c r="H176" i="3"/>
  <c r="I176" i="3" s="1"/>
  <c r="R175" i="3"/>
  <c r="T175" i="3" s="1"/>
  <c r="V175" i="3" s="1"/>
  <c r="Q175" i="3"/>
  <c r="S175" i="3" s="1"/>
  <c r="U175" i="3" s="1"/>
  <c r="J175" i="3"/>
  <c r="I175" i="3"/>
  <c r="H175" i="3"/>
  <c r="AE174" i="3"/>
  <c r="AG174" i="3" s="1"/>
  <c r="AC174" i="3"/>
  <c r="X174" i="3"/>
  <c r="W174" i="3"/>
  <c r="Z174" i="3" s="1"/>
  <c r="AB174" i="3" s="1"/>
  <c r="T174" i="3"/>
  <c r="V174" i="3" s="1"/>
  <c r="S174" i="3"/>
  <c r="U174" i="3" s="1"/>
  <c r="R174" i="3"/>
  <c r="Q174" i="3"/>
  <c r="L174" i="3"/>
  <c r="M174" i="3" s="1"/>
  <c r="O174" i="3" s="1"/>
  <c r="K174" i="3"/>
  <c r="J174" i="3"/>
  <c r="AD174" i="3" s="1"/>
  <c r="AF174" i="3" s="1"/>
  <c r="H174" i="3"/>
  <c r="I174" i="3" s="1"/>
  <c r="R173" i="3"/>
  <c r="T173" i="3" s="1"/>
  <c r="V173" i="3" s="1"/>
  <c r="Q173" i="3"/>
  <c r="S173" i="3" s="1"/>
  <c r="U173" i="3" s="1"/>
  <c r="J173" i="3"/>
  <c r="I173" i="3"/>
  <c r="H173" i="3"/>
  <c r="AE172" i="3"/>
  <c r="AG172" i="3" s="1"/>
  <c r="AC172" i="3"/>
  <c r="W172" i="3"/>
  <c r="X172" i="3" s="1"/>
  <c r="T172" i="3"/>
  <c r="V172" i="3" s="1"/>
  <c r="S172" i="3"/>
  <c r="U172" i="3" s="1"/>
  <c r="R172" i="3"/>
  <c r="Q172" i="3"/>
  <c r="L172" i="3"/>
  <c r="M172" i="3" s="1"/>
  <c r="O172" i="3" s="1"/>
  <c r="K172" i="3"/>
  <c r="J172" i="3"/>
  <c r="AD172" i="3" s="1"/>
  <c r="AF172" i="3" s="1"/>
  <c r="H172" i="3"/>
  <c r="I172" i="3" s="1"/>
  <c r="AC171" i="3"/>
  <c r="R171" i="3"/>
  <c r="T171" i="3" s="1"/>
  <c r="V171" i="3" s="1"/>
  <c r="Q171" i="3"/>
  <c r="S171" i="3" s="1"/>
  <c r="U171" i="3" s="1"/>
  <c r="J171" i="3"/>
  <c r="AD171" i="3" s="1"/>
  <c r="AF171" i="3" s="1"/>
  <c r="H171" i="3"/>
  <c r="I171" i="3" s="1"/>
  <c r="AE170" i="3"/>
  <c r="AG170" i="3" s="1"/>
  <c r="AC170" i="3"/>
  <c r="W170" i="3"/>
  <c r="X170" i="3" s="1"/>
  <c r="T170" i="3"/>
  <c r="V170" i="3" s="1"/>
  <c r="S170" i="3"/>
  <c r="U170" i="3" s="1"/>
  <c r="R170" i="3"/>
  <c r="Q170" i="3"/>
  <c r="L170" i="3"/>
  <c r="M170" i="3" s="1"/>
  <c r="O170" i="3" s="1"/>
  <c r="K170" i="3"/>
  <c r="J170" i="3"/>
  <c r="AD170" i="3" s="1"/>
  <c r="AF170" i="3" s="1"/>
  <c r="H170" i="3"/>
  <c r="I170" i="3" s="1"/>
  <c r="AC169" i="3"/>
  <c r="R169" i="3"/>
  <c r="T169" i="3" s="1"/>
  <c r="V169" i="3" s="1"/>
  <c r="Q169" i="3"/>
  <c r="S169" i="3" s="1"/>
  <c r="U169" i="3" s="1"/>
  <c r="J169" i="3"/>
  <c r="AD169" i="3" s="1"/>
  <c r="AF169" i="3" s="1"/>
  <c r="H169" i="3"/>
  <c r="I169" i="3" s="1"/>
  <c r="AE168" i="3"/>
  <c r="AG168" i="3" s="1"/>
  <c r="AC168" i="3"/>
  <c r="W168" i="3"/>
  <c r="X168" i="3" s="1"/>
  <c r="T168" i="3"/>
  <c r="V168" i="3" s="1"/>
  <c r="S168" i="3"/>
  <c r="U168" i="3" s="1"/>
  <c r="R168" i="3"/>
  <c r="Q168" i="3"/>
  <c r="L168" i="3"/>
  <c r="M168" i="3" s="1"/>
  <c r="O168" i="3" s="1"/>
  <c r="K168" i="3"/>
  <c r="J168" i="3"/>
  <c r="AD168" i="3" s="1"/>
  <c r="AF168" i="3" s="1"/>
  <c r="H168" i="3"/>
  <c r="I168" i="3" s="1"/>
  <c r="AC167" i="3"/>
  <c r="R167" i="3"/>
  <c r="T167" i="3" s="1"/>
  <c r="V167" i="3" s="1"/>
  <c r="Q167" i="3"/>
  <c r="S167" i="3" s="1"/>
  <c r="U167" i="3" s="1"/>
  <c r="J167" i="3"/>
  <c r="AD167" i="3" s="1"/>
  <c r="AF167" i="3" s="1"/>
  <c r="I167" i="3"/>
  <c r="H167" i="3"/>
  <c r="AE166" i="3"/>
  <c r="AG166" i="3" s="1"/>
  <c r="AC166" i="3"/>
  <c r="W166" i="3"/>
  <c r="X166" i="3" s="1"/>
  <c r="T166" i="3"/>
  <c r="V166" i="3" s="1"/>
  <c r="S166" i="3"/>
  <c r="U166" i="3" s="1"/>
  <c r="R166" i="3"/>
  <c r="Q166" i="3"/>
  <c r="L166" i="3"/>
  <c r="M166" i="3" s="1"/>
  <c r="O166" i="3" s="1"/>
  <c r="K166" i="3"/>
  <c r="J166" i="3"/>
  <c r="AD166" i="3" s="1"/>
  <c r="AF166" i="3" s="1"/>
  <c r="H166" i="3"/>
  <c r="I166" i="3" s="1"/>
  <c r="AC165" i="3"/>
  <c r="R165" i="3"/>
  <c r="T165" i="3" s="1"/>
  <c r="V165" i="3" s="1"/>
  <c r="Q165" i="3"/>
  <c r="S165" i="3" s="1"/>
  <c r="U165" i="3" s="1"/>
  <c r="J165" i="3"/>
  <c r="AD165" i="3" s="1"/>
  <c r="AF165" i="3" s="1"/>
  <c r="I165" i="3"/>
  <c r="H165" i="3"/>
  <c r="AE164" i="3"/>
  <c r="AG164" i="3" s="1"/>
  <c r="AC164" i="3"/>
  <c r="W164" i="3"/>
  <c r="X164" i="3" s="1"/>
  <c r="T164" i="3"/>
  <c r="V164" i="3" s="1"/>
  <c r="S164" i="3"/>
  <c r="U164" i="3" s="1"/>
  <c r="R164" i="3"/>
  <c r="Q164" i="3"/>
  <c r="L164" i="3"/>
  <c r="M164" i="3" s="1"/>
  <c r="O164" i="3" s="1"/>
  <c r="K164" i="3"/>
  <c r="J164" i="3"/>
  <c r="AD164" i="3" s="1"/>
  <c r="AF164" i="3" s="1"/>
  <c r="H164" i="3"/>
  <c r="I164" i="3" s="1"/>
  <c r="AC163" i="3"/>
  <c r="R163" i="3"/>
  <c r="T163" i="3" s="1"/>
  <c r="V163" i="3" s="1"/>
  <c r="Q163" i="3"/>
  <c r="S163" i="3" s="1"/>
  <c r="U163" i="3" s="1"/>
  <c r="J163" i="3"/>
  <c r="AD163" i="3" s="1"/>
  <c r="AF163" i="3" s="1"/>
  <c r="H163" i="3"/>
  <c r="I163" i="3" s="1"/>
  <c r="AE162" i="3"/>
  <c r="AG162" i="3" s="1"/>
  <c r="AC162" i="3"/>
  <c r="W162" i="3"/>
  <c r="X162" i="3" s="1"/>
  <c r="T162" i="3"/>
  <c r="V162" i="3" s="1"/>
  <c r="S162" i="3"/>
  <c r="U162" i="3" s="1"/>
  <c r="R162" i="3"/>
  <c r="Q162" i="3"/>
  <c r="L162" i="3"/>
  <c r="M162" i="3" s="1"/>
  <c r="O162" i="3" s="1"/>
  <c r="K162" i="3"/>
  <c r="J162" i="3"/>
  <c r="AD162" i="3" s="1"/>
  <c r="AF162" i="3" s="1"/>
  <c r="H162" i="3"/>
  <c r="I162" i="3" s="1"/>
  <c r="AC161" i="3"/>
  <c r="R161" i="3"/>
  <c r="T161" i="3" s="1"/>
  <c r="V161" i="3" s="1"/>
  <c r="Q161" i="3"/>
  <c r="S161" i="3" s="1"/>
  <c r="U161" i="3" s="1"/>
  <c r="J161" i="3"/>
  <c r="AD161" i="3" s="1"/>
  <c r="AF161" i="3" s="1"/>
  <c r="H161" i="3"/>
  <c r="I161" i="3" s="1"/>
  <c r="AE160" i="3"/>
  <c r="AG160" i="3" s="1"/>
  <c r="AC160" i="3"/>
  <c r="W160" i="3"/>
  <c r="X160" i="3" s="1"/>
  <c r="T160" i="3"/>
  <c r="V160" i="3" s="1"/>
  <c r="S160" i="3"/>
  <c r="U160" i="3" s="1"/>
  <c r="R160" i="3"/>
  <c r="Q160" i="3"/>
  <c r="L160" i="3"/>
  <c r="M160" i="3" s="1"/>
  <c r="O160" i="3" s="1"/>
  <c r="K160" i="3"/>
  <c r="J160" i="3"/>
  <c r="AD160" i="3" s="1"/>
  <c r="AF160" i="3" s="1"/>
  <c r="H160" i="3"/>
  <c r="I160" i="3" s="1"/>
  <c r="AC159" i="3"/>
  <c r="R159" i="3"/>
  <c r="T159" i="3" s="1"/>
  <c r="V159" i="3" s="1"/>
  <c r="Q159" i="3"/>
  <c r="S159" i="3" s="1"/>
  <c r="U159" i="3" s="1"/>
  <c r="J159" i="3"/>
  <c r="AD159" i="3" s="1"/>
  <c r="AF159" i="3" s="1"/>
  <c r="I159" i="3"/>
  <c r="H159" i="3"/>
  <c r="AE158" i="3"/>
  <c r="AG158" i="3" s="1"/>
  <c r="AC158" i="3"/>
  <c r="W158" i="3"/>
  <c r="X158" i="3" s="1"/>
  <c r="T158" i="3"/>
  <c r="V158" i="3" s="1"/>
  <c r="S158" i="3"/>
  <c r="U158" i="3" s="1"/>
  <c r="R158" i="3"/>
  <c r="Q158" i="3"/>
  <c r="L158" i="3"/>
  <c r="M158" i="3" s="1"/>
  <c r="O158" i="3" s="1"/>
  <c r="K158" i="3"/>
  <c r="J158" i="3"/>
  <c r="AD158" i="3" s="1"/>
  <c r="AF158" i="3" s="1"/>
  <c r="H158" i="3"/>
  <c r="I158" i="3" s="1"/>
  <c r="AC157" i="3"/>
  <c r="R157" i="3"/>
  <c r="T157" i="3" s="1"/>
  <c r="V157" i="3" s="1"/>
  <c r="Q157" i="3"/>
  <c r="S157" i="3" s="1"/>
  <c r="U157" i="3" s="1"/>
  <c r="J157" i="3"/>
  <c r="AD157" i="3" s="1"/>
  <c r="AF157" i="3" s="1"/>
  <c r="I157" i="3"/>
  <c r="H157" i="3"/>
  <c r="AE156" i="3"/>
  <c r="AG156" i="3" s="1"/>
  <c r="AC156" i="3"/>
  <c r="W156" i="3"/>
  <c r="X156" i="3" s="1"/>
  <c r="T156" i="3"/>
  <c r="V156" i="3" s="1"/>
  <c r="S156" i="3"/>
  <c r="U156" i="3" s="1"/>
  <c r="R156" i="3"/>
  <c r="Q156" i="3"/>
  <c r="L156" i="3"/>
  <c r="M156" i="3" s="1"/>
  <c r="O156" i="3" s="1"/>
  <c r="K156" i="3"/>
  <c r="J156" i="3"/>
  <c r="AD156" i="3" s="1"/>
  <c r="AF156" i="3" s="1"/>
  <c r="H156" i="3"/>
  <c r="I156" i="3" s="1"/>
  <c r="AC155" i="3"/>
  <c r="R155" i="3"/>
  <c r="T155" i="3" s="1"/>
  <c r="V155" i="3" s="1"/>
  <c r="Q155" i="3"/>
  <c r="S155" i="3" s="1"/>
  <c r="U155" i="3" s="1"/>
  <c r="J155" i="3"/>
  <c r="AD155" i="3" s="1"/>
  <c r="AF155" i="3" s="1"/>
  <c r="H155" i="3"/>
  <c r="I155" i="3" s="1"/>
  <c r="AE154" i="3"/>
  <c r="AG154" i="3" s="1"/>
  <c r="AC154" i="3"/>
  <c r="W154" i="3"/>
  <c r="X154" i="3" s="1"/>
  <c r="T154" i="3"/>
  <c r="V154" i="3" s="1"/>
  <c r="S154" i="3"/>
  <c r="U154" i="3" s="1"/>
  <c r="R154" i="3"/>
  <c r="Q154" i="3"/>
  <c r="L154" i="3"/>
  <c r="M154" i="3" s="1"/>
  <c r="O154" i="3" s="1"/>
  <c r="K154" i="3"/>
  <c r="J154" i="3"/>
  <c r="AD154" i="3" s="1"/>
  <c r="AF154" i="3" s="1"/>
  <c r="H154" i="3"/>
  <c r="I154" i="3" s="1"/>
  <c r="AC153" i="3"/>
  <c r="R153" i="3"/>
  <c r="T153" i="3" s="1"/>
  <c r="V153" i="3" s="1"/>
  <c r="Q153" i="3"/>
  <c r="S153" i="3" s="1"/>
  <c r="U153" i="3" s="1"/>
  <c r="J153" i="3"/>
  <c r="AD153" i="3" s="1"/>
  <c r="AF153" i="3" s="1"/>
  <c r="H153" i="3"/>
  <c r="I153" i="3" s="1"/>
  <c r="AE152" i="3"/>
  <c r="AG152" i="3" s="1"/>
  <c r="AC152" i="3"/>
  <c r="W152" i="3"/>
  <c r="X152" i="3" s="1"/>
  <c r="T152" i="3"/>
  <c r="V152" i="3" s="1"/>
  <c r="S152" i="3"/>
  <c r="U152" i="3" s="1"/>
  <c r="R152" i="3"/>
  <c r="Q152" i="3"/>
  <c r="L152" i="3"/>
  <c r="M152" i="3" s="1"/>
  <c r="O152" i="3" s="1"/>
  <c r="K152" i="3"/>
  <c r="J152" i="3"/>
  <c r="AD152" i="3" s="1"/>
  <c r="AF152" i="3" s="1"/>
  <c r="H152" i="3"/>
  <c r="I152" i="3" s="1"/>
  <c r="AC151" i="3"/>
  <c r="R151" i="3"/>
  <c r="T151" i="3" s="1"/>
  <c r="V151" i="3" s="1"/>
  <c r="Q151" i="3"/>
  <c r="S151" i="3" s="1"/>
  <c r="U151" i="3" s="1"/>
  <c r="J151" i="3"/>
  <c r="AD151" i="3" s="1"/>
  <c r="AF151" i="3" s="1"/>
  <c r="I151" i="3"/>
  <c r="H151" i="3"/>
  <c r="AE150" i="3"/>
  <c r="AG150" i="3" s="1"/>
  <c r="AC150" i="3"/>
  <c r="W150" i="3"/>
  <c r="X150" i="3" s="1"/>
  <c r="T150" i="3"/>
  <c r="V150" i="3" s="1"/>
  <c r="S150" i="3"/>
  <c r="U150" i="3" s="1"/>
  <c r="R150" i="3"/>
  <c r="Q150" i="3"/>
  <c r="L150" i="3"/>
  <c r="M150" i="3" s="1"/>
  <c r="O150" i="3" s="1"/>
  <c r="K150" i="3"/>
  <c r="J150" i="3"/>
  <c r="AD150" i="3" s="1"/>
  <c r="AF150" i="3" s="1"/>
  <c r="H150" i="3"/>
  <c r="I150" i="3" s="1"/>
  <c r="AC149" i="3"/>
  <c r="R149" i="3"/>
  <c r="T149" i="3" s="1"/>
  <c r="V149" i="3" s="1"/>
  <c r="Q149" i="3"/>
  <c r="S149" i="3" s="1"/>
  <c r="U149" i="3" s="1"/>
  <c r="J149" i="3"/>
  <c r="AD149" i="3" s="1"/>
  <c r="AF149" i="3" s="1"/>
  <c r="I149" i="3"/>
  <c r="H149" i="3"/>
  <c r="AE148" i="3"/>
  <c r="AG148" i="3" s="1"/>
  <c r="AC148" i="3"/>
  <c r="W148" i="3"/>
  <c r="X148" i="3" s="1"/>
  <c r="T148" i="3"/>
  <c r="V148" i="3" s="1"/>
  <c r="S148" i="3"/>
  <c r="U148" i="3" s="1"/>
  <c r="R148" i="3"/>
  <c r="Q148" i="3"/>
  <c r="L148" i="3"/>
  <c r="M148" i="3" s="1"/>
  <c r="O148" i="3" s="1"/>
  <c r="K148" i="3"/>
  <c r="J148" i="3"/>
  <c r="AD148" i="3" s="1"/>
  <c r="AF148" i="3" s="1"/>
  <c r="H148" i="3"/>
  <c r="I148" i="3" s="1"/>
  <c r="AC147" i="3"/>
  <c r="R147" i="3"/>
  <c r="T147" i="3" s="1"/>
  <c r="V147" i="3" s="1"/>
  <c r="Q147" i="3"/>
  <c r="S147" i="3" s="1"/>
  <c r="U147" i="3" s="1"/>
  <c r="J147" i="3"/>
  <c r="AD147" i="3" s="1"/>
  <c r="AF147" i="3" s="1"/>
  <c r="H147" i="3"/>
  <c r="I147" i="3" s="1"/>
  <c r="AE146" i="3"/>
  <c r="AG146" i="3" s="1"/>
  <c r="AC146" i="3"/>
  <c r="W146" i="3"/>
  <c r="X146" i="3" s="1"/>
  <c r="T146" i="3"/>
  <c r="V146" i="3" s="1"/>
  <c r="S146" i="3"/>
  <c r="U146" i="3" s="1"/>
  <c r="R146" i="3"/>
  <c r="Q146" i="3"/>
  <c r="L146" i="3"/>
  <c r="M146" i="3" s="1"/>
  <c r="O146" i="3" s="1"/>
  <c r="K146" i="3"/>
  <c r="J146" i="3"/>
  <c r="AD146" i="3" s="1"/>
  <c r="AF146" i="3" s="1"/>
  <c r="H146" i="3"/>
  <c r="I146" i="3" s="1"/>
  <c r="AC145" i="3"/>
  <c r="R145" i="3"/>
  <c r="T145" i="3" s="1"/>
  <c r="V145" i="3" s="1"/>
  <c r="Q145" i="3"/>
  <c r="S145" i="3" s="1"/>
  <c r="U145" i="3" s="1"/>
  <c r="J145" i="3"/>
  <c r="AD145" i="3" s="1"/>
  <c r="AF145" i="3" s="1"/>
  <c r="H145" i="3"/>
  <c r="I145" i="3" s="1"/>
  <c r="AE144" i="3"/>
  <c r="AG144" i="3" s="1"/>
  <c r="AC144" i="3"/>
  <c r="W144" i="3"/>
  <c r="X144" i="3" s="1"/>
  <c r="T144" i="3"/>
  <c r="V144" i="3" s="1"/>
  <c r="S144" i="3"/>
  <c r="U144" i="3" s="1"/>
  <c r="R144" i="3"/>
  <c r="Q144" i="3"/>
  <c r="L144" i="3"/>
  <c r="M144" i="3" s="1"/>
  <c r="O144" i="3" s="1"/>
  <c r="K144" i="3"/>
  <c r="J144" i="3"/>
  <c r="AD144" i="3" s="1"/>
  <c r="AF144" i="3" s="1"/>
  <c r="H144" i="3"/>
  <c r="I144" i="3" s="1"/>
  <c r="AC143" i="3"/>
  <c r="R143" i="3"/>
  <c r="T143" i="3" s="1"/>
  <c r="V143" i="3" s="1"/>
  <c r="Q143" i="3"/>
  <c r="S143" i="3" s="1"/>
  <c r="U143" i="3" s="1"/>
  <c r="J143" i="3"/>
  <c r="AD143" i="3" s="1"/>
  <c r="AF143" i="3" s="1"/>
  <c r="I143" i="3"/>
  <c r="H143" i="3"/>
  <c r="AE142" i="3"/>
  <c r="AG142" i="3" s="1"/>
  <c r="AC142" i="3"/>
  <c r="W142" i="3"/>
  <c r="X142" i="3" s="1"/>
  <c r="T142" i="3"/>
  <c r="V142" i="3" s="1"/>
  <c r="S142" i="3"/>
  <c r="U142" i="3" s="1"/>
  <c r="R142" i="3"/>
  <c r="Q142" i="3"/>
  <c r="L142" i="3"/>
  <c r="M142" i="3" s="1"/>
  <c r="O142" i="3" s="1"/>
  <c r="K142" i="3"/>
  <c r="J142" i="3"/>
  <c r="AD142" i="3" s="1"/>
  <c r="AF142" i="3" s="1"/>
  <c r="H142" i="3"/>
  <c r="I142" i="3" s="1"/>
  <c r="AC141" i="3"/>
  <c r="R141" i="3"/>
  <c r="T141" i="3" s="1"/>
  <c r="V141" i="3" s="1"/>
  <c r="Q141" i="3"/>
  <c r="S141" i="3" s="1"/>
  <c r="U141" i="3" s="1"/>
  <c r="J141" i="3"/>
  <c r="AD141" i="3" s="1"/>
  <c r="AF141" i="3" s="1"/>
  <c r="I141" i="3"/>
  <c r="H141" i="3"/>
  <c r="AE140" i="3"/>
  <c r="AG140" i="3" s="1"/>
  <c r="AC140" i="3"/>
  <c r="W140" i="3"/>
  <c r="X140" i="3" s="1"/>
  <c r="T140" i="3"/>
  <c r="V140" i="3" s="1"/>
  <c r="S140" i="3"/>
  <c r="U140" i="3" s="1"/>
  <c r="R140" i="3"/>
  <c r="Q140" i="3"/>
  <c r="L140" i="3"/>
  <c r="M140" i="3" s="1"/>
  <c r="O140" i="3" s="1"/>
  <c r="K140" i="3"/>
  <c r="J140" i="3"/>
  <c r="AD140" i="3" s="1"/>
  <c r="AF140" i="3" s="1"/>
  <c r="H140" i="3"/>
  <c r="I140" i="3" s="1"/>
  <c r="AC139" i="3"/>
  <c r="R139" i="3"/>
  <c r="T139" i="3" s="1"/>
  <c r="V139" i="3" s="1"/>
  <c r="Q139" i="3"/>
  <c r="S139" i="3" s="1"/>
  <c r="U139" i="3" s="1"/>
  <c r="J139" i="3"/>
  <c r="AD139" i="3" s="1"/>
  <c r="AF139" i="3" s="1"/>
  <c r="H139" i="3"/>
  <c r="I139" i="3" s="1"/>
  <c r="AE138" i="3"/>
  <c r="AG138" i="3" s="1"/>
  <c r="AC138" i="3"/>
  <c r="W138" i="3"/>
  <c r="X138" i="3" s="1"/>
  <c r="T138" i="3"/>
  <c r="V138" i="3" s="1"/>
  <c r="S138" i="3"/>
  <c r="U138" i="3" s="1"/>
  <c r="R138" i="3"/>
  <c r="Q138" i="3"/>
  <c r="L138" i="3"/>
  <c r="M138" i="3" s="1"/>
  <c r="O138" i="3" s="1"/>
  <c r="K138" i="3"/>
  <c r="J138" i="3"/>
  <c r="AD138" i="3" s="1"/>
  <c r="AF138" i="3" s="1"/>
  <c r="H138" i="3"/>
  <c r="I138" i="3" s="1"/>
  <c r="AC137" i="3"/>
  <c r="R137" i="3"/>
  <c r="T137" i="3" s="1"/>
  <c r="V137" i="3" s="1"/>
  <c r="Q137" i="3"/>
  <c r="S137" i="3" s="1"/>
  <c r="U137" i="3" s="1"/>
  <c r="J137" i="3"/>
  <c r="AD137" i="3" s="1"/>
  <c r="AF137" i="3" s="1"/>
  <c r="H137" i="3"/>
  <c r="I137" i="3" s="1"/>
  <c r="AE136" i="3"/>
  <c r="AG136" i="3" s="1"/>
  <c r="AC136" i="3"/>
  <c r="W136" i="3"/>
  <c r="X136" i="3" s="1"/>
  <c r="T136" i="3"/>
  <c r="V136" i="3" s="1"/>
  <c r="S136" i="3"/>
  <c r="U136" i="3" s="1"/>
  <c r="R136" i="3"/>
  <c r="Q136" i="3"/>
  <c r="L136" i="3"/>
  <c r="M136" i="3" s="1"/>
  <c r="O136" i="3" s="1"/>
  <c r="K136" i="3"/>
  <c r="J136" i="3"/>
  <c r="AD136" i="3" s="1"/>
  <c r="AF136" i="3" s="1"/>
  <c r="H136" i="3"/>
  <c r="I136" i="3" s="1"/>
  <c r="AC135" i="3"/>
  <c r="R135" i="3"/>
  <c r="T135" i="3" s="1"/>
  <c r="V135" i="3" s="1"/>
  <c r="Q135" i="3"/>
  <c r="S135" i="3" s="1"/>
  <c r="U135" i="3" s="1"/>
  <c r="J135" i="3"/>
  <c r="AD135" i="3" s="1"/>
  <c r="AF135" i="3" s="1"/>
  <c r="I135" i="3"/>
  <c r="H135" i="3"/>
  <c r="AE134" i="3"/>
  <c r="AG134" i="3" s="1"/>
  <c r="AC134" i="3"/>
  <c r="W134" i="3"/>
  <c r="X134" i="3" s="1"/>
  <c r="T134" i="3"/>
  <c r="V134" i="3" s="1"/>
  <c r="S134" i="3"/>
  <c r="U134" i="3" s="1"/>
  <c r="R134" i="3"/>
  <c r="Q134" i="3"/>
  <c r="L134" i="3"/>
  <c r="M134" i="3" s="1"/>
  <c r="O134" i="3" s="1"/>
  <c r="K134" i="3"/>
  <c r="J134" i="3"/>
  <c r="AD134" i="3" s="1"/>
  <c r="AF134" i="3" s="1"/>
  <c r="H134" i="3"/>
  <c r="I134" i="3" s="1"/>
  <c r="AC133" i="3"/>
  <c r="R133" i="3"/>
  <c r="T133" i="3" s="1"/>
  <c r="V133" i="3" s="1"/>
  <c r="Q133" i="3"/>
  <c r="S133" i="3" s="1"/>
  <c r="U133" i="3" s="1"/>
  <c r="J133" i="3"/>
  <c r="AD133" i="3" s="1"/>
  <c r="AF133" i="3" s="1"/>
  <c r="I133" i="3"/>
  <c r="H133" i="3"/>
  <c r="AE132" i="3"/>
  <c r="AG132" i="3" s="1"/>
  <c r="AC132" i="3"/>
  <c r="W132" i="3"/>
  <c r="X132" i="3" s="1"/>
  <c r="T132" i="3"/>
  <c r="V132" i="3" s="1"/>
  <c r="S132" i="3"/>
  <c r="U132" i="3" s="1"/>
  <c r="R132" i="3"/>
  <c r="Q132" i="3"/>
  <c r="L132" i="3"/>
  <c r="M132" i="3" s="1"/>
  <c r="O132" i="3" s="1"/>
  <c r="K132" i="3"/>
  <c r="J132" i="3"/>
  <c r="AD132" i="3" s="1"/>
  <c r="AF132" i="3" s="1"/>
  <c r="H132" i="3"/>
  <c r="I132" i="3" s="1"/>
  <c r="AC131" i="3"/>
  <c r="R131" i="3"/>
  <c r="T131" i="3" s="1"/>
  <c r="V131" i="3" s="1"/>
  <c r="Q131" i="3"/>
  <c r="S131" i="3" s="1"/>
  <c r="U131" i="3" s="1"/>
  <c r="J131" i="3"/>
  <c r="AD131" i="3" s="1"/>
  <c r="AF131" i="3" s="1"/>
  <c r="H131" i="3"/>
  <c r="I131" i="3" s="1"/>
  <c r="AE130" i="3"/>
  <c r="AG130" i="3" s="1"/>
  <c r="AC130" i="3"/>
  <c r="W130" i="3"/>
  <c r="X130" i="3" s="1"/>
  <c r="T130" i="3"/>
  <c r="V130" i="3" s="1"/>
  <c r="S130" i="3"/>
  <c r="U130" i="3" s="1"/>
  <c r="R130" i="3"/>
  <c r="Q130" i="3"/>
  <c r="L130" i="3"/>
  <c r="M130" i="3" s="1"/>
  <c r="O130" i="3" s="1"/>
  <c r="K130" i="3"/>
  <c r="J130" i="3"/>
  <c r="AD130" i="3" s="1"/>
  <c r="AF130" i="3" s="1"/>
  <c r="H130" i="3"/>
  <c r="I130" i="3" s="1"/>
  <c r="AC129" i="3"/>
  <c r="R129" i="3"/>
  <c r="T129" i="3" s="1"/>
  <c r="V129" i="3" s="1"/>
  <c r="Q129" i="3"/>
  <c r="S129" i="3" s="1"/>
  <c r="U129" i="3" s="1"/>
  <c r="J129" i="3"/>
  <c r="AD129" i="3" s="1"/>
  <c r="AF129" i="3" s="1"/>
  <c r="H129" i="3"/>
  <c r="I129" i="3" s="1"/>
  <c r="AE128" i="3"/>
  <c r="AG128" i="3" s="1"/>
  <c r="AC128" i="3"/>
  <c r="W128" i="3"/>
  <c r="X128" i="3" s="1"/>
  <c r="T128" i="3"/>
  <c r="V128" i="3" s="1"/>
  <c r="S128" i="3"/>
  <c r="U128" i="3" s="1"/>
  <c r="R128" i="3"/>
  <c r="Q128" i="3"/>
  <c r="L128" i="3"/>
  <c r="M128" i="3" s="1"/>
  <c r="O128" i="3" s="1"/>
  <c r="K128" i="3"/>
  <c r="J128" i="3"/>
  <c r="AD128" i="3" s="1"/>
  <c r="AF128" i="3" s="1"/>
  <c r="H128" i="3"/>
  <c r="I128" i="3" s="1"/>
  <c r="AC127" i="3"/>
  <c r="R127" i="3"/>
  <c r="T127" i="3" s="1"/>
  <c r="V127" i="3" s="1"/>
  <c r="Q127" i="3"/>
  <c r="S127" i="3" s="1"/>
  <c r="U127" i="3" s="1"/>
  <c r="J127" i="3"/>
  <c r="AD127" i="3" s="1"/>
  <c r="AF127" i="3" s="1"/>
  <c r="I127" i="3"/>
  <c r="H127" i="3"/>
  <c r="AE126" i="3"/>
  <c r="AG126" i="3" s="1"/>
  <c r="AC126" i="3"/>
  <c r="W126" i="3"/>
  <c r="X126" i="3" s="1"/>
  <c r="T126" i="3"/>
  <c r="V126" i="3" s="1"/>
  <c r="S126" i="3"/>
  <c r="U126" i="3" s="1"/>
  <c r="R126" i="3"/>
  <c r="Q126" i="3"/>
  <c r="L126" i="3"/>
  <c r="M126" i="3" s="1"/>
  <c r="O126" i="3" s="1"/>
  <c r="K126" i="3"/>
  <c r="J126" i="3"/>
  <c r="AD126" i="3" s="1"/>
  <c r="AF126" i="3" s="1"/>
  <c r="H126" i="3"/>
  <c r="I126" i="3" s="1"/>
  <c r="AC125" i="3"/>
  <c r="R125" i="3"/>
  <c r="T125" i="3" s="1"/>
  <c r="V125" i="3" s="1"/>
  <c r="Q125" i="3"/>
  <c r="S125" i="3" s="1"/>
  <c r="U125" i="3" s="1"/>
  <c r="J125" i="3"/>
  <c r="AD125" i="3" s="1"/>
  <c r="AF125" i="3" s="1"/>
  <c r="I125" i="3"/>
  <c r="H125" i="3"/>
  <c r="AE124" i="3"/>
  <c r="AG124" i="3" s="1"/>
  <c r="AC124" i="3"/>
  <c r="W124" i="3"/>
  <c r="X124" i="3" s="1"/>
  <c r="T124" i="3"/>
  <c r="V124" i="3" s="1"/>
  <c r="S124" i="3"/>
  <c r="U124" i="3" s="1"/>
  <c r="R124" i="3"/>
  <c r="Q124" i="3"/>
  <c r="L124" i="3"/>
  <c r="M124" i="3" s="1"/>
  <c r="O124" i="3" s="1"/>
  <c r="K124" i="3"/>
  <c r="J124" i="3"/>
  <c r="AD124" i="3" s="1"/>
  <c r="AF124" i="3" s="1"/>
  <c r="H124" i="3"/>
  <c r="I124" i="3" s="1"/>
  <c r="AC123" i="3"/>
  <c r="R123" i="3"/>
  <c r="T123" i="3" s="1"/>
  <c r="V123" i="3" s="1"/>
  <c r="Q123" i="3"/>
  <c r="S123" i="3" s="1"/>
  <c r="U123" i="3" s="1"/>
  <c r="J123" i="3"/>
  <c r="AD123" i="3" s="1"/>
  <c r="AF123" i="3" s="1"/>
  <c r="H123" i="3"/>
  <c r="I123" i="3" s="1"/>
  <c r="AE122" i="3"/>
  <c r="AG122" i="3" s="1"/>
  <c r="AC122" i="3"/>
  <c r="W122" i="3"/>
  <c r="X122" i="3" s="1"/>
  <c r="T122" i="3"/>
  <c r="V122" i="3" s="1"/>
  <c r="S122" i="3"/>
  <c r="U122" i="3" s="1"/>
  <c r="R122" i="3"/>
  <c r="Q122" i="3"/>
  <c r="L122" i="3"/>
  <c r="M122" i="3" s="1"/>
  <c r="O122" i="3" s="1"/>
  <c r="K122" i="3"/>
  <c r="J122" i="3"/>
  <c r="AD122" i="3" s="1"/>
  <c r="AF122" i="3" s="1"/>
  <c r="H122" i="3"/>
  <c r="I122" i="3" s="1"/>
  <c r="AC121" i="3"/>
  <c r="R121" i="3"/>
  <c r="T121" i="3" s="1"/>
  <c r="V121" i="3" s="1"/>
  <c r="Q121" i="3"/>
  <c r="S121" i="3" s="1"/>
  <c r="U121" i="3" s="1"/>
  <c r="J121" i="3"/>
  <c r="AD121" i="3" s="1"/>
  <c r="AF121" i="3" s="1"/>
  <c r="H121" i="3"/>
  <c r="I121" i="3" s="1"/>
  <c r="AE120" i="3"/>
  <c r="AG120" i="3" s="1"/>
  <c r="AC120" i="3"/>
  <c r="W120" i="3"/>
  <c r="X120" i="3" s="1"/>
  <c r="T120" i="3"/>
  <c r="V120" i="3" s="1"/>
  <c r="S120" i="3"/>
  <c r="U120" i="3" s="1"/>
  <c r="R120" i="3"/>
  <c r="Q120" i="3"/>
  <c r="L120" i="3"/>
  <c r="M120" i="3" s="1"/>
  <c r="O120" i="3" s="1"/>
  <c r="K120" i="3"/>
  <c r="J120" i="3"/>
  <c r="AD120" i="3" s="1"/>
  <c r="AF120" i="3" s="1"/>
  <c r="H120" i="3"/>
  <c r="I120" i="3" s="1"/>
  <c r="AC119" i="3"/>
  <c r="R119" i="3"/>
  <c r="T119" i="3" s="1"/>
  <c r="V119" i="3" s="1"/>
  <c r="Q119" i="3"/>
  <c r="S119" i="3" s="1"/>
  <c r="U119" i="3" s="1"/>
  <c r="J119" i="3"/>
  <c r="AD119" i="3" s="1"/>
  <c r="AF119" i="3" s="1"/>
  <c r="I119" i="3"/>
  <c r="H119" i="3"/>
  <c r="AE118" i="3"/>
  <c r="AG118" i="3" s="1"/>
  <c r="AC118" i="3"/>
  <c r="W118" i="3"/>
  <c r="X118" i="3" s="1"/>
  <c r="T118" i="3"/>
  <c r="V118" i="3" s="1"/>
  <c r="S118" i="3"/>
  <c r="U118" i="3" s="1"/>
  <c r="R118" i="3"/>
  <c r="Q118" i="3"/>
  <c r="L118" i="3"/>
  <c r="M118" i="3" s="1"/>
  <c r="O118" i="3" s="1"/>
  <c r="K118" i="3"/>
  <c r="J118" i="3"/>
  <c r="AD118" i="3" s="1"/>
  <c r="AF118" i="3" s="1"/>
  <c r="H118" i="3"/>
  <c r="I118" i="3" s="1"/>
  <c r="AC117" i="3"/>
  <c r="R117" i="3"/>
  <c r="T117" i="3" s="1"/>
  <c r="V117" i="3" s="1"/>
  <c r="Q117" i="3"/>
  <c r="S117" i="3" s="1"/>
  <c r="U117" i="3" s="1"/>
  <c r="J117" i="3"/>
  <c r="AD117" i="3" s="1"/>
  <c r="AF117" i="3" s="1"/>
  <c r="I117" i="3"/>
  <c r="H117" i="3"/>
  <c r="AE116" i="3"/>
  <c r="AG116" i="3" s="1"/>
  <c r="AC116" i="3"/>
  <c r="W116" i="3"/>
  <c r="X116" i="3" s="1"/>
  <c r="T116" i="3"/>
  <c r="V116" i="3" s="1"/>
  <c r="S116" i="3"/>
  <c r="U116" i="3" s="1"/>
  <c r="R116" i="3"/>
  <c r="Q116" i="3"/>
  <c r="L116" i="3"/>
  <c r="M116" i="3" s="1"/>
  <c r="O116" i="3" s="1"/>
  <c r="K116" i="3"/>
  <c r="J116" i="3"/>
  <c r="AD116" i="3" s="1"/>
  <c r="AF116" i="3" s="1"/>
  <c r="H116" i="3"/>
  <c r="I116" i="3" s="1"/>
  <c r="AC115" i="3"/>
  <c r="R115" i="3"/>
  <c r="T115" i="3" s="1"/>
  <c r="V115" i="3" s="1"/>
  <c r="Q115" i="3"/>
  <c r="S115" i="3" s="1"/>
  <c r="U115" i="3" s="1"/>
  <c r="J115" i="3"/>
  <c r="AD115" i="3" s="1"/>
  <c r="AF115" i="3" s="1"/>
  <c r="H115" i="3"/>
  <c r="I115" i="3" s="1"/>
  <c r="AE114" i="3"/>
  <c r="AG114" i="3" s="1"/>
  <c r="AC114" i="3"/>
  <c r="W114" i="3"/>
  <c r="X114" i="3" s="1"/>
  <c r="T114" i="3"/>
  <c r="V114" i="3" s="1"/>
  <c r="S114" i="3"/>
  <c r="U114" i="3" s="1"/>
  <c r="R114" i="3"/>
  <c r="Q114" i="3"/>
  <c r="L114" i="3"/>
  <c r="M114" i="3" s="1"/>
  <c r="O114" i="3" s="1"/>
  <c r="K114" i="3"/>
  <c r="J114" i="3"/>
  <c r="AD114" i="3" s="1"/>
  <c r="AF114" i="3" s="1"/>
  <c r="H114" i="3"/>
  <c r="I114" i="3" s="1"/>
  <c r="AC113" i="3"/>
  <c r="R113" i="3"/>
  <c r="T113" i="3" s="1"/>
  <c r="V113" i="3" s="1"/>
  <c r="Q113" i="3"/>
  <c r="S113" i="3" s="1"/>
  <c r="U113" i="3" s="1"/>
  <c r="J113" i="3"/>
  <c r="AD113" i="3" s="1"/>
  <c r="AF113" i="3" s="1"/>
  <c r="H113" i="3"/>
  <c r="I113" i="3" s="1"/>
  <c r="AE112" i="3"/>
  <c r="AG112" i="3" s="1"/>
  <c r="AC112" i="3"/>
  <c r="W112" i="3"/>
  <c r="X112" i="3" s="1"/>
  <c r="T112" i="3"/>
  <c r="V112" i="3" s="1"/>
  <c r="S112" i="3"/>
  <c r="U112" i="3" s="1"/>
  <c r="R112" i="3"/>
  <c r="Q112" i="3"/>
  <c r="L112" i="3"/>
  <c r="M112" i="3" s="1"/>
  <c r="O112" i="3" s="1"/>
  <c r="K112" i="3"/>
  <c r="J112" i="3"/>
  <c r="AD112" i="3" s="1"/>
  <c r="AF112" i="3" s="1"/>
  <c r="H112" i="3"/>
  <c r="I112" i="3" s="1"/>
  <c r="AC111" i="3"/>
  <c r="R111" i="3"/>
  <c r="T111" i="3" s="1"/>
  <c r="V111" i="3" s="1"/>
  <c r="Q111" i="3"/>
  <c r="S111" i="3" s="1"/>
  <c r="U111" i="3" s="1"/>
  <c r="J111" i="3"/>
  <c r="AD111" i="3" s="1"/>
  <c r="AF111" i="3" s="1"/>
  <c r="I111" i="3"/>
  <c r="H111" i="3"/>
  <c r="AE110" i="3"/>
  <c r="AG110" i="3" s="1"/>
  <c r="AC110" i="3"/>
  <c r="W110" i="3"/>
  <c r="X110" i="3" s="1"/>
  <c r="T110" i="3"/>
  <c r="V110" i="3" s="1"/>
  <c r="S110" i="3"/>
  <c r="U110" i="3" s="1"/>
  <c r="R110" i="3"/>
  <c r="Q110" i="3"/>
  <c r="L110" i="3"/>
  <c r="M110" i="3" s="1"/>
  <c r="O110" i="3" s="1"/>
  <c r="K110" i="3"/>
  <c r="J110" i="3"/>
  <c r="AD110" i="3" s="1"/>
  <c r="AF110" i="3" s="1"/>
  <c r="H110" i="3"/>
  <c r="I110" i="3" s="1"/>
  <c r="AC109" i="3"/>
  <c r="R109" i="3"/>
  <c r="T109" i="3" s="1"/>
  <c r="V109" i="3" s="1"/>
  <c r="Q109" i="3"/>
  <c r="S109" i="3" s="1"/>
  <c r="U109" i="3" s="1"/>
  <c r="J109" i="3"/>
  <c r="AD109" i="3" s="1"/>
  <c r="AF109" i="3" s="1"/>
  <c r="I109" i="3"/>
  <c r="H109" i="3"/>
  <c r="AE108" i="3"/>
  <c r="AG108" i="3" s="1"/>
  <c r="AC108" i="3"/>
  <c r="W108" i="3"/>
  <c r="X108" i="3" s="1"/>
  <c r="T108" i="3"/>
  <c r="V108" i="3" s="1"/>
  <c r="S108" i="3"/>
  <c r="U108" i="3" s="1"/>
  <c r="R108" i="3"/>
  <c r="Q108" i="3"/>
  <c r="L108" i="3"/>
  <c r="M108" i="3" s="1"/>
  <c r="O108" i="3" s="1"/>
  <c r="K108" i="3"/>
  <c r="J108" i="3"/>
  <c r="AD108" i="3" s="1"/>
  <c r="AF108" i="3" s="1"/>
  <c r="H108" i="3"/>
  <c r="I108" i="3" s="1"/>
  <c r="AC107" i="3"/>
  <c r="R107" i="3"/>
  <c r="T107" i="3" s="1"/>
  <c r="V107" i="3" s="1"/>
  <c r="Q107" i="3"/>
  <c r="S107" i="3" s="1"/>
  <c r="U107" i="3" s="1"/>
  <c r="J107" i="3"/>
  <c r="AD107" i="3" s="1"/>
  <c r="AF107" i="3" s="1"/>
  <c r="H107" i="3"/>
  <c r="I107" i="3" s="1"/>
  <c r="AE106" i="3"/>
  <c r="AG106" i="3" s="1"/>
  <c r="AC106" i="3"/>
  <c r="W106" i="3"/>
  <c r="X106" i="3" s="1"/>
  <c r="T106" i="3"/>
  <c r="V106" i="3" s="1"/>
  <c r="S106" i="3"/>
  <c r="U106" i="3" s="1"/>
  <c r="R106" i="3"/>
  <c r="Q106" i="3"/>
  <c r="L106" i="3"/>
  <c r="M106" i="3" s="1"/>
  <c r="O106" i="3" s="1"/>
  <c r="K106" i="3"/>
  <c r="J106" i="3"/>
  <c r="AD106" i="3" s="1"/>
  <c r="AF106" i="3" s="1"/>
  <c r="H106" i="3"/>
  <c r="I106" i="3" s="1"/>
  <c r="AC105" i="3"/>
  <c r="R105" i="3"/>
  <c r="T105" i="3" s="1"/>
  <c r="V105" i="3" s="1"/>
  <c r="Q105" i="3"/>
  <c r="S105" i="3" s="1"/>
  <c r="U105" i="3" s="1"/>
  <c r="J105" i="3"/>
  <c r="AD105" i="3" s="1"/>
  <c r="AF105" i="3" s="1"/>
  <c r="H105" i="3"/>
  <c r="I105" i="3" s="1"/>
  <c r="AE104" i="3"/>
  <c r="AG104" i="3" s="1"/>
  <c r="AC104" i="3"/>
  <c r="W104" i="3"/>
  <c r="X104" i="3" s="1"/>
  <c r="T104" i="3"/>
  <c r="V104" i="3" s="1"/>
  <c r="S104" i="3"/>
  <c r="U104" i="3" s="1"/>
  <c r="R104" i="3"/>
  <c r="Q104" i="3"/>
  <c r="L104" i="3"/>
  <c r="M104" i="3" s="1"/>
  <c r="O104" i="3" s="1"/>
  <c r="K104" i="3"/>
  <c r="J104" i="3"/>
  <c r="AD104" i="3" s="1"/>
  <c r="AF104" i="3" s="1"/>
  <c r="H104" i="3"/>
  <c r="I104" i="3" s="1"/>
  <c r="AC103" i="3"/>
  <c r="R103" i="3"/>
  <c r="T103" i="3" s="1"/>
  <c r="V103" i="3" s="1"/>
  <c r="Q103" i="3"/>
  <c r="S103" i="3" s="1"/>
  <c r="U103" i="3" s="1"/>
  <c r="J103" i="3"/>
  <c r="AD103" i="3" s="1"/>
  <c r="AF103" i="3" s="1"/>
  <c r="I103" i="3"/>
  <c r="H103" i="3"/>
  <c r="AE102" i="3"/>
  <c r="AG102" i="3" s="1"/>
  <c r="AC102" i="3"/>
  <c r="W102" i="3"/>
  <c r="X102" i="3" s="1"/>
  <c r="T102" i="3"/>
  <c r="V102" i="3" s="1"/>
  <c r="S102" i="3"/>
  <c r="U102" i="3" s="1"/>
  <c r="R102" i="3"/>
  <c r="Q102" i="3"/>
  <c r="L102" i="3"/>
  <c r="M102" i="3" s="1"/>
  <c r="O102" i="3" s="1"/>
  <c r="K102" i="3"/>
  <c r="J102" i="3"/>
  <c r="AD102" i="3" s="1"/>
  <c r="AF102" i="3" s="1"/>
  <c r="H102" i="3"/>
  <c r="I102" i="3" s="1"/>
  <c r="AC101" i="3"/>
  <c r="R101" i="3"/>
  <c r="T101" i="3" s="1"/>
  <c r="V101" i="3" s="1"/>
  <c r="Q101" i="3"/>
  <c r="S101" i="3" s="1"/>
  <c r="U101" i="3" s="1"/>
  <c r="J101" i="3"/>
  <c r="AD101" i="3" s="1"/>
  <c r="AF101" i="3" s="1"/>
  <c r="I101" i="3"/>
  <c r="H101" i="3"/>
  <c r="AE100" i="3"/>
  <c r="AG100" i="3" s="1"/>
  <c r="AC100" i="3"/>
  <c r="W100" i="3"/>
  <c r="X100" i="3" s="1"/>
  <c r="T100" i="3"/>
  <c r="V100" i="3" s="1"/>
  <c r="S100" i="3"/>
  <c r="U100" i="3" s="1"/>
  <c r="R100" i="3"/>
  <c r="Q100" i="3"/>
  <c r="L100" i="3"/>
  <c r="M100" i="3" s="1"/>
  <c r="O100" i="3" s="1"/>
  <c r="K100" i="3"/>
  <c r="J100" i="3"/>
  <c r="AD100" i="3" s="1"/>
  <c r="AF100" i="3" s="1"/>
  <c r="H100" i="3"/>
  <c r="I100" i="3" s="1"/>
  <c r="AC99" i="3"/>
  <c r="R99" i="3"/>
  <c r="T99" i="3" s="1"/>
  <c r="V99" i="3" s="1"/>
  <c r="Q99" i="3"/>
  <c r="S99" i="3" s="1"/>
  <c r="U99" i="3" s="1"/>
  <c r="J99" i="3"/>
  <c r="AD99" i="3" s="1"/>
  <c r="AF99" i="3" s="1"/>
  <c r="H99" i="3"/>
  <c r="I99" i="3" s="1"/>
  <c r="AE98" i="3"/>
  <c r="AG98" i="3" s="1"/>
  <c r="AC98" i="3"/>
  <c r="W98" i="3"/>
  <c r="X98" i="3" s="1"/>
  <c r="T98" i="3"/>
  <c r="V98" i="3" s="1"/>
  <c r="S98" i="3"/>
  <c r="U98" i="3" s="1"/>
  <c r="R98" i="3"/>
  <c r="Q98" i="3"/>
  <c r="L98" i="3"/>
  <c r="M98" i="3" s="1"/>
  <c r="O98" i="3" s="1"/>
  <c r="K98" i="3"/>
  <c r="J98" i="3"/>
  <c r="AD98" i="3" s="1"/>
  <c r="AF98" i="3" s="1"/>
  <c r="H98" i="3"/>
  <c r="I98" i="3" s="1"/>
  <c r="AC97" i="3"/>
  <c r="R97" i="3"/>
  <c r="T97" i="3" s="1"/>
  <c r="V97" i="3" s="1"/>
  <c r="Q97" i="3"/>
  <c r="S97" i="3" s="1"/>
  <c r="U97" i="3" s="1"/>
  <c r="J97" i="3"/>
  <c r="AD97" i="3" s="1"/>
  <c r="AF97" i="3" s="1"/>
  <c r="H97" i="3"/>
  <c r="I97" i="3" s="1"/>
  <c r="AE96" i="3"/>
  <c r="AG96" i="3" s="1"/>
  <c r="AC96" i="3"/>
  <c r="W96" i="3"/>
  <c r="X96" i="3" s="1"/>
  <c r="T96" i="3"/>
  <c r="V96" i="3" s="1"/>
  <c r="S96" i="3"/>
  <c r="U96" i="3" s="1"/>
  <c r="R96" i="3"/>
  <c r="Q96" i="3"/>
  <c r="L96" i="3"/>
  <c r="M96" i="3" s="1"/>
  <c r="O96" i="3" s="1"/>
  <c r="K96" i="3"/>
  <c r="J96" i="3"/>
  <c r="AD96" i="3" s="1"/>
  <c r="AF96" i="3" s="1"/>
  <c r="H96" i="3"/>
  <c r="I96" i="3" s="1"/>
  <c r="AC95" i="3"/>
  <c r="R95" i="3"/>
  <c r="T95" i="3" s="1"/>
  <c r="V95" i="3" s="1"/>
  <c r="Q95" i="3"/>
  <c r="S95" i="3" s="1"/>
  <c r="U95" i="3" s="1"/>
  <c r="J95" i="3"/>
  <c r="AD95" i="3" s="1"/>
  <c r="AF95" i="3" s="1"/>
  <c r="I95" i="3"/>
  <c r="H95" i="3"/>
  <c r="AE94" i="3"/>
  <c r="AG94" i="3" s="1"/>
  <c r="AC94" i="3"/>
  <c r="W94" i="3"/>
  <c r="X94" i="3" s="1"/>
  <c r="T94" i="3"/>
  <c r="V94" i="3" s="1"/>
  <c r="S94" i="3"/>
  <c r="U94" i="3" s="1"/>
  <c r="R94" i="3"/>
  <c r="Q94" i="3"/>
  <c r="L94" i="3"/>
  <c r="M94" i="3" s="1"/>
  <c r="O94" i="3" s="1"/>
  <c r="K94" i="3"/>
  <c r="J94" i="3"/>
  <c r="AD94" i="3" s="1"/>
  <c r="AF94" i="3" s="1"/>
  <c r="H94" i="3"/>
  <c r="I94" i="3" s="1"/>
  <c r="AC93" i="3"/>
  <c r="R93" i="3"/>
  <c r="T93" i="3" s="1"/>
  <c r="V93" i="3" s="1"/>
  <c r="Q93" i="3"/>
  <c r="S93" i="3" s="1"/>
  <c r="U93" i="3" s="1"/>
  <c r="J93" i="3"/>
  <c r="AD93" i="3" s="1"/>
  <c r="AF93" i="3" s="1"/>
  <c r="I93" i="3"/>
  <c r="H93" i="3"/>
  <c r="AE92" i="3"/>
  <c r="AG92" i="3" s="1"/>
  <c r="AC92" i="3"/>
  <c r="W92" i="3"/>
  <c r="X92" i="3" s="1"/>
  <c r="T92" i="3"/>
  <c r="V92" i="3" s="1"/>
  <c r="S92" i="3"/>
  <c r="U92" i="3" s="1"/>
  <c r="R92" i="3"/>
  <c r="Q92" i="3"/>
  <c r="L92" i="3"/>
  <c r="M92" i="3" s="1"/>
  <c r="O92" i="3" s="1"/>
  <c r="K92" i="3"/>
  <c r="J92" i="3"/>
  <c r="AD92" i="3" s="1"/>
  <c r="AF92" i="3" s="1"/>
  <c r="H92" i="3"/>
  <c r="I92" i="3" s="1"/>
  <c r="AC91" i="3"/>
  <c r="R91" i="3"/>
  <c r="T91" i="3" s="1"/>
  <c r="V91" i="3" s="1"/>
  <c r="Q91" i="3"/>
  <c r="S91" i="3" s="1"/>
  <c r="U91" i="3" s="1"/>
  <c r="J91" i="3"/>
  <c r="AD91" i="3" s="1"/>
  <c r="AF91" i="3" s="1"/>
  <c r="H91" i="3"/>
  <c r="I91" i="3" s="1"/>
  <c r="AE90" i="3"/>
  <c r="AG90" i="3" s="1"/>
  <c r="AC90" i="3"/>
  <c r="W90" i="3"/>
  <c r="X90" i="3" s="1"/>
  <c r="T90" i="3"/>
  <c r="V90" i="3" s="1"/>
  <c r="S90" i="3"/>
  <c r="U90" i="3" s="1"/>
  <c r="R90" i="3"/>
  <c r="Q90" i="3"/>
  <c r="L90" i="3"/>
  <c r="M90" i="3" s="1"/>
  <c r="O90" i="3" s="1"/>
  <c r="K90" i="3"/>
  <c r="J90" i="3"/>
  <c r="AD90" i="3" s="1"/>
  <c r="AF90" i="3" s="1"/>
  <c r="H90" i="3"/>
  <c r="I90" i="3" s="1"/>
  <c r="AC89" i="3"/>
  <c r="R89" i="3"/>
  <c r="T89" i="3" s="1"/>
  <c r="V89" i="3" s="1"/>
  <c r="Q89" i="3"/>
  <c r="S89" i="3" s="1"/>
  <c r="U89" i="3" s="1"/>
  <c r="J89" i="3"/>
  <c r="AD89" i="3" s="1"/>
  <c r="AF89" i="3" s="1"/>
  <c r="H89" i="3"/>
  <c r="I89" i="3" s="1"/>
  <c r="AE88" i="3"/>
  <c r="AG88" i="3" s="1"/>
  <c r="AC88" i="3"/>
  <c r="W88" i="3"/>
  <c r="X88" i="3" s="1"/>
  <c r="T88" i="3"/>
  <c r="V88" i="3" s="1"/>
  <c r="S88" i="3"/>
  <c r="U88" i="3" s="1"/>
  <c r="R88" i="3"/>
  <c r="Q88" i="3"/>
  <c r="L88" i="3"/>
  <c r="M88" i="3" s="1"/>
  <c r="O88" i="3" s="1"/>
  <c r="K88" i="3"/>
  <c r="J88" i="3"/>
  <c r="AD88" i="3" s="1"/>
  <c r="AF88" i="3" s="1"/>
  <c r="H88" i="3"/>
  <c r="I88" i="3" s="1"/>
  <c r="AC87" i="3"/>
  <c r="R87" i="3"/>
  <c r="T87" i="3" s="1"/>
  <c r="V87" i="3" s="1"/>
  <c r="Q87" i="3"/>
  <c r="S87" i="3" s="1"/>
  <c r="U87" i="3" s="1"/>
  <c r="J87" i="3"/>
  <c r="AD87" i="3" s="1"/>
  <c r="AF87" i="3" s="1"/>
  <c r="I87" i="3"/>
  <c r="H87" i="3"/>
  <c r="AE86" i="3"/>
  <c r="AG86" i="3" s="1"/>
  <c r="AC86" i="3"/>
  <c r="W86" i="3"/>
  <c r="X86" i="3" s="1"/>
  <c r="T86" i="3"/>
  <c r="V86" i="3" s="1"/>
  <c r="S86" i="3"/>
  <c r="U86" i="3" s="1"/>
  <c r="R86" i="3"/>
  <c r="Q86" i="3"/>
  <c r="L86" i="3"/>
  <c r="M86" i="3" s="1"/>
  <c r="O86" i="3" s="1"/>
  <c r="K86" i="3"/>
  <c r="J86" i="3"/>
  <c r="AD86" i="3" s="1"/>
  <c r="AF86" i="3" s="1"/>
  <c r="H86" i="3"/>
  <c r="I86" i="3" s="1"/>
  <c r="AC85" i="3"/>
  <c r="R85" i="3"/>
  <c r="T85" i="3" s="1"/>
  <c r="V85" i="3" s="1"/>
  <c r="Q85" i="3"/>
  <c r="S85" i="3" s="1"/>
  <c r="U85" i="3" s="1"/>
  <c r="J85" i="3"/>
  <c r="AD85" i="3" s="1"/>
  <c r="AF85" i="3" s="1"/>
  <c r="I85" i="3"/>
  <c r="H85" i="3"/>
  <c r="AE84" i="3"/>
  <c r="AG84" i="3" s="1"/>
  <c r="AC84" i="3"/>
  <c r="W84" i="3"/>
  <c r="X84" i="3" s="1"/>
  <c r="T84" i="3"/>
  <c r="V84" i="3" s="1"/>
  <c r="S84" i="3"/>
  <c r="U84" i="3" s="1"/>
  <c r="R84" i="3"/>
  <c r="Q84" i="3"/>
  <c r="L84" i="3"/>
  <c r="M84" i="3" s="1"/>
  <c r="O84" i="3" s="1"/>
  <c r="K84" i="3"/>
  <c r="J84" i="3"/>
  <c r="AD84" i="3" s="1"/>
  <c r="AF84" i="3" s="1"/>
  <c r="H84" i="3"/>
  <c r="I84" i="3" s="1"/>
  <c r="AC83" i="3"/>
  <c r="R83" i="3"/>
  <c r="T83" i="3" s="1"/>
  <c r="V83" i="3" s="1"/>
  <c r="Q83" i="3"/>
  <c r="S83" i="3" s="1"/>
  <c r="U83" i="3" s="1"/>
  <c r="J83" i="3"/>
  <c r="AD83" i="3" s="1"/>
  <c r="AF83" i="3" s="1"/>
  <c r="H83" i="3"/>
  <c r="I83" i="3" s="1"/>
  <c r="AE82" i="3"/>
  <c r="AG82" i="3" s="1"/>
  <c r="AC82" i="3"/>
  <c r="W82" i="3"/>
  <c r="X82" i="3" s="1"/>
  <c r="T82" i="3"/>
  <c r="V82" i="3" s="1"/>
  <c r="S82" i="3"/>
  <c r="U82" i="3" s="1"/>
  <c r="R82" i="3"/>
  <c r="Q82" i="3"/>
  <c r="L82" i="3"/>
  <c r="M82" i="3" s="1"/>
  <c r="O82" i="3" s="1"/>
  <c r="K82" i="3"/>
  <c r="J82" i="3"/>
  <c r="AD82" i="3" s="1"/>
  <c r="AF82" i="3" s="1"/>
  <c r="H82" i="3"/>
  <c r="I82" i="3" s="1"/>
  <c r="AC81" i="3"/>
  <c r="R81" i="3"/>
  <c r="T81" i="3" s="1"/>
  <c r="V81" i="3" s="1"/>
  <c r="Q81" i="3"/>
  <c r="S81" i="3" s="1"/>
  <c r="U81" i="3" s="1"/>
  <c r="J81" i="3"/>
  <c r="AD81" i="3" s="1"/>
  <c r="AF81" i="3" s="1"/>
  <c r="H81" i="3"/>
  <c r="I81" i="3" s="1"/>
  <c r="AE80" i="3"/>
  <c r="AG80" i="3" s="1"/>
  <c r="AC80" i="3"/>
  <c r="W80" i="3"/>
  <c r="X80" i="3" s="1"/>
  <c r="T80" i="3"/>
  <c r="V80" i="3" s="1"/>
  <c r="S80" i="3"/>
  <c r="U80" i="3" s="1"/>
  <c r="R80" i="3"/>
  <c r="Q80" i="3"/>
  <c r="L80" i="3"/>
  <c r="M80" i="3" s="1"/>
  <c r="O80" i="3" s="1"/>
  <c r="K80" i="3"/>
  <c r="J80" i="3"/>
  <c r="AD80" i="3" s="1"/>
  <c r="AF80" i="3" s="1"/>
  <c r="H80" i="3"/>
  <c r="I80" i="3" s="1"/>
  <c r="AC79" i="3"/>
  <c r="R79" i="3"/>
  <c r="T79" i="3" s="1"/>
  <c r="V79" i="3" s="1"/>
  <c r="Q79" i="3"/>
  <c r="S79" i="3" s="1"/>
  <c r="U79" i="3" s="1"/>
  <c r="J79" i="3"/>
  <c r="AD79" i="3" s="1"/>
  <c r="AF79" i="3" s="1"/>
  <c r="I79" i="3"/>
  <c r="H79" i="3"/>
  <c r="AE78" i="3"/>
  <c r="AG78" i="3" s="1"/>
  <c r="AC78" i="3"/>
  <c r="W78" i="3"/>
  <c r="X78" i="3" s="1"/>
  <c r="T78" i="3"/>
  <c r="V78" i="3" s="1"/>
  <c r="S78" i="3"/>
  <c r="U78" i="3" s="1"/>
  <c r="R78" i="3"/>
  <c r="Q78" i="3"/>
  <c r="L78" i="3"/>
  <c r="M78" i="3" s="1"/>
  <c r="O78" i="3" s="1"/>
  <c r="K78" i="3"/>
  <c r="J78" i="3"/>
  <c r="AD78" i="3" s="1"/>
  <c r="AF78" i="3" s="1"/>
  <c r="H78" i="3"/>
  <c r="I78" i="3" s="1"/>
  <c r="AC77" i="3"/>
  <c r="R77" i="3"/>
  <c r="T77" i="3" s="1"/>
  <c r="V77" i="3" s="1"/>
  <c r="Q77" i="3"/>
  <c r="S77" i="3" s="1"/>
  <c r="U77" i="3" s="1"/>
  <c r="J77" i="3"/>
  <c r="AD77" i="3" s="1"/>
  <c r="AF77" i="3" s="1"/>
  <c r="H77" i="3"/>
  <c r="I77" i="3" s="1"/>
  <c r="AE76" i="3"/>
  <c r="AG76" i="3" s="1"/>
  <c r="AC76" i="3"/>
  <c r="W76" i="3"/>
  <c r="X76" i="3" s="1"/>
  <c r="T76" i="3"/>
  <c r="V76" i="3" s="1"/>
  <c r="S76" i="3"/>
  <c r="U76" i="3" s="1"/>
  <c r="R76" i="3"/>
  <c r="Q76" i="3"/>
  <c r="L76" i="3"/>
  <c r="M76" i="3" s="1"/>
  <c r="O76" i="3" s="1"/>
  <c r="K76" i="3"/>
  <c r="J76" i="3"/>
  <c r="AD76" i="3" s="1"/>
  <c r="AF76" i="3" s="1"/>
  <c r="H76" i="3"/>
  <c r="I76" i="3" s="1"/>
  <c r="AC75" i="3"/>
  <c r="R75" i="3"/>
  <c r="T75" i="3" s="1"/>
  <c r="V75" i="3" s="1"/>
  <c r="Q75" i="3"/>
  <c r="S75" i="3" s="1"/>
  <c r="U75" i="3" s="1"/>
  <c r="J75" i="3"/>
  <c r="AD75" i="3" s="1"/>
  <c r="AF75" i="3" s="1"/>
  <c r="H75" i="3"/>
  <c r="I75" i="3" s="1"/>
  <c r="AE74" i="3"/>
  <c r="AG74" i="3" s="1"/>
  <c r="AC74" i="3"/>
  <c r="W74" i="3"/>
  <c r="X74" i="3" s="1"/>
  <c r="T74" i="3"/>
  <c r="V74" i="3" s="1"/>
  <c r="S74" i="3"/>
  <c r="U74" i="3" s="1"/>
  <c r="R74" i="3"/>
  <c r="Q74" i="3"/>
  <c r="L74" i="3"/>
  <c r="M74" i="3" s="1"/>
  <c r="O74" i="3" s="1"/>
  <c r="K74" i="3"/>
  <c r="J74" i="3"/>
  <c r="AD74" i="3" s="1"/>
  <c r="AF74" i="3" s="1"/>
  <c r="H74" i="3"/>
  <c r="I74" i="3" s="1"/>
  <c r="AC73" i="3"/>
  <c r="R73" i="3"/>
  <c r="T73" i="3" s="1"/>
  <c r="V73" i="3" s="1"/>
  <c r="Q73" i="3"/>
  <c r="S73" i="3" s="1"/>
  <c r="U73" i="3" s="1"/>
  <c r="J73" i="3"/>
  <c r="AD73" i="3" s="1"/>
  <c r="AF73" i="3" s="1"/>
  <c r="H73" i="3"/>
  <c r="I73" i="3" s="1"/>
  <c r="AE72" i="3"/>
  <c r="AG72" i="3" s="1"/>
  <c r="AC72" i="3"/>
  <c r="W72" i="3"/>
  <c r="X72" i="3" s="1"/>
  <c r="T72" i="3"/>
  <c r="V72" i="3" s="1"/>
  <c r="S72" i="3"/>
  <c r="U72" i="3" s="1"/>
  <c r="R72" i="3"/>
  <c r="Q72" i="3"/>
  <c r="L72" i="3"/>
  <c r="M72" i="3" s="1"/>
  <c r="O72" i="3" s="1"/>
  <c r="K72" i="3"/>
  <c r="J72" i="3"/>
  <c r="AD72" i="3" s="1"/>
  <c r="AF72" i="3" s="1"/>
  <c r="H72" i="3"/>
  <c r="I72" i="3" s="1"/>
  <c r="AC71" i="3"/>
  <c r="R71" i="3"/>
  <c r="T71" i="3" s="1"/>
  <c r="V71" i="3" s="1"/>
  <c r="Q71" i="3"/>
  <c r="S71" i="3" s="1"/>
  <c r="U71" i="3" s="1"/>
  <c r="J71" i="3"/>
  <c r="AD71" i="3" s="1"/>
  <c r="AF71" i="3" s="1"/>
  <c r="I71" i="3"/>
  <c r="H71" i="3"/>
  <c r="AE70" i="3"/>
  <c r="AG70" i="3" s="1"/>
  <c r="AC70" i="3"/>
  <c r="W70" i="3"/>
  <c r="X70" i="3" s="1"/>
  <c r="T70" i="3"/>
  <c r="V70" i="3" s="1"/>
  <c r="S70" i="3"/>
  <c r="U70" i="3" s="1"/>
  <c r="R70" i="3"/>
  <c r="Q70" i="3"/>
  <c r="L70" i="3"/>
  <c r="M70" i="3" s="1"/>
  <c r="O70" i="3" s="1"/>
  <c r="K70" i="3"/>
  <c r="J70" i="3"/>
  <c r="AD70" i="3" s="1"/>
  <c r="AF70" i="3" s="1"/>
  <c r="H70" i="3"/>
  <c r="I70" i="3" s="1"/>
  <c r="AC69" i="3"/>
  <c r="R69" i="3"/>
  <c r="T69" i="3" s="1"/>
  <c r="V69" i="3" s="1"/>
  <c r="Q69" i="3"/>
  <c r="S69" i="3" s="1"/>
  <c r="U69" i="3" s="1"/>
  <c r="J69" i="3"/>
  <c r="AD69" i="3" s="1"/>
  <c r="AF69" i="3" s="1"/>
  <c r="H69" i="3"/>
  <c r="I69" i="3" s="1"/>
  <c r="W68" i="3"/>
  <c r="X68" i="3" s="1"/>
  <c r="T68" i="3"/>
  <c r="V68" i="3" s="1"/>
  <c r="S68" i="3"/>
  <c r="U68" i="3" s="1"/>
  <c r="R68" i="3"/>
  <c r="Q68" i="3"/>
  <c r="L68" i="3"/>
  <c r="M68" i="3" s="1"/>
  <c r="O68" i="3" s="1"/>
  <c r="K68" i="3"/>
  <c r="J68" i="3"/>
  <c r="H68" i="3"/>
  <c r="I68" i="3" s="1"/>
  <c r="AC67" i="3"/>
  <c r="R67" i="3"/>
  <c r="T67" i="3" s="1"/>
  <c r="V67" i="3" s="1"/>
  <c r="Q67" i="3"/>
  <c r="S67" i="3" s="1"/>
  <c r="U67" i="3" s="1"/>
  <c r="J67" i="3"/>
  <c r="AD67" i="3" s="1"/>
  <c r="AF67" i="3" s="1"/>
  <c r="I67" i="3"/>
  <c r="H67" i="3"/>
  <c r="W66" i="3"/>
  <c r="X66" i="3" s="1"/>
  <c r="T66" i="3"/>
  <c r="V66" i="3" s="1"/>
  <c r="S66" i="3"/>
  <c r="U66" i="3" s="1"/>
  <c r="R66" i="3"/>
  <c r="Q66" i="3"/>
  <c r="L66" i="3"/>
  <c r="M66" i="3" s="1"/>
  <c r="O66" i="3" s="1"/>
  <c r="K66" i="3"/>
  <c r="J66" i="3"/>
  <c r="H66" i="3"/>
  <c r="I66" i="3" s="1"/>
  <c r="AC65" i="3"/>
  <c r="R65" i="3"/>
  <c r="T65" i="3" s="1"/>
  <c r="V65" i="3" s="1"/>
  <c r="Q65" i="3"/>
  <c r="S65" i="3" s="1"/>
  <c r="U65" i="3" s="1"/>
  <c r="J65" i="3"/>
  <c r="AD65" i="3" s="1"/>
  <c r="AF65" i="3" s="1"/>
  <c r="H65" i="3"/>
  <c r="I65" i="3" s="1"/>
  <c r="W64" i="3"/>
  <c r="X64" i="3" s="1"/>
  <c r="T64" i="3"/>
  <c r="V64" i="3" s="1"/>
  <c r="S64" i="3"/>
  <c r="U64" i="3" s="1"/>
  <c r="R64" i="3"/>
  <c r="Q64" i="3"/>
  <c r="L64" i="3"/>
  <c r="M64" i="3" s="1"/>
  <c r="O64" i="3" s="1"/>
  <c r="K64" i="3"/>
  <c r="J64" i="3"/>
  <c r="H64" i="3"/>
  <c r="I64" i="3" s="1"/>
  <c r="AC63" i="3"/>
  <c r="R63" i="3"/>
  <c r="T63" i="3" s="1"/>
  <c r="V63" i="3" s="1"/>
  <c r="Q63" i="3"/>
  <c r="S63" i="3" s="1"/>
  <c r="U63" i="3" s="1"/>
  <c r="J63" i="3"/>
  <c r="AD63" i="3" s="1"/>
  <c r="AF63" i="3" s="1"/>
  <c r="H63" i="3"/>
  <c r="I63" i="3" s="1"/>
  <c r="W62" i="3"/>
  <c r="X62" i="3" s="1"/>
  <c r="T62" i="3"/>
  <c r="V62" i="3" s="1"/>
  <c r="S62" i="3"/>
  <c r="U62" i="3" s="1"/>
  <c r="R62" i="3"/>
  <c r="Q62" i="3"/>
  <c r="L62" i="3"/>
  <c r="M62" i="3" s="1"/>
  <c r="O62" i="3" s="1"/>
  <c r="K62" i="3"/>
  <c r="J62" i="3"/>
  <c r="H62" i="3"/>
  <c r="I62" i="3" s="1"/>
  <c r="AC61" i="3"/>
  <c r="R61" i="3"/>
  <c r="T61" i="3" s="1"/>
  <c r="V61" i="3" s="1"/>
  <c r="Q61" i="3"/>
  <c r="S61" i="3" s="1"/>
  <c r="U61" i="3" s="1"/>
  <c r="J61" i="3"/>
  <c r="AD61" i="3" s="1"/>
  <c r="AF61" i="3" s="1"/>
  <c r="H61" i="3"/>
  <c r="I61" i="3" s="1"/>
  <c r="AE60" i="3"/>
  <c r="AG60" i="3" s="1"/>
  <c r="AC60" i="3"/>
  <c r="W60" i="3"/>
  <c r="X60" i="3" s="1"/>
  <c r="T60" i="3"/>
  <c r="V60" i="3" s="1"/>
  <c r="S60" i="3"/>
  <c r="U60" i="3" s="1"/>
  <c r="R60" i="3"/>
  <c r="Q60" i="3"/>
  <c r="L60" i="3"/>
  <c r="M60" i="3" s="1"/>
  <c r="O60" i="3" s="1"/>
  <c r="K60" i="3"/>
  <c r="J60" i="3"/>
  <c r="AD60" i="3" s="1"/>
  <c r="AF60" i="3" s="1"/>
  <c r="H60" i="3"/>
  <c r="I60" i="3" s="1"/>
  <c r="AC59" i="3"/>
  <c r="R59" i="3"/>
  <c r="T59" i="3" s="1"/>
  <c r="V59" i="3" s="1"/>
  <c r="Q59" i="3"/>
  <c r="S59" i="3" s="1"/>
  <c r="U59" i="3" s="1"/>
  <c r="J59" i="3"/>
  <c r="AD59" i="3" s="1"/>
  <c r="AF59" i="3" s="1"/>
  <c r="H59" i="3"/>
  <c r="I59" i="3" s="1"/>
  <c r="W58" i="3"/>
  <c r="X58" i="3" s="1"/>
  <c r="T58" i="3"/>
  <c r="V58" i="3" s="1"/>
  <c r="S58" i="3"/>
  <c r="U58" i="3" s="1"/>
  <c r="R58" i="3"/>
  <c r="Q58" i="3"/>
  <c r="L58" i="3"/>
  <c r="K58" i="3"/>
  <c r="J58" i="3"/>
  <c r="H58" i="3"/>
  <c r="I58" i="3" s="1"/>
  <c r="AC57" i="3"/>
  <c r="R57" i="3"/>
  <c r="T57" i="3" s="1"/>
  <c r="V57" i="3" s="1"/>
  <c r="Q57" i="3"/>
  <c r="S57" i="3" s="1"/>
  <c r="U57" i="3" s="1"/>
  <c r="J57" i="3"/>
  <c r="AD57" i="3" s="1"/>
  <c r="AF57" i="3" s="1"/>
  <c r="H57" i="3"/>
  <c r="I57" i="3" s="1"/>
  <c r="W56" i="3"/>
  <c r="X56" i="3" s="1"/>
  <c r="T56" i="3"/>
  <c r="V56" i="3" s="1"/>
  <c r="S56" i="3"/>
  <c r="U56" i="3" s="1"/>
  <c r="R56" i="3"/>
  <c r="Q56" i="3"/>
  <c r="L56" i="3"/>
  <c r="K56" i="3"/>
  <c r="J56" i="3"/>
  <c r="H56" i="3"/>
  <c r="I56" i="3" s="1"/>
  <c r="AC55" i="3"/>
  <c r="R55" i="3"/>
  <c r="T55" i="3" s="1"/>
  <c r="V55" i="3" s="1"/>
  <c r="Q55" i="3"/>
  <c r="S55" i="3" s="1"/>
  <c r="U55" i="3" s="1"/>
  <c r="J55" i="3"/>
  <c r="AD55" i="3" s="1"/>
  <c r="AF55" i="3" s="1"/>
  <c r="I55" i="3"/>
  <c r="H55" i="3"/>
  <c r="W54" i="3"/>
  <c r="X54" i="3" s="1"/>
  <c r="T54" i="3"/>
  <c r="V54" i="3" s="1"/>
  <c r="S54" i="3"/>
  <c r="U54" i="3" s="1"/>
  <c r="R54" i="3"/>
  <c r="Q54" i="3"/>
  <c r="L54" i="3"/>
  <c r="K54" i="3"/>
  <c r="J54" i="3"/>
  <c r="H54" i="3"/>
  <c r="I54" i="3" s="1"/>
  <c r="AC53" i="3"/>
  <c r="R53" i="3"/>
  <c r="T53" i="3" s="1"/>
  <c r="V53" i="3" s="1"/>
  <c r="Q53" i="3"/>
  <c r="S53" i="3" s="1"/>
  <c r="U53" i="3" s="1"/>
  <c r="J53" i="3"/>
  <c r="AD53" i="3" s="1"/>
  <c r="AF53" i="3" s="1"/>
  <c r="H53" i="3"/>
  <c r="I53" i="3" s="1"/>
  <c r="W52" i="3"/>
  <c r="X52" i="3" s="1"/>
  <c r="T52" i="3"/>
  <c r="V52" i="3" s="1"/>
  <c r="S52" i="3"/>
  <c r="U52" i="3" s="1"/>
  <c r="R52" i="3"/>
  <c r="Q52" i="3"/>
  <c r="L52" i="3"/>
  <c r="K52" i="3"/>
  <c r="J52" i="3"/>
  <c r="H52" i="3"/>
  <c r="I52" i="3" s="1"/>
  <c r="AC51" i="3"/>
  <c r="R51" i="3"/>
  <c r="T51" i="3" s="1"/>
  <c r="V51" i="3" s="1"/>
  <c r="Q51" i="3"/>
  <c r="S51" i="3" s="1"/>
  <c r="U51" i="3" s="1"/>
  <c r="J51" i="3"/>
  <c r="AD51" i="3" s="1"/>
  <c r="AF51" i="3" s="1"/>
  <c r="H51" i="3"/>
  <c r="I51" i="3" s="1"/>
  <c r="W50" i="3"/>
  <c r="X50" i="3" s="1"/>
  <c r="T50" i="3"/>
  <c r="V50" i="3" s="1"/>
  <c r="S50" i="3"/>
  <c r="U50" i="3" s="1"/>
  <c r="R50" i="3"/>
  <c r="Q50" i="3"/>
  <c r="L50" i="3"/>
  <c r="K50" i="3"/>
  <c r="J50" i="3"/>
  <c r="H50" i="3"/>
  <c r="I50" i="3" s="1"/>
  <c r="AC49" i="3"/>
  <c r="R49" i="3"/>
  <c r="T49" i="3" s="1"/>
  <c r="V49" i="3" s="1"/>
  <c r="Q49" i="3"/>
  <c r="S49" i="3" s="1"/>
  <c r="U49" i="3" s="1"/>
  <c r="J49" i="3"/>
  <c r="AD49" i="3" s="1"/>
  <c r="AF49" i="3" s="1"/>
  <c r="H49" i="3"/>
  <c r="I49" i="3" s="1"/>
  <c r="W48" i="3"/>
  <c r="X48" i="3" s="1"/>
  <c r="T48" i="3"/>
  <c r="V48" i="3" s="1"/>
  <c r="S48" i="3"/>
  <c r="U48" i="3" s="1"/>
  <c r="R48" i="3"/>
  <c r="Q48" i="3"/>
  <c r="L48" i="3"/>
  <c r="K48" i="3"/>
  <c r="J48" i="3"/>
  <c r="H48" i="3"/>
  <c r="I48" i="3" s="1"/>
  <c r="AC47" i="3"/>
  <c r="R47" i="3"/>
  <c r="T47" i="3" s="1"/>
  <c r="V47" i="3" s="1"/>
  <c r="Q47" i="3"/>
  <c r="S47" i="3" s="1"/>
  <c r="U47" i="3" s="1"/>
  <c r="J47" i="3"/>
  <c r="AD47" i="3" s="1"/>
  <c r="AF47" i="3" s="1"/>
  <c r="I47" i="3"/>
  <c r="H47" i="3"/>
  <c r="W46" i="3"/>
  <c r="X46" i="3" s="1"/>
  <c r="T46" i="3"/>
  <c r="V46" i="3" s="1"/>
  <c r="S46" i="3"/>
  <c r="U46" i="3" s="1"/>
  <c r="R46" i="3"/>
  <c r="Q46" i="3"/>
  <c r="L46" i="3"/>
  <c r="K46" i="3"/>
  <c r="J46" i="3"/>
  <c r="H46" i="3"/>
  <c r="I46" i="3" s="1"/>
  <c r="AC45" i="3"/>
  <c r="R45" i="3"/>
  <c r="T45" i="3" s="1"/>
  <c r="V45" i="3" s="1"/>
  <c r="Q45" i="3"/>
  <c r="S45" i="3" s="1"/>
  <c r="U45" i="3" s="1"/>
  <c r="J45" i="3"/>
  <c r="AD45" i="3" s="1"/>
  <c r="AF45" i="3" s="1"/>
  <c r="H45" i="3"/>
  <c r="I45" i="3" s="1"/>
  <c r="W44" i="3"/>
  <c r="X44" i="3" s="1"/>
  <c r="T44" i="3"/>
  <c r="V44" i="3" s="1"/>
  <c r="S44" i="3"/>
  <c r="U44" i="3" s="1"/>
  <c r="R44" i="3"/>
  <c r="Q44" i="3"/>
  <c r="L44" i="3"/>
  <c r="K44" i="3"/>
  <c r="J44" i="3"/>
  <c r="H44" i="3"/>
  <c r="I44" i="3" s="1"/>
  <c r="AC43" i="3"/>
  <c r="R43" i="3"/>
  <c r="T43" i="3" s="1"/>
  <c r="V43" i="3" s="1"/>
  <c r="Q43" i="3"/>
  <c r="S43" i="3" s="1"/>
  <c r="U43" i="3" s="1"/>
  <c r="J43" i="3"/>
  <c r="AD43" i="3" s="1"/>
  <c r="AF43" i="3" s="1"/>
  <c r="H43" i="3"/>
  <c r="I43" i="3" s="1"/>
  <c r="W42" i="3"/>
  <c r="X42" i="3" s="1"/>
  <c r="T42" i="3"/>
  <c r="V42" i="3" s="1"/>
  <c r="S42" i="3"/>
  <c r="U42" i="3" s="1"/>
  <c r="R42" i="3"/>
  <c r="Q42" i="3"/>
  <c r="L42" i="3"/>
  <c r="K42" i="3"/>
  <c r="J42" i="3"/>
  <c r="H42" i="3"/>
  <c r="I42" i="3" s="1"/>
  <c r="AC41" i="3"/>
  <c r="R41" i="3"/>
  <c r="T41" i="3" s="1"/>
  <c r="V41" i="3" s="1"/>
  <c r="Q41" i="3"/>
  <c r="S41" i="3" s="1"/>
  <c r="U41" i="3" s="1"/>
  <c r="J41" i="3"/>
  <c r="AD41" i="3" s="1"/>
  <c r="AF41" i="3" s="1"/>
  <c r="H41" i="3"/>
  <c r="I41" i="3" s="1"/>
  <c r="W40" i="3"/>
  <c r="X40" i="3" s="1"/>
  <c r="T40" i="3"/>
  <c r="V40" i="3" s="1"/>
  <c r="S40" i="3"/>
  <c r="U40" i="3" s="1"/>
  <c r="R40" i="3"/>
  <c r="Q40" i="3"/>
  <c r="L40" i="3"/>
  <c r="K40" i="3"/>
  <c r="J40" i="3"/>
  <c r="H40" i="3"/>
  <c r="I40" i="3" s="1"/>
  <c r="AC39" i="3"/>
  <c r="R39" i="3"/>
  <c r="T39" i="3" s="1"/>
  <c r="V39" i="3" s="1"/>
  <c r="Q39" i="3"/>
  <c r="S39" i="3" s="1"/>
  <c r="U39" i="3" s="1"/>
  <c r="J39" i="3"/>
  <c r="AD39" i="3" s="1"/>
  <c r="AF39" i="3" s="1"/>
  <c r="I39" i="3"/>
  <c r="H39" i="3"/>
  <c r="W38" i="3"/>
  <c r="X38" i="3" s="1"/>
  <c r="T38" i="3"/>
  <c r="V38" i="3" s="1"/>
  <c r="S38" i="3"/>
  <c r="U38" i="3" s="1"/>
  <c r="R38" i="3"/>
  <c r="Q38" i="3"/>
  <c r="L38" i="3"/>
  <c r="K38" i="3"/>
  <c r="J38" i="3"/>
  <c r="H38" i="3"/>
  <c r="I38" i="3" s="1"/>
  <c r="AC37" i="3"/>
  <c r="R37" i="3"/>
  <c r="T37" i="3" s="1"/>
  <c r="V37" i="3" s="1"/>
  <c r="Q37" i="3"/>
  <c r="S37" i="3" s="1"/>
  <c r="U37" i="3" s="1"/>
  <c r="J37" i="3"/>
  <c r="AD37" i="3" s="1"/>
  <c r="AF37" i="3" s="1"/>
  <c r="H37" i="3"/>
  <c r="I37" i="3" s="1"/>
  <c r="W36" i="3"/>
  <c r="X36" i="3" s="1"/>
  <c r="T36" i="3"/>
  <c r="V36" i="3" s="1"/>
  <c r="S36" i="3"/>
  <c r="U36" i="3" s="1"/>
  <c r="R36" i="3"/>
  <c r="Q36" i="3"/>
  <c r="L36" i="3"/>
  <c r="K36" i="3"/>
  <c r="J36" i="3"/>
  <c r="H36" i="3"/>
  <c r="I36" i="3" s="1"/>
  <c r="AC35" i="3"/>
  <c r="R35" i="3"/>
  <c r="T35" i="3" s="1"/>
  <c r="V35" i="3" s="1"/>
  <c r="Q35" i="3"/>
  <c r="S35" i="3" s="1"/>
  <c r="U35" i="3" s="1"/>
  <c r="J35" i="3"/>
  <c r="AD35" i="3" s="1"/>
  <c r="AF35" i="3" s="1"/>
  <c r="H35" i="3"/>
  <c r="I35" i="3" s="1"/>
  <c r="W34" i="3"/>
  <c r="X34" i="3" s="1"/>
  <c r="T34" i="3"/>
  <c r="V34" i="3" s="1"/>
  <c r="S34" i="3"/>
  <c r="U34" i="3" s="1"/>
  <c r="R34" i="3"/>
  <c r="Q34" i="3"/>
  <c r="L34" i="3"/>
  <c r="K34" i="3"/>
  <c r="J34" i="3"/>
  <c r="H34" i="3"/>
  <c r="I34" i="3" s="1"/>
  <c r="AC33" i="3"/>
  <c r="R33" i="3"/>
  <c r="T33" i="3" s="1"/>
  <c r="V33" i="3" s="1"/>
  <c r="Q33" i="3"/>
  <c r="S33" i="3" s="1"/>
  <c r="U33" i="3" s="1"/>
  <c r="J33" i="3"/>
  <c r="AD33" i="3" s="1"/>
  <c r="AF33" i="3" s="1"/>
  <c r="H33" i="3"/>
  <c r="I33" i="3" s="1"/>
  <c r="W32" i="3"/>
  <c r="X32" i="3" s="1"/>
  <c r="T32" i="3"/>
  <c r="V32" i="3" s="1"/>
  <c r="S32" i="3"/>
  <c r="U32" i="3" s="1"/>
  <c r="R32" i="3"/>
  <c r="Q32" i="3"/>
  <c r="L32" i="3"/>
  <c r="K32" i="3"/>
  <c r="J32" i="3"/>
  <c r="H32" i="3"/>
  <c r="I32" i="3" s="1"/>
  <c r="AC31" i="3"/>
  <c r="R31" i="3"/>
  <c r="T31" i="3" s="1"/>
  <c r="V31" i="3" s="1"/>
  <c r="Q31" i="3"/>
  <c r="S31" i="3" s="1"/>
  <c r="U31" i="3" s="1"/>
  <c r="J31" i="3"/>
  <c r="AD31" i="3" s="1"/>
  <c r="AF31" i="3" s="1"/>
  <c r="I31" i="3"/>
  <c r="H31" i="3"/>
  <c r="W30" i="3"/>
  <c r="X30" i="3" s="1"/>
  <c r="T30" i="3"/>
  <c r="V30" i="3" s="1"/>
  <c r="S30" i="3"/>
  <c r="U30" i="3" s="1"/>
  <c r="R30" i="3"/>
  <c r="Q30" i="3"/>
  <c r="L30" i="3"/>
  <c r="K30" i="3"/>
  <c r="J30" i="3"/>
  <c r="H30" i="3"/>
  <c r="I30" i="3" s="1"/>
  <c r="AC29" i="3"/>
  <c r="R29" i="3"/>
  <c r="T29" i="3" s="1"/>
  <c r="V29" i="3" s="1"/>
  <c r="Q29" i="3"/>
  <c r="S29" i="3" s="1"/>
  <c r="U29" i="3" s="1"/>
  <c r="J29" i="3"/>
  <c r="AD29" i="3" s="1"/>
  <c r="AF29" i="3" s="1"/>
  <c r="H29" i="3"/>
  <c r="I29" i="3" s="1"/>
  <c r="W28" i="3"/>
  <c r="X28" i="3" s="1"/>
  <c r="T28" i="3"/>
  <c r="V28" i="3" s="1"/>
  <c r="S28" i="3"/>
  <c r="U28" i="3" s="1"/>
  <c r="R28" i="3"/>
  <c r="Q28" i="3"/>
  <c r="L28" i="3"/>
  <c r="K28" i="3"/>
  <c r="J28" i="3"/>
  <c r="H28" i="3"/>
  <c r="I28" i="3" s="1"/>
  <c r="AC27" i="3"/>
  <c r="R27" i="3"/>
  <c r="T27" i="3" s="1"/>
  <c r="V27" i="3" s="1"/>
  <c r="Q27" i="3"/>
  <c r="S27" i="3" s="1"/>
  <c r="U27" i="3" s="1"/>
  <c r="J27" i="3"/>
  <c r="AD27" i="3" s="1"/>
  <c r="AF27" i="3" s="1"/>
  <c r="H27" i="3"/>
  <c r="I27" i="3" s="1"/>
  <c r="W26" i="3"/>
  <c r="T26" i="3"/>
  <c r="V26" i="3" s="1"/>
  <c r="S26" i="3"/>
  <c r="U26" i="3" s="1"/>
  <c r="R26" i="3"/>
  <c r="Q26" i="3"/>
  <c r="L26" i="3"/>
  <c r="K26" i="3"/>
  <c r="J26" i="3"/>
  <c r="H26" i="3"/>
  <c r="I26" i="3" s="1"/>
  <c r="AC25" i="3"/>
  <c r="R25" i="3"/>
  <c r="T25" i="3" s="1"/>
  <c r="V25" i="3" s="1"/>
  <c r="Q25" i="3"/>
  <c r="S25" i="3" s="1"/>
  <c r="U25" i="3" s="1"/>
  <c r="J25" i="3"/>
  <c r="H25" i="3"/>
  <c r="I25" i="3" s="1"/>
  <c r="W24" i="3"/>
  <c r="X24" i="3" s="1"/>
  <c r="T24" i="3"/>
  <c r="V24" i="3" s="1"/>
  <c r="S24" i="3"/>
  <c r="U24" i="3" s="1"/>
  <c r="R24" i="3"/>
  <c r="Q24" i="3"/>
  <c r="L24" i="3"/>
  <c r="K24" i="3"/>
  <c r="J24" i="3"/>
  <c r="H24" i="3"/>
  <c r="I24" i="3" s="1"/>
  <c r="AC23" i="3"/>
  <c r="R23" i="3"/>
  <c r="T23" i="3" s="1"/>
  <c r="V23" i="3" s="1"/>
  <c r="Q23" i="3"/>
  <c r="S23" i="3" s="1"/>
  <c r="U23" i="3" s="1"/>
  <c r="J23" i="3"/>
  <c r="AD23" i="3" s="1"/>
  <c r="AF23" i="3" s="1"/>
  <c r="I23" i="3"/>
  <c r="H23" i="3"/>
  <c r="W22" i="3"/>
  <c r="T22" i="3"/>
  <c r="V22" i="3" s="1"/>
  <c r="S22" i="3"/>
  <c r="U22" i="3" s="1"/>
  <c r="R22" i="3"/>
  <c r="Q22" i="3"/>
  <c r="L22" i="3"/>
  <c r="K22" i="3"/>
  <c r="J22" i="3"/>
  <c r="H22" i="3"/>
  <c r="I22" i="3" s="1"/>
  <c r="AC21" i="3"/>
  <c r="R21" i="3"/>
  <c r="T21" i="3" s="1"/>
  <c r="V21" i="3" s="1"/>
  <c r="Q21" i="3"/>
  <c r="S21" i="3" s="1"/>
  <c r="U21" i="3" s="1"/>
  <c r="J21" i="3"/>
  <c r="H21" i="3"/>
  <c r="I21" i="3" s="1"/>
  <c r="W20" i="3"/>
  <c r="X20" i="3" s="1"/>
  <c r="T20" i="3"/>
  <c r="V20" i="3" s="1"/>
  <c r="S20" i="3"/>
  <c r="U20" i="3" s="1"/>
  <c r="R20" i="3"/>
  <c r="Q20" i="3"/>
  <c r="L20" i="3"/>
  <c r="K20" i="3"/>
  <c r="J20" i="3"/>
  <c r="H20" i="3"/>
  <c r="I20" i="3" s="1"/>
  <c r="AC19" i="3"/>
  <c r="R19" i="3"/>
  <c r="T19" i="3" s="1"/>
  <c r="V19" i="3" s="1"/>
  <c r="Q19" i="3"/>
  <c r="S19" i="3" s="1"/>
  <c r="U19" i="3" s="1"/>
  <c r="J19" i="3"/>
  <c r="AD19" i="3" s="1"/>
  <c r="AF19" i="3" s="1"/>
  <c r="H19" i="3"/>
  <c r="I19" i="3" s="1"/>
  <c r="W18" i="3"/>
  <c r="T18" i="3"/>
  <c r="V18" i="3" s="1"/>
  <c r="S18" i="3"/>
  <c r="U18" i="3" s="1"/>
  <c r="R18" i="3"/>
  <c r="Q18" i="3"/>
  <c r="L18" i="3"/>
  <c r="K18" i="3"/>
  <c r="J18" i="3"/>
  <c r="H18" i="3"/>
  <c r="I18" i="3" s="1"/>
  <c r="AC17" i="3"/>
  <c r="R17" i="3"/>
  <c r="T17" i="3" s="1"/>
  <c r="V17" i="3" s="1"/>
  <c r="Q17" i="3"/>
  <c r="S17" i="3" s="1"/>
  <c r="U17" i="3" s="1"/>
  <c r="J17" i="3"/>
  <c r="H17" i="3"/>
  <c r="I17" i="3" s="1"/>
  <c r="W16" i="3"/>
  <c r="X16" i="3" s="1"/>
  <c r="T16" i="3"/>
  <c r="V16" i="3" s="1"/>
  <c r="S16" i="3"/>
  <c r="U16" i="3" s="1"/>
  <c r="R16" i="3"/>
  <c r="Q16" i="3"/>
  <c r="L16" i="3"/>
  <c r="K16" i="3"/>
  <c r="J16" i="3"/>
  <c r="H16" i="3"/>
  <c r="I16" i="3" s="1"/>
  <c r="AC15" i="3"/>
  <c r="R15" i="3"/>
  <c r="T15" i="3" s="1"/>
  <c r="V15" i="3" s="1"/>
  <c r="Q15" i="3"/>
  <c r="S15" i="3" s="1"/>
  <c r="U15" i="3" s="1"/>
  <c r="J15" i="3"/>
  <c r="AD15" i="3" s="1"/>
  <c r="AF15" i="3" s="1"/>
  <c r="I15" i="3"/>
  <c r="H15" i="3"/>
  <c r="W14" i="3"/>
  <c r="T14" i="3"/>
  <c r="V14" i="3" s="1"/>
  <c r="S14" i="3"/>
  <c r="U14" i="3" s="1"/>
  <c r="R14" i="3"/>
  <c r="Q14" i="3"/>
  <c r="L14" i="3"/>
  <c r="K14" i="3"/>
  <c r="J14" i="3"/>
  <c r="H14" i="3"/>
  <c r="I14" i="3" s="1"/>
  <c r="AC13" i="3"/>
  <c r="R13" i="3"/>
  <c r="T13" i="3" s="1"/>
  <c r="V13" i="3" s="1"/>
  <c r="Q13" i="3"/>
  <c r="S13" i="3" s="1"/>
  <c r="U13" i="3" s="1"/>
  <c r="J13" i="3"/>
  <c r="H13" i="3"/>
  <c r="I13" i="3" s="1"/>
  <c r="W12" i="3"/>
  <c r="X12" i="3" s="1"/>
  <c r="T12" i="3"/>
  <c r="V12" i="3" s="1"/>
  <c r="S12" i="3"/>
  <c r="U12" i="3" s="1"/>
  <c r="R12" i="3"/>
  <c r="Q12" i="3"/>
  <c r="L12" i="3"/>
  <c r="K12" i="3"/>
  <c r="J12" i="3"/>
  <c r="H12" i="3"/>
  <c r="I12" i="3" s="1"/>
  <c r="AC11" i="3"/>
  <c r="R11" i="3"/>
  <c r="T11" i="3" s="1"/>
  <c r="V11" i="3" s="1"/>
  <c r="Q11" i="3"/>
  <c r="S11" i="3" s="1"/>
  <c r="U11" i="3" s="1"/>
  <c r="J11" i="3"/>
  <c r="AD11" i="3" s="1"/>
  <c r="AF11" i="3" s="1"/>
  <c r="H11" i="3"/>
  <c r="I11" i="3" s="1"/>
  <c r="W10" i="3"/>
  <c r="T10" i="3"/>
  <c r="V10" i="3" s="1"/>
  <c r="S10" i="3"/>
  <c r="U10" i="3" s="1"/>
  <c r="R10" i="3"/>
  <c r="Q10" i="3"/>
  <c r="L10" i="3"/>
  <c r="K10" i="3"/>
  <c r="J10" i="3"/>
  <c r="H10" i="3"/>
  <c r="I10" i="3" s="1"/>
  <c r="AC9" i="3"/>
  <c r="R9" i="3"/>
  <c r="T9" i="3" s="1"/>
  <c r="V9" i="3" s="1"/>
  <c r="Q9" i="3"/>
  <c r="S9" i="3" s="1"/>
  <c r="U9" i="3" s="1"/>
  <c r="J9" i="3"/>
  <c r="H9" i="3"/>
  <c r="I9" i="3" s="1"/>
  <c r="W8" i="3"/>
  <c r="X8" i="3" s="1"/>
  <c r="T8" i="3"/>
  <c r="V8" i="3" s="1"/>
  <c r="S8" i="3"/>
  <c r="U8" i="3" s="1"/>
  <c r="R8" i="3"/>
  <c r="Q8" i="3"/>
  <c r="L8" i="3"/>
  <c r="K8" i="3"/>
  <c r="J8" i="3"/>
  <c r="H8" i="3"/>
  <c r="I8" i="3" s="1"/>
  <c r="AC7" i="3"/>
  <c r="R7" i="3"/>
  <c r="T7" i="3" s="1"/>
  <c r="V7" i="3" s="1"/>
  <c r="Q7" i="3"/>
  <c r="S7" i="3" s="1"/>
  <c r="U7" i="3" s="1"/>
  <c r="J7" i="3"/>
  <c r="I7" i="3"/>
  <c r="H7" i="3"/>
  <c r="W6" i="3"/>
  <c r="X6" i="3" s="1"/>
  <c r="T6" i="3"/>
  <c r="V6" i="3" s="1"/>
  <c r="S6" i="3"/>
  <c r="U6" i="3" s="1"/>
  <c r="R6" i="3"/>
  <c r="Q6" i="3"/>
  <c r="L6" i="3"/>
  <c r="K6" i="3"/>
  <c r="J6" i="3"/>
  <c r="H6" i="3"/>
  <c r="I6" i="3" s="1"/>
  <c r="AC5" i="3"/>
  <c r="R5" i="3"/>
  <c r="T5" i="3" s="1"/>
  <c r="V5" i="3" s="1"/>
  <c r="Q5" i="3"/>
  <c r="S5" i="3" s="1"/>
  <c r="U5" i="3" s="1"/>
  <c r="J5" i="3"/>
  <c r="AD5" i="3" s="1"/>
  <c r="AF5" i="3" s="1"/>
  <c r="H5" i="3"/>
  <c r="I5" i="3" s="1"/>
  <c r="W4" i="3"/>
  <c r="T4" i="3"/>
  <c r="V4" i="3" s="1"/>
  <c r="S4" i="3"/>
  <c r="U4" i="3" s="1"/>
  <c r="R4" i="3"/>
  <c r="Q4" i="3"/>
  <c r="L4" i="3"/>
  <c r="K4" i="3"/>
  <c r="J4" i="3"/>
  <c r="H4" i="3"/>
  <c r="I4" i="3" s="1"/>
  <c r="AC3" i="3"/>
  <c r="R3" i="3"/>
  <c r="T3" i="3" s="1"/>
  <c r="V3" i="3" s="1"/>
  <c r="Q3" i="3"/>
  <c r="S3" i="3" s="1"/>
  <c r="U3" i="3" s="1"/>
  <c r="J3" i="3"/>
  <c r="H3" i="3"/>
  <c r="I3" i="3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G3" i="2"/>
  <c r="H3" i="2" s="1"/>
  <c r="AJ2" i="3" l="1"/>
  <c r="L2" i="2"/>
  <c r="AM2" i="3"/>
  <c r="P2" i="2"/>
  <c r="T2" i="2"/>
  <c r="X2" i="2"/>
  <c r="AH2" i="3"/>
  <c r="AR2" i="3"/>
  <c r="W2" i="2"/>
  <c r="Y2" i="2"/>
  <c r="O2" i="2"/>
  <c r="AQ2" i="3"/>
  <c r="AT2" i="3"/>
  <c r="I2" i="2"/>
  <c r="AP2" i="3"/>
  <c r="Q2" i="2"/>
  <c r="AX2" i="3"/>
  <c r="X273" i="3"/>
  <c r="Y273" i="3" s="1"/>
  <c r="AA273" i="3" s="1"/>
  <c r="X275" i="3"/>
  <c r="Y275" i="3" s="1"/>
  <c r="AA275" i="3" s="1"/>
  <c r="N2" i="2"/>
  <c r="AU2" i="3"/>
  <c r="V2" i="2"/>
  <c r="J2" i="2"/>
  <c r="AI2" i="3"/>
  <c r="AL2" i="3"/>
  <c r="M2" i="2"/>
  <c r="Z2" i="2"/>
  <c r="AY2" i="3"/>
  <c r="V1696" i="3"/>
  <c r="AD224" i="3"/>
  <c r="AF224" i="3" s="1"/>
  <c r="N285" i="3"/>
  <c r="P285" i="3" s="1"/>
  <c r="AD10" i="3"/>
  <c r="AF10" i="3" s="1"/>
  <c r="AD42" i="3"/>
  <c r="AF42" i="3" s="1"/>
  <c r="X269" i="3"/>
  <c r="Y269" i="3" s="1"/>
  <c r="AA269" i="3" s="1"/>
  <c r="X271" i="3"/>
  <c r="Y271" i="3" s="1"/>
  <c r="AA271" i="3" s="1"/>
  <c r="Z271" i="3"/>
  <c r="AB271" i="3" s="1"/>
  <c r="AK2" i="3"/>
  <c r="AS2" i="3"/>
  <c r="AW2" i="3"/>
  <c r="AD3" i="3"/>
  <c r="AF3" i="3" s="1"/>
  <c r="X4" i="3"/>
  <c r="Z4" i="3" s="1"/>
  <c r="AB4" i="3" s="1"/>
  <c r="AD7" i="3"/>
  <c r="AF7" i="3" s="1"/>
  <c r="AD9" i="3"/>
  <c r="AF9" i="3" s="1"/>
  <c r="X10" i="3"/>
  <c r="Z10" i="3" s="1"/>
  <c r="AB10" i="3" s="1"/>
  <c r="AD13" i="3"/>
  <c r="AF13" i="3" s="1"/>
  <c r="X14" i="3"/>
  <c r="Z14" i="3" s="1"/>
  <c r="AB14" i="3" s="1"/>
  <c r="AD17" i="3"/>
  <c r="AF17" i="3" s="1"/>
  <c r="X18" i="3"/>
  <c r="Z18" i="3" s="1"/>
  <c r="AB18" i="3" s="1"/>
  <c r="AD21" i="3"/>
  <c r="AF21" i="3" s="1"/>
  <c r="X22" i="3"/>
  <c r="Z22" i="3" s="1"/>
  <c r="AB22" i="3" s="1"/>
  <c r="AD25" i="3"/>
  <c r="AF25" i="3" s="1"/>
  <c r="X26" i="3"/>
  <c r="Z26" i="3" s="1"/>
  <c r="AB26" i="3" s="1"/>
  <c r="K3" i="3"/>
  <c r="W3" i="3"/>
  <c r="AE3" i="3"/>
  <c r="AG3" i="3" s="1"/>
  <c r="M4" i="3"/>
  <c r="O4" i="3" s="1"/>
  <c r="Y4" i="3"/>
  <c r="AA4" i="3" s="1"/>
  <c r="AC4" i="3"/>
  <c r="AE4" i="3" s="1"/>
  <c r="AG4" i="3" s="1"/>
  <c r="K5" i="3"/>
  <c r="W5" i="3"/>
  <c r="AE5" i="3"/>
  <c r="AG5" i="3" s="1"/>
  <c r="M6" i="3"/>
  <c r="O6" i="3" s="1"/>
  <c r="Y6" i="3"/>
  <c r="AA6" i="3" s="1"/>
  <c r="AC6" i="3"/>
  <c r="AE6" i="3" s="1"/>
  <c r="AG6" i="3" s="1"/>
  <c r="K7" i="3"/>
  <c r="W7" i="3"/>
  <c r="AE7" i="3"/>
  <c r="AG7" i="3" s="1"/>
  <c r="M8" i="3"/>
  <c r="O8" i="3" s="1"/>
  <c r="Y8" i="3"/>
  <c r="AA8" i="3" s="1"/>
  <c r="AC8" i="3"/>
  <c r="AE8" i="3" s="1"/>
  <c r="AG8" i="3" s="1"/>
  <c r="K9" i="3"/>
  <c r="W9" i="3"/>
  <c r="AE9" i="3"/>
  <c r="AG9" i="3" s="1"/>
  <c r="M10" i="3"/>
  <c r="O10" i="3" s="1"/>
  <c r="Y10" i="3"/>
  <c r="AA10" i="3" s="1"/>
  <c r="AC10" i="3"/>
  <c r="AE10" i="3" s="1"/>
  <c r="AG10" i="3" s="1"/>
  <c r="K11" i="3"/>
  <c r="W11" i="3"/>
  <c r="AE11" i="3"/>
  <c r="AG11" i="3" s="1"/>
  <c r="M12" i="3"/>
  <c r="O12" i="3" s="1"/>
  <c r="Y12" i="3"/>
  <c r="AA12" i="3" s="1"/>
  <c r="AC12" i="3"/>
  <c r="AE12" i="3" s="1"/>
  <c r="AG12" i="3" s="1"/>
  <c r="K13" i="3"/>
  <c r="W13" i="3"/>
  <c r="AE13" i="3"/>
  <c r="AG13" i="3" s="1"/>
  <c r="M14" i="3"/>
  <c r="O14" i="3" s="1"/>
  <c r="AC14" i="3"/>
  <c r="AE14" i="3" s="1"/>
  <c r="AG14" i="3" s="1"/>
  <c r="K15" i="3"/>
  <c r="W15" i="3"/>
  <c r="AE15" i="3"/>
  <c r="AG15" i="3" s="1"/>
  <c r="M16" i="3"/>
  <c r="O16" i="3" s="1"/>
  <c r="Y16" i="3"/>
  <c r="AA16" i="3" s="1"/>
  <c r="AC16" i="3"/>
  <c r="AE16" i="3" s="1"/>
  <c r="AG16" i="3" s="1"/>
  <c r="K17" i="3"/>
  <c r="W17" i="3"/>
  <c r="AE17" i="3"/>
  <c r="AG17" i="3" s="1"/>
  <c r="M18" i="3"/>
  <c r="O18" i="3" s="1"/>
  <c r="Y18" i="3"/>
  <c r="AA18" i="3" s="1"/>
  <c r="AC18" i="3"/>
  <c r="AE18" i="3" s="1"/>
  <c r="AG18" i="3" s="1"/>
  <c r="K19" i="3"/>
  <c r="W19" i="3"/>
  <c r="AE19" i="3"/>
  <c r="AG19" i="3" s="1"/>
  <c r="M20" i="3"/>
  <c r="O20" i="3" s="1"/>
  <c r="Y20" i="3"/>
  <c r="AA20" i="3" s="1"/>
  <c r="AC20" i="3"/>
  <c r="AE20" i="3" s="1"/>
  <c r="AG20" i="3" s="1"/>
  <c r="K21" i="3"/>
  <c r="W21" i="3"/>
  <c r="AE21" i="3"/>
  <c r="AG21" i="3" s="1"/>
  <c r="M22" i="3"/>
  <c r="O22" i="3" s="1"/>
  <c r="Y22" i="3"/>
  <c r="AA22" i="3" s="1"/>
  <c r="AC22" i="3"/>
  <c r="AE22" i="3" s="1"/>
  <c r="AG22" i="3" s="1"/>
  <c r="K23" i="3"/>
  <c r="W23" i="3"/>
  <c r="AE23" i="3"/>
  <c r="AG23" i="3" s="1"/>
  <c r="M24" i="3"/>
  <c r="O24" i="3" s="1"/>
  <c r="Y24" i="3"/>
  <c r="AA24" i="3" s="1"/>
  <c r="AC24" i="3"/>
  <c r="AE24" i="3" s="1"/>
  <c r="AG24" i="3" s="1"/>
  <c r="K25" i="3"/>
  <c r="W25" i="3"/>
  <c r="AE25" i="3"/>
  <c r="AG25" i="3" s="1"/>
  <c r="M26" i="3"/>
  <c r="O26" i="3" s="1"/>
  <c r="Y26" i="3"/>
  <c r="AA26" i="3" s="1"/>
  <c r="AC26" i="3"/>
  <c r="AE26" i="3" s="1"/>
  <c r="AG26" i="3" s="1"/>
  <c r="K27" i="3"/>
  <c r="W27" i="3"/>
  <c r="AE27" i="3"/>
  <c r="AG27" i="3" s="1"/>
  <c r="M28" i="3"/>
  <c r="O28" i="3" s="1"/>
  <c r="Y28" i="3"/>
  <c r="AA28" i="3" s="1"/>
  <c r="AC28" i="3"/>
  <c r="AE28" i="3" s="1"/>
  <c r="AG28" i="3" s="1"/>
  <c r="K29" i="3"/>
  <c r="W29" i="3"/>
  <c r="AE29" i="3"/>
  <c r="AG29" i="3" s="1"/>
  <c r="M30" i="3"/>
  <c r="O30" i="3" s="1"/>
  <c r="Y30" i="3"/>
  <c r="AA30" i="3" s="1"/>
  <c r="AC30" i="3"/>
  <c r="AE30" i="3" s="1"/>
  <c r="AG30" i="3" s="1"/>
  <c r="K31" i="3"/>
  <c r="W31" i="3"/>
  <c r="AE31" i="3"/>
  <c r="AG31" i="3" s="1"/>
  <c r="M32" i="3"/>
  <c r="O32" i="3" s="1"/>
  <c r="Y32" i="3"/>
  <c r="AA32" i="3" s="1"/>
  <c r="AC32" i="3"/>
  <c r="AE32" i="3" s="1"/>
  <c r="AG32" i="3" s="1"/>
  <c r="K33" i="3"/>
  <c r="W33" i="3"/>
  <c r="AE33" i="3"/>
  <c r="AG33" i="3" s="1"/>
  <c r="M34" i="3"/>
  <c r="O34" i="3" s="1"/>
  <c r="Y34" i="3"/>
  <c r="AA34" i="3" s="1"/>
  <c r="AC34" i="3"/>
  <c r="AE34" i="3" s="1"/>
  <c r="AG34" i="3" s="1"/>
  <c r="K35" i="3"/>
  <c r="W35" i="3"/>
  <c r="AE35" i="3"/>
  <c r="AG35" i="3" s="1"/>
  <c r="M36" i="3"/>
  <c r="O36" i="3" s="1"/>
  <c r="Y36" i="3"/>
  <c r="AA36" i="3" s="1"/>
  <c r="AC36" i="3"/>
  <c r="AE36" i="3" s="1"/>
  <c r="AG36" i="3" s="1"/>
  <c r="K37" i="3"/>
  <c r="W37" i="3"/>
  <c r="AE37" i="3"/>
  <c r="AG37" i="3" s="1"/>
  <c r="M38" i="3"/>
  <c r="O38" i="3" s="1"/>
  <c r="Y38" i="3"/>
  <c r="AA38" i="3" s="1"/>
  <c r="AC38" i="3"/>
  <c r="AE38" i="3" s="1"/>
  <c r="AG38" i="3" s="1"/>
  <c r="K39" i="3"/>
  <c r="W39" i="3"/>
  <c r="AE39" i="3"/>
  <c r="AG39" i="3" s="1"/>
  <c r="M40" i="3"/>
  <c r="O40" i="3" s="1"/>
  <c r="Y40" i="3"/>
  <c r="AA40" i="3" s="1"/>
  <c r="AC40" i="3"/>
  <c r="AE40" i="3" s="1"/>
  <c r="AG40" i="3" s="1"/>
  <c r="K41" i="3"/>
  <c r="W41" i="3"/>
  <c r="AE41" i="3"/>
  <c r="AG41" i="3" s="1"/>
  <c r="M42" i="3"/>
  <c r="O42" i="3" s="1"/>
  <c r="Y42" i="3"/>
  <c r="AA42" i="3" s="1"/>
  <c r="AC42" i="3"/>
  <c r="AE42" i="3" s="1"/>
  <c r="AG42" i="3" s="1"/>
  <c r="K43" i="3"/>
  <c r="W43" i="3"/>
  <c r="AE43" i="3"/>
  <c r="AG43" i="3" s="1"/>
  <c r="M44" i="3"/>
  <c r="O44" i="3" s="1"/>
  <c r="Y44" i="3"/>
  <c r="AA44" i="3" s="1"/>
  <c r="AC44" i="3"/>
  <c r="AE44" i="3" s="1"/>
  <c r="AG44" i="3" s="1"/>
  <c r="K45" i="3"/>
  <c r="W45" i="3"/>
  <c r="AE45" i="3"/>
  <c r="AG45" i="3" s="1"/>
  <c r="M46" i="3"/>
  <c r="O46" i="3" s="1"/>
  <c r="Y46" i="3"/>
  <c r="AA46" i="3" s="1"/>
  <c r="AC46" i="3"/>
  <c r="AE46" i="3" s="1"/>
  <c r="AG46" i="3" s="1"/>
  <c r="K47" i="3"/>
  <c r="W47" i="3"/>
  <c r="AE47" i="3"/>
  <c r="AG47" i="3" s="1"/>
  <c r="M48" i="3"/>
  <c r="O48" i="3" s="1"/>
  <c r="Y48" i="3"/>
  <c r="AA48" i="3" s="1"/>
  <c r="AC48" i="3"/>
  <c r="AE48" i="3" s="1"/>
  <c r="AG48" i="3" s="1"/>
  <c r="K49" i="3"/>
  <c r="W49" i="3"/>
  <c r="AE49" i="3"/>
  <c r="AG49" i="3" s="1"/>
  <c r="M50" i="3"/>
  <c r="O50" i="3" s="1"/>
  <c r="Y50" i="3"/>
  <c r="AA50" i="3" s="1"/>
  <c r="AC50" i="3"/>
  <c r="AE50" i="3" s="1"/>
  <c r="AG50" i="3" s="1"/>
  <c r="K51" i="3"/>
  <c r="W51" i="3"/>
  <c r="AE51" i="3"/>
  <c r="AG51" i="3" s="1"/>
  <c r="M52" i="3"/>
  <c r="O52" i="3" s="1"/>
  <c r="Y52" i="3"/>
  <c r="AA52" i="3" s="1"/>
  <c r="AC52" i="3"/>
  <c r="AE52" i="3" s="1"/>
  <c r="AG52" i="3" s="1"/>
  <c r="K53" i="3"/>
  <c r="W53" i="3"/>
  <c r="AE53" i="3"/>
  <c r="AG53" i="3" s="1"/>
  <c r="M54" i="3"/>
  <c r="O54" i="3" s="1"/>
  <c r="Y54" i="3"/>
  <c r="AA54" i="3" s="1"/>
  <c r="AC54" i="3"/>
  <c r="AE54" i="3" s="1"/>
  <c r="AG54" i="3" s="1"/>
  <c r="K55" i="3"/>
  <c r="W55" i="3"/>
  <c r="AE55" i="3"/>
  <c r="AG55" i="3" s="1"/>
  <c r="M56" i="3"/>
  <c r="O56" i="3" s="1"/>
  <c r="Y56" i="3"/>
  <c r="AA56" i="3" s="1"/>
  <c r="AC56" i="3"/>
  <c r="AE56" i="3" s="1"/>
  <c r="AG56" i="3" s="1"/>
  <c r="K57" i="3"/>
  <c r="W57" i="3"/>
  <c r="AE57" i="3"/>
  <c r="AG57" i="3" s="1"/>
  <c r="M58" i="3"/>
  <c r="O58" i="3" s="1"/>
  <c r="Y58" i="3"/>
  <c r="AA58" i="3" s="1"/>
  <c r="AC58" i="3"/>
  <c r="AE58" i="3" s="1"/>
  <c r="AG58" i="3" s="1"/>
  <c r="K59" i="3"/>
  <c r="W59" i="3"/>
  <c r="AE59" i="3"/>
  <c r="AG59" i="3" s="1"/>
  <c r="Y60" i="3"/>
  <c r="AA60" i="3" s="1"/>
  <c r="K61" i="3"/>
  <c r="W61" i="3"/>
  <c r="AE61" i="3"/>
  <c r="AG61" i="3" s="1"/>
  <c r="Y62" i="3"/>
  <c r="AA62" i="3" s="1"/>
  <c r="AC62" i="3"/>
  <c r="AE62" i="3" s="1"/>
  <c r="AG62" i="3" s="1"/>
  <c r="K63" i="3"/>
  <c r="W63" i="3"/>
  <c r="AE63" i="3"/>
  <c r="AG63" i="3" s="1"/>
  <c r="Y64" i="3"/>
  <c r="AA64" i="3" s="1"/>
  <c r="AC64" i="3"/>
  <c r="AE64" i="3" s="1"/>
  <c r="AG64" i="3" s="1"/>
  <c r="K65" i="3"/>
  <c r="W65" i="3"/>
  <c r="AE65" i="3"/>
  <c r="AG65" i="3" s="1"/>
  <c r="Y66" i="3"/>
  <c r="AA66" i="3" s="1"/>
  <c r="AC66" i="3"/>
  <c r="AE66" i="3" s="1"/>
  <c r="AG66" i="3" s="1"/>
  <c r="K67" i="3"/>
  <c r="W67" i="3"/>
  <c r="AE67" i="3"/>
  <c r="AG67" i="3" s="1"/>
  <c r="Y68" i="3"/>
  <c r="AA68" i="3" s="1"/>
  <c r="AC68" i="3"/>
  <c r="AE68" i="3" s="1"/>
  <c r="AG68" i="3" s="1"/>
  <c r="K69" i="3"/>
  <c r="W69" i="3"/>
  <c r="AE69" i="3"/>
  <c r="AG69" i="3" s="1"/>
  <c r="Y70" i="3"/>
  <c r="AA70" i="3" s="1"/>
  <c r="K71" i="3"/>
  <c r="W71" i="3"/>
  <c r="AE71" i="3"/>
  <c r="AG71" i="3" s="1"/>
  <c r="Y72" i="3"/>
  <c r="AA72" i="3" s="1"/>
  <c r="K73" i="3"/>
  <c r="W73" i="3"/>
  <c r="AE73" i="3"/>
  <c r="AG73" i="3" s="1"/>
  <c r="Y74" i="3"/>
  <c r="AA74" i="3" s="1"/>
  <c r="K75" i="3"/>
  <c r="W75" i="3"/>
  <c r="AE75" i="3"/>
  <c r="AG75" i="3" s="1"/>
  <c r="Y76" i="3"/>
  <c r="AA76" i="3" s="1"/>
  <c r="K77" i="3"/>
  <c r="W77" i="3"/>
  <c r="AE77" i="3"/>
  <c r="AG77" i="3" s="1"/>
  <c r="Y78" i="3"/>
  <c r="AA78" i="3" s="1"/>
  <c r="K79" i="3"/>
  <c r="W79" i="3"/>
  <c r="AE79" i="3"/>
  <c r="AG79" i="3" s="1"/>
  <c r="Y80" i="3"/>
  <c r="AA80" i="3" s="1"/>
  <c r="K81" i="3"/>
  <c r="W81" i="3"/>
  <c r="AE81" i="3"/>
  <c r="AG81" i="3" s="1"/>
  <c r="Y82" i="3"/>
  <c r="AA82" i="3" s="1"/>
  <c r="K83" i="3"/>
  <c r="W83" i="3"/>
  <c r="AE83" i="3"/>
  <c r="AG83" i="3" s="1"/>
  <c r="Y84" i="3"/>
  <c r="AA84" i="3" s="1"/>
  <c r="K85" i="3"/>
  <c r="W85" i="3"/>
  <c r="AE85" i="3"/>
  <c r="AG85" i="3" s="1"/>
  <c r="Y86" i="3"/>
  <c r="AA86" i="3" s="1"/>
  <c r="K87" i="3"/>
  <c r="W87" i="3"/>
  <c r="AE87" i="3"/>
  <c r="AG87" i="3" s="1"/>
  <c r="Y88" i="3"/>
  <c r="AA88" i="3" s="1"/>
  <c r="K89" i="3"/>
  <c r="W89" i="3"/>
  <c r="AE89" i="3"/>
  <c r="AG89" i="3" s="1"/>
  <c r="Y90" i="3"/>
  <c r="AA90" i="3" s="1"/>
  <c r="K91" i="3"/>
  <c r="W91" i="3"/>
  <c r="AE91" i="3"/>
  <c r="AG91" i="3" s="1"/>
  <c r="Y92" i="3"/>
  <c r="AA92" i="3" s="1"/>
  <c r="K93" i="3"/>
  <c r="W93" i="3"/>
  <c r="AE93" i="3"/>
  <c r="AG93" i="3" s="1"/>
  <c r="Y94" i="3"/>
  <c r="AA94" i="3" s="1"/>
  <c r="K95" i="3"/>
  <c r="W95" i="3"/>
  <c r="AE95" i="3"/>
  <c r="AG95" i="3" s="1"/>
  <c r="Y96" i="3"/>
  <c r="AA96" i="3" s="1"/>
  <c r="K97" i="3"/>
  <c r="W97" i="3"/>
  <c r="AE97" i="3"/>
  <c r="AG97" i="3" s="1"/>
  <c r="Y98" i="3"/>
  <c r="AA98" i="3" s="1"/>
  <c r="K99" i="3"/>
  <c r="W99" i="3"/>
  <c r="AE99" i="3"/>
  <c r="AG99" i="3" s="1"/>
  <c r="Y100" i="3"/>
  <c r="AA100" i="3" s="1"/>
  <c r="K101" i="3"/>
  <c r="W101" i="3"/>
  <c r="AE101" i="3"/>
  <c r="AG101" i="3" s="1"/>
  <c r="Y102" i="3"/>
  <c r="AA102" i="3" s="1"/>
  <c r="K103" i="3"/>
  <c r="W103" i="3"/>
  <c r="AE103" i="3"/>
  <c r="AG103" i="3" s="1"/>
  <c r="Y104" i="3"/>
  <c r="AA104" i="3" s="1"/>
  <c r="K105" i="3"/>
  <c r="W105" i="3"/>
  <c r="AE105" i="3"/>
  <c r="AG105" i="3" s="1"/>
  <c r="Y106" i="3"/>
  <c r="AA106" i="3" s="1"/>
  <c r="K107" i="3"/>
  <c r="W107" i="3"/>
  <c r="AE107" i="3"/>
  <c r="AG107" i="3" s="1"/>
  <c r="Y108" i="3"/>
  <c r="AA108" i="3" s="1"/>
  <c r="K109" i="3"/>
  <c r="W109" i="3"/>
  <c r="AE109" i="3"/>
  <c r="AG109" i="3" s="1"/>
  <c r="Y110" i="3"/>
  <c r="AA110" i="3" s="1"/>
  <c r="K111" i="3"/>
  <c r="W111" i="3"/>
  <c r="AE111" i="3"/>
  <c r="AG111" i="3" s="1"/>
  <c r="Y112" i="3"/>
  <c r="AA112" i="3" s="1"/>
  <c r="K113" i="3"/>
  <c r="W113" i="3"/>
  <c r="AE113" i="3"/>
  <c r="AG113" i="3" s="1"/>
  <c r="Y114" i="3"/>
  <c r="AA114" i="3" s="1"/>
  <c r="K115" i="3"/>
  <c r="W115" i="3"/>
  <c r="AE115" i="3"/>
  <c r="AG115" i="3" s="1"/>
  <c r="Y116" i="3"/>
  <c r="AA116" i="3" s="1"/>
  <c r="K117" i="3"/>
  <c r="W117" i="3"/>
  <c r="AE117" i="3"/>
  <c r="AG117" i="3" s="1"/>
  <c r="Y118" i="3"/>
  <c r="AA118" i="3" s="1"/>
  <c r="K119" i="3"/>
  <c r="W119" i="3"/>
  <c r="AE119" i="3"/>
  <c r="AG119" i="3" s="1"/>
  <c r="Y120" i="3"/>
  <c r="AA120" i="3" s="1"/>
  <c r="K121" i="3"/>
  <c r="W121" i="3"/>
  <c r="AE121" i="3"/>
  <c r="AG121" i="3" s="1"/>
  <c r="Y122" i="3"/>
  <c r="AA122" i="3" s="1"/>
  <c r="K123" i="3"/>
  <c r="W123" i="3"/>
  <c r="AE123" i="3"/>
  <c r="AG123" i="3" s="1"/>
  <c r="Y124" i="3"/>
  <c r="AA124" i="3" s="1"/>
  <c r="K125" i="3"/>
  <c r="W125" i="3"/>
  <c r="AE125" i="3"/>
  <c r="AG125" i="3" s="1"/>
  <c r="Y126" i="3"/>
  <c r="AA126" i="3" s="1"/>
  <c r="K127" i="3"/>
  <c r="W127" i="3"/>
  <c r="AE127" i="3"/>
  <c r="AG127" i="3" s="1"/>
  <c r="Y128" i="3"/>
  <c r="AA128" i="3" s="1"/>
  <c r="K129" i="3"/>
  <c r="W129" i="3"/>
  <c r="AE129" i="3"/>
  <c r="AG129" i="3" s="1"/>
  <c r="Y130" i="3"/>
  <c r="AA130" i="3" s="1"/>
  <c r="K131" i="3"/>
  <c r="W131" i="3"/>
  <c r="AE131" i="3"/>
  <c r="AG131" i="3" s="1"/>
  <c r="Y132" i="3"/>
  <c r="AA132" i="3" s="1"/>
  <c r="K133" i="3"/>
  <c r="W133" i="3"/>
  <c r="AE133" i="3"/>
  <c r="AG133" i="3" s="1"/>
  <c r="Y134" i="3"/>
  <c r="AA134" i="3" s="1"/>
  <c r="K135" i="3"/>
  <c r="W135" i="3"/>
  <c r="AE135" i="3"/>
  <c r="AG135" i="3" s="1"/>
  <c r="Y136" i="3"/>
  <c r="AA136" i="3" s="1"/>
  <c r="K137" i="3"/>
  <c r="W137" i="3"/>
  <c r="AE137" i="3"/>
  <c r="AG137" i="3" s="1"/>
  <c r="Y138" i="3"/>
  <c r="AA138" i="3" s="1"/>
  <c r="K139" i="3"/>
  <c r="W139" i="3"/>
  <c r="AE139" i="3"/>
  <c r="AG139" i="3" s="1"/>
  <c r="Y140" i="3"/>
  <c r="AA140" i="3" s="1"/>
  <c r="K141" i="3"/>
  <c r="W141" i="3"/>
  <c r="AE141" i="3"/>
  <c r="AG141" i="3" s="1"/>
  <c r="Y142" i="3"/>
  <c r="AA142" i="3" s="1"/>
  <c r="K143" i="3"/>
  <c r="W143" i="3"/>
  <c r="AE143" i="3"/>
  <c r="AG143" i="3" s="1"/>
  <c r="Y144" i="3"/>
  <c r="AA144" i="3" s="1"/>
  <c r="K145" i="3"/>
  <c r="W145" i="3"/>
  <c r="AE145" i="3"/>
  <c r="AG145" i="3" s="1"/>
  <c r="Y146" i="3"/>
  <c r="AA146" i="3" s="1"/>
  <c r="K147" i="3"/>
  <c r="W147" i="3"/>
  <c r="AE147" i="3"/>
  <c r="AG147" i="3" s="1"/>
  <c r="Y148" i="3"/>
  <c r="AA148" i="3" s="1"/>
  <c r="K149" i="3"/>
  <c r="W149" i="3"/>
  <c r="AE149" i="3"/>
  <c r="AG149" i="3" s="1"/>
  <c r="Y150" i="3"/>
  <c r="AA150" i="3" s="1"/>
  <c r="K151" i="3"/>
  <c r="W151" i="3"/>
  <c r="AE151" i="3"/>
  <c r="AG151" i="3" s="1"/>
  <c r="Y152" i="3"/>
  <c r="AA152" i="3" s="1"/>
  <c r="K153" i="3"/>
  <c r="W153" i="3"/>
  <c r="AE153" i="3"/>
  <c r="AG153" i="3" s="1"/>
  <c r="Y154" i="3"/>
  <c r="AA154" i="3" s="1"/>
  <c r="K155" i="3"/>
  <c r="W155" i="3"/>
  <c r="AE155" i="3"/>
  <c r="AG155" i="3" s="1"/>
  <c r="Y156" i="3"/>
  <c r="AA156" i="3" s="1"/>
  <c r="K157" i="3"/>
  <c r="W157" i="3"/>
  <c r="AE157" i="3"/>
  <c r="AG157" i="3" s="1"/>
  <c r="Y158" i="3"/>
  <c r="AA158" i="3" s="1"/>
  <c r="K159" i="3"/>
  <c r="W159" i="3"/>
  <c r="AE159" i="3"/>
  <c r="AG159" i="3" s="1"/>
  <c r="Y160" i="3"/>
  <c r="AA160" i="3" s="1"/>
  <c r="K161" i="3"/>
  <c r="W161" i="3"/>
  <c r="AE161" i="3"/>
  <c r="AG161" i="3" s="1"/>
  <c r="Y162" i="3"/>
  <c r="AA162" i="3" s="1"/>
  <c r="K163" i="3"/>
  <c r="W163" i="3"/>
  <c r="AE163" i="3"/>
  <c r="AG163" i="3" s="1"/>
  <c r="Y164" i="3"/>
  <c r="AA164" i="3" s="1"/>
  <c r="K165" i="3"/>
  <c r="W165" i="3"/>
  <c r="AE165" i="3"/>
  <c r="AG165" i="3" s="1"/>
  <c r="Y166" i="3"/>
  <c r="AA166" i="3" s="1"/>
  <c r="K167" i="3"/>
  <c r="W167" i="3"/>
  <c r="AE167" i="3"/>
  <c r="AG167" i="3" s="1"/>
  <c r="Y168" i="3"/>
  <c r="AA168" i="3" s="1"/>
  <c r="K169" i="3"/>
  <c r="W169" i="3"/>
  <c r="AE169" i="3"/>
  <c r="AG169" i="3" s="1"/>
  <c r="Y170" i="3"/>
  <c r="AA170" i="3" s="1"/>
  <c r="K171" i="3"/>
  <c r="W171" i="3"/>
  <c r="AE171" i="3"/>
  <c r="AG171" i="3" s="1"/>
  <c r="Y172" i="3"/>
  <c r="AA172" i="3" s="1"/>
  <c r="K173" i="3"/>
  <c r="W173" i="3"/>
  <c r="Y174" i="3"/>
  <c r="AA174" i="3" s="1"/>
  <c r="K175" i="3"/>
  <c r="W175" i="3"/>
  <c r="Y176" i="3"/>
  <c r="AA176" i="3" s="1"/>
  <c r="K177" i="3"/>
  <c r="W177" i="3"/>
  <c r="Y178" i="3"/>
  <c r="AA178" i="3" s="1"/>
  <c r="K179" i="3"/>
  <c r="W179" i="3"/>
  <c r="Y180" i="3"/>
  <c r="AA180" i="3" s="1"/>
  <c r="K181" i="3"/>
  <c r="W181" i="3"/>
  <c r="Y182" i="3"/>
  <c r="AA182" i="3" s="1"/>
  <c r="K183" i="3"/>
  <c r="W183" i="3"/>
  <c r="Y184" i="3"/>
  <c r="AA184" i="3" s="1"/>
  <c r="K185" i="3"/>
  <c r="W185" i="3"/>
  <c r="Y186" i="3"/>
  <c r="AA186" i="3" s="1"/>
  <c r="K187" i="3"/>
  <c r="W187" i="3"/>
  <c r="Y188" i="3"/>
  <c r="AA188" i="3" s="1"/>
  <c r="K189" i="3"/>
  <c r="W189" i="3"/>
  <c r="Y190" i="3"/>
  <c r="AA190" i="3" s="1"/>
  <c r="K191" i="3"/>
  <c r="W191" i="3"/>
  <c r="Y192" i="3"/>
  <c r="AA192" i="3" s="1"/>
  <c r="K193" i="3"/>
  <c r="W193" i="3"/>
  <c r="Y194" i="3"/>
  <c r="AA194" i="3" s="1"/>
  <c r="K195" i="3"/>
  <c r="W195" i="3"/>
  <c r="AE195" i="3"/>
  <c r="AG195" i="3" s="1"/>
  <c r="Y196" i="3"/>
  <c r="AA196" i="3" s="1"/>
  <c r="K197" i="3"/>
  <c r="W197" i="3"/>
  <c r="AE197" i="3"/>
  <c r="AG197" i="3" s="1"/>
  <c r="Y198" i="3"/>
  <c r="AA198" i="3" s="1"/>
  <c r="K199" i="3"/>
  <c r="W199" i="3"/>
  <c r="AE199" i="3"/>
  <c r="AG199" i="3" s="1"/>
  <c r="Y200" i="3"/>
  <c r="AA200" i="3" s="1"/>
  <c r="K201" i="3"/>
  <c r="W201" i="3"/>
  <c r="AE201" i="3"/>
  <c r="AG201" i="3" s="1"/>
  <c r="Y202" i="3"/>
  <c r="AA202" i="3" s="1"/>
  <c r="K203" i="3"/>
  <c r="W203" i="3"/>
  <c r="AE203" i="3"/>
  <c r="AG203" i="3" s="1"/>
  <c r="Y204" i="3"/>
  <c r="AA204" i="3" s="1"/>
  <c r="K205" i="3"/>
  <c r="W205" i="3"/>
  <c r="AE205" i="3"/>
  <c r="AG205" i="3" s="1"/>
  <c r="Y206" i="3"/>
  <c r="AA206" i="3" s="1"/>
  <c r="AC206" i="3"/>
  <c r="AE206" i="3" s="1"/>
  <c r="AG206" i="3" s="1"/>
  <c r="K207" i="3"/>
  <c r="W207" i="3"/>
  <c r="AE207" i="3"/>
  <c r="AG207" i="3" s="1"/>
  <c r="Y208" i="3"/>
  <c r="AA208" i="3" s="1"/>
  <c r="AC208" i="3"/>
  <c r="AE208" i="3" s="1"/>
  <c r="AG208" i="3" s="1"/>
  <c r="K209" i="3"/>
  <c r="W209" i="3"/>
  <c r="AE209" i="3"/>
  <c r="AG209" i="3" s="1"/>
  <c r="Y210" i="3"/>
  <c r="AA210" i="3" s="1"/>
  <c r="AC210" i="3"/>
  <c r="AE210" i="3" s="1"/>
  <c r="AG210" i="3" s="1"/>
  <c r="K211" i="3"/>
  <c r="W211" i="3"/>
  <c r="AE211" i="3"/>
  <c r="AG211" i="3" s="1"/>
  <c r="Y212" i="3"/>
  <c r="AA212" i="3" s="1"/>
  <c r="AC212" i="3"/>
  <c r="AE212" i="3" s="1"/>
  <c r="AG212" i="3" s="1"/>
  <c r="K213" i="3"/>
  <c r="W213" i="3"/>
  <c r="AE213" i="3"/>
  <c r="AG213" i="3" s="1"/>
  <c r="Y214" i="3"/>
  <c r="AA214" i="3" s="1"/>
  <c r="AC214" i="3"/>
  <c r="AE214" i="3" s="1"/>
  <c r="AG214" i="3" s="1"/>
  <c r="K215" i="3"/>
  <c r="W215" i="3"/>
  <c r="AE215" i="3"/>
  <c r="AG215" i="3" s="1"/>
  <c r="Y216" i="3"/>
  <c r="AA216" i="3" s="1"/>
  <c r="AC216" i="3"/>
  <c r="AE216" i="3" s="1"/>
  <c r="AG216" i="3" s="1"/>
  <c r="K217" i="3"/>
  <c r="W217" i="3"/>
  <c r="AE217" i="3"/>
  <c r="AG217" i="3" s="1"/>
  <c r="Y218" i="3"/>
  <c r="AA218" i="3" s="1"/>
  <c r="AC218" i="3"/>
  <c r="AE218" i="3" s="1"/>
  <c r="AG218" i="3" s="1"/>
  <c r="K219" i="3"/>
  <c r="W219" i="3"/>
  <c r="AE219" i="3"/>
  <c r="AG219" i="3" s="1"/>
  <c r="Y220" i="3"/>
  <c r="AA220" i="3" s="1"/>
  <c r="AC220" i="3"/>
  <c r="AE220" i="3" s="1"/>
  <c r="AG220" i="3" s="1"/>
  <c r="K221" i="3"/>
  <c r="W221" i="3"/>
  <c r="AE221" i="3"/>
  <c r="AG221" i="3" s="1"/>
  <c r="M222" i="3"/>
  <c r="O222" i="3" s="1"/>
  <c r="Y222" i="3"/>
  <c r="AA222" i="3" s="1"/>
  <c r="AC222" i="3"/>
  <c r="AE222" i="3" s="1"/>
  <c r="AG222" i="3" s="1"/>
  <c r="K223" i="3"/>
  <c r="W223" i="3"/>
  <c r="AE223" i="3"/>
  <c r="AG223" i="3" s="1"/>
  <c r="M224" i="3"/>
  <c r="O224" i="3" s="1"/>
  <c r="Y224" i="3"/>
  <c r="AA224" i="3" s="1"/>
  <c r="AC224" i="3"/>
  <c r="AE224" i="3" s="1"/>
  <c r="AG224" i="3" s="1"/>
  <c r="K225" i="3"/>
  <c r="W225" i="3"/>
  <c r="AE225" i="3"/>
  <c r="AG225" i="3" s="1"/>
  <c r="M226" i="3"/>
  <c r="O226" i="3" s="1"/>
  <c r="Y226" i="3"/>
  <c r="AA226" i="3" s="1"/>
  <c r="AC226" i="3"/>
  <c r="AE226" i="3" s="1"/>
  <c r="AG226" i="3" s="1"/>
  <c r="K227" i="3"/>
  <c r="W227" i="3"/>
  <c r="AE227" i="3"/>
  <c r="AG227" i="3" s="1"/>
  <c r="M228" i="3"/>
  <c r="O228" i="3" s="1"/>
  <c r="Y228" i="3"/>
  <c r="AA228" i="3" s="1"/>
  <c r="AC228" i="3"/>
  <c r="AE228" i="3" s="1"/>
  <c r="AG228" i="3" s="1"/>
  <c r="M230" i="3"/>
  <c r="O230" i="3" s="1"/>
  <c r="Y230" i="3"/>
  <c r="AA230" i="3" s="1"/>
  <c r="AC230" i="3"/>
  <c r="AE230" i="3" s="1"/>
  <c r="AG230" i="3" s="1"/>
  <c r="K231" i="3"/>
  <c r="W231" i="3"/>
  <c r="AE231" i="3"/>
  <c r="AG231" i="3" s="1"/>
  <c r="M232" i="3"/>
  <c r="O232" i="3" s="1"/>
  <c r="Y232" i="3"/>
  <c r="AA232" i="3" s="1"/>
  <c r="AC232" i="3"/>
  <c r="AE232" i="3" s="1"/>
  <c r="AG232" i="3" s="1"/>
  <c r="K233" i="3"/>
  <c r="W233" i="3"/>
  <c r="AE233" i="3"/>
  <c r="AG233" i="3" s="1"/>
  <c r="M234" i="3"/>
  <c r="O234" i="3" s="1"/>
  <c r="Y234" i="3"/>
  <c r="AA234" i="3" s="1"/>
  <c r="AC234" i="3"/>
  <c r="AE234" i="3" s="1"/>
  <c r="AG234" i="3" s="1"/>
  <c r="K235" i="3"/>
  <c r="W235" i="3"/>
  <c r="AE235" i="3"/>
  <c r="AG235" i="3" s="1"/>
  <c r="M236" i="3"/>
  <c r="O236" i="3" s="1"/>
  <c r="Y236" i="3"/>
  <c r="AA236" i="3" s="1"/>
  <c r="AC236" i="3"/>
  <c r="AE236" i="3" s="1"/>
  <c r="AG236" i="3" s="1"/>
  <c r="K237" i="3"/>
  <c r="W237" i="3"/>
  <c r="AE237" i="3"/>
  <c r="AG237" i="3" s="1"/>
  <c r="M238" i="3"/>
  <c r="O238" i="3" s="1"/>
  <c r="Y238" i="3"/>
  <c r="AA238" i="3" s="1"/>
  <c r="AC238" i="3"/>
  <c r="AE238" i="3" s="1"/>
  <c r="AG238" i="3" s="1"/>
  <c r="K239" i="3"/>
  <c r="W239" i="3"/>
  <c r="AE239" i="3"/>
  <c r="AG239" i="3" s="1"/>
  <c r="M240" i="3"/>
  <c r="O240" i="3" s="1"/>
  <c r="Y240" i="3"/>
  <c r="AA240" i="3" s="1"/>
  <c r="AC240" i="3"/>
  <c r="AE240" i="3" s="1"/>
  <c r="AG240" i="3" s="1"/>
  <c r="K241" i="3"/>
  <c r="W241" i="3"/>
  <c r="AE241" i="3"/>
  <c r="AG241" i="3" s="1"/>
  <c r="M242" i="3"/>
  <c r="O242" i="3" s="1"/>
  <c r="Y242" i="3"/>
  <c r="AA242" i="3" s="1"/>
  <c r="AC242" i="3"/>
  <c r="AE242" i="3" s="1"/>
  <c r="AG242" i="3" s="1"/>
  <c r="K243" i="3"/>
  <c r="W243" i="3"/>
  <c r="AE243" i="3"/>
  <c r="AG243" i="3" s="1"/>
  <c r="M244" i="3"/>
  <c r="O244" i="3" s="1"/>
  <c r="Y244" i="3"/>
  <c r="AA244" i="3" s="1"/>
  <c r="AC244" i="3"/>
  <c r="AE244" i="3" s="1"/>
  <c r="AG244" i="3" s="1"/>
  <c r="K245" i="3"/>
  <c r="W245" i="3"/>
  <c r="AE245" i="3"/>
  <c r="AG245" i="3" s="1"/>
  <c r="M246" i="3"/>
  <c r="O246" i="3" s="1"/>
  <c r="Y246" i="3"/>
  <c r="AA246" i="3" s="1"/>
  <c r="AC246" i="3"/>
  <c r="AE246" i="3" s="1"/>
  <c r="AG246" i="3" s="1"/>
  <c r="K247" i="3"/>
  <c r="W247" i="3"/>
  <c r="AE247" i="3"/>
  <c r="AG247" i="3" s="1"/>
  <c r="M248" i="3"/>
  <c r="O248" i="3" s="1"/>
  <c r="Y248" i="3"/>
  <c r="AA248" i="3" s="1"/>
  <c r="AC248" i="3"/>
  <c r="AE248" i="3" s="1"/>
  <c r="AG248" i="3" s="1"/>
  <c r="K249" i="3"/>
  <c r="W249" i="3"/>
  <c r="AE249" i="3"/>
  <c r="AG249" i="3" s="1"/>
  <c r="M250" i="3"/>
  <c r="O250" i="3" s="1"/>
  <c r="Y250" i="3"/>
  <c r="AA250" i="3" s="1"/>
  <c r="AC250" i="3"/>
  <c r="AE250" i="3" s="1"/>
  <c r="AG250" i="3" s="1"/>
  <c r="K251" i="3"/>
  <c r="W251" i="3"/>
  <c r="AE251" i="3"/>
  <c r="AG251" i="3" s="1"/>
  <c r="M252" i="3"/>
  <c r="O252" i="3" s="1"/>
  <c r="Y252" i="3"/>
  <c r="AA252" i="3" s="1"/>
  <c r="AC252" i="3"/>
  <c r="AE252" i="3" s="1"/>
  <c r="AG252" i="3" s="1"/>
  <c r="K253" i="3"/>
  <c r="W253" i="3"/>
  <c r="AE253" i="3"/>
  <c r="AG253" i="3" s="1"/>
  <c r="M254" i="3"/>
  <c r="O254" i="3" s="1"/>
  <c r="Y254" i="3"/>
  <c r="AA254" i="3" s="1"/>
  <c r="AC254" i="3"/>
  <c r="AE254" i="3" s="1"/>
  <c r="AG254" i="3" s="1"/>
  <c r="K255" i="3"/>
  <c r="W255" i="3"/>
  <c r="AE255" i="3"/>
  <c r="AG255" i="3" s="1"/>
  <c r="K257" i="3"/>
  <c r="AE258" i="3"/>
  <c r="AG258" i="3" s="1"/>
  <c r="W258" i="3"/>
  <c r="K258" i="3"/>
  <c r="K259" i="3"/>
  <c r="AE260" i="3"/>
  <c r="AG260" i="3" s="1"/>
  <c r="W260" i="3"/>
  <c r="K260" i="3"/>
  <c r="K261" i="3"/>
  <c r="AE262" i="3"/>
  <c r="AG262" i="3" s="1"/>
  <c r="W262" i="3"/>
  <c r="K262" i="3"/>
  <c r="K263" i="3"/>
  <c r="AE264" i="3"/>
  <c r="AG264" i="3" s="1"/>
  <c r="W264" i="3"/>
  <c r="K264" i="3"/>
  <c r="K265" i="3"/>
  <c r="AE266" i="3"/>
  <c r="AG266" i="3" s="1"/>
  <c r="W266" i="3"/>
  <c r="K266" i="3"/>
  <c r="K267" i="3"/>
  <c r="AE268" i="3"/>
  <c r="AG268" i="3" s="1"/>
  <c r="W268" i="3"/>
  <c r="K268" i="3"/>
  <c r="K269" i="3"/>
  <c r="AE269" i="3"/>
  <c r="AG269" i="3" s="1"/>
  <c r="W270" i="3"/>
  <c r="K270" i="3"/>
  <c r="K271" i="3"/>
  <c r="W272" i="3"/>
  <c r="K272" i="3"/>
  <c r="K273" i="3"/>
  <c r="W274" i="3"/>
  <c r="K274" i="3"/>
  <c r="K275" i="3"/>
  <c r="AC276" i="3"/>
  <c r="AE276" i="3" s="1"/>
  <c r="AG276" i="3" s="1"/>
  <c r="W276" i="3"/>
  <c r="K276" i="3"/>
  <c r="AD276" i="3"/>
  <c r="AF276" i="3" s="1"/>
  <c r="L277" i="3"/>
  <c r="N277" i="3" s="1"/>
  <c r="P277" i="3" s="1"/>
  <c r="W279" i="3"/>
  <c r="K279" i="3"/>
  <c r="AC279" i="3"/>
  <c r="AD279" i="3" s="1"/>
  <c r="AF279" i="3" s="1"/>
  <c r="L280" i="3"/>
  <c r="N280" i="3" s="1"/>
  <c r="P280" i="3" s="1"/>
  <c r="AC282" i="3"/>
  <c r="AD282" i="3" s="1"/>
  <c r="AF282" i="3" s="1"/>
  <c r="W282" i="3"/>
  <c r="K282" i="3"/>
  <c r="L285" i="3"/>
  <c r="W287" i="3"/>
  <c r="K287" i="3"/>
  <c r="AC287" i="3"/>
  <c r="AE287" i="3" s="1"/>
  <c r="AG287" i="3" s="1"/>
  <c r="AD287" i="3"/>
  <c r="AF287" i="3" s="1"/>
  <c r="AC290" i="3"/>
  <c r="AD290" i="3" s="1"/>
  <c r="AF290" i="3" s="1"/>
  <c r="W290" i="3"/>
  <c r="K290" i="3"/>
  <c r="W295" i="3"/>
  <c r="K295" i="3"/>
  <c r="AC295" i="3"/>
  <c r="AD295" i="3" s="1"/>
  <c r="AF295" i="3" s="1"/>
  <c r="AC298" i="3"/>
  <c r="AD298" i="3" s="1"/>
  <c r="AF298" i="3" s="1"/>
  <c r="W298" i="3"/>
  <c r="K298" i="3"/>
  <c r="L301" i="3"/>
  <c r="N301" i="3" s="1"/>
  <c r="P301" i="3" s="1"/>
  <c r="W303" i="3"/>
  <c r="K303" i="3"/>
  <c r="AC303" i="3"/>
  <c r="AD303" i="3" s="1"/>
  <c r="AF303" i="3" s="1"/>
  <c r="L304" i="3"/>
  <c r="N304" i="3" s="1"/>
  <c r="P304" i="3" s="1"/>
  <c r="AC306" i="3"/>
  <c r="AD306" i="3" s="1"/>
  <c r="AF306" i="3" s="1"/>
  <c r="W306" i="3"/>
  <c r="K306" i="3"/>
  <c r="W311" i="3"/>
  <c r="K311" i="3"/>
  <c r="AC311" i="3"/>
  <c r="AD311" i="3" s="1"/>
  <c r="AF311" i="3" s="1"/>
  <c r="AC314" i="3"/>
  <c r="AD314" i="3" s="1"/>
  <c r="AF314" i="3" s="1"/>
  <c r="W314" i="3"/>
  <c r="K314" i="3"/>
  <c r="W319" i="3"/>
  <c r="K319" i="3"/>
  <c r="AC319" i="3"/>
  <c r="AE319" i="3" s="1"/>
  <c r="AG319" i="3" s="1"/>
  <c r="AC322" i="3"/>
  <c r="AD322" i="3" s="1"/>
  <c r="AF322" i="3" s="1"/>
  <c r="AE322" i="3"/>
  <c r="AG322" i="3" s="1"/>
  <c r="W322" i="3"/>
  <c r="K322" i="3"/>
  <c r="AC328" i="3"/>
  <c r="AE328" i="3" s="1"/>
  <c r="AG328" i="3" s="1"/>
  <c r="M328" i="3"/>
  <c r="O328" i="3" s="1"/>
  <c r="L328" i="3"/>
  <c r="W328" i="3"/>
  <c r="K328" i="3"/>
  <c r="AC336" i="3"/>
  <c r="AE336" i="3" s="1"/>
  <c r="AG336" i="3" s="1"/>
  <c r="M336" i="3"/>
  <c r="O336" i="3" s="1"/>
  <c r="L336" i="3"/>
  <c r="W336" i="3"/>
  <c r="K336" i="3"/>
  <c r="AC344" i="3"/>
  <c r="AE344" i="3" s="1"/>
  <c r="AG344" i="3" s="1"/>
  <c r="M344" i="3"/>
  <c r="O344" i="3" s="1"/>
  <c r="L344" i="3"/>
  <c r="W344" i="3"/>
  <c r="K344" i="3"/>
  <c r="AC352" i="3"/>
  <c r="M352" i="3"/>
  <c r="O352" i="3" s="1"/>
  <c r="L352" i="3"/>
  <c r="AE352" i="3"/>
  <c r="AG352" i="3" s="1"/>
  <c r="W352" i="3"/>
  <c r="K352" i="3"/>
  <c r="AC360" i="3"/>
  <c r="L360" i="3"/>
  <c r="M360" i="3" s="1"/>
  <c r="O360" i="3" s="1"/>
  <c r="AE360" i="3"/>
  <c r="AG360" i="3" s="1"/>
  <c r="W360" i="3"/>
  <c r="K360" i="3"/>
  <c r="AE361" i="3"/>
  <c r="AG361" i="3" s="1"/>
  <c r="K2" i="2"/>
  <c r="S2" i="2"/>
  <c r="AV2" i="3"/>
  <c r="L3" i="3"/>
  <c r="M3" i="3" s="1"/>
  <c r="O3" i="3" s="1"/>
  <c r="N4" i="3"/>
  <c r="P4" i="3" s="1"/>
  <c r="L5" i="3"/>
  <c r="M5" i="3" s="1"/>
  <c r="O5" i="3" s="1"/>
  <c r="N6" i="3"/>
  <c r="P6" i="3" s="1"/>
  <c r="Z6" i="3"/>
  <c r="AB6" i="3" s="1"/>
  <c r="L7" i="3"/>
  <c r="M7" i="3" s="1"/>
  <c r="O7" i="3" s="1"/>
  <c r="N8" i="3"/>
  <c r="P8" i="3" s="1"/>
  <c r="Z8" i="3"/>
  <c r="AB8" i="3" s="1"/>
  <c r="L9" i="3"/>
  <c r="M9" i="3" s="1"/>
  <c r="O9" i="3" s="1"/>
  <c r="N10" i="3"/>
  <c r="P10" i="3" s="1"/>
  <c r="L11" i="3"/>
  <c r="M11" i="3" s="1"/>
  <c r="O11" i="3" s="1"/>
  <c r="N12" i="3"/>
  <c r="P12" i="3" s="1"/>
  <c r="Z12" i="3"/>
  <c r="AB12" i="3" s="1"/>
  <c r="L13" i="3"/>
  <c r="M13" i="3" s="1"/>
  <c r="O13" i="3" s="1"/>
  <c r="N14" i="3"/>
  <c r="P14" i="3" s="1"/>
  <c r="L15" i="3"/>
  <c r="M15" i="3" s="1"/>
  <c r="O15" i="3" s="1"/>
  <c r="N16" i="3"/>
  <c r="P16" i="3" s="1"/>
  <c r="Z16" i="3"/>
  <c r="AB16" i="3" s="1"/>
  <c r="L17" i="3"/>
  <c r="M17" i="3" s="1"/>
  <c r="O17" i="3" s="1"/>
  <c r="N18" i="3"/>
  <c r="P18" i="3" s="1"/>
  <c r="L19" i="3"/>
  <c r="M19" i="3" s="1"/>
  <c r="O19" i="3" s="1"/>
  <c r="N20" i="3"/>
  <c r="P20" i="3" s="1"/>
  <c r="Z20" i="3"/>
  <c r="AB20" i="3" s="1"/>
  <c r="L21" i="3"/>
  <c r="M21" i="3" s="1"/>
  <c r="O21" i="3" s="1"/>
  <c r="N22" i="3"/>
  <c r="P22" i="3" s="1"/>
  <c r="L23" i="3"/>
  <c r="M23" i="3" s="1"/>
  <c r="O23" i="3" s="1"/>
  <c r="N24" i="3"/>
  <c r="P24" i="3" s="1"/>
  <c r="Z24" i="3"/>
  <c r="AB24" i="3" s="1"/>
  <c r="L25" i="3"/>
  <c r="M25" i="3" s="1"/>
  <c r="O25" i="3" s="1"/>
  <c r="N26" i="3"/>
  <c r="P26" i="3" s="1"/>
  <c r="L27" i="3"/>
  <c r="M27" i="3" s="1"/>
  <c r="O27" i="3" s="1"/>
  <c r="N28" i="3"/>
  <c r="P28" i="3" s="1"/>
  <c r="Z28" i="3"/>
  <c r="AB28" i="3" s="1"/>
  <c r="L29" i="3"/>
  <c r="N30" i="3"/>
  <c r="P30" i="3" s="1"/>
  <c r="Z30" i="3"/>
  <c r="AB30" i="3" s="1"/>
  <c r="L31" i="3"/>
  <c r="M31" i="3" s="1"/>
  <c r="O31" i="3" s="1"/>
  <c r="N32" i="3"/>
  <c r="P32" i="3" s="1"/>
  <c r="Z32" i="3"/>
  <c r="AB32" i="3" s="1"/>
  <c r="L33" i="3"/>
  <c r="M33" i="3" s="1"/>
  <c r="O33" i="3" s="1"/>
  <c r="N34" i="3"/>
  <c r="P34" i="3" s="1"/>
  <c r="Z34" i="3"/>
  <c r="AB34" i="3" s="1"/>
  <c r="L35" i="3"/>
  <c r="M35" i="3" s="1"/>
  <c r="O35" i="3" s="1"/>
  <c r="N36" i="3"/>
  <c r="P36" i="3" s="1"/>
  <c r="Z36" i="3"/>
  <c r="AB36" i="3" s="1"/>
  <c r="L37" i="3"/>
  <c r="M37" i="3" s="1"/>
  <c r="O37" i="3" s="1"/>
  <c r="N38" i="3"/>
  <c r="P38" i="3" s="1"/>
  <c r="Z38" i="3"/>
  <c r="AB38" i="3" s="1"/>
  <c r="L39" i="3"/>
  <c r="M39" i="3" s="1"/>
  <c r="O39" i="3" s="1"/>
  <c r="N40" i="3"/>
  <c r="P40" i="3" s="1"/>
  <c r="Z40" i="3"/>
  <c r="AB40" i="3" s="1"/>
  <c r="L41" i="3"/>
  <c r="M41" i="3" s="1"/>
  <c r="O41" i="3" s="1"/>
  <c r="N42" i="3"/>
  <c r="P42" i="3" s="1"/>
  <c r="Z42" i="3"/>
  <c r="AB42" i="3" s="1"/>
  <c r="L43" i="3"/>
  <c r="M43" i="3" s="1"/>
  <c r="O43" i="3" s="1"/>
  <c r="N44" i="3"/>
  <c r="P44" i="3" s="1"/>
  <c r="Z44" i="3"/>
  <c r="AB44" i="3" s="1"/>
  <c r="L45" i="3"/>
  <c r="M45" i="3" s="1"/>
  <c r="O45" i="3" s="1"/>
  <c r="N46" i="3"/>
  <c r="P46" i="3" s="1"/>
  <c r="Z46" i="3"/>
  <c r="AB46" i="3" s="1"/>
  <c r="L47" i="3"/>
  <c r="M47" i="3" s="1"/>
  <c r="O47" i="3" s="1"/>
  <c r="N48" i="3"/>
  <c r="P48" i="3" s="1"/>
  <c r="Z48" i="3"/>
  <c r="AB48" i="3" s="1"/>
  <c r="L49" i="3"/>
  <c r="M49" i="3" s="1"/>
  <c r="O49" i="3" s="1"/>
  <c r="N50" i="3"/>
  <c r="P50" i="3" s="1"/>
  <c r="Z50" i="3"/>
  <c r="AB50" i="3" s="1"/>
  <c r="L51" i="3"/>
  <c r="M51" i="3" s="1"/>
  <c r="O51" i="3" s="1"/>
  <c r="N52" i="3"/>
  <c r="P52" i="3" s="1"/>
  <c r="Z52" i="3"/>
  <c r="AB52" i="3" s="1"/>
  <c r="L53" i="3"/>
  <c r="M53" i="3" s="1"/>
  <c r="O53" i="3" s="1"/>
  <c r="N54" i="3"/>
  <c r="P54" i="3" s="1"/>
  <c r="Z54" i="3"/>
  <c r="AB54" i="3" s="1"/>
  <c r="L55" i="3"/>
  <c r="M55" i="3" s="1"/>
  <c r="O55" i="3" s="1"/>
  <c r="N56" i="3"/>
  <c r="P56" i="3" s="1"/>
  <c r="Z56" i="3"/>
  <c r="AB56" i="3" s="1"/>
  <c r="L57" i="3"/>
  <c r="M57" i="3" s="1"/>
  <c r="O57" i="3" s="1"/>
  <c r="N58" i="3"/>
  <c r="P58" i="3" s="1"/>
  <c r="Z58" i="3"/>
  <c r="AB58" i="3" s="1"/>
  <c r="L59" i="3"/>
  <c r="M59" i="3" s="1"/>
  <c r="O59" i="3" s="1"/>
  <c r="N60" i="3"/>
  <c r="P60" i="3" s="1"/>
  <c r="Z60" i="3"/>
  <c r="AB60" i="3" s="1"/>
  <c r="L61" i="3"/>
  <c r="M61" i="3" s="1"/>
  <c r="O61" i="3" s="1"/>
  <c r="N62" i="3"/>
  <c r="P62" i="3" s="1"/>
  <c r="Z62" i="3"/>
  <c r="AB62" i="3" s="1"/>
  <c r="L63" i="3"/>
  <c r="M63" i="3" s="1"/>
  <c r="O63" i="3" s="1"/>
  <c r="N64" i="3"/>
  <c r="P64" i="3" s="1"/>
  <c r="Z64" i="3"/>
  <c r="AB64" i="3" s="1"/>
  <c r="L65" i="3"/>
  <c r="M65" i="3" s="1"/>
  <c r="O65" i="3" s="1"/>
  <c r="N66" i="3"/>
  <c r="P66" i="3" s="1"/>
  <c r="Z66" i="3"/>
  <c r="AB66" i="3" s="1"/>
  <c r="L67" i="3"/>
  <c r="M67" i="3" s="1"/>
  <c r="O67" i="3" s="1"/>
  <c r="N68" i="3"/>
  <c r="P68" i="3" s="1"/>
  <c r="Z68" i="3"/>
  <c r="AB68" i="3" s="1"/>
  <c r="L69" i="3"/>
  <c r="M69" i="3" s="1"/>
  <c r="O69" i="3" s="1"/>
  <c r="N70" i="3"/>
  <c r="P70" i="3" s="1"/>
  <c r="Z70" i="3"/>
  <c r="AB70" i="3" s="1"/>
  <c r="L71" i="3"/>
  <c r="M71" i="3" s="1"/>
  <c r="O71" i="3" s="1"/>
  <c r="N72" i="3"/>
  <c r="P72" i="3" s="1"/>
  <c r="Z72" i="3"/>
  <c r="AB72" i="3" s="1"/>
  <c r="L73" i="3"/>
  <c r="M73" i="3" s="1"/>
  <c r="O73" i="3" s="1"/>
  <c r="N74" i="3"/>
  <c r="P74" i="3" s="1"/>
  <c r="Z74" i="3"/>
  <c r="AB74" i="3" s="1"/>
  <c r="L75" i="3"/>
  <c r="M75" i="3" s="1"/>
  <c r="O75" i="3" s="1"/>
  <c r="N76" i="3"/>
  <c r="P76" i="3" s="1"/>
  <c r="Z76" i="3"/>
  <c r="AB76" i="3" s="1"/>
  <c r="L77" i="3"/>
  <c r="M77" i="3" s="1"/>
  <c r="O77" i="3" s="1"/>
  <c r="N78" i="3"/>
  <c r="P78" i="3" s="1"/>
  <c r="Z78" i="3"/>
  <c r="AB78" i="3" s="1"/>
  <c r="L79" i="3"/>
  <c r="M79" i="3" s="1"/>
  <c r="O79" i="3" s="1"/>
  <c r="N80" i="3"/>
  <c r="P80" i="3" s="1"/>
  <c r="Z80" i="3"/>
  <c r="AB80" i="3" s="1"/>
  <c r="L81" i="3"/>
  <c r="M81" i="3" s="1"/>
  <c r="O81" i="3" s="1"/>
  <c r="N82" i="3"/>
  <c r="P82" i="3" s="1"/>
  <c r="Z82" i="3"/>
  <c r="AB82" i="3" s="1"/>
  <c r="L83" i="3"/>
  <c r="M83" i="3" s="1"/>
  <c r="O83" i="3" s="1"/>
  <c r="N84" i="3"/>
  <c r="P84" i="3" s="1"/>
  <c r="Z84" i="3"/>
  <c r="AB84" i="3" s="1"/>
  <c r="L85" i="3"/>
  <c r="M85" i="3" s="1"/>
  <c r="O85" i="3" s="1"/>
  <c r="N86" i="3"/>
  <c r="P86" i="3" s="1"/>
  <c r="Z86" i="3"/>
  <c r="AB86" i="3" s="1"/>
  <c r="L87" i="3"/>
  <c r="M87" i="3" s="1"/>
  <c r="O87" i="3" s="1"/>
  <c r="N88" i="3"/>
  <c r="P88" i="3" s="1"/>
  <c r="Z88" i="3"/>
  <c r="AB88" i="3" s="1"/>
  <c r="L89" i="3"/>
  <c r="M89" i="3" s="1"/>
  <c r="O89" i="3" s="1"/>
  <c r="N90" i="3"/>
  <c r="P90" i="3" s="1"/>
  <c r="Z90" i="3"/>
  <c r="AB90" i="3" s="1"/>
  <c r="L91" i="3"/>
  <c r="M91" i="3" s="1"/>
  <c r="O91" i="3" s="1"/>
  <c r="N92" i="3"/>
  <c r="P92" i="3" s="1"/>
  <c r="Z92" i="3"/>
  <c r="AB92" i="3" s="1"/>
  <c r="L93" i="3"/>
  <c r="M93" i="3" s="1"/>
  <c r="O93" i="3" s="1"/>
  <c r="N94" i="3"/>
  <c r="P94" i="3" s="1"/>
  <c r="Z94" i="3"/>
  <c r="AB94" i="3" s="1"/>
  <c r="L95" i="3"/>
  <c r="M95" i="3" s="1"/>
  <c r="O95" i="3" s="1"/>
  <c r="N96" i="3"/>
  <c r="P96" i="3" s="1"/>
  <c r="Z96" i="3"/>
  <c r="AB96" i="3" s="1"/>
  <c r="L97" i="3"/>
  <c r="M97" i="3" s="1"/>
  <c r="O97" i="3" s="1"/>
  <c r="N98" i="3"/>
  <c r="P98" i="3" s="1"/>
  <c r="Z98" i="3"/>
  <c r="AB98" i="3" s="1"/>
  <c r="L99" i="3"/>
  <c r="M99" i="3" s="1"/>
  <c r="O99" i="3" s="1"/>
  <c r="N100" i="3"/>
  <c r="P100" i="3" s="1"/>
  <c r="Z100" i="3"/>
  <c r="AB100" i="3" s="1"/>
  <c r="L101" i="3"/>
  <c r="M101" i="3" s="1"/>
  <c r="O101" i="3" s="1"/>
  <c r="N102" i="3"/>
  <c r="P102" i="3" s="1"/>
  <c r="Z102" i="3"/>
  <c r="AB102" i="3" s="1"/>
  <c r="L103" i="3"/>
  <c r="M103" i="3" s="1"/>
  <c r="O103" i="3" s="1"/>
  <c r="N104" i="3"/>
  <c r="P104" i="3" s="1"/>
  <c r="Z104" i="3"/>
  <c r="AB104" i="3" s="1"/>
  <c r="L105" i="3"/>
  <c r="M105" i="3" s="1"/>
  <c r="O105" i="3" s="1"/>
  <c r="N106" i="3"/>
  <c r="P106" i="3" s="1"/>
  <c r="Z106" i="3"/>
  <c r="AB106" i="3" s="1"/>
  <c r="L107" i="3"/>
  <c r="M107" i="3" s="1"/>
  <c r="O107" i="3" s="1"/>
  <c r="N108" i="3"/>
  <c r="P108" i="3" s="1"/>
  <c r="Z108" i="3"/>
  <c r="AB108" i="3" s="1"/>
  <c r="L109" i="3"/>
  <c r="M109" i="3" s="1"/>
  <c r="O109" i="3" s="1"/>
  <c r="N110" i="3"/>
  <c r="P110" i="3" s="1"/>
  <c r="Z110" i="3"/>
  <c r="AB110" i="3" s="1"/>
  <c r="L111" i="3"/>
  <c r="M111" i="3" s="1"/>
  <c r="O111" i="3" s="1"/>
  <c r="N112" i="3"/>
  <c r="P112" i="3" s="1"/>
  <c r="Z112" i="3"/>
  <c r="AB112" i="3" s="1"/>
  <c r="L113" i="3"/>
  <c r="M113" i="3" s="1"/>
  <c r="O113" i="3" s="1"/>
  <c r="N114" i="3"/>
  <c r="P114" i="3" s="1"/>
  <c r="Z114" i="3"/>
  <c r="AB114" i="3" s="1"/>
  <c r="L115" i="3"/>
  <c r="M115" i="3" s="1"/>
  <c r="O115" i="3" s="1"/>
  <c r="N116" i="3"/>
  <c r="P116" i="3" s="1"/>
  <c r="Z116" i="3"/>
  <c r="AB116" i="3" s="1"/>
  <c r="L117" i="3"/>
  <c r="M117" i="3" s="1"/>
  <c r="O117" i="3" s="1"/>
  <c r="N118" i="3"/>
  <c r="P118" i="3" s="1"/>
  <c r="Z118" i="3"/>
  <c r="AB118" i="3" s="1"/>
  <c r="L119" i="3"/>
  <c r="M119" i="3" s="1"/>
  <c r="O119" i="3" s="1"/>
  <c r="N120" i="3"/>
  <c r="P120" i="3" s="1"/>
  <c r="Z120" i="3"/>
  <c r="AB120" i="3" s="1"/>
  <c r="L121" i="3"/>
  <c r="M121" i="3" s="1"/>
  <c r="O121" i="3" s="1"/>
  <c r="N122" i="3"/>
  <c r="P122" i="3" s="1"/>
  <c r="Z122" i="3"/>
  <c r="AB122" i="3" s="1"/>
  <c r="L123" i="3"/>
  <c r="M123" i="3" s="1"/>
  <c r="O123" i="3" s="1"/>
  <c r="N124" i="3"/>
  <c r="P124" i="3" s="1"/>
  <c r="Z124" i="3"/>
  <c r="AB124" i="3" s="1"/>
  <c r="L125" i="3"/>
  <c r="M125" i="3" s="1"/>
  <c r="O125" i="3" s="1"/>
  <c r="N126" i="3"/>
  <c r="P126" i="3" s="1"/>
  <c r="Z126" i="3"/>
  <c r="AB126" i="3" s="1"/>
  <c r="L127" i="3"/>
  <c r="M127" i="3" s="1"/>
  <c r="O127" i="3" s="1"/>
  <c r="N128" i="3"/>
  <c r="P128" i="3" s="1"/>
  <c r="Z128" i="3"/>
  <c r="AB128" i="3" s="1"/>
  <c r="L129" i="3"/>
  <c r="M129" i="3" s="1"/>
  <c r="O129" i="3" s="1"/>
  <c r="N130" i="3"/>
  <c r="P130" i="3" s="1"/>
  <c r="Z130" i="3"/>
  <c r="AB130" i="3" s="1"/>
  <c r="L131" i="3"/>
  <c r="M131" i="3" s="1"/>
  <c r="O131" i="3" s="1"/>
  <c r="N132" i="3"/>
  <c r="P132" i="3" s="1"/>
  <c r="Z132" i="3"/>
  <c r="AB132" i="3" s="1"/>
  <c r="L133" i="3"/>
  <c r="M133" i="3" s="1"/>
  <c r="O133" i="3" s="1"/>
  <c r="N134" i="3"/>
  <c r="P134" i="3" s="1"/>
  <c r="Z134" i="3"/>
  <c r="AB134" i="3" s="1"/>
  <c r="L135" i="3"/>
  <c r="M135" i="3" s="1"/>
  <c r="O135" i="3" s="1"/>
  <c r="N136" i="3"/>
  <c r="P136" i="3" s="1"/>
  <c r="Z136" i="3"/>
  <c r="AB136" i="3" s="1"/>
  <c r="L137" i="3"/>
  <c r="M137" i="3" s="1"/>
  <c r="O137" i="3" s="1"/>
  <c r="N138" i="3"/>
  <c r="P138" i="3" s="1"/>
  <c r="Z138" i="3"/>
  <c r="AB138" i="3" s="1"/>
  <c r="L139" i="3"/>
  <c r="M139" i="3" s="1"/>
  <c r="O139" i="3" s="1"/>
  <c r="N140" i="3"/>
  <c r="P140" i="3" s="1"/>
  <c r="Z140" i="3"/>
  <c r="AB140" i="3" s="1"/>
  <c r="L141" i="3"/>
  <c r="M141" i="3" s="1"/>
  <c r="O141" i="3" s="1"/>
  <c r="N142" i="3"/>
  <c r="P142" i="3" s="1"/>
  <c r="Z142" i="3"/>
  <c r="AB142" i="3" s="1"/>
  <c r="L143" i="3"/>
  <c r="M143" i="3" s="1"/>
  <c r="O143" i="3" s="1"/>
  <c r="N144" i="3"/>
  <c r="P144" i="3" s="1"/>
  <c r="Z144" i="3"/>
  <c r="AB144" i="3" s="1"/>
  <c r="L145" i="3"/>
  <c r="M145" i="3" s="1"/>
  <c r="O145" i="3" s="1"/>
  <c r="N146" i="3"/>
  <c r="P146" i="3" s="1"/>
  <c r="Z146" i="3"/>
  <c r="AB146" i="3" s="1"/>
  <c r="L147" i="3"/>
  <c r="M147" i="3" s="1"/>
  <c r="O147" i="3" s="1"/>
  <c r="N148" i="3"/>
  <c r="P148" i="3" s="1"/>
  <c r="Z148" i="3"/>
  <c r="AB148" i="3" s="1"/>
  <c r="L149" i="3"/>
  <c r="M149" i="3" s="1"/>
  <c r="O149" i="3" s="1"/>
  <c r="N150" i="3"/>
  <c r="P150" i="3" s="1"/>
  <c r="Z150" i="3"/>
  <c r="AB150" i="3" s="1"/>
  <c r="L151" i="3"/>
  <c r="M151" i="3" s="1"/>
  <c r="O151" i="3" s="1"/>
  <c r="N152" i="3"/>
  <c r="P152" i="3" s="1"/>
  <c r="Z152" i="3"/>
  <c r="AB152" i="3" s="1"/>
  <c r="L153" i="3"/>
  <c r="M153" i="3" s="1"/>
  <c r="O153" i="3" s="1"/>
  <c r="N154" i="3"/>
  <c r="P154" i="3" s="1"/>
  <c r="Z154" i="3"/>
  <c r="AB154" i="3" s="1"/>
  <c r="L155" i="3"/>
  <c r="M155" i="3" s="1"/>
  <c r="O155" i="3" s="1"/>
  <c r="N156" i="3"/>
  <c r="P156" i="3" s="1"/>
  <c r="Z156" i="3"/>
  <c r="AB156" i="3" s="1"/>
  <c r="L157" i="3"/>
  <c r="M157" i="3" s="1"/>
  <c r="O157" i="3" s="1"/>
  <c r="N158" i="3"/>
  <c r="P158" i="3" s="1"/>
  <c r="Z158" i="3"/>
  <c r="AB158" i="3" s="1"/>
  <c r="L159" i="3"/>
  <c r="M159" i="3" s="1"/>
  <c r="O159" i="3" s="1"/>
  <c r="N160" i="3"/>
  <c r="P160" i="3" s="1"/>
  <c r="Z160" i="3"/>
  <c r="AB160" i="3" s="1"/>
  <c r="L161" i="3"/>
  <c r="M161" i="3" s="1"/>
  <c r="O161" i="3" s="1"/>
  <c r="N162" i="3"/>
  <c r="P162" i="3" s="1"/>
  <c r="Z162" i="3"/>
  <c r="AB162" i="3" s="1"/>
  <c r="L163" i="3"/>
  <c r="M163" i="3" s="1"/>
  <c r="O163" i="3" s="1"/>
  <c r="N164" i="3"/>
  <c r="P164" i="3" s="1"/>
  <c r="Z164" i="3"/>
  <c r="AB164" i="3" s="1"/>
  <c r="L165" i="3"/>
  <c r="M165" i="3" s="1"/>
  <c r="O165" i="3" s="1"/>
  <c r="N166" i="3"/>
  <c r="P166" i="3" s="1"/>
  <c r="Z166" i="3"/>
  <c r="AB166" i="3" s="1"/>
  <c r="L167" i="3"/>
  <c r="M167" i="3" s="1"/>
  <c r="O167" i="3" s="1"/>
  <c r="N168" i="3"/>
  <c r="P168" i="3" s="1"/>
  <c r="Z168" i="3"/>
  <c r="AB168" i="3" s="1"/>
  <c r="L169" i="3"/>
  <c r="M169" i="3" s="1"/>
  <c r="O169" i="3" s="1"/>
  <c r="N170" i="3"/>
  <c r="P170" i="3" s="1"/>
  <c r="Z170" i="3"/>
  <c r="AB170" i="3" s="1"/>
  <c r="L171" i="3"/>
  <c r="M171" i="3" s="1"/>
  <c r="O171" i="3" s="1"/>
  <c r="N172" i="3"/>
  <c r="P172" i="3" s="1"/>
  <c r="Z172" i="3"/>
  <c r="AB172" i="3" s="1"/>
  <c r="L173" i="3"/>
  <c r="M173" i="3" s="1"/>
  <c r="O173" i="3" s="1"/>
  <c r="N174" i="3"/>
  <c r="P174" i="3" s="1"/>
  <c r="L175" i="3"/>
  <c r="N176" i="3"/>
  <c r="P176" i="3" s="1"/>
  <c r="L177" i="3"/>
  <c r="N178" i="3"/>
  <c r="P178" i="3" s="1"/>
  <c r="L179" i="3"/>
  <c r="N180" i="3"/>
  <c r="P180" i="3" s="1"/>
  <c r="L181" i="3"/>
  <c r="N182" i="3"/>
  <c r="P182" i="3" s="1"/>
  <c r="L183" i="3"/>
  <c r="N184" i="3"/>
  <c r="P184" i="3" s="1"/>
  <c r="L185" i="3"/>
  <c r="N186" i="3"/>
  <c r="P186" i="3" s="1"/>
  <c r="L187" i="3"/>
  <c r="N188" i="3"/>
  <c r="P188" i="3" s="1"/>
  <c r="L189" i="3"/>
  <c r="N190" i="3"/>
  <c r="P190" i="3" s="1"/>
  <c r="L191" i="3"/>
  <c r="N192" i="3"/>
  <c r="P192" i="3" s="1"/>
  <c r="L193" i="3"/>
  <c r="N194" i="3"/>
  <c r="P194" i="3" s="1"/>
  <c r="Z194" i="3"/>
  <c r="AB194" i="3" s="1"/>
  <c r="L195" i="3"/>
  <c r="M195" i="3" s="1"/>
  <c r="O195" i="3" s="1"/>
  <c r="N196" i="3"/>
  <c r="P196" i="3" s="1"/>
  <c r="Z196" i="3"/>
  <c r="AB196" i="3" s="1"/>
  <c r="L197" i="3"/>
  <c r="M197" i="3" s="1"/>
  <c r="O197" i="3" s="1"/>
  <c r="N198" i="3"/>
  <c r="P198" i="3" s="1"/>
  <c r="Z198" i="3"/>
  <c r="AB198" i="3" s="1"/>
  <c r="L199" i="3"/>
  <c r="M199" i="3" s="1"/>
  <c r="O199" i="3" s="1"/>
  <c r="N200" i="3"/>
  <c r="P200" i="3" s="1"/>
  <c r="Z200" i="3"/>
  <c r="AB200" i="3" s="1"/>
  <c r="L201" i="3"/>
  <c r="M201" i="3" s="1"/>
  <c r="O201" i="3" s="1"/>
  <c r="N202" i="3"/>
  <c r="P202" i="3" s="1"/>
  <c r="Z202" i="3"/>
  <c r="AB202" i="3" s="1"/>
  <c r="L203" i="3"/>
  <c r="M203" i="3" s="1"/>
  <c r="O203" i="3" s="1"/>
  <c r="N204" i="3"/>
  <c r="P204" i="3" s="1"/>
  <c r="Z204" i="3"/>
  <c r="AB204" i="3" s="1"/>
  <c r="L205" i="3"/>
  <c r="M205" i="3" s="1"/>
  <c r="O205" i="3" s="1"/>
  <c r="N206" i="3"/>
  <c r="P206" i="3" s="1"/>
  <c r="Z206" i="3"/>
  <c r="AB206" i="3" s="1"/>
  <c r="L207" i="3"/>
  <c r="M207" i="3" s="1"/>
  <c r="O207" i="3" s="1"/>
  <c r="N208" i="3"/>
  <c r="P208" i="3" s="1"/>
  <c r="Z208" i="3"/>
  <c r="AB208" i="3" s="1"/>
  <c r="L209" i="3"/>
  <c r="M209" i="3" s="1"/>
  <c r="O209" i="3" s="1"/>
  <c r="N210" i="3"/>
  <c r="P210" i="3" s="1"/>
  <c r="Z210" i="3"/>
  <c r="AB210" i="3" s="1"/>
  <c r="L211" i="3"/>
  <c r="M211" i="3" s="1"/>
  <c r="O211" i="3" s="1"/>
  <c r="N212" i="3"/>
  <c r="P212" i="3" s="1"/>
  <c r="Z212" i="3"/>
  <c r="AB212" i="3" s="1"/>
  <c r="L213" i="3"/>
  <c r="M213" i="3" s="1"/>
  <c r="O213" i="3" s="1"/>
  <c r="N214" i="3"/>
  <c r="P214" i="3" s="1"/>
  <c r="Z214" i="3"/>
  <c r="AB214" i="3" s="1"/>
  <c r="L215" i="3"/>
  <c r="M215" i="3" s="1"/>
  <c r="O215" i="3" s="1"/>
  <c r="N216" i="3"/>
  <c r="P216" i="3" s="1"/>
  <c r="Z216" i="3"/>
  <c r="AB216" i="3" s="1"/>
  <c r="L217" i="3"/>
  <c r="M217" i="3" s="1"/>
  <c r="O217" i="3" s="1"/>
  <c r="N218" i="3"/>
  <c r="P218" i="3" s="1"/>
  <c r="Z218" i="3"/>
  <c r="AB218" i="3" s="1"/>
  <c r="L219" i="3"/>
  <c r="M219" i="3" s="1"/>
  <c r="O219" i="3" s="1"/>
  <c r="N220" i="3"/>
  <c r="P220" i="3" s="1"/>
  <c r="Z220" i="3"/>
  <c r="AB220" i="3" s="1"/>
  <c r="AD220" i="3"/>
  <c r="AF220" i="3" s="1"/>
  <c r="L221" i="3"/>
  <c r="M221" i="3" s="1"/>
  <c r="O221" i="3" s="1"/>
  <c r="N222" i="3"/>
  <c r="P222" i="3" s="1"/>
  <c r="Z222" i="3"/>
  <c r="AB222" i="3" s="1"/>
  <c r="L223" i="3"/>
  <c r="M223" i="3" s="1"/>
  <c r="O223" i="3" s="1"/>
  <c r="N224" i="3"/>
  <c r="P224" i="3" s="1"/>
  <c r="Z224" i="3"/>
  <c r="AB224" i="3" s="1"/>
  <c r="L225" i="3"/>
  <c r="M225" i="3" s="1"/>
  <c r="O225" i="3" s="1"/>
  <c r="N226" i="3"/>
  <c r="P226" i="3" s="1"/>
  <c r="Z226" i="3"/>
  <c r="AB226" i="3" s="1"/>
  <c r="L227" i="3"/>
  <c r="M227" i="3" s="1"/>
  <c r="O227" i="3" s="1"/>
  <c r="N228" i="3"/>
  <c r="P228" i="3" s="1"/>
  <c r="Z228" i="3"/>
  <c r="AB228" i="3" s="1"/>
  <c r="AD228" i="3"/>
  <c r="AF228" i="3" s="1"/>
  <c r="N230" i="3"/>
  <c r="P230" i="3" s="1"/>
  <c r="Z230" i="3"/>
  <c r="AB230" i="3" s="1"/>
  <c r="AD230" i="3"/>
  <c r="AF230" i="3" s="1"/>
  <c r="N232" i="3"/>
  <c r="P232" i="3" s="1"/>
  <c r="Z232" i="3"/>
  <c r="AB232" i="3" s="1"/>
  <c r="AD232" i="3"/>
  <c r="AF232" i="3" s="1"/>
  <c r="N234" i="3"/>
  <c r="P234" i="3" s="1"/>
  <c r="Z234" i="3"/>
  <c r="AB234" i="3" s="1"/>
  <c r="AD234" i="3"/>
  <c r="AF234" i="3" s="1"/>
  <c r="N236" i="3"/>
  <c r="P236" i="3" s="1"/>
  <c r="Z236" i="3"/>
  <c r="AB236" i="3" s="1"/>
  <c r="AD236" i="3"/>
  <c r="AF236" i="3" s="1"/>
  <c r="N238" i="3"/>
  <c r="P238" i="3" s="1"/>
  <c r="Z238" i="3"/>
  <c r="AB238" i="3" s="1"/>
  <c r="AD238" i="3"/>
  <c r="AF238" i="3" s="1"/>
  <c r="N240" i="3"/>
  <c r="P240" i="3" s="1"/>
  <c r="Z240" i="3"/>
  <c r="AB240" i="3" s="1"/>
  <c r="AD240" i="3"/>
  <c r="AF240" i="3" s="1"/>
  <c r="N242" i="3"/>
  <c r="P242" i="3" s="1"/>
  <c r="Z242" i="3"/>
  <c r="AB242" i="3" s="1"/>
  <c r="AD242" i="3"/>
  <c r="AF242" i="3" s="1"/>
  <c r="N244" i="3"/>
  <c r="P244" i="3" s="1"/>
  <c r="Z244" i="3"/>
  <c r="AB244" i="3" s="1"/>
  <c r="AD244" i="3"/>
  <c r="AF244" i="3" s="1"/>
  <c r="N246" i="3"/>
  <c r="P246" i="3" s="1"/>
  <c r="Z246" i="3"/>
  <c r="AB246" i="3" s="1"/>
  <c r="AD246" i="3"/>
  <c r="AF246" i="3" s="1"/>
  <c r="N248" i="3"/>
  <c r="P248" i="3" s="1"/>
  <c r="Z248" i="3"/>
  <c r="AB248" i="3" s="1"/>
  <c r="AD248" i="3"/>
  <c r="AF248" i="3" s="1"/>
  <c r="N250" i="3"/>
  <c r="P250" i="3" s="1"/>
  <c r="Z250" i="3"/>
  <c r="AB250" i="3" s="1"/>
  <c r="AD250" i="3"/>
  <c r="AF250" i="3" s="1"/>
  <c r="N252" i="3"/>
  <c r="P252" i="3" s="1"/>
  <c r="Z252" i="3"/>
  <c r="AB252" i="3" s="1"/>
  <c r="AD252" i="3"/>
  <c r="AF252" i="3" s="1"/>
  <c r="N254" i="3"/>
  <c r="P254" i="3" s="1"/>
  <c r="Z254" i="3"/>
  <c r="AB254" i="3" s="1"/>
  <c r="AD254" i="3"/>
  <c r="AF254" i="3" s="1"/>
  <c r="AE256" i="3"/>
  <c r="AG256" i="3" s="1"/>
  <c r="W256" i="3"/>
  <c r="L268" i="3"/>
  <c r="L269" i="3"/>
  <c r="N269" i="3" s="1"/>
  <c r="P269" i="3" s="1"/>
  <c r="L270" i="3"/>
  <c r="L271" i="3"/>
  <c r="N271" i="3" s="1"/>
  <c r="P271" i="3" s="1"/>
  <c r="L272" i="3"/>
  <c r="N272" i="3" s="1"/>
  <c r="P272" i="3" s="1"/>
  <c r="L273" i="3"/>
  <c r="L274" i="3"/>
  <c r="N274" i="3" s="1"/>
  <c r="P274" i="3" s="1"/>
  <c r="L275" i="3"/>
  <c r="N275" i="3" s="1"/>
  <c r="P275" i="3" s="1"/>
  <c r="L276" i="3"/>
  <c r="N276" i="3" s="1"/>
  <c r="P276" i="3" s="1"/>
  <c r="L279" i="3"/>
  <c r="M279" i="3" s="1"/>
  <c r="O279" i="3" s="1"/>
  <c r="AE281" i="3"/>
  <c r="AG281" i="3" s="1"/>
  <c r="W281" i="3"/>
  <c r="K281" i="3"/>
  <c r="AC281" i="3"/>
  <c r="AD281" i="3" s="1"/>
  <c r="AF281" i="3" s="1"/>
  <c r="M281" i="3"/>
  <c r="O281" i="3" s="1"/>
  <c r="L282" i="3"/>
  <c r="M282" i="3" s="1"/>
  <c r="O282" i="3" s="1"/>
  <c r="AC284" i="3"/>
  <c r="AD284" i="3" s="1"/>
  <c r="AF284" i="3" s="1"/>
  <c r="M284" i="3"/>
  <c r="O284" i="3" s="1"/>
  <c r="W284" i="3"/>
  <c r="K284" i="3"/>
  <c r="L287" i="3"/>
  <c r="M287" i="3" s="1"/>
  <c r="O287" i="3" s="1"/>
  <c r="N288" i="3"/>
  <c r="P288" i="3" s="1"/>
  <c r="W289" i="3"/>
  <c r="K289" i="3"/>
  <c r="AC289" i="3"/>
  <c r="AE289" i="3" s="1"/>
  <c r="AG289" i="3" s="1"/>
  <c r="AD289" i="3"/>
  <c r="AF289" i="3" s="1"/>
  <c r="L290" i="3"/>
  <c r="N290" i="3" s="1"/>
  <c r="P290" i="3" s="1"/>
  <c r="AC292" i="3"/>
  <c r="AD292" i="3" s="1"/>
  <c r="AF292" i="3" s="1"/>
  <c r="AE292" i="3"/>
  <c r="AG292" i="3" s="1"/>
  <c r="W292" i="3"/>
  <c r="K292" i="3"/>
  <c r="L295" i="3"/>
  <c r="M295" i="3" s="1"/>
  <c r="O295" i="3" s="1"/>
  <c r="N296" i="3"/>
  <c r="P296" i="3" s="1"/>
  <c r="AE297" i="3"/>
  <c r="AG297" i="3" s="1"/>
  <c r="W297" i="3"/>
  <c r="K297" i="3"/>
  <c r="AC297" i="3"/>
  <c r="AD297" i="3" s="1"/>
  <c r="AF297" i="3" s="1"/>
  <c r="M297" i="3"/>
  <c r="O297" i="3" s="1"/>
  <c r="L298" i="3"/>
  <c r="M298" i="3" s="1"/>
  <c r="O298" i="3" s="1"/>
  <c r="AC300" i="3"/>
  <c r="AD300" i="3" s="1"/>
  <c r="AF300" i="3" s="1"/>
  <c r="M300" i="3"/>
  <c r="O300" i="3" s="1"/>
  <c r="W300" i="3"/>
  <c r="K300" i="3"/>
  <c r="L303" i="3"/>
  <c r="N303" i="3" s="1"/>
  <c r="P303" i="3" s="1"/>
  <c r="W305" i="3"/>
  <c r="K305" i="3"/>
  <c r="AC305" i="3"/>
  <c r="AE305" i="3" s="1"/>
  <c r="AG305" i="3" s="1"/>
  <c r="AD305" i="3"/>
  <c r="AF305" i="3" s="1"/>
  <c r="L306" i="3"/>
  <c r="N306" i="3" s="1"/>
  <c r="P306" i="3" s="1"/>
  <c r="AC308" i="3"/>
  <c r="AD308" i="3" s="1"/>
  <c r="AF308" i="3" s="1"/>
  <c r="AE308" i="3"/>
  <c r="AG308" i="3" s="1"/>
  <c r="W308" i="3"/>
  <c r="K308" i="3"/>
  <c r="L311" i="3"/>
  <c r="M311" i="3" s="1"/>
  <c r="O311" i="3" s="1"/>
  <c r="N312" i="3"/>
  <c r="P312" i="3" s="1"/>
  <c r="AE313" i="3"/>
  <c r="AG313" i="3" s="1"/>
  <c r="W313" i="3"/>
  <c r="K313" i="3"/>
  <c r="AC313" i="3"/>
  <c r="AD313" i="3" s="1"/>
  <c r="AF313" i="3" s="1"/>
  <c r="M313" i="3"/>
  <c r="O313" i="3" s="1"/>
  <c r="L314" i="3"/>
  <c r="M314" i="3" s="1"/>
  <c r="O314" i="3" s="1"/>
  <c r="AC316" i="3"/>
  <c r="AD316" i="3" s="1"/>
  <c r="AF316" i="3" s="1"/>
  <c r="M316" i="3"/>
  <c r="O316" i="3" s="1"/>
  <c r="W316" i="3"/>
  <c r="K316" i="3"/>
  <c r="L319" i="3"/>
  <c r="N319" i="3" s="1"/>
  <c r="P319" i="3" s="1"/>
  <c r="N320" i="3"/>
  <c r="P320" i="3" s="1"/>
  <c r="W321" i="3"/>
  <c r="K321" i="3"/>
  <c r="AC321" i="3"/>
  <c r="AE321" i="3" s="1"/>
  <c r="AG321" i="3" s="1"/>
  <c r="AD321" i="3"/>
  <c r="AF321" i="3" s="1"/>
  <c r="L322" i="3"/>
  <c r="M322" i="3" s="1"/>
  <c r="O322" i="3" s="1"/>
  <c r="AC326" i="3"/>
  <c r="AD326" i="3" s="1"/>
  <c r="AF326" i="3" s="1"/>
  <c r="L326" i="3"/>
  <c r="M326" i="3" s="1"/>
  <c r="O326" i="3" s="1"/>
  <c r="AE326" i="3"/>
  <c r="AG326" i="3" s="1"/>
  <c r="W326" i="3"/>
  <c r="K326" i="3"/>
  <c r="N328" i="3"/>
  <c r="P328" i="3" s="1"/>
  <c r="AC334" i="3"/>
  <c r="AD334" i="3" s="1"/>
  <c r="AF334" i="3" s="1"/>
  <c r="L334" i="3"/>
  <c r="N334" i="3" s="1"/>
  <c r="P334" i="3" s="1"/>
  <c r="AE334" i="3"/>
  <c r="AG334" i="3" s="1"/>
  <c r="W334" i="3"/>
  <c r="K334" i="3"/>
  <c r="N336" i="3"/>
  <c r="P336" i="3" s="1"/>
  <c r="AC342" i="3"/>
  <c r="AD342" i="3" s="1"/>
  <c r="AF342" i="3" s="1"/>
  <c r="L342" i="3"/>
  <c r="N342" i="3" s="1"/>
  <c r="P342" i="3" s="1"/>
  <c r="AE342" i="3"/>
  <c r="AG342" i="3" s="1"/>
  <c r="W342" i="3"/>
  <c r="K342" i="3"/>
  <c r="N344" i="3"/>
  <c r="P344" i="3" s="1"/>
  <c r="AC350" i="3"/>
  <c r="AD350" i="3" s="1"/>
  <c r="AF350" i="3" s="1"/>
  <c r="L350" i="3"/>
  <c r="N350" i="3" s="1"/>
  <c r="P350" i="3" s="1"/>
  <c r="AE350" i="3"/>
  <c r="AG350" i="3" s="1"/>
  <c r="W350" i="3"/>
  <c r="K350" i="3"/>
  <c r="N352" i="3"/>
  <c r="P352" i="3" s="1"/>
  <c r="AC358" i="3"/>
  <c r="AD358" i="3" s="1"/>
  <c r="AF358" i="3" s="1"/>
  <c r="L358" i="3"/>
  <c r="M358" i="3" s="1"/>
  <c r="O358" i="3" s="1"/>
  <c r="AE358" i="3"/>
  <c r="AG358" i="3" s="1"/>
  <c r="W358" i="3"/>
  <c r="K358" i="3"/>
  <c r="N360" i="3"/>
  <c r="P360" i="3" s="1"/>
  <c r="AE377" i="3"/>
  <c r="AG377" i="3" s="1"/>
  <c r="AE393" i="3"/>
  <c r="AG393" i="3" s="1"/>
  <c r="AE409" i="3"/>
  <c r="AG409" i="3" s="1"/>
  <c r="AD474" i="3"/>
  <c r="AF474" i="3" s="1"/>
  <c r="Z502" i="3"/>
  <c r="AB502" i="3" s="1"/>
  <c r="Y502" i="3"/>
  <c r="AA502" i="3" s="1"/>
  <c r="X502" i="3"/>
  <c r="AC173" i="3"/>
  <c r="AD173" i="3" s="1"/>
  <c r="AF173" i="3" s="1"/>
  <c r="M175" i="3"/>
  <c r="O175" i="3" s="1"/>
  <c r="AC175" i="3"/>
  <c r="AD175" i="3" s="1"/>
  <c r="AF175" i="3" s="1"/>
  <c r="M177" i="3"/>
  <c r="O177" i="3" s="1"/>
  <c r="AC177" i="3"/>
  <c r="AD177" i="3" s="1"/>
  <c r="AF177" i="3" s="1"/>
  <c r="M179" i="3"/>
  <c r="O179" i="3" s="1"/>
  <c r="AC179" i="3"/>
  <c r="AD179" i="3" s="1"/>
  <c r="AF179" i="3" s="1"/>
  <c r="M181" i="3"/>
  <c r="O181" i="3" s="1"/>
  <c r="AC181" i="3"/>
  <c r="AD181" i="3" s="1"/>
  <c r="AF181" i="3" s="1"/>
  <c r="M183" i="3"/>
  <c r="O183" i="3" s="1"/>
  <c r="AC183" i="3"/>
  <c r="AD183" i="3" s="1"/>
  <c r="AF183" i="3" s="1"/>
  <c r="M185" i="3"/>
  <c r="O185" i="3" s="1"/>
  <c r="AC185" i="3"/>
  <c r="AE185" i="3" s="1"/>
  <c r="AG185" i="3" s="1"/>
  <c r="M187" i="3"/>
  <c r="O187" i="3" s="1"/>
  <c r="AC187" i="3"/>
  <c r="AE187" i="3" s="1"/>
  <c r="AG187" i="3" s="1"/>
  <c r="M189" i="3"/>
  <c r="O189" i="3" s="1"/>
  <c r="AC189" i="3"/>
  <c r="AD189" i="3" s="1"/>
  <c r="AF189" i="3" s="1"/>
  <c r="M191" i="3"/>
  <c r="O191" i="3" s="1"/>
  <c r="AC191" i="3"/>
  <c r="AE191" i="3" s="1"/>
  <c r="AG191" i="3" s="1"/>
  <c r="M193" i="3"/>
  <c r="O193" i="3" s="1"/>
  <c r="AC193" i="3"/>
  <c r="AD193" i="3" s="1"/>
  <c r="AF193" i="3" s="1"/>
  <c r="AC270" i="3"/>
  <c r="AD270" i="3" s="1"/>
  <c r="AF270" i="3" s="1"/>
  <c r="M272" i="3"/>
  <c r="O272" i="3" s="1"/>
  <c r="AC272" i="3"/>
  <c r="AD272" i="3" s="1"/>
  <c r="AF272" i="3" s="1"/>
  <c r="N273" i="3"/>
  <c r="P273" i="3" s="1"/>
  <c r="M274" i="3"/>
  <c r="O274" i="3" s="1"/>
  <c r="AC274" i="3"/>
  <c r="AD274" i="3" s="1"/>
  <c r="AF274" i="3" s="1"/>
  <c r="AC278" i="3"/>
  <c r="AD278" i="3" s="1"/>
  <c r="AF278" i="3" s="1"/>
  <c r="M278" i="3"/>
  <c r="O278" i="3" s="1"/>
  <c r="W278" i="3"/>
  <c r="K278" i="3"/>
  <c r="N279" i="3"/>
  <c r="P279" i="3" s="1"/>
  <c r="L281" i="3"/>
  <c r="N281" i="3" s="1"/>
  <c r="P281" i="3" s="1"/>
  <c r="N282" i="3"/>
  <c r="P282" i="3" s="1"/>
  <c r="AE283" i="3"/>
  <c r="AG283" i="3" s="1"/>
  <c r="W283" i="3"/>
  <c r="K283" i="3"/>
  <c r="AC283" i="3"/>
  <c r="M283" i="3"/>
  <c r="O283" i="3" s="1"/>
  <c r="AD283" i="3"/>
  <c r="AF283" i="3" s="1"/>
  <c r="L284" i="3"/>
  <c r="N284" i="3" s="1"/>
  <c r="P284" i="3" s="1"/>
  <c r="AC286" i="3"/>
  <c r="AD286" i="3" s="1"/>
  <c r="AF286" i="3" s="1"/>
  <c r="M286" i="3"/>
  <c r="O286" i="3" s="1"/>
  <c r="AE286" i="3"/>
  <c r="AG286" i="3" s="1"/>
  <c r="W286" i="3"/>
  <c r="K286" i="3"/>
  <c r="L289" i="3"/>
  <c r="N289" i="3" s="1"/>
  <c r="P289" i="3" s="1"/>
  <c r="W291" i="3"/>
  <c r="K291" i="3"/>
  <c r="AC291" i="3"/>
  <c r="AE291" i="3" s="1"/>
  <c r="AG291" i="3" s="1"/>
  <c r="M291" i="3"/>
  <c r="O291" i="3" s="1"/>
  <c r="AD291" i="3"/>
  <c r="AF291" i="3" s="1"/>
  <c r="L292" i="3"/>
  <c r="N292" i="3" s="1"/>
  <c r="P292" i="3" s="1"/>
  <c r="AC294" i="3"/>
  <c r="AD294" i="3" s="1"/>
  <c r="AF294" i="3" s="1"/>
  <c r="M294" i="3"/>
  <c r="O294" i="3" s="1"/>
  <c r="AE294" i="3"/>
  <c r="AG294" i="3" s="1"/>
  <c r="W294" i="3"/>
  <c r="K294" i="3"/>
  <c r="N295" i="3"/>
  <c r="P295" i="3" s="1"/>
  <c r="L297" i="3"/>
  <c r="N297" i="3" s="1"/>
  <c r="P297" i="3" s="1"/>
  <c r="N298" i="3"/>
  <c r="P298" i="3" s="1"/>
  <c r="W299" i="3"/>
  <c r="K299" i="3"/>
  <c r="AC299" i="3"/>
  <c r="AE299" i="3" s="1"/>
  <c r="AG299" i="3" s="1"/>
  <c r="M299" i="3"/>
  <c r="O299" i="3" s="1"/>
  <c r="L300" i="3"/>
  <c r="N300" i="3" s="1"/>
  <c r="P300" i="3" s="1"/>
  <c r="AC302" i="3"/>
  <c r="AD302" i="3" s="1"/>
  <c r="AF302" i="3" s="1"/>
  <c r="M302" i="3"/>
  <c r="O302" i="3" s="1"/>
  <c r="W302" i="3"/>
  <c r="K302" i="3"/>
  <c r="L305" i="3"/>
  <c r="N305" i="3" s="1"/>
  <c r="P305" i="3" s="1"/>
  <c r="AE307" i="3"/>
  <c r="AG307" i="3" s="1"/>
  <c r="W307" i="3"/>
  <c r="K307" i="3"/>
  <c r="AC307" i="3"/>
  <c r="AD307" i="3" s="1"/>
  <c r="AF307" i="3" s="1"/>
  <c r="M307" i="3"/>
  <c r="O307" i="3" s="1"/>
  <c r="L308" i="3"/>
  <c r="N308" i="3" s="1"/>
  <c r="P308" i="3" s="1"/>
  <c r="AC310" i="3"/>
  <c r="AD310" i="3" s="1"/>
  <c r="AF310" i="3" s="1"/>
  <c r="M310" i="3"/>
  <c r="O310" i="3" s="1"/>
  <c r="W310" i="3"/>
  <c r="K310" i="3"/>
  <c r="N311" i="3"/>
  <c r="P311" i="3" s="1"/>
  <c r="L313" i="3"/>
  <c r="N313" i="3" s="1"/>
  <c r="P313" i="3" s="1"/>
  <c r="N314" i="3"/>
  <c r="P314" i="3" s="1"/>
  <c r="AE315" i="3"/>
  <c r="AG315" i="3" s="1"/>
  <c r="W315" i="3"/>
  <c r="K315" i="3"/>
  <c r="AC315" i="3"/>
  <c r="M315" i="3"/>
  <c r="O315" i="3" s="1"/>
  <c r="AD315" i="3"/>
  <c r="AF315" i="3" s="1"/>
  <c r="L316" i="3"/>
  <c r="N316" i="3" s="1"/>
  <c r="P316" i="3" s="1"/>
  <c r="AC318" i="3"/>
  <c r="AD318" i="3" s="1"/>
  <c r="AF318" i="3" s="1"/>
  <c r="M318" i="3"/>
  <c r="O318" i="3" s="1"/>
  <c r="AE318" i="3"/>
  <c r="AG318" i="3" s="1"/>
  <c r="W318" i="3"/>
  <c r="K318" i="3"/>
  <c r="L321" i="3"/>
  <c r="N321" i="3" s="1"/>
  <c r="P321" i="3" s="1"/>
  <c r="W323" i="3"/>
  <c r="K323" i="3"/>
  <c r="AD323" i="3"/>
  <c r="AF323" i="3" s="1"/>
  <c r="AC323" i="3"/>
  <c r="AE323" i="3" s="1"/>
  <c r="AG323" i="3" s="1"/>
  <c r="M323" i="3"/>
  <c r="O323" i="3" s="1"/>
  <c r="AC324" i="3"/>
  <c r="AD324" i="3" s="1"/>
  <c r="AF324" i="3" s="1"/>
  <c r="M324" i="3"/>
  <c r="O324" i="3" s="1"/>
  <c r="L324" i="3"/>
  <c r="N324" i="3" s="1"/>
  <c r="P324" i="3" s="1"/>
  <c r="W324" i="3"/>
  <c r="K324" i="3"/>
  <c r="N326" i="3"/>
  <c r="P326" i="3" s="1"/>
  <c r="AD328" i="3"/>
  <c r="AF328" i="3" s="1"/>
  <c r="AC332" i="3"/>
  <c r="AD332" i="3" s="1"/>
  <c r="AF332" i="3" s="1"/>
  <c r="L332" i="3"/>
  <c r="N332" i="3" s="1"/>
  <c r="P332" i="3" s="1"/>
  <c r="AE332" i="3"/>
  <c r="AG332" i="3" s="1"/>
  <c r="W332" i="3"/>
  <c r="K332" i="3"/>
  <c r="AE333" i="3"/>
  <c r="AG333" i="3" s="1"/>
  <c r="AD336" i="3"/>
  <c r="AF336" i="3" s="1"/>
  <c r="AC340" i="3"/>
  <c r="AD340" i="3" s="1"/>
  <c r="AF340" i="3" s="1"/>
  <c r="L340" i="3"/>
  <c r="N340" i="3" s="1"/>
  <c r="P340" i="3" s="1"/>
  <c r="AE340" i="3"/>
  <c r="AG340" i="3" s="1"/>
  <c r="W340" i="3"/>
  <c r="K340" i="3"/>
  <c r="AE341" i="3"/>
  <c r="AG341" i="3" s="1"/>
  <c r="AD344" i="3"/>
  <c r="AF344" i="3" s="1"/>
  <c r="AC348" i="3"/>
  <c r="AD348" i="3" s="1"/>
  <c r="AF348" i="3" s="1"/>
  <c r="L348" i="3"/>
  <c r="N348" i="3" s="1"/>
  <c r="P348" i="3" s="1"/>
  <c r="AE348" i="3"/>
  <c r="AG348" i="3" s="1"/>
  <c r="W348" i="3"/>
  <c r="K348" i="3"/>
  <c r="AE349" i="3"/>
  <c r="AG349" i="3" s="1"/>
  <c r="AD352" i="3"/>
  <c r="AF352" i="3" s="1"/>
  <c r="AC356" i="3"/>
  <c r="AD356" i="3" s="1"/>
  <c r="AF356" i="3" s="1"/>
  <c r="L356" i="3"/>
  <c r="N356" i="3" s="1"/>
  <c r="P356" i="3" s="1"/>
  <c r="AE356" i="3"/>
  <c r="AG356" i="3" s="1"/>
  <c r="W356" i="3"/>
  <c r="K356" i="3"/>
  <c r="AE357" i="3"/>
  <c r="AG357" i="3" s="1"/>
  <c r="N358" i="3"/>
  <c r="P358" i="3" s="1"/>
  <c r="AD360" i="3"/>
  <c r="AF360" i="3" s="1"/>
  <c r="AE367" i="3"/>
  <c r="AG367" i="3" s="1"/>
  <c r="AD374" i="3"/>
  <c r="AF374" i="3" s="1"/>
  <c r="AD390" i="3"/>
  <c r="AF390" i="3" s="1"/>
  <c r="AD406" i="3"/>
  <c r="AF406" i="3" s="1"/>
  <c r="AD422" i="3"/>
  <c r="AF422" i="3" s="1"/>
  <c r="AD470" i="3"/>
  <c r="AF470" i="3" s="1"/>
  <c r="N33" i="3"/>
  <c r="P33" i="3" s="1"/>
  <c r="N35" i="3"/>
  <c r="P35" i="3" s="1"/>
  <c r="N37" i="3"/>
  <c r="P37" i="3" s="1"/>
  <c r="N41" i="3"/>
  <c r="P41" i="3" s="1"/>
  <c r="N43" i="3"/>
  <c r="P43" i="3" s="1"/>
  <c r="N45" i="3"/>
  <c r="P45" i="3" s="1"/>
  <c r="N49" i="3"/>
  <c r="P49" i="3" s="1"/>
  <c r="N51" i="3"/>
  <c r="P51" i="3" s="1"/>
  <c r="N53" i="3"/>
  <c r="P53" i="3" s="1"/>
  <c r="N57" i="3"/>
  <c r="P57" i="3" s="1"/>
  <c r="N59" i="3"/>
  <c r="P59" i="3" s="1"/>
  <c r="N61" i="3"/>
  <c r="P61" i="3" s="1"/>
  <c r="N65" i="3"/>
  <c r="P65" i="3" s="1"/>
  <c r="N67" i="3"/>
  <c r="P67" i="3" s="1"/>
  <c r="N69" i="3"/>
  <c r="P69" i="3" s="1"/>
  <c r="N73" i="3"/>
  <c r="P73" i="3" s="1"/>
  <c r="N75" i="3"/>
  <c r="P75" i="3" s="1"/>
  <c r="N77" i="3"/>
  <c r="P77" i="3" s="1"/>
  <c r="N81" i="3"/>
  <c r="P81" i="3" s="1"/>
  <c r="N83" i="3"/>
  <c r="P83" i="3" s="1"/>
  <c r="N85" i="3"/>
  <c r="P85" i="3" s="1"/>
  <c r="N89" i="3"/>
  <c r="P89" i="3" s="1"/>
  <c r="N91" i="3"/>
  <c r="P91" i="3" s="1"/>
  <c r="N93" i="3"/>
  <c r="P93" i="3" s="1"/>
  <c r="N97" i="3"/>
  <c r="P97" i="3" s="1"/>
  <c r="N99" i="3"/>
  <c r="P99" i="3" s="1"/>
  <c r="N101" i="3"/>
  <c r="P101" i="3" s="1"/>
  <c r="N105" i="3"/>
  <c r="P105" i="3" s="1"/>
  <c r="N107" i="3"/>
  <c r="P107" i="3" s="1"/>
  <c r="N109" i="3"/>
  <c r="P109" i="3" s="1"/>
  <c r="N113" i="3"/>
  <c r="P113" i="3" s="1"/>
  <c r="N115" i="3"/>
  <c r="P115" i="3" s="1"/>
  <c r="N117" i="3"/>
  <c r="P117" i="3" s="1"/>
  <c r="N121" i="3"/>
  <c r="P121" i="3" s="1"/>
  <c r="N123" i="3"/>
  <c r="P123" i="3" s="1"/>
  <c r="N125" i="3"/>
  <c r="P125" i="3" s="1"/>
  <c r="N129" i="3"/>
  <c r="P129" i="3" s="1"/>
  <c r="N131" i="3"/>
  <c r="P131" i="3" s="1"/>
  <c r="N133" i="3"/>
  <c r="P133" i="3" s="1"/>
  <c r="N137" i="3"/>
  <c r="P137" i="3" s="1"/>
  <c r="N139" i="3"/>
  <c r="P139" i="3" s="1"/>
  <c r="N141" i="3"/>
  <c r="P141" i="3" s="1"/>
  <c r="N145" i="3"/>
  <c r="P145" i="3" s="1"/>
  <c r="N147" i="3"/>
  <c r="P147" i="3" s="1"/>
  <c r="N149" i="3"/>
  <c r="P149" i="3" s="1"/>
  <c r="N153" i="3"/>
  <c r="P153" i="3" s="1"/>
  <c r="N155" i="3"/>
  <c r="P155" i="3" s="1"/>
  <c r="N157" i="3"/>
  <c r="P157" i="3" s="1"/>
  <c r="N161" i="3"/>
  <c r="P161" i="3" s="1"/>
  <c r="N163" i="3"/>
  <c r="P163" i="3" s="1"/>
  <c r="N165" i="3"/>
  <c r="P165" i="3" s="1"/>
  <c r="N169" i="3"/>
  <c r="P169" i="3" s="1"/>
  <c r="N171" i="3"/>
  <c r="P171" i="3" s="1"/>
  <c r="N173" i="3"/>
  <c r="P173" i="3" s="1"/>
  <c r="N175" i="3"/>
  <c r="P175" i="3" s="1"/>
  <c r="N177" i="3"/>
  <c r="P177" i="3" s="1"/>
  <c r="N179" i="3"/>
  <c r="P179" i="3" s="1"/>
  <c r="N181" i="3"/>
  <c r="P181" i="3" s="1"/>
  <c r="N183" i="3"/>
  <c r="P183" i="3" s="1"/>
  <c r="N185" i="3"/>
  <c r="P185" i="3" s="1"/>
  <c r="N187" i="3"/>
  <c r="P187" i="3" s="1"/>
  <c r="N189" i="3"/>
  <c r="P189" i="3" s="1"/>
  <c r="N191" i="3"/>
  <c r="P191" i="3" s="1"/>
  <c r="N193" i="3"/>
  <c r="P193" i="3" s="1"/>
  <c r="N199" i="3"/>
  <c r="P199" i="3" s="1"/>
  <c r="N201" i="3"/>
  <c r="P201" i="3" s="1"/>
  <c r="N207" i="3"/>
  <c r="P207" i="3" s="1"/>
  <c r="N209" i="3"/>
  <c r="P209" i="3" s="1"/>
  <c r="N215" i="3"/>
  <c r="P215" i="3" s="1"/>
  <c r="N217" i="3"/>
  <c r="P217" i="3" s="1"/>
  <c r="N225" i="3"/>
  <c r="P225" i="3" s="1"/>
  <c r="N227" i="3"/>
  <c r="P227" i="3" s="1"/>
  <c r="N229" i="3"/>
  <c r="P229" i="3" s="1"/>
  <c r="N231" i="3"/>
  <c r="P231" i="3" s="1"/>
  <c r="N233" i="3"/>
  <c r="P233" i="3" s="1"/>
  <c r="N235" i="3"/>
  <c r="P235" i="3" s="1"/>
  <c r="N237" i="3"/>
  <c r="P237" i="3" s="1"/>
  <c r="N239" i="3"/>
  <c r="P239" i="3" s="1"/>
  <c r="N241" i="3"/>
  <c r="P241" i="3" s="1"/>
  <c r="N243" i="3"/>
  <c r="P243" i="3" s="1"/>
  <c r="N245" i="3"/>
  <c r="P245" i="3" s="1"/>
  <c r="N247" i="3"/>
  <c r="P247" i="3" s="1"/>
  <c r="N249" i="3"/>
  <c r="P249" i="3" s="1"/>
  <c r="N251" i="3"/>
  <c r="P251" i="3" s="1"/>
  <c r="N253" i="3"/>
  <c r="P253" i="3" s="1"/>
  <c r="N255" i="3"/>
  <c r="P255" i="3" s="1"/>
  <c r="L256" i="3"/>
  <c r="N256" i="3" s="1"/>
  <c r="P256" i="3" s="1"/>
  <c r="AD256" i="3"/>
  <c r="AF256" i="3" s="1"/>
  <c r="AC257" i="3"/>
  <c r="AE257" i="3" s="1"/>
  <c r="AG257" i="3" s="1"/>
  <c r="M257" i="3"/>
  <c r="O257" i="3" s="1"/>
  <c r="X257" i="3"/>
  <c r="Z257" i="3" s="1"/>
  <c r="AB257" i="3" s="1"/>
  <c r="AD257" i="3"/>
  <c r="AF257" i="3" s="1"/>
  <c r="AC259" i="3"/>
  <c r="AE259" i="3" s="1"/>
  <c r="AG259" i="3" s="1"/>
  <c r="M259" i="3"/>
  <c r="O259" i="3" s="1"/>
  <c r="X259" i="3"/>
  <c r="Y259" i="3" s="1"/>
  <c r="AA259" i="3" s="1"/>
  <c r="AD259" i="3"/>
  <c r="AF259" i="3" s="1"/>
  <c r="AC261" i="3"/>
  <c r="AE261" i="3" s="1"/>
  <c r="AG261" i="3" s="1"/>
  <c r="M261" i="3"/>
  <c r="O261" i="3" s="1"/>
  <c r="X261" i="3"/>
  <c r="Z261" i="3" s="1"/>
  <c r="AB261" i="3" s="1"/>
  <c r="AD261" i="3"/>
  <c r="AF261" i="3" s="1"/>
  <c r="AC263" i="3"/>
  <c r="AE263" i="3" s="1"/>
  <c r="AG263" i="3" s="1"/>
  <c r="M263" i="3"/>
  <c r="O263" i="3" s="1"/>
  <c r="X263" i="3"/>
  <c r="Z263" i="3" s="1"/>
  <c r="AB263" i="3" s="1"/>
  <c r="AD263" i="3"/>
  <c r="AF263" i="3" s="1"/>
  <c r="AC265" i="3"/>
  <c r="AE265" i="3" s="1"/>
  <c r="AG265" i="3" s="1"/>
  <c r="M265" i="3"/>
  <c r="O265" i="3" s="1"/>
  <c r="X265" i="3"/>
  <c r="Z265" i="3" s="1"/>
  <c r="AB265" i="3" s="1"/>
  <c r="AD265" i="3"/>
  <c r="AF265" i="3" s="1"/>
  <c r="AC267" i="3"/>
  <c r="AE267" i="3" s="1"/>
  <c r="AG267" i="3" s="1"/>
  <c r="M267" i="3"/>
  <c r="O267" i="3" s="1"/>
  <c r="X267" i="3"/>
  <c r="Y267" i="3" s="1"/>
  <c r="AA267" i="3" s="1"/>
  <c r="AD267" i="3"/>
  <c r="AF267" i="3" s="1"/>
  <c r="AC269" i="3"/>
  <c r="M269" i="3"/>
  <c r="O269" i="3" s="1"/>
  <c r="AD269" i="3"/>
  <c r="AF269" i="3" s="1"/>
  <c r="AC271" i="3"/>
  <c r="AE271" i="3" s="1"/>
  <c r="AG271" i="3" s="1"/>
  <c r="AD271" i="3"/>
  <c r="AF271" i="3" s="1"/>
  <c r="AC273" i="3"/>
  <c r="AE273" i="3" s="1"/>
  <c r="AG273" i="3" s="1"/>
  <c r="M273" i="3"/>
  <c r="O273" i="3" s="1"/>
  <c r="AC275" i="3"/>
  <c r="AE275" i="3" s="1"/>
  <c r="AG275" i="3" s="1"/>
  <c r="M275" i="3"/>
  <c r="O275" i="3" s="1"/>
  <c r="W277" i="3"/>
  <c r="K277" i="3"/>
  <c r="AC277" i="3"/>
  <c r="AE277" i="3" s="1"/>
  <c r="AG277" i="3" s="1"/>
  <c r="M277" i="3"/>
  <c r="O277" i="3" s="1"/>
  <c r="AD277" i="3"/>
  <c r="AF277" i="3" s="1"/>
  <c r="AC280" i="3"/>
  <c r="AD280" i="3" s="1"/>
  <c r="AF280" i="3" s="1"/>
  <c r="W280" i="3"/>
  <c r="K280" i="3"/>
  <c r="W285" i="3"/>
  <c r="K285" i="3"/>
  <c r="AC285" i="3"/>
  <c r="AE285" i="3" s="1"/>
  <c r="AG285" i="3" s="1"/>
  <c r="M285" i="3"/>
  <c r="O285" i="3" s="1"/>
  <c r="AC288" i="3"/>
  <c r="AD288" i="3" s="1"/>
  <c r="AF288" i="3" s="1"/>
  <c r="M288" i="3"/>
  <c r="O288" i="3" s="1"/>
  <c r="W288" i="3"/>
  <c r="K288" i="3"/>
  <c r="AE293" i="3"/>
  <c r="AG293" i="3" s="1"/>
  <c r="W293" i="3"/>
  <c r="K293" i="3"/>
  <c r="AC293" i="3"/>
  <c r="AD293" i="3" s="1"/>
  <c r="AF293" i="3" s="1"/>
  <c r="M293" i="3"/>
  <c r="O293" i="3" s="1"/>
  <c r="AC296" i="3"/>
  <c r="AD296" i="3" s="1"/>
  <c r="AF296" i="3" s="1"/>
  <c r="M296" i="3"/>
  <c r="O296" i="3" s="1"/>
  <c r="AE296" i="3"/>
  <c r="AG296" i="3" s="1"/>
  <c r="W296" i="3"/>
  <c r="K296" i="3"/>
  <c r="AE301" i="3"/>
  <c r="AG301" i="3" s="1"/>
  <c r="W301" i="3"/>
  <c r="K301" i="3"/>
  <c r="AC301" i="3"/>
  <c r="M301" i="3"/>
  <c r="O301" i="3" s="1"/>
  <c r="AD301" i="3"/>
  <c r="AF301" i="3" s="1"/>
  <c r="AC304" i="3"/>
  <c r="AD304" i="3" s="1"/>
  <c r="AF304" i="3" s="1"/>
  <c r="AE304" i="3"/>
  <c r="AG304" i="3" s="1"/>
  <c r="W304" i="3"/>
  <c r="K304" i="3"/>
  <c r="W309" i="3"/>
  <c r="K309" i="3"/>
  <c r="AC309" i="3"/>
  <c r="AE309" i="3" s="1"/>
  <c r="AG309" i="3" s="1"/>
  <c r="M309" i="3"/>
  <c r="O309" i="3" s="1"/>
  <c r="AD309" i="3"/>
  <c r="AF309" i="3" s="1"/>
  <c r="AC312" i="3"/>
  <c r="AD312" i="3" s="1"/>
  <c r="AF312" i="3" s="1"/>
  <c r="M312" i="3"/>
  <c r="O312" i="3" s="1"/>
  <c r="W312" i="3"/>
  <c r="K312" i="3"/>
  <c r="W317" i="3"/>
  <c r="K317" i="3"/>
  <c r="AC317" i="3"/>
  <c r="AE317" i="3" s="1"/>
  <c r="AG317" i="3" s="1"/>
  <c r="M317" i="3"/>
  <c r="O317" i="3" s="1"/>
  <c r="AC320" i="3"/>
  <c r="AE320" i="3" s="1"/>
  <c r="AG320" i="3" s="1"/>
  <c r="M320" i="3"/>
  <c r="O320" i="3" s="1"/>
  <c r="W320" i="3"/>
  <c r="K320" i="3"/>
  <c r="AC330" i="3"/>
  <c r="AE330" i="3" s="1"/>
  <c r="AG330" i="3" s="1"/>
  <c r="M330" i="3"/>
  <c r="O330" i="3" s="1"/>
  <c r="L330" i="3"/>
  <c r="N330" i="3" s="1"/>
  <c r="P330" i="3" s="1"/>
  <c r="W330" i="3"/>
  <c r="K330" i="3"/>
  <c r="AC338" i="3"/>
  <c r="AD338" i="3" s="1"/>
  <c r="AF338" i="3" s="1"/>
  <c r="M338" i="3"/>
  <c r="O338" i="3" s="1"/>
  <c r="L338" i="3"/>
  <c r="N338" i="3" s="1"/>
  <c r="P338" i="3" s="1"/>
  <c r="W338" i="3"/>
  <c r="K338" i="3"/>
  <c r="AC346" i="3"/>
  <c r="AD346" i="3" s="1"/>
  <c r="AF346" i="3" s="1"/>
  <c r="L346" i="3"/>
  <c r="N346" i="3" s="1"/>
  <c r="P346" i="3" s="1"/>
  <c r="AE346" i="3"/>
  <c r="AG346" i="3" s="1"/>
  <c r="W346" i="3"/>
  <c r="K346" i="3"/>
  <c r="AE347" i="3"/>
  <c r="AG347" i="3" s="1"/>
  <c r="AC354" i="3"/>
  <c r="AD354" i="3" s="1"/>
  <c r="AF354" i="3" s="1"/>
  <c r="L354" i="3"/>
  <c r="N354" i="3" s="1"/>
  <c r="P354" i="3" s="1"/>
  <c r="AE354" i="3"/>
  <c r="AG354" i="3" s="1"/>
  <c r="W354" i="3"/>
  <c r="K354" i="3"/>
  <c r="AD362" i="3"/>
  <c r="AF362" i="3" s="1"/>
  <c r="AC362" i="3"/>
  <c r="L362" i="3"/>
  <c r="N362" i="3" s="1"/>
  <c r="P362" i="3" s="1"/>
  <c r="AE362" i="3"/>
  <c r="AG362" i="3" s="1"/>
  <c r="W362" i="3"/>
  <c r="K362" i="3"/>
  <c r="AD458" i="3"/>
  <c r="AF458" i="3" s="1"/>
  <c r="M325" i="3"/>
  <c r="O325" i="3" s="1"/>
  <c r="AC325" i="3"/>
  <c r="AE325" i="3" s="1"/>
  <c r="AG325" i="3" s="1"/>
  <c r="M327" i="3"/>
  <c r="O327" i="3" s="1"/>
  <c r="AC327" i="3"/>
  <c r="AE327" i="3" s="1"/>
  <c r="AG327" i="3" s="1"/>
  <c r="M329" i="3"/>
  <c r="O329" i="3" s="1"/>
  <c r="AC329" i="3"/>
  <c r="AE329" i="3" s="1"/>
  <c r="AG329" i="3" s="1"/>
  <c r="M331" i="3"/>
  <c r="O331" i="3" s="1"/>
  <c r="AC331" i="3"/>
  <c r="AE331" i="3" s="1"/>
  <c r="AG331" i="3" s="1"/>
  <c r="M333" i="3"/>
  <c r="O333" i="3" s="1"/>
  <c r="AC333" i="3"/>
  <c r="M335" i="3"/>
  <c r="O335" i="3" s="1"/>
  <c r="AC335" i="3"/>
  <c r="AE335" i="3" s="1"/>
  <c r="AG335" i="3" s="1"/>
  <c r="M337" i="3"/>
  <c r="O337" i="3" s="1"/>
  <c r="AC337" i="3"/>
  <c r="AE337" i="3" s="1"/>
  <c r="AG337" i="3" s="1"/>
  <c r="M339" i="3"/>
  <c r="O339" i="3" s="1"/>
  <c r="AC339" i="3"/>
  <c r="AE339" i="3" s="1"/>
  <c r="AG339" i="3" s="1"/>
  <c r="M341" i="3"/>
  <c r="O341" i="3" s="1"/>
  <c r="AC341" i="3"/>
  <c r="M343" i="3"/>
  <c r="O343" i="3" s="1"/>
  <c r="AC343" i="3"/>
  <c r="AE343" i="3" s="1"/>
  <c r="AG343" i="3" s="1"/>
  <c r="M345" i="3"/>
  <c r="O345" i="3" s="1"/>
  <c r="AC345" i="3"/>
  <c r="AE345" i="3" s="1"/>
  <c r="AG345" i="3" s="1"/>
  <c r="M347" i="3"/>
  <c r="O347" i="3" s="1"/>
  <c r="AC347" i="3"/>
  <c r="AD347" i="3" s="1"/>
  <c r="AF347" i="3" s="1"/>
  <c r="M349" i="3"/>
  <c r="O349" i="3" s="1"/>
  <c r="AC349" i="3"/>
  <c r="M351" i="3"/>
  <c r="O351" i="3" s="1"/>
  <c r="AC351" i="3"/>
  <c r="AE351" i="3" s="1"/>
  <c r="AG351" i="3" s="1"/>
  <c r="M353" i="3"/>
  <c r="O353" i="3" s="1"/>
  <c r="AC353" i="3"/>
  <c r="AE353" i="3" s="1"/>
  <c r="AG353" i="3" s="1"/>
  <c r="M355" i="3"/>
  <c r="O355" i="3" s="1"/>
  <c r="AC355" i="3"/>
  <c r="AE355" i="3" s="1"/>
  <c r="AG355" i="3" s="1"/>
  <c r="M357" i="3"/>
  <c r="O357" i="3" s="1"/>
  <c r="AC357" i="3"/>
  <c r="M359" i="3"/>
  <c r="O359" i="3" s="1"/>
  <c r="AC359" i="3"/>
  <c r="AE359" i="3" s="1"/>
  <c r="AG359" i="3" s="1"/>
  <c r="M361" i="3"/>
  <c r="O361" i="3" s="1"/>
  <c r="AC361" i="3"/>
  <c r="M363" i="3"/>
  <c r="O363" i="3" s="1"/>
  <c r="AC363" i="3"/>
  <c r="AE363" i="3" s="1"/>
  <c r="AG363" i="3" s="1"/>
  <c r="K364" i="3"/>
  <c r="W364" i="3"/>
  <c r="M365" i="3"/>
  <c r="O365" i="3" s="1"/>
  <c r="AC365" i="3"/>
  <c r="AE365" i="3" s="1"/>
  <c r="AG365" i="3" s="1"/>
  <c r="K366" i="3"/>
  <c r="W366" i="3"/>
  <c r="M367" i="3"/>
  <c r="O367" i="3" s="1"/>
  <c r="AC367" i="3"/>
  <c r="K368" i="3"/>
  <c r="W368" i="3"/>
  <c r="AE368" i="3"/>
  <c r="AG368" i="3" s="1"/>
  <c r="M369" i="3"/>
  <c r="O369" i="3" s="1"/>
  <c r="AC369" i="3"/>
  <c r="AE369" i="3" s="1"/>
  <c r="AG369" i="3" s="1"/>
  <c r="K370" i="3"/>
  <c r="W370" i="3"/>
  <c r="M371" i="3"/>
  <c r="O371" i="3" s="1"/>
  <c r="AC371" i="3"/>
  <c r="AE371" i="3" s="1"/>
  <c r="AG371" i="3" s="1"/>
  <c r="K372" i="3"/>
  <c r="W372" i="3"/>
  <c r="M373" i="3"/>
  <c r="O373" i="3" s="1"/>
  <c r="AC373" i="3"/>
  <c r="AD373" i="3" s="1"/>
  <c r="AF373" i="3" s="1"/>
  <c r="K374" i="3"/>
  <c r="W374" i="3"/>
  <c r="M375" i="3"/>
  <c r="O375" i="3" s="1"/>
  <c r="AC375" i="3"/>
  <c r="AE375" i="3" s="1"/>
  <c r="AG375" i="3" s="1"/>
  <c r="K376" i="3"/>
  <c r="W376" i="3"/>
  <c r="AE376" i="3"/>
  <c r="AG376" i="3" s="1"/>
  <c r="M377" i="3"/>
  <c r="O377" i="3" s="1"/>
  <c r="AC377" i="3"/>
  <c r="K378" i="3"/>
  <c r="W378" i="3"/>
  <c r="M379" i="3"/>
  <c r="O379" i="3" s="1"/>
  <c r="AC379" i="3"/>
  <c r="AE379" i="3" s="1"/>
  <c r="AG379" i="3" s="1"/>
  <c r="K380" i="3"/>
  <c r="W380" i="3"/>
  <c r="M381" i="3"/>
  <c r="O381" i="3" s="1"/>
  <c r="AC381" i="3"/>
  <c r="AE381" i="3" s="1"/>
  <c r="AG381" i="3" s="1"/>
  <c r="K382" i="3"/>
  <c r="W382" i="3"/>
  <c r="M383" i="3"/>
  <c r="O383" i="3" s="1"/>
  <c r="AC383" i="3"/>
  <c r="AE383" i="3" s="1"/>
  <c r="AG383" i="3" s="1"/>
  <c r="K384" i="3"/>
  <c r="W384" i="3"/>
  <c r="AE384" i="3"/>
  <c r="AG384" i="3" s="1"/>
  <c r="M385" i="3"/>
  <c r="O385" i="3" s="1"/>
  <c r="AC385" i="3"/>
  <c r="AE385" i="3" s="1"/>
  <c r="AG385" i="3" s="1"/>
  <c r="K386" i="3"/>
  <c r="W386" i="3"/>
  <c r="M387" i="3"/>
  <c r="O387" i="3" s="1"/>
  <c r="AC387" i="3"/>
  <c r="AE387" i="3" s="1"/>
  <c r="AG387" i="3" s="1"/>
  <c r="K388" i="3"/>
  <c r="W388" i="3"/>
  <c r="M389" i="3"/>
  <c r="O389" i="3" s="1"/>
  <c r="AC389" i="3"/>
  <c r="AD389" i="3" s="1"/>
  <c r="AF389" i="3" s="1"/>
  <c r="K390" i="3"/>
  <c r="W390" i="3"/>
  <c r="M391" i="3"/>
  <c r="O391" i="3" s="1"/>
  <c r="AC391" i="3"/>
  <c r="AE391" i="3" s="1"/>
  <c r="AG391" i="3" s="1"/>
  <c r="K392" i="3"/>
  <c r="W392" i="3"/>
  <c r="AE392" i="3"/>
  <c r="AG392" i="3" s="1"/>
  <c r="M393" i="3"/>
  <c r="O393" i="3" s="1"/>
  <c r="AC393" i="3"/>
  <c r="K394" i="3"/>
  <c r="W394" i="3"/>
  <c r="M395" i="3"/>
  <c r="O395" i="3" s="1"/>
  <c r="AC395" i="3"/>
  <c r="AE395" i="3" s="1"/>
  <c r="AG395" i="3" s="1"/>
  <c r="K396" i="3"/>
  <c r="W396" i="3"/>
  <c r="M397" i="3"/>
  <c r="O397" i="3" s="1"/>
  <c r="AC397" i="3"/>
  <c r="AE397" i="3" s="1"/>
  <c r="AG397" i="3" s="1"/>
  <c r="K398" i="3"/>
  <c r="W398" i="3"/>
  <c r="M399" i="3"/>
  <c r="O399" i="3" s="1"/>
  <c r="AC399" i="3"/>
  <c r="AE399" i="3" s="1"/>
  <c r="AG399" i="3" s="1"/>
  <c r="K400" i="3"/>
  <c r="W400" i="3"/>
  <c r="AE400" i="3"/>
  <c r="AG400" i="3" s="1"/>
  <c r="M401" i="3"/>
  <c r="O401" i="3" s="1"/>
  <c r="AC401" i="3"/>
  <c r="AE401" i="3" s="1"/>
  <c r="AG401" i="3" s="1"/>
  <c r="K402" i="3"/>
  <c r="W402" i="3"/>
  <c r="M403" i="3"/>
  <c r="O403" i="3" s="1"/>
  <c r="AC403" i="3"/>
  <c r="AE403" i="3" s="1"/>
  <c r="AG403" i="3" s="1"/>
  <c r="K404" i="3"/>
  <c r="W404" i="3"/>
  <c r="M405" i="3"/>
  <c r="O405" i="3" s="1"/>
  <c r="AC405" i="3"/>
  <c r="AD405" i="3" s="1"/>
  <c r="AF405" i="3" s="1"/>
  <c r="K406" i="3"/>
  <c r="W406" i="3"/>
  <c r="M407" i="3"/>
  <c r="O407" i="3" s="1"/>
  <c r="AC407" i="3"/>
  <c r="AE407" i="3" s="1"/>
  <c r="AG407" i="3" s="1"/>
  <c r="K408" i="3"/>
  <c r="W408" i="3"/>
  <c r="AE408" i="3"/>
  <c r="AG408" i="3" s="1"/>
  <c r="M409" i="3"/>
  <c r="O409" i="3" s="1"/>
  <c r="AC409" i="3"/>
  <c r="K410" i="3"/>
  <c r="W410" i="3"/>
  <c r="M411" i="3"/>
  <c r="O411" i="3" s="1"/>
  <c r="AC411" i="3"/>
  <c r="AE411" i="3" s="1"/>
  <c r="AG411" i="3" s="1"/>
  <c r="K412" i="3"/>
  <c r="W412" i="3"/>
  <c r="M413" i="3"/>
  <c r="O413" i="3" s="1"/>
  <c r="AC413" i="3"/>
  <c r="AE413" i="3" s="1"/>
  <c r="AG413" i="3" s="1"/>
  <c r="K414" i="3"/>
  <c r="W414" i="3"/>
  <c r="M415" i="3"/>
  <c r="O415" i="3" s="1"/>
  <c r="AC415" i="3"/>
  <c r="AE415" i="3" s="1"/>
  <c r="AG415" i="3" s="1"/>
  <c r="K416" i="3"/>
  <c r="W416" i="3"/>
  <c r="AE416" i="3"/>
  <c r="AG416" i="3" s="1"/>
  <c r="M417" i="3"/>
  <c r="O417" i="3" s="1"/>
  <c r="AC417" i="3"/>
  <c r="AE417" i="3" s="1"/>
  <c r="AG417" i="3" s="1"/>
  <c r="K418" i="3"/>
  <c r="W418" i="3"/>
  <c r="M419" i="3"/>
  <c r="O419" i="3" s="1"/>
  <c r="AC419" i="3"/>
  <c r="AE419" i="3" s="1"/>
  <c r="AG419" i="3" s="1"/>
  <c r="K420" i="3"/>
  <c r="W420" i="3"/>
  <c r="M421" i="3"/>
  <c r="O421" i="3" s="1"/>
  <c r="AC421" i="3"/>
  <c r="AD421" i="3" s="1"/>
  <c r="AF421" i="3" s="1"/>
  <c r="K422" i="3"/>
  <c r="W422" i="3"/>
  <c r="M423" i="3"/>
  <c r="O423" i="3" s="1"/>
  <c r="AC423" i="3"/>
  <c r="AE423" i="3" s="1"/>
  <c r="AG423" i="3" s="1"/>
  <c r="K424" i="3"/>
  <c r="W424" i="3"/>
  <c r="AE424" i="3"/>
  <c r="AG424" i="3" s="1"/>
  <c r="M425" i="3"/>
  <c r="O425" i="3" s="1"/>
  <c r="N426" i="3"/>
  <c r="P426" i="3" s="1"/>
  <c r="Y426" i="3"/>
  <c r="AA426" i="3" s="1"/>
  <c r="AD426" i="3"/>
  <c r="AF426" i="3" s="1"/>
  <c r="Z427" i="3"/>
  <c r="AB427" i="3" s="1"/>
  <c r="K428" i="3"/>
  <c r="N430" i="3"/>
  <c r="P430" i="3" s="1"/>
  <c r="Y430" i="3"/>
  <c r="AA430" i="3" s="1"/>
  <c r="AD430" i="3"/>
  <c r="AF430" i="3" s="1"/>
  <c r="Z431" i="3"/>
  <c r="AB431" i="3" s="1"/>
  <c r="K432" i="3"/>
  <c r="N434" i="3"/>
  <c r="P434" i="3" s="1"/>
  <c r="Y434" i="3"/>
  <c r="AA434" i="3" s="1"/>
  <c r="AD434" i="3"/>
  <c r="AF434" i="3" s="1"/>
  <c r="Z435" i="3"/>
  <c r="AB435" i="3" s="1"/>
  <c r="K436" i="3"/>
  <c r="N438" i="3"/>
  <c r="P438" i="3" s="1"/>
  <c r="Y438" i="3"/>
  <c r="AA438" i="3" s="1"/>
  <c r="AD438" i="3"/>
  <c r="AF438" i="3" s="1"/>
  <c r="Z439" i="3"/>
  <c r="AB439" i="3" s="1"/>
  <c r="K440" i="3"/>
  <c r="N442" i="3"/>
  <c r="P442" i="3" s="1"/>
  <c r="Y442" i="3"/>
  <c r="AA442" i="3" s="1"/>
  <c r="AD442" i="3"/>
  <c r="AF442" i="3" s="1"/>
  <c r="Z443" i="3"/>
  <c r="AB443" i="3" s="1"/>
  <c r="K444" i="3"/>
  <c r="N446" i="3"/>
  <c r="P446" i="3" s="1"/>
  <c r="Y446" i="3"/>
  <c r="AA446" i="3" s="1"/>
  <c r="AD446" i="3"/>
  <c r="AF446" i="3" s="1"/>
  <c r="Z447" i="3"/>
  <c r="AB447" i="3" s="1"/>
  <c r="K448" i="3"/>
  <c r="N450" i="3"/>
  <c r="P450" i="3" s="1"/>
  <c r="Y450" i="3"/>
  <c r="AA450" i="3" s="1"/>
  <c r="AD450" i="3"/>
  <c r="AF450" i="3" s="1"/>
  <c r="Z451" i="3"/>
  <c r="AB451" i="3" s="1"/>
  <c r="K452" i="3"/>
  <c r="N454" i="3"/>
  <c r="P454" i="3" s="1"/>
  <c r="Y454" i="3"/>
  <c r="AA454" i="3" s="1"/>
  <c r="AD454" i="3"/>
  <c r="AF454" i="3" s="1"/>
  <c r="Z455" i="3"/>
  <c r="AB455" i="3" s="1"/>
  <c r="K456" i="3"/>
  <c r="W456" i="3"/>
  <c r="AE456" i="3"/>
  <c r="AG456" i="3" s="1"/>
  <c r="Z457" i="3"/>
  <c r="AB457" i="3" s="1"/>
  <c r="AD459" i="3"/>
  <c r="AF459" i="3" s="1"/>
  <c r="K462" i="3"/>
  <c r="AC464" i="3"/>
  <c r="AD464" i="3" s="1"/>
  <c r="AF464" i="3" s="1"/>
  <c r="M464" i="3"/>
  <c r="O464" i="3" s="1"/>
  <c r="L464" i="3"/>
  <c r="N464" i="3" s="1"/>
  <c r="P464" i="3" s="1"/>
  <c r="W464" i="3"/>
  <c r="AE464" i="3"/>
  <c r="AG464" i="3" s="1"/>
  <c r="Z465" i="3"/>
  <c r="AB465" i="3" s="1"/>
  <c r="AD467" i="3"/>
  <c r="AF467" i="3" s="1"/>
  <c r="K470" i="3"/>
  <c r="AC472" i="3"/>
  <c r="AD472" i="3" s="1"/>
  <c r="AF472" i="3" s="1"/>
  <c r="M472" i="3"/>
  <c r="O472" i="3" s="1"/>
  <c r="L472" i="3"/>
  <c r="N472" i="3" s="1"/>
  <c r="P472" i="3" s="1"/>
  <c r="W472" i="3"/>
  <c r="AE472" i="3"/>
  <c r="AG472" i="3" s="1"/>
  <c r="Z473" i="3"/>
  <c r="AB473" i="3" s="1"/>
  <c r="AD475" i="3"/>
  <c r="AF475" i="3" s="1"/>
  <c r="K478" i="3"/>
  <c r="AC480" i="3"/>
  <c r="AD480" i="3" s="1"/>
  <c r="AF480" i="3" s="1"/>
  <c r="M480" i="3"/>
  <c r="O480" i="3" s="1"/>
  <c r="L480" i="3"/>
  <c r="N480" i="3" s="1"/>
  <c r="P480" i="3" s="1"/>
  <c r="W480" i="3"/>
  <c r="AE480" i="3"/>
  <c r="AG480" i="3" s="1"/>
  <c r="Z481" i="3"/>
  <c r="AB481" i="3" s="1"/>
  <c r="AD483" i="3"/>
  <c r="AF483" i="3" s="1"/>
  <c r="K486" i="3"/>
  <c r="AC488" i="3"/>
  <c r="AD488" i="3" s="1"/>
  <c r="AF488" i="3" s="1"/>
  <c r="M488" i="3"/>
  <c r="O488" i="3" s="1"/>
  <c r="L488" i="3"/>
  <c r="N488" i="3" s="1"/>
  <c r="P488" i="3" s="1"/>
  <c r="W488" i="3"/>
  <c r="AE488" i="3"/>
  <c r="AG488" i="3" s="1"/>
  <c r="Z489" i="3"/>
  <c r="AB489" i="3" s="1"/>
  <c r="AD491" i="3"/>
  <c r="AF491" i="3" s="1"/>
  <c r="K494" i="3"/>
  <c r="AC496" i="3"/>
  <c r="AD496" i="3" s="1"/>
  <c r="AF496" i="3" s="1"/>
  <c r="M496" i="3"/>
  <c r="O496" i="3" s="1"/>
  <c r="L496" i="3"/>
  <c r="N496" i="3" s="1"/>
  <c r="P496" i="3" s="1"/>
  <c r="W496" i="3"/>
  <c r="AE496" i="3"/>
  <c r="AG496" i="3" s="1"/>
  <c r="Z497" i="3"/>
  <c r="AB497" i="3" s="1"/>
  <c r="AD499" i="3"/>
  <c r="AF499" i="3" s="1"/>
  <c r="K502" i="3"/>
  <c r="Z504" i="3"/>
  <c r="AB504" i="3" s="1"/>
  <c r="Y504" i="3"/>
  <c r="AA504" i="3" s="1"/>
  <c r="X504" i="3"/>
  <c r="AD506" i="3"/>
  <c r="AF506" i="3" s="1"/>
  <c r="Z508" i="3"/>
  <c r="AB508" i="3" s="1"/>
  <c r="Y508" i="3"/>
  <c r="AA508" i="3" s="1"/>
  <c r="X508" i="3"/>
  <c r="AD510" i="3"/>
  <c r="AF510" i="3" s="1"/>
  <c r="Z512" i="3"/>
  <c r="AB512" i="3" s="1"/>
  <c r="Y512" i="3"/>
  <c r="AA512" i="3" s="1"/>
  <c r="X512" i="3"/>
  <c r="AD514" i="3"/>
  <c r="AF514" i="3" s="1"/>
  <c r="Z516" i="3"/>
  <c r="AB516" i="3" s="1"/>
  <c r="Y516" i="3"/>
  <c r="AA516" i="3" s="1"/>
  <c r="X516" i="3"/>
  <c r="AD518" i="3"/>
  <c r="AF518" i="3" s="1"/>
  <c r="Z520" i="3"/>
  <c r="AB520" i="3" s="1"/>
  <c r="Y520" i="3"/>
  <c r="AA520" i="3" s="1"/>
  <c r="X520" i="3"/>
  <c r="AD522" i="3"/>
  <c r="AF522" i="3" s="1"/>
  <c r="Z524" i="3"/>
  <c r="AB524" i="3" s="1"/>
  <c r="Y524" i="3"/>
  <c r="AA524" i="3" s="1"/>
  <c r="X524" i="3"/>
  <c r="AD526" i="3"/>
  <c r="AF526" i="3" s="1"/>
  <c r="Z528" i="3"/>
  <c r="AB528" i="3" s="1"/>
  <c r="Y528" i="3"/>
  <c r="AA528" i="3" s="1"/>
  <c r="X528" i="3"/>
  <c r="AD530" i="3"/>
  <c r="AF530" i="3" s="1"/>
  <c r="Z532" i="3"/>
  <c r="AB532" i="3" s="1"/>
  <c r="Y532" i="3"/>
  <c r="AA532" i="3" s="1"/>
  <c r="X532" i="3"/>
  <c r="AD534" i="3"/>
  <c r="AF534" i="3" s="1"/>
  <c r="Z536" i="3"/>
  <c r="AB536" i="3" s="1"/>
  <c r="Y536" i="3"/>
  <c r="AA536" i="3" s="1"/>
  <c r="X536" i="3"/>
  <c r="AD538" i="3"/>
  <c r="AF538" i="3" s="1"/>
  <c r="Z540" i="3"/>
  <c r="AB540" i="3" s="1"/>
  <c r="Y540" i="3"/>
  <c r="AA540" i="3" s="1"/>
  <c r="X540" i="3"/>
  <c r="AD542" i="3"/>
  <c r="AF542" i="3" s="1"/>
  <c r="Z544" i="3"/>
  <c r="AB544" i="3" s="1"/>
  <c r="Y544" i="3"/>
  <c r="AA544" i="3" s="1"/>
  <c r="X544" i="3"/>
  <c r="AD546" i="3"/>
  <c r="AF546" i="3" s="1"/>
  <c r="Z548" i="3"/>
  <c r="AB548" i="3" s="1"/>
  <c r="Y548" i="3"/>
  <c r="AA548" i="3" s="1"/>
  <c r="X548" i="3"/>
  <c r="AD550" i="3"/>
  <c r="AF550" i="3" s="1"/>
  <c r="Z552" i="3"/>
  <c r="AB552" i="3" s="1"/>
  <c r="Y552" i="3"/>
  <c r="AA552" i="3" s="1"/>
  <c r="X552" i="3"/>
  <c r="AD554" i="3"/>
  <c r="AF554" i="3" s="1"/>
  <c r="Z556" i="3"/>
  <c r="AB556" i="3" s="1"/>
  <c r="Y556" i="3"/>
  <c r="AA556" i="3" s="1"/>
  <c r="X556" i="3"/>
  <c r="AD558" i="3"/>
  <c r="AF558" i="3" s="1"/>
  <c r="Z560" i="3"/>
  <c r="AB560" i="3" s="1"/>
  <c r="Y560" i="3"/>
  <c r="AA560" i="3" s="1"/>
  <c r="X560" i="3"/>
  <c r="AD562" i="3"/>
  <c r="AF562" i="3" s="1"/>
  <c r="Z564" i="3"/>
  <c r="AB564" i="3" s="1"/>
  <c r="Y564" i="3"/>
  <c r="AA564" i="3" s="1"/>
  <c r="X564" i="3"/>
  <c r="AD570" i="3"/>
  <c r="AF570" i="3" s="1"/>
  <c r="AD586" i="3"/>
  <c r="AF586" i="3" s="1"/>
  <c r="AD598" i="3"/>
  <c r="AF598" i="3" s="1"/>
  <c r="AD606" i="3"/>
  <c r="AF606" i="3" s="1"/>
  <c r="AD614" i="3"/>
  <c r="AF614" i="3" s="1"/>
  <c r="AD622" i="3"/>
  <c r="AF622" i="3" s="1"/>
  <c r="AD630" i="3"/>
  <c r="AF630" i="3" s="1"/>
  <c r="AD638" i="3"/>
  <c r="AF638" i="3" s="1"/>
  <c r="AD646" i="3"/>
  <c r="AF646" i="3" s="1"/>
  <c r="AD654" i="3"/>
  <c r="AF654" i="3" s="1"/>
  <c r="AD662" i="3"/>
  <c r="AF662" i="3" s="1"/>
  <c r="AD670" i="3"/>
  <c r="AF670" i="3" s="1"/>
  <c r="AD678" i="3"/>
  <c r="AF678" i="3" s="1"/>
  <c r="N325" i="3"/>
  <c r="P325" i="3" s="1"/>
  <c r="AD325" i="3"/>
  <c r="AF325" i="3" s="1"/>
  <c r="N327" i="3"/>
  <c r="P327" i="3" s="1"/>
  <c r="N329" i="3"/>
  <c r="P329" i="3" s="1"/>
  <c r="AD329" i="3"/>
  <c r="AF329" i="3" s="1"/>
  <c r="N331" i="3"/>
  <c r="P331" i="3" s="1"/>
  <c r="N333" i="3"/>
  <c r="P333" i="3" s="1"/>
  <c r="AD333" i="3"/>
  <c r="AF333" i="3" s="1"/>
  <c r="N335" i="3"/>
  <c r="P335" i="3" s="1"/>
  <c r="N337" i="3"/>
  <c r="P337" i="3" s="1"/>
  <c r="AD337" i="3"/>
  <c r="AF337" i="3" s="1"/>
  <c r="N339" i="3"/>
  <c r="P339" i="3" s="1"/>
  <c r="N341" i="3"/>
  <c r="P341" i="3" s="1"/>
  <c r="AD341" i="3"/>
  <c r="AF341" i="3" s="1"/>
  <c r="N343" i="3"/>
  <c r="P343" i="3" s="1"/>
  <c r="N345" i="3"/>
  <c r="P345" i="3" s="1"/>
  <c r="AD345" i="3"/>
  <c r="AF345" i="3" s="1"/>
  <c r="N347" i="3"/>
  <c r="P347" i="3" s="1"/>
  <c r="N349" i="3"/>
  <c r="P349" i="3" s="1"/>
  <c r="AD349" i="3"/>
  <c r="AF349" i="3" s="1"/>
  <c r="N351" i="3"/>
  <c r="P351" i="3" s="1"/>
  <c r="N353" i="3"/>
  <c r="P353" i="3" s="1"/>
  <c r="AD353" i="3"/>
  <c r="AF353" i="3" s="1"/>
  <c r="N355" i="3"/>
  <c r="P355" i="3" s="1"/>
  <c r="N357" i="3"/>
  <c r="P357" i="3" s="1"/>
  <c r="AD357" i="3"/>
  <c r="AF357" i="3" s="1"/>
  <c r="N359" i="3"/>
  <c r="P359" i="3" s="1"/>
  <c r="N361" i="3"/>
  <c r="P361" i="3" s="1"/>
  <c r="AD361" i="3"/>
  <c r="AF361" i="3" s="1"/>
  <c r="N363" i="3"/>
  <c r="P363" i="3" s="1"/>
  <c r="L364" i="3"/>
  <c r="N365" i="3"/>
  <c r="P365" i="3" s="1"/>
  <c r="L366" i="3"/>
  <c r="N367" i="3"/>
  <c r="P367" i="3" s="1"/>
  <c r="AD367" i="3"/>
  <c r="AF367" i="3" s="1"/>
  <c r="L368" i="3"/>
  <c r="N369" i="3"/>
  <c r="P369" i="3" s="1"/>
  <c r="AD369" i="3"/>
  <c r="AF369" i="3" s="1"/>
  <c r="L370" i="3"/>
  <c r="N370" i="3" s="1"/>
  <c r="P370" i="3" s="1"/>
  <c r="N371" i="3"/>
  <c r="P371" i="3" s="1"/>
  <c r="L372" i="3"/>
  <c r="N373" i="3"/>
  <c r="P373" i="3" s="1"/>
  <c r="L374" i="3"/>
  <c r="N375" i="3"/>
  <c r="P375" i="3" s="1"/>
  <c r="AD375" i="3"/>
  <c r="AF375" i="3" s="1"/>
  <c r="L376" i="3"/>
  <c r="N377" i="3"/>
  <c r="P377" i="3" s="1"/>
  <c r="AD377" i="3"/>
  <c r="AF377" i="3" s="1"/>
  <c r="L378" i="3"/>
  <c r="N378" i="3" s="1"/>
  <c r="P378" i="3" s="1"/>
  <c r="N379" i="3"/>
  <c r="P379" i="3" s="1"/>
  <c r="L380" i="3"/>
  <c r="N381" i="3"/>
  <c r="P381" i="3" s="1"/>
  <c r="L382" i="3"/>
  <c r="N383" i="3"/>
  <c r="P383" i="3" s="1"/>
  <c r="AD383" i="3"/>
  <c r="AF383" i="3" s="1"/>
  <c r="L384" i="3"/>
  <c r="N385" i="3"/>
  <c r="P385" i="3" s="1"/>
  <c r="AD385" i="3"/>
  <c r="AF385" i="3" s="1"/>
  <c r="L386" i="3"/>
  <c r="N386" i="3" s="1"/>
  <c r="P386" i="3" s="1"/>
  <c r="N387" i="3"/>
  <c r="P387" i="3" s="1"/>
  <c r="L388" i="3"/>
  <c r="N389" i="3"/>
  <c r="P389" i="3" s="1"/>
  <c r="L390" i="3"/>
  <c r="N391" i="3"/>
  <c r="P391" i="3" s="1"/>
  <c r="AD391" i="3"/>
  <c r="AF391" i="3" s="1"/>
  <c r="L392" i="3"/>
  <c r="N393" i="3"/>
  <c r="P393" i="3" s="1"/>
  <c r="AD393" i="3"/>
  <c r="AF393" i="3" s="1"/>
  <c r="L394" i="3"/>
  <c r="N394" i="3" s="1"/>
  <c r="P394" i="3" s="1"/>
  <c r="N395" i="3"/>
  <c r="P395" i="3" s="1"/>
  <c r="L396" i="3"/>
  <c r="N397" i="3"/>
  <c r="P397" i="3" s="1"/>
  <c r="L398" i="3"/>
  <c r="N399" i="3"/>
  <c r="P399" i="3" s="1"/>
  <c r="AD399" i="3"/>
  <c r="AF399" i="3" s="1"/>
  <c r="L400" i="3"/>
  <c r="N401" i="3"/>
  <c r="P401" i="3" s="1"/>
  <c r="AD401" i="3"/>
  <c r="AF401" i="3" s="1"/>
  <c r="L402" i="3"/>
  <c r="N402" i="3" s="1"/>
  <c r="P402" i="3" s="1"/>
  <c r="N403" i="3"/>
  <c r="P403" i="3" s="1"/>
  <c r="L404" i="3"/>
  <c r="N405" i="3"/>
  <c r="P405" i="3" s="1"/>
  <c r="L406" i="3"/>
  <c r="N407" i="3"/>
  <c r="P407" i="3" s="1"/>
  <c r="AD407" i="3"/>
  <c r="AF407" i="3" s="1"/>
  <c r="L408" i="3"/>
  <c r="N409" i="3"/>
  <c r="P409" i="3" s="1"/>
  <c r="AD409" i="3"/>
  <c r="AF409" i="3" s="1"/>
  <c r="L410" i="3"/>
  <c r="N410" i="3" s="1"/>
  <c r="P410" i="3" s="1"/>
  <c r="N411" i="3"/>
  <c r="P411" i="3" s="1"/>
  <c r="L412" i="3"/>
  <c r="N413" i="3"/>
  <c r="P413" i="3" s="1"/>
  <c r="L414" i="3"/>
  <c r="N415" i="3"/>
  <c r="P415" i="3" s="1"/>
  <c r="AD415" i="3"/>
  <c r="AF415" i="3" s="1"/>
  <c r="L416" i="3"/>
  <c r="N417" i="3"/>
  <c r="P417" i="3" s="1"/>
  <c r="AD417" i="3"/>
  <c r="AF417" i="3" s="1"/>
  <c r="L418" i="3"/>
  <c r="N418" i="3" s="1"/>
  <c r="P418" i="3" s="1"/>
  <c r="N419" i="3"/>
  <c r="P419" i="3" s="1"/>
  <c r="L420" i="3"/>
  <c r="N421" i="3"/>
  <c r="P421" i="3" s="1"/>
  <c r="L422" i="3"/>
  <c r="N423" i="3"/>
  <c r="P423" i="3" s="1"/>
  <c r="AD423" i="3"/>
  <c r="AF423" i="3" s="1"/>
  <c r="L424" i="3"/>
  <c r="AD425" i="3"/>
  <c r="AF425" i="3" s="1"/>
  <c r="N425" i="3"/>
  <c r="P425" i="3" s="1"/>
  <c r="Z426" i="3"/>
  <c r="AB426" i="3" s="1"/>
  <c r="AE426" i="3"/>
  <c r="AG426" i="3" s="1"/>
  <c r="M428" i="3"/>
  <c r="O428" i="3" s="1"/>
  <c r="W428" i="3"/>
  <c r="AC428" i="3"/>
  <c r="AE428" i="3" s="1"/>
  <c r="AG428" i="3" s="1"/>
  <c r="Z430" i="3"/>
  <c r="AB430" i="3" s="1"/>
  <c r="AE430" i="3"/>
  <c r="AG430" i="3" s="1"/>
  <c r="M432" i="3"/>
  <c r="O432" i="3" s="1"/>
  <c r="W432" i="3"/>
  <c r="AC432" i="3"/>
  <c r="AD432" i="3" s="1"/>
  <c r="AF432" i="3" s="1"/>
  <c r="Z434" i="3"/>
  <c r="AB434" i="3" s="1"/>
  <c r="AE434" i="3"/>
  <c r="AG434" i="3" s="1"/>
  <c r="M436" i="3"/>
  <c r="O436" i="3" s="1"/>
  <c r="W436" i="3"/>
  <c r="AC436" i="3"/>
  <c r="Z438" i="3"/>
  <c r="AB438" i="3" s="1"/>
  <c r="AE438" i="3"/>
  <c r="AG438" i="3" s="1"/>
  <c r="M440" i="3"/>
  <c r="O440" i="3" s="1"/>
  <c r="W440" i="3"/>
  <c r="AC440" i="3"/>
  <c r="AD440" i="3" s="1"/>
  <c r="AF440" i="3" s="1"/>
  <c r="Z442" i="3"/>
  <c r="AB442" i="3" s="1"/>
  <c r="AE442" i="3"/>
  <c r="AG442" i="3" s="1"/>
  <c r="M444" i="3"/>
  <c r="O444" i="3" s="1"/>
  <c r="W444" i="3"/>
  <c r="AC444" i="3"/>
  <c r="AE444" i="3" s="1"/>
  <c r="AG444" i="3" s="1"/>
  <c r="Z446" i="3"/>
  <c r="AB446" i="3" s="1"/>
  <c r="AE446" i="3"/>
  <c r="AG446" i="3" s="1"/>
  <c r="M448" i="3"/>
  <c r="O448" i="3" s="1"/>
  <c r="W448" i="3"/>
  <c r="AC448" i="3"/>
  <c r="AD448" i="3" s="1"/>
  <c r="AF448" i="3" s="1"/>
  <c r="Z450" i="3"/>
  <c r="AB450" i="3" s="1"/>
  <c r="AE450" i="3"/>
  <c r="AG450" i="3" s="1"/>
  <c r="M452" i="3"/>
  <c r="O452" i="3" s="1"/>
  <c r="W452" i="3"/>
  <c r="AC452" i="3"/>
  <c r="Z454" i="3"/>
  <c r="AB454" i="3" s="1"/>
  <c r="AE454" i="3"/>
  <c r="AG454" i="3" s="1"/>
  <c r="AC458" i="3"/>
  <c r="L458" i="3"/>
  <c r="N458" i="3" s="1"/>
  <c r="P458" i="3" s="1"/>
  <c r="W458" i="3"/>
  <c r="AE458" i="3"/>
  <c r="AG458" i="3" s="1"/>
  <c r="AC466" i="3"/>
  <c r="AD466" i="3" s="1"/>
  <c r="AF466" i="3" s="1"/>
  <c r="M466" i="3"/>
  <c r="O466" i="3" s="1"/>
  <c r="L466" i="3"/>
  <c r="N466" i="3" s="1"/>
  <c r="P466" i="3" s="1"/>
  <c r="W466" i="3"/>
  <c r="AE466" i="3"/>
  <c r="AG466" i="3" s="1"/>
  <c r="AC474" i="3"/>
  <c r="L474" i="3"/>
  <c r="N474" i="3" s="1"/>
  <c r="P474" i="3" s="1"/>
  <c r="W474" i="3"/>
  <c r="AE474" i="3"/>
  <c r="AG474" i="3" s="1"/>
  <c r="N478" i="3"/>
  <c r="P478" i="3" s="1"/>
  <c r="AC482" i="3"/>
  <c r="AD482" i="3" s="1"/>
  <c r="AF482" i="3" s="1"/>
  <c r="M482" i="3"/>
  <c r="O482" i="3" s="1"/>
  <c r="L482" i="3"/>
  <c r="N482" i="3" s="1"/>
  <c r="P482" i="3" s="1"/>
  <c r="W482" i="3"/>
  <c r="AE482" i="3"/>
  <c r="AG482" i="3" s="1"/>
  <c r="AC490" i="3"/>
  <c r="AD490" i="3" s="1"/>
  <c r="AF490" i="3" s="1"/>
  <c r="L490" i="3"/>
  <c r="N490" i="3" s="1"/>
  <c r="P490" i="3" s="1"/>
  <c r="W490" i="3"/>
  <c r="AE490" i="3"/>
  <c r="AG490" i="3" s="1"/>
  <c r="AC498" i="3"/>
  <c r="AD498" i="3" s="1"/>
  <c r="AF498" i="3" s="1"/>
  <c r="M498" i="3"/>
  <c r="O498" i="3" s="1"/>
  <c r="L498" i="3"/>
  <c r="N498" i="3" s="1"/>
  <c r="P498" i="3" s="1"/>
  <c r="W498" i="3"/>
  <c r="AE498" i="3"/>
  <c r="AG498" i="3" s="1"/>
  <c r="Z570" i="3"/>
  <c r="AB570" i="3" s="1"/>
  <c r="Z586" i="3"/>
  <c r="AB586" i="3" s="1"/>
  <c r="K325" i="3"/>
  <c r="W325" i="3"/>
  <c r="K327" i="3"/>
  <c r="W327" i="3"/>
  <c r="K329" i="3"/>
  <c r="W329" i="3"/>
  <c r="K331" i="3"/>
  <c r="W331" i="3"/>
  <c r="K333" i="3"/>
  <c r="W333" i="3"/>
  <c r="K335" i="3"/>
  <c r="W335" i="3"/>
  <c r="K337" i="3"/>
  <c r="W337" i="3"/>
  <c r="K339" i="3"/>
  <c r="W339" i="3"/>
  <c r="K341" i="3"/>
  <c r="W341" i="3"/>
  <c r="K343" i="3"/>
  <c r="W343" i="3"/>
  <c r="K345" i="3"/>
  <c r="W345" i="3"/>
  <c r="K347" i="3"/>
  <c r="W347" i="3"/>
  <c r="K349" i="3"/>
  <c r="W349" i="3"/>
  <c r="K351" i="3"/>
  <c r="W351" i="3"/>
  <c r="K353" i="3"/>
  <c r="W353" i="3"/>
  <c r="K355" i="3"/>
  <c r="W355" i="3"/>
  <c r="K357" i="3"/>
  <c r="W357" i="3"/>
  <c r="K359" i="3"/>
  <c r="W359" i="3"/>
  <c r="K361" i="3"/>
  <c r="W361" i="3"/>
  <c r="K363" i="3"/>
  <c r="W363" i="3"/>
  <c r="M364" i="3"/>
  <c r="O364" i="3" s="1"/>
  <c r="AC364" i="3"/>
  <c r="AD364" i="3" s="1"/>
  <c r="AF364" i="3" s="1"/>
  <c r="K365" i="3"/>
  <c r="W365" i="3"/>
  <c r="M366" i="3"/>
  <c r="O366" i="3" s="1"/>
  <c r="AC366" i="3"/>
  <c r="AE366" i="3" s="1"/>
  <c r="AG366" i="3" s="1"/>
  <c r="K367" i="3"/>
  <c r="W367" i="3"/>
  <c r="M368" i="3"/>
  <c r="O368" i="3" s="1"/>
  <c r="AC368" i="3"/>
  <c r="AD368" i="3" s="1"/>
  <c r="AF368" i="3" s="1"/>
  <c r="K369" i="3"/>
  <c r="W369" i="3"/>
  <c r="M370" i="3"/>
  <c r="O370" i="3" s="1"/>
  <c r="AC370" i="3"/>
  <c r="AE370" i="3" s="1"/>
  <c r="AG370" i="3" s="1"/>
  <c r="K371" i="3"/>
  <c r="W371" i="3"/>
  <c r="M372" i="3"/>
  <c r="O372" i="3" s="1"/>
  <c r="AC372" i="3"/>
  <c r="AD372" i="3" s="1"/>
  <c r="AF372" i="3" s="1"/>
  <c r="K373" i="3"/>
  <c r="W373" i="3"/>
  <c r="M374" i="3"/>
  <c r="O374" i="3" s="1"/>
  <c r="AC374" i="3"/>
  <c r="AE374" i="3" s="1"/>
  <c r="AG374" i="3" s="1"/>
  <c r="K375" i="3"/>
  <c r="W375" i="3"/>
  <c r="M376" i="3"/>
  <c r="O376" i="3" s="1"/>
  <c r="AC376" i="3"/>
  <c r="AD376" i="3" s="1"/>
  <c r="AF376" i="3" s="1"/>
  <c r="K377" i="3"/>
  <c r="W377" i="3"/>
  <c r="M378" i="3"/>
  <c r="O378" i="3" s="1"/>
  <c r="AC378" i="3"/>
  <c r="AD378" i="3" s="1"/>
  <c r="AF378" i="3" s="1"/>
  <c r="K379" i="3"/>
  <c r="W379" i="3"/>
  <c r="M380" i="3"/>
  <c r="O380" i="3" s="1"/>
  <c r="AC380" i="3"/>
  <c r="AD380" i="3" s="1"/>
  <c r="AF380" i="3" s="1"/>
  <c r="K381" i="3"/>
  <c r="W381" i="3"/>
  <c r="M382" i="3"/>
  <c r="O382" i="3" s="1"/>
  <c r="AC382" i="3"/>
  <c r="AE382" i="3" s="1"/>
  <c r="AG382" i="3" s="1"/>
  <c r="K383" i="3"/>
  <c r="W383" i="3"/>
  <c r="M384" i="3"/>
  <c r="O384" i="3" s="1"/>
  <c r="AC384" i="3"/>
  <c r="AD384" i="3" s="1"/>
  <c r="AF384" i="3" s="1"/>
  <c r="K385" i="3"/>
  <c r="W385" i="3"/>
  <c r="M386" i="3"/>
  <c r="O386" i="3" s="1"/>
  <c r="AC386" i="3"/>
  <c r="AE386" i="3" s="1"/>
  <c r="AG386" i="3" s="1"/>
  <c r="K387" i="3"/>
  <c r="W387" i="3"/>
  <c r="M388" i="3"/>
  <c r="O388" i="3" s="1"/>
  <c r="AC388" i="3"/>
  <c r="AD388" i="3" s="1"/>
  <c r="AF388" i="3" s="1"/>
  <c r="K389" i="3"/>
  <c r="W389" i="3"/>
  <c r="M390" i="3"/>
  <c r="O390" i="3" s="1"/>
  <c r="AC390" i="3"/>
  <c r="AE390" i="3" s="1"/>
  <c r="AG390" i="3" s="1"/>
  <c r="K391" i="3"/>
  <c r="W391" i="3"/>
  <c r="M392" i="3"/>
  <c r="O392" i="3" s="1"/>
  <c r="AC392" i="3"/>
  <c r="AD392" i="3" s="1"/>
  <c r="AF392" i="3" s="1"/>
  <c r="K393" i="3"/>
  <c r="W393" i="3"/>
  <c r="M394" i="3"/>
  <c r="O394" i="3" s="1"/>
  <c r="AC394" i="3"/>
  <c r="AD394" i="3" s="1"/>
  <c r="AF394" i="3" s="1"/>
  <c r="K395" i="3"/>
  <c r="W395" i="3"/>
  <c r="M396" i="3"/>
  <c r="O396" i="3" s="1"/>
  <c r="AC396" i="3"/>
  <c r="AD396" i="3" s="1"/>
  <c r="AF396" i="3" s="1"/>
  <c r="K397" i="3"/>
  <c r="W397" i="3"/>
  <c r="M398" i="3"/>
  <c r="O398" i="3" s="1"/>
  <c r="AC398" i="3"/>
  <c r="AE398" i="3" s="1"/>
  <c r="AG398" i="3" s="1"/>
  <c r="K399" i="3"/>
  <c r="W399" i="3"/>
  <c r="M400" i="3"/>
  <c r="O400" i="3" s="1"/>
  <c r="AC400" i="3"/>
  <c r="AD400" i="3" s="1"/>
  <c r="AF400" i="3" s="1"/>
  <c r="K401" i="3"/>
  <c r="W401" i="3"/>
  <c r="M402" i="3"/>
  <c r="O402" i="3" s="1"/>
  <c r="AC402" i="3"/>
  <c r="AE402" i="3" s="1"/>
  <c r="AG402" i="3" s="1"/>
  <c r="K403" i="3"/>
  <c r="W403" i="3"/>
  <c r="M404" i="3"/>
  <c r="O404" i="3" s="1"/>
  <c r="AC404" i="3"/>
  <c r="AD404" i="3" s="1"/>
  <c r="AF404" i="3" s="1"/>
  <c r="K405" i="3"/>
  <c r="W405" i="3"/>
  <c r="M406" i="3"/>
  <c r="O406" i="3" s="1"/>
  <c r="AC406" i="3"/>
  <c r="AE406" i="3" s="1"/>
  <c r="AG406" i="3" s="1"/>
  <c r="K407" i="3"/>
  <c r="W407" i="3"/>
  <c r="M408" i="3"/>
  <c r="O408" i="3" s="1"/>
  <c r="AC408" i="3"/>
  <c r="AD408" i="3" s="1"/>
  <c r="AF408" i="3" s="1"/>
  <c r="K409" i="3"/>
  <c r="W409" i="3"/>
  <c r="M410" i="3"/>
  <c r="O410" i="3" s="1"/>
  <c r="AC410" i="3"/>
  <c r="AD410" i="3" s="1"/>
  <c r="AF410" i="3" s="1"/>
  <c r="K411" i="3"/>
  <c r="W411" i="3"/>
  <c r="M412" i="3"/>
  <c r="O412" i="3" s="1"/>
  <c r="AC412" i="3"/>
  <c r="AD412" i="3" s="1"/>
  <c r="AF412" i="3" s="1"/>
  <c r="K413" i="3"/>
  <c r="W413" i="3"/>
  <c r="M414" i="3"/>
  <c r="O414" i="3" s="1"/>
  <c r="AC414" i="3"/>
  <c r="AE414" i="3" s="1"/>
  <c r="AG414" i="3" s="1"/>
  <c r="K415" i="3"/>
  <c r="W415" i="3"/>
  <c r="M416" i="3"/>
  <c r="O416" i="3" s="1"/>
  <c r="AC416" i="3"/>
  <c r="AD416" i="3" s="1"/>
  <c r="AF416" i="3" s="1"/>
  <c r="K417" i="3"/>
  <c r="W417" i="3"/>
  <c r="M418" i="3"/>
  <c r="O418" i="3" s="1"/>
  <c r="AC418" i="3"/>
  <c r="AE418" i="3" s="1"/>
  <c r="AG418" i="3" s="1"/>
  <c r="K419" i="3"/>
  <c r="W419" i="3"/>
  <c r="M420" i="3"/>
  <c r="O420" i="3" s="1"/>
  <c r="AC420" i="3"/>
  <c r="AD420" i="3" s="1"/>
  <c r="AF420" i="3" s="1"/>
  <c r="K421" i="3"/>
  <c r="W421" i="3"/>
  <c r="M422" i="3"/>
  <c r="O422" i="3" s="1"/>
  <c r="AC422" i="3"/>
  <c r="AE422" i="3" s="1"/>
  <c r="AG422" i="3" s="1"/>
  <c r="K423" i="3"/>
  <c r="W423" i="3"/>
  <c r="M424" i="3"/>
  <c r="O424" i="3" s="1"/>
  <c r="AC424" i="3"/>
  <c r="AD424" i="3" s="1"/>
  <c r="AF424" i="3" s="1"/>
  <c r="K425" i="3"/>
  <c r="W425" i="3"/>
  <c r="K426" i="3"/>
  <c r="N428" i="3"/>
  <c r="P428" i="3" s="1"/>
  <c r="Z429" i="3"/>
  <c r="AB429" i="3" s="1"/>
  <c r="K430" i="3"/>
  <c r="N432" i="3"/>
  <c r="P432" i="3" s="1"/>
  <c r="Z433" i="3"/>
  <c r="AB433" i="3" s="1"/>
  <c r="K434" i="3"/>
  <c r="N436" i="3"/>
  <c r="P436" i="3" s="1"/>
  <c r="AD436" i="3"/>
  <c r="AF436" i="3" s="1"/>
  <c r="Z437" i="3"/>
  <c r="AB437" i="3" s="1"/>
  <c r="K438" i="3"/>
  <c r="N440" i="3"/>
  <c r="P440" i="3" s="1"/>
  <c r="Z441" i="3"/>
  <c r="AB441" i="3" s="1"/>
  <c r="K442" i="3"/>
  <c r="N444" i="3"/>
  <c r="P444" i="3" s="1"/>
  <c r="Z445" i="3"/>
  <c r="AB445" i="3" s="1"/>
  <c r="K446" i="3"/>
  <c r="N448" i="3"/>
  <c r="P448" i="3" s="1"/>
  <c r="Z449" i="3"/>
  <c r="AB449" i="3" s="1"/>
  <c r="K450" i="3"/>
  <c r="N452" i="3"/>
  <c r="P452" i="3" s="1"/>
  <c r="AD452" i="3"/>
  <c r="AF452" i="3" s="1"/>
  <c r="Z453" i="3"/>
  <c r="AB453" i="3" s="1"/>
  <c r="K454" i="3"/>
  <c r="K458" i="3"/>
  <c r="AC460" i="3"/>
  <c r="AD460" i="3" s="1"/>
  <c r="AF460" i="3" s="1"/>
  <c r="L460" i="3"/>
  <c r="M460" i="3" s="1"/>
  <c r="O460" i="3" s="1"/>
  <c r="W460" i="3"/>
  <c r="AE460" i="3"/>
  <c r="AG460" i="3" s="1"/>
  <c r="Z461" i="3"/>
  <c r="AB461" i="3" s="1"/>
  <c r="AD463" i="3"/>
  <c r="AF463" i="3" s="1"/>
  <c r="K466" i="3"/>
  <c r="AC468" i="3"/>
  <c r="AD468" i="3" s="1"/>
  <c r="AF468" i="3" s="1"/>
  <c r="L468" i="3"/>
  <c r="N468" i="3" s="1"/>
  <c r="P468" i="3" s="1"/>
  <c r="W468" i="3"/>
  <c r="AE468" i="3"/>
  <c r="AG468" i="3" s="1"/>
  <c r="Z469" i="3"/>
  <c r="AB469" i="3" s="1"/>
  <c r="AD471" i="3"/>
  <c r="AF471" i="3" s="1"/>
  <c r="K474" i="3"/>
  <c r="AC476" i="3"/>
  <c r="AD476" i="3" s="1"/>
  <c r="AF476" i="3" s="1"/>
  <c r="L476" i="3"/>
  <c r="M476" i="3" s="1"/>
  <c r="O476" i="3" s="1"/>
  <c r="W476" i="3"/>
  <c r="AE476" i="3"/>
  <c r="AG476" i="3" s="1"/>
  <c r="Z477" i="3"/>
  <c r="AB477" i="3" s="1"/>
  <c r="AD479" i="3"/>
  <c r="AF479" i="3" s="1"/>
  <c r="K482" i="3"/>
  <c r="AC484" i="3"/>
  <c r="AD484" i="3" s="1"/>
  <c r="AF484" i="3" s="1"/>
  <c r="L484" i="3"/>
  <c r="M484" i="3" s="1"/>
  <c r="O484" i="3" s="1"/>
  <c r="W484" i="3"/>
  <c r="AE484" i="3"/>
  <c r="AG484" i="3" s="1"/>
  <c r="Z485" i="3"/>
  <c r="AB485" i="3" s="1"/>
  <c r="AD487" i="3"/>
  <c r="AF487" i="3" s="1"/>
  <c r="K490" i="3"/>
  <c r="AC492" i="3"/>
  <c r="AD492" i="3" s="1"/>
  <c r="AF492" i="3" s="1"/>
  <c r="L492" i="3"/>
  <c r="N492" i="3" s="1"/>
  <c r="P492" i="3" s="1"/>
  <c r="W492" i="3"/>
  <c r="AE492" i="3"/>
  <c r="AG492" i="3" s="1"/>
  <c r="Z493" i="3"/>
  <c r="AB493" i="3" s="1"/>
  <c r="AD495" i="3"/>
  <c r="AF495" i="3" s="1"/>
  <c r="K498" i="3"/>
  <c r="AC500" i="3"/>
  <c r="AD500" i="3" s="1"/>
  <c r="AF500" i="3" s="1"/>
  <c r="L500" i="3"/>
  <c r="N500" i="3" s="1"/>
  <c r="P500" i="3" s="1"/>
  <c r="W500" i="3"/>
  <c r="AE500" i="3"/>
  <c r="AG500" i="3" s="1"/>
  <c r="Z501" i="3"/>
  <c r="AB501" i="3" s="1"/>
  <c r="X506" i="3"/>
  <c r="Z506" i="3" s="1"/>
  <c r="AB506" i="3" s="1"/>
  <c r="X510" i="3"/>
  <c r="Z510" i="3" s="1"/>
  <c r="AB510" i="3" s="1"/>
  <c r="X514" i="3"/>
  <c r="Z514" i="3" s="1"/>
  <c r="AB514" i="3" s="1"/>
  <c r="X518" i="3"/>
  <c r="Z518" i="3" s="1"/>
  <c r="AB518" i="3" s="1"/>
  <c r="X522" i="3"/>
  <c r="Z522" i="3" s="1"/>
  <c r="AB522" i="3" s="1"/>
  <c r="X526" i="3"/>
  <c r="Z526" i="3" s="1"/>
  <c r="AB526" i="3" s="1"/>
  <c r="X530" i="3"/>
  <c r="Z530" i="3" s="1"/>
  <c r="AB530" i="3" s="1"/>
  <c r="X534" i="3"/>
  <c r="Z534" i="3" s="1"/>
  <c r="AB534" i="3" s="1"/>
  <c r="X538" i="3"/>
  <c r="Z538" i="3" s="1"/>
  <c r="AB538" i="3" s="1"/>
  <c r="X542" i="3"/>
  <c r="Z542" i="3" s="1"/>
  <c r="AB542" i="3" s="1"/>
  <c r="X546" i="3"/>
  <c r="Z546" i="3" s="1"/>
  <c r="AB546" i="3" s="1"/>
  <c r="X550" i="3"/>
  <c r="Z550" i="3" s="1"/>
  <c r="AB550" i="3" s="1"/>
  <c r="X554" i="3"/>
  <c r="Z554" i="3" s="1"/>
  <c r="AB554" i="3" s="1"/>
  <c r="X558" i="3"/>
  <c r="Z558" i="3" s="1"/>
  <c r="AB558" i="3" s="1"/>
  <c r="X562" i="3"/>
  <c r="Z562" i="3" s="1"/>
  <c r="AB562" i="3" s="1"/>
  <c r="Z580" i="3"/>
  <c r="AB580" i="3" s="1"/>
  <c r="N364" i="3"/>
  <c r="P364" i="3" s="1"/>
  <c r="N366" i="3"/>
  <c r="P366" i="3" s="1"/>
  <c r="N368" i="3"/>
  <c r="P368" i="3" s="1"/>
  <c r="N372" i="3"/>
  <c r="P372" i="3" s="1"/>
  <c r="N374" i="3"/>
  <c r="P374" i="3" s="1"/>
  <c r="N376" i="3"/>
  <c r="P376" i="3" s="1"/>
  <c r="N380" i="3"/>
  <c r="P380" i="3" s="1"/>
  <c r="N382" i="3"/>
  <c r="P382" i="3" s="1"/>
  <c r="N384" i="3"/>
  <c r="P384" i="3" s="1"/>
  <c r="N388" i="3"/>
  <c r="P388" i="3" s="1"/>
  <c r="N390" i="3"/>
  <c r="P390" i="3" s="1"/>
  <c r="N392" i="3"/>
  <c r="P392" i="3" s="1"/>
  <c r="N396" i="3"/>
  <c r="P396" i="3" s="1"/>
  <c r="N398" i="3"/>
  <c r="P398" i="3" s="1"/>
  <c r="N400" i="3"/>
  <c r="P400" i="3" s="1"/>
  <c r="N404" i="3"/>
  <c r="P404" i="3" s="1"/>
  <c r="N406" i="3"/>
  <c r="P406" i="3" s="1"/>
  <c r="N408" i="3"/>
  <c r="P408" i="3" s="1"/>
  <c r="N412" i="3"/>
  <c r="P412" i="3" s="1"/>
  <c r="N414" i="3"/>
  <c r="P414" i="3" s="1"/>
  <c r="N416" i="3"/>
  <c r="P416" i="3" s="1"/>
  <c r="N420" i="3"/>
  <c r="P420" i="3" s="1"/>
  <c r="N422" i="3"/>
  <c r="P422" i="3" s="1"/>
  <c r="N424" i="3"/>
  <c r="P424" i="3" s="1"/>
  <c r="AE432" i="3"/>
  <c r="AG432" i="3" s="1"/>
  <c r="AE436" i="3"/>
  <c r="AG436" i="3" s="1"/>
  <c r="AE448" i="3"/>
  <c r="AG448" i="3" s="1"/>
  <c r="AE452" i="3"/>
  <c r="AG452" i="3" s="1"/>
  <c r="AC456" i="3"/>
  <c r="L456" i="3"/>
  <c r="N456" i="3" s="1"/>
  <c r="P456" i="3" s="1"/>
  <c r="AD456" i="3"/>
  <c r="AF456" i="3" s="1"/>
  <c r="AC462" i="3"/>
  <c r="AD462" i="3" s="1"/>
  <c r="AF462" i="3" s="1"/>
  <c r="L462" i="3"/>
  <c r="N462" i="3" s="1"/>
  <c r="P462" i="3" s="1"/>
  <c r="W462" i="3"/>
  <c r="AE462" i="3"/>
  <c r="AG462" i="3" s="1"/>
  <c r="AC470" i="3"/>
  <c r="L470" i="3"/>
  <c r="M470" i="3" s="1"/>
  <c r="O470" i="3" s="1"/>
  <c r="W470" i="3"/>
  <c r="AE470" i="3"/>
  <c r="AG470" i="3" s="1"/>
  <c r="AC478" i="3"/>
  <c r="AD478" i="3" s="1"/>
  <c r="AF478" i="3" s="1"/>
  <c r="M478" i="3"/>
  <c r="O478" i="3" s="1"/>
  <c r="L478" i="3"/>
  <c r="W478" i="3"/>
  <c r="AE478" i="3"/>
  <c r="AG478" i="3" s="1"/>
  <c r="AC486" i="3"/>
  <c r="AD486" i="3" s="1"/>
  <c r="AF486" i="3" s="1"/>
  <c r="M486" i="3"/>
  <c r="O486" i="3" s="1"/>
  <c r="L486" i="3"/>
  <c r="N486" i="3" s="1"/>
  <c r="P486" i="3" s="1"/>
  <c r="W486" i="3"/>
  <c r="AE486" i="3"/>
  <c r="AG486" i="3" s="1"/>
  <c r="AC494" i="3"/>
  <c r="AD494" i="3" s="1"/>
  <c r="AF494" i="3" s="1"/>
  <c r="L494" i="3"/>
  <c r="N494" i="3" s="1"/>
  <c r="P494" i="3" s="1"/>
  <c r="W494" i="3"/>
  <c r="AE494" i="3"/>
  <c r="AG494" i="3" s="1"/>
  <c r="AC502" i="3"/>
  <c r="AE502" i="3" s="1"/>
  <c r="AG502" i="3" s="1"/>
  <c r="M502" i="3"/>
  <c r="O502" i="3" s="1"/>
  <c r="L502" i="3"/>
  <c r="N502" i="3" s="1"/>
  <c r="P502" i="3" s="1"/>
  <c r="AD568" i="3"/>
  <c r="AF568" i="3" s="1"/>
  <c r="AD584" i="3"/>
  <c r="AF584" i="3" s="1"/>
  <c r="K596" i="3"/>
  <c r="W596" i="3"/>
  <c r="K598" i="3"/>
  <c r="W598" i="3"/>
  <c r="AE598" i="3"/>
  <c r="AG598" i="3" s="1"/>
  <c r="K600" i="3"/>
  <c r="W600" i="3"/>
  <c r="K602" i="3"/>
  <c r="W602" i="3"/>
  <c r="K604" i="3"/>
  <c r="W604" i="3"/>
  <c r="K606" i="3"/>
  <c r="W606" i="3"/>
  <c r="AE606" i="3"/>
  <c r="AG606" i="3" s="1"/>
  <c r="K608" i="3"/>
  <c r="W608" i="3"/>
  <c r="K610" i="3"/>
  <c r="W610" i="3"/>
  <c r="K612" i="3"/>
  <c r="W612" i="3"/>
  <c r="K614" i="3"/>
  <c r="W614" i="3"/>
  <c r="AE614" i="3"/>
  <c r="AG614" i="3" s="1"/>
  <c r="K616" i="3"/>
  <c r="W616" i="3"/>
  <c r="K618" i="3"/>
  <c r="W618" i="3"/>
  <c r="K620" i="3"/>
  <c r="W620" i="3"/>
  <c r="K622" i="3"/>
  <c r="W622" i="3"/>
  <c r="AE622" i="3"/>
  <c r="AG622" i="3" s="1"/>
  <c r="K624" i="3"/>
  <c r="W624" i="3"/>
  <c r="K626" i="3"/>
  <c r="W626" i="3"/>
  <c r="K628" i="3"/>
  <c r="W628" i="3"/>
  <c r="K630" i="3"/>
  <c r="W630" i="3"/>
  <c r="AE630" i="3"/>
  <c r="AG630" i="3" s="1"/>
  <c r="K632" i="3"/>
  <c r="W632" i="3"/>
  <c r="K634" i="3"/>
  <c r="W634" i="3"/>
  <c r="K636" i="3"/>
  <c r="W636" i="3"/>
  <c r="K638" i="3"/>
  <c r="W638" i="3"/>
  <c r="AE638" i="3"/>
  <c r="AG638" i="3" s="1"/>
  <c r="K640" i="3"/>
  <c r="W640" i="3"/>
  <c r="K642" i="3"/>
  <c r="W642" i="3"/>
  <c r="K644" i="3"/>
  <c r="W644" i="3"/>
  <c r="K646" i="3"/>
  <c r="W646" i="3"/>
  <c r="AE646" i="3"/>
  <c r="AG646" i="3" s="1"/>
  <c r="K648" i="3"/>
  <c r="W648" i="3"/>
  <c r="K650" i="3"/>
  <c r="W650" i="3"/>
  <c r="K652" i="3"/>
  <c r="W652" i="3"/>
  <c r="K654" i="3"/>
  <c r="W654" i="3"/>
  <c r="AE654" i="3"/>
  <c r="AG654" i="3" s="1"/>
  <c r="K656" i="3"/>
  <c r="W656" i="3"/>
  <c r="K658" i="3"/>
  <c r="W658" i="3"/>
  <c r="K660" i="3"/>
  <c r="W660" i="3"/>
  <c r="K662" i="3"/>
  <c r="W662" i="3"/>
  <c r="AE662" i="3"/>
  <c r="AG662" i="3" s="1"/>
  <c r="K664" i="3"/>
  <c r="W664" i="3"/>
  <c r="K666" i="3"/>
  <c r="W666" i="3"/>
  <c r="K668" i="3"/>
  <c r="W668" i="3"/>
  <c r="K670" i="3"/>
  <c r="W670" i="3"/>
  <c r="AE670" i="3"/>
  <c r="AG670" i="3" s="1"/>
  <c r="K672" i="3"/>
  <c r="W672" i="3"/>
  <c r="K674" i="3"/>
  <c r="W674" i="3"/>
  <c r="K676" i="3"/>
  <c r="W676" i="3"/>
  <c r="K678" i="3"/>
  <c r="W678" i="3"/>
  <c r="AE678" i="3"/>
  <c r="AG678" i="3" s="1"/>
  <c r="K680" i="3"/>
  <c r="W680" i="3"/>
  <c r="K682" i="3"/>
  <c r="W682" i="3"/>
  <c r="K684" i="3"/>
  <c r="AD684" i="3"/>
  <c r="AF684" i="3" s="1"/>
  <c r="AC686" i="3"/>
  <c r="AE686" i="3" s="1"/>
  <c r="AG686" i="3" s="1"/>
  <c r="X686" i="3"/>
  <c r="Z686" i="3" s="1"/>
  <c r="AB686" i="3" s="1"/>
  <c r="AD686" i="3"/>
  <c r="AF686" i="3" s="1"/>
  <c r="W688" i="3"/>
  <c r="K688" i="3"/>
  <c r="AD688" i="3"/>
  <c r="AF688" i="3" s="1"/>
  <c r="AC688" i="3"/>
  <c r="AE688" i="3" s="1"/>
  <c r="AG688" i="3" s="1"/>
  <c r="AC691" i="3"/>
  <c r="AD691" i="3" s="1"/>
  <c r="AF691" i="3" s="1"/>
  <c r="M691" i="3"/>
  <c r="O691" i="3" s="1"/>
  <c r="L691" i="3"/>
  <c r="W691" i="3"/>
  <c r="K691" i="3"/>
  <c r="AC693" i="3"/>
  <c r="L693" i="3"/>
  <c r="M693" i="3" s="1"/>
  <c r="O693" i="3" s="1"/>
  <c r="AE693" i="3"/>
  <c r="AG693" i="3" s="1"/>
  <c r="W693" i="3"/>
  <c r="K693" i="3"/>
  <c r="AE694" i="3"/>
  <c r="AG694" i="3" s="1"/>
  <c r="AC695" i="3"/>
  <c r="L695" i="3"/>
  <c r="M695" i="3" s="1"/>
  <c r="O695" i="3" s="1"/>
  <c r="AE695" i="3"/>
  <c r="AG695" i="3" s="1"/>
  <c r="W695" i="3"/>
  <c r="K695" i="3"/>
  <c r="AC697" i="3"/>
  <c r="AE697" i="3" s="1"/>
  <c r="AG697" i="3" s="1"/>
  <c r="M697" i="3"/>
  <c r="O697" i="3" s="1"/>
  <c r="L697" i="3"/>
  <c r="W697" i="3"/>
  <c r="K697" i="3"/>
  <c r="AC699" i="3"/>
  <c r="AD699" i="3" s="1"/>
  <c r="AF699" i="3" s="1"/>
  <c r="M699" i="3"/>
  <c r="O699" i="3" s="1"/>
  <c r="L699" i="3"/>
  <c r="W699" i="3"/>
  <c r="K699" i="3"/>
  <c r="AC701" i="3"/>
  <c r="L701" i="3"/>
  <c r="M701" i="3" s="1"/>
  <c r="O701" i="3" s="1"/>
  <c r="AE701" i="3"/>
  <c r="AG701" i="3" s="1"/>
  <c r="W701" i="3"/>
  <c r="K701" i="3"/>
  <c r="AE702" i="3"/>
  <c r="AG702" i="3" s="1"/>
  <c r="AC711" i="3"/>
  <c r="AD711" i="3" s="1"/>
  <c r="AF711" i="3" s="1"/>
  <c r="L711" i="3"/>
  <c r="N711" i="3" s="1"/>
  <c r="P711" i="3" s="1"/>
  <c r="AE711" i="3"/>
  <c r="AG711" i="3" s="1"/>
  <c r="W711" i="3"/>
  <c r="K711" i="3"/>
  <c r="AE718" i="3"/>
  <c r="AG718" i="3" s="1"/>
  <c r="AE742" i="3"/>
  <c r="AG742" i="3" s="1"/>
  <c r="AE750" i="3"/>
  <c r="AG750" i="3" s="1"/>
  <c r="AE782" i="3"/>
  <c r="AG782" i="3" s="1"/>
  <c r="AE808" i="3"/>
  <c r="AG808" i="3" s="1"/>
  <c r="AE848" i="3"/>
  <c r="AG848" i="3" s="1"/>
  <c r="N427" i="3"/>
  <c r="P427" i="3" s="1"/>
  <c r="N429" i="3"/>
  <c r="P429" i="3" s="1"/>
  <c r="N431" i="3"/>
  <c r="P431" i="3" s="1"/>
  <c r="N433" i="3"/>
  <c r="P433" i="3" s="1"/>
  <c r="N435" i="3"/>
  <c r="P435" i="3" s="1"/>
  <c r="N437" i="3"/>
  <c r="P437" i="3" s="1"/>
  <c r="N439" i="3"/>
  <c r="P439" i="3" s="1"/>
  <c r="N441" i="3"/>
  <c r="P441" i="3" s="1"/>
  <c r="N443" i="3"/>
  <c r="P443" i="3" s="1"/>
  <c r="N445" i="3"/>
  <c r="P445" i="3" s="1"/>
  <c r="N447" i="3"/>
  <c r="P447" i="3" s="1"/>
  <c r="N449" i="3"/>
  <c r="P449" i="3" s="1"/>
  <c r="N451" i="3"/>
  <c r="P451" i="3" s="1"/>
  <c r="N453" i="3"/>
  <c r="P453" i="3" s="1"/>
  <c r="N455" i="3"/>
  <c r="P455" i="3" s="1"/>
  <c r="N457" i="3"/>
  <c r="P457" i="3" s="1"/>
  <c r="N459" i="3"/>
  <c r="P459" i="3" s="1"/>
  <c r="N461" i="3"/>
  <c r="P461" i="3" s="1"/>
  <c r="N463" i="3"/>
  <c r="P463" i="3" s="1"/>
  <c r="N465" i="3"/>
  <c r="P465" i="3" s="1"/>
  <c r="N467" i="3"/>
  <c r="P467" i="3" s="1"/>
  <c r="N469" i="3"/>
  <c r="P469" i="3" s="1"/>
  <c r="N471" i="3"/>
  <c r="P471" i="3" s="1"/>
  <c r="N473" i="3"/>
  <c r="P473" i="3" s="1"/>
  <c r="N475" i="3"/>
  <c r="P475" i="3" s="1"/>
  <c r="N477" i="3"/>
  <c r="P477" i="3" s="1"/>
  <c r="N479" i="3"/>
  <c r="P479" i="3" s="1"/>
  <c r="N481" i="3"/>
  <c r="P481" i="3" s="1"/>
  <c r="N483" i="3"/>
  <c r="P483" i="3" s="1"/>
  <c r="N485" i="3"/>
  <c r="P485" i="3" s="1"/>
  <c r="N487" i="3"/>
  <c r="P487" i="3" s="1"/>
  <c r="N489" i="3"/>
  <c r="P489" i="3" s="1"/>
  <c r="N491" i="3"/>
  <c r="P491" i="3" s="1"/>
  <c r="N493" i="3"/>
  <c r="P493" i="3" s="1"/>
  <c r="N495" i="3"/>
  <c r="P495" i="3" s="1"/>
  <c r="N497" i="3"/>
  <c r="P497" i="3" s="1"/>
  <c r="N499" i="3"/>
  <c r="P499" i="3" s="1"/>
  <c r="N501" i="3"/>
  <c r="P501" i="3" s="1"/>
  <c r="N503" i="3"/>
  <c r="P503" i="3" s="1"/>
  <c r="L504" i="3"/>
  <c r="N505" i="3"/>
  <c r="P505" i="3" s="1"/>
  <c r="L506" i="3"/>
  <c r="M506" i="3" s="1"/>
  <c r="O506" i="3" s="1"/>
  <c r="N507" i="3"/>
  <c r="P507" i="3" s="1"/>
  <c r="L508" i="3"/>
  <c r="N509" i="3"/>
  <c r="P509" i="3" s="1"/>
  <c r="L510" i="3"/>
  <c r="M510" i="3" s="1"/>
  <c r="O510" i="3" s="1"/>
  <c r="N511" i="3"/>
  <c r="P511" i="3" s="1"/>
  <c r="L512" i="3"/>
  <c r="N513" i="3"/>
  <c r="P513" i="3" s="1"/>
  <c r="L514" i="3"/>
  <c r="M514" i="3" s="1"/>
  <c r="O514" i="3" s="1"/>
  <c r="N515" i="3"/>
  <c r="P515" i="3" s="1"/>
  <c r="L516" i="3"/>
  <c r="N517" i="3"/>
  <c r="P517" i="3" s="1"/>
  <c r="L518" i="3"/>
  <c r="M518" i="3" s="1"/>
  <c r="O518" i="3" s="1"/>
  <c r="N519" i="3"/>
  <c r="P519" i="3" s="1"/>
  <c r="L520" i="3"/>
  <c r="N521" i="3"/>
  <c r="P521" i="3" s="1"/>
  <c r="L522" i="3"/>
  <c r="M522" i="3" s="1"/>
  <c r="O522" i="3" s="1"/>
  <c r="N523" i="3"/>
  <c r="P523" i="3" s="1"/>
  <c r="L524" i="3"/>
  <c r="N525" i="3"/>
  <c r="P525" i="3" s="1"/>
  <c r="L526" i="3"/>
  <c r="M526" i="3" s="1"/>
  <c r="O526" i="3" s="1"/>
  <c r="N527" i="3"/>
  <c r="P527" i="3" s="1"/>
  <c r="L528" i="3"/>
  <c r="N529" i="3"/>
  <c r="P529" i="3" s="1"/>
  <c r="L530" i="3"/>
  <c r="M530" i="3" s="1"/>
  <c r="O530" i="3" s="1"/>
  <c r="N531" i="3"/>
  <c r="P531" i="3" s="1"/>
  <c r="L532" i="3"/>
  <c r="N533" i="3"/>
  <c r="P533" i="3" s="1"/>
  <c r="L534" i="3"/>
  <c r="M534" i="3" s="1"/>
  <c r="O534" i="3" s="1"/>
  <c r="N535" i="3"/>
  <c r="P535" i="3" s="1"/>
  <c r="L536" i="3"/>
  <c r="N537" i="3"/>
  <c r="P537" i="3" s="1"/>
  <c r="L538" i="3"/>
  <c r="M538" i="3" s="1"/>
  <c r="O538" i="3" s="1"/>
  <c r="N539" i="3"/>
  <c r="P539" i="3" s="1"/>
  <c r="L540" i="3"/>
  <c r="N541" i="3"/>
  <c r="P541" i="3" s="1"/>
  <c r="L542" i="3"/>
  <c r="M542" i="3" s="1"/>
  <c r="O542" i="3" s="1"/>
  <c r="N543" i="3"/>
  <c r="P543" i="3" s="1"/>
  <c r="L544" i="3"/>
  <c r="N545" i="3"/>
  <c r="P545" i="3" s="1"/>
  <c r="L546" i="3"/>
  <c r="M546" i="3" s="1"/>
  <c r="O546" i="3" s="1"/>
  <c r="N547" i="3"/>
  <c r="P547" i="3" s="1"/>
  <c r="L548" i="3"/>
  <c r="N549" i="3"/>
  <c r="P549" i="3" s="1"/>
  <c r="L550" i="3"/>
  <c r="M550" i="3" s="1"/>
  <c r="O550" i="3" s="1"/>
  <c r="N551" i="3"/>
  <c r="P551" i="3" s="1"/>
  <c r="L552" i="3"/>
  <c r="N553" i="3"/>
  <c r="P553" i="3" s="1"/>
  <c r="L554" i="3"/>
  <c r="M554" i="3" s="1"/>
  <c r="O554" i="3" s="1"/>
  <c r="N555" i="3"/>
  <c r="P555" i="3" s="1"/>
  <c r="L556" i="3"/>
  <c r="N557" i="3"/>
  <c r="P557" i="3" s="1"/>
  <c r="L558" i="3"/>
  <c r="M558" i="3" s="1"/>
  <c r="O558" i="3" s="1"/>
  <c r="N559" i="3"/>
  <c r="P559" i="3" s="1"/>
  <c r="L560" i="3"/>
  <c r="N561" i="3"/>
  <c r="P561" i="3" s="1"/>
  <c r="L562" i="3"/>
  <c r="M562" i="3" s="1"/>
  <c r="O562" i="3" s="1"/>
  <c r="N563" i="3"/>
  <c r="P563" i="3" s="1"/>
  <c r="L564" i="3"/>
  <c r="N565" i="3"/>
  <c r="P565" i="3" s="1"/>
  <c r="L566" i="3"/>
  <c r="M566" i="3" s="1"/>
  <c r="O566" i="3" s="1"/>
  <c r="X566" i="3"/>
  <c r="Z566" i="3" s="1"/>
  <c r="AB566" i="3" s="1"/>
  <c r="N567" i="3"/>
  <c r="P567" i="3" s="1"/>
  <c r="L568" i="3"/>
  <c r="X568" i="3"/>
  <c r="Z568" i="3" s="1"/>
  <c r="AB568" i="3" s="1"/>
  <c r="N569" i="3"/>
  <c r="P569" i="3" s="1"/>
  <c r="L570" i="3"/>
  <c r="X570" i="3"/>
  <c r="N571" i="3"/>
  <c r="P571" i="3" s="1"/>
  <c r="L572" i="3"/>
  <c r="N572" i="3" s="1"/>
  <c r="P572" i="3" s="1"/>
  <c r="X572" i="3"/>
  <c r="Z572" i="3" s="1"/>
  <c r="AB572" i="3" s="1"/>
  <c r="N573" i="3"/>
  <c r="P573" i="3" s="1"/>
  <c r="L574" i="3"/>
  <c r="M574" i="3" s="1"/>
  <c r="O574" i="3" s="1"/>
  <c r="X574" i="3"/>
  <c r="Z574" i="3" s="1"/>
  <c r="AB574" i="3" s="1"/>
  <c r="N575" i="3"/>
  <c r="P575" i="3" s="1"/>
  <c r="L576" i="3"/>
  <c r="X576" i="3"/>
  <c r="Z576" i="3" s="1"/>
  <c r="AB576" i="3" s="1"/>
  <c r="N577" i="3"/>
  <c r="P577" i="3" s="1"/>
  <c r="L578" i="3"/>
  <c r="X578" i="3"/>
  <c r="Z578" i="3" s="1"/>
  <c r="AB578" i="3" s="1"/>
  <c r="N579" i="3"/>
  <c r="P579" i="3" s="1"/>
  <c r="L580" i="3"/>
  <c r="N580" i="3" s="1"/>
  <c r="P580" i="3" s="1"/>
  <c r="X580" i="3"/>
  <c r="N581" i="3"/>
  <c r="P581" i="3" s="1"/>
  <c r="L582" i="3"/>
  <c r="M582" i="3" s="1"/>
  <c r="O582" i="3" s="1"/>
  <c r="X582" i="3"/>
  <c r="Z582" i="3" s="1"/>
  <c r="AB582" i="3" s="1"/>
  <c r="N583" i="3"/>
  <c r="P583" i="3" s="1"/>
  <c r="L584" i="3"/>
  <c r="X584" i="3"/>
  <c r="Z584" i="3" s="1"/>
  <c r="AB584" i="3" s="1"/>
  <c r="N585" i="3"/>
  <c r="P585" i="3" s="1"/>
  <c r="L586" i="3"/>
  <c r="X586" i="3"/>
  <c r="N587" i="3"/>
  <c r="P587" i="3" s="1"/>
  <c r="L588" i="3"/>
  <c r="N588" i="3" s="1"/>
  <c r="P588" i="3" s="1"/>
  <c r="X588" i="3"/>
  <c r="Z588" i="3" s="1"/>
  <c r="AB588" i="3" s="1"/>
  <c r="N589" i="3"/>
  <c r="P589" i="3" s="1"/>
  <c r="L590" i="3"/>
  <c r="M590" i="3" s="1"/>
  <c r="O590" i="3" s="1"/>
  <c r="X590" i="3"/>
  <c r="Z590" i="3" s="1"/>
  <c r="AB590" i="3" s="1"/>
  <c r="N591" i="3"/>
  <c r="P591" i="3" s="1"/>
  <c r="L592" i="3"/>
  <c r="X592" i="3"/>
  <c r="Z592" i="3" s="1"/>
  <c r="AB592" i="3" s="1"/>
  <c r="N593" i="3"/>
  <c r="P593" i="3" s="1"/>
  <c r="L594" i="3"/>
  <c r="X594" i="3"/>
  <c r="Z594" i="3" s="1"/>
  <c r="AB594" i="3" s="1"/>
  <c r="N595" i="3"/>
  <c r="P595" i="3" s="1"/>
  <c r="L596" i="3"/>
  <c r="N596" i="3" s="1"/>
  <c r="P596" i="3" s="1"/>
  <c r="N597" i="3"/>
  <c r="P597" i="3" s="1"/>
  <c r="L598" i="3"/>
  <c r="N599" i="3"/>
  <c r="P599" i="3" s="1"/>
  <c r="L600" i="3"/>
  <c r="M600" i="3" s="1"/>
  <c r="O600" i="3" s="1"/>
  <c r="N601" i="3"/>
  <c r="P601" i="3" s="1"/>
  <c r="L602" i="3"/>
  <c r="N603" i="3"/>
  <c r="P603" i="3" s="1"/>
  <c r="L604" i="3"/>
  <c r="N604" i="3" s="1"/>
  <c r="P604" i="3" s="1"/>
  <c r="N605" i="3"/>
  <c r="P605" i="3" s="1"/>
  <c r="L606" i="3"/>
  <c r="N607" i="3"/>
  <c r="P607" i="3" s="1"/>
  <c r="L608" i="3"/>
  <c r="M608" i="3" s="1"/>
  <c r="O608" i="3" s="1"/>
  <c r="N609" i="3"/>
  <c r="P609" i="3" s="1"/>
  <c r="L610" i="3"/>
  <c r="N611" i="3"/>
  <c r="P611" i="3" s="1"/>
  <c r="L612" i="3"/>
  <c r="N612" i="3" s="1"/>
  <c r="P612" i="3" s="1"/>
  <c r="N613" i="3"/>
  <c r="P613" i="3" s="1"/>
  <c r="L614" i="3"/>
  <c r="N615" i="3"/>
  <c r="P615" i="3" s="1"/>
  <c r="L616" i="3"/>
  <c r="M616" i="3" s="1"/>
  <c r="O616" i="3" s="1"/>
  <c r="N617" i="3"/>
  <c r="P617" i="3" s="1"/>
  <c r="L618" i="3"/>
  <c r="N619" i="3"/>
  <c r="P619" i="3" s="1"/>
  <c r="L620" i="3"/>
  <c r="N620" i="3" s="1"/>
  <c r="P620" i="3" s="1"/>
  <c r="N621" i="3"/>
  <c r="P621" i="3" s="1"/>
  <c r="L622" i="3"/>
  <c r="N623" i="3"/>
  <c r="P623" i="3" s="1"/>
  <c r="L624" i="3"/>
  <c r="M624" i="3" s="1"/>
  <c r="O624" i="3" s="1"/>
  <c r="N625" i="3"/>
  <c r="P625" i="3" s="1"/>
  <c r="L626" i="3"/>
  <c r="N627" i="3"/>
  <c r="P627" i="3" s="1"/>
  <c r="L628" i="3"/>
  <c r="N628" i="3" s="1"/>
  <c r="P628" i="3" s="1"/>
  <c r="N629" i="3"/>
  <c r="P629" i="3" s="1"/>
  <c r="L630" i="3"/>
  <c r="N631" i="3"/>
  <c r="P631" i="3" s="1"/>
  <c r="L632" i="3"/>
  <c r="M632" i="3" s="1"/>
  <c r="O632" i="3" s="1"/>
  <c r="N633" i="3"/>
  <c r="P633" i="3" s="1"/>
  <c r="L634" i="3"/>
  <c r="N635" i="3"/>
  <c r="P635" i="3" s="1"/>
  <c r="L636" i="3"/>
  <c r="N636" i="3" s="1"/>
  <c r="P636" i="3" s="1"/>
  <c r="N637" i="3"/>
  <c r="P637" i="3" s="1"/>
  <c r="L638" i="3"/>
  <c r="N639" i="3"/>
  <c r="P639" i="3" s="1"/>
  <c r="L640" i="3"/>
  <c r="M640" i="3" s="1"/>
  <c r="O640" i="3" s="1"/>
  <c r="N641" i="3"/>
  <c r="P641" i="3" s="1"/>
  <c r="L642" i="3"/>
  <c r="N643" i="3"/>
  <c r="P643" i="3" s="1"/>
  <c r="L644" i="3"/>
  <c r="N644" i="3" s="1"/>
  <c r="P644" i="3" s="1"/>
  <c r="N645" i="3"/>
  <c r="P645" i="3" s="1"/>
  <c r="L646" i="3"/>
  <c r="N647" i="3"/>
  <c r="P647" i="3" s="1"/>
  <c r="L648" i="3"/>
  <c r="M648" i="3" s="1"/>
  <c r="O648" i="3" s="1"/>
  <c r="N649" i="3"/>
  <c r="P649" i="3" s="1"/>
  <c r="L650" i="3"/>
  <c r="N651" i="3"/>
  <c r="P651" i="3" s="1"/>
  <c r="L652" i="3"/>
  <c r="N652" i="3" s="1"/>
  <c r="P652" i="3" s="1"/>
  <c r="N653" i="3"/>
  <c r="P653" i="3" s="1"/>
  <c r="L654" i="3"/>
  <c r="N655" i="3"/>
  <c r="P655" i="3" s="1"/>
  <c r="L656" i="3"/>
  <c r="M656" i="3" s="1"/>
  <c r="O656" i="3" s="1"/>
  <c r="N657" i="3"/>
  <c r="P657" i="3" s="1"/>
  <c r="L658" i="3"/>
  <c r="N659" i="3"/>
  <c r="P659" i="3" s="1"/>
  <c r="L660" i="3"/>
  <c r="N660" i="3" s="1"/>
  <c r="P660" i="3" s="1"/>
  <c r="N661" i="3"/>
  <c r="P661" i="3" s="1"/>
  <c r="L662" i="3"/>
  <c r="N663" i="3"/>
  <c r="P663" i="3" s="1"/>
  <c r="L664" i="3"/>
  <c r="M664" i="3" s="1"/>
  <c r="O664" i="3" s="1"/>
  <c r="N665" i="3"/>
  <c r="P665" i="3" s="1"/>
  <c r="L666" i="3"/>
  <c r="N667" i="3"/>
  <c r="P667" i="3" s="1"/>
  <c r="L668" i="3"/>
  <c r="N668" i="3" s="1"/>
  <c r="P668" i="3" s="1"/>
  <c r="N669" i="3"/>
  <c r="P669" i="3" s="1"/>
  <c r="L670" i="3"/>
  <c r="N671" i="3"/>
  <c r="P671" i="3" s="1"/>
  <c r="L672" i="3"/>
  <c r="M672" i="3" s="1"/>
  <c r="O672" i="3" s="1"/>
  <c r="N673" i="3"/>
  <c r="P673" i="3" s="1"/>
  <c r="L674" i="3"/>
  <c r="N675" i="3"/>
  <c r="P675" i="3" s="1"/>
  <c r="L676" i="3"/>
  <c r="N676" i="3" s="1"/>
  <c r="P676" i="3" s="1"/>
  <c r="N677" i="3"/>
  <c r="P677" i="3" s="1"/>
  <c r="L678" i="3"/>
  <c r="N679" i="3"/>
  <c r="P679" i="3" s="1"/>
  <c r="L680" i="3"/>
  <c r="M680" i="3" s="1"/>
  <c r="O680" i="3" s="1"/>
  <c r="N681" i="3"/>
  <c r="P681" i="3" s="1"/>
  <c r="L682" i="3"/>
  <c r="N683" i="3"/>
  <c r="P683" i="3" s="1"/>
  <c r="L684" i="3"/>
  <c r="N684" i="3" s="1"/>
  <c r="P684" i="3" s="1"/>
  <c r="AE684" i="3"/>
  <c r="AG684" i="3" s="1"/>
  <c r="AE685" i="3"/>
  <c r="AG685" i="3" s="1"/>
  <c r="W685" i="3"/>
  <c r="K685" i="3"/>
  <c r="K686" i="3"/>
  <c r="AC687" i="3"/>
  <c r="AE687" i="3"/>
  <c r="AG687" i="3" s="1"/>
  <c r="W687" i="3"/>
  <c r="K687" i="3"/>
  <c r="AD687" i="3"/>
  <c r="AF687" i="3" s="1"/>
  <c r="L688" i="3"/>
  <c r="M688" i="3" s="1"/>
  <c r="O688" i="3" s="1"/>
  <c r="AC689" i="3"/>
  <c r="AD689" i="3" s="1"/>
  <c r="AF689" i="3" s="1"/>
  <c r="L689" i="3"/>
  <c r="N689" i="3" s="1"/>
  <c r="P689" i="3" s="1"/>
  <c r="AE689" i="3"/>
  <c r="AG689" i="3" s="1"/>
  <c r="W689" i="3"/>
  <c r="K689" i="3"/>
  <c r="AE690" i="3"/>
  <c r="AG690" i="3" s="1"/>
  <c r="N691" i="3"/>
  <c r="P691" i="3" s="1"/>
  <c r="N697" i="3"/>
  <c r="P697" i="3" s="1"/>
  <c r="N699" i="3"/>
  <c r="P699" i="3" s="1"/>
  <c r="AC709" i="3"/>
  <c r="L709" i="3"/>
  <c r="N709" i="3" s="1"/>
  <c r="P709" i="3" s="1"/>
  <c r="AE709" i="3"/>
  <c r="AG709" i="3" s="1"/>
  <c r="W709" i="3"/>
  <c r="K709" i="3"/>
  <c r="AE710" i="3"/>
  <c r="AG710" i="3" s="1"/>
  <c r="AE832" i="3"/>
  <c r="AG832" i="3" s="1"/>
  <c r="AE840" i="3"/>
  <c r="AG840" i="3" s="1"/>
  <c r="M504" i="3"/>
  <c r="O504" i="3" s="1"/>
  <c r="AC504" i="3"/>
  <c r="AE504" i="3" s="1"/>
  <c r="AG504" i="3" s="1"/>
  <c r="AC506" i="3"/>
  <c r="AE506" i="3" s="1"/>
  <c r="AG506" i="3" s="1"/>
  <c r="M508" i="3"/>
  <c r="O508" i="3" s="1"/>
  <c r="AC508" i="3"/>
  <c r="AE508" i="3" s="1"/>
  <c r="AG508" i="3" s="1"/>
  <c r="AC510" i="3"/>
  <c r="AE510" i="3" s="1"/>
  <c r="AG510" i="3" s="1"/>
  <c r="M512" i="3"/>
  <c r="O512" i="3" s="1"/>
  <c r="AC512" i="3"/>
  <c r="AE512" i="3" s="1"/>
  <c r="AG512" i="3" s="1"/>
  <c r="AC514" i="3"/>
  <c r="AE514" i="3" s="1"/>
  <c r="AG514" i="3" s="1"/>
  <c r="M516" i="3"/>
  <c r="O516" i="3" s="1"/>
  <c r="AC516" i="3"/>
  <c r="AE516" i="3" s="1"/>
  <c r="AG516" i="3" s="1"/>
  <c r="AC518" i="3"/>
  <c r="AE518" i="3" s="1"/>
  <c r="AG518" i="3" s="1"/>
  <c r="M520" i="3"/>
  <c r="O520" i="3" s="1"/>
  <c r="AC520" i="3"/>
  <c r="AE520" i="3" s="1"/>
  <c r="AG520" i="3" s="1"/>
  <c r="AC522" i="3"/>
  <c r="AE522" i="3" s="1"/>
  <c r="AG522" i="3" s="1"/>
  <c r="M524" i="3"/>
  <c r="O524" i="3" s="1"/>
  <c r="AC524" i="3"/>
  <c r="AE524" i="3" s="1"/>
  <c r="AG524" i="3" s="1"/>
  <c r="AC526" i="3"/>
  <c r="AE526" i="3" s="1"/>
  <c r="AG526" i="3" s="1"/>
  <c r="M528" i="3"/>
  <c r="O528" i="3" s="1"/>
  <c r="AC528" i="3"/>
  <c r="AE528" i="3" s="1"/>
  <c r="AG528" i="3" s="1"/>
  <c r="AC530" i="3"/>
  <c r="AE530" i="3" s="1"/>
  <c r="AG530" i="3" s="1"/>
  <c r="M532" i="3"/>
  <c r="O532" i="3" s="1"/>
  <c r="AC532" i="3"/>
  <c r="AE532" i="3" s="1"/>
  <c r="AG532" i="3" s="1"/>
  <c r="AC534" i="3"/>
  <c r="AE534" i="3" s="1"/>
  <c r="AG534" i="3" s="1"/>
  <c r="M536" i="3"/>
  <c r="O536" i="3" s="1"/>
  <c r="AC536" i="3"/>
  <c r="AE536" i="3" s="1"/>
  <c r="AG536" i="3" s="1"/>
  <c r="AC538" i="3"/>
  <c r="AE538" i="3" s="1"/>
  <c r="AG538" i="3" s="1"/>
  <c r="M540" i="3"/>
  <c r="O540" i="3" s="1"/>
  <c r="AC540" i="3"/>
  <c r="AE540" i="3" s="1"/>
  <c r="AG540" i="3" s="1"/>
  <c r="AC542" i="3"/>
  <c r="AE542" i="3" s="1"/>
  <c r="AG542" i="3" s="1"/>
  <c r="M544" i="3"/>
  <c r="O544" i="3" s="1"/>
  <c r="AC544" i="3"/>
  <c r="AE544" i="3" s="1"/>
  <c r="AG544" i="3" s="1"/>
  <c r="AC546" i="3"/>
  <c r="AE546" i="3" s="1"/>
  <c r="AG546" i="3" s="1"/>
  <c r="M548" i="3"/>
  <c r="O548" i="3" s="1"/>
  <c r="AC548" i="3"/>
  <c r="AE548" i="3" s="1"/>
  <c r="AG548" i="3" s="1"/>
  <c r="AC550" i="3"/>
  <c r="AE550" i="3" s="1"/>
  <c r="AG550" i="3" s="1"/>
  <c r="M552" i="3"/>
  <c r="O552" i="3" s="1"/>
  <c r="AC552" i="3"/>
  <c r="AE552" i="3" s="1"/>
  <c r="AG552" i="3" s="1"/>
  <c r="AC554" i="3"/>
  <c r="AE554" i="3" s="1"/>
  <c r="AG554" i="3" s="1"/>
  <c r="M556" i="3"/>
  <c r="O556" i="3" s="1"/>
  <c r="AC556" i="3"/>
  <c r="AE556" i="3" s="1"/>
  <c r="AG556" i="3" s="1"/>
  <c r="AC558" i="3"/>
  <c r="AE558" i="3" s="1"/>
  <c r="AG558" i="3" s="1"/>
  <c r="M560" i="3"/>
  <c r="O560" i="3" s="1"/>
  <c r="AC560" i="3"/>
  <c r="AE560" i="3" s="1"/>
  <c r="AG560" i="3" s="1"/>
  <c r="AC562" i="3"/>
  <c r="AE562" i="3" s="1"/>
  <c r="AG562" i="3" s="1"/>
  <c r="M564" i="3"/>
  <c r="O564" i="3" s="1"/>
  <c r="AC564" i="3"/>
  <c r="AE564" i="3" s="1"/>
  <c r="AG564" i="3" s="1"/>
  <c r="AC566" i="3"/>
  <c r="AE566" i="3" s="1"/>
  <c r="AG566" i="3" s="1"/>
  <c r="M568" i="3"/>
  <c r="O568" i="3" s="1"/>
  <c r="AC568" i="3"/>
  <c r="AE568" i="3" s="1"/>
  <c r="AG568" i="3" s="1"/>
  <c r="M570" i="3"/>
  <c r="O570" i="3" s="1"/>
  <c r="Y570" i="3"/>
  <c r="AA570" i="3" s="1"/>
  <c r="AC570" i="3"/>
  <c r="AE570" i="3" s="1"/>
  <c r="AG570" i="3" s="1"/>
  <c r="Y572" i="3"/>
  <c r="AA572" i="3" s="1"/>
  <c r="AC572" i="3"/>
  <c r="AE572" i="3" s="1"/>
  <c r="AG572" i="3" s="1"/>
  <c r="AC574" i="3"/>
  <c r="AE574" i="3" s="1"/>
  <c r="AG574" i="3" s="1"/>
  <c r="M576" i="3"/>
  <c r="O576" i="3" s="1"/>
  <c r="AC576" i="3"/>
  <c r="AE576" i="3" s="1"/>
  <c r="AG576" i="3" s="1"/>
  <c r="M578" i="3"/>
  <c r="O578" i="3" s="1"/>
  <c r="Y578" i="3"/>
  <c r="AA578" i="3" s="1"/>
  <c r="AC578" i="3"/>
  <c r="AE578" i="3" s="1"/>
  <c r="AG578" i="3" s="1"/>
  <c r="Y580" i="3"/>
  <c r="AA580" i="3" s="1"/>
  <c r="AC580" i="3"/>
  <c r="AE580" i="3" s="1"/>
  <c r="AG580" i="3" s="1"/>
  <c r="AC582" i="3"/>
  <c r="AE582" i="3" s="1"/>
  <c r="AG582" i="3" s="1"/>
  <c r="M584" i="3"/>
  <c r="O584" i="3" s="1"/>
  <c r="AC584" i="3"/>
  <c r="AE584" i="3" s="1"/>
  <c r="AG584" i="3" s="1"/>
  <c r="M586" i="3"/>
  <c r="O586" i="3" s="1"/>
  <c r="Y586" i="3"/>
  <c r="AA586" i="3" s="1"/>
  <c r="AC586" i="3"/>
  <c r="AE586" i="3" s="1"/>
  <c r="AG586" i="3" s="1"/>
  <c r="Y588" i="3"/>
  <c r="AA588" i="3" s="1"/>
  <c r="AC588" i="3"/>
  <c r="AE588" i="3" s="1"/>
  <c r="AG588" i="3" s="1"/>
  <c r="AC590" i="3"/>
  <c r="AE590" i="3" s="1"/>
  <c r="AG590" i="3" s="1"/>
  <c r="M592" i="3"/>
  <c r="O592" i="3" s="1"/>
  <c r="AC592" i="3"/>
  <c r="AE592" i="3" s="1"/>
  <c r="AG592" i="3" s="1"/>
  <c r="M594" i="3"/>
  <c r="O594" i="3" s="1"/>
  <c r="Y594" i="3"/>
  <c r="AA594" i="3" s="1"/>
  <c r="AC594" i="3"/>
  <c r="AE594" i="3" s="1"/>
  <c r="AG594" i="3" s="1"/>
  <c r="AC596" i="3"/>
  <c r="AD596" i="3" s="1"/>
  <c r="AF596" i="3" s="1"/>
  <c r="M598" i="3"/>
  <c r="O598" i="3" s="1"/>
  <c r="AC598" i="3"/>
  <c r="AC600" i="3"/>
  <c r="AE600" i="3" s="1"/>
  <c r="AG600" i="3" s="1"/>
  <c r="M602" i="3"/>
  <c r="O602" i="3" s="1"/>
  <c r="AC602" i="3"/>
  <c r="AD602" i="3" s="1"/>
  <c r="AF602" i="3" s="1"/>
  <c r="AC604" i="3"/>
  <c r="AD604" i="3" s="1"/>
  <c r="AF604" i="3" s="1"/>
  <c r="M606" i="3"/>
  <c r="O606" i="3" s="1"/>
  <c r="AC606" i="3"/>
  <c r="AC608" i="3"/>
  <c r="AE608" i="3" s="1"/>
  <c r="AG608" i="3" s="1"/>
  <c r="M610" i="3"/>
  <c r="O610" i="3" s="1"/>
  <c r="AC610" i="3"/>
  <c r="AD610" i="3" s="1"/>
  <c r="AF610" i="3" s="1"/>
  <c r="AC612" i="3"/>
  <c r="AD612" i="3" s="1"/>
  <c r="AF612" i="3" s="1"/>
  <c r="M614" i="3"/>
  <c r="O614" i="3" s="1"/>
  <c r="AC614" i="3"/>
  <c r="AC616" i="3"/>
  <c r="AE616" i="3" s="1"/>
  <c r="AG616" i="3" s="1"/>
  <c r="M618" i="3"/>
  <c r="O618" i="3" s="1"/>
  <c r="AC618" i="3"/>
  <c r="AD618" i="3" s="1"/>
  <c r="AF618" i="3" s="1"/>
  <c r="AC620" i="3"/>
  <c r="AD620" i="3" s="1"/>
  <c r="AF620" i="3" s="1"/>
  <c r="M622" i="3"/>
  <c r="O622" i="3" s="1"/>
  <c r="AC622" i="3"/>
  <c r="AC624" i="3"/>
  <c r="AE624" i="3" s="1"/>
  <c r="AG624" i="3" s="1"/>
  <c r="M626" i="3"/>
  <c r="O626" i="3" s="1"/>
  <c r="AC626" i="3"/>
  <c r="AD626" i="3" s="1"/>
  <c r="AF626" i="3" s="1"/>
  <c r="AC628" i="3"/>
  <c r="AD628" i="3" s="1"/>
  <c r="AF628" i="3" s="1"/>
  <c r="M630" i="3"/>
  <c r="O630" i="3" s="1"/>
  <c r="AC630" i="3"/>
  <c r="AC632" i="3"/>
  <c r="AE632" i="3" s="1"/>
  <c r="AG632" i="3" s="1"/>
  <c r="M634" i="3"/>
  <c r="O634" i="3" s="1"/>
  <c r="AC634" i="3"/>
  <c r="AD634" i="3" s="1"/>
  <c r="AF634" i="3" s="1"/>
  <c r="AC636" i="3"/>
  <c r="AD636" i="3" s="1"/>
  <c r="AF636" i="3" s="1"/>
  <c r="M638" i="3"/>
  <c r="O638" i="3" s="1"/>
  <c r="AC638" i="3"/>
  <c r="AC640" i="3"/>
  <c r="AE640" i="3" s="1"/>
  <c r="AG640" i="3" s="1"/>
  <c r="M642" i="3"/>
  <c r="O642" i="3" s="1"/>
  <c r="AC642" i="3"/>
  <c r="AD642" i="3" s="1"/>
  <c r="AF642" i="3" s="1"/>
  <c r="AC644" i="3"/>
  <c r="AD644" i="3" s="1"/>
  <c r="AF644" i="3" s="1"/>
  <c r="M646" i="3"/>
  <c r="O646" i="3" s="1"/>
  <c r="AC646" i="3"/>
  <c r="AC648" i="3"/>
  <c r="AE648" i="3" s="1"/>
  <c r="AG648" i="3" s="1"/>
  <c r="M650" i="3"/>
  <c r="O650" i="3" s="1"/>
  <c r="AC650" i="3"/>
  <c r="AD650" i="3" s="1"/>
  <c r="AF650" i="3" s="1"/>
  <c r="AC652" i="3"/>
  <c r="AD652" i="3" s="1"/>
  <c r="AF652" i="3" s="1"/>
  <c r="M654" i="3"/>
  <c r="O654" i="3" s="1"/>
  <c r="AC654" i="3"/>
  <c r="AC656" i="3"/>
  <c r="AE656" i="3" s="1"/>
  <c r="AG656" i="3" s="1"/>
  <c r="M658" i="3"/>
  <c r="O658" i="3" s="1"/>
  <c r="AC658" i="3"/>
  <c r="AD658" i="3" s="1"/>
  <c r="AF658" i="3" s="1"/>
  <c r="AC660" i="3"/>
  <c r="AD660" i="3" s="1"/>
  <c r="AF660" i="3" s="1"/>
  <c r="M662" i="3"/>
  <c r="O662" i="3" s="1"/>
  <c r="AC662" i="3"/>
  <c r="AC664" i="3"/>
  <c r="AE664" i="3" s="1"/>
  <c r="AG664" i="3" s="1"/>
  <c r="M666" i="3"/>
  <c r="O666" i="3" s="1"/>
  <c r="AC666" i="3"/>
  <c r="AD666" i="3" s="1"/>
  <c r="AF666" i="3" s="1"/>
  <c r="AC668" i="3"/>
  <c r="AD668" i="3" s="1"/>
  <c r="AF668" i="3" s="1"/>
  <c r="M670" i="3"/>
  <c r="O670" i="3" s="1"/>
  <c r="AC670" i="3"/>
  <c r="AC672" i="3"/>
  <c r="AE672" i="3" s="1"/>
  <c r="AG672" i="3" s="1"/>
  <c r="M674" i="3"/>
  <c r="O674" i="3" s="1"/>
  <c r="AC674" i="3"/>
  <c r="AD674" i="3" s="1"/>
  <c r="AF674" i="3" s="1"/>
  <c r="AC676" i="3"/>
  <c r="AD676" i="3" s="1"/>
  <c r="AF676" i="3" s="1"/>
  <c r="M678" i="3"/>
  <c r="O678" i="3" s="1"/>
  <c r="AC678" i="3"/>
  <c r="AC680" i="3"/>
  <c r="AE680" i="3" s="1"/>
  <c r="AG680" i="3" s="1"/>
  <c r="M682" i="3"/>
  <c r="O682" i="3" s="1"/>
  <c r="AC682" i="3"/>
  <c r="AD682" i="3" s="1"/>
  <c r="AF682" i="3" s="1"/>
  <c r="L686" i="3"/>
  <c r="N686" i="3" s="1"/>
  <c r="P686" i="3" s="1"/>
  <c r="N688" i="3"/>
  <c r="P688" i="3" s="1"/>
  <c r="AD693" i="3"/>
  <c r="AF693" i="3" s="1"/>
  <c r="AD695" i="3"/>
  <c r="AF695" i="3" s="1"/>
  <c r="AD697" i="3"/>
  <c r="AF697" i="3" s="1"/>
  <c r="AD701" i="3"/>
  <c r="AF701" i="3" s="1"/>
  <c r="AC707" i="3"/>
  <c r="AD707" i="3" s="1"/>
  <c r="AF707" i="3" s="1"/>
  <c r="M707" i="3"/>
  <c r="O707" i="3" s="1"/>
  <c r="L707" i="3"/>
  <c r="N707" i="3" s="1"/>
  <c r="P707" i="3" s="1"/>
  <c r="W707" i="3"/>
  <c r="K707" i="3"/>
  <c r="AC715" i="3"/>
  <c r="AD715" i="3" s="1"/>
  <c r="AF715" i="3" s="1"/>
  <c r="L715" i="3"/>
  <c r="M715" i="3" s="1"/>
  <c r="O715" i="3" s="1"/>
  <c r="AE715" i="3"/>
  <c r="AG715" i="3" s="1"/>
  <c r="W715" i="3"/>
  <c r="K715" i="3"/>
  <c r="AE776" i="3"/>
  <c r="AG776" i="3" s="1"/>
  <c r="AE816" i="3"/>
  <c r="AG816" i="3" s="1"/>
  <c r="AE846" i="3"/>
  <c r="AG846" i="3" s="1"/>
  <c r="N504" i="3"/>
  <c r="P504" i="3" s="1"/>
  <c r="N506" i="3"/>
  <c r="P506" i="3" s="1"/>
  <c r="N508" i="3"/>
  <c r="P508" i="3" s="1"/>
  <c r="N512" i="3"/>
  <c r="P512" i="3" s="1"/>
  <c r="N514" i="3"/>
  <c r="P514" i="3" s="1"/>
  <c r="N516" i="3"/>
  <c r="P516" i="3" s="1"/>
  <c r="N520" i="3"/>
  <c r="P520" i="3" s="1"/>
  <c r="N522" i="3"/>
  <c r="P522" i="3" s="1"/>
  <c r="N524" i="3"/>
  <c r="P524" i="3" s="1"/>
  <c r="N528" i="3"/>
  <c r="P528" i="3" s="1"/>
  <c r="N530" i="3"/>
  <c r="P530" i="3" s="1"/>
  <c r="N532" i="3"/>
  <c r="P532" i="3" s="1"/>
  <c r="N536" i="3"/>
  <c r="P536" i="3" s="1"/>
  <c r="N538" i="3"/>
  <c r="P538" i="3" s="1"/>
  <c r="N540" i="3"/>
  <c r="P540" i="3" s="1"/>
  <c r="N544" i="3"/>
  <c r="P544" i="3" s="1"/>
  <c r="N546" i="3"/>
  <c r="P546" i="3" s="1"/>
  <c r="N548" i="3"/>
  <c r="P548" i="3" s="1"/>
  <c r="N552" i="3"/>
  <c r="P552" i="3" s="1"/>
  <c r="N554" i="3"/>
  <c r="P554" i="3" s="1"/>
  <c r="N556" i="3"/>
  <c r="P556" i="3" s="1"/>
  <c r="N560" i="3"/>
  <c r="P560" i="3" s="1"/>
  <c r="N562" i="3"/>
  <c r="P562" i="3" s="1"/>
  <c r="N564" i="3"/>
  <c r="P564" i="3" s="1"/>
  <c r="N568" i="3"/>
  <c r="P568" i="3" s="1"/>
  <c r="N570" i="3"/>
  <c r="P570" i="3" s="1"/>
  <c r="N576" i="3"/>
  <c r="P576" i="3" s="1"/>
  <c r="N578" i="3"/>
  <c r="P578" i="3" s="1"/>
  <c r="N584" i="3"/>
  <c r="P584" i="3" s="1"/>
  <c r="N586" i="3"/>
  <c r="P586" i="3" s="1"/>
  <c r="N592" i="3"/>
  <c r="P592" i="3" s="1"/>
  <c r="N594" i="3"/>
  <c r="P594" i="3" s="1"/>
  <c r="N598" i="3"/>
  <c r="P598" i="3" s="1"/>
  <c r="N600" i="3"/>
  <c r="P600" i="3" s="1"/>
  <c r="N602" i="3"/>
  <c r="P602" i="3" s="1"/>
  <c r="N606" i="3"/>
  <c r="P606" i="3" s="1"/>
  <c r="N608" i="3"/>
  <c r="P608" i="3" s="1"/>
  <c r="N610" i="3"/>
  <c r="P610" i="3" s="1"/>
  <c r="N614" i="3"/>
  <c r="P614" i="3" s="1"/>
  <c r="N616" i="3"/>
  <c r="P616" i="3" s="1"/>
  <c r="N618" i="3"/>
  <c r="P618" i="3" s="1"/>
  <c r="N622" i="3"/>
  <c r="P622" i="3" s="1"/>
  <c r="N624" i="3"/>
  <c r="P624" i="3" s="1"/>
  <c r="N626" i="3"/>
  <c r="P626" i="3" s="1"/>
  <c r="N630" i="3"/>
  <c r="P630" i="3" s="1"/>
  <c r="N632" i="3"/>
  <c r="P632" i="3" s="1"/>
  <c r="N634" i="3"/>
  <c r="P634" i="3" s="1"/>
  <c r="N638" i="3"/>
  <c r="P638" i="3" s="1"/>
  <c r="N640" i="3"/>
  <c r="P640" i="3" s="1"/>
  <c r="N642" i="3"/>
  <c r="P642" i="3" s="1"/>
  <c r="N646" i="3"/>
  <c r="P646" i="3" s="1"/>
  <c r="N648" i="3"/>
  <c r="P648" i="3" s="1"/>
  <c r="N650" i="3"/>
  <c r="P650" i="3" s="1"/>
  <c r="N654" i="3"/>
  <c r="P654" i="3" s="1"/>
  <c r="N656" i="3"/>
  <c r="P656" i="3" s="1"/>
  <c r="N658" i="3"/>
  <c r="P658" i="3" s="1"/>
  <c r="N662" i="3"/>
  <c r="P662" i="3" s="1"/>
  <c r="N664" i="3"/>
  <c r="P664" i="3" s="1"/>
  <c r="N666" i="3"/>
  <c r="P666" i="3" s="1"/>
  <c r="N670" i="3"/>
  <c r="P670" i="3" s="1"/>
  <c r="N672" i="3"/>
  <c r="P672" i="3" s="1"/>
  <c r="N674" i="3"/>
  <c r="P674" i="3" s="1"/>
  <c r="N678" i="3"/>
  <c r="P678" i="3" s="1"/>
  <c r="N680" i="3"/>
  <c r="P680" i="3" s="1"/>
  <c r="N682" i="3"/>
  <c r="P682" i="3" s="1"/>
  <c r="W684" i="3"/>
  <c r="Y686" i="3"/>
  <c r="AA686" i="3" s="1"/>
  <c r="AC703" i="3"/>
  <c r="AD703" i="3" s="1"/>
  <c r="AF703" i="3" s="1"/>
  <c r="M703" i="3"/>
  <c r="O703" i="3" s="1"/>
  <c r="L703" i="3"/>
  <c r="N703" i="3" s="1"/>
  <c r="P703" i="3" s="1"/>
  <c r="W703" i="3"/>
  <c r="K703" i="3"/>
  <c r="AC705" i="3"/>
  <c r="AD705" i="3" s="1"/>
  <c r="AF705" i="3" s="1"/>
  <c r="M705" i="3"/>
  <c r="O705" i="3" s="1"/>
  <c r="L705" i="3"/>
  <c r="N705" i="3" s="1"/>
  <c r="P705" i="3" s="1"/>
  <c r="W705" i="3"/>
  <c r="K705" i="3"/>
  <c r="AE706" i="3"/>
  <c r="AG706" i="3" s="1"/>
  <c r="AD709" i="3"/>
  <c r="AF709" i="3" s="1"/>
  <c r="AC713" i="3"/>
  <c r="AD713" i="3" s="1"/>
  <c r="AF713" i="3" s="1"/>
  <c r="M713" i="3"/>
  <c r="O713" i="3" s="1"/>
  <c r="L713" i="3"/>
  <c r="N713" i="3" s="1"/>
  <c r="P713" i="3" s="1"/>
  <c r="W713" i="3"/>
  <c r="K713" i="3"/>
  <c r="AE720" i="3"/>
  <c r="AG720" i="3" s="1"/>
  <c r="AE744" i="3"/>
  <c r="AG744" i="3" s="1"/>
  <c r="AE752" i="3"/>
  <c r="AG752" i="3" s="1"/>
  <c r="AE774" i="3"/>
  <c r="AG774" i="3" s="1"/>
  <c r="AE800" i="3"/>
  <c r="AG800" i="3" s="1"/>
  <c r="AE830" i="3"/>
  <c r="AG830" i="3" s="1"/>
  <c r="AE862" i="3"/>
  <c r="AG862" i="3" s="1"/>
  <c r="AD883" i="3"/>
  <c r="AF883" i="3" s="1"/>
  <c r="AD717" i="3"/>
  <c r="AF717" i="3" s="1"/>
  <c r="AD719" i="3"/>
  <c r="AF719" i="3" s="1"/>
  <c r="AD721" i="3"/>
  <c r="AF721" i="3" s="1"/>
  <c r="N723" i="3"/>
  <c r="P723" i="3" s="1"/>
  <c r="AD723" i="3"/>
  <c r="AF723" i="3" s="1"/>
  <c r="AD725" i="3"/>
  <c r="AF725" i="3" s="1"/>
  <c r="AD727" i="3"/>
  <c r="AF727" i="3" s="1"/>
  <c r="AD729" i="3"/>
  <c r="AF729" i="3" s="1"/>
  <c r="N731" i="3"/>
  <c r="P731" i="3" s="1"/>
  <c r="AD731" i="3"/>
  <c r="AF731" i="3" s="1"/>
  <c r="AD733" i="3"/>
  <c r="AF733" i="3" s="1"/>
  <c r="AD735" i="3"/>
  <c r="AF735" i="3" s="1"/>
  <c r="AD737" i="3"/>
  <c r="AF737" i="3" s="1"/>
  <c r="N739" i="3"/>
  <c r="P739" i="3" s="1"/>
  <c r="AD739" i="3"/>
  <c r="AF739" i="3" s="1"/>
  <c r="AD741" i="3"/>
  <c r="AF741" i="3" s="1"/>
  <c r="AD743" i="3"/>
  <c r="AF743" i="3" s="1"/>
  <c r="AD745" i="3"/>
  <c r="AF745" i="3" s="1"/>
  <c r="N747" i="3"/>
  <c r="P747" i="3" s="1"/>
  <c r="AD747" i="3"/>
  <c r="AF747" i="3" s="1"/>
  <c r="AD749" i="3"/>
  <c r="AF749" i="3" s="1"/>
  <c r="AD751" i="3"/>
  <c r="AF751" i="3" s="1"/>
  <c r="AD753" i="3"/>
  <c r="AF753" i="3" s="1"/>
  <c r="N755" i="3"/>
  <c r="P755" i="3" s="1"/>
  <c r="AD755" i="3"/>
  <c r="AF755" i="3" s="1"/>
  <c r="AD757" i="3"/>
  <c r="AF757" i="3" s="1"/>
  <c r="AD759" i="3"/>
  <c r="AF759" i="3" s="1"/>
  <c r="AD761" i="3"/>
  <c r="AF761" i="3" s="1"/>
  <c r="N763" i="3"/>
  <c r="P763" i="3" s="1"/>
  <c r="AD763" i="3"/>
  <c r="AF763" i="3" s="1"/>
  <c r="AD765" i="3"/>
  <c r="AF765" i="3" s="1"/>
  <c r="AD767" i="3"/>
  <c r="AF767" i="3" s="1"/>
  <c r="AD769" i="3"/>
  <c r="AF769" i="3" s="1"/>
  <c r="N771" i="3"/>
  <c r="P771" i="3" s="1"/>
  <c r="AD771" i="3"/>
  <c r="AF771" i="3" s="1"/>
  <c r="AD773" i="3"/>
  <c r="AF773" i="3" s="1"/>
  <c r="AD775" i="3"/>
  <c r="AF775" i="3" s="1"/>
  <c r="AD777" i="3"/>
  <c r="AF777" i="3" s="1"/>
  <c r="N779" i="3"/>
  <c r="P779" i="3" s="1"/>
  <c r="AD779" i="3"/>
  <c r="AF779" i="3" s="1"/>
  <c r="AD781" i="3"/>
  <c r="AF781" i="3" s="1"/>
  <c r="AD783" i="3"/>
  <c r="AF783" i="3" s="1"/>
  <c r="AD785" i="3"/>
  <c r="AF785" i="3" s="1"/>
  <c r="N787" i="3"/>
  <c r="P787" i="3" s="1"/>
  <c r="AD787" i="3"/>
  <c r="AF787" i="3" s="1"/>
  <c r="AD789" i="3"/>
  <c r="AF789" i="3" s="1"/>
  <c r="AD791" i="3"/>
  <c r="AF791" i="3" s="1"/>
  <c r="AD793" i="3"/>
  <c r="AF793" i="3" s="1"/>
  <c r="N795" i="3"/>
  <c r="P795" i="3" s="1"/>
  <c r="AD795" i="3"/>
  <c r="AF795" i="3" s="1"/>
  <c r="AD797" i="3"/>
  <c r="AF797" i="3" s="1"/>
  <c r="AD799" i="3"/>
  <c r="AF799" i="3" s="1"/>
  <c r="AD801" i="3"/>
  <c r="AF801" i="3" s="1"/>
  <c r="N803" i="3"/>
  <c r="P803" i="3" s="1"/>
  <c r="AD803" i="3"/>
  <c r="AF803" i="3" s="1"/>
  <c r="AD805" i="3"/>
  <c r="AF805" i="3" s="1"/>
  <c r="AD807" i="3"/>
  <c r="AF807" i="3" s="1"/>
  <c r="AD809" i="3"/>
  <c r="AF809" i="3" s="1"/>
  <c r="N811" i="3"/>
  <c r="P811" i="3" s="1"/>
  <c r="AD811" i="3"/>
  <c r="AF811" i="3" s="1"/>
  <c r="AD813" i="3"/>
  <c r="AF813" i="3" s="1"/>
  <c r="AD815" i="3"/>
  <c r="AF815" i="3" s="1"/>
  <c r="AD817" i="3"/>
  <c r="AF817" i="3" s="1"/>
  <c r="N819" i="3"/>
  <c r="P819" i="3" s="1"/>
  <c r="AD819" i="3"/>
  <c r="AF819" i="3" s="1"/>
  <c r="AD821" i="3"/>
  <c r="AF821" i="3" s="1"/>
  <c r="AD823" i="3"/>
  <c r="AF823" i="3" s="1"/>
  <c r="AD825" i="3"/>
  <c r="AF825" i="3" s="1"/>
  <c r="N827" i="3"/>
  <c r="P827" i="3" s="1"/>
  <c r="AD827" i="3"/>
  <c r="AF827" i="3" s="1"/>
  <c r="AD829" i="3"/>
  <c r="AF829" i="3" s="1"/>
  <c r="AD831" i="3"/>
  <c r="AF831" i="3" s="1"/>
  <c r="AD833" i="3"/>
  <c r="AF833" i="3" s="1"/>
  <c r="N835" i="3"/>
  <c r="P835" i="3" s="1"/>
  <c r="AD835" i="3"/>
  <c r="AF835" i="3" s="1"/>
  <c r="AD837" i="3"/>
  <c r="AF837" i="3" s="1"/>
  <c r="AD839" i="3"/>
  <c r="AF839" i="3" s="1"/>
  <c r="AD841" i="3"/>
  <c r="AF841" i="3" s="1"/>
  <c r="N843" i="3"/>
  <c r="P843" i="3" s="1"/>
  <c r="AD843" i="3"/>
  <c r="AF843" i="3" s="1"/>
  <c r="AD845" i="3"/>
  <c r="AF845" i="3" s="1"/>
  <c r="AD847" i="3"/>
  <c r="AF847" i="3" s="1"/>
  <c r="AD849" i="3"/>
  <c r="AF849" i="3" s="1"/>
  <c r="N851" i="3"/>
  <c r="P851" i="3" s="1"/>
  <c r="AD851" i="3"/>
  <c r="AF851" i="3" s="1"/>
  <c r="AD853" i="3"/>
  <c r="AF853" i="3" s="1"/>
  <c r="AD855" i="3"/>
  <c r="AF855" i="3" s="1"/>
  <c r="AD857" i="3"/>
  <c r="AF857" i="3" s="1"/>
  <c r="N859" i="3"/>
  <c r="P859" i="3" s="1"/>
  <c r="AD859" i="3"/>
  <c r="AF859" i="3" s="1"/>
  <c r="AD861" i="3"/>
  <c r="AF861" i="3" s="1"/>
  <c r="AD863" i="3"/>
  <c r="AF863" i="3" s="1"/>
  <c r="AD865" i="3"/>
  <c r="AF865" i="3" s="1"/>
  <c r="AC879" i="3"/>
  <c r="M879" i="3"/>
  <c r="O879" i="3" s="1"/>
  <c r="L879" i="3"/>
  <c r="N879" i="3" s="1"/>
  <c r="P879" i="3" s="1"/>
  <c r="W879" i="3"/>
  <c r="AE879" i="3"/>
  <c r="AG879" i="3" s="1"/>
  <c r="AC887" i="3"/>
  <c r="M887" i="3"/>
  <c r="O887" i="3" s="1"/>
  <c r="L887" i="3"/>
  <c r="W887" i="3"/>
  <c r="AE887" i="3"/>
  <c r="AG887" i="3" s="1"/>
  <c r="Z909" i="3"/>
  <c r="AB909" i="3" s="1"/>
  <c r="AD919" i="3"/>
  <c r="AF919" i="3" s="1"/>
  <c r="Z925" i="3"/>
  <c r="AB925" i="3" s="1"/>
  <c r="AD935" i="3"/>
  <c r="AF935" i="3" s="1"/>
  <c r="AD951" i="3"/>
  <c r="AF951" i="3" s="1"/>
  <c r="AD967" i="3"/>
  <c r="AF967" i="3" s="1"/>
  <c r="Z973" i="3"/>
  <c r="AB973" i="3" s="1"/>
  <c r="Y1059" i="3"/>
  <c r="AA1059" i="3" s="1"/>
  <c r="M690" i="3"/>
  <c r="O690" i="3" s="1"/>
  <c r="AC690" i="3"/>
  <c r="M692" i="3"/>
  <c r="O692" i="3" s="1"/>
  <c r="AC692" i="3"/>
  <c r="AE692" i="3" s="1"/>
  <c r="AG692" i="3" s="1"/>
  <c r="M694" i="3"/>
  <c r="O694" i="3" s="1"/>
  <c r="AC694" i="3"/>
  <c r="M696" i="3"/>
  <c r="O696" i="3" s="1"/>
  <c r="AC696" i="3"/>
  <c r="AE696" i="3" s="1"/>
  <c r="AG696" i="3" s="1"/>
  <c r="M698" i="3"/>
  <c r="O698" i="3" s="1"/>
  <c r="AC698" i="3"/>
  <c r="AE698" i="3" s="1"/>
  <c r="AG698" i="3" s="1"/>
  <c r="M700" i="3"/>
  <c r="O700" i="3" s="1"/>
  <c r="AC700" i="3"/>
  <c r="AE700" i="3" s="1"/>
  <c r="AG700" i="3" s="1"/>
  <c r="M702" i="3"/>
  <c r="O702" i="3" s="1"/>
  <c r="AC702" i="3"/>
  <c r="M704" i="3"/>
  <c r="O704" i="3" s="1"/>
  <c r="AC704" i="3"/>
  <c r="AE704" i="3" s="1"/>
  <c r="AG704" i="3" s="1"/>
  <c r="M706" i="3"/>
  <c r="O706" i="3" s="1"/>
  <c r="AC706" i="3"/>
  <c r="M708" i="3"/>
  <c r="O708" i="3" s="1"/>
  <c r="AC708" i="3"/>
  <c r="AE708" i="3" s="1"/>
  <c r="AG708" i="3" s="1"/>
  <c r="M710" i="3"/>
  <c r="O710" i="3" s="1"/>
  <c r="AC710" i="3"/>
  <c r="M712" i="3"/>
  <c r="O712" i="3" s="1"/>
  <c r="AC712" i="3"/>
  <c r="AE712" i="3" s="1"/>
  <c r="AG712" i="3" s="1"/>
  <c r="M714" i="3"/>
  <c r="O714" i="3" s="1"/>
  <c r="AC714" i="3"/>
  <c r="AE714" i="3" s="1"/>
  <c r="AG714" i="3" s="1"/>
  <c r="M716" i="3"/>
  <c r="O716" i="3" s="1"/>
  <c r="AC716" i="3"/>
  <c r="AE716" i="3" s="1"/>
  <c r="AG716" i="3" s="1"/>
  <c r="K717" i="3"/>
  <c r="W717" i="3"/>
  <c r="AE717" i="3"/>
  <c r="AG717" i="3" s="1"/>
  <c r="M718" i="3"/>
  <c r="O718" i="3" s="1"/>
  <c r="AC718" i="3"/>
  <c r="K719" i="3"/>
  <c r="W719" i="3"/>
  <c r="AE719" i="3"/>
  <c r="AG719" i="3" s="1"/>
  <c r="M720" i="3"/>
  <c r="O720" i="3" s="1"/>
  <c r="AC720" i="3"/>
  <c r="K721" i="3"/>
  <c r="W721" i="3"/>
  <c r="AE721" i="3"/>
  <c r="AG721" i="3" s="1"/>
  <c r="M722" i="3"/>
  <c r="O722" i="3" s="1"/>
  <c r="AC722" i="3"/>
  <c r="AE722" i="3" s="1"/>
  <c r="AG722" i="3" s="1"/>
  <c r="K723" i="3"/>
  <c r="W723" i="3"/>
  <c r="AE723" i="3"/>
  <c r="AG723" i="3" s="1"/>
  <c r="M724" i="3"/>
  <c r="O724" i="3" s="1"/>
  <c r="AC724" i="3"/>
  <c r="AE724" i="3" s="1"/>
  <c r="AG724" i="3" s="1"/>
  <c r="K725" i="3"/>
  <c r="W725" i="3"/>
  <c r="AE725" i="3"/>
  <c r="AG725" i="3" s="1"/>
  <c r="M726" i="3"/>
  <c r="O726" i="3" s="1"/>
  <c r="AC726" i="3"/>
  <c r="AE726" i="3" s="1"/>
  <c r="AG726" i="3" s="1"/>
  <c r="K727" i="3"/>
  <c r="W727" i="3"/>
  <c r="AE727" i="3"/>
  <c r="AG727" i="3" s="1"/>
  <c r="M728" i="3"/>
  <c r="O728" i="3" s="1"/>
  <c r="AC728" i="3"/>
  <c r="AE728" i="3" s="1"/>
  <c r="AG728" i="3" s="1"/>
  <c r="K729" i="3"/>
  <c r="W729" i="3"/>
  <c r="AE729" i="3"/>
  <c r="AG729" i="3" s="1"/>
  <c r="M730" i="3"/>
  <c r="O730" i="3" s="1"/>
  <c r="AC730" i="3"/>
  <c r="AD730" i="3" s="1"/>
  <c r="AF730" i="3" s="1"/>
  <c r="K731" i="3"/>
  <c r="W731" i="3"/>
  <c r="AE731" i="3"/>
  <c r="AG731" i="3" s="1"/>
  <c r="M732" i="3"/>
  <c r="O732" i="3" s="1"/>
  <c r="AC732" i="3"/>
  <c r="AE732" i="3" s="1"/>
  <c r="AG732" i="3" s="1"/>
  <c r="K733" i="3"/>
  <c r="W733" i="3"/>
  <c r="AE733" i="3"/>
  <c r="AG733" i="3" s="1"/>
  <c r="M734" i="3"/>
  <c r="O734" i="3" s="1"/>
  <c r="AC734" i="3"/>
  <c r="AE734" i="3" s="1"/>
  <c r="AG734" i="3" s="1"/>
  <c r="K735" i="3"/>
  <c r="W735" i="3"/>
  <c r="AE735" i="3"/>
  <c r="AG735" i="3" s="1"/>
  <c r="M736" i="3"/>
  <c r="O736" i="3" s="1"/>
  <c r="AC736" i="3"/>
  <c r="AE736" i="3" s="1"/>
  <c r="AG736" i="3" s="1"/>
  <c r="K737" i="3"/>
  <c r="W737" i="3"/>
  <c r="AE737" i="3"/>
  <c r="AG737" i="3" s="1"/>
  <c r="M738" i="3"/>
  <c r="O738" i="3" s="1"/>
  <c r="AC738" i="3"/>
  <c r="AE738" i="3" s="1"/>
  <c r="AG738" i="3" s="1"/>
  <c r="K739" i="3"/>
  <c r="W739" i="3"/>
  <c r="AE739" i="3"/>
  <c r="AG739" i="3" s="1"/>
  <c r="M740" i="3"/>
  <c r="O740" i="3" s="1"/>
  <c r="AC740" i="3"/>
  <c r="AE740" i="3" s="1"/>
  <c r="AG740" i="3" s="1"/>
  <c r="K741" i="3"/>
  <c r="W741" i="3"/>
  <c r="AE741" i="3"/>
  <c r="AG741" i="3" s="1"/>
  <c r="M742" i="3"/>
  <c r="O742" i="3" s="1"/>
  <c r="AC742" i="3"/>
  <c r="K743" i="3"/>
  <c r="W743" i="3"/>
  <c r="AE743" i="3"/>
  <c r="AG743" i="3" s="1"/>
  <c r="M744" i="3"/>
  <c r="O744" i="3" s="1"/>
  <c r="AC744" i="3"/>
  <c r="K745" i="3"/>
  <c r="W745" i="3"/>
  <c r="AE745" i="3"/>
  <c r="AG745" i="3" s="1"/>
  <c r="M746" i="3"/>
  <c r="O746" i="3" s="1"/>
  <c r="AC746" i="3"/>
  <c r="AE746" i="3" s="1"/>
  <c r="AG746" i="3" s="1"/>
  <c r="K747" i="3"/>
  <c r="W747" i="3"/>
  <c r="AE747" i="3"/>
  <c r="AG747" i="3" s="1"/>
  <c r="M748" i="3"/>
  <c r="O748" i="3" s="1"/>
  <c r="AC748" i="3"/>
  <c r="AE748" i="3" s="1"/>
  <c r="AG748" i="3" s="1"/>
  <c r="K749" i="3"/>
  <c r="W749" i="3"/>
  <c r="AE749" i="3"/>
  <c r="AG749" i="3" s="1"/>
  <c r="M750" i="3"/>
  <c r="O750" i="3" s="1"/>
  <c r="AC750" i="3"/>
  <c r="K751" i="3"/>
  <c r="W751" i="3"/>
  <c r="AE751" i="3"/>
  <c r="AG751" i="3" s="1"/>
  <c r="M752" i="3"/>
  <c r="O752" i="3" s="1"/>
  <c r="AC752" i="3"/>
  <c r="K753" i="3"/>
  <c r="W753" i="3"/>
  <c r="AE753" i="3"/>
  <c r="AG753" i="3" s="1"/>
  <c r="M754" i="3"/>
  <c r="O754" i="3" s="1"/>
  <c r="AC754" i="3"/>
  <c r="AE754" i="3" s="1"/>
  <c r="AG754" i="3" s="1"/>
  <c r="K755" i="3"/>
  <c r="W755" i="3"/>
  <c r="AE755" i="3"/>
  <c r="AG755" i="3" s="1"/>
  <c r="M756" i="3"/>
  <c r="O756" i="3" s="1"/>
  <c r="AC756" i="3"/>
  <c r="AE756" i="3" s="1"/>
  <c r="AG756" i="3" s="1"/>
  <c r="K757" i="3"/>
  <c r="W757" i="3"/>
  <c r="AE757" i="3"/>
  <c r="AG757" i="3" s="1"/>
  <c r="M758" i="3"/>
  <c r="O758" i="3" s="1"/>
  <c r="AC758" i="3"/>
  <c r="AE758" i="3" s="1"/>
  <c r="AG758" i="3" s="1"/>
  <c r="K759" i="3"/>
  <c r="W759" i="3"/>
  <c r="AE759" i="3"/>
  <c r="AG759" i="3" s="1"/>
  <c r="M760" i="3"/>
  <c r="O760" i="3" s="1"/>
  <c r="AC760" i="3"/>
  <c r="AE760" i="3" s="1"/>
  <c r="AG760" i="3" s="1"/>
  <c r="K761" i="3"/>
  <c r="W761" i="3"/>
  <c r="AE761" i="3"/>
  <c r="AG761" i="3" s="1"/>
  <c r="M762" i="3"/>
  <c r="O762" i="3" s="1"/>
  <c r="AC762" i="3"/>
  <c r="AD762" i="3" s="1"/>
  <c r="AF762" i="3" s="1"/>
  <c r="K763" i="3"/>
  <c r="W763" i="3"/>
  <c r="AE763" i="3"/>
  <c r="AG763" i="3" s="1"/>
  <c r="M764" i="3"/>
  <c r="O764" i="3" s="1"/>
  <c r="AC764" i="3"/>
  <c r="AE764" i="3" s="1"/>
  <c r="AG764" i="3" s="1"/>
  <c r="K765" i="3"/>
  <c r="W765" i="3"/>
  <c r="AE765" i="3"/>
  <c r="AG765" i="3" s="1"/>
  <c r="M766" i="3"/>
  <c r="O766" i="3" s="1"/>
  <c r="AC766" i="3"/>
  <c r="AE766" i="3" s="1"/>
  <c r="AG766" i="3" s="1"/>
  <c r="K767" i="3"/>
  <c r="W767" i="3"/>
  <c r="AE767" i="3"/>
  <c r="AG767" i="3" s="1"/>
  <c r="M768" i="3"/>
  <c r="O768" i="3" s="1"/>
  <c r="AC768" i="3"/>
  <c r="AE768" i="3" s="1"/>
  <c r="AG768" i="3" s="1"/>
  <c r="K769" i="3"/>
  <c r="W769" i="3"/>
  <c r="AE769" i="3"/>
  <c r="AG769" i="3" s="1"/>
  <c r="M770" i="3"/>
  <c r="O770" i="3" s="1"/>
  <c r="AC770" i="3"/>
  <c r="AE770" i="3" s="1"/>
  <c r="AG770" i="3" s="1"/>
  <c r="K771" i="3"/>
  <c r="W771" i="3"/>
  <c r="AE771" i="3"/>
  <c r="AG771" i="3" s="1"/>
  <c r="M772" i="3"/>
  <c r="O772" i="3" s="1"/>
  <c r="AC772" i="3"/>
  <c r="AE772" i="3" s="1"/>
  <c r="AG772" i="3" s="1"/>
  <c r="K773" i="3"/>
  <c r="W773" i="3"/>
  <c r="AE773" i="3"/>
  <c r="AG773" i="3" s="1"/>
  <c r="M774" i="3"/>
  <c r="O774" i="3" s="1"/>
  <c r="AC774" i="3"/>
  <c r="K775" i="3"/>
  <c r="W775" i="3"/>
  <c r="AE775" i="3"/>
  <c r="AG775" i="3" s="1"/>
  <c r="M776" i="3"/>
  <c r="O776" i="3" s="1"/>
  <c r="AC776" i="3"/>
  <c r="K777" i="3"/>
  <c r="W777" i="3"/>
  <c r="AE777" i="3"/>
  <c r="AG777" i="3" s="1"/>
  <c r="M778" i="3"/>
  <c r="O778" i="3" s="1"/>
  <c r="AC778" i="3"/>
  <c r="AE778" i="3" s="1"/>
  <c r="AG778" i="3" s="1"/>
  <c r="K779" i="3"/>
  <c r="W779" i="3"/>
  <c r="AE779" i="3"/>
  <c r="AG779" i="3" s="1"/>
  <c r="M780" i="3"/>
  <c r="O780" i="3" s="1"/>
  <c r="AC780" i="3"/>
  <c r="AE780" i="3" s="1"/>
  <c r="AG780" i="3" s="1"/>
  <c r="K781" i="3"/>
  <c r="W781" i="3"/>
  <c r="AE781" i="3"/>
  <c r="AG781" i="3" s="1"/>
  <c r="M782" i="3"/>
  <c r="O782" i="3" s="1"/>
  <c r="AC782" i="3"/>
  <c r="K783" i="3"/>
  <c r="W783" i="3"/>
  <c r="AE783" i="3"/>
  <c r="AG783" i="3" s="1"/>
  <c r="M784" i="3"/>
  <c r="O784" i="3" s="1"/>
  <c r="AC784" i="3"/>
  <c r="AE784" i="3" s="1"/>
  <c r="AG784" i="3" s="1"/>
  <c r="K785" i="3"/>
  <c r="W785" i="3"/>
  <c r="AE785" i="3"/>
  <c r="AG785" i="3" s="1"/>
  <c r="M786" i="3"/>
  <c r="O786" i="3" s="1"/>
  <c r="AC786" i="3"/>
  <c r="AE786" i="3" s="1"/>
  <c r="AG786" i="3" s="1"/>
  <c r="K787" i="3"/>
  <c r="W787" i="3"/>
  <c r="AE787" i="3"/>
  <c r="AG787" i="3" s="1"/>
  <c r="M788" i="3"/>
  <c r="O788" i="3" s="1"/>
  <c r="AC788" i="3"/>
  <c r="AE788" i="3" s="1"/>
  <c r="AG788" i="3" s="1"/>
  <c r="K789" i="3"/>
  <c r="W789" i="3"/>
  <c r="AE789" i="3"/>
  <c r="AG789" i="3" s="1"/>
  <c r="M790" i="3"/>
  <c r="O790" i="3" s="1"/>
  <c r="AC790" i="3"/>
  <c r="AE790" i="3" s="1"/>
  <c r="AG790" i="3" s="1"/>
  <c r="K791" i="3"/>
  <c r="W791" i="3"/>
  <c r="AE791" i="3"/>
  <c r="AG791" i="3" s="1"/>
  <c r="M792" i="3"/>
  <c r="O792" i="3" s="1"/>
  <c r="AC792" i="3"/>
  <c r="AE792" i="3" s="1"/>
  <c r="AG792" i="3" s="1"/>
  <c r="K793" i="3"/>
  <c r="W793" i="3"/>
  <c r="AE793" i="3"/>
  <c r="AG793" i="3" s="1"/>
  <c r="M794" i="3"/>
  <c r="O794" i="3" s="1"/>
  <c r="AC794" i="3"/>
  <c r="AE794" i="3" s="1"/>
  <c r="AG794" i="3" s="1"/>
  <c r="K795" i="3"/>
  <c r="W795" i="3"/>
  <c r="AE795" i="3"/>
  <c r="AG795" i="3" s="1"/>
  <c r="M796" i="3"/>
  <c r="O796" i="3" s="1"/>
  <c r="AC796" i="3"/>
  <c r="AE796" i="3" s="1"/>
  <c r="AG796" i="3" s="1"/>
  <c r="K797" i="3"/>
  <c r="W797" i="3"/>
  <c r="AE797" i="3"/>
  <c r="AG797" i="3" s="1"/>
  <c r="M798" i="3"/>
  <c r="O798" i="3" s="1"/>
  <c r="AC798" i="3"/>
  <c r="AE798" i="3" s="1"/>
  <c r="AG798" i="3" s="1"/>
  <c r="K799" i="3"/>
  <c r="W799" i="3"/>
  <c r="AE799" i="3"/>
  <c r="AG799" i="3" s="1"/>
  <c r="M800" i="3"/>
  <c r="O800" i="3" s="1"/>
  <c r="AC800" i="3"/>
  <c r="K801" i="3"/>
  <c r="W801" i="3"/>
  <c r="AE801" i="3"/>
  <c r="AG801" i="3" s="1"/>
  <c r="M802" i="3"/>
  <c r="O802" i="3" s="1"/>
  <c r="AC802" i="3"/>
  <c r="AE802" i="3" s="1"/>
  <c r="AG802" i="3" s="1"/>
  <c r="K803" i="3"/>
  <c r="W803" i="3"/>
  <c r="AE803" i="3"/>
  <c r="AG803" i="3" s="1"/>
  <c r="M804" i="3"/>
  <c r="O804" i="3" s="1"/>
  <c r="AC804" i="3"/>
  <c r="AE804" i="3" s="1"/>
  <c r="AG804" i="3" s="1"/>
  <c r="K805" i="3"/>
  <c r="W805" i="3"/>
  <c r="AE805" i="3"/>
  <c r="AG805" i="3" s="1"/>
  <c r="M806" i="3"/>
  <c r="O806" i="3" s="1"/>
  <c r="AC806" i="3"/>
  <c r="AE806" i="3" s="1"/>
  <c r="AG806" i="3" s="1"/>
  <c r="K807" i="3"/>
  <c r="W807" i="3"/>
  <c r="AE807" i="3"/>
  <c r="AG807" i="3" s="1"/>
  <c r="M808" i="3"/>
  <c r="O808" i="3" s="1"/>
  <c r="AC808" i="3"/>
  <c r="K809" i="3"/>
  <c r="W809" i="3"/>
  <c r="AE809" i="3"/>
  <c r="AG809" i="3" s="1"/>
  <c r="M810" i="3"/>
  <c r="O810" i="3" s="1"/>
  <c r="AC810" i="3"/>
  <c r="AE810" i="3" s="1"/>
  <c r="AG810" i="3" s="1"/>
  <c r="K811" i="3"/>
  <c r="W811" i="3"/>
  <c r="AE811" i="3"/>
  <c r="AG811" i="3" s="1"/>
  <c r="M812" i="3"/>
  <c r="O812" i="3" s="1"/>
  <c r="AC812" i="3"/>
  <c r="AE812" i="3" s="1"/>
  <c r="AG812" i="3" s="1"/>
  <c r="K813" i="3"/>
  <c r="W813" i="3"/>
  <c r="AE813" i="3"/>
  <c r="AG813" i="3" s="1"/>
  <c r="M814" i="3"/>
  <c r="O814" i="3" s="1"/>
  <c r="AC814" i="3"/>
  <c r="AE814" i="3" s="1"/>
  <c r="AG814" i="3" s="1"/>
  <c r="K815" i="3"/>
  <c r="W815" i="3"/>
  <c r="AE815" i="3"/>
  <c r="AG815" i="3" s="1"/>
  <c r="M816" i="3"/>
  <c r="O816" i="3" s="1"/>
  <c r="AC816" i="3"/>
  <c r="K817" i="3"/>
  <c r="W817" i="3"/>
  <c r="AE817" i="3"/>
  <c r="AG817" i="3" s="1"/>
  <c r="M818" i="3"/>
  <c r="O818" i="3" s="1"/>
  <c r="AC818" i="3"/>
  <c r="AE818" i="3" s="1"/>
  <c r="AG818" i="3" s="1"/>
  <c r="K819" i="3"/>
  <c r="W819" i="3"/>
  <c r="AE819" i="3"/>
  <c r="AG819" i="3" s="1"/>
  <c r="M820" i="3"/>
  <c r="O820" i="3" s="1"/>
  <c r="AC820" i="3"/>
  <c r="AE820" i="3" s="1"/>
  <c r="AG820" i="3" s="1"/>
  <c r="K821" i="3"/>
  <c r="W821" i="3"/>
  <c r="AE821" i="3"/>
  <c r="AG821" i="3" s="1"/>
  <c r="M822" i="3"/>
  <c r="O822" i="3" s="1"/>
  <c r="AC822" i="3"/>
  <c r="AE822" i="3" s="1"/>
  <c r="AG822" i="3" s="1"/>
  <c r="K823" i="3"/>
  <c r="W823" i="3"/>
  <c r="AE823" i="3"/>
  <c r="AG823" i="3" s="1"/>
  <c r="M824" i="3"/>
  <c r="O824" i="3" s="1"/>
  <c r="AC824" i="3"/>
  <c r="AE824" i="3" s="1"/>
  <c r="AG824" i="3" s="1"/>
  <c r="K825" i="3"/>
  <c r="W825" i="3"/>
  <c r="AE825" i="3"/>
  <c r="AG825" i="3" s="1"/>
  <c r="M826" i="3"/>
  <c r="O826" i="3" s="1"/>
  <c r="AC826" i="3"/>
  <c r="AE826" i="3" s="1"/>
  <c r="AG826" i="3" s="1"/>
  <c r="K827" i="3"/>
  <c r="W827" i="3"/>
  <c r="AE827" i="3"/>
  <c r="AG827" i="3" s="1"/>
  <c r="M828" i="3"/>
  <c r="O828" i="3" s="1"/>
  <c r="AC828" i="3"/>
  <c r="AE828" i="3" s="1"/>
  <c r="AG828" i="3" s="1"/>
  <c r="K829" i="3"/>
  <c r="W829" i="3"/>
  <c r="AE829" i="3"/>
  <c r="AG829" i="3" s="1"/>
  <c r="M830" i="3"/>
  <c r="O830" i="3" s="1"/>
  <c r="AC830" i="3"/>
  <c r="K831" i="3"/>
  <c r="W831" i="3"/>
  <c r="AE831" i="3"/>
  <c r="AG831" i="3" s="1"/>
  <c r="M832" i="3"/>
  <c r="O832" i="3" s="1"/>
  <c r="AC832" i="3"/>
  <c r="K833" i="3"/>
  <c r="W833" i="3"/>
  <c r="AE833" i="3"/>
  <c r="AG833" i="3" s="1"/>
  <c r="M834" i="3"/>
  <c r="O834" i="3" s="1"/>
  <c r="AC834" i="3"/>
  <c r="AE834" i="3" s="1"/>
  <c r="AG834" i="3" s="1"/>
  <c r="K835" i="3"/>
  <c r="W835" i="3"/>
  <c r="AE835" i="3"/>
  <c r="AG835" i="3" s="1"/>
  <c r="M836" i="3"/>
  <c r="O836" i="3" s="1"/>
  <c r="AC836" i="3"/>
  <c r="AE836" i="3" s="1"/>
  <c r="AG836" i="3" s="1"/>
  <c r="K837" i="3"/>
  <c r="W837" i="3"/>
  <c r="AE837" i="3"/>
  <c r="AG837" i="3" s="1"/>
  <c r="M838" i="3"/>
  <c r="O838" i="3" s="1"/>
  <c r="AC838" i="3"/>
  <c r="AE838" i="3" s="1"/>
  <c r="AG838" i="3" s="1"/>
  <c r="K839" i="3"/>
  <c r="W839" i="3"/>
  <c r="AE839" i="3"/>
  <c r="AG839" i="3" s="1"/>
  <c r="M840" i="3"/>
  <c r="O840" i="3" s="1"/>
  <c r="AC840" i="3"/>
  <c r="K841" i="3"/>
  <c r="W841" i="3"/>
  <c r="AE841" i="3"/>
  <c r="AG841" i="3" s="1"/>
  <c r="M842" i="3"/>
  <c r="O842" i="3" s="1"/>
  <c r="AC842" i="3"/>
  <c r="AD842" i="3" s="1"/>
  <c r="AF842" i="3" s="1"/>
  <c r="K843" i="3"/>
  <c r="W843" i="3"/>
  <c r="AE843" i="3"/>
  <c r="AG843" i="3" s="1"/>
  <c r="M844" i="3"/>
  <c r="O844" i="3" s="1"/>
  <c r="AC844" i="3"/>
  <c r="AE844" i="3" s="1"/>
  <c r="AG844" i="3" s="1"/>
  <c r="K845" i="3"/>
  <c r="W845" i="3"/>
  <c r="AE845" i="3"/>
  <c r="AG845" i="3" s="1"/>
  <c r="M846" i="3"/>
  <c r="O846" i="3" s="1"/>
  <c r="AC846" i="3"/>
  <c r="K847" i="3"/>
  <c r="W847" i="3"/>
  <c r="AE847" i="3"/>
  <c r="AG847" i="3" s="1"/>
  <c r="M848" i="3"/>
  <c r="O848" i="3" s="1"/>
  <c r="AC848" i="3"/>
  <c r="K849" i="3"/>
  <c r="W849" i="3"/>
  <c r="AE849" i="3"/>
  <c r="AG849" i="3" s="1"/>
  <c r="M850" i="3"/>
  <c r="O850" i="3" s="1"/>
  <c r="AC850" i="3"/>
  <c r="AE850" i="3" s="1"/>
  <c r="AG850" i="3" s="1"/>
  <c r="K851" i="3"/>
  <c r="W851" i="3"/>
  <c r="AE851" i="3"/>
  <c r="AG851" i="3" s="1"/>
  <c r="M852" i="3"/>
  <c r="O852" i="3" s="1"/>
  <c r="AC852" i="3"/>
  <c r="AE852" i="3" s="1"/>
  <c r="AG852" i="3" s="1"/>
  <c r="K853" i="3"/>
  <c r="W853" i="3"/>
  <c r="AE853" i="3"/>
  <c r="AG853" i="3" s="1"/>
  <c r="M854" i="3"/>
  <c r="O854" i="3" s="1"/>
  <c r="AC854" i="3"/>
  <c r="AE854" i="3" s="1"/>
  <c r="AG854" i="3" s="1"/>
  <c r="K855" i="3"/>
  <c r="W855" i="3"/>
  <c r="AE855" i="3"/>
  <c r="AG855" i="3" s="1"/>
  <c r="M856" i="3"/>
  <c r="O856" i="3" s="1"/>
  <c r="AC856" i="3"/>
  <c r="AE856" i="3" s="1"/>
  <c r="AG856" i="3" s="1"/>
  <c r="K857" i="3"/>
  <c r="W857" i="3"/>
  <c r="AE857" i="3"/>
  <c r="AG857" i="3" s="1"/>
  <c r="M858" i="3"/>
  <c r="O858" i="3" s="1"/>
  <c r="AC858" i="3"/>
  <c r="AD858" i="3" s="1"/>
  <c r="AF858" i="3" s="1"/>
  <c r="K859" i="3"/>
  <c r="W859" i="3"/>
  <c r="AE859" i="3"/>
  <c r="AG859" i="3" s="1"/>
  <c r="M860" i="3"/>
  <c r="O860" i="3" s="1"/>
  <c r="AC860" i="3"/>
  <c r="AE860" i="3" s="1"/>
  <c r="AG860" i="3" s="1"/>
  <c r="K861" i="3"/>
  <c r="W861" i="3"/>
  <c r="AE861" i="3"/>
  <c r="AG861" i="3" s="1"/>
  <c r="M862" i="3"/>
  <c r="O862" i="3" s="1"/>
  <c r="AC862" i="3"/>
  <c r="K863" i="3"/>
  <c r="W863" i="3"/>
  <c r="AE863" i="3"/>
  <c r="AG863" i="3" s="1"/>
  <c r="M864" i="3"/>
  <c r="O864" i="3" s="1"/>
  <c r="AC864" i="3"/>
  <c r="AE864" i="3" s="1"/>
  <c r="AG864" i="3" s="1"/>
  <c r="K865" i="3"/>
  <c r="W865" i="3"/>
  <c r="AE865" i="3"/>
  <c r="AG865" i="3" s="1"/>
  <c r="X868" i="3"/>
  <c r="Z868" i="3" s="1"/>
  <c r="AB868" i="3" s="1"/>
  <c r="AE871" i="3"/>
  <c r="AG871" i="3" s="1"/>
  <c r="X872" i="3"/>
  <c r="Z872" i="3" s="1"/>
  <c r="AB872" i="3" s="1"/>
  <c r="AC875" i="3"/>
  <c r="AE875" i="3" s="1"/>
  <c r="AG875" i="3" s="1"/>
  <c r="L875" i="3"/>
  <c r="AD875" i="3"/>
  <c r="AF875" i="3" s="1"/>
  <c r="AD876" i="3"/>
  <c r="AF876" i="3" s="1"/>
  <c r="K879" i="3"/>
  <c r="AC881" i="3"/>
  <c r="AD881" i="3" s="1"/>
  <c r="AF881" i="3" s="1"/>
  <c r="M881" i="3"/>
  <c r="O881" i="3" s="1"/>
  <c r="L881" i="3"/>
  <c r="W881" i="3"/>
  <c r="AE881" i="3"/>
  <c r="AG881" i="3" s="1"/>
  <c r="Z882" i="3"/>
  <c r="AB882" i="3" s="1"/>
  <c r="AD884" i="3"/>
  <c r="AF884" i="3" s="1"/>
  <c r="K887" i="3"/>
  <c r="AD889" i="3"/>
  <c r="AF889" i="3" s="1"/>
  <c r="AC889" i="3"/>
  <c r="AE889" i="3" s="1"/>
  <c r="AG889" i="3" s="1"/>
  <c r="M889" i="3"/>
  <c r="O889" i="3" s="1"/>
  <c r="L889" i="3"/>
  <c r="W889" i="3"/>
  <c r="AD891" i="3"/>
  <c r="AF891" i="3" s="1"/>
  <c r="X893" i="3"/>
  <c r="Z893" i="3" s="1"/>
  <c r="AB893" i="3" s="1"/>
  <c r="AD895" i="3"/>
  <c r="AF895" i="3" s="1"/>
  <c r="X897" i="3"/>
  <c r="Z897" i="3" s="1"/>
  <c r="AB897" i="3" s="1"/>
  <c r="AD899" i="3"/>
  <c r="AF899" i="3" s="1"/>
  <c r="X901" i="3"/>
  <c r="Z901" i="3" s="1"/>
  <c r="AB901" i="3" s="1"/>
  <c r="AD903" i="3"/>
  <c r="AF903" i="3" s="1"/>
  <c r="AD913" i="3"/>
  <c r="AF913" i="3" s="1"/>
  <c r="Z919" i="3"/>
  <c r="AB919" i="3" s="1"/>
  <c r="AD929" i="3"/>
  <c r="AF929" i="3" s="1"/>
  <c r="Z935" i="3"/>
  <c r="AB935" i="3" s="1"/>
  <c r="AD945" i="3"/>
  <c r="AF945" i="3" s="1"/>
  <c r="AD961" i="3"/>
  <c r="AF961" i="3" s="1"/>
  <c r="AD1047" i="3"/>
  <c r="AF1047" i="3" s="1"/>
  <c r="Y1067" i="3"/>
  <c r="AA1067" i="3" s="1"/>
  <c r="N690" i="3"/>
  <c r="P690" i="3" s="1"/>
  <c r="AD690" i="3"/>
  <c r="AF690" i="3" s="1"/>
  <c r="N692" i="3"/>
  <c r="P692" i="3" s="1"/>
  <c r="AD692" i="3"/>
  <c r="AF692" i="3" s="1"/>
  <c r="N694" i="3"/>
  <c r="P694" i="3" s="1"/>
  <c r="AD694" i="3"/>
  <c r="AF694" i="3" s="1"/>
  <c r="N696" i="3"/>
  <c r="P696" i="3" s="1"/>
  <c r="AD696" i="3"/>
  <c r="AF696" i="3" s="1"/>
  <c r="N698" i="3"/>
  <c r="P698" i="3" s="1"/>
  <c r="AD698" i="3"/>
  <c r="AF698" i="3" s="1"/>
  <c r="N700" i="3"/>
  <c r="P700" i="3" s="1"/>
  <c r="AD700" i="3"/>
  <c r="AF700" i="3" s="1"/>
  <c r="N702" i="3"/>
  <c r="P702" i="3" s="1"/>
  <c r="AD702" i="3"/>
  <c r="AF702" i="3" s="1"/>
  <c r="N704" i="3"/>
  <c r="P704" i="3" s="1"/>
  <c r="AD704" i="3"/>
  <c r="AF704" i="3" s="1"/>
  <c r="N706" i="3"/>
  <c r="P706" i="3" s="1"/>
  <c r="AD706" i="3"/>
  <c r="AF706" i="3" s="1"/>
  <c r="N708" i="3"/>
  <c r="P708" i="3" s="1"/>
  <c r="AD708" i="3"/>
  <c r="AF708" i="3" s="1"/>
  <c r="N710" i="3"/>
  <c r="P710" i="3" s="1"/>
  <c r="AD710" i="3"/>
  <c r="AF710" i="3" s="1"/>
  <c r="N712" i="3"/>
  <c r="P712" i="3" s="1"/>
  <c r="AD712" i="3"/>
  <c r="AF712" i="3" s="1"/>
  <c r="N714" i="3"/>
  <c r="P714" i="3" s="1"/>
  <c r="AD714" i="3"/>
  <c r="AF714" i="3" s="1"/>
  <c r="N716" i="3"/>
  <c r="P716" i="3" s="1"/>
  <c r="AD716" i="3"/>
  <c r="AF716" i="3" s="1"/>
  <c r="L717" i="3"/>
  <c r="N717" i="3" s="1"/>
  <c r="P717" i="3" s="1"/>
  <c r="N718" i="3"/>
  <c r="P718" i="3" s="1"/>
  <c r="AD718" i="3"/>
  <c r="AF718" i="3" s="1"/>
  <c r="L719" i="3"/>
  <c r="N719" i="3" s="1"/>
  <c r="P719" i="3" s="1"/>
  <c r="N720" i="3"/>
  <c r="P720" i="3" s="1"/>
  <c r="AD720" i="3"/>
  <c r="AF720" i="3" s="1"/>
  <c r="L721" i="3"/>
  <c r="M721" i="3" s="1"/>
  <c r="O721" i="3" s="1"/>
  <c r="N722" i="3"/>
  <c r="P722" i="3" s="1"/>
  <c r="L723" i="3"/>
  <c r="N724" i="3"/>
  <c r="P724" i="3" s="1"/>
  <c r="AD724" i="3"/>
  <c r="AF724" i="3" s="1"/>
  <c r="L725" i="3"/>
  <c r="N725" i="3" s="1"/>
  <c r="P725" i="3" s="1"/>
  <c r="N726" i="3"/>
  <c r="P726" i="3" s="1"/>
  <c r="AD726" i="3"/>
  <c r="AF726" i="3" s="1"/>
  <c r="L727" i="3"/>
  <c r="N727" i="3" s="1"/>
  <c r="P727" i="3" s="1"/>
  <c r="N728" i="3"/>
  <c r="P728" i="3" s="1"/>
  <c r="AD728" i="3"/>
  <c r="AF728" i="3" s="1"/>
  <c r="L729" i="3"/>
  <c r="M729" i="3" s="1"/>
  <c r="O729" i="3" s="1"/>
  <c r="N730" i="3"/>
  <c r="P730" i="3" s="1"/>
  <c r="L731" i="3"/>
  <c r="N732" i="3"/>
  <c r="P732" i="3" s="1"/>
  <c r="AD732" i="3"/>
  <c r="AF732" i="3" s="1"/>
  <c r="L733" i="3"/>
  <c r="N733" i="3" s="1"/>
  <c r="P733" i="3" s="1"/>
  <c r="N734" i="3"/>
  <c r="P734" i="3" s="1"/>
  <c r="AD734" i="3"/>
  <c r="AF734" i="3" s="1"/>
  <c r="L735" i="3"/>
  <c r="N735" i="3" s="1"/>
  <c r="P735" i="3" s="1"/>
  <c r="N736" i="3"/>
  <c r="P736" i="3" s="1"/>
  <c r="AD736" i="3"/>
  <c r="AF736" i="3" s="1"/>
  <c r="L737" i="3"/>
  <c r="M737" i="3" s="1"/>
  <c r="O737" i="3" s="1"/>
  <c r="N738" i="3"/>
  <c r="P738" i="3" s="1"/>
  <c r="L739" i="3"/>
  <c r="N740" i="3"/>
  <c r="P740" i="3" s="1"/>
  <c r="AD740" i="3"/>
  <c r="AF740" i="3" s="1"/>
  <c r="L741" i="3"/>
  <c r="N741" i="3" s="1"/>
  <c r="P741" i="3" s="1"/>
  <c r="N742" i="3"/>
  <c r="P742" i="3" s="1"/>
  <c r="AD742" i="3"/>
  <c r="AF742" i="3" s="1"/>
  <c r="L743" i="3"/>
  <c r="N743" i="3" s="1"/>
  <c r="P743" i="3" s="1"/>
  <c r="N744" i="3"/>
  <c r="P744" i="3" s="1"/>
  <c r="AD744" i="3"/>
  <c r="AF744" i="3" s="1"/>
  <c r="L745" i="3"/>
  <c r="M745" i="3" s="1"/>
  <c r="O745" i="3" s="1"/>
  <c r="N746" i="3"/>
  <c r="P746" i="3" s="1"/>
  <c r="L747" i="3"/>
  <c r="N748" i="3"/>
  <c r="P748" i="3" s="1"/>
  <c r="AD748" i="3"/>
  <c r="AF748" i="3" s="1"/>
  <c r="L749" i="3"/>
  <c r="N749" i="3" s="1"/>
  <c r="P749" i="3" s="1"/>
  <c r="N750" i="3"/>
  <c r="P750" i="3" s="1"/>
  <c r="AD750" i="3"/>
  <c r="AF750" i="3" s="1"/>
  <c r="L751" i="3"/>
  <c r="N751" i="3" s="1"/>
  <c r="P751" i="3" s="1"/>
  <c r="N752" i="3"/>
  <c r="P752" i="3" s="1"/>
  <c r="AD752" i="3"/>
  <c r="AF752" i="3" s="1"/>
  <c r="L753" i="3"/>
  <c r="M753" i="3" s="1"/>
  <c r="O753" i="3" s="1"/>
  <c r="N754" i="3"/>
  <c r="P754" i="3" s="1"/>
  <c r="L755" i="3"/>
  <c r="N756" i="3"/>
  <c r="P756" i="3" s="1"/>
  <c r="AD756" i="3"/>
  <c r="AF756" i="3" s="1"/>
  <c r="L757" i="3"/>
  <c r="N757" i="3" s="1"/>
  <c r="P757" i="3" s="1"/>
  <c r="N758" i="3"/>
  <c r="P758" i="3" s="1"/>
  <c r="AD758" i="3"/>
  <c r="AF758" i="3" s="1"/>
  <c r="L759" i="3"/>
  <c r="N759" i="3" s="1"/>
  <c r="P759" i="3" s="1"/>
  <c r="N760" i="3"/>
  <c r="P760" i="3" s="1"/>
  <c r="AD760" i="3"/>
  <c r="AF760" i="3" s="1"/>
  <c r="L761" i="3"/>
  <c r="M761" i="3" s="1"/>
  <c r="O761" i="3" s="1"/>
  <c r="N762" i="3"/>
  <c r="P762" i="3" s="1"/>
  <c r="L763" i="3"/>
  <c r="N764" i="3"/>
  <c r="P764" i="3" s="1"/>
  <c r="AD764" i="3"/>
  <c r="AF764" i="3" s="1"/>
  <c r="L765" i="3"/>
  <c r="N765" i="3" s="1"/>
  <c r="P765" i="3" s="1"/>
  <c r="N766" i="3"/>
  <c r="P766" i="3" s="1"/>
  <c r="AD766" i="3"/>
  <c r="AF766" i="3" s="1"/>
  <c r="L767" i="3"/>
  <c r="N767" i="3" s="1"/>
  <c r="P767" i="3" s="1"/>
  <c r="N768" i="3"/>
  <c r="P768" i="3" s="1"/>
  <c r="AD768" i="3"/>
  <c r="AF768" i="3" s="1"/>
  <c r="L769" i="3"/>
  <c r="M769" i="3" s="1"/>
  <c r="O769" i="3" s="1"/>
  <c r="N770" i="3"/>
  <c r="P770" i="3" s="1"/>
  <c r="L771" i="3"/>
  <c r="N772" i="3"/>
  <c r="P772" i="3" s="1"/>
  <c r="AD772" i="3"/>
  <c r="AF772" i="3" s="1"/>
  <c r="L773" i="3"/>
  <c r="N773" i="3" s="1"/>
  <c r="P773" i="3" s="1"/>
  <c r="N774" i="3"/>
  <c r="P774" i="3" s="1"/>
  <c r="AD774" i="3"/>
  <c r="AF774" i="3" s="1"/>
  <c r="L775" i="3"/>
  <c r="N775" i="3" s="1"/>
  <c r="P775" i="3" s="1"/>
  <c r="N776" i="3"/>
  <c r="P776" i="3" s="1"/>
  <c r="AD776" i="3"/>
  <c r="AF776" i="3" s="1"/>
  <c r="L777" i="3"/>
  <c r="M777" i="3" s="1"/>
  <c r="O777" i="3" s="1"/>
  <c r="N778" i="3"/>
  <c r="P778" i="3" s="1"/>
  <c r="L779" i="3"/>
  <c r="N780" i="3"/>
  <c r="P780" i="3" s="1"/>
  <c r="AD780" i="3"/>
  <c r="AF780" i="3" s="1"/>
  <c r="L781" i="3"/>
  <c r="N781" i="3" s="1"/>
  <c r="P781" i="3" s="1"/>
  <c r="N782" i="3"/>
  <c r="P782" i="3" s="1"/>
  <c r="AD782" i="3"/>
  <c r="AF782" i="3" s="1"/>
  <c r="L783" i="3"/>
  <c r="N783" i="3" s="1"/>
  <c r="P783" i="3" s="1"/>
  <c r="N784" i="3"/>
  <c r="P784" i="3" s="1"/>
  <c r="AD784" i="3"/>
  <c r="AF784" i="3" s="1"/>
  <c r="L785" i="3"/>
  <c r="M785" i="3" s="1"/>
  <c r="O785" i="3" s="1"/>
  <c r="N786" i="3"/>
  <c r="P786" i="3" s="1"/>
  <c r="L787" i="3"/>
  <c r="N788" i="3"/>
  <c r="P788" i="3" s="1"/>
  <c r="AD788" i="3"/>
  <c r="AF788" i="3" s="1"/>
  <c r="L789" i="3"/>
  <c r="N789" i="3" s="1"/>
  <c r="P789" i="3" s="1"/>
  <c r="N790" i="3"/>
  <c r="P790" i="3" s="1"/>
  <c r="AD790" i="3"/>
  <c r="AF790" i="3" s="1"/>
  <c r="L791" i="3"/>
  <c r="N791" i="3" s="1"/>
  <c r="P791" i="3" s="1"/>
  <c r="N792" i="3"/>
  <c r="P792" i="3" s="1"/>
  <c r="AD792" i="3"/>
  <c r="AF792" i="3" s="1"/>
  <c r="L793" i="3"/>
  <c r="M793" i="3" s="1"/>
  <c r="O793" i="3" s="1"/>
  <c r="N794" i="3"/>
  <c r="P794" i="3" s="1"/>
  <c r="L795" i="3"/>
  <c r="N796" i="3"/>
  <c r="P796" i="3" s="1"/>
  <c r="AD796" i="3"/>
  <c r="AF796" i="3" s="1"/>
  <c r="L797" i="3"/>
  <c r="N797" i="3" s="1"/>
  <c r="P797" i="3" s="1"/>
  <c r="N798" i="3"/>
  <c r="P798" i="3" s="1"/>
  <c r="AD798" i="3"/>
  <c r="AF798" i="3" s="1"/>
  <c r="L799" i="3"/>
  <c r="N799" i="3" s="1"/>
  <c r="P799" i="3" s="1"/>
  <c r="N800" i="3"/>
  <c r="P800" i="3" s="1"/>
  <c r="AD800" i="3"/>
  <c r="AF800" i="3" s="1"/>
  <c r="L801" i="3"/>
  <c r="M801" i="3" s="1"/>
  <c r="O801" i="3" s="1"/>
  <c r="N802" i="3"/>
  <c r="P802" i="3" s="1"/>
  <c r="L803" i="3"/>
  <c r="N804" i="3"/>
  <c r="P804" i="3" s="1"/>
  <c r="AD804" i="3"/>
  <c r="AF804" i="3" s="1"/>
  <c r="L805" i="3"/>
  <c r="N805" i="3" s="1"/>
  <c r="P805" i="3" s="1"/>
  <c r="N806" i="3"/>
  <c r="P806" i="3" s="1"/>
  <c r="AD806" i="3"/>
  <c r="AF806" i="3" s="1"/>
  <c r="L807" i="3"/>
  <c r="N807" i="3" s="1"/>
  <c r="P807" i="3" s="1"/>
  <c r="N808" i="3"/>
  <c r="P808" i="3" s="1"/>
  <c r="AD808" i="3"/>
  <c r="AF808" i="3" s="1"/>
  <c r="L809" i="3"/>
  <c r="M809" i="3" s="1"/>
  <c r="O809" i="3" s="1"/>
  <c r="N810" i="3"/>
  <c r="P810" i="3" s="1"/>
  <c r="L811" i="3"/>
  <c r="N812" i="3"/>
  <c r="P812" i="3" s="1"/>
  <c r="AD812" i="3"/>
  <c r="AF812" i="3" s="1"/>
  <c r="L813" i="3"/>
  <c r="N813" i="3" s="1"/>
  <c r="P813" i="3" s="1"/>
  <c r="N814" i="3"/>
  <c r="P814" i="3" s="1"/>
  <c r="AD814" i="3"/>
  <c r="AF814" i="3" s="1"/>
  <c r="L815" i="3"/>
  <c r="N815" i="3" s="1"/>
  <c r="P815" i="3" s="1"/>
  <c r="N816" i="3"/>
  <c r="P816" i="3" s="1"/>
  <c r="AD816" i="3"/>
  <c r="AF816" i="3" s="1"/>
  <c r="L817" i="3"/>
  <c r="M817" i="3" s="1"/>
  <c r="O817" i="3" s="1"/>
  <c r="N818" i="3"/>
  <c r="P818" i="3" s="1"/>
  <c r="L819" i="3"/>
  <c r="N820" i="3"/>
  <c r="P820" i="3" s="1"/>
  <c r="AD820" i="3"/>
  <c r="AF820" i="3" s="1"/>
  <c r="L821" i="3"/>
  <c r="N821" i="3" s="1"/>
  <c r="P821" i="3" s="1"/>
  <c r="N822" i="3"/>
  <c r="P822" i="3" s="1"/>
  <c r="AD822" i="3"/>
  <c r="AF822" i="3" s="1"/>
  <c r="L823" i="3"/>
  <c r="N823" i="3" s="1"/>
  <c r="P823" i="3" s="1"/>
  <c r="N824" i="3"/>
  <c r="P824" i="3" s="1"/>
  <c r="AD824" i="3"/>
  <c r="AF824" i="3" s="1"/>
  <c r="L825" i="3"/>
  <c r="M825" i="3" s="1"/>
  <c r="O825" i="3" s="1"/>
  <c r="N826" i="3"/>
  <c r="P826" i="3" s="1"/>
  <c r="L827" i="3"/>
  <c r="N828" i="3"/>
  <c r="P828" i="3" s="1"/>
  <c r="AD828" i="3"/>
  <c r="AF828" i="3" s="1"/>
  <c r="L829" i="3"/>
  <c r="N829" i="3" s="1"/>
  <c r="P829" i="3" s="1"/>
  <c r="N830" i="3"/>
  <c r="P830" i="3" s="1"/>
  <c r="AD830" i="3"/>
  <c r="AF830" i="3" s="1"/>
  <c r="L831" i="3"/>
  <c r="N831" i="3" s="1"/>
  <c r="P831" i="3" s="1"/>
  <c r="N832" i="3"/>
  <c r="P832" i="3" s="1"/>
  <c r="AD832" i="3"/>
  <c r="AF832" i="3" s="1"/>
  <c r="L833" i="3"/>
  <c r="M833" i="3" s="1"/>
  <c r="O833" i="3" s="1"/>
  <c r="N834" i="3"/>
  <c r="P834" i="3" s="1"/>
  <c r="L835" i="3"/>
  <c r="N836" i="3"/>
  <c r="P836" i="3" s="1"/>
  <c r="AD836" i="3"/>
  <c r="AF836" i="3" s="1"/>
  <c r="L837" i="3"/>
  <c r="N837" i="3" s="1"/>
  <c r="P837" i="3" s="1"/>
  <c r="N838" i="3"/>
  <c r="P838" i="3" s="1"/>
  <c r="AD838" i="3"/>
  <c r="AF838" i="3" s="1"/>
  <c r="L839" i="3"/>
  <c r="N839" i="3" s="1"/>
  <c r="P839" i="3" s="1"/>
  <c r="N840" i="3"/>
  <c r="P840" i="3" s="1"/>
  <c r="AD840" i="3"/>
  <c r="AF840" i="3" s="1"/>
  <c r="L841" i="3"/>
  <c r="M841" i="3" s="1"/>
  <c r="O841" i="3" s="1"/>
  <c r="N842" i="3"/>
  <c r="P842" i="3" s="1"/>
  <c r="L843" i="3"/>
  <c r="N844" i="3"/>
  <c r="P844" i="3" s="1"/>
  <c r="AD844" i="3"/>
  <c r="AF844" i="3" s="1"/>
  <c r="L845" i="3"/>
  <c r="N845" i="3" s="1"/>
  <c r="P845" i="3" s="1"/>
  <c r="N846" i="3"/>
  <c r="P846" i="3" s="1"/>
  <c r="AD846" i="3"/>
  <c r="AF846" i="3" s="1"/>
  <c r="L847" i="3"/>
  <c r="N847" i="3" s="1"/>
  <c r="P847" i="3" s="1"/>
  <c r="N848" i="3"/>
  <c r="P848" i="3" s="1"/>
  <c r="AD848" i="3"/>
  <c r="AF848" i="3" s="1"/>
  <c r="L849" i="3"/>
  <c r="M849" i="3" s="1"/>
  <c r="O849" i="3" s="1"/>
  <c r="N850" i="3"/>
  <c r="P850" i="3" s="1"/>
  <c r="L851" i="3"/>
  <c r="N852" i="3"/>
  <c r="P852" i="3" s="1"/>
  <c r="AD852" i="3"/>
  <c r="AF852" i="3" s="1"/>
  <c r="L853" i="3"/>
  <c r="N853" i="3" s="1"/>
  <c r="P853" i="3" s="1"/>
  <c r="N854" i="3"/>
  <c r="P854" i="3" s="1"/>
  <c r="AD854" i="3"/>
  <c r="AF854" i="3" s="1"/>
  <c r="L855" i="3"/>
  <c r="N855" i="3" s="1"/>
  <c r="P855" i="3" s="1"/>
  <c r="N856" i="3"/>
  <c r="P856" i="3" s="1"/>
  <c r="AD856" i="3"/>
  <c r="AF856" i="3" s="1"/>
  <c r="L857" i="3"/>
  <c r="M857" i="3" s="1"/>
  <c r="O857" i="3" s="1"/>
  <c r="N858" i="3"/>
  <c r="P858" i="3" s="1"/>
  <c r="L859" i="3"/>
  <c r="N860" i="3"/>
  <c r="P860" i="3" s="1"/>
  <c r="AD860" i="3"/>
  <c r="AF860" i="3" s="1"/>
  <c r="L861" i="3"/>
  <c r="N861" i="3" s="1"/>
  <c r="P861" i="3" s="1"/>
  <c r="N862" i="3"/>
  <c r="P862" i="3" s="1"/>
  <c r="AD862" i="3"/>
  <c r="AF862" i="3" s="1"/>
  <c r="L863" i="3"/>
  <c r="N863" i="3" s="1"/>
  <c r="P863" i="3" s="1"/>
  <c r="N864" i="3"/>
  <c r="P864" i="3" s="1"/>
  <c r="AD864" i="3"/>
  <c r="AF864" i="3" s="1"/>
  <c r="L865" i="3"/>
  <c r="M865" i="3" s="1"/>
  <c r="O865" i="3" s="1"/>
  <c r="N866" i="3"/>
  <c r="P866" i="3" s="1"/>
  <c r="W866" i="3"/>
  <c r="Y868" i="3"/>
  <c r="AA868" i="3" s="1"/>
  <c r="Y872" i="3"/>
  <c r="AA872" i="3" s="1"/>
  <c r="Y875" i="3"/>
  <c r="AA875" i="3" s="1"/>
  <c r="X875" i="3"/>
  <c r="Z875" i="3" s="1"/>
  <c r="AB875" i="3" s="1"/>
  <c r="AC883" i="3"/>
  <c r="M883" i="3"/>
  <c r="O883" i="3" s="1"/>
  <c r="L883" i="3"/>
  <c r="N883" i="3" s="1"/>
  <c r="P883" i="3" s="1"/>
  <c r="W883" i="3"/>
  <c r="AE883" i="3"/>
  <c r="AG883" i="3" s="1"/>
  <c r="N887" i="3"/>
  <c r="P887" i="3" s="1"/>
  <c r="Z953" i="3"/>
  <c r="AB953" i="3" s="1"/>
  <c r="Z969" i="3"/>
  <c r="AB969" i="3" s="1"/>
  <c r="AD979" i="3"/>
  <c r="AF979" i="3" s="1"/>
  <c r="K690" i="3"/>
  <c r="W690" i="3"/>
  <c r="K692" i="3"/>
  <c r="W692" i="3"/>
  <c r="K694" i="3"/>
  <c r="W694" i="3"/>
  <c r="K696" i="3"/>
  <c r="W696" i="3"/>
  <c r="K698" i="3"/>
  <c r="W698" i="3"/>
  <c r="K700" i="3"/>
  <c r="W700" i="3"/>
  <c r="K702" i="3"/>
  <c r="W702" i="3"/>
  <c r="K704" i="3"/>
  <c r="W704" i="3"/>
  <c r="K706" i="3"/>
  <c r="W706" i="3"/>
  <c r="K708" i="3"/>
  <c r="W708" i="3"/>
  <c r="K710" i="3"/>
  <c r="W710" i="3"/>
  <c r="K712" i="3"/>
  <c r="W712" i="3"/>
  <c r="K714" i="3"/>
  <c r="W714" i="3"/>
  <c r="K716" i="3"/>
  <c r="W716" i="3"/>
  <c r="M717" i="3"/>
  <c r="O717" i="3" s="1"/>
  <c r="K718" i="3"/>
  <c r="W718" i="3"/>
  <c r="K720" i="3"/>
  <c r="W720" i="3"/>
  <c r="K722" i="3"/>
  <c r="W722" i="3"/>
  <c r="M723" i="3"/>
  <c r="O723" i="3" s="1"/>
  <c r="K724" i="3"/>
  <c r="W724" i="3"/>
  <c r="M725" i="3"/>
  <c r="O725" i="3" s="1"/>
  <c r="K726" i="3"/>
  <c r="W726" i="3"/>
  <c r="K728" i="3"/>
  <c r="W728" i="3"/>
  <c r="K730" i="3"/>
  <c r="W730" i="3"/>
  <c r="M731" i="3"/>
  <c r="O731" i="3" s="1"/>
  <c r="K732" i="3"/>
  <c r="W732" i="3"/>
  <c r="M733" i="3"/>
  <c r="O733" i="3" s="1"/>
  <c r="K734" i="3"/>
  <c r="W734" i="3"/>
  <c r="K736" i="3"/>
  <c r="W736" i="3"/>
  <c r="K738" i="3"/>
  <c r="W738" i="3"/>
  <c r="M739" i="3"/>
  <c r="O739" i="3" s="1"/>
  <c r="K740" i="3"/>
  <c r="W740" i="3"/>
  <c r="M741" i="3"/>
  <c r="O741" i="3" s="1"/>
  <c r="K742" i="3"/>
  <c r="W742" i="3"/>
  <c r="K744" i="3"/>
  <c r="W744" i="3"/>
  <c r="K746" i="3"/>
  <c r="W746" i="3"/>
  <c r="M747" i="3"/>
  <c r="O747" i="3" s="1"/>
  <c r="K748" i="3"/>
  <c r="W748" i="3"/>
  <c r="M749" i="3"/>
  <c r="O749" i="3" s="1"/>
  <c r="K750" i="3"/>
  <c r="W750" i="3"/>
  <c r="K752" i="3"/>
  <c r="W752" i="3"/>
  <c r="K754" i="3"/>
  <c r="W754" i="3"/>
  <c r="M755" i="3"/>
  <c r="O755" i="3" s="1"/>
  <c r="K756" i="3"/>
  <c r="W756" i="3"/>
  <c r="M757" i="3"/>
  <c r="O757" i="3" s="1"/>
  <c r="K758" i="3"/>
  <c r="W758" i="3"/>
  <c r="K760" i="3"/>
  <c r="W760" i="3"/>
  <c r="K762" i="3"/>
  <c r="W762" i="3"/>
  <c r="M763" i="3"/>
  <c r="O763" i="3" s="1"/>
  <c r="K764" i="3"/>
  <c r="W764" i="3"/>
  <c r="M765" i="3"/>
  <c r="O765" i="3" s="1"/>
  <c r="K766" i="3"/>
  <c r="W766" i="3"/>
  <c r="K768" i="3"/>
  <c r="W768" i="3"/>
  <c r="K770" i="3"/>
  <c r="W770" i="3"/>
  <c r="M771" i="3"/>
  <c r="O771" i="3" s="1"/>
  <c r="K772" i="3"/>
  <c r="W772" i="3"/>
  <c r="M773" i="3"/>
  <c r="O773" i="3" s="1"/>
  <c r="K774" i="3"/>
  <c r="W774" i="3"/>
  <c r="K776" i="3"/>
  <c r="W776" i="3"/>
  <c r="K778" i="3"/>
  <c r="W778" i="3"/>
  <c r="M779" i="3"/>
  <c r="O779" i="3" s="1"/>
  <c r="K780" i="3"/>
  <c r="W780" i="3"/>
  <c r="M781" i="3"/>
  <c r="O781" i="3" s="1"/>
  <c r="K782" i="3"/>
  <c r="W782" i="3"/>
  <c r="K784" i="3"/>
  <c r="W784" i="3"/>
  <c r="K786" i="3"/>
  <c r="W786" i="3"/>
  <c r="M787" i="3"/>
  <c r="O787" i="3" s="1"/>
  <c r="K788" i="3"/>
  <c r="W788" i="3"/>
  <c r="M789" i="3"/>
  <c r="O789" i="3" s="1"/>
  <c r="K790" i="3"/>
  <c r="W790" i="3"/>
  <c r="K792" i="3"/>
  <c r="W792" i="3"/>
  <c r="K794" i="3"/>
  <c r="W794" i="3"/>
  <c r="M795" i="3"/>
  <c r="O795" i="3" s="1"/>
  <c r="K796" i="3"/>
  <c r="W796" i="3"/>
  <c r="M797" i="3"/>
  <c r="O797" i="3" s="1"/>
  <c r="K798" i="3"/>
  <c r="W798" i="3"/>
  <c r="K800" i="3"/>
  <c r="W800" i="3"/>
  <c r="K802" i="3"/>
  <c r="W802" i="3"/>
  <c r="M803" i="3"/>
  <c r="O803" i="3" s="1"/>
  <c r="K804" i="3"/>
  <c r="W804" i="3"/>
  <c r="M805" i="3"/>
  <c r="O805" i="3" s="1"/>
  <c r="K806" i="3"/>
  <c r="W806" i="3"/>
  <c r="K808" i="3"/>
  <c r="W808" i="3"/>
  <c r="K810" i="3"/>
  <c r="W810" i="3"/>
  <c r="M811" i="3"/>
  <c r="O811" i="3" s="1"/>
  <c r="K812" i="3"/>
  <c r="W812" i="3"/>
  <c r="M813" i="3"/>
  <c r="O813" i="3" s="1"/>
  <c r="K814" i="3"/>
  <c r="W814" i="3"/>
  <c r="K816" i="3"/>
  <c r="W816" i="3"/>
  <c r="K818" i="3"/>
  <c r="W818" i="3"/>
  <c r="M819" i="3"/>
  <c r="O819" i="3" s="1"/>
  <c r="K820" i="3"/>
  <c r="W820" i="3"/>
  <c r="M821" i="3"/>
  <c r="O821" i="3" s="1"/>
  <c r="K822" i="3"/>
  <c r="W822" i="3"/>
  <c r="K824" i="3"/>
  <c r="W824" i="3"/>
  <c r="K826" i="3"/>
  <c r="W826" i="3"/>
  <c r="M827" i="3"/>
  <c r="O827" i="3" s="1"/>
  <c r="K828" i="3"/>
  <c r="W828" i="3"/>
  <c r="M829" i="3"/>
  <c r="O829" i="3" s="1"/>
  <c r="K830" i="3"/>
  <c r="W830" i="3"/>
  <c r="K832" i="3"/>
  <c r="W832" i="3"/>
  <c r="K834" i="3"/>
  <c r="W834" i="3"/>
  <c r="M835" i="3"/>
  <c r="O835" i="3" s="1"/>
  <c r="K836" i="3"/>
  <c r="W836" i="3"/>
  <c r="M837" i="3"/>
  <c r="O837" i="3" s="1"/>
  <c r="K838" i="3"/>
  <c r="W838" i="3"/>
  <c r="K840" i="3"/>
  <c r="W840" i="3"/>
  <c r="K842" i="3"/>
  <c r="W842" i="3"/>
  <c r="M843" i="3"/>
  <c r="O843" i="3" s="1"/>
  <c r="K844" i="3"/>
  <c r="W844" i="3"/>
  <c r="M845" i="3"/>
  <c r="O845" i="3" s="1"/>
  <c r="K846" i="3"/>
  <c r="W846" i="3"/>
  <c r="K848" i="3"/>
  <c r="W848" i="3"/>
  <c r="K850" i="3"/>
  <c r="W850" i="3"/>
  <c r="M851" i="3"/>
  <c r="O851" i="3" s="1"/>
  <c r="K852" i="3"/>
  <c r="W852" i="3"/>
  <c r="M853" i="3"/>
  <c r="O853" i="3" s="1"/>
  <c r="K854" i="3"/>
  <c r="W854" i="3"/>
  <c r="K856" i="3"/>
  <c r="W856" i="3"/>
  <c r="K858" i="3"/>
  <c r="W858" i="3"/>
  <c r="M859" i="3"/>
  <c r="O859" i="3" s="1"/>
  <c r="K860" i="3"/>
  <c r="W860" i="3"/>
  <c r="M861" i="3"/>
  <c r="O861" i="3" s="1"/>
  <c r="K862" i="3"/>
  <c r="W862" i="3"/>
  <c r="K864" i="3"/>
  <c r="W864" i="3"/>
  <c r="K866" i="3"/>
  <c r="AC866" i="3"/>
  <c r="AE866" i="3" s="1"/>
  <c r="AG866" i="3" s="1"/>
  <c r="W867" i="3"/>
  <c r="AC867" i="3"/>
  <c r="AD867" i="3" s="1"/>
  <c r="AF867" i="3" s="1"/>
  <c r="Z869" i="3"/>
  <c r="AB869" i="3" s="1"/>
  <c r="AE869" i="3"/>
  <c r="AG869" i="3" s="1"/>
  <c r="X870" i="3"/>
  <c r="Y870" i="3" s="1"/>
  <c r="AA870" i="3" s="1"/>
  <c r="W871" i="3"/>
  <c r="AC871" i="3"/>
  <c r="AD871" i="3" s="1"/>
  <c r="AF871" i="3" s="1"/>
  <c r="Z873" i="3"/>
  <c r="AB873" i="3" s="1"/>
  <c r="AE873" i="3"/>
  <c r="AG873" i="3" s="1"/>
  <c r="X874" i="3"/>
  <c r="Y874" i="3" s="1"/>
  <c r="AA874" i="3" s="1"/>
  <c r="AC877" i="3"/>
  <c r="AD877" i="3" s="1"/>
  <c r="AF877" i="3" s="1"/>
  <c r="M877" i="3"/>
  <c r="O877" i="3" s="1"/>
  <c r="L877" i="3"/>
  <c r="N877" i="3" s="1"/>
  <c r="P877" i="3" s="1"/>
  <c r="W877" i="3"/>
  <c r="AE877" i="3"/>
  <c r="AG877" i="3" s="1"/>
  <c r="Z878" i="3"/>
  <c r="AB878" i="3" s="1"/>
  <c r="AD879" i="3"/>
  <c r="AF879" i="3" s="1"/>
  <c r="AD880" i="3"/>
  <c r="AF880" i="3" s="1"/>
  <c r="N881" i="3"/>
  <c r="P881" i="3" s="1"/>
  <c r="K883" i="3"/>
  <c r="AC885" i="3"/>
  <c r="AD885" i="3" s="1"/>
  <c r="AF885" i="3" s="1"/>
  <c r="L885" i="3"/>
  <c r="N885" i="3" s="1"/>
  <c r="P885" i="3" s="1"/>
  <c r="W885" i="3"/>
  <c r="AE885" i="3"/>
  <c r="AG885" i="3" s="1"/>
  <c r="Z886" i="3"/>
  <c r="AB886" i="3" s="1"/>
  <c r="AD887" i="3"/>
  <c r="AF887" i="3" s="1"/>
  <c r="AD888" i="3"/>
  <c r="AF888" i="3" s="1"/>
  <c r="N889" i="3"/>
  <c r="P889" i="3" s="1"/>
  <c r="Z891" i="3"/>
  <c r="AB891" i="3" s="1"/>
  <c r="Y891" i="3"/>
  <c r="AA891" i="3" s="1"/>
  <c r="X891" i="3"/>
  <c r="Z895" i="3"/>
  <c r="AB895" i="3" s="1"/>
  <c r="Y895" i="3"/>
  <c r="AA895" i="3" s="1"/>
  <c r="X895" i="3"/>
  <c r="Z899" i="3"/>
  <c r="AB899" i="3" s="1"/>
  <c r="Y899" i="3"/>
  <c r="AA899" i="3" s="1"/>
  <c r="X899" i="3"/>
  <c r="Z903" i="3"/>
  <c r="AB903" i="3" s="1"/>
  <c r="Y903" i="3"/>
  <c r="AA903" i="3" s="1"/>
  <c r="X903" i="3"/>
  <c r="AD941" i="3"/>
  <c r="AF941" i="3" s="1"/>
  <c r="Z947" i="3"/>
  <c r="AB947" i="3" s="1"/>
  <c r="Z963" i="3"/>
  <c r="AB963" i="3" s="1"/>
  <c r="Y1063" i="3"/>
  <c r="AA1063" i="3" s="1"/>
  <c r="Y1071" i="3"/>
  <c r="AA1071" i="3" s="1"/>
  <c r="X1059" i="3"/>
  <c r="X1063" i="3"/>
  <c r="Z1063" i="3" s="1"/>
  <c r="AB1063" i="3" s="1"/>
  <c r="X1067" i="3"/>
  <c r="AE1070" i="3"/>
  <c r="AG1070" i="3" s="1"/>
  <c r="Y1074" i="3"/>
  <c r="AA1074" i="3" s="1"/>
  <c r="X1074" i="3"/>
  <c r="Z1074" i="3" s="1"/>
  <c r="AB1074" i="3" s="1"/>
  <c r="Y1078" i="3"/>
  <c r="AA1078" i="3" s="1"/>
  <c r="X1078" i="3"/>
  <c r="Z1078" i="3" s="1"/>
  <c r="AB1078" i="3" s="1"/>
  <c r="X1082" i="3"/>
  <c r="Z1082" i="3" s="1"/>
  <c r="AB1082" i="3" s="1"/>
  <c r="Y1086" i="3"/>
  <c r="AA1086" i="3" s="1"/>
  <c r="X1086" i="3"/>
  <c r="Z1086" i="3"/>
  <c r="AB1086" i="3" s="1"/>
  <c r="Y1090" i="3"/>
  <c r="AA1090" i="3" s="1"/>
  <c r="X1090" i="3"/>
  <c r="Z1090" i="3" s="1"/>
  <c r="AB1090" i="3" s="1"/>
  <c r="Y1094" i="3"/>
  <c r="AA1094" i="3" s="1"/>
  <c r="X1094" i="3"/>
  <c r="Z1094" i="3" s="1"/>
  <c r="AB1094" i="3" s="1"/>
  <c r="X1098" i="3"/>
  <c r="Z1098" i="3" s="1"/>
  <c r="AB1098" i="3" s="1"/>
  <c r="Y1102" i="3"/>
  <c r="AA1102" i="3" s="1"/>
  <c r="X1102" i="3"/>
  <c r="Z1102" i="3"/>
  <c r="AB1102" i="3" s="1"/>
  <c r="Y1112" i="3"/>
  <c r="AA1112" i="3" s="1"/>
  <c r="N868" i="3"/>
  <c r="P868" i="3" s="1"/>
  <c r="N870" i="3"/>
  <c r="P870" i="3" s="1"/>
  <c r="N872" i="3"/>
  <c r="P872" i="3" s="1"/>
  <c r="N874" i="3"/>
  <c r="P874" i="3" s="1"/>
  <c r="N876" i="3"/>
  <c r="P876" i="3" s="1"/>
  <c r="N878" i="3"/>
  <c r="P878" i="3" s="1"/>
  <c r="N880" i="3"/>
  <c r="P880" i="3" s="1"/>
  <c r="N882" i="3"/>
  <c r="P882" i="3" s="1"/>
  <c r="N884" i="3"/>
  <c r="P884" i="3" s="1"/>
  <c r="N886" i="3"/>
  <c r="P886" i="3" s="1"/>
  <c r="N888" i="3"/>
  <c r="P888" i="3" s="1"/>
  <c r="N890" i="3"/>
  <c r="P890" i="3" s="1"/>
  <c r="L891" i="3"/>
  <c r="N892" i="3"/>
  <c r="P892" i="3" s="1"/>
  <c r="L893" i="3"/>
  <c r="N893" i="3" s="1"/>
  <c r="P893" i="3" s="1"/>
  <c r="N894" i="3"/>
  <c r="P894" i="3" s="1"/>
  <c r="L895" i="3"/>
  <c r="N896" i="3"/>
  <c r="P896" i="3" s="1"/>
  <c r="L897" i="3"/>
  <c r="N898" i="3"/>
  <c r="P898" i="3" s="1"/>
  <c r="L899" i="3"/>
  <c r="N900" i="3"/>
  <c r="P900" i="3" s="1"/>
  <c r="L901" i="3"/>
  <c r="N901" i="3" s="1"/>
  <c r="P901" i="3" s="1"/>
  <c r="N902" i="3"/>
  <c r="P902" i="3" s="1"/>
  <c r="L903" i="3"/>
  <c r="N904" i="3"/>
  <c r="P904" i="3" s="1"/>
  <c r="L905" i="3"/>
  <c r="X905" i="3"/>
  <c r="Z905" i="3" s="1"/>
  <c r="AB905" i="3" s="1"/>
  <c r="N906" i="3"/>
  <c r="P906" i="3" s="1"/>
  <c r="L907" i="3"/>
  <c r="X907" i="3"/>
  <c r="Z907" i="3" s="1"/>
  <c r="AB907" i="3" s="1"/>
  <c r="N908" i="3"/>
  <c r="P908" i="3" s="1"/>
  <c r="L909" i="3"/>
  <c r="X909" i="3"/>
  <c r="N910" i="3"/>
  <c r="P910" i="3" s="1"/>
  <c r="L911" i="3"/>
  <c r="N911" i="3" s="1"/>
  <c r="P911" i="3" s="1"/>
  <c r="X911" i="3"/>
  <c r="Z911" i="3" s="1"/>
  <c r="AB911" i="3" s="1"/>
  <c r="N912" i="3"/>
  <c r="P912" i="3" s="1"/>
  <c r="L913" i="3"/>
  <c r="X913" i="3"/>
  <c r="Z913" i="3" s="1"/>
  <c r="AB913" i="3" s="1"/>
  <c r="N914" i="3"/>
  <c r="P914" i="3" s="1"/>
  <c r="L915" i="3"/>
  <c r="X915" i="3"/>
  <c r="Z915" i="3" s="1"/>
  <c r="AB915" i="3" s="1"/>
  <c r="N916" i="3"/>
  <c r="P916" i="3" s="1"/>
  <c r="L917" i="3"/>
  <c r="X917" i="3"/>
  <c r="Z917" i="3" s="1"/>
  <c r="AB917" i="3" s="1"/>
  <c r="N918" i="3"/>
  <c r="P918" i="3" s="1"/>
  <c r="L919" i="3"/>
  <c r="N919" i="3" s="1"/>
  <c r="P919" i="3" s="1"/>
  <c r="X919" i="3"/>
  <c r="N920" i="3"/>
  <c r="P920" i="3" s="1"/>
  <c r="L921" i="3"/>
  <c r="X921" i="3"/>
  <c r="Z921" i="3" s="1"/>
  <c r="AB921" i="3" s="1"/>
  <c r="N922" i="3"/>
  <c r="P922" i="3" s="1"/>
  <c r="L923" i="3"/>
  <c r="X923" i="3"/>
  <c r="Z923" i="3" s="1"/>
  <c r="AB923" i="3" s="1"/>
  <c r="N924" i="3"/>
  <c r="P924" i="3" s="1"/>
  <c r="L925" i="3"/>
  <c r="X925" i="3"/>
  <c r="N926" i="3"/>
  <c r="P926" i="3" s="1"/>
  <c r="L927" i="3"/>
  <c r="N927" i="3" s="1"/>
  <c r="P927" i="3" s="1"/>
  <c r="X927" i="3"/>
  <c r="Z927" i="3" s="1"/>
  <c r="AB927" i="3" s="1"/>
  <c r="N928" i="3"/>
  <c r="P928" i="3" s="1"/>
  <c r="L929" i="3"/>
  <c r="X929" i="3"/>
  <c r="Z929" i="3" s="1"/>
  <c r="AB929" i="3" s="1"/>
  <c r="N930" i="3"/>
  <c r="P930" i="3" s="1"/>
  <c r="L931" i="3"/>
  <c r="X931" i="3"/>
  <c r="Z931" i="3" s="1"/>
  <c r="AB931" i="3" s="1"/>
  <c r="N932" i="3"/>
  <c r="P932" i="3" s="1"/>
  <c r="L933" i="3"/>
  <c r="X933" i="3"/>
  <c r="Z933" i="3" s="1"/>
  <c r="AB933" i="3" s="1"/>
  <c r="N934" i="3"/>
  <c r="P934" i="3" s="1"/>
  <c r="L935" i="3"/>
  <c r="N935" i="3" s="1"/>
  <c r="P935" i="3" s="1"/>
  <c r="X935" i="3"/>
  <c r="N936" i="3"/>
  <c r="P936" i="3" s="1"/>
  <c r="L937" i="3"/>
  <c r="X937" i="3"/>
  <c r="Z937" i="3" s="1"/>
  <c r="AB937" i="3" s="1"/>
  <c r="N938" i="3"/>
  <c r="P938" i="3" s="1"/>
  <c r="L939" i="3"/>
  <c r="X939" i="3"/>
  <c r="Z939" i="3" s="1"/>
  <c r="AB939" i="3" s="1"/>
  <c r="N940" i="3"/>
  <c r="P940" i="3" s="1"/>
  <c r="AD940" i="3"/>
  <c r="AF940" i="3" s="1"/>
  <c r="L941" i="3"/>
  <c r="X941" i="3"/>
  <c r="Z941" i="3" s="1"/>
  <c r="AB941" i="3" s="1"/>
  <c r="N942" i="3"/>
  <c r="P942" i="3" s="1"/>
  <c r="AD942" i="3"/>
  <c r="AF942" i="3" s="1"/>
  <c r="L943" i="3"/>
  <c r="X943" i="3"/>
  <c r="Y943" i="3" s="1"/>
  <c r="AA943" i="3" s="1"/>
  <c r="N944" i="3"/>
  <c r="P944" i="3" s="1"/>
  <c r="L945" i="3"/>
  <c r="X945" i="3"/>
  <c r="Z945" i="3" s="1"/>
  <c r="AB945" i="3" s="1"/>
  <c r="N946" i="3"/>
  <c r="P946" i="3" s="1"/>
  <c r="L947" i="3"/>
  <c r="M947" i="3" s="1"/>
  <c r="O947" i="3" s="1"/>
  <c r="X947" i="3"/>
  <c r="N948" i="3"/>
  <c r="P948" i="3" s="1"/>
  <c r="L949" i="3"/>
  <c r="M949" i="3" s="1"/>
  <c r="O949" i="3" s="1"/>
  <c r="X949" i="3"/>
  <c r="Z949" i="3" s="1"/>
  <c r="AB949" i="3" s="1"/>
  <c r="N950" i="3"/>
  <c r="P950" i="3" s="1"/>
  <c r="L951" i="3"/>
  <c r="X951" i="3"/>
  <c r="Z951" i="3" s="1"/>
  <c r="AB951" i="3" s="1"/>
  <c r="N952" i="3"/>
  <c r="P952" i="3" s="1"/>
  <c r="L953" i="3"/>
  <c r="X953" i="3"/>
  <c r="N954" i="3"/>
  <c r="P954" i="3" s="1"/>
  <c r="L955" i="3"/>
  <c r="M955" i="3" s="1"/>
  <c r="O955" i="3" s="1"/>
  <c r="X955" i="3"/>
  <c r="Z955" i="3" s="1"/>
  <c r="AB955" i="3" s="1"/>
  <c r="N956" i="3"/>
  <c r="P956" i="3" s="1"/>
  <c r="L957" i="3"/>
  <c r="M957" i="3" s="1"/>
  <c r="O957" i="3" s="1"/>
  <c r="X957" i="3"/>
  <c r="Z957" i="3" s="1"/>
  <c r="AB957" i="3" s="1"/>
  <c r="N958" i="3"/>
  <c r="P958" i="3" s="1"/>
  <c r="L959" i="3"/>
  <c r="X959" i="3"/>
  <c r="Y959" i="3" s="1"/>
  <c r="AA959" i="3" s="1"/>
  <c r="N960" i="3"/>
  <c r="P960" i="3" s="1"/>
  <c r="L961" i="3"/>
  <c r="X961" i="3"/>
  <c r="Z961" i="3" s="1"/>
  <c r="AB961" i="3" s="1"/>
  <c r="N962" i="3"/>
  <c r="P962" i="3" s="1"/>
  <c r="L963" i="3"/>
  <c r="M963" i="3" s="1"/>
  <c r="O963" i="3" s="1"/>
  <c r="X963" i="3"/>
  <c r="N964" i="3"/>
  <c r="P964" i="3" s="1"/>
  <c r="L965" i="3"/>
  <c r="M965" i="3" s="1"/>
  <c r="O965" i="3" s="1"/>
  <c r="X965" i="3"/>
  <c r="Z965" i="3" s="1"/>
  <c r="AB965" i="3" s="1"/>
  <c r="N966" i="3"/>
  <c r="P966" i="3" s="1"/>
  <c r="L967" i="3"/>
  <c r="X967" i="3"/>
  <c r="Z967" i="3" s="1"/>
  <c r="AB967" i="3" s="1"/>
  <c r="N968" i="3"/>
  <c r="P968" i="3" s="1"/>
  <c r="L969" i="3"/>
  <c r="X969" i="3"/>
  <c r="N970" i="3"/>
  <c r="P970" i="3" s="1"/>
  <c r="AD970" i="3"/>
  <c r="AF970" i="3" s="1"/>
  <c r="L971" i="3"/>
  <c r="X971" i="3"/>
  <c r="Z971" i="3" s="1"/>
  <c r="AB971" i="3" s="1"/>
  <c r="N972" i="3"/>
  <c r="P972" i="3" s="1"/>
  <c r="AD972" i="3"/>
  <c r="AF972" i="3" s="1"/>
  <c r="L973" i="3"/>
  <c r="X973" i="3"/>
  <c r="N974" i="3"/>
  <c r="P974" i="3" s="1"/>
  <c r="AD974" i="3"/>
  <c r="AF974" i="3" s="1"/>
  <c r="L975" i="3"/>
  <c r="X975" i="3"/>
  <c r="Z975" i="3" s="1"/>
  <c r="AB975" i="3" s="1"/>
  <c r="N976" i="3"/>
  <c r="P976" i="3" s="1"/>
  <c r="L977" i="3"/>
  <c r="M977" i="3" s="1"/>
  <c r="O977" i="3" s="1"/>
  <c r="X977" i="3"/>
  <c r="Z977" i="3" s="1"/>
  <c r="AB977" i="3" s="1"/>
  <c r="N978" i="3"/>
  <c r="P978" i="3" s="1"/>
  <c r="L979" i="3"/>
  <c r="X979" i="3"/>
  <c r="Z979" i="3" s="1"/>
  <c r="AB979" i="3" s="1"/>
  <c r="N980" i="3"/>
  <c r="P980" i="3" s="1"/>
  <c r="AD980" i="3"/>
  <c r="AF980" i="3" s="1"/>
  <c r="L981" i="3"/>
  <c r="M981" i="3" s="1"/>
  <c r="O981" i="3" s="1"/>
  <c r="X981" i="3"/>
  <c r="Z981" i="3" s="1"/>
  <c r="AB981" i="3" s="1"/>
  <c r="N982" i="3"/>
  <c r="P982" i="3" s="1"/>
  <c r="AD982" i="3"/>
  <c r="AF982" i="3" s="1"/>
  <c r="L983" i="3"/>
  <c r="M983" i="3" s="1"/>
  <c r="O983" i="3" s="1"/>
  <c r="X983" i="3"/>
  <c r="Z983" i="3" s="1"/>
  <c r="AB983" i="3" s="1"/>
  <c r="N984" i="3"/>
  <c r="P984" i="3" s="1"/>
  <c r="AD984" i="3"/>
  <c r="AF984" i="3" s="1"/>
  <c r="L985" i="3"/>
  <c r="X985" i="3"/>
  <c r="Z985" i="3" s="1"/>
  <c r="AB985" i="3" s="1"/>
  <c r="N986" i="3"/>
  <c r="P986" i="3" s="1"/>
  <c r="AD986" i="3"/>
  <c r="AF986" i="3" s="1"/>
  <c r="L987" i="3"/>
  <c r="X987" i="3"/>
  <c r="Y987" i="3" s="1"/>
  <c r="AA987" i="3" s="1"/>
  <c r="N988" i="3"/>
  <c r="P988" i="3" s="1"/>
  <c r="AD988" i="3"/>
  <c r="AF988" i="3" s="1"/>
  <c r="L989" i="3"/>
  <c r="M989" i="3" s="1"/>
  <c r="O989" i="3" s="1"/>
  <c r="X989" i="3"/>
  <c r="Z989" i="3" s="1"/>
  <c r="AB989" i="3" s="1"/>
  <c r="N990" i="3"/>
  <c r="P990" i="3" s="1"/>
  <c r="AD990" i="3"/>
  <c r="AF990" i="3" s="1"/>
  <c r="L991" i="3"/>
  <c r="M991" i="3" s="1"/>
  <c r="O991" i="3" s="1"/>
  <c r="X991" i="3"/>
  <c r="Z991" i="3" s="1"/>
  <c r="AB991" i="3" s="1"/>
  <c r="N992" i="3"/>
  <c r="P992" i="3" s="1"/>
  <c r="AD992" i="3"/>
  <c r="AF992" i="3" s="1"/>
  <c r="L993" i="3"/>
  <c r="X993" i="3"/>
  <c r="Z993" i="3" s="1"/>
  <c r="AB993" i="3" s="1"/>
  <c r="N994" i="3"/>
  <c r="P994" i="3" s="1"/>
  <c r="AD994" i="3"/>
  <c r="AF994" i="3" s="1"/>
  <c r="L995" i="3"/>
  <c r="X995" i="3"/>
  <c r="Y995" i="3" s="1"/>
  <c r="AA995" i="3" s="1"/>
  <c r="N996" i="3"/>
  <c r="P996" i="3" s="1"/>
  <c r="AD996" i="3"/>
  <c r="AF996" i="3" s="1"/>
  <c r="L997" i="3"/>
  <c r="M997" i="3" s="1"/>
  <c r="O997" i="3" s="1"/>
  <c r="X997" i="3"/>
  <c r="Z997" i="3" s="1"/>
  <c r="AB997" i="3" s="1"/>
  <c r="N998" i="3"/>
  <c r="P998" i="3" s="1"/>
  <c r="AD998" i="3"/>
  <c r="AF998" i="3" s="1"/>
  <c r="L999" i="3"/>
  <c r="M999" i="3" s="1"/>
  <c r="O999" i="3" s="1"/>
  <c r="X999" i="3"/>
  <c r="Z999" i="3" s="1"/>
  <c r="AB999" i="3" s="1"/>
  <c r="N1000" i="3"/>
  <c r="P1000" i="3" s="1"/>
  <c r="AD1000" i="3"/>
  <c r="AF1000" i="3" s="1"/>
  <c r="L1001" i="3"/>
  <c r="X1001" i="3"/>
  <c r="Z1001" i="3" s="1"/>
  <c r="AB1001" i="3" s="1"/>
  <c r="N1002" i="3"/>
  <c r="P1002" i="3" s="1"/>
  <c r="AD1002" i="3"/>
  <c r="AF1002" i="3" s="1"/>
  <c r="L1003" i="3"/>
  <c r="X1003" i="3"/>
  <c r="Y1003" i="3" s="1"/>
  <c r="AA1003" i="3" s="1"/>
  <c r="N1004" i="3"/>
  <c r="P1004" i="3" s="1"/>
  <c r="AD1004" i="3"/>
  <c r="AF1004" i="3" s="1"/>
  <c r="L1005" i="3"/>
  <c r="M1005" i="3" s="1"/>
  <c r="O1005" i="3" s="1"/>
  <c r="X1005" i="3"/>
  <c r="Z1005" i="3" s="1"/>
  <c r="AB1005" i="3" s="1"/>
  <c r="N1006" i="3"/>
  <c r="P1006" i="3" s="1"/>
  <c r="AD1006" i="3"/>
  <c r="AF1006" i="3" s="1"/>
  <c r="L1007" i="3"/>
  <c r="M1007" i="3" s="1"/>
  <c r="O1007" i="3" s="1"/>
  <c r="X1007" i="3"/>
  <c r="Z1007" i="3" s="1"/>
  <c r="AB1007" i="3" s="1"/>
  <c r="N1008" i="3"/>
  <c r="P1008" i="3" s="1"/>
  <c r="AD1008" i="3"/>
  <c r="AF1008" i="3" s="1"/>
  <c r="L1009" i="3"/>
  <c r="X1009" i="3"/>
  <c r="Z1009" i="3" s="1"/>
  <c r="AB1009" i="3" s="1"/>
  <c r="N1010" i="3"/>
  <c r="P1010" i="3" s="1"/>
  <c r="AD1010" i="3"/>
  <c r="AF1010" i="3" s="1"/>
  <c r="L1011" i="3"/>
  <c r="X1011" i="3"/>
  <c r="Y1011" i="3" s="1"/>
  <c r="AA1011" i="3" s="1"/>
  <c r="N1012" i="3"/>
  <c r="P1012" i="3" s="1"/>
  <c r="AD1012" i="3"/>
  <c r="AF1012" i="3" s="1"/>
  <c r="L1013" i="3"/>
  <c r="M1013" i="3" s="1"/>
  <c r="O1013" i="3" s="1"/>
  <c r="X1013" i="3"/>
  <c r="Z1013" i="3" s="1"/>
  <c r="AB1013" i="3" s="1"/>
  <c r="N1014" i="3"/>
  <c r="P1014" i="3" s="1"/>
  <c r="AD1014" i="3"/>
  <c r="AF1014" i="3" s="1"/>
  <c r="L1015" i="3"/>
  <c r="M1015" i="3" s="1"/>
  <c r="O1015" i="3" s="1"/>
  <c r="X1015" i="3"/>
  <c r="Z1015" i="3" s="1"/>
  <c r="AB1015" i="3" s="1"/>
  <c r="N1016" i="3"/>
  <c r="P1016" i="3" s="1"/>
  <c r="AD1016" i="3"/>
  <c r="AF1016" i="3" s="1"/>
  <c r="L1017" i="3"/>
  <c r="X1017" i="3"/>
  <c r="Z1017" i="3" s="1"/>
  <c r="AB1017" i="3" s="1"/>
  <c r="N1018" i="3"/>
  <c r="P1018" i="3" s="1"/>
  <c r="AD1018" i="3"/>
  <c r="AF1018" i="3" s="1"/>
  <c r="L1019" i="3"/>
  <c r="X1019" i="3"/>
  <c r="Y1019" i="3" s="1"/>
  <c r="AA1019" i="3" s="1"/>
  <c r="N1020" i="3"/>
  <c r="P1020" i="3" s="1"/>
  <c r="AD1020" i="3"/>
  <c r="AF1020" i="3" s="1"/>
  <c r="L1021" i="3"/>
  <c r="M1021" i="3" s="1"/>
  <c r="O1021" i="3" s="1"/>
  <c r="X1021" i="3"/>
  <c r="Z1021" i="3" s="1"/>
  <c r="AB1021" i="3" s="1"/>
  <c r="N1022" i="3"/>
  <c r="P1022" i="3" s="1"/>
  <c r="AD1022" i="3"/>
  <c r="AF1022" i="3" s="1"/>
  <c r="L1023" i="3"/>
  <c r="M1023" i="3" s="1"/>
  <c r="O1023" i="3" s="1"/>
  <c r="X1023" i="3"/>
  <c r="Z1023" i="3" s="1"/>
  <c r="AB1023" i="3" s="1"/>
  <c r="N1024" i="3"/>
  <c r="P1024" i="3" s="1"/>
  <c r="AD1024" i="3"/>
  <c r="AF1024" i="3" s="1"/>
  <c r="L1025" i="3"/>
  <c r="X1025" i="3"/>
  <c r="Z1025" i="3" s="1"/>
  <c r="AB1025" i="3" s="1"/>
  <c r="N1026" i="3"/>
  <c r="P1026" i="3" s="1"/>
  <c r="AD1026" i="3"/>
  <c r="AF1026" i="3" s="1"/>
  <c r="L1027" i="3"/>
  <c r="X1027" i="3"/>
  <c r="Y1027" i="3" s="1"/>
  <c r="AA1027" i="3" s="1"/>
  <c r="N1028" i="3"/>
  <c r="P1028" i="3" s="1"/>
  <c r="AD1028" i="3"/>
  <c r="AF1028" i="3" s="1"/>
  <c r="L1029" i="3"/>
  <c r="M1029" i="3" s="1"/>
  <c r="O1029" i="3" s="1"/>
  <c r="X1029" i="3"/>
  <c r="Z1029" i="3" s="1"/>
  <c r="AB1029" i="3" s="1"/>
  <c r="N1030" i="3"/>
  <c r="P1030" i="3" s="1"/>
  <c r="AD1030" i="3"/>
  <c r="AF1030" i="3" s="1"/>
  <c r="L1031" i="3"/>
  <c r="M1031" i="3" s="1"/>
  <c r="O1031" i="3" s="1"/>
  <c r="X1031" i="3"/>
  <c r="Z1031" i="3" s="1"/>
  <c r="AB1031" i="3" s="1"/>
  <c r="N1032" i="3"/>
  <c r="P1032" i="3" s="1"/>
  <c r="AD1032" i="3"/>
  <c r="AF1032" i="3" s="1"/>
  <c r="L1033" i="3"/>
  <c r="X1033" i="3"/>
  <c r="Z1033" i="3" s="1"/>
  <c r="AB1033" i="3" s="1"/>
  <c r="N1034" i="3"/>
  <c r="P1034" i="3" s="1"/>
  <c r="AD1034" i="3"/>
  <c r="AF1034" i="3" s="1"/>
  <c r="L1035" i="3"/>
  <c r="X1035" i="3"/>
  <c r="Y1035" i="3" s="1"/>
  <c r="AA1035" i="3" s="1"/>
  <c r="N1036" i="3"/>
  <c r="P1036" i="3" s="1"/>
  <c r="AD1036" i="3"/>
  <c r="AF1036" i="3" s="1"/>
  <c r="L1037" i="3"/>
  <c r="M1037" i="3" s="1"/>
  <c r="O1037" i="3" s="1"/>
  <c r="X1037" i="3"/>
  <c r="Z1037" i="3" s="1"/>
  <c r="AB1037" i="3" s="1"/>
  <c r="N1038" i="3"/>
  <c r="P1038" i="3" s="1"/>
  <c r="AD1038" i="3"/>
  <c r="AF1038" i="3" s="1"/>
  <c r="L1039" i="3"/>
  <c r="M1039" i="3" s="1"/>
  <c r="O1039" i="3" s="1"/>
  <c r="X1039" i="3"/>
  <c r="Z1039" i="3" s="1"/>
  <c r="AB1039" i="3" s="1"/>
  <c r="N1040" i="3"/>
  <c r="P1040" i="3" s="1"/>
  <c r="AD1040" i="3"/>
  <c r="AF1040" i="3" s="1"/>
  <c r="L1041" i="3"/>
  <c r="X1041" i="3"/>
  <c r="Z1041" i="3" s="1"/>
  <c r="AB1041" i="3" s="1"/>
  <c r="N1042" i="3"/>
  <c r="P1042" i="3" s="1"/>
  <c r="AD1042" i="3"/>
  <c r="AF1042" i="3" s="1"/>
  <c r="L1043" i="3"/>
  <c r="X1043" i="3"/>
  <c r="Y1043" i="3" s="1"/>
  <c r="AA1043" i="3" s="1"/>
  <c r="N1044" i="3"/>
  <c r="P1044" i="3" s="1"/>
  <c r="AD1044" i="3"/>
  <c r="AF1044" i="3" s="1"/>
  <c r="L1045" i="3"/>
  <c r="N1045" i="3" s="1"/>
  <c r="P1045" i="3" s="1"/>
  <c r="X1045" i="3"/>
  <c r="Z1045" i="3" s="1"/>
  <c r="AB1045" i="3" s="1"/>
  <c r="N1046" i="3"/>
  <c r="P1046" i="3" s="1"/>
  <c r="AD1046" i="3"/>
  <c r="AF1046" i="3" s="1"/>
  <c r="L1047" i="3"/>
  <c r="N1047" i="3" s="1"/>
  <c r="P1047" i="3" s="1"/>
  <c r="X1047" i="3"/>
  <c r="Z1047" i="3" s="1"/>
  <c r="AB1047" i="3" s="1"/>
  <c r="N1048" i="3"/>
  <c r="P1048" i="3" s="1"/>
  <c r="AD1048" i="3"/>
  <c r="AF1048" i="3" s="1"/>
  <c r="L1049" i="3"/>
  <c r="M1049" i="3" s="1"/>
  <c r="O1049" i="3" s="1"/>
  <c r="X1049" i="3"/>
  <c r="Z1049" i="3" s="1"/>
  <c r="AB1049" i="3" s="1"/>
  <c r="N1050" i="3"/>
  <c r="P1050" i="3" s="1"/>
  <c r="AD1050" i="3"/>
  <c r="AF1050" i="3" s="1"/>
  <c r="L1051" i="3"/>
  <c r="M1051" i="3" s="1"/>
  <c r="O1051" i="3" s="1"/>
  <c r="X1051" i="3"/>
  <c r="Z1051" i="3" s="1"/>
  <c r="AB1051" i="3" s="1"/>
  <c r="N1052" i="3"/>
  <c r="P1052" i="3" s="1"/>
  <c r="AD1052" i="3"/>
  <c r="AF1052" i="3" s="1"/>
  <c r="L1053" i="3"/>
  <c r="N1053" i="3" s="1"/>
  <c r="P1053" i="3" s="1"/>
  <c r="X1053" i="3"/>
  <c r="Z1053" i="3" s="1"/>
  <c r="AB1053" i="3" s="1"/>
  <c r="N1054" i="3"/>
  <c r="P1054" i="3" s="1"/>
  <c r="AD1054" i="3"/>
  <c r="AF1054" i="3" s="1"/>
  <c r="L1055" i="3"/>
  <c r="M1055" i="3" s="1"/>
  <c r="O1055" i="3" s="1"/>
  <c r="AE1055" i="3"/>
  <c r="AG1055" i="3" s="1"/>
  <c r="Y1056" i="3"/>
  <c r="AA1056" i="3" s="1"/>
  <c r="Z1065" i="3"/>
  <c r="AB1065" i="3" s="1"/>
  <c r="AD1103" i="3"/>
  <c r="AF1103" i="3" s="1"/>
  <c r="Y1106" i="3"/>
  <c r="AA1106" i="3" s="1"/>
  <c r="Y1114" i="3"/>
  <c r="AA1114" i="3" s="1"/>
  <c r="M891" i="3"/>
  <c r="O891" i="3" s="1"/>
  <c r="AC891" i="3"/>
  <c r="AE891" i="3" s="1"/>
  <c r="AG891" i="3" s="1"/>
  <c r="M893" i="3"/>
  <c r="O893" i="3" s="1"/>
  <c r="AC893" i="3"/>
  <c r="AE893" i="3" s="1"/>
  <c r="AG893" i="3" s="1"/>
  <c r="M895" i="3"/>
  <c r="O895" i="3" s="1"/>
  <c r="AC895" i="3"/>
  <c r="AE895" i="3" s="1"/>
  <c r="AG895" i="3" s="1"/>
  <c r="M897" i="3"/>
  <c r="O897" i="3" s="1"/>
  <c r="AC897" i="3"/>
  <c r="AE897" i="3" s="1"/>
  <c r="AG897" i="3" s="1"/>
  <c r="M899" i="3"/>
  <c r="O899" i="3" s="1"/>
  <c r="AC899" i="3"/>
  <c r="AE899" i="3" s="1"/>
  <c r="AG899" i="3" s="1"/>
  <c r="M901" i="3"/>
  <c r="O901" i="3" s="1"/>
  <c r="AC901" i="3"/>
  <c r="AE901" i="3" s="1"/>
  <c r="AG901" i="3" s="1"/>
  <c r="M903" i="3"/>
  <c r="O903" i="3" s="1"/>
  <c r="AC903" i="3"/>
  <c r="AE903" i="3" s="1"/>
  <c r="AG903" i="3" s="1"/>
  <c r="M905" i="3"/>
  <c r="O905" i="3" s="1"/>
  <c r="Y905" i="3"/>
  <c r="AA905" i="3" s="1"/>
  <c r="AC905" i="3"/>
  <c r="AE905" i="3" s="1"/>
  <c r="AG905" i="3" s="1"/>
  <c r="M907" i="3"/>
  <c r="O907" i="3" s="1"/>
  <c r="Y907" i="3"/>
  <c r="AA907" i="3" s="1"/>
  <c r="AC907" i="3"/>
  <c r="AE907" i="3" s="1"/>
  <c r="AG907" i="3" s="1"/>
  <c r="M909" i="3"/>
  <c r="O909" i="3" s="1"/>
  <c r="Y909" i="3"/>
  <c r="AA909" i="3" s="1"/>
  <c r="AC909" i="3"/>
  <c r="AE909" i="3" s="1"/>
  <c r="AG909" i="3" s="1"/>
  <c r="M911" i="3"/>
  <c r="O911" i="3" s="1"/>
  <c r="Y911" i="3"/>
  <c r="AA911" i="3" s="1"/>
  <c r="AC911" i="3"/>
  <c r="AE911" i="3" s="1"/>
  <c r="AG911" i="3" s="1"/>
  <c r="M913" i="3"/>
  <c r="O913" i="3" s="1"/>
  <c r="Y913" i="3"/>
  <c r="AA913" i="3" s="1"/>
  <c r="AC913" i="3"/>
  <c r="AE913" i="3" s="1"/>
  <c r="AG913" i="3" s="1"/>
  <c r="M915" i="3"/>
  <c r="O915" i="3" s="1"/>
  <c r="Y915" i="3"/>
  <c r="AA915" i="3" s="1"/>
  <c r="AC915" i="3"/>
  <c r="AE915" i="3" s="1"/>
  <c r="AG915" i="3" s="1"/>
  <c r="M917" i="3"/>
  <c r="O917" i="3" s="1"/>
  <c r="Y917" i="3"/>
  <c r="AA917" i="3" s="1"/>
  <c r="AC917" i="3"/>
  <c r="AE917" i="3" s="1"/>
  <c r="AG917" i="3" s="1"/>
  <c r="M919" i="3"/>
  <c r="O919" i="3" s="1"/>
  <c r="Y919" i="3"/>
  <c r="AA919" i="3" s="1"/>
  <c r="AC919" i="3"/>
  <c r="AE919" i="3" s="1"/>
  <c r="AG919" i="3" s="1"/>
  <c r="M921" i="3"/>
  <c r="O921" i="3" s="1"/>
  <c r="Y921" i="3"/>
  <c r="AA921" i="3" s="1"/>
  <c r="AC921" i="3"/>
  <c r="AE921" i="3" s="1"/>
  <c r="AG921" i="3" s="1"/>
  <c r="M923" i="3"/>
  <c r="O923" i="3" s="1"/>
  <c r="Y923" i="3"/>
  <c r="AA923" i="3" s="1"/>
  <c r="AC923" i="3"/>
  <c r="AE923" i="3" s="1"/>
  <c r="AG923" i="3" s="1"/>
  <c r="M925" i="3"/>
  <c r="O925" i="3" s="1"/>
  <c r="Y925" i="3"/>
  <c r="AA925" i="3" s="1"/>
  <c r="AC925" i="3"/>
  <c r="AE925" i="3" s="1"/>
  <c r="AG925" i="3" s="1"/>
  <c r="M927" i="3"/>
  <c r="O927" i="3" s="1"/>
  <c r="Y927" i="3"/>
  <c r="AA927" i="3" s="1"/>
  <c r="AC927" i="3"/>
  <c r="AE927" i="3" s="1"/>
  <c r="AG927" i="3" s="1"/>
  <c r="M929" i="3"/>
  <c r="O929" i="3" s="1"/>
  <c r="Y929" i="3"/>
  <c r="AA929" i="3" s="1"/>
  <c r="AC929" i="3"/>
  <c r="AE929" i="3" s="1"/>
  <c r="AG929" i="3" s="1"/>
  <c r="M931" i="3"/>
  <c r="O931" i="3" s="1"/>
  <c r="Y931" i="3"/>
  <c r="AA931" i="3" s="1"/>
  <c r="AC931" i="3"/>
  <c r="AE931" i="3" s="1"/>
  <c r="AG931" i="3" s="1"/>
  <c r="M933" i="3"/>
  <c r="O933" i="3" s="1"/>
  <c r="Y933" i="3"/>
  <c r="AA933" i="3" s="1"/>
  <c r="AC933" i="3"/>
  <c r="AE933" i="3" s="1"/>
  <c r="AG933" i="3" s="1"/>
  <c r="M935" i="3"/>
  <c r="O935" i="3" s="1"/>
  <c r="Y935" i="3"/>
  <c r="AA935" i="3" s="1"/>
  <c r="AC935" i="3"/>
  <c r="AE935" i="3" s="1"/>
  <c r="AG935" i="3" s="1"/>
  <c r="M937" i="3"/>
  <c r="O937" i="3" s="1"/>
  <c r="Y937" i="3"/>
  <c r="AA937" i="3" s="1"/>
  <c r="AC937" i="3"/>
  <c r="AE937" i="3" s="1"/>
  <c r="AG937" i="3" s="1"/>
  <c r="M939" i="3"/>
  <c r="O939" i="3" s="1"/>
  <c r="Y939" i="3"/>
  <c r="AA939" i="3" s="1"/>
  <c r="AC939" i="3"/>
  <c r="AE939" i="3" s="1"/>
  <c r="AG939" i="3" s="1"/>
  <c r="K940" i="3"/>
  <c r="W940" i="3"/>
  <c r="M941" i="3"/>
  <c r="O941" i="3" s="1"/>
  <c r="Y941" i="3"/>
  <c r="AA941" i="3" s="1"/>
  <c r="AC941" i="3"/>
  <c r="AE941" i="3" s="1"/>
  <c r="AG941" i="3" s="1"/>
  <c r="K942" i="3"/>
  <c r="W942" i="3"/>
  <c r="M943" i="3"/>
  <c r="O943" i="3" s="1"/>
  <c r="AC943" i="3"/>
  <c r="AE943" i="3" s="1"/>
  <c r="AG943" i="3" s="1"/>
  <c r="M945" i="3"/>
  <c r="O945" i="3" s="1"/>
  <c r="Y945" i="3"/>
  <c r="AA945" i="3" s="1"/>
  <c r="AC945" i="3"/>
  <c r="AE945" i="3" s="1"/>
  <c r="AG945" i="3" s="1"/>
  <c r="Y947" i="3"/>
  <c r="AA947" i="3" s="1"/>
  <c r="AC947" i="3"/>
  <c r="AE947" i="3" s="1"/>
  <c r="AG947" i="3" s="1"/>
  <c r="AC949" i="3"/>
  <c r="AE949" i="3" s="1"/>
  <c r="AG949" i="3" s="1"/>
  <c r="M951" i="3"/>
  <c r="O951" i="3" s="1"/>
  <c r="AC951" i="3"/>
  <c r="AE951" i="3" s="1"/>
  <c r="AG951" i="3" s="1"/>
  <c r="M953" i="3"/>
  <c r="O953" i="3" s="1"/>
  <c r="Y953" i="3"/>
  <c r="AA953" i="3" s="1"/>
  <c r="AC953" i="3"/>
  <c r="AE953" i="3" s="1"/>
  <c r="AG953" i="3" s="1"/>
  <c r="Y955" i="3"/>
  <c r="AA955" i="3" s="1"/>
  <c r="AC955" i="3"/>
  <c r="AE955" i="3" s="1"/>
  <c r="AG955" i="3" s="1"/>
  <c r="AC957" i="3"/>
  <c r="AE957" i="3" s="1"/>
  <c r="AG957" i="3" s="1"/>
  <c r="M959" i="3"/>
  <c r="O959" i="3" s="1"/>
  <c r="AC959" i="3"/>
  <c r="AE959" i="3" s="1"/>
  <c r="AG959" i="3" s="1"/>
  <c r="M961" i="3"/>
  <c r="O961" i="3" s="1"/>
  <c r="Y961" i="3"/>
  <c r="AA961" i="3" s="1"/>
  <c r="AC961" i="3"/>
  <c r="AE961" i="3" s="1"/>
  <c r="AG961" i="3" s="1"/>
  <c r="Y963" i="3"/>
  <c r="AA963" i="3" s="1"/>
  <c r="AC963" i="3"/>
  <c r="AE963" i="3" s="1"/>
  <c r="AG963" i="3" s="1"/>
  <c r="AC965" i="3"/>
  <c r="AE965" i="3" s="1"/>
  <c r="AG965" i="3" s="1"/>
  <c r="M967" i="3"/>
  <c r="O967" i="3" s="1"/>
  <c r="AC967" i="3"/>
  <c r="AE967" i="3" s="1"/>
  <c r="AG967" i="3" s="1"/>
  <c r="M969" i="3"/>
  <c r="O969" i="3" s="1"/>
  <c r="Y969" i="3"/>
  <c r="AA969" i="3" s="1"/>
  <c r="AC969" i="3"/>
  <c r="AE969" i="3" s="1"/>
  <c r="AG969" i="3" s="1"/>
  <c r="K970" i="3"/>
  <c r="W970" i="3"/>
  <c r="M971" i="3"/>
  <c r="O971" i="3" s="1"/>
  <c r="Y971" i="3"/>
  <c r="AA971" i="3" s="1"/>
  <c r="AC971" i="3"/>
  <c r="AE971" i="3" s="1"/>
  <c r="AG971" i="3" s="1"/>
  <c r="K972" i="3"/>
  <c r="W972" i="3"/>
  <c r="M973" i="3"/>
  <c r="O973" i="3" s="1"/>
  <c r="Y973" i="3"/>
  <c r="AA973" i="3" s="1"/>
  <c r="AC973" i="3"/>
  <c r="AE973" i="3" s="1"/>
  <c r="AG973" i="3" s="1"/>
  <c r="K974" i="3"/>
  <c r="W974" i="3"/>
  <c r="M975" i="3"/>
  <c r="O975" i="3" s="1"/>
  <c r="Y975" i="3"/>
  <c r="AA975" i="3" s="1"/>
  <c r="AC975" i="3"/>
  <c r="AE975" i="3" s="1"/>
  <c r="AG975" i="3" s="1"/>
  <c r="Y977" i="3"/>
  <c r="AA977" i="3" s="1"/>
  <c r="AC977" i="3"/>
  <c r="AE977" i="3" s="1"/>
  <c r="AG977" i="3" s="1"/>
  <c r="M979" i="3"/>
  <c r="O979" i="3" s="1"/>
  <c r="AC979" i="3"/>
  <c r="AE979" i="3" s="1"/>
  <c r="AG979" i="3" s="1"/>
  <c r="K980" i="3"/>
  <c r="W980" i="3"/>
  <c r="AC981" i="3"/>
  <c r="AE981" i="3" s="1"/>
  <c r="AG981" i="3" s="1"/>
  <c r="K982" i="3"/>
  <c r="W982" i="3"/>
  <c r="Y983" i="3"/>
  <c r="AA983" i="3" s="1"/>
  <c r="AC983" i="3"/>
  <c r="AE983" i="3" s="1"/>
  <c r="AG983" i="3" s="1"/>
  <c r="K984" i="3"/>
  <c r="W984" i="3"/>
  <c r="M985" i="3"/>
  <c r="O985" i="3" s="1"/>
  <c r="Y985" i="3"/>
  <c r="AA985" i="3" s="1"/>
  <c r="AC985" i="3"/>
  <c r="AE985" i="3" s="1"/>
  <c r="AG985" i="3" s="1"/>
  <c r="K986" i="3"/>
  <c r="W986" i="3"/>
  <c r="M987" i="3"/>
  <c r="O987" i="3" s="1"/>
  <c r="AC987" i="3"/>
  <c r="AE987" i="3" s="1"/>
  <c r="AG987" i="3" s="1"/>
  <c r="K988" i="3"/>
  <c r="W988" i="3"/>
  <c r="AC989" i="3"/>
  <c r="AE989" i="3" s="1"/>
  <c r="AG989" i="3" s="1"/>
  <c r="K990" i="3"/>
  <c r="W990" i="3"/>
  <c r="Y991" i="3"/>
  <c r="AA991" i="3" s="1"/>
  <c r="AC991" i="3"/>
  <c r="AE991" i="3" s="1"/>
  <c r="AG991" i="3" s="1"/>
  <c r="K992" i="3"/>
  <c r="W992" i="3"/>
  <c r="M993" i="3"/>
  <c r="O993" i="3" s="1"/>
  <c r="Y993" i="3"/>
  <c r="AA993" i="3" s="1"/>
  <c r="AC993" i="3"/>
  <c r="AE993" i="3" s="1"/>
  <c r="AG993" i="3" s="1"/>
  <c r="K994" i="3"/>
  <c r="W994" i="3"/>
  <c r="M995" i="3"/>
  <c r="O995" i="3" s="1"/>
  <c r="AC995" i="3"/>
  <c r="AE995" i="3" s="1"/>
  <c r="AG995" i="3" s="1"/>
  <c r="K996" i="3"/>
  <c r="W996" i="3"/>
  <c r="AC997" i="3"/>
  <c r="AE997" i="3" s="1"/>
  <c r="AG997" i="3" s="1"/>
  <c r="K998" i="3"/>
  <c r="W998" i="3"/>
  <c r="Y999" i="3"/>
  <c r="AA999" i="3" s="1"/>
  <c r="AC999" i="3"/>
  <c r="AE999" i="3" s="1"/>
  <c r="AG999" i="3" s="1"/>
  <c r="K1000" i="3"/>
  <c r="W1000" i="3"/>
  <c r="M1001" i="3"/>
  <c r="O1001" i="3" s="1"/>
  <c r="Y1001" i="3"/>
  <c r="AA1001" i="3" s="1"/>
  <c r="AC1001" i="3"/>
  <c r="AE1001" i="3" s="1"/>
  <c r="AG1001" i="3" s="1"/>
  <c r="K1002" i="3"/>
  <c r="W1002" i="3"/>
  <c r="M1003" i="3"/>
  <c r="O1003" i="3" s="1"/>
  <c r="AC1003" i="3"/>
  <c r="AE1003" i="3" s="1"/>
  <c r="AG1003" i="3" s="1"/>
  <c r="K1004" i="3"/>
  <c r="W1004" i="3"/>
  <c r="AC1005" i="3"/>
  <c r="AE1005" i="3" s="1"/>
  <c r="AG1005" i="3" s="1"/>
  <c r="K1006" i="3"/>
  <c r="W1006" i="3"/>
  <c r="Y1007" i="3"/>
  <c r="AA1007" i="3" s="1"/>
  <c r="AC1007" i="3"/>
  <c r="AE1007" i="3" s="1"/>
  <c r="AG1007" i="3" s="1"/>
  <c r="K1008" i="3"/>
  <c r="W1008" i="3"/>
  <c r="M1009" i="3"/>
  <c r="O1009" i="3" s="1"/>
  <c r="Y1009" i="3"/>
  <c r="AA1009" i="3" s="1"/>
  <c r="AC1009" i="3"/>
  <c r="AE1009" i="3" s="1"/>
  <c r="AG1009" i="3" s="1"/>
  <c r="K1010" i="3"/>
  <c r="W1010" i="3"/>
  <c r="M1011" i="3"/>
  <c r="O1011" i="3" s="1"/>
  <c r="AC1011" i="3"/>
  <c r="AE1011" i="3" s="1"/>
  <c r="AG1011" i="3" s="1"/>
  <c r="K1012" i="3"/>
  <c r="W1012" i="3"/>
  <c r="AC1013" i="3"/>
  <c r="AE1013" i="3" s="1"/>
  <c r="AG1013" i="3" s="1"/>
  <c r="K1014" i="3"/>
  <c r="W1014" i="3"/>
  <c r="Y1015" i="3"/>
  <c r="AA1015" i="3" s="1"/>
  <c r="AC1015" i="3"/>
  <c r="AE1015" i="3" s="1"/>
  <c r="AG1015" i="3" s="1"/>
  <c r="K1016" i="3"/>
  <c r="W1016" i="3"/>
  <c r="M1017" i="3"/>
  <c r="O1017" i="3" s="1"/>
  <c r="Y1017" i="3"/>
  <c r="AA1017" i="3" s="1"/>
  <c r="AC1017" i="3"/>
  <c r="AE1017" i="3" s="1"/>
  <c r="AG1017" i="3" s="1"/>
  <c r="K1018" i="3"/>
  <c r="W1018" i="3"/>
  <c r="M1019" i="3"/>
  <c r="O1019" i="3" s="1"/>
  <c r="AC1019" i="3"/>
  <c r="AE1019" i="3" s="1"/>
  <c r="AG1019" i="3" s="1"/>
  <c r="K1020" i="3"/>
  <c r="W1020" i="3"/>
  <c r="AC1021" i="3"/>
  <c r="AE1021" i="3" s="1"/>
  <c r="AG1021" i="3" s="1"/>
  <c r="K1022" i="3"/>
  <c r="W1022" i="3"/>
  <c r="Y1023" i="3"/>
  <c r="AA1023" i="3" s="1"/>
  <c r="AC1023" i="3"/>
  <c r="AE1023" i="3" s="1"/>
  <c r="AG1023" i="3" s="1"/>
  <c r="K1024" i="3"/>
  <c r="W1024" i="3"/>
  <c r="M1025" i="3"/>
  <c r="O1025" i="3" s="1"/>
  <c r="Y1025" i="3"/>
  <c r="AA1025" i="3" s="1"/>
  <c r="AC1025" i="3"/>
  <c r="AE1025" i="3" s="1"/>
  <c r="AG1025" i="3" s="1"/>
  <c r="K1026" i="3"/>
  <c r="W1026" i="3"/>
  <c r="M1027" i="3"/>
  <c r="O1027" i="3" s="1"/>
  <c r="AC1027" i="3"/>
  <c r="AE1027" i="3" s="1"/>
  <c r="AG1027" i="3" s="1"/>
  <c r="K1028" i="3"/>
  <c r="W1028" i="3"/>
  <c r="AC1029" i="3"/>
  <c r="AE1029" i="3" s="1"/>
  <c r="AG1029" i="3" s="1"/>
  <c r="K1030" i="3"/>
  <c r="W1030" i="3"/>
  <c r="Y1031" i="3"/>
  <c r="AA1031" i="3" s="1"/>
  <c r="AC1031" i="3"/>
  <c r="AE1031" i="3" s="1"/>
  <c r="AG1031" i="3" s="1"/>
  <c r="K1032" i="3"/>
  <c r="W1032" i="3"/>
  <c r="M1033" i="3"/>
  <c r="O1033" i="3" s="1"/>
  <c r="Y1033" i="3"/>
  <c r="AA1033" i="3" s="1"/>
  <c r="AC1033" i="3"/>
  <c r="AE1033" i="3" s="1"/>
  <c r="AG1033" i="3" s="1"/>
  <c r="K1034" i="3"/>
  <c r="W1034" i="3"/>
  <c r="M1035" i="3"/>
  <c r="O1035" i="3" s="1"/>
  <c r="AC1035" i="3"/>
  <c r="AE1035" i="3" s="1"/>
  <c r="AG1035" i="3" s="1"/>
  <c r="K1036" i="3"/>
  <c r="W1036" i="3"/>
  <c r="AC1037" i="3"/>
  <c r="AE1037" i="3" s="1"/>
  <c r="AG1037" i="3" s="1"/>
  <c r="K1038" i="3"/>
  <c r="W1038" i="3"/>
  <c r="Y1039" i="3"/>
  <c r="AA1039" i="3" s="1"/>
  <c r="AC1039" i="3"/>
  <c r="AE1039" i="3" s="1"/>
  <c r="AG1039" i="3" s="1"/>
  <c r="K1040" i="3"/>
  <c r="W1040" i="3"/>
  <c r="M1041" i="3"/>
  <c r="O1041" i="3" s="1"/>
  <c r="Y1041" i="3"/>
  <c r="AA1041" i="3" s="1"/>
  <c r="AC1041" i="3"/>
  <c r="AE1041" i="3" s="1"/>
  <c r="AG1041" i="3" s="1"/>
  <c r="K1042" i="3"/>
  <c r="W1042" i="3"/>
  <c r="M1043" i="3"/>
  <c r="O1043" i="3" s="1"/>
  <c r="AC1043" i="3"/>
  <c r="AE1043" i="3" s="1"/>
  <c r="AG1043" i="3" s="1"/>
  <c r="K1044" i="3"/>
  <c r="W1044" i="3"/>
  <c r="AE1044" i="3"/>
  <c r="AG1044" i="3" s="1"/>
  <c r="Y1045" i="3"/>
  <c r="AA1045" i="3" s="1"/>
  <c r="AC1045" i="3"/>
  <c r="AE1045" i="3" s="1"/>
  <c r="AG1045" i="3" s="1"/>
  <c r="K1046" i="3"/>
  <c r="W1046" i="3"/>
  <c r="AE1046" i="3"/>
  <c r="AG1046" i="3" s="1"/>
  <c r="M1047" i="3"/>
  <c r="O1047" i="3" s="1"/>
  <c r="AC1047" i="3"/>
  <c r="AE1047" i="3" s="1"/>
  <c r="AG1047" i="3" s="1"/>
  <c r="K1048" i="3"/>
  <c r="W1048" i="3"/>
  <c r="AC1049" i="3"/>
  <c r="AE1049" i="3" s="1"/>
  <c r="AG1049" i="3" s="1"/>
  <c r="K1050" i="3"/>
  <c r="W1050" i="3"/>
  <c r="Y1051" i="3"/>
  <c r="AA1051" i="3" s="1"/>
  <c r="AC1051" i="3"/>
  <c r="AE1051" i="3" s="1"/>
  <c r="AG1051" i="3" s="1"/>
  <c r="K1052" i="3"/>
  <c r="W1052" i="3"/>
  <c r="M1053" i="3"/>
  <c r="O1053" i="3" s="1"/>
  <c r="Y1053" i="3"/>
  <c r="AA1053" i="3" s="1"/>
  <c r="AC1053" i="3"/>
  <c r="AE1053" i="3" s="1"/>
  <c r="AG1053" i="3" s="1"/>
  <c r="K1054" i="3"/>
  <c r="W1054" i="3"/>
  <c r="Z1056" i="3"/>
  <c r="AB1056" i="3" s="1"/>
  <c r="AE1056" i="3"/>
  <c r="AG1056" i="3" s="1"/>
  <c r="X1057" i="3"/>
  <c r="Y1057" i="3" s="1"/>
  <c r="AA1057" i="3" s="1"/>
  <c r="M1058" i="3"/>
  <c r="O1058" i="3" s="1"/>
  <c r="W1058" i="3"/>
  <c r="AC1058" i="3"/>
  <c r="AD1058" i="3" s="1"/>
  <c r="AF1058" i="3" s="1"/>
  <c r="Z1060" i="3"/>
  <c r="AB1060" i="3" s="1"/>
  <c r="AE1060" i="3"/>
  <c r="AG1060" i="3" s="1"/>
  <c r="X1061" i="3"/>
  <c r="Y1061" i="3" s="1"/>
  <c r="AA1061" i="3" s="1"/>
  <c r="M1062" i="3"/>
  <c r="O1062" i="3" s="1"/>
  <c r="W1062" i="3"/>
  <c r="AC1062" i="3"/>
  <c r="AD1062" i="3" s="1"/>
  <c r="AF1062" i="3" s="1"/>
  <c r="Z1064" i="3"/>
  <c r="AB1064" i="3" s="1"/>
  <c r="AE1064" i="3"/>
  <c r="AG1064" i="3" s="1"/>
  <c r="X1065" i="3"/>
  <c r="Y1065" i="3" s="1"/>
  <c r="AA1065" i="3" s="1"/>
  <c r="M1066" i="3"/>
  <c r="O1066" i="3" s="1"/>
  <c r="W1066" i="3"/>
  <c r="AC1066" i="3"/>
  <c r="AD1066" i="3" s="1"/>
  <c r="AF1066" i="3" s="1"/>
  <c r="Z1068" i="3"/>
  <c r="AB1068" i="3" s="1"/>
  <c r="AE1068" i="3"/>
  <c r="AG1068" i="3" s="1"/>
  <c r="X1069" i="3"/>
  <c r="Y1069" i="3" s="1"/>
  <c r="AA1069" i="3" s="1"/>
  <c r="W1070" i="3"/>
  <c r="AC1070" i="3"/>
  <c r="AD1070" i="3" s="1"/>
  <c r="AF1070" i="3" s="1"/>
  <c r="X1072" i="3"/>
  <c r="Y1072" i="3" s="1"/>
  <c r="AA1072" i="3" s="1"/>
  <c r="X1076" i="3"/>
  <c r="Y1076" i="3" s="1"/>
  <c r="AA1076" i="3" s="1"/>
  <c r="Z1076" i="3"/>
  <c r="AB1076" i="3" s="1"/>
  <c r="X1080" i="3"/>
  <c r="Y1080" i="3" s="1"/>
  <c r="AA1080" i="3" s="1"/>
  <c r="Z1080" i="3"/>
  <c r="AB1080" i="3" s="1"/>
  <c r="Y1084" i="3"/>
  <c r="AA1084" i="3" s="1"/>
  <c r="X1084" i="3"/>
  <c r="Z1084" i="3"/>
  <c r="AB1084" i="3" s="1"/>
  <c r="X1088" i="3"/>
  <c r="Y1088" i="3" s="1"/>
  <c r="AA1088" i="3" s="1"/>
  <c r="X1092" i="3"/>
  <c r="Y1092" i="3" s="1"/>
  <c r="AA1092" i="3" s="1"/>
  <c r="Z1092" i="3"/>
  <c r="AB1092" i="3" s="1"/>
  <c r="X1096" i="3"/>
  <c r="Y1096" i="3" s="1"/>
  <c r="AA1096" i="3" s="1"/>
  <c r="Z1096" i="3"/>
  <c r="AB1096" i="3" s="1"/>
  <c r="Y1100" i="3"/>
  <c r="AA1100" i="3" s="1"/>
  <c r="X1100" i="3"/>
  <c r="Z1100" i="3"/>
  <c r="AB1100" i="3" s="1"/>
  <c r="X1104" i="3"/>
  <c r="Y1104" i="3" s="1"/>
  <c r="AA1104" i="3" s="1"/>
  <c r="Y1116" i="3"/>
  <c r="AA1116" i="3" s="1"/>
  <c r="N891" i="3"/>
  <c r="P891" i="3" s="1"/>
  <c r="N895" i="3"/>
  <c r="P895" i="3" s="1"/>
  <c r="N897" i="3"/>
  <c r="P897" i="3" s="1"/>
  <c r="N899" i="3"/>
  <c r="P899" i="3" s="1"/>
  <c r="N903" i="3"/>
  <c r="P903" i="3" s="1"/>
  <c r="N905" i="3"/>
  <c r="P905" i="3" s="1"/>
  <c r="N907" i="3"/>
  <c r="P907" i="3" s="1"/>
  <c r="N909" i="3"/>
  <c r="P909" i="3" s="1"/>
  <c r="N913" i="3"/>
  <c r="P913" i="3" s="1"/>
  <c r="N915" i="3"/>
  <c r="P915" i="3" s="1"/>
  <c r="N917" i="3"/>
  <c r="P917" i="3" s="1"/>
  <c r="N921" i="3"/>
  <c r="P921" i="3" s="1"/>
  <c r="N923" i="3"/>
  <c r="P923" i="3" s="1"/>
  <c r="N925" i="3"/>
  <c r="P925" i="3" s="1"/>
  <c r="N929" i="3"/>
  <c r="P929" i="3" s="1"/>
  <c r="N931" i="3"/>
  <c r="P931" i="3" s="1"/>
  <c r="N933" i="3"/>
  <c r="P933" i="3" s="1"/>
  <c r="N937" i="3"/>
  <c r="P937" i="3" s="1"/>
  <c r="N939" i="3"/>
  <c r="P939" i="3" s="1"/>
  <c r="N941" i="3"/>
  <c r="P941" i="3" s="1"/>
  <c r="N943" i="3"/>
  <c r="P943" i="3" s="1"/>
  <c r="N945" i="3"/>
  <c r="P945" i="3" s="1"/>
  <c r="N947" i="3"/>
  <c r="P947" i="3" s="1"/>
  <c r="N951" i="3"/>
  <c r="P951" i="3" s="1"/>
  <c r="N953" i="3"/>
  <c r="P953" i="3" s="1"/>
  <c r="N955" i="3"/>
  <c r="P955" i="3" s="1"/>
  <c r="N959" i="3"/>
  <c r="P959" i="3" s="1"/>
  <c r="N961" i="3"/>
  <c r="P961" i="3" s="1"/>
  <c r="N963" i="3"/>
  <c r="P963" i="3" s="1"/>
  <c r="N967" i="3"/>
  <c r="P967" i="3" s="1"/>
  <c r="N969" i="3"/>
  <c r="P969" i="3" s="1"/>
  <c r="N971" i="3"/>
  <c r="P971" i="3" s="1"/>
  <c r="N973" i="3"/>
  <c r="P973" i="3" s="1"/>
  <c r="N975" i="3"/>
  <c r="P975" i="3" s="1"/>
  <c r="N977" i="3"/>
  <c r="P977" i="3" s="1"/>
  <c r="N979" i="3"/>
  <c r="P979" i="3" s="1"/>
  <c r="N985" i="3"/>
  <c r="P985" i="3" s="1"/>
  <c r="N987" i="3"/>
  <c r="P987" i="3" s="1"/>
  <c r="N993" i="3"/>
  <c r="P993" i="3" s="1"/>
  <c r="N995" i="3"/>
  <c r="P995" i="3" s="1"/>
  <c r="N1001" i="3"/>
  <c r="P1001" i="3" s="1"/>
  <c r="N1003" i="3"/>
  <c r="P1003" i="3" s="1"/>
  <c r="N1009" i="3"/>
  <c r="P1009" i="3" s="1"/>
  <c r="N1011" i="3"/>
  <c r="P1011" i="3" s="1"/>
  <c r="N1017" i="3"/>
  <c r="P1017" i="3" s="1"/>
  <c r="N1019" i="3"/>
  <c r="P1019" i="3" s="1"/>
  <c r="N1025" i="3"/>
  <c r="P1025" i="3" s="1"/>
  <c r="N1027" i="3"/>
  <c r="P1027" i="3" s="1"/>
  <c r="N1033" i="3"/>
  <c r="P1033" i="3" s="1"/>
  <c r="N1035" i="3"/>
  <c r="P1035" i="3" s="1"/>
  <c r="N1041" i="3"/>
  <c r="P1041" i="3" s="1"/>
  <c r="N1043" i="3"/>
  <c r="P1043" i="3" s="1"/>
  <c r="N1049" i="3"/>
  <c r="P1049" i="3" s="1"/>
  <c r="N1051" i="3"/>
  <c r="P1051" i="3" s="1"/>
  <c r="AD1055" i="3"/>
  <c r="AF1055" i="3" s="1"/>
  <c r="N1055" i="3"/>
  <c r="P1055" i="3" s="1"/>
  <c r="W1055" i="3"/>
  <c r="Z1059" i="3"/>
  <c r="AB1059" i="3" s="1"/>
  <c r="Z1067" i="3"/>
  <c r="AB1067" i="3" s="1"/>
  <c r="Z1071" i="3"/>
  <c r="AB1071" i="3" s="1"/>
  <c r="X1071" i="3"/>
  <c r="Y1118" i="3"/>
  <c r="AA1118" i="3" s="1"/>
  <c r="Y1120" i="3"/>
  <c r="AA1120" i="3" s="1"/>
  <c r="Y1126" i="3"/>
  <c r="AA1126" i="3" s="1"/>
  <c r="Y1128" i="3"/>
  <c r="AA1128" i="3" s="1"/>
  <c r="Y1134" i="3"/>
  <c r="AA1134" i="3" s="1"/>
  <c r="Y1136" i="3"/>
  <c r="AA1136" i="3" s="1"/>
  <c r="AD1072" i="3"/>
  <c r="AF1072" i="3" s="1"/>
  <c r="AD1074" i="3"/>
  <c r="AF1074" i="3" s="1"/>
  <c r="AD1076" i="3"/>
  <c r="AF1076" i="3" s="1"/>
  <c r="AD1078" i="3"/>
  <c r="AF1078" i="3" s="1"/>
  <c r="AD1080" i="3"/>
  <c r="AF1080" i="3" s="1"/>
  <c r="AD1082" i="3"/>
  <c r="AF1082" i="3" s="1"/>
  <c r="AD1084" i="3"/>
  <c r="AF1084" i="3" s="1"/>
  <c r="AD1086" i="3"/>
  <c r="AF1086" i="3" s="1"/>
  <c r="AD1088" i="3"/>
  <c r="AF1088" i="3" s="1"/>
  <c r="AD1090" i="3"/>
  <c r="AF1090" i="3" s="1"/>
  <c r="AD1092" i="3"/>
  <c r="AF1092" i="3" s="1"/>
  <c r="AD1094" i="3"/>
  <c r="AF1094" i="3" s="1"/>
  <c r="AD1096" i="3"/>
  <c r="AF1096" i="3" s="1"/>
  <c r="AD1098" i="3"/>
  <c r="AF1098" i="3" s="1"/>
  <c r="AD1100" i="3"/>
  <c r="AF1100" i="3" s="1"/>
  <c r="AD1102" i="3"/>
  <c r="AF1102" i="3" s="1"/>
  <c r="AD1104" i="3"/>
  <c r="AF1104" i="3" s="1"/>
  <c r="AD1106" i="3"/>
  <c r="AF1106" i="3" s="1"/>
  <c r="AD1108" i="3"/>
  <c r="AF1108" i="3" s="1"/>
  <c r="AD1110" i="3"/>
  <c r="AF1110" i="3" s="1"/>
  <c r="AD1112" i="3"/>
  <c r="AF1112" i="3" s="1"/>
  <c r="AD1114" i="3"/>
  <c r="AF1114" i="3" s="1"/>
  <c r="Z1116" i="3"/>
  <c r="AB1116" i="3" s="1"/>
  <c r="AD1116" i="3"/>
  <c r="AF1116" i="3" s="1"/>
  <c r="Z1118" i="3"/>
  <c r="AB1118" i="3" s="1"/>
  <c r="AD1118" i="3"/>
  <c r="AF1118" i="3" s="1"/>
  <c r="AD1120" i="3"/>
  <c r="AF1120" i="3" s="1"/>
  <c r="AD1122" i="3"/>
  <c r="AF1122" i="3" s="1"/>
  <c r="Z1124" i="3"/>
  <c r="AB1124" i="3" s="1"/>
  <c r="AD1124" i="3"/>
  <c r="AF1124" i="3" s="1"/>
  <c r="Z1126" i="3"/>
  <c r="AB1126" i="3" s="1"/>
  <c r="AD1126" i="3"/>
  <c r="AF1126" i="3" s="1"/>
  <c r="AD1128" i="3"/>
  <c r="AF1128" i="3" s="1"/>
  <c r="AD1130" i="3"/>
  <c r="AF1130" i="3" s="1"/>
  <c r="Z1132" i="3"/>
  <c r="AB1132" i="3" s="1"/>
  <c r="AD1132" i="3"/>
  <c r="AF1132" i="3" s="1"/>
  <c r="Z1134" i="3"/>
  <c r="AB1134" i="3" s="1"/>
  <c r="AD1134" i="3"/>
  <c r="AF1134" i="3" s="1"/>
  <c r="AD1136" i="3"/>
  <c r="AF1136" i="3" s="1"/>
  <c r="AD1138" i="3"/>
  <c r="AF1138" i="3" s="1"/>
  <c r="AE1144" i="3"/>
  <c r="AG1144" i="3" s="1"/>
  <c r="AD1156" i="3"/>
  <c r="AF1156" i="3" s="1"/>
  <c r="L1156" i="3"/>
  <c r="M1156" i="3" s="1"/>
  <c r="O1156" i="3" s="1"/>
  <c r="AC1156" i="3"/>
  <c r="AE1156" i="3" s="1"/>
  <c r="AG1156" i="3" s="1"/>
  <c r="X1186" i="3"/>
  <c r="Y1186" i="3" s="1"/>
  <c r="AA1186" i="3" s="1"/>
  <c r="X1190" i="3"/>
  <c r="Z1190" i="3" s="1"/>
  <c r="AB1190" i="3" s="1"/>
  <c r="Z1147" i="3"/>
  <c r="AB1147" i="3" s="1"/>
  <c r="Z1151" i="3"/>
  <c r="AB1151" i="3" s="1"/>
  <c r="X1156" i="3"/>
  <c r="Z1156" i="3" s="1"/>
  <c r="AB1156" i="3" s="1"/>
  <c r="X1157" i="3"/>
  <c r="Z1157" i="3" s="1"/>
  <c r="AB1157" i="3" s="1"/>
  <c r="AD1158" i="3"/>
  <c r="AF1158" i="3" s="1"/>
  <c r="X1158" i="3"/>
  <c r="Y1158" i="3" s="1"/>
  <c r="AA1158" i="3" s="1"/>
  <c r="X1161" i="3"/>
  <c r="Z1161" i="3"/>
  <c r="AB1161" i="3" s="1"/>
  <c r="AD1162" i="3"/>
  <c r="AF1162" i="3" s="1"/>
  <c r="Z1162" i="3"/>
  <c r="AB1162" i="3" s="1"/>
  <c r="X1162" i="3"/>
  <c r="Y1162" i="3" s="1"/>
  <c r="AA1162" i="3" s="1"/>
  <c r="X1165" i="3"/>
  <c r="Z1165" i="3"/>
  <c r="AB1165" i="3" s="1"/>
  <c r="AD1166" i="3"/>
  <c r="AF1166" i="3" s="1"/>
  <c r="X1166" i="3"/>
  <c r="Y1166" i="3" s="1"/>
  <c r="AA1166" i="3" s="1"/>
  <c r="AD1167" i="3"/>
  <c r="AF1167" i="3" s="1"/>
  <c r="X1169" i="3"/>
  <c r="Y1169" i="3" s="1"/>
  <c r="AA1169" i="3" s="1"/>
  <c r="AD1170" i="3"/>
  <c r="AF1170" i="3" s="1"/>
  <c r="X1170" i="3"/>
  <c r="Y1170" i="3" s="1"/>
  <c r="AA1170" i="3" s="1"/>
  <c r="AD1171" i="3"/>
  <c r="AF1171" i="3" s="1"/>
  <c r="X1173" i="3"/>
  <c r="Y1173" i="3" s="1"/>
  <c r="AA1173" i="3" s="1"/>
  <c r="Z1173" i="3"/>
  <c r="AB1173" i="3" s="1"/>
  <c r="AD1174" i="3"/>
  <c r="AF1174" i="3" s="1"/>
  <c r="X1174" i="3"/>
  <c r="Y1174" i="3" s="1"/>
  <c r="AA1174" i="3" s="1"/>
  <c r="AD1175" i="3"/>
  <c r="AF1175" i="3" s="1"/>
  <c r="X1177" i="3"/>
  <c r="Y1177" i="3" s="1"/>
  <c r="AA1177" i="3" s="1"/>
  <c r="AD1178" i="3"/>
  <c r="AF1178" i="3" s="1"/>
  <c r="X1178" i="3"/>
  <c r="Y1178" i="3" s="1"/>
  <c r="AA1178" i="3" s="1"/>
  <c r="AD1179" i="3"/>
  <c r="AF1179" i="3" s="1"/>
  <c r="X1181" i="3"/>
  <c r="Y1181" i="3" s="1"/>
  <c r="AA1181" i="3" s="1"/>
  <c r="Z1181" i="3"/>
  <c r="AB1181" i="3" s="1"/>
  <c r="AD1182" i="3"/>
  <c r="AF1182" i="3" s="1"/>
  <c r="X1182" i="3"/>
  <c r="Y1182" i="3" s="1"/>
  <c r="AA1182" i="3" s="1"/>
  <c r="AD1183" i="3"/>
  <c r="AF1183" i="3" s="1"/>
  <c r="X1185" i="3"/>
  <c r="Y1185" i="3" s="1"/>
  <c r="AA1185" i="3" s="1"/>
  <c r="AD1244" i="3"/>
  <c r="AF1244" i="3" s="1"/>
  <c r="N1057" i="3"/>
  <c r="P1057" i="3" s="1"/>
  <c r="N1059" i="3"/>
  <c r="P1059" i="3" s="1"/>
  <c r="N1061" i="3"/>
  <c r="P1061" i="3" s="1"/>
  <c r="N1063" i="3"/>
  <c r="P1063" i="3" s="1"/>
  <c r="N1065" i="3"/>
  <c r="P1065" i="3" s="1"/>
  <c r="N1067" i="3"/>
  <c r="P1067" i="3" s="1"/>
  <c r="N1069" i="3"/>
  <c r="P1069" i="3" s="1"/>
  <c r="N1071" i="3"/>
  <c r="P1071" i="3" s="1"/>
  <c r="L1072" i="3"/>
  <c r="M1072" i="3" s="1"/>
  <c r="O1072" i="3" s="1"/>
  <c r="N1073" i="3"/>
  <c r="P1073" i="3" s="1"/>
  <c r="L1074" i="3"/>
  <c r="N1074" i="3" s="1"/>
  <c r="P1074" i="3" s="1"/>
  <c r="N1075" i="3"/>
  <c r="P1075" i="3" s="1"/>
  <c r="L1076" i="3"/>
  <c r="N1076" i="3" s="1"/>
  <c r="P1076" i="3" s="1"/>
  <c r="N1077" i="3"/>
  <c r="P1077" i="3" s="1"/>
  <c r="L1078" i="3"/>
  <c r="N1078" i="3" s="1"/>
  <c r="P1078" i="3" s="1"/>
  <c r="N1079" i="3"/>
  <c r="P1079" i="3" s="1"/>
  <c r="L1080" i="3"/>
  <c r="N1080" i="3" s="1"/>
  <c r="P1080" i="3" s="1"/>
  <c r="N1081" i="3"/>
  <c r="P1081" i="3" s="1"/>
  <c r="L1082" i="3"/>
  <c r="N1082" i="3" s="1"/>
  <c r="P1082" i="3" s="1"/>
  <c r="N1083" i="3"/>
  <c r="P1083" i="3" s="1"/>
  <c r="L1084" i="3"/>
  <c r="N1084" i="3" s="1"/>
  <c r="P1084" i="3" s="1"/>
  <c r="N1085" i="3"/>
  <c r="P1085" i="3" s="1"/>
  <c r="L1086" i="3"/>
  <c r="N1086" i="3" s="1"/>
  <c r="P1086" i="3" s="1"/>
  <c r="N1087" i="3"/>
  <c r="P1087" i="3" s="1"/>
  <c r="L1088" i="3"/>
  <c r="N1088" i="3" s="1"/>
  <c r="P1088" i="3" s="1"/>
  <c r="N1089" i="3"/>
  <c r="P1089" i="3" s="1"/>
  <c r="L1090" i="3"/>
  <c r="N1090" i="3" s="1"/>
  <c r="P1090" i="3" s="1"/>
  <c r="N1091" i="3"/>
  <c r="P1091" i="3" s="1"/>
  <c r="L1092" i="3"/>
  <c r="N1092" i="3" s="1"/>
  <c r="P1092" i="3" s="1"/>
  <c r="N1093" i="3"/>
  <c r="P1093" i="3" s="1"/>
  <c r="L1094" i="3"/>
  <c r="N1094" i="3" s="1"/>
  <c r="P1094" i="3" s="1"/>
  <c r="N1095" i="3"/>
  <c r="P1095" i="3" s="1"/>
  <c r="L1096" i="3"/>
  <c r="N1096" i="3" s="1"/>
  <c r="P1096" i="3" s="1"/>
  <c r="N1097" i="3"/>
  <c r="P1097" i="3" s="1"/>
  <c r="L1098" i="3"/>
  <c r="N1098" i="3" s="1"/>
  <c r="P1098" i="3" s="1"/>
  <c r="N1099" i="3"/>
  <c r="P1099" i="3" s="1"/>
  <c r="L1100" i="3"/>
  <c r="N1100" i="3" s="1"/>
  <c r="P1100" i="3" s="1"/>
  <c r="N1101" i="3"/>
  <c r="P1101" i="3" s="1"/>
  <c r="L1102" i="3"/>
  <c r="N1102" i="3" s="1"/>
  <c r="P1102" i="3" s="1"/>
  <c r="N1103" i="3"/>
  <c r="P1103" i="3" s="1"/>
  <c r="L1104" i="3"/>
  <c r="N1104" i="3" s="1"/>
  <c r="P1104" i="3" s="1"/>
  <c r="N1105" i="3"/>
  <c r="P1105" i="3" s="1"/>
  <c r="L1106" i="3"/>
  <c r="N1106" i="3" s="1"/>
  <c r="P1106" i="3" s="1"/>
  <c r="X1106" i="3"/>
  <c r="Z1106" i="3" s="1"/>
  <c r="AB1106" i="3" s="1"/>
  <c r="N1107" i="3"/>
  <c r="P1107" i="3" s="1"/>
  <c r="L1108" i="3"/>
  <c r="N1108" i="3" s="1"/>
  <c r="P1108" i="3" s="1"/>
  <c r="X1108" i="3"/>
  <c r="Z1108" i="3" s="1"/>
  <c r="AB1108" i="3" s="1"/>
  <c r="N1109" i="3"/>
  <c r="P1109" i="3" s="1"/>
  <c r="L1110" i="3"/>
  <c r="N1110" i="3" s="1"/>
  <c r="P1110" i="3" s="1"/>
  <c r="X1110" i="3"/>
  <c r="Z1110" i="3" s="1"/>
  <c r="AB1110" i="3" s="1"/>
  <c r="N1111" i="3"/>
  <c r="P1111" i="3" s="1"/>
  <c r="L1112" i="3"/>
  <c r="N1112" i="3" s="1"/>
  <c r="P1112" i="3" s="1"/>
  <c r="X1112" i="3"/>
  <c r="Z1112" i="3" s="1"/>
  <c r="AB1112" i="3" s="1"/>
  <c r="N1113" i="3"/>
  <c r="P1113" i="3" s="1"/>
  <c r="L1114" i="3"/>
  <c r="N1114" i="3" s="1"/>
  <c r="P1114" i="3" s="1"/>
  <c r="X1114" i="3"/>
  <c r="Z1114" i="3" s="1"/>
  <c r="AB1114" i="3" s="1"/>
  <c r="N1115" i="3"/>
  <c r="P1115" i="3" s="1"/>
  <c r="AD1115" i="3"/>
  <c r="AF1115" i="3" s="1"/>
  <c r="L1116" i="3"/>
  <c r="N1116" i="3" s="1"/>
  <c r="P1116" i="3" s="1"/>
  <c r="X1116" i="3"/>
  <c r="N1117" i="3"/>
  <c r="P1117" i="3" s="1"/>
  <c r="AD1117" i="3"/>
  <c r="AF1117" i="3" s="1"/>
  <c r="L1118" i="3"/>
  <c r="N1118" i="3" s="1"/>
  <c r="P1118" i="3" s="1"/>
  <c r="X1118" i="3"/>
  <c r="N1119" i="3"/>
  <c r="P1119" i="3" s="1"/>
  <c r="AD1119" i="3"/>
  <c r="AF1119" i="3" s="1"/>
  <c r="L1120" i="3"/>
  <c r="N1120" i="3" s="1"/>
  <c r="P1120" i="3" s="1"/>
  <c r="X1120" i="3"/>
  <c r="Z1120" i="3" s="1"/>
  <c r="AB1120" i="3" s="1"/>
  <c r="N1121" i="3"/>
  <c r="P1121" i="3" s="1"/>
  <c r="AD1121" i="3"/>
  <c r="AF1121" i="3" s="1"/>
  <c r="L1122" i="3"/>
  <c r="N1122" i="3" s="1"/>
  <c r="P1122" i="3" s="1"/>
  <c r="X1122" i="3"/>
  <c r="Y1122" i="3" s="1"/>
  <c r="AA1122" i="3" s="1"/>
  <c r="N1123" i="3"/>
  <c r="P1123" i="3" s="1"/>
  <c r="AD1123" i="3"/>
  <c r="AF1123" i="3" s="1"/>
  <c r="L1124" i="3"/>
  <c r="N1124" i="3" s="1"/>
  <c r="P1124" i="3" s="1"/>
  <c r="X1124" i="3"/>
  <c r="Y1124" i="3" s="1"/>
  <c r="AA1124" i="3" s="1"/>
  <c r="N1125" i="3"/>
  <c r="P1125" i="3" s="1"/>
  <c r="AD1125" i="3"/>
  <c r="AF1125" i="3" s="1"/>
  <c r="L1126" i="3"/>
  <c r="N1126" i="3" s="1"/>
  <c r="P1126" i="3" s="1"/>
  <c r="X1126" i="3"/>
  <c r="N1127" i="3"/>
  <c r="P1127" i="3" s="1"/>
  <c r="AD1127" i="3"/>
  <c r="AF1127" i="3" s="1"/>
  <c r="L1128" i="3"/>
  <c r="N1128" i="3" s="1"/>
  <c r="P1128" i="3" s="1"/>
  <c r="X1128" i="3"/>
  <c r="Z1128" i="3" s="1"/>
  <c r="AB1128" i="3" s="1"/>
  <c r="N1129" i="3"/>
  <c r="P1129" i="3" s="1"/>
  <c r="AD1129" i="3"/>
  <c r="AF1129" i="3" s="1"/>
  <c r="L1130" i="3"/>
  <c r="N1130" i="3" s="1"/>
  <c r="P1130" i="3" s="1"/>
  <c r="X1130" i="3"/>
  <c r="Y1130" i="3" s="1"/>
  <c r="AA1130" i="3" s="1"/>
  <c r="N1131" i="3"/>
  <c r="P1131" i="3" s="1"/>
  <c r="AD1131" i="3"/>
  <c r="AF1131" i="3" s="1"/>
  <c r="L1132" i="3"/>
  <c r="N1132" i="3" s="1"/>
  <c r="P1132" i="3" s="1"/>
  <c r="X1132" i="3"/>
  <c r="Y1132" i="3" s="1"/>
  <c r="AA1132" i="3" s="1"/>
  <c r="N1133" i="3"/>
  <c r="P1133" i="3" s="1"/>
  <c r="AD1133" i="3"/>
  <c r="AF1133" i="3" s="1"/>
  <c r="L1134" i="3"/>
  <c r="N1134" i="3" s="1"/>
  <c r="P1134" i="3" s="1"/>
  <c r="X1134" i="3"/>
  <c r="N1135" i="3"/>
  <c r="P1135" i="3" s="1"/>
  <c r="AD1135" i="3"/>
  <c r="AF1135" i="3" s="1"/>
  <c r="L1136" i="3"/>
  <c r="N1136" i="3" s="1"/>
  <c r="P1136" i="3" s="1"/>
  <c r="X1136" i="3"/>
  <c r="Z1136" i="3" s="1"/>
  <c r="AB1136" i="3" s="1"/>
  <c r="N1137" i="3"/>
  <c r="P1137" i="3" s="1"/>
  <c r="AD1137" i="3"/>
  <c r="AF1137" i="3" s="1"/>
  <c r="L1138" i="3"/>
  <c r="N1138" i="3" s="1"/>
  <c r="P1138" i="3" s="1"/>
  <c r="X1138" i="3"/>
  <c r="Y1138" i="3" s="1"/>
  <c r="AA1138" i="3" s="1"/>
  <c r="N1139" i="3"/>
  <c r="P1139" i="3" s="1"/>
  <c r="X1139" i="3"/>
  <c r="Z1139" i="3" s="1"/>
  <c r="AB1139" i="3" s="1"/>
  <c r="AC1139" i="3"/>
  <c r="AD1139" i="3" s="1"/>
  <c r="AF1139" i="3" s="1"/>
  <c r="M1140" i="3"/>
  <c r="O1140" i="3" s="1"/>
  <c r="W1140" i="3"/>
  <c r="AC1140" i="3"/>
  <c r="AE1140" i="3" s="1"/>
  <c r="AG1140" i="3" s="1"/>
  <c r="Z1142" i="3"/>
  <c r="AB1142" i="3" s="1"/>
  <c r="AE1142" i="3"/>
  <c r="AG1142" i="3" s="1"/>
  <c r="X1143" i="3"/>
  <c r="Z1143" i="3" s="1"/>
  <c r="AB1143" i="3" s="1"/>
  <c r="M1144" i="3"/>
  <c r="O1144" i="3" s="1"/>
  <c r="W1144" i="3"/>
  <c r="AC1144" i="3"/>
  <c r="Z1146" i="3"/>
  <c r="AB1146" i="3" s="1"/>
  <c r="AE1146" i="3"/>
  <c r="AG1146" i="3" s="1"/>
  <c r="X1147" i="3"/>
  <c r="M1148" i="3"/>
  <c r="O1148" i="3" s="1"/>
  <c r="W1148" i="3"/>
  <c r="AC1148" i="3"/>
  <c r="AE1148" i="3" s="1"/>
  <c r="AG1148" i="3" s="1"/>
  <c r="Z1150" i="3"/>
  <c r="AB1150" i="3" s="1"/>
  <c r="AE1150" i="3"/>
  <c r="AG1150" i="3" s="1"/>
  <c r="X1151" i="3"/>
  <c r="Y1151" i="3" s="1"/>
  <c r="AA1151" i="3" s="1"/>
  <c r="M1152" i="3"/>
  <c r="O1152" i="3" s="1"/>
  <c r="W1152" i="3"/>
  <c r="AC1152" i="3"/>
  <c r="AE1152" i="3" s="1"/>
  <c r="AG1152" i="3" s="1"/>
  <c r="Z1154" i="3"/>
  <c r="AB1154" i="3" s="1"/>
  <c r="AE1154" i="3"/>
  <c r="AG1154" i="3" s="1"/>
  <c r="X1155" i="3"/>
  <c r="Z1155" i="3" s="1"/>
  <c r="AB1155" i="3" s="1"/>
  <c r="Y1156" i="3"/>
  <c r="AA1156" i="3" s="1"/>
  <c r="Y1157" i="3"/>
  <c r="AA1157" i="3" s="1"/>
  <c r="Y1161" i="3"/>
  <c r="AA1161" i="3" s="1"/>
  <c r="Y1165" i="3"/>
  <c r="AA1165" i="3" s="1"/>
  <c r="AD1187" i="3"/>
  <c r="AF1187" i="3" s="1"/>
  <c r="Z1188" i="3"/>
  <c r="AB1188" i="3" s="1"/>
  <c r="Y1188" i="3"/>
  <c r="AA1188" i="3" s="1"/>
  <c r="X1188" i="3"/>
  <c r="AE1298" i="3"/>
  <c r="AG1298" i="3" s="1"/>
  <c r="M1074" i="3"/>
  <c r="O1074" i="3" s="1"/>
  <c r="M1076" i="3"/>
  <c r="O1076" i="3" s="1"/>
  <c r="M1080" i="3"/>
  <c r="O1080" i="3" s="1"/>
  <c r="M1082" i="3"/>
  <c r="O1082" i="3" s="1"/>
  <c r="M1084" i="3"/>
  <c r="O1084" i="3" s="1"/>
  <c r="M1088" i="3"/>
  <c r="O1088" i="3" s="1"/>
  <c r="M1090" i="3"/>
  <c r="O1090" i="3" s="1"/>
  <c r="M1092" i="3"/>
  <c r="O1092" i="3" s="1"/>
  <c r="M1096" i="3"/>
  <c r="O1096" i="3" s="1"/>
  <c r="M1098" i="3"/>
  <c r="O1098" i="3" s="1"/>
  <c r="M1100" i="3"/>
  <c r="O1100" i="3" s="1"/>
  <c r="M1104" i="3"/>
  <c r="O1104" i="3" s="1"/>
  <c r="M1106" i="3"/>
  <c r="O1106" i="3" s="1"/>
  <c r="M1110" i="3"/>
  <c r="O1110" i="3" s="1"/>
  <c r="M1112" i="3"/>
  <c r="O1112" i="3" s="1"/>
  <c r="M1114" i="3"/>
  <c r="O1114" i="3" s="1"/>
  <c r="K1115" i="3"/>
  <c r="W1115" i="3"/>
  <c r="K1117" i="3"/>
  <c r="W1117" i="3"/>
  <c r="K1119" i="3"/>
  <c r="W1119" i="3"/>
  <c r="K1121" i="3"/>
  <c r="W1121" i="3"/>
  <c r="M1122" i="3"/>
  <c r="O1122" i="3" s="1"/>
  <c r="K1123" i="3"/>
  <c r="W1123" i="3"/>
  <c r="K1125" i="3"/>
  <c r="W1125" i="3"/>
  <c r="K1127" i="3"/>
  <c r="W1127" i="3"/>
  <c r="K1129" i="3"/>
  <c r="W1129" i="3"/>
  <c r="M1130" i="3"/>
  <c r="O1130" i="3" s="1"/>
  <c r="K1131" i="3"/>
  <c r="W1131" i="3"/>
  <c r="K1133" i="3"/>
  <c r="W1133" i="3"/>
  <c r="K1135" i="3"/>
  <c r="W1135" i="3"/>
  <c r="K1137" i="3"/>
  <c r="W1137" i="3"/>
  <c r="M1138" i="3"/>
  <c r="O1138" i="3" s="1"/>
  <c r="K1139" i="3"/>
  <c r="AE1139" i="3"/>
  <c r="AG1139" i="3" s="1"/>
  <c r="N1140" i="3"/>
  <c r="P1140" i="3" s="1"/>
  <c r="Z1141" i="3"/>
  <c r="AB1141" i="3" s="1"/>
  <c r="K1142" i="3"/>
  <c r="Y1143" i="3"/>
  <c r="AA1143" i="3" s="1"/>
  <c r="N1144" i="3"/>
  <c r="P1144" i="3" s="1"/>
  <c r="AD1144" i="3"/>
  <c r="AF1144" i="3" s="1"/>
  <c r="Z1145" i="3"/>
  <c r="AB1145" i="3" s="1"/>
  <c r="K1146" i="3"/>
  <c r="Y1147" i="3"/>
  <c r="AA1147" i="3" s="1"/>
  <c r="N1148" i="3"/>
  <c r="P1148" i="3" s="1"/>
  <c r="Z1149" i="3"/>
  <c r="AB1149" i="3" s="1"/>
  <c r="N1152" i="3"/>
  <c r="P1152" i="3" s="1"/>
  <c r="AD1152" i="3"/>
  <c r="AF1152" i="3" s="1"/>
  <c r="Z1153" i="3"/>
  <c r="AB1153" i="3" s="1"/>
  <c r="Y1155" i="3"/>
  <c r="AA1155" i="3" s="1"/>
  <c r="X1159" i="3"/>
  <c r="Y1159" i="3" s="1"/>
  <c r="AA1159" i="3" s="1"/>
  <c r="Z1159" i="3"/>
  <c r="AB1159" i="3" s="1"/>
  <c r="Z1160" i="3"/>
  <c r="AB1160" i="3" s="1"/>
  <c r="X1160" i="3"/>
  <c r="Y1160" i="3" s="1"/>
  <c r="AA1160" i="3" s="1"/>
  <c r="AD1161" i="3"/>
  <c r="AF1161" i="3" s="1"/>
  <c r="X1163" i="3"/>
  <c r="Y1163" i="3" s="1"/>
  <c r="AA1163" i="3" s="1"/>
  <c r="X1164" i="3"/>
  <c r="Y1164" i="3" s="1"/>
  <c r="AA1164" i="3" s="1"/>
  <c r="AD1165" i="3"/>
  <c r="AF1165" i="3" s="1"/>
  <c r="X1167" i="3"/>
  <c r="Y1167" i="3" s="1"/>
  <c r="AA1167" i="3" s="1"/>
  <c r="X1168" i="3"/>
  <c r="Y1168" i="3" s="1"/>
  <c r="AA1168" i="3" s="1"/>
  <c r="AD1169" i="3"/>
  <c r="AF1169" i="3" s="1"/>
  <c r="X1171" i="3"/>
  <c r="Y1171" i="3" s="1"/>
  <c r="AA1171" i="3" s="1"/>
  <c r="Z1171" i="3"/>
  <c r="AB1171" i="3" s="1"/>
  <c r="Z1172" i="3"/>
  <c r="AB1172" i="3" s="1"/>
  <c r="X1172" i="3"/>
  <c r="Y1172" i="3" s="1"/>
  <c r="AA1172" i="3" s="1"/>
  <c r="AD1173" i="3"/>
  <c r="AF1173" i="3" s="1"/>
  <c r="X1175" i="3"/>
  <c r="Y1175" i="3" s="1"/>
  <c r="AA1175" i="3" s="1"/>
  <c r="Z1175" i="3"/>
  <c r="AB1175" i="3" s="1"/>
  <c r="Z1176" i="3"/>
  <c r="AB1176" i="3" s="1"/>
  <c r="X1176" i="3"/>
  <c r="Y1176" i="3" s="1"/>
  <c r="AA1176" i="3" s="1"/>
  <c r="AD1177" i="3"/>
  <c r="AF1177" i="3" s="1"/>
  <c r="X1179" i="3"/>
  <c r="Y1179" i="3" s="1"/>
  <c r="AA1179" i="3" s="1"/>
  <c r="X1180" i="3"/>
  <c r="Y1180" i="3" s="1"/>
  <c r="AA1180" i="3" s="1"/>
  <c r="AD1181" i="3"/>
  <c r="AF1181" i="3" s="1"/>
  <c r="X1183" i="3"/>
  <c r="Y1183" i="3" s="1"/>
  <c r="AA1183" i="3" s="1"/>
  <c r="X1184" i="3"/>
  <c r="Y1184" i="3" s="1"/>
  <c r="AA1184" i="3" s="1"/>
  <c r="AD1185" i="3"/>
  <c r="AF1185" i="3" s="1"/>
  <c r="AD1240" i="3"/>
  <c r="AF1240" i="3" s="1"/>
  <c r="AD1256" i="3"/>
  <c r="AF1256" i="3" s="1"/>
  <c r="X1272" i="3"/>
  <c r="Z1272" i="3"/>
  <c r="AB1272" i="3" s="1"/>
  <c r="X1280" i="3"/>
  <c r="Z1280" i="3" s="1"/>
  <c r="AB1280" i="3" s="1"/>
  <c r="Y1280" i="3"/>
  <c r="AA1280" i="3" s="1"/>
  <c r="N1141" i="3"/>
  <c r="P1141" i="3" s="1"/>
  <c r="N1143" i="3"/>
  <c r="P1143" i="3" s="1"/>
  <c r="N1145" i="3"/>
  <c r="P1145" i="3" s="1"/>
  <c r="N1147" i="3"/>
  <c r="P1147" i="3" s="1"/>
  <c r="N1149" i="3"/>
  <c r="P1149" i="3" s="1"/>
  <c r="N1151" i="3"/>
  <c r="P1151" i="3" s="1"/>
  <c r="N1153" i="3"/>
  <c r="P1153" i="3" s="1"/>
  <c r="N1155" i="3"/>
  <c r="P1155" i="3" s="1"/>
  <c r="N1157" i="3"/>
  <c r="P1157" i="3" s="1"/>
  <c r="AD1157" i="3"/>
  <c r="AF1157" i="3" s="1"/>
  <c r="L1158" i="3"/>
  <c r="M1158" i="3" s="1"/>
  <c r="O1158" i="3" s="1"/>
  <c r="N1159" i="3"/>
  <c r="P1159" i="3" s="1"/>
  <c r="L1160" i="3"/>
  <c r="M1160" i="3" s="1"/>
  <c r="O1160" i="3" s="1"/>
  <c r="N1161" i="3"/>
  <c r="P1161" i="3" s="1"/>
  <c r="L1162" i="3"/>
  <c r="M1162" i="3" s="1"/>
  <c r="O1162" i="3" s="1"/>
  <c r="N1163" i="3"/>
  <c r="P1163" i="3" s="1"/>
  <c r="L1164" i="3"/>
  <c r="M1164" i="3" s="1"/>
  <c r="O1164" i="3" s="1"/>
  <c r="N1165" i="3"/>
  <c r="P1165" i="3" s="1"/>
  <c r="L1166" i="3"/>
  <c r="M1166" i="3" s="1"/>
  <c r="O1166" i="3" s="1"/>
  <c r="N1167" i="3"/>
  <c r="P1167" i="3" s="1"/>
  <c r="L1168" i="3"/>
  <c r="M1168" i="3" s="1"/>
  <c r="O1168" i="3" s="1"/>
  <c r="N1169" i="3"/>
  <c r="P1169" i="3" s="1"/>
  <c r="L1170" i="3"/>
  <c r="M1170" i="3" s="1"/>
  <c r="O1170" i="3" s="1"/>
  <c r="N1171" i="3"/>
  <c r="P1171" i="3" s="1"/>
  <c r="L1172" i="3"/>
  <c r="M1172" i="3" s="1"/>
  <c r="O1172" i="3" s="1"/>
  <c r="N1173" i="3"/>
  <c r="P1173" i="3" s="1"/>
  <c r="L1174" i="3"/>
  <c r="M1174" i="3" s="1"/>
  <c r="O1174" i="3" s="1"/>
  <c r="N1175" i="3"/>
  <c r="P1175" i="3" s="1"/>
  <c r="L1176" i="3"/>
  <c r="M1176" i="3" s="1"/>
  <c r="O1176" i="3" s="1"/>
  <c r="N1177" i="3"/>
  <c r="P1177" i="3" s="1"/>
  <c r="L1178" i="3"/>
  <c r="M1178" i="3" s="1"/>
  <c r="O1178" i="3" s="1"/>
  <c r="N1179" i="3"/>
  <c r="P1179" i="3" s="1"/>
  <c r="L1180" i="3"/>
  <c r="M1180" i="3" s="1"/>
  <c r="O1180" i="3" s="1"/>
  <c r="N1181" i="3"/>
  <c r="P1181" i="3" s="1"/>
  <c r="L1182" i="3"/>
  <c r="M1182" i="3" s="1"/>
  <c r="O1182" i="3" s="1"/>
  <c r="N1183" i="3"/>
  <c r="P1183" i="3" s="1"/>
  <c r="L1184" i="3"/>
  <c r="M1184" i="3" s="1"/>
  <c r="O1184" i="3" s="1"/>
  <c r="N1185" i="3"/>
  <c r="P1185" i="3" s="1"/>
  <c r="L1186" i="3"/>
  <c r="M1186" i="3" s="1"/>
  <c r="O1186" i="3" s="1"/>
  <c r="N1187" i="3"/>
  <c r="P1187" i="3" s="1"/>
  <c r="Z1187" i="3"/>
  <c r="AB1187" i="3" s="1"/>
  <c r="L1188" i="3"/>
  <c r="M1188" i="3" s="1"/>
  <c r="O1188" i="3" s="1"/>
  <c r="N1189" i="3"/>
  <c r="P1189" i="3" s="1"/>
  <c r="Z1189" i="3"/>
  <c r="AB1189" i="3" s="1"/>
  <c r="L1190" i="3"/>
  <c r="M1190" i="3" s="1"/>
  <c r="O1190" i="3" s="1"/>
  <c r="N1191" i="3"/>
  <c r="P1191" i="3" s="1"/>
  <c r="Z1191" i="3"/>
  <c r="AB1191" i="3" s="1"/>
  <c r="L1192" i="3"/>
  <c r="M1192" i="3" s="1"/>
  <c r="O1192" i="3" s="1"/>
  <c r="X1192" i="3"/>
  <c r="Z1192" i="3" s="1"/>
  <c r="AB1192" i="3" s="1"/>
  <c r="N1193" i="3"/>
  <c r="P1193" i="3" s="1"/>
  <c r="Z1193" i="3"/>
  <c r="AB1193" i="3" s="1"/>
  <c r="L1194" i="3"/>
  <c r="M1194" i="3" s="1"/>
  <c r="O1194" i="3" s="1"/>
  <c r="X1194" i="3"/>
  <c r="Y1194" i="3" s="1"/>
  <c r="AA1194" i="3" s="1"/>
  <c r="N1195" i="3"/>
  <c r="P1195" i="3" s="1"/>
  <c r="Z1195" i="3"/>
  <c r="AB1195" i="3" s="1"/>
  <c r="L1196" i="3"/>
  <c r="M1196" i="3" s="1"/>
  <c r="O1196" i="3" s="1"/>
  <c r="X1196" i="3"/>
  <c r="Z1196" i="3" s="1"/>
  <c r="AB1196" i="3" s="1"/>
  <c r="N1197" i="3"/>
  <c r="P1197" i="3" s="1"/>
  <c r="Z1197" i="3"/>
  <c r="AB1197" i="3" s="1"/>
  <c r="L1198" i="3"/>
  <c r="M1198" i="3" s="1"/>
  <c r="O1198" i="3" s="1"/>
  <c r="X1198" i="3"/>
  <c r="Y1198" i="3" s="1"/>
  <c r="AA1198" i="3" s="1"/>
  <c r="N1199" i="3"/>
  <c r="P1199" i="3" s="1"/>
  <c r="Z1199" i="3"/>
  <c r="AB1199" i="3" s="1"/>
  <c r="L1200" i="3"/>
  <c r="M1200" i="3" s="1"/>
  <c r="O1200" i="3" s="1"/>
  <c r="X1200" i="3"/>
  <c r="Z1200" i="3" s="1"/>
  <c r="AB1200" i="3" s="1"/>
  <c r="N1201" i="3"/>
  <c r="P1201" i="3" s="1"/>
  <c r="Z1201" i="3"/>
  <c r="AB1201" i="3" s="1"/>
  <c r="L1202" i="3"/>
  <c r="M1202" i="3" s="1"/>
  <c r="O1202" i="3" s="1"/>
  <c r="X1202" i="3"/>
  <c r="Y1202" i="3" s="1"/>
  <c r="AA1202" i="3" s="1"/>
  <c r="N1203" i="3"/>
  <c r="P1203" i="3" s="1"/>
  <c r="Z1203" i="3"/>
  <c r="AB1203" i="3" s="1"/>
  <c r="L1204" i="3"/>
  <c r="M1204" i="3" s="1"/>
  <c r="O1204" i="3" s="1"/>
  <c r="X1204" i="3"/>
  <c r="Z1204" i="3" s="1"/>
  <c r="AB1204" i="3" s="1"/>
  <c r="N1205" i="3"/>
  <c r="P1205" i="3" s="1"/>
  <c r="Z1205" i="3"/>
  <c r="AB1205" i="3" s="1"/>
  <c r="L1206" i="3"/>
  <c r="M1206" i="3" s="1"/>
  <c r="O1206" i="3" s="1"/>
  <c r="X1206" i="3"/>
  <c r="Z1206" i="3" s="1"/>
  <c r="AB1206" i="3" s="1"/>
  <c r="N1207" i="3"/>
  <c r="P1207" i="3" s="1"/>
  <c r="Z1207" i="3"/>
  <c r="AB1207" i="3" s="1"/>
  <c r="L1208" i="3"/>
  <c r="M1208" i="3" s="1"/>
  <c r="O1208" i="3" s="1"/>
  <c r="X1208" i="3"/>
  <c r="Z1208" i="3" s="1"/>
  <c r="AB1208" i="3" s="1"/>
  <c r="N1209" i="3"/>
  <c r="P1209" i="3" s="1"/>
  <c r="Z1209" i="3"/>
  <c r="AB1209" i="3" s="1"/>
  <c r="L1210" i="3"/>
  <c r="M1210" i="3" s="1"/>
  <c r="O1210" i="3" s="1"/>
  <c r="X1210" i="3"/>
  <c r="Z1210" i="3" s="1"/>
  <c r="AB1210" i="3" s="1"/>
  <c r="N1211" i="3"/>
  <c r="P1211" i="3" s="1"/>
  <c r="Z1211" i="3"/>
  <c r="AB1211" i="3" s="1"/>
  <c r="L1212" i="3"/>
  <c r="M1212" i="3" s="1"/>
  <c r="O1212" i="3" s="1"/>
  <c r="X1212" i="3"/>
  <c r="Z1212" i="3" s="1"/>
  <c r="AB1212" i="3" s="1"/>
  <c r="N1213" i="3"/>
  <c r="P1213" i="3" s="1"/>
  <c r="Z1213" i="3"/>
  <c r="AB1213" i="3" s="1"/>
  <c r="L1214" i="3"/>
  <c r="M1214" i="3" s="1"/>
  <c r="O1214" i="3" s="1"/>
  <c r="X1214" i="3"/>
  <c r="Z1214" i="3" s="1"/>
  <c r="AB1214" i="3" s="1"/>
  <c r="N1215" i="3"/>
  <c r="P1215" i="3" s="1"/>
  <c r="Z1215" i="3"/>
  <c r="AB1215" i="3" s="1"/>
  <c r="L1216" i="3"/>
  <c r="M1216" i="3" s="1"/>
  <c r="O1216" i="3" s="1"/>
  <c r="X1216" i="3"/>
  <c r="Z1216" i="3" s="1"/>
  <c r="AB1216" i="3" s="1"/>
  <c r="N1217" i="3"/>
  <c r="P1217" i="3" s="1"/>
  <c r="Z1217" i="3"/>
  <c r="AB1217" i="3" s="1"/>
  <c r="L1218" i="3"/>
  <c r="M1218" i="3" s="1"/>
  <c r="O1218" i="3" s="1"/>
  <c r="X1218" i="3"/>
  <c r="Z1218" i="3" s="1"/>
  <c r="AB1218" i="3" s="1"/>
  <c r="N1219" i="3"/>
  <c r="P1219" i="3" s="1"/>
  <c r="Z1219" i="3"/>
  <c r="AB1219" i="3" s="1"/>
  <c r="L1220" i="3"/>
  <c r="M1220" i="3" s="1"/>
  <c r="O1220" i="3" s="1"/>
  <c r="X1220" i="3"/>
  <c r="Z1220" i="3" s="1"/>
  <c r="AB1220" i="3" s="1"/>
  <c r="N1221" i="3"/>
  <c r="P1221" i="3" s="1"/>
  <c r="Z1221" i="3"/>
  <c r="AB1221" i="3" s="1"/>
  <c r="L1222" i="3"/>
  <c r="M1222" i="3" s="1"/>
  <c r="O1222" i="3" s="1"/>
  <c r="X1222" i="3"/>
  <c r="Z1222" i="3" s="1"/>
  <c r="AB1222" i="3" s="1"/>
  <c r="N1223" i="3"/>
  <c r="P1223" i="3" s="1"/>
  <c r="Z1223" i="3"/>
  <c r="AB1223" i="3" s="1"/>
  <c r="L1224" i="3"/>
  <c r="M1224" i="3" s="1"/>
  <c r="O1224" i="3" s="1"/>
  <c r="X1224" i="3"/>
  <c r="Z1224" i="3" s="1"/>
  <c r="AB1224" i="3" s="1"/>
  <c r="N1225" i="3"/>
  <c r="P1225" i="3" s="1"/>
  <c r="Z1225" i="3"/>
  <c r="AB1225" i="3" s="1"/>
  <c r="L1226" i="3"/>
  <c r="M1226" i="3" s="1"/>
  <c r="O1226" i="3" s="1"/>
  <c r="X1226" i="3"/>
  <c r="Y1226" i="3" s="1"/>
  <c r="AA1226" i="3" s="1"/>
  <c r="N1227" i="3"/>
  <c r="P1227" i="3" s="1"/>
  <c r="Z1227" i="3"/>
  <c r="AB1227" i="3" s="1"/>
  <c r="L1228" i="3"/>
  <c r="M1228" i="3" s="1"/>
  <c r="O1228" i="3" s="1"/>
  <c r="X1228" i="3"/>
  <c r="Z1228" i="3" s="1"/>
  <c r="AB1228" i="3" s="1"/>
  <c r="N1229" i="3"/>
  <c r="P1229" i="3" s="1"/>
  <c r="Z1229" i="3"/>
  <c r="AB1229" i="3" s="1"/>
  <c r="L1230" i="3"/>
  <c r="M1230" i="3" s="1"/>
  <c r="O1230" i="3" s="1"/>
  <c r="X1230" i="3"/>
  <c r="Y1230" i="3" s="1"/>
  <c r="AA1230" i="3" s="1"/>
  <c r="N1231" i="3"/>
  <c r="P1231" i="3" s="1"/>
  <c r="Z1231" i="3"/>
  <c r="AB1231" i="3" s="1"/>
  <c r="L1232" i="3"/>
  <c r="M1232" i="3" s="1"/>
  <c r="O1232" i="3" s="1"/>
  <c r="X1232" i="3"/>
  <c r="Z1232" i="3" s="1"/>
  <c r="AB1232" i="3" s="1"/>
  <c r="N1233" i="3"/>
  <c r="P1233" i="3" s="1"/>
  <c r="Z1233" i="3"/>
  <c r="AB1233" i="3" s="1"/>
  <c r="L1234" i="3"/>
  <c r="M1234" i="3" s="1"/>
  <c r="O1234" i="3" s="1"/>
  <c r="X1234" i="3"/>
  <c r="Y1234" i="3" s="1"/>
  <c r="AA1234" i="3" s="1"/>
  <c r="N1235" i="3"/>
  <c r="P1235" i="3" s="1"/>
  <c r="Z1235" i="3"/>
  <c r="AB1235" i="3" s="1"/>
  <c r="L1236" i="3"/>
  <c r="M1236" i="3" s="1"/>
  <c r="O1236" i="3" s="1"/>
  <c r="X1236" i="3"/>
  <c r="Z1236" i="3" s="1"/>
  <c r="AB1236" i="3" s="1"/>
  <c r="N1237" i="3"/>
  <c r="P1237" i="3" s="1"/>
  <c r="Z1237" i="3"/>
  <c r="AB1237" i="3" s="1"/>
  <c r="L1238" i="3"/>
  <c r="M1238" i="3" s="1"/>
  <c r="O1238" i="3" s="1"/>
  <c r="X1238" i="3"/>
  <c r="Z1238" i="3" s="1"/>
  <c r="AB1238" i="3" s="1"/>
  <c r="N1239" i="3"/>
  <c r="P1239" i="3" s="1"/>
  <c r="Z1239" i="3"/>
  <c r="AB1239" i="3" s="1"/>
  <c r="L1240" i="3"/>
  <c r="M1240" i="3" s="1"/>
  <c r="O1240" i="3" s="1"/>
  <c r="X1240" i="3"/>
  <c r="Z1240" i="3" s="1"/>
  <c r="AB1240" i="3" s="1"/>
  <c r="N1241" i="3"/>
  <c r="P1241" i="3" s="1"/>
  <c r="Z1241" i="3"/>
  <c r="AB1241" i="3" s="1"/>
  <c r="L1242" i="3"/>
  <c r="M1242" i="3" s="1"/>
  <c r="O1242" i="3" s="1"/>
  <c r="X1242" i="3"/>
  <c r="Y1242" i="3" s="1"/>
  <c r="AA1242" i="3" s="1"/>
  <c r="N1243" i="3"/>
  <c r="P1243" i="3" s="1"/>
  <c r="Z1243" i="3"/>
  <c r="AB1243" i="3" s="1"/>
  <c r="L1244" i="3"/>
  <c r="M1244" i="3" s="1"/>
  <c r="O1244" i="3" s="1"/>
  <c r="X1244" i="3"/>
  <c r="Y1244" i="3" s="1"/>
  <c r="AA1244" i="3" s="1"/>
  <c r="N1245" i="3"/>
  <c r="P1245" i="3" s="1"/>
  <c r="Z1245" i="3"/>
  <c r="AB1245" i="3" s="1"/>
  <c r="L1246" i="3"/>
  <c r="M1246" i="3" s="1"/>
  <c r="O1246" i="3" s="1"/>
  <c r="X1246" i="3"/>
  <c r="Z1246" i="3" s="1"/>
  <c r="AB1246" i="3" s="1"/>
  <c r="N1247" i="3"/>
  <c r="P1247" i="3" s="1"/>
  <c r="Z1247" i="3"/>
  <c r="AB1247" i="3" s="1"/>
  <c r="L1248" i="3"/>
  <c r="M1248" i="3" s="1"/>
  <c r="O1248" i="3" s="1"/>
  <c r="X1248" i="3"/>
  <c r="Z1248" i="3" s="1"/>
  <c r="AB1248" i="3" s="1"/>
  <c r="N1249" i="3"/>
  <c r="P1249" i="3" s="1"/>
  <c r="Z1249" i="3"/>
  <c r="AB1249" i="3" s="1"/>
  <c r="L1250" i="3"/>
  <c r="M1250" i="3" s="1"/>
  <c r="O1250" i="3" s="1"/>
  <c r="X1250" i="3"/>
  <c r="Z1250" i="3" s="1"/>
  <c r="AB1250" i="3" s="1"/>
  <c r="N1251" i="3"/>
  <c r="P1251" i="3" s="1"/>
  <c r="Z1251" i="3"/>
  <c r="AB1251" i="3" s="1"/>
  <c r="L1252" i="3"/>
  <c r="M1252" i="3" s="1"/>
  <c r="O1252" i="3" s="1"/>
  <c r="X1252" i="3"/>
  <c r="Z1252" i="3" s="1"/>
  <c r="AB1252" i="3" s="1"/>
  <c r="N1253" i="3"/>
  <c r="P1253" i="3" s="1"/>
  <c r="Z1253" i="3"/>
  <c r="AB1253" i="3" s="1"/>
  <c r="L1254" i="3"/>
  <c r="M1254" i="3" s="1"/>
  <c r="O1254" i="3" s="1"/>
  <c r="X1254" i="3"/>
  <c r="Z1254" i="3" s="1"/>
  <c r="AB1254" i="3" s="1"/>
  <c r="N1255" i="3"/>
  <c r="P1255" i="3" s="1"/>
  <c r="Z1255" i="3"/>
  <c r="AB1255" i="3" s="1"/>
  <c r="L1256" i="3"/>
  <c r="M1256" i="3" s="1"/>
  <c r="O1256" i="3" s="1"/>
  <c r="X1256" i="3"/>
  <c r="Z1256" i="3" s="1"/>
  <c r="AB1256" i="3" s="1"/>
  <c r="N1257" i="3"/>
  <c r="P1257" i="3" s="1"/>
  <c r="Z1257" i="3"/>
  <c r="AB1257" i="3" s="1"/>
  <c r="L1258" i="3"/>
  <c r="M1258" i="3" s="1"/>
  <c r="O1258" i="3" s="1"/>
  <c r="X1258" i="3"/>
  <c r="Z1258" i="3" s="1"/>
  <c r="AB1258" i="3" s="1"/>
  <c r="AD1259" i="3"/>
  <c r="AF1259" i="3" s="1"/>
  <c r="N1259" i="3"/>
  <c r="P1259" i="3" s="1"/>
  <c r="W1259" i="3"/>
  <c r="K1260" i="3"/>
  <c r="N1262" i="3"/>
  <c r="P1262" i="3" s="1"/>
  <c r="Y1262" i="3"/>
  <c r="AA1262" i="3" s="1"/>
  <c r="AD1262" i="3"/>
  <c r="AF1262" i="3" s="1"/>
  <c r="Z1263" i="3"/>
  <c r="AB1263" i="3" s="1"/>
  <c r="K1264" i="3"/>
  <c r="N1266" i="3"/>
  <c r="P1266" i="3" s="1"/>
  <c r="Y1266" i="3"/>
  <c r="AA1266" i="3" s="1"/>
  <c r="AD1266" i="3"/>
  <c r="AF1266" i="3" s="1"/>
  <c r="Z1267" i="3"/>
  <c r="AB1267" i="3" s="1"/>
  <c r="K1268" i="3"/>
  <c r="N1270" i="3"/>
  <c r="P1270" i="3" s="1"/>
  <c r="Y1270" i="3"/>
  <c r="AA1270" i="3" s="1"/>
  <c r="AD1270" i="3"/>
  <c r="AF1270" i="3" s="1"/>
  <c r="X1271" i="3"/>
  <c r="Z1271" i="3" s="1"/>
  <c r="AB1271" i="3" s="1"/>
  <c r="Y1272" i="3"/>
  <c r="AA1272" i="3" s="1"/>
  <c r="L1278" i="3"/>
  <c r="M1278" i="3" s="1"/>
  <c r="O1278" i="3" s="1"/>
  <c r="AC1278" i="3"/>
  <c r="AE1278" i="3" s="1"/>
  <c r="AG1278" i="3" s="1"/>
  <c r="W1278" i="3"/>
  <c r="K1278" i="3"/>
  <c r="X1284" i="3"/>
  <c r="Y1284" i="3" s="1"/>
  <c r="AA1284" i="3" s="1"/>
  <c r="Z1284" i="3"/>
  <c r="AB1284" i="3" s="1"/>
  <c r="AD1287" i="3"/>
  <c r="AF1287" i="3" s="1"/>
  <c r="X1288" i="3"/>
  <c r="Y1288" i="3" s="1"/>
  <c r="AA1288" i="3" s="1"/>
  <c r="Z1288" i="3"/>
  <c r="AB1288" i="3" s="1"/>
  <c r="AD1291" i="3"/>
  <c r="AF1291" i="3" s="1"/>
  <c r="X1292" i="3"/>
  <c r="Y1292" i="3" s="1"/>
  <c r="AA1292" i="3" s="1"/>
  <c r="Z1292" i="3"/>
  <c r="AB1292" i="3" s="1"/>
  <c r="AD1295" i="3"/>
  <c r="AF1295" i="3" s="1"/>
  <c r="X1296" i="3"/>
  <c r="Y1296" i="3" s="1"/>
  <c r="AA1296" i="3" s="1"/>
  <c r="Z1296" i="3"/>
  <c r="AB1296" i="3" s="1"/>
  <c r="AD1299" i="3"/>
  <c r="AF1299" i="3" s="1"/>
  <c r="X1300" i="3"/>
  <c r="Y1300" i="3" s="1"/>
  <c r="AA1300" i="3" s="1"/>
  <c r="Z1300" i="3"/>
  <c r="AB1300" i="3" s="1"/>
  <c r="AC1308" i="3"/>
  <c r="AD1308" i="3" s="1"/>
  <c r="AF1308" i="3" s="1"/>
  <c r="M1308" i="3"/>
  <c r="O1308" i="3" s="1"/>
  <c r="L1308" i="3"/>
  <c r="N1308" i="3"/>
  <c r="P1308" i="3" s="1"/>
  <c r="K1308" i="3"/>
  <c r="W1308" i="3"/>
  <c r="AC1316" i="3"/>
  <c r="AE1316" i="3" s="1"/>
  <c r="AG1316" i="3" s="1"/>
  <c r="M1316" i="3"/>
  <c r="O1316" i="3" s="1"/>
  <c r="L1316" i="3"/>
  <c r="N1316" i="3"/>
  <c r="P1316" i="3" s="1"/>
  <c r="K1316" i="3"/>
  <c r="W1316" i="3"/>
  <c r="Y1192" i="3"/>
  <c r="AA1192" i="3" s="1"/>
  <c r="Y1200" i="3"/>
  <c r="AA1200" i="3" s="1"/>
  <c r="Y1208" i="3"/>
  <c r="AA1208" i="3" s="1"/>
  <c r="Y1216" i="3"/>
  <c r="AA1216" i="3" s="1"/>
  <c r="Y1224" i="3"/>
  <c r="AA1224" i="3" s="1"/>
  <c r="Y1232" i="3"/>
  <c r="AA1232" i="3" s="1"/>
  <c r="AC1238" i="3"/>
  <c r="AE1238" i="3" s="1"/>
  <c r="AG1238" i="3" s="1"/>
  <c r="AC1240" i="3"/>
  <c r="AE1240" i="3" s="1"/>
  <c r="AG1240" i="3" s="1"/>
  <c r="AC1242" i="3"/>
  <c r="AE1242" i="3" s="1"/>
  <c r="AG1242" i="3" s="1"/>
  <c r="AC1244" i="3"/>
  <c r="AE1244" i="3" s="1"/>
  <c r="AG1244" i="3" s="1"/>
  <c r="AC1246" i="3"/>
  <c r="AE1246" i="3" s="1"/>
  <c r="AG1246" i="3" s="1"/>
  <c r="AC1248" i="3"/>
  <c r="AE1248" i="3" s="1"/>
  <c r="AG1248" i="3" s="1"/>
  <c r="AC1250" i="3"/>
  <c r="AE1250" i="3" s="1"/>
  <c r="AG1250" i="3" s="1"/>
  <c r="AC1252" i="3"/>
  <c r="AE1252" i="3" s="1"/>
  <c r="AG1252" i="3" s="1"/>
  <c r="AC1254" i="3"/>
  <c r="AE1254" i="3" s="1"/>
  <c r="AG1254" i="3" s="1"/>
  <c r="AC1256" i="3"/>
  <c r="AE1256" i="3" s="1"/>
  <c r="AG1256" i="3" s="1"/>
  <c r="AC1258" i="3"/>
  <c r="AE1258" i="3" s="1"/>
  <c r="AG1258" i="3" s="1"/>
  <c r="M1260" i="3"/>
  <c r="O1260" i="3" s="1"/>
  <c r="W1260" i="3"/>
  <c r="AC1260" i="3"/>
  <c r="AE1260" i="3" s="1"/>
  <c r="AG1260" i="3" s="1"/>
  <c r="Z1262" i="3"/>
  <c r="AB1262" i="3" s="1"/>
  <c r="AE1262" i="3"/>
  <c r="AG1262" i="3" s="1"/>
  <c r="M1264" i="3"/>
  <c r="O1264" i="3" s="1"/>
  <c r="W1264" i="3"/>
  <c r="AC1264" i="3"/>
  <c r="AE1264" i="3" s="1"/>
  <c r="AG1264" i="3" s="1"/>
  <c r="Z1266" i="3"/>
  <c r="AB1266" i="3" s="1"/>
  <c r="AE1266" i="3"/>
  <c r="AG1266" i="3" s="1"/>
  <c r="M1268" i="3"/>
  <c r="O1268" i="3" s="1"/>
  <c r="W1268" i="3"/>
  <c r="AC1268" i="3"/>
  <c r="AE1268" i="3" s="1"/>
  <c r="AG1268" i="3" s="1"/>
  <c r="Z1270" i="3"/>
  <c r="AB1270" i="3" s="1"/>
  <c r="AE1270" i="3"/>
  <c r="AG1270" i="3" s="1"/>
  <c r="AD1271" i="3"/>
  <c r="AF1271" i="3" s="1"/>
  <c r="Y1271" i="3"/>
  <c r="AA1271" i="3" s="1"/>
  <c r="X1273" i="3"/>
  <c r="Y1273" i="3" s="1"/>
  <c r="AA1273" i="3" s="1"/>
  <c r="L1282" i="3"/>
  <c r="N1282" i="3"/>
  <c r="P1282" i="3" s="1"/>
  <c r="AC1282" i="3"/>
  <c r="AE1282" i="3" s="1"/>
  <c r="AG1282" i="3" s="1"/>
  <c r="W1282" i="3"/>
  <c r="M1282" i="3"/>
  <c r="O1282" i="3" s="1"/>
  <c r="K1282" i="3"/>
  <c r="Y1287" i="3"/>
  <c r="AA1287" i="3" s="1"/>
  <c r="Y1291" i="3"/>
  <c r="AA1291" i="3" s="1"/>
  <c r="Y1295" i="3"/>
  <c r="AA1295" i="3" s="1"/>
  <c r="Y1299" i="3"/>
  <c r="AA1299" i="3" s="1"/>
  <c r="AE1308" i="3"/>
  <c r="AG1308" i="3" s="1"/>
  <c r="N1158" i="3"/>
  <c r="P1158" i="3" s="1"/>
  <c r="N1162" i="3"/>
  <c r="P1162" i="3" s="1"/>
  <c r="N1166" i="3"/>
  <c r="P1166" i="3" s="1"/>
  <c r="N1170" i="3"/>
  <c r="P1170" i="3" s="1"/>
  <c r="N1174" i="3"/>
  <c r="P1174" i="3" s="1"/>
  <c r="N1178" i="3"/>
  <c r="P1178" i="3" s="1"/>
  <c r="N1182" i="3"/>
  <c r="P1182" i="3" s="1"/>
  <c r="N1186" i="3"/>
  <c r="P1186" i="3" s="1"/>
  <c r="N1188" i="3"/>
  <c r="P1188" i="3" s="1"/>
  <c r="N1190" i="3"/>
  <c r="P1190" i="3" s="1"/>
  <c r="N1196" i="3"/>
  <c r="P1196" i="3" s="1"/>
  <c r="N1198" i="3"/>
  <c r="P1198" i="3" s="1"/>
  <c r="N1204" i="3"/>
  <c r="P1204" i="3" s="1"/>
  <c r="N1206" i="3"/>
  <c r="P1206" i="3" s="1"/>
  <c r="N1212" i="3"/>
  <c r="P1212" i="3" s="1"/>
  <c r="N1214" i="3"/>
  <c r="P1214" i="3" s="1"/>
  <c r="N1220" i="3"/>
  <c r="P1220" i="3" s="1"/>
  <c r="N1222" i="3"/>
  <c r="P1222" i="3" s="1"/>
  <c r="N1228" i="3"/>
  <c r="P1228" i="3" s="1"/>
  <c r="N1230" i="3"/>
  <c r="P1230" i="3" s="1"/>
  <c r="N1236" i="3"/>
  <c r="P1236" i="3" s="1"/>
  <c r="N1238" i="3"/>
  <c r="P1238" i="3" s="1"/>
  <c r="N1244" i="3"/>
  <c r="P1244" i="3" s="1"/>
  <c r="N1246" i="3"/>
  <c r="P1246" i="3" s="1"/>
  <c r="N1252" i="3"/>
  <c r="P1252" i="3" s="1"/>
  <c r="N1254" i="3"/>
  <c r="P1254" i="3" s="1"/>
  <c r="N1260" i="3"/>
  <c r="P1260" i="3" s="1"/>
  <c r="AD1260" i="3"/>
  <c r="AF1260" i="3" s="1"/>
  <c r="Z1261" i="3"/>
  <c r="AB1261" i="3" s="1"/>
  <c r="N1264" i="3"/>
  <c r="P1264" i="3" s="1"/>
  <c r="Z1265" i="3"/>
  <c r="AB1265" i="3" s="1"/>
  <c r="N1268" i="3"/>
  <c r="P1268" i="3" s="1"/>
  <c r="AD1268" i="3"/>
  <c r="AF1268" i="3" s="1"/>
  <c r="Z1269" i="3"/>
  <c r="AB1269" i="3" s="1"/>
  <c r="L1274" i="3"/>
  <c r="M1274" i="3" s="1"/>
  <c r="O1274" i="3" s="1"/>
  <c r="AC1274" i="3"/>
  <c r="AE1274" i="3" s="1"/>
  <c r="AG1274" i="3" s="1"/>
  <c r="W1274" i="3"/>
  <c r="X1276" i="3"/>
  <c r="Z1276" i="3"/>
  <c r="AB1276" i="3" s="1"/>
  <c r="Y1276" i="3"/>
  <c r="AA1276" i="3" s="1"/>
  <c r="L1286" i="3"/>
  <c r="N1286" i="3"/>
  <c r="P1286" i="3" s="1"/>
  <c r="AC1286" i="3"/>
  <c r="AE1286" i="3" s="1"/>
  <c r="AG1286" i="3" s="1"/>
  <c r="W1286" i="3"/>
  <c r="M1286" i="3"/>
  <c r="O1286" i="3" s="1"/>
  <c r="K1286" i="3"/>
  <c r="L1290" i="3"/>
  <c r="M1290" i="3" s="1"/>
  <c r="O1290" i="3" s="1"/>
  <c r="AC1290" i="3"/>
  <c r="AE1290" i="3" s="1"/>
  <c r="AG1290" i="3" s="1"/>
  <c r="W1290" i="3"/>
  <c r="K1290" i="3"/>
  <c r="L1294" i="3"/>
  <c r="N1294" i="3" s="1"/>
  <c r="P1294" i="3" s="1"/>
  <c r="AD1294" i="3"/>
  <c r="AF1294" i="3" s="1"/>
  <c r="AC1294" i="3"/>
  <c r="AE1294" i="3" s="1"/>
  <c r="AG1294" i="3" s="1"/>
  <c r="W1294" i="3"/>
  <c r="M1294" i="3"/>
  <c r="O1294" i="3" s="1"/>
  <c r="K1294" i="3"/>
  <c r="L1298" i="3"/>
  <c r="AD1298" i="3"/>
  <c r="AF1298" i="3" s="1"/>
  <c r="N1298" i="3"/>
  <c r="P1298" i="3" s="1"/>
  <c r="AC1298" i="3"/>
  <c r="W1298" i="3"/>
  <c r="M1298" i="3"/>
  <c r="O1298" i="3" s="1"/>
  <c r="K1298" i="3"/>
  <c r="AC1302" i="3"/>
  <c r="AD1302" i="3" s="1"/>
  <c r="AF1302" i="3" s="1"/>
  <c r="L1302" i="3"/>
  <c r="N1302" i="3"/>
  <c r="P1302" i="3" s="1"/>
  <c r="M1302" i="3"/>
  <c r="O1302" i="3" s="1"/>
  <c r="AE1302" i="3"/>
  <c r="AG1302" i="3" s="1"/>
  <c r="W1302" i="3"/>
  <c r="K1302" i="3"/>
  <c r="Z1277" i="3"/>
  <c r="AB1277" i="3" s="1"/>
  <c r="Z1285" i="3"/>
  <c r="AB1285" i="3" s="1"/>
  <c r="Z1293" i="3"/>
  <c r="AB1293" i="3" s="1"/>
  <c r="AC1310" i="3"/>
  <c r="AD1310" i="3" s="1"/>
  <c r="AF1310" i="3" s="1"/>
  <c r="M1310" i="3"/>
  <c r="O1310" i="3" s="1"/>
  <c r="L1310" i="3"/>
  <c r="W1310" i="3"/>
  <c r="AC1318" i="3"/>
  <c r="AD1318" i="3" s="1"/>
  <c r="AF1318" i="3" s="1"/>
  <c r="L1318" i="3"/>
  <c r="N1318" i="3" s="1"/>
  <c r="P1318" i="3" s="1"/>
  <c r="W1318" i="3"/>
  <c r="K1324" i="3"/>
  <c r="AC1326" i="3"/>
  <c r="AD1326" i="3" s="1"/>
  <c r="AF1326" i="3" s="1"/>
  <c r="M1326" i="3"/>
  <c r="O1326" i="3" s="1"/>
  <c r="L1326" i="3"/>
  <c r="N1326" i="3" s="1"/>
  <c r="P1326" i="3" s="1"/>
  <c r="W1326" i="3"/>
  <c r="N1330" i="3"/>
  <c r="P1330" i="3" s="1"/>
  <c r="K1332" i="3"/>
  <c r="X1357" i="3"/>
  <c r="Z1357" i="3" s="1"/>
  <c r="AB1357" i="3" s="1"/>
  <c r="AE1272" i="3"/>
  <c r="AG1272" i="3" s="1"/>
  <c r="AE1276" i="3"/>
  <c r="AG1276" i="3" s="1"/>
  <c r="X1277" i="3"/>
  <c r="AE1280" i="3"/>
  <c r="AG1280" i="3" s="1"/>
  <c r="X1281" i="3"/>
  <c r="Z1281" i="3" s="1"/>
  <c r="AB1281" i="3" s="1"/>
  <c r="AE1284" i="3"/>
  <c r="AG1284" i="3" s="1"/>
  <c r="X1285" i="3"/>
  <c r="AE1288" i="3"/>
  <c r="AG1288" i="3" s="1"/>
  <c r="X1289" i="3"/>
  <c r="Y1289" i="3" s="1"/>
  <c r="AA1289" i="3" s="1"/>
  <c r="AE1292" i="3"/>
  <c r="AG1292" i="3" s="1"/>
  <c r="X1293" i="3"/>
  <c r="AE1296" i="3"/>
  <c r="AG1296" i="3" s="1"/>
  <c r="X1297" i="3"/>
  <c r="Z1297" i="3" s="1"/>
  <c r="AB1297" i="3" s="1"/>
  <c r="AE1300" i="3"/>
  <c r="AG1300" i="3" s="1"/>
  <c r="X1301" i="3"/>
  <c r="Z1301" i="3" s="1"/>
  <c r="AB1301" i="3" s="1"/>
  <c r="AC1304" i="3"/>
  <c r="AD1304" i="3" s="1"/>
  <c r="AF1304" i="3" s="1"/>
  <c r="L1304" i="3"/>
  <c r="N1304" i="3" s="1"/>
  <c r="P1304" i="3" s="1"/>
  <c r="W1304" i="3"/>
  <c r="AE1304" i="3"/>
  <c r="AG1304" i="3" s="1"/>
  <c r="Z1305" i="3"/>
  <c r="AB1305" i="3" s="1"/>
  <c r="AD1307" i="3"/>
  <c r="AF1307" i="3" s="1"/>
  <c r="K1310" i="3"/>
  <c r="AC1312" i="3"/>
  <c r="AD1312" i="3" s="1"/>
  <c r="AF1312" i="3" s="1"/>
  <c r="L1312" i="3"/>
  <c r="N1312" i="3" s="1"/>
  <c r="P1312" i="3" s="1"/>
  <c r="W1312" i="3"/>
  <c r="AE1312" i="3"/>
  <c r="AG1312" i="3" s="1"/>
  <c r="Z1313" i="3"/>
  <c r="AB1313" i="3" s="1"/>
  <c r="AD1315" i="3"/>
  <c r="AF1315" i="3" s="1"/>
  <c r="K1318" i="3"/>
  <c r="AC1320" i="3"/>
  <c r="AD1320" i="3" s="1"/>
  <c r="AF1320" i="3" s="1"/>
  <c r="L1320" i="3"/>
  <c r="N1320" i="3" s="1"/>
  <c r="P1320" i="3" s="1"/>
  <c r="W1320" i="3"/>
  <c r="AE1320" i="3"/>
  <c r="AG1320" i="3" s="1"/>
  <c r="Z1321" i="3"/>
  <c r="AB1321" i="3" s="1"/>
  <c r="AD1323" i="3"/>
  <c r="AF1323" i="3" s="1"/>
  <c r="K1326" i="3"/>
  <c r="AC1328" i="3"/>
  <c r="AD1328" i="3" s="1"/>
  <c r="AF1328" i="3" s="1"/>
  <c r="M1328" i="3"/>
  <c r="O1328" i="3" s="1"/>
  <c r="L1328" i="3"/>
  <c r="N1328" i="3" s="1"/>
  <c r="P1328" i="3" s="1"/>
  <c r="W1328" i="3"/>
  <c r="Z1329" i="3"/>
  <c r="AB1329" i="3" s="1"/>
  <c r="AD1331" i="3"/>
  <c r="AF1331" i="3" s="1"/>
  <c r="Z1353" i="3"/>
  <c r="AB1353" i="3" s="1"/>
  <c r="Y1353" i="3"/>
  <c r="AA1353" i="3" s="1"/>
  <c r="X1353" i="3"/>
  <c r="Z1275" i="3"/>
  <c r="AB1275" i="3" s="1"/>
  <c r="Y1277" i="3"/>
  <c r="AA1277" i="3" s="1"/>
  <c r="Z1279" i="3"/>
  <c r="AB1279" i="3" s="1"/>
  <c r="Z1283" i="3"/>
  <c r="AB1283" i="3" s="1"/>
  <c r="Y1285" i="3"/>
  <c r="AA1285" i="3" s="1"/>
  <c r="Z1287" i="3"/>
  <c r="AB1287" i="3" s="1"/>
  <c r="Z1291" i="3"/>
  <c r="AB1291" i="3" s="1"/>
  <c r="Y1293" i="3"/>
  <c r="AA1293" i="3" s="1"/>
  <c r="Z1295" i="3"/>
  <c r="AB1295" i="3" s="1"/>
  <c r="Z1299" i="3"/>
  <c r="AB1299" i="3" s="1"/>
  <c r="Y1301" i="3"/>
  <c r="AA1301" i="3" s="1"/>
  <c r="AC1306" i="3"/>
  <c r="AD1306" i="3" s="1"/>
  <c r="AF1306" i="3" s="1"/>
  <c r="L1306" i="3"/>
  <c r="N1306" i="3" s="1"/>
  <c r="P1306" i="3" s="1"/>
  <c r="W1306" i="3"/>
  <c r="AE1306" i="3"/>
  <c r="AG1306" i="3" s="1"/>
  <c r="Z1307" i="3"/>
  <c r="AB1307" i="3" s="1"/>
  <c r="AD1309" i="3"/>
  <c r="AF1309" i="3" s="1"/>
  <c r="N1310" i="3"/>
  <c r="P1310" i="3" s="1"/>
  <c r="AC1314" i="3"/>
  <c r="AD1314" i="3" s="1"/>
  <c r="AF1314" i="3" s="1"/>
  <c r="L1314" i="3"/>
  <c r="N1314" i="3" s="1"/>
  <c r="P1314" i="3" s="1"/>
  <c r="W1314" i="3"/>
  <c r="AE1314" i="3"/>
  <c r="AG1314" i="3" s="1"/>
  <c r="Z1315" i="3"/>
  <c r="AB1315" i="3" s="1"/>
  <c r="AD1317" i="3"/>
  <c r="AF1317" i="3" s="1"/>
  <c r="AC1322" i="3"/>
  <c r="AE1322" i="3" s="1"/>
  <c r="AG1322" i="3" s="1"/>
  <c r="L1322" i="3"/>
  <c r="N1322" i="3" s="1"/>
  <c r="P1322" i="3" s="1"/>
  <c r="W1322" i="3"/>
  <c r="Z1323" i="3"/>
  <c r="AB1323" i="3" s="1"/>
  <c r="AD1325" i="3"/>
  <c r="AF1325" i="3" s="1"/>
  <c r="AC1330" i="3"/>
  <c r="AD1330" i="3" s="1"/>
  <c r="AF1330" i="3" s="1"/>
  <c r="M1330" i="3"/>
  <c r="O1330" i="3" s="1"/>
  <c r="L1330" i="3"/>
  <c r="W1330" i="3"/>
  <c r="Z1331" i="3"/>
  <c r="AB1331" i="3" s="1"/>
  <c r="X1333" i="3"/>
  <c r="Y1333" i="3" s="1"/>
  <c r="AA1333" i="3" s="1"/>
  <c r="Y1335" i="3"/>
  <c r="AA1335" i="3" s="1"/>
  <c r="X1335" i="3"/>
  <c r="Z1335" i="3" s="1"/>
  <c r="AB1335" i="3" s="1"/>
  <c r="Y1337" i="3"/>
  <c r="AA1337" i="3" s="1"/>
  <c r="Z1337" i="3"/>
  <c r="AB1337" i="3" s="1"/>
  <c r="X1337" i="3"/>
  <c r="X1339" i="3"/>
  <c r="Z1339" i="3" s="1"/>
  <c r="AB1339" i="3" s="1"/>
  <c r="X1341" i="3"/>
  <c r="Y1341" i="3" s="1"/>
  <c r="AA1341" i="3" s="1"/>
  <c r="Y1343" i="3"/>
  <c r="AA1343" i="3" s="1"/>
  <c r="X1343" i="3"/>
  <c r="Z1343" i="3" s="1"/>
  <c r="AB1343" i="3" s="1"/>
  <c r="Z1349" i="3"/>
  <c r="AB1349" i="3" s="1"/>
  <c r="Y1349" i="3"/>
  <c r="AA1349" i="3" s="1"/>
  <c r="X1349" i="3"/>
  <c r="L1350" i="3"/>
  <c r="M1350" i="3" s="1"/>
  <c r="O1350" i="3" s="1"/>
  <c r="W1350" i="3"/>
  <c r="K1350" i="3"/>
  <c r="AC1350" i="3"/>
  <c r="AE1350" i="3" s="1"/>
  <c r="AG1350" i="3" s="1"/>
  <c r="N1350" i="3"/>
  <c r="P1350" i="3" s="1"/>
  <c r="Z1367" i="3"/>
  <c r="AB1367" i="3" s="1"/>
  <c r="Y1367" i="3"/>
  <c r="AA1367" i="3" s="1"/>
  <c r="X1367" i="3"/>
  <c r="AC1324" i="3"/>
  <c r="AD1324" i="3" s="1"/>
  <c r="AF1324" i="3" s="1"/>
  <c r="L1324" i="3"/>
  <c r="N1324" i="3" s="1"/>
  <c r="P1324" i="3" s="1"/>
  <c r="W1324" i="3"/>
  <c r="AE1324" i="3"/>
  <c r="AG1324" i="3" s="1"/>
  <c r="AC1332" i="3"/>
  <c r="AD1332" i="3" s="1"/>
  <c r="AF1332" i="3" s="1"/>
  <c r="M1332" i="3"/>
  <c r="O1332" i="3" s="1"/>
  <c r="L1332" i="3"/>
  <c r="N1332" i="3" s="1"/>
  <c r="P1332" i="3" s="1"/>
  <c r="W1332" i="3"/>
  <c r="Z1363" i="3"/>
  <c r="AB1363" i="3" s="1"/>
  <c r="X1363" i="3"/>
  <c r="Y1363" i="3" s="1"/>
  <c r="AA1363" i="3" s="1"/>
  <c r="AD1367" i="3"/>
  <c r="AF1367" i="3" s="1"/>
  <c r="AD1371" i="3"/>
  <c r="AF1371" i="3" s="1"/>
  <c r="X1371" i="3"/>
  <c r="Z1371" i="3" s="1"/>
  <c r="AB1371" i="3" s="1"/>
  <c r="AD1375" i="3"/>
  <c r="AF1375" i="3" s="1"/>
  <c r="X1375" i="3"/>
  <c r="Z1375" i="3" s="1"/>
  <c r="AB1375" i="3" s="1"/>
  <c r="AD1379" i="3"/>
  <c r="AF1379" i="3" s="1"/>
  <c r="X1379" i="3"/>
  <c r="Z1379" i="3" s="1"/>
  <c r="AB1379" i="3" s="1"/>
  <c r="AD1383" i="3"/>
  <c r="AF1383" i="3" s="1"/>
  <c r="AD1391" i="3"/>
  <c r="AF1391" i="3" s="1"/>
  <c r="X1391" i="3"/>
  <c r="Z1391" i="3" s="1"/>
  <c r="AB1391" i="3" s="1"/>
  <c r="AD1395" i="3"/>
  <c r="AF1395" i="3" s="1"/>
  <c r="X1395" i="3"/>
  <c r="Z1395" i="3" s="1"/>
  <c r="AB1395" i="3" s="1"/>
  <c r="AD1399" i="3"/>
  <c r="AF1399" i="3" s="1"/>
  <c r="X1399" i="3"/>
  <c r="Z1399" i="3" s="1"/>
  <c r="AB1399" i="3" s="1"/>
  <c r="AD1403" i="3"/>
  <c r="AF1403" i="3" s="1"/>
  <c r="X1403" i="3"/>
  <c r="Z1403" i="3" s="1"/>
  <c r="AB1403" i="3" s="1"/>
  <c r="AD1407" i="3"/>
  <c r="AF1407" i="3" s="1"/>
  <c r="X1407" i="3"/>
  <c r="Z1407" i="3" s="1"/>
  <c r="AB1407" i="3" s="1"/>
  <c r="AD1411" i="3"/>
  <c r="AF1411" i="3" s="1"/>
  <c r="X1411" i="3"/>
  <c r="Z1411" i="3" s="1"/>
  <c r="AB1411" i="3" s="1"/>
  <c r="AD1415" i="3"/>
  <c r="AF1415" i="3" s="1"/>
  <c r="X1415" i="3"/>
  <c r="Z1415" i="3" s="1"/>
  <c r="AB1415" i="3" s="1"/>
  <c r="AD1419" i="3"/>
  <c r="AF1419" i="3" s="1"/>
  <c r="X1419" i="3"/>
  <c r="Z1419" i="3" s="1"/>
  <c r="AB1419" i="3" s="1"/>
  <c r="AD1423" i="3"/>
  <c r="AF1423" i="3" s="1"/>
  <c r="X1423" i="3"/>
  <c r="Z1423" i="3" s="1"/>
  <c r="AB1423" i="3" s="1"/>
  <c r="AD1427" i="3"/>
  <c r="AF1427" i="3" s="1"/>
  <c r="X1429" i="3"/>
  <c r="Z1429" i="3" s="1"/>
  <c r="AB1429" i="3" s="1"/>
  <c r="AC1458" i="3"/>
  <c r="AD1458" i="3" s="1"/>
  <c r="AF1458" i="3" s="1"/>
  <c r="M1458" i="3"/>
  <c r="O1458" i="3" s="1"/>
  <c r="L1458" i="3"/>
  <c r="W1458" i="3"/>
  <c r="K1458" i="3"/>
  <c r="N1458" i="3"/>
  <c r="P1458" i="3" s="1"/>
  <c r="AD1471" i="3"/>
  <c r="AF1471" i="3" s="1"/>
  <c r="AC1474" i="3"/>
  <c r="AD1474" i="3" s="1"/>
  <c r="AF1474" i="3" s="1"/>
  <c r="L1474" i="3"/>
  <c r="M1474" i="3" s="1"/>
  <c r="O1474" i="3" s="1"/>
  <c r="W1474" i="3"/>
  <c r="K1474" i="3"/>
  <c r="N1474" i="3"/>
  <c r="P1474" i="3" s="1"/>
  <c r="Y1345" i="3"/>
  <c r="AA1345" i="3" s="1"/>
  <c r="AC1446" i="3"/>
  <c r="AD1446" i="3" s="1"/>
  <c r="AF1446" i="3" s="1"/>
  <c r="M1446" i="3"/>
  <c r="O1446" i="3" s="1"/>
  <c r="L1446" i="3"/>
  <c r="W1446" i="3"/>
  <c r="K1446" i="3"/>
  <c r="N1446" i="3"/>
  <c r="P1446" i="3" s="1"/>
  <c r="AD1459" i="3"/>
  <c r="AF1459" i="3" s="1"/>
  <c r="AC1462" i="3"/>
  <c r="AD1462" i="3" s="1"/>
  <c r="AF1462" i="3" s="1"/>
  <c r="L1462" i="3"/>
  <c r="M1462" i="3" s="1"/>
  <c r="O1462" i="3" s="1"/>
  <c r="W1462" i="3"/>
  <c r="K1462" i="3"/>
  <c r="N1462" i="3"/>
  <c r="P1462" i="3" s="1"/>
  <c r="AC1478" i="3"/>
  <c r="L1478" i="3"/>
  <c r="M1478" i="3" s="1"/>
  <c r="O1478" i="3" s="1"/>
  <c r="AE1478" i="3"/>
  <c r="AG1478" i="3" s="1"/>
  <c r="W1478" i="3"/>
  <c r="K1478" i="3"/>
  <c r="AD1478" i="3"/>
  <c r="AF1478" i="3" s="1"/>
  <c r="N1478" i="3"/>
  <c r="P1478" i="3" s="1"/>
  <c r="N1261" i="3"/>
  <c r="P1261" i="3" s="1"/>
  <c r="N1263" i="3"/>
  <c r="P1263" i="3" s="1"/>
  <c r="N1265" i="3"/>
  <c r="P1265" i="3" s="1"/>
  <c r="N1267" i="3"/>
  <c r="P1267" i="3" s="1"/>
  <c r="N1269" i="3"/>
  <c r="P1269" i="3" s="1"/>
  <c r="N1271" i="3"/>
  <c r="P1271" i="3" s="1"/>
  <c r="N1273" i="3"/>
  <c r="P1273" i="3" s="1"/>
  <c r="N1275" i="3"/>
  <c r="P1275" i="3" s="1"/>
  <c r="N1277" i="3"/>
  <c r="P1277" i="3" s="1"/>
  <c r="N1279" i="3"/>
  <c r="P1279" i="3" s="1"/>
  <c r="N1281" i="3"/>
  <c r="P1281" i="3" s="1"/>
  <c r="N1283" i="3"/>
  <c r="P1283" i="3" s="1"/>
  <c r="N1285" i="3"/>
  <c r="P1285" i="3" s="1"/>
  <c r="N1287" i="3"/>
  <c r="P1287" i="3" s="1"/>
  <c r="N1289" i="3"/>
  <c r="P1289" i="3" s="1"/>
  <c r="N1291" i="3"/>
  <c r="P1291" i="3" s="1"/>
  <c r="N1293" i="3"/>
  <c r="P1293" i="3" s="1"/>
  <c r="N1295" i="3"/>
  <c r="P1295" i="3" s="1"/>
  <c r="N1297" i="3"/>
  <c r="P1297" i="3" s="1"/>
  <c r="N1299" i="3"/>
  <c r="P1299" i="3" s="1"/>
  <c r="N1301" i="3"/>
  <c r="P1301" i="3" s="1"/>
  <c r="N1303" i="3"/>
  <c r="P1303" i="3" s="1"/>
  <c r="N1305" i="3"/>
  <c r="P1305" i="3" s="1"/>
  <c r="N1307" i="3"/>
  <c r="P1307" i="3" s="1"/>
  <c r="N1309" i="3"/>
  <c r="P1309" i="3" s="1"/>
  <c r="N1311" i="3"/>
  <c r="P1311" i="3" s="1"/>
  <c r="N1313" i="3"/>
  <c r="P1313" i="3" s="1"/>
  <c r="N1315" i="3"/>
  <c r="P1315" i="3" s="1"/>
  <c r="N1317" i="3"/>
  <c r="P1317" i="3" s="1"/>
  <c r="N1319" i="3"/>
  <c r="P1319" i="3" s="1"/>
  <c r="N1321" i="3"/>
  <c r="P1321" i="3" s="1"/>
  <c r="N1323" i="3"/>
  <c r="P1323" i="3" s="1"/>
  <c r="N1325" i="3"/>
  <c r="P1325" i="3" s="1"/>
  <c r="N1327" i="3"/>
  <c r="P1327" i="3" s="1"/>
  <c r="N1329" i="3"/>
  <c r="P1329" i="3" s="1"/>
  <c r="N1331" i="3"/>
  <c r="P1331" i="3" s="1"/>
  <c r="AC1333" i="3"/>
  <c r="AE1333" i="3" s="1"/>
  <c r="AG1333" i="3" s="1"/>
  <c r="M1333" i="3"/>
  <c r="O1333" i="3" s="1"/>
  <c r="AD1333" i="3"/>
  <c r="AF1333" i="3" s="1"/>
  <c r="N1334" i="3"/>
  <c r="P1334" i="3" s="1"/>
  <c r="AC1335" i="3"/>
  <c r="AE1335" i="3" s="1"/>
  <c r="AG1335" i="3" s="1"/>
  <c r="M1335" i="3"/>
  <c r="O1335" i="3" s="1"/>
  <c r="AD1335" i="3"/>
  <c r="AF1335" i="3" s="1"/>
  <c r="N1336" i="3"/>
  <c r="P1336" i="3" s="1"/>
  <c r="AC1337" i="3"/>
  <c r="AE1337" i="3" s="1"/>
  <c r="AG1337" i="3" s="1"/>
  <c r="M1337" i="3"/>
  <c r="O1337" i="3" s="1"/>
  <c r="AD1337" i="3"/>
  <c r="AF1337" i="3" s="1"/>
  <c r="N1338" i="3"/>
  <c r="P1338" i="3" s="1"/>
  <c r="AC1339" i="3"/>
  <c r="AE1339" i="3" s="1"/>
  <c r="AG1339" i="3" s="1"/>
  <c r="M1339" i="3"/>
  <c r="O1339" i="3" s="1"/>
  <c r="AD1339" i="3"/>
  <c r="AF1339" i="3" s="1"/>
  <c r="N1340" i="3"/>
  <c r="P1340" i="3" s="1"/>
  <c r="AC1341" i="3"/>
  <c r="AE1341" i="3" s="1"/>
  <c r="AG1341" i="3" s="1"/>
  <c r="M1341" i="3"/>
  <c r="O1341" i="3" s="1"/>
  <c r="AD1341" i="3"/>
  <c r="AF1341" i="3" s="1"/>
  <c r="N1342" i="3"/>
  <c r="P1342" i="3" s="1"/>
  <c r="AC1343" i="3"/>
  <c r="AE1343" i="3" s="1"/>
  <c r="AG1343" i="3" s="1"/>
  <c r="M1343" i="3"/>
  <c r="O1343" i="3" s="1"/>
  <c r="AD1343" i="3"/>
  <c r="AF1343" i="3" s="1"/>
  <c r="N1344" i="3"/>
  <c r="P1344" i="3" s="1"/>
  <c r="AC1345" i="3"/>
  <c r="AE1345" i="3" s="1"/>
  <c r="AG1345" i="3" s="1"/>
  <c r="M1345" i="3"/>
  <c r="O1345" i="3" s="1"/>
  <c r="X1345" i="3"/>
  <c r="Z1345" i="3" s="1"/>
  <c r="AB1345" i="3" s="1"/>
  <c r="AD1345" i="3"/>
  <c r="AF1345" i="3" s="1"/>
  <c r="N1346" i="3"/>
  <c r="P1346" i="3" s="1"/>
  <c r="AC1347" i="3"/>
  <c r="AE1347" i="3" s="1"/>
  <c r="AG1347" i="3" s="1"/>
  <c r="M1347" i="3"/>
  <c r="O1347" i="3" s="1"/>
  <c r="X1347" i="3"/>
  <c r="Y1347" i="3" s="1"/>
  <c r="AA1347" i="3" s="1"/>
  <c r="AD1347" i="3"/>
  <c r="AF1347" i="3" s="1"/>
  <c r="N1348" i="3"/>
  <c r="P1348" i="3" s="1"/>
  <c r="AC1349" i="3"/>
  <c r="AE1349" i="3" s="1"/>
  <c r="AG1349" i="3" s="1"/>
  <c r="M1349" i="3"/>
  <c r="O1349" i="3" s="1"/>
  <c r="Z1351" i="3"/>
  <c r="AB1351" i="3" s="1"/>
  <c r="Y1351" i="3"/>
  <c r="AA1351" i="3" s="1"/>
  <c r="X1351" i="3"/>
  <c r="Z1355" i="3"/>
  <c r="AB1355" i="3" s="1"/>
  <c r="Y1355" i="3"/>
  <c r="AA1355" i="3" s="1"/>
  <c r="X1355" i="3"/>
  <c r="Z1359" i="3"/>
  <c r="AB1359" i="3" s="1"/>
  <c r="Y1359" i="3"/>
  <c r="AA1359" i="3" s="1"/>
  <c r="X1359" i="3"/>
  <c r="X1361" i="3"/>
  <c r="Y1361" i="3" s="1"/>
  <c r="AA1361" i="3" s="1"/>
  <c r="X1365" i="3"/>
  <c r="Y1365" i="3" s="1"/>
  <c r="AA1365" i="3" s="1"/>
  <c r="X1369" i="3"/>
  <c r="Z1369" i="3" s="1"/>
  <c r="AB1369" i="3" s="1"/>
  <c r="X1373" i="3"/>
  <c r="Y1373" i="3" s="1"/>
  <c r="AA1373" i="3" s="1"/>
  <c r="X1377" i="3"/>
  <c r="Z1377" i="3" s="1"/>
  <c r="AB1377" i="3" s="1"/>
  <c r="X1381" i="3"/>
  <c r="Y1381" i="3" s="1"/>
  <c r="AA1381" i="3" s="1"/>
  <c r="X1383" i="3"/>
  <c r="Z1383" i="3" s="1"/>
  <c r="AB1383" i="3" s="1"/>
  <c r="Z1385" i="3"/>
  <c r="AB1385" i="3" s="1"/>
  <c r="Y1385" i="3"/>
  <c r="AA1385" i="3" s="1"/>
  <c r="X1385" i="3"/>
  <c r="Z1387" i="3"/>
  <c r="AB1387" i="3" s="1"/>
  <c r="Y1387" i="3"/>
  <c r="AA1387" i="3" s="1"/>
  <c r="X1387" i="3"/>
  <c r="X1389" i="3"/>
  <c r="Y1389" i="3" s="1"/>
  <c r="AA1389" i="3" s="1"/>
  <c r="X1393" i="3"/>
  <c r="Y1393" i="3" s="1"/>
  <c r="AA1393" i="3" s="1"/>
  <c r="X1397" i="3"/>
  <c r="Y1397" i="3" s="1"/>
  <c r="AA1397" i="3" s="1"/>
  <c r="X1401" i="3"/>
  <c r="Y1401" i="3" s="1"/>
  <c r="AA1401" i="3" s="1"/>
  <c r="X1405" i="3"/>
  <c r="Y1405" i="3" s="1"/>
  <c r="AA1405" i="3" s="1"/>
  <c r="X1409" i="3"/>
  <c r="Y1409" i="3" s="1"/>
  <c r="AA1409" i="3" s="1"/>
  <c r="X1413" i="3"/>
  <c r="Z1413" i="3" s="1"/>
  <c r="AB1413" i="3" s="1"/>
  <c r="X1417" i="3"/>
  <c r="Y1417" i="3" s="1"/>
  <c r="AA1417" i="3" s="1"/>
  <c r="X1421" i="3"/>
  <c r="Y1421" i="3" s="1"/>
  <c r="AA1421" i="3" s="1"/>
  <c r="X1425" i="3"/>
  <c r="Z1425" i="3" s="1"/>
  <c r="AB1425" i="3" s="1"/>
  <c r="X1427" i="3"/>
  <c r="Z1427" i="3" s="1"/>
  <c r="AB1427" i="3" s="1"/>
  <c r="AD1429" i="3"/>
  <c r="AF1429" i="3" s="1"/>
  <c r="AC1450" i="3"/>
  <c r="L1450" i="3"/>
  <c r="N1450" i="3" s="1"/>
  <c r="P1450" i="3" s="1"/>
  <c r="AE1450" i="3"/>
  <c r="AG1450" i="3" s="1"/>
  <c r="W1450" i="3"/>
  <c r="K1450" i="3"/>
  <c r="AD1450" i="3"/>
  <c r="AF1450" i="3" s="1"/>
  <c r="AC1466" i="3"/>
  <c r="AD1466" i="3" s="1"/>
  <c r="AF1466" i="3" s="1"/>
  <c r="M1466" i="3"/>
  <c r="O1466" i="3" s="1"/>
  <c r="L1466" i="3"/>
  <c r="N1466" i="3" s="1"/>
  <c r="P1466" i="3" s="1"/>
  <c r="W1466" i="3"/>
  <c r="K1466" i="3"/>
  <c r="AD1479" i="3"/>
  <c r="AF1479" i="3" s="1"/>
  <c r="AE1334" i="3"/>
  <c r="AG1334" i="3" s="1"/>
  <c r="W1334" i="3"/>
  <c r="K1334" i="3"/>
  <c r="AE1336" i="3"/>
  <c r="AG1336" i="3" s="1"/>
  <c r="W1336" i="3"/>
  <c r="K1336" i="3"/>
  <c r="AE1338" i="3"/>
  <c r="AG1338" i="3" s="1"/>
  <c r="W1338" i="3"/>
  <c r="K1338" i="3"/>
  <c r="AE1340" i="3"/>
  <c r="AG1340" i="3" s="1"/>
  <c r="W1340" i="3"/>
  <c r="K1340" i="3"/>
  <c r="AE1342" i="3"/>
  <c r="AG1342" i="3" s="1"/>
  <c r="W1342" i="3"/>
  <c r="K1342" i="3"/>
  <c r="AE1344" i="3"/>
  <c r="AG1344" i="3" s="1"/>
  <c r="W1344" i="3"/>
  <c r="K1344" i="3"/>
  <c r="AE1346" i="3"/>
  <c r="AG1346" i="3" s="1"/>
  <c r="W1346" i="3"/>
  <c r="K1346" i="3"/>
  <c r="AE1348" i="3"/>
  <c r="AG1348" i="3" s="1"/>
  <c r="W1348" i="3"/>
  <c r="K1348" i="3"/>
  <c r="AD1451" i="3"/>
  <c r="AF1451" i="3" s="1"/>
  <c r="AC1454" i="3"/>
  <c r="L1454" i="3"/>
  <c r="M1454" i="3" s="1"/>
  <c r="O1454" i="3" s="1"/>
  <c r="AE1454" i="3"/>
  <c r="AG1454" i="3" s="1"/>
  <c r="W1454" i="3"/>
  <c r="K1454" i="3"/>
  <c r="AD1454" i="3"/>
  <c r="AF1454" i="3" s="1"/>
  <c r="N1454" i="3"/>
  <c r="P1454" i="3" s="1"/>
  <c r="AC1470" i="3"/>
  <c r="L1470" i="3"/>
  <c r="N1470" i="3" s="1"/>
  <c r="P1470" i="3" s="1"/>
  <c r="AE1470" i="3"/>
  <c r="AG1470" i="3" s="1"/>
  <c r="W1470" i="3"/>
  <c r="K1470" i="3"/>
  <c r="AD1470" i="3"/>
  <c r="AF1470" i="3" s="1"/>
  <c r="M1482" i="3"/>
  <c r="O1482" i="3" s="1"/>
  <c r="AC1482" i="3"/>
  <c r="AE1482" i="3" s="1"/>
  <c r="AG1482" i="3" s="1"/>
  <c r="L1482" i="3"/>
  <c r="W1482" i="3"/>
  <c r="K1482" i="3"/>
  <c r="N1482" i="3"/>
  <c r="P1482" i="3" s="1"/>
  <c r="X1548" i="3"/>
  <c r="Z1548" i="3" s="1"/>
  <c r="AB1548" i="3" s="1"/>
  <c r="N1352" i="3"/>
  <c r="P1352" i="3" s="1"/>
  <c r="AD1352" i="3"/>
  <c r="AF1352" i="3" s="1"/>
  <c r="N1354" i="3"/>
  <c r="P1354" i="3" s="1"/>
  <c r="AD1354" i="3"/>
  <c r="AF1354" i="3" s="1"/>
  <c r="N1356" i="3"/>
  <c r="P1356" i="3" s="1"/>
  <c r="AD1356" i="3"/>
  <c r="AF1356" i="3" s="1"/>
  <c r="N1358" i="3"/>
  <c r="P1358" i="3" s="1"/>
  <c r="AD1358" i="3"/>
  <c r="AF1358" i="3" s="1"/>
  <c r="N1360" i="3"/>
  <c r="P1360" i="3" s="1"/>
  <c r="AD1360" i="3"/>
  <c r="AF1360" i="3" s="1"/>
  <c r="L1361" i="3"/>
  <c r="M1361" i="3" s="1"/>
  <c r="O1361" i="3" s="1"/>
  <c r="N1362" i="3"/>
  <c r="P1362" i="3" s="1"/>
  <c r="AD1362" i="3"/>
  <c r="AF1362" i="3" s="1"/>
  <c r="N1364" i="3"/>
  <c r="P1364" i="3" s="1"/>
  <c r="AD1364" i="3"/>
  <c r="AF1364" i="3" s="1"/>
  <c r="N1366" i="3"/>
  <c r="P1366" i="3" s="1"/>
  <c r="AD1366" i="3"/>
  <c r="AF1366" i="3" s="1"/>
  <c r="N1368" i="3"/>
  <c r="P1368" i="3" s="1"/>
  <c r="AD1368" i="3"/>
  <c r="AF1368" i="3" s="1"/>
  <c r="N1370" i="3"/>
  <c r="P1370" i="3" s="1"/>
  <c r="AD1370" i="3"/>
  <c r="AF1370" i="3" s="1"/>
  <c r="N1372" i="3"/>
  <c r="P1372" i="3" s="1"/>
  <c r="AD1372" i="3"/>
  <c r="AF1372" i="3" s="1"/>
  <c r="N1374" i="3"/>
  <c r="P1374" i="3" s="1"/>
  <c r="AD1374" i="3"/>
  <c r="AF1374" i="3" s="1"/>
  <c r="N1376" i="3"/>
  <c r="P1376" i="3" s="1"/>
  <c r="AD1376" i="3"/>
  <c r="AF1376" i="3" s="1"/>
  <c r="N1378" i="3"/>
  <c r="P1378" i="3" s="1"/>
  <c r="AD1378" i="3"/>
  <c r="AF1378" i="3" s="1"/>
  <c r="N1380" i="3"/>
  <c r="P1380" i="3" s="1"/>
  <c r="AD1380" i="3"/>
  <c r="AF1380" i="3" s="1"/>
  <c r="N1382" i="3"/>
  <c r="P1382" i="3" s="1"/>
  <c r="AD1382" i="3"/>
  <c r="AF1382" i="3" s="1"/>
  <c r="L1383" i="3"/>
  <c r="N1384" i="3"/>
  <c r="P1384" i="3" s="1"/>
  <c r="AD1384" i="3"/>
  <c r="AF1384" i="3" s="1"/>
  <c r="L1385" i="3"/>
  <c r="N1386" i="3"/>
  <c r="P1386" i="3" s="1"/>
  <c r="AD1386" i="3"/>
  <c r="AF1386" i="3" s="1"/>
  <c r="L1387" i="3"/>
  <c r="M1387" i="3" s="1"/>
  <c r="O1387" i="3" s="1"/>
  <c r="N1388" i="3"/>
  <c r="P1388" i="3" s="1"/>
  <c r="AD1388" i="3"/>
  <c r="AF1388" i="3" s="1"/>
  <c r="L1389" i="3"/>
  <c r="N1389" i="3" s="1"/>
  <c r="P1389" i="3" s="1"/>
  <c r="N1390" i="3"/>
  <c r="P1390" i="3" s="1"/>
  <c r="AD1390" i="3"/>
  <c r="AF1390" i="3" s="1"/>
  <c r="N1392" i="3"/>
  <c r="P1392" i="3" s="1"/>
  <c r="AD1392" i="3"/>
  <c r="AF1392" i="3" s="1"/>
  <c r="N1394" i="3"/>
  <c r="P1394" i="3" s="1"/>
  <c r="AD1394" i="3"/>
  <c r="AF1394" i="3" s="1"/>
  <c r="N1396" i="3"/>
  <c r="P1396" i="3" s="1"/>
  <c r="AD1396" i="3"/>
  <c r="AF1396" i="3" s="1"/>
  <c r="N1398" i="3"/>
  <c r="P1398" i="3" s="1"/>
  <c r="AD1398" i="3"/>
  <c r="AF1398" i="3" s="1"/>
  <c r="N1400" i="3"/>
  <c r="P1400" i="3" s="1"/>
  <c r="AD1400" i="3"/>
  <c r="AF1400" i="3" s="1"/>
  <c r="N1402" i="3"/>
  <c r="P1402" i="3" s="1"/>
  <c r="AD1402" i="3"/>
  <c r="AF1402" i="3" s="1"/>
  <c r="N1404" i="3"/>
  <c r="P1404" i="3" s="1"/>
  <c r="AD1404" i="3"/>
  <c r="AF1404" i="3" s="1"/>
  <c r="N1406" i="3"/>
  <c r="P1406" i="3" s="1"/>
  <c r="AD1406" i="3"/>
  <c r="AF1406" i="3" s="1"/>
  <c r="N1408" i="3"/>
  <c r="P1408" i="3" s="1"/>
  <c r="AD1408" i="3"/>
  <c r="AF1408" i="3" s="1"/>
  <c r="N1410" i="3"/>
  <c r="P1410" i="3" s="1"/>
  <c r="AD1410" i="3"/>
  <c r="AF1410" i="3" s="1"/>
  <c r="N1412" i="3"/>
  <c r="P1412" i="3" s="1"/>
  <c r="AD1412" i="3"/>
  <c r="AF1412" i="3" s="1"/>
  <c r="N1414" i="3"/>
  <c r="P1414" i="3" s="1"/>
  <c r="AD1414" i="3"/>
  <c r="AF1414" i="3" s="1"/>
  <c r="N1416" i="3"/>
  <c r="P1416" i="3" s="1"/>
  <c r="AD1416" i="3"/>
  <c r="AF1416" i="3" s="1"/>
  <c r="N1418" i="3"/>
  <c r="P1418" i="3" s="1"/>
  <c r="AD1418" i="3"/>
  <c r="AF1418" i="3" s="1"/>
  <c r="N1420" i="3"/>
  <c r="P1420" i="3" s="1"/>
  <c r="AD1420" i="3"/>
  <c r="AF1420" i="3" s="1"/>
  <c r="N1422" i="3"/>
  <c r="P1422" i="3" s="1"/>
  <c r="AD1422" i="3"/>
  <c r="AF1422" i="3" s="1"/>
  <c r="N1424" i="3"/>
  <c r="P1424" i="3" s="1"/>
  <c r="AD1424" i="3"/>
  <c r="AF1424" i="3" s="1"/>
  <c r="N1426" i="3"/>
  <c r="P1426" i="3" s="1"/>
  <c r="AD1426" i="3"/>
  <c r="AF1426" i="3" s="1"/>
  <c r="L1427" i="3"/>
  <c r="N1428" i="3"/>
  <c r="P1428" i="3" s="1"/>
  <c r="AD1428" i="3"/>
  <c r="AF1428" i="3" s="1"/>
  <c r="L1429" i="3"/>
  <c r="N1430" i="3"/>
  <c r="P1430" i="3" s="1"/>
  <c r="AD1430" i="3"/>
  <c r="AF1430" i="3" s="1"/>
  <c r="L1431" i="3"/>
  <c r="M1431" i="3" s="1"/>
  <c r="O1431" i="3" s="1"/>
  <c r="W1431" i="3"/>
  <c r="L1432" i="3"/>
  <c r="N1432" i="3" s="1"/>
  <c r="P1432" i="3" s="1"/>
  <c r="AE1432" i="3"/>
  <c r="AG1432" i="3" s="1"/>
  <c r="W1432" i="3"/>
  <c r="K1432" i="3"/>
  <c r="Z1435" i="3"/>
  <c r="AB1435" i="3" s="1"/>
  <c r="L1436" i="3"/>
  <c r="N1436" i="3" s="1"/>
  <c r="P1436" i="3" s="1"/>
  <c r="W1436" i="3"/>
  <c r="K1436" i="3"/>
  <c r="Z1439" i="3"/>
  <c r="AB1439" i="3" s="1"/>
  <c r="Y1439" i="3"/>
  <c r="AA1439" i="3" s="1"/>
  <c r="L1440" i="3"/>
  <c r="N1440" i="3" s="1"/>
  <c r="P1440" i="3" s="1"/>
  <c r="W1440" i="3"/>
  <c r="K1440" i="3"/>
  <c r="AD1483" i="3"/>
  <c r="AF1483" i="3" s="1"/>
  <c r="X1484" i="3"/>
  <c r="Y1484" i="3" s="1"/>
  <c r="AA1484" i="3" s="1"/>
  <c r="Z1484" i="3"/>
  <c r="AB1484" i="3" s="1"/>
  <c r="X1509" i="3"/>
  <c r="Y1509" i="3" s="1"/>
  <c r="AA1509" i="3" s="1"/>
  <c r="X1564" i="3"/>
  <c r="Z1564" i="3" s="1"/>
  <c r="AB1564" i="3" s="1"/>
  <c r="M1351" i="3"/>
  <c r="O1351" i="3" s="1"/>
  <c r="AC1351" i="3"/>
  <c r="AE1351" i="3" s="1"/>
  <c r="AG1351" i="3" s="1"/>
  <c r="K1352" i="3"/>
  <c r="W1352" i="3"/>
  <c r="AE1352" i="3"/>
  <c r="AG1352" i="3" s="1"/>
  <c r="M1353" i="3"/>
  <c r="O1353" i="3" s="1"/>
  <c r="AC1353" i="3"/>
  <c r="AE1353" i="3" s="1"/>
  <c r="AG1353" i="3" s="1"/>
  <c r="K1354" i="3"/>
  <c r="W1354" i="3"/>
  <c r="AE1354" i="3"/>
  <c r="AG1354" i="3" s="1"/>
  <c r="M1355" i="3"/>
  <c r="O1355" i="3" s="1"/>
  <c r="AC1355" i="3"/>
  <c r="AE1355" i="3" s="1"/>
  <c r="AG1355" i="3" s="1"/>
  <c r="K1356" i="3"/>
  <c r="W1356" i="3"/>
  <c r="AE1356" i="3"/>
  <c r="AG1356" i="3" s="1"/>
  <c r="M1357" i="3"/>
  <c r="O1357" i="3" s="1"/>
  <c r="AC1357" i="3"/>
  <c r="AE1357" i="3" s="1"/>
  <c r="AG1357" i="3" s="1"/>
  <c r="K1358" i="3"/>
  <c r="W1358" i="3"/>
  <c r="AE1358" i="3"/>
  <c r="AG1358" i="3" s="1"/>
  <c r="M1359" i="3"/>
  <c r="O1359" i="3" s="1"/>
  <c r="AC1359" i="3"/>
  <c r="AE1359" i="3" s="1"/>
  <c r="AG1359" i="3" s="1"/>
  <c r="K1360" i="3"/>
  <c r="W1360" i="3"/>
  <c r="AE1360" i="3"/>
  <c r="AG1360" i="3" s="1"/>
  <c r="AC1361" i="3"/>
  <c r="AE1361" i="3" s="1"/>
  <c r="AG1361" i="3" s="1"/>
  <c r="K1362" i="3"/>
  <c r="W1362" i="3"/>
  <c r="AE1362" i="3"/>
  <c r="AG1362" i="3" s="1"/>
  <c r="M1363" i="3"/>
  <c r="O1363" i="3" s="1"/>
  <c r="AC1363" i="3"/>
  <c r="AE1363" i="3" s="1"/>
  <c r="AG1363" i="3" s="1"/>
  <c r="K1364" i="3"/>
  <c r="W1364" i="3"/>
  <c r="AE1364" i="3"/>
  <c r="AG1364" i="3" s="1"/>
  <c r="M1365" i="3"/>
  <c r="O1365" i="3" s="1"/>
  <c r="AC1365" i="3"/>
  <c r="AE1365" i="3" s="1"/>
  <c r="AG1365" i="3" s="1"/>
  <c r="K1366" i="3"/>
  <c r="W1366" i="3"/>
  <c r="AE1366" i="3"/>
  <c r="AG1366" i="3" s="1"/>
  <c r="M1367" i="3"/>
  <c r="O1367" i="3" s="1"/>
  <c r="AC1367" i="3"/>
  <c r="AE1367" i="3" s="1"/>
  <c r="AG1367" i="3" s="1"/>
  <c r="K1368" i="3"/>
  <c r="W1368" i="3"/>
  <c r="AE1368" i="3"/>
  <c r="AG1368" i="3" s="1"/>
  <c r="M1369" i="3"/>
  <c r="O1369" i="3" s="1"/>
  <c r="AC1369" i="3"/>
  <c r="AE1369" i="3" s="1"/>
  <c r="AG1369" i="3" s="1"/>
  <c r="K1370" i="3"/>
  <c r="W1370" i="3"/>
  <c r="AE1370" i="3"/>
  <c r="AG1370" i="3" s="1"/>
  <c r="M1371" i="3"/>
  <c r="O1371" i="3" s="1"/>
  <c r="AC1371" i="3"/>
  <c r="AE1371" i="3" s="1"/>
  <c r="AG1371" i="3" s="1"/>
  <c r="K1372" i="3"/>
  <c r="W1372" i="3"/>
  <c r="AE1372" i="3"/>
  <c r="AG1372" i="3" s="1"/>
  <c r="M1373" i="3"/>
  <c r="O1373" i="3" s="1"/>
  <c r="AC1373" i="3"/>
  <c r="AE1373" i="3" s="1"/>
  <c r="AG1373" i="3" s="1"/>
  <c r="K1374" i="3"/>
  <c r="W1374" i="3"/>
  <c r="AE1374" i="3"/>
  <c r="AG1374" i="3" s="1"/>
  <c r="M1375" i="3"/>
  <c r="O1375" i="3" s="1"/>
  <c r="AC1375" i="3"/>
  <c r="AE1375" i="3" s="1"/>
  <c r="AG1375" i="3" s="1"/>
  <c r="K1376" i="3"/>
  <c r="W1376" i="3"/>
  <c r="AE1376" i="3"/>
  <c r="AG1376" i="3" s="1"/>
  <c r="M1377" i="3"/>
  <c r="O1377" i="3" s="1"/>
  <c r="AC1377" i="3"/>
  <c r="AE1377" i="3" s="1"/>
  <c r="AG1377" i="3" s="1"/>
  <c r="K1378" i="3"/>
  <c r="W1378" i="3"/>
  <c r="AE1378" i="3"/>
  <c r="AG1378" i="3" s="1"/>
  <c r="M1379" i="3"/>
  <c r="O1379" i="3" s="1"/>
  <c r="AC1379" i="3"/>
  <c r="AE1379" i="3" s="1"/>
  <c r="AG1379" i="3" s="1"/>
  <c r="K1380" i="3"/>
  <c r="W1380" i="3"/>
  <c r="AE1380" i="3"/>
  <c r="AG1380" i="3" s="1"/>
  <c r="M1381" i="3"/>
  <c r="O1381" i="3" s="1"/>
  <c r="AC1381" i="3"/>
  <c r="AE1381" i="3" s="1"/>
  <c r="AG1381" i="3" s="1"/>
  <c r="K1382" i="3"/>
  <c r="W1382" i="3"/>
  <c r="AE1382" i="3"/>
  <c r="AG1382" i="3" s="1"/>
  <c r="M1383" i="3"/>
  <c r="O1383" i="3" s="1"/>
  <c r="AC1383" i="3"/>
  <c r="AE1383" i="3" s="1"/>
  <c r="AG1383" i="3" s="1"/>
  <c r="K1384" i="3"/>
  <c r="W1384" i="3"/>
  <c r="AE1384" i="3"/>
  <c r="AG1384" i="3" s="1"/>
  <c r="M1385" i="3"/>
  <c r="O1385" i="3" s="1"/>
  <c r="AC1385" i="3"/>
  <c r="AE1385" i="3" s="1"/>
  <c r="AG1385" i="3" s="1"/>
  <c r="K1386" i="3"/>
  <c r="W1386" i="3"/>
  <c r="AE1386" i="3"/>
  <c r="AG1386" i="3" s="1"/>
  <c r="AC1387" i="3"/>
  <c r="AE1387" i="3" s="1"/>
  <c r="AG1387" i="3" s="1"/>
  <c r="K1388" i="3"/>
  <c r="W1388" i="3"/>
  <c r="AE1388" i="3"/>
  <c r="AG1388" i="3" s="1"/>
  <c r="M1389" i="3"/>
  <c r="O1389" i="3" s="1"/>
  <c r="AC1389" i="3"/>
  <c r="AE1389" i="3" s="1"/>
  <c r="AG1389" i="3" s="1"/>
  <c r="K1390" i="3"/>
  <c r="W1390" i="3"/>
  <c r="AE1390" i="3"/>
  <c r="AG1390" i="3" s="1"/>
  <c r="M1391" i="3"/>
  <c r="O1391" i="3" s="1"/>
  <c r="AC1391" i="3"/>
  <c r="AE1391" i="3" s="1"/>
  <c r="AG1391" i="3" s="1"/>
  <c r="K1392" i="3"/>
  <c r="W1392" i="3"/>
  <c r="AE1392" i="3"/>
  <c r="AG1392" i="3" s="1"/>
  <c r="M1393" i="3"/>
  <c r="O1393" i="3" s="1"/>
  <c r="AC1393" i="3"/>
  <c r="AE1393" i="3" s="1"/>
  <c r="AG1393" i="3" s="1"/>
  <c r="K1394" i="3"/>
  <c r="W1394" i="3"/>
  <c r="AE1394" i="3"/>
  <c r="AG1394" i="3" s="1"/>
  <c r="M1395" i="3"/>
  <c r="O1395" i="3" s="1"/>
  <c r="AC1395" i="3"/>
  <c r="AE1395" i="3" s="1"/>
  <c r="AG1395" i="3" s="1"/>
  <c r="K1396" i="3"/>
  <c r="W1396" i="3"/>
  <c r="AE1396" i="3"/>
  <c r="AG1396" i="3" s="1"/>
  <c r="M1397" i="3"/>
  <c r="O1397" i="3" s="1"/>
  <c r="AC1397" i="3"/>
  <c r="AE1397" i="3" s="1"/>
  <c r="AG1397" i="3" s="1"/>
  <c r="K1398" i="3"/>
  <c r="W1398" i="3"/>
  <c r="AE1398" i="3"/>
  <c r="AG1398" i="3" s="1"/>
  <c r="M1399" i="3"/>
  <c r="O1399" i="3" s="1"/>
  <c r="AC1399" i="3"/>
  <c r="AE1399" i="3" s="1"/>
  <c r="AG1399" i="3" s="1"/>
  <c r="K1400" i="3"/>
  <c r="W1400" i="3"/>
  <c r="AE1400" i="3"/>
  <c r="AG1400" i="3" s="1"/>
  <c r="M1401" i="3"/>
  <c r="O1401" i="3" s="1"/>
  <c r="AC1401" i="3"/>
  <c r="AE1401" i="3" s="1"/>
  <c r="AG1401" i="3" s="1"/>
  <c r="K1402" i="3"/>
  <c r="W1402" i="3"/>
  <c r="AE1402" i="3"/>
  <c r="AG1402" i="3" s="1"/>
  <c r="M1403" i="3"/>
  <c r="O1403" i="3" s="1"/>
  <c r="AC1403" i="3"/>
  <c r="AE1403" i="3" s="1"/>
  <c r="AG1403" i="3" s="1"/>
  <c r="K1404" i="3"/>
  <c r="W1404" i="3"/>
  <c r="AE1404" i="3"/>
  <c r="AG1404" i="3" s="1"/>
  <c r="M1405" i="3"/>
  <c r="O1405" i="3" s="1"/>
  <c r="AC1405" i="3"/>
  <c r="AE1405" i="3" s="1"/>
  <c r="AG1405" i="3" s="1"/>
  <c r="K1406" i="3"/>
  <c r="W1406" i="3"/>
  <c r="AE1406" i="3"/>
  <c r="AG1406" i="3" s="1"/>
  <c r="M1407" i="3"/>
  <c r="O1407" i="3" s="1"/>
  <c r="AC1407" i="3"/>
  <c r="AE1407" i="3" s="1"/>
  <c r="AG1407" i="3" s="1"/>
  <c r="K1408" i="3"/>
  <c r="W1408" i="3"/>
  <c r="AE1408" i="3"/>
  <c r="AG1408" i="3" s="1"/>
  <c r="M1409" i="3"/>
  <c r="O1409" i="3" s="1"/>
  <c r="AC1409" i="3"/>
  <c r="AE1409" i="3" s="1"/>
  <c r="AG1409" i="3" s="1"/>
  <c r="K1410" i="3"/>
  <c r="W1410" i="3"/>
  <c r="AE1410" i="3"/>
  <c r="AG1410" i="3" s="1"/>
  <c r="M1411" i="3"/>
  <c r="O1411" i="3" s="1"/>
  <c r="AC1411" i="3"/>
  <c r="AE1411" i="3" s="1"/>
  <c r="AG1411" i="3" s="1"/>
  <c r="K1412" i="3"/>
  <c r="W1412" i="3"/>
  <c r="AE1412" i="3"/>
  <c r="AG1412" i="3" s="1"/>
  <c r="M1413" i="3"/>
  <c r="O1413" i="3" s="1"/>
  <c r="AC1413" i="3"/>
  <c r="AE1413" i="3" s="1"/>
  <c r="AG1413" i="3" s="1"/>
  <c r="K1414" i="3"/>
  <c r="W1414" i="3"/>
  <c r="AE1414" i="3"/>
  <c r="AG1414" i="3" s="1"/>
  <c r="M1415" i="3"/>
  <c r="O1415" i="3" s="1"/>
  <c r="AC1415" i="3"/>
  <c r="AE1415" i="3" s="1"/>
  <c r="AG1415" i="3" s="1"/>
  <c r="K1416" i="3"/>
  <c r="W1416" i="3"/>
  <c r="AE1416" i="3"/>
  <c r="AG1416" i="3" s="1"/>
  <c r="M1417" i="3"/>
  <c r="O1417" i="3" s="1"/>
  <c r="AC1417" i="3"/>
  <c r="AE1417" i="3" s="1"/>
  <c r="AG1417" i="3" s="1"/>
  <c r="K1418" i="3"/>
  <c r="W1418" i="3"/>
  <c r="AE1418" i="3"/>
  <c r="AG1418" i="3" s="1"/>
  <c r="M1419" i="3"/>
  <c r="O1419" i="3" s="1"/>
  <c r="AC1419" i="3"/>
  <c r="AE1419" i="3" s="1"/>
  <c r="AG1419" i="3" s="1"/>
  <c r="K1420" i="3"/>
  <c r="W1420" i="3"/>
  <c r="AE1420" i="3"/>
  <c r="AG1420" i="3" s="1"/>
  <c r="M1421" i="3"/>
  <c r="O1421" i="3" s="1"/>
  <c r="AC1421" i="3"/>
  <c r="AE1421" i="3" s="1"/>
  <c r="AG1421" i="3" s="1"/>
  <c r="K1422" i="3"/>
  <c r="W1422" i="3"/>
  <c r="AE1422" i="3"/>
  <c r="AG1422" i="3" s="1"/>
  <c r="M1423" i="3"/>
  <c r="O1423" i="3" s="1"/>
  <c r="AC1423" i="3"/>
  <c r="AE1423" i="3" s="1"/>
  <c r="AG1423" i="3" s="1"/>
  <c r="K1424" i="3"/>
  <c r="W1424" i="3"/>
  <c r="AE1424" i="3"/>
  <c r="AG1424" i="3" s="1"/>
  <c r="M1425" i="3"/>
  <c r="O1425" i="3" s="1"/>
  <c r="AC1425" i="3"/>
  <c r="AE1425" i="3" s="1"/>
  <c r="AG1425" i="3" s="1"/>
  <c r="K1426" i="3"/>
  <c r="W1426" i="3"/>
  <c r="AE1426" i="3"/>
  <c r="AG1426" i="3" s="1"/>
  <c r="M1427" i="3"/>
  <c r="O1427" i="3" s="1"/>
  <c r="AC1427" i="3"/>
  <c r="AE1427" i="3" s="1"/>
  <c r="AG1427" i="3" s="1"/>
  <c r="K1428" i="3"/>
  <c r="W1428" i="3"/>
  <c r="M1429" i="3"/>
  <c r="O1429" i="3" s="1"/>
  <c r="AC1429" i="3"/>
  <c r="AE1429" i="3" s="1"/>
  <c r="AG1429" i="3" s="1"/>
  <c r="K1430" i="3"/>
  <c r="W1430" i="3"/>
  <c r="AC1432" i="3"/>
  <c r="AD1432" i="3" s="1"/>
  <c r="AF1432" i="3" s="1"/>
  <c r="AD1433" i="3"/>
  <c r="AF1433" i="3" s="1"/>
  <c r="X1435" i="3"/>
  <c r="Y1435" i="3" s="1"/>
  <c r="AA1435" i="3" s="1"/>
  <c r="M1436" i="3"/>
  <c r="O1436" i="3" s="1"/>
  <c r="AC1436" i="3"/>
  <c r="AD1436" i="3" s="1"/>
  <c r="AF1436" i="3" s="1"/>
  <c r="AD1437" i="3"/>
  <c r="AF1437" i="3" s="1"/>
  <c r="X1439" i="3"/>
  <c r="M1440" i="3"/>
  <c r="O1440" i="3" s="1"/>
  <c r="AC1440" i="3"/>
  <c r="AD1440" i="3" s="1"/>
  <c r="AF1440" i="3" s="1"/>
  <c r="AD1441" i="3"/>
  <c r="AF1441" i="3" s="1"/>
  <c r="AC1444" i="3"/>
  <c r="AD1444" i="3" s="1"/>
  <c r="AF1444" i="3" s="1"/>
  <c r="L1444" i="3"/>
  <c r="N1444" i="3" s="1"/>
  <c r="P1444" i="3" s="1"/>
  <c r="AE1444" i="3"/>
  <c r="AG1444" i="3" s="1"/>
  <c r="W1444" i="3"/>
  <c r="K1444" i="3"/>
  <c r="Z1445" i="3"/>
  <c r="AB1445" i="3" s="1"/>
  <c r="AC1448" i="3"/>
  <c r="AD1448" i="3" s="1"/>
  <c r="AF1448" i="3" s="1"/>
  <c r="L1448" i="3"/>
  <c r="N1448" i="3" s="1"/>
  <c r="P1448" i="3" s="1"/>
  <c r="AE1448" i="3"/>
  <c r="AG1448" i="3" s="1"/>
  <c r="W1448" i="3"/>
  <c r="K1448" i="3"/>
  <c r="Z1449" i="3"/>
  <c r="AB1449" i="3" s="1"/>
  <c r="AC1452" i="3"/>
  <c r="AD1452" i="3" s="1"/>
  <c r="AF1452" i="3" s="1"/>
  <c r="L1452" i="3"/>
  <c r="N1452" i="3" s="1"/>
  <c r="P1452" i="3" s="1"/>
  <c r="AE1452" i="3"/>
  <c r="AG1452" i="3" s="1"/>
  <c r="W1452" i="3"/>
  <c r="K1452" i="3"/>
  <c r="Z1453" i="3"/>
  <c r="AB1453" i="3" s="1"/>
  <c r="AC1456" i="3"/>
  <c r="AD1456" i="3" s="1"/>
  <c r="AF1456" i="3" s="1"/>
  <c r="L1456" i="3"/>
  <c r="N1456" i="3" s="1"/>
  <c r="P1456" i="3" s="1"/>
  <c r="AE1456" i="3"/>
  <c r="AG1456" i="3" s="1"/>
  <c r="W1456" i="3"/>
  <c r="K1456" i="3"/>
  <c r="Z1457" i="3"/>
  <c r="AB1457" i="3" s="1"/>
  <c r="AC1460" i="3"/>
  <c r="AD1460" i="3" s="1"/>
  <c r="AF1460" i="3" s="1"/>
  <c r="L1460" i="3"/>
  <c r="N1460" i="3" s="1"/>
  <c r="P1460" i="3" s="1"/>
  <c r="AE1460" i="3"/>
  <c r="AG1460" i="3" s="1"/>
  <c r="W1460" i="3"/>
  <c r="K1460" i="3"/>
  <c r="Z1461" i="3"/>
  <c r="AB1461" i="3" s="1"/>
  <c r="AC1464" i="3"/>
  <c r="AD1464" i="3" s="1"/>
  <c r="AF1464" i="3" s="1"/>
  <c r="L1464" i="3"/>
  <c r="N1464" i="3" s="1"/>
  <c r="P1464" i="3" s="1"/>
  <c r="AE1464" i="3"/>
  <c r="AG1464" i="3" s="1"/>
  <c r="W1464" i="3"/>
  <c r="K1464" i="3"/>
  <c r="AD1465" i="3"/>
  <c r="AF1465" i="3" s="1"/>
  <c r="Z1465" i="3"/>
  <c r="AB1465" i="3" s="1"/>
  <c r="AC1468" i="3"/>
  <c r="AD1468" i="3" s="1"/>
  <c r="AF1468" i="3" s="1"/>
  <c r="L1468" i="3"/>
  <c r="N1468" i="3" s="1"/>
  <c r="P1468" i="3" s="1"/>
  <c r="AE1468" i="3"/>
  <c r="AG1468" i="3" s="1"/>
  <c r="W1468" i="3"/>
  <c r="K1468" i="3"/>
  <c r="Z1469" i="3"/>
  <c r="AB1469" i="3" s="1"/>
  <c r="AC1472" i="3"/>
  <c r="AD1472" i="3" s="1"/>
  <c r="AF1472" i="3" s="1"/>
  <c r="L1472" i="3"/>
  <c r="N1472" i="3" s="1"/>
  <c r="P1472" i="3" s="1"/>
  <c r="AE1472" i="3"/>
  <c r="AG1472" i="3" s="1"/>
  <c r="W1472" i="3"/>
  <c r="K1472" i="3"/>
  <c r="AD1473" i="3"/>
  <c r="AF1473" i="3" s="1"/>
  <c r="Z1473" i="3"/>
  <c r="AB1473" i="3" s="1"/>
  <c r="AC1476" i="3"/>
  <c r="AD1476" i="3" s="1"/>
  <c r="AF1476" i="3" s="1"/>
  <c r="L1476" i="3"/>
  <c r="N1476" i="3" s="1"/>
  <c r="P1476" i="3" s="1"/>
  <c r="AE1476" i="3"/>
  <c r="AG1476" i="3" s="1"/>
  <c r="W1476" i="3"/>
  <c r="K1476" i="3"/>
  <c r="Z1477" i="3"/>
  <c r="AB1477" i="3" s="1"/>
  <c r="AC1480" i="3"/>
  <c r="AD1480" i="3" s="1"/>
  <c r="AF1480" i="3" s="1"/>
  <c r="L1480" i="3"/>
  <c r="N1480" i="3" s="1"/>
  <c r="P1480" i="3" s="1"/>
  <c r="AE1480" i="3"/>
  <c r="AG1480" i="3" s="1"/>
  <c r="W1480" i="3"/>
  <c r="K1480" i="3"/>
  <c r="AD1481" i="3"/>
  <c r="AF1481" i="3" s="1"/>
  <c r="Z1481" i="3"/>
  <c r="AB1481" i="3" s="1"/>
  <c r="Y1483" i="3"/>
  <c r="AA1483" i="3" s="1"/>
  <c r="L1486" i="3"/>
  <c r="AD1486" i="3"/>
  <c r="AF1486" i="3" s="1"/>
  <c r="N1486" i="3"/>
  <c r="P1486" i="3" s="1"/>
  <c r="M1486" i="3"/>
  <c r="O1486" i="3" s="1"/>
  <c r="AE1486" i="3"/>
  <c r="AG1486" i="3" s="1"/>
  <c r="W1486" i="3"/>
  <c r="K1486" i="3"/>
  <c r="X1525" i="3"/>
  <c r="Z1525" i="3" s="1"/>
  <c r="AB1525" i="3" s="1"/>
  <c r="Z1580" i="3"/>
  <c r="AB1580" i="3" s="1"/>
  <c r="Y1580" i="3"/>
  <c r="AA1580" i="3" s="1"/>
  <c r="X1580" i="3"/>
  <c r="Z1584" i="3"/>
  <c r="AB1584" i="3" s="1"/>
  <c r="Y1584" i="3"/>
  <c r="AA1584" i="3" s="1"/>
  <c r="X1584" i="3"/>
  <c r="N1351" i="3"/>
  <c r="P1351" i="3" s="1"/>
  <c r="N1353" i="3"/>
  <c r="P1353" i="3" s="1"/>
  <c r="N1355" i="3"/>
  <c r="P1355" i="3" s="1"/>
  <c r="N1357" i="3"/>
  <c r="P1357" i="3" s="1"/>
  <c r="N1359" i="3"/>
  <c r="P1359" i="3" s="1"/>
  <c r="N1361" i="3"/>
  <c r="P1361" i="3" s="1"/>
  <c r="N1363" i="3"/>
  <c r="P1363" i="3" s="1"/>
  <c r="N1365" i="3"/>
  <c r="P1365" i="3" s="1"/>
  <c r="N1367" i="3"/>
  <c r="P1367" i="3" s="1"/>
  <c r="N1369" i="3"/>
  <c r="P1369" i="3" s="1"/>
  <c r="N1371" i="3"/>
  <c r="P1371" i="3" s="1"/>
  <c r="N1373" i="3"/>
  <c r="P1373" i="3" s="1"/>
  <c r="N1375" i="3"/>
  <c r="P1375" i="3" s="1"/>
  <c r="N1377" i="3"/>
  <c r="P1377" i="3" s="1"/>
  <c r="N1379" i="3"/>
  <c r="P1379" i="3" s="1"/>
  <c r="N1381" i="3"/>
  <c r="P1381" i="3" s="1"/>
  <c r="N1383" i="3"/>
  <c r="P1383" i="3" s="1"/>
  <c r="N1385" i="3"/>
  <c r="P1385" i="3" s="1"/>
  <c r="N1387" i="3"/>
  <c r="P1387" i="3" s="1"/>
  <c r="N1391" i="3"/>
  <c r="P1391" i="3" s="1"/>
  <c r="N1393" i="3"/>
  <c r="P1393" i="3" s="1"/>
  <c r="N1395" i="3"/>
  <c r="P1395" i="3" s="1"/>
  <c r="N1397" i="3"/>
  <c r="P1397" i="3" s="1"/>
  <c r="N1399" i="3"/>
  <c r="P1399" i="3" s="1"/>
  <c r="N1401" i="3"/>
  <c r="P1401" i="3" s="1"/>
  <c r="N1403" i="3"/>
  <c r="P1403" i="3" s="1"/>
  <c r="N1405" i="3"/>
  <c r="P1405" i="3" s="1"/>
  <c r="N1407" i="3"/>
  <c r="P1407" i="3" s="1"/>
  <c r="N1409" i="3"/>
  <c r="P1409" i="3" s="1"/>
  <c r="N1411" i="3"/>
  <c r="P1411" i="3" s="1"/>
  <c r="N1413" i="3"/>
  <c r="P1413" i="3" s="1"/>
  <c r="N1415" i="3"/>
  <c r="P1415" i="3" s="1"/>
  <c r="N1417" i="3"/>
  <c r="P1417" i="3" s="1"/>
  <c r="N1419" i="3"/>
  <c r="P1419" i="3" s="1"/>
  <c r="N1421" i="3"/>
  <c r="P1421" i="3" s="1"/>
  <c r="N1423" i="3"/>
  <c r="P1423" i="3" s="1"/>
  <c r="N1425" i="3"/>
  <c r="P1425" i="3" s="1"/>
  <c r="N1427" i="3"/>
  <c r="P1427" i="3" s="1"/>
  <c r="N1429" i="3"/>
  <c r="P1429" i="3" s="1"/>
  <c r="AC1431" i="3"/>
  <c r="AE1431" i="3" s="1"/>
  <c r="AG1431" i="3" s="1"/>
  <c r="Z1433" i="3"/>
  <c r="AB1433" i="3" s="1"/>
  <c r="Y1433" i="3"/>
  <c r="AA1433" i="3" s="1"/>
  <c r="L1434" i="3"/>
  <c r="M1434" i="3" s="1"/>
  <c r="O1434" i="3" s="1"/>
  <c r="AE1434" i="3"/>
  <c r="AG1434" i="3" s="1"/>
  <c r="W1434" i="3"/>
  <c r="K1434" i="3"/>
  <c r="Z1437" i="3"/>
  <c r="AB1437" i="3" s="1"/>
  <c r="Y1437" i="3"/>
  <c r="AA1437" i="3" s="1"/>
  <c r="L1438" i="3"/>
  <c r="M1438" i="3" s="1"/>
  <c r="O1438" i="3" s="1"/>
  <c r="AE1438" i="3"/>
  <c r="AG1438" i="3" s="1"/>
  <c r="W1438" i="3"/>
  <c r="K1438" i="3"/>
  <c r="Z1441" i="3"/>
  <c r="AB1441" i="3" s="1"/>
  <c r="Y1441" i="3"/>
  <c r="AA1441" i="3" s="1"/>
  <c r="AC1442" i="3"/>
  <c r="AE1442" i="3" s="1"/>
  <c r="AG1442" i="3" s="1"/>
  <c r="L1442" i="3"/>
  <c r="M1442" i="3" s="1"/>
  <c r="O1442" i="3" s="1"/>
  <c r="W1442" i="3"/>
  <c r="K1442" i="3"/>
  <c r="Z1517" i="3"/>
  <c r="AB1517" i="3" s="1"/>
  <c r="Y1517" i="3"/>
  <c r="AA1517" i="3" s="1"/>
  <c r="X1517" i="3"/>
  <c r="AC1433" i="3"/>
  <c r="AE1433" i="3" s="1"/>
  <c r="AG1433" i="3" s="1"/>
  <c r="AC1435" i="3"/>
  <c r="AE1435" i="3" s="1"/>
  <c r="AG1435" i="3" s="1"/>
  <c r="AC1437" i="3"/>
  <c r="AE1437" i="3" s="1"/>
  <c r="AG1437" i="3" s="1"/>
  <c r="AC1439" i="3"/>
  <c r="AE1439" i="3" s="1"/>
  <c r="AG1439" i="3" s="1"/>
  <c r="AC1441" i="3"/>
  <c r="AE1441" i="3" s="1"/>
  <c r="AG1441" i="3" s="1"/>
  <c r="Y1443" i="3"/>
  <c r="AA1443" i="3" s="1"/>
  <c r="AC1443" i="3"/>
  <c r="AE1443" i="3" s="1"/>
  <c r="AG1443" i="3" s="1"/>
  <c r="Y1445" i="3"/>
  <c r="AA1445" i="3" s="1"/>
  <c r="AC1445" i="3"/>
  <c r="AE1445" i="3" s="1"/>
  <c r="AG1445" i="3" s="1"/>
  <c r="Y1447" i="3"/>
  <c r="AA1447" i="3" s="1"/>
  <c r="AC1447" i="3"/>
  <c r="AE1447" i="3" s="1"/>
  <c r="AG1447" i="3" s="1"/>
  <c r="Y1449" i="3"/>
  <c r="AA1449" i="3" s="1"/>
  <c r="AC1449" i="3"/>
  <c r="AE1449" i="3" s="1"/>
  <c r="AG1449" i="3" s="1"/>
  <c r="Y1451" i="3"/>
  <c r="AA1451" i="3" s="1"/>
  <c r="AC1451" i="3"/>
  <c r="AE1451" i="3" s="1"/>
  <c r="AG1451" i="3" s="1"/>
  <c r="Y1453" i="3"/>
  <c r="AA1453" i="3" s="1"/>
  <c r="AC1453" i="3"/>
  <c r="AE1453" i="3" s="1"/>
  <c r="AG1453" i="3" s="1"/>
  <c r="Y1455" i="3"/>
  <c r="AA1455" i="3" s="1"/>
  <c r="AC1455" i="3"/>
  <c r="AE1455" i="3" s="1"/>
  <c r="AG1455" i="3" s="1"/>
  <c r="Y1457" i="3"/>
  <c r="AA1457" i="3" s="1"/>
  <c r="AC1457" i="3"/>
  <c r="AE1457" i="3" s="1"/>
  <c r="AG1457" i="3" s="1"/>
  <c r="Y1459" i="3"/>
  <c r="AA1459" i="3" s="1"/>
  <c r="AC1459" i="3"/>
  <c r="AE1459" i="3" s="1"/>
  <c r="AG1459" i="3" s="1"/>
  <c r="Y1461" i="3"/>
  <c r="AA1461" i="3" s="1"/>
  <c r="AC1461" i="3"/>
  <c r="AE1461" i="3" s="1"/>
  <c r="AG1461" i="3" s="1"/>
  <c r="M1463" i="3"/>
  <c r="O1463" i="3" s="1"/>
  <c r="Y1463" i="3"/>
  <c r="AA1463" i="3" s="1"/>
  <c r="AC1463" i="3"/>
  <c r="AE1463" i="3" s="1"/>
  <c r="AG1463" i="3" s="1"/>
  <c r="M1465" i="3"/>
  <c r="O1465" i="3" s="1"/>
  <c r="Y1465" i="3"/>
  <c r="AA1465" i="3" s="1"/>
  <c r="AC1465" i="3"/>
  <c r="AE1465" i="3" s="1"/>
  <c r="AG1465" i="3" s="1"/>
  <c r="M1467" i="3"/>
  <c r="O1467" i="3" s="1"/>
  <c r="Y1467" i="3"/>
  <c r="AA1467" i="3" s="1"/>
  <c r="AC1467" i="3"/>
  <c r="AE1467" i="3" s="1"/>
  <c r="AG1467" i="3" s="1"/>
  <c r="M1469" i="3"/>
  <c r="O1469" i="3" s="1"/>
  <c r="Y1469" i="3"/>
  <c r="AA1469" i="3" s="1"/>
  <c r="AC1469" i="3"/>
  <c r="AE1469" i="3" s="1"/>
  <c r="AG1469" i="3" s="1"/>
  <c r="M1471" i="3"/>
  <c r="O1471" i="3" s="1"/>
  <c r="Y1471" i="3"/>
  <c r="AA1471" i="3" s="1"/>
  <c r="AC1471" i="3"/>
  <c r="AE1471" i="3" s="1"/>
  <c r="AG1471" i="3" s="1"/>
  <c r="M1473" i="3"/>
  <c r="O1473" i="3" s="1"/>
  <c r="Y1473" i="3"/>
  <c r="AA1473" i="3" s="1"/>
  <c r="AC1473" i="3"/>
  <c r="AE1473" i="3" s="1"/>
  <c r="AG1473" i="3" s="1"/>
  <c r="M1475" i="3"/>
  <c r="O1475" i="3" s="1"/>
  <c r="Y1475" i="3"/>
  <c r="AA1475" i="3" s="1"/>
  <c r="AC1475" i="3"/>
  <c r="AE1475" i="3" s="1"/>
  <c r="AG1475" i="3" s="1"/>
  <c r="M1477" i="3"/>
  <c r="O1477" i="3" s="1"/>
  <c r="Y1477" i="3"/>
  <c r="AA1477" i="3" s="1"/>
  <c r="AC1477" i="3"/>
  <c r="AE1477" i="3" s="1"/>
  <c r="AG1477" i="3" s="1"/>
  <c r="M1479" i="3"/>
  <c r="O1479" i="3" s="1"/>
  <c r="Y1479" i="3"/>
  <c r="AA1479" i="3" s="1"/>
  <c r="AC1479" i="3"/>
  <c r="AE1479" i="3" s="1"/>
  <c r="AG1479" i="3" s="1"/>
  <c r="M1481" i="3"/>
  <c r="O1481" i="3" s="1"/>
  <c r="Y1481" i="3"/>
  <c r="AA1481" i="3" s="1"/>
  <c r="AC1481" i="3"/>
  <c r="AE1481" i="3" s="1"/>
  <c r="AG1481" i="3" s="1"/>
  <c r="AD1487" i="3"/>
  <c r="AF1487" i="3" s="1"/>
  <c r="Z1489" i="3"/>
  <c r="AB1489" i="3" s="1"/>
  <c r="X1489" i="3"/>
  <c r="Y1489" i="3" s="1"/>
  <c r="AA1489" i="3" s="1"/>
  <c r="X1490" i="3"/>
  <c r="Y1490" i="3" s="1"/>
  <c r="AA1490" i="3" s="1"/>
  <c r="Z1490" i="3"/>
  <c r="AB1490" i="3" s="1"/>
  <c r="Z1493" i="3"/>
  <c r="AB1493" i="3" s="1"/>
  <c r="X1493" i="3"/>
  <c r="Y1493" i="3" s="1"/>
  <c r="AA1493" i="3" s="1"/>
  <c r="X1494" i="3"/>
  <c r="Y1494" i="3" s="1"/>
  <c r="AA1494" i="3" s="1"/>
  <c r="Z1494" i="3"/>
  <c r="AB1494" i="3" s="1"/>
  <c r="Z1497" i="3"/>
  <c r="AB1497" i="3" s="1"/>
  <c r="X1497" i="3"/>
  <c r="X1498" i="3"/>
  <c r="Y1498" i="3" s="1"/>
  <c r="AA1498" i="3" s="1"/>
  <c r="Z1498" i="3"/>
  <c r="AB1498" i="3" s="1"/>
  <c r="Z1501" i="3"/>
  <c r="AB1501" i="3" s="1"/>
  <c r="X1501" i="3"/>
  <c r="X1502" i="3"/>
  <c r="Y1502" i="3" s="1"/>
  <c r="AA1502" i="3" s="1"/>
  <c r="Z1502" i="3"/>
  <c r="AB1502" i="3" s="1"/>
  <c r="Z1505" i="3"/>
  <c r="AB1505" i="3" s="1"/>
  <c r="X1505" i="3"/>
  <c r="X1506" i="3"/>
  <c r="Y1506" i="3" s="1"/>
  <c r="AA1506" i="3" s="1"/>
  <c r="Z1506" i="3"/>
  <c r="AB1506" i="3" s="1"/>
  <c r="Z1515" i="3"/>
  <c r="AB1515" i="3" s="1"/>
  <c r="Y1515" i="3"/>
  <c r="AA1515" i="3" s="1"/>
  <c r="X1515" i="3"/>
  <c r="Z1523" i="3"/>
  <c r="AB1523" i="3" s="1"/>
  <c r="Y1523" i="3"/>
  <c r="AA1523" i="3" s="1"/>
  <c r="X1523" i="3"/>
  <c r="X1531" i="3"/>
  <c r="Y1531" i="3" s="1"/>
  <c r="AA1531" i="3" s="1"/>
  <c r="X1534" i="3"/>
  <c r="Z1534" i="3" s="1"/>
  <c r="AB1534" i="3" s="1"/>
  <c r="Y1534" i="3"/>
  <c r="AA1534" i="3" s="1"/>
  <c r="Z1560" i="3"/>
  <c r="AB1560" i="3" s="1"/>
  <c r="Y1560" i="3"/>
  <c r="AA1560" i="3" s="1"/>
  <c r="X1560" i="3"/>
  <c r="Z1576" i="3"/>
  <c r="AB1576" i="3" s="1"/>
  <c r="Y1576" i="3"/>
  <c r="AA1576" i="3" s="1"/>
  <c r="X1576" i="3"/>
  <c r="N1433" i="3"/>
  <c r="P1433" i="3" s="1"/>
  <c r="N1435" i="3"/>
  <c r="P1435" i="3" s="1"/>
  <c r="N1437" i="3"/>
  <c r="P1437" i="3" s="1"/>
  <c r="N1439" i="3"/>
  <c r="P1439" i="3" s="1"/>
  <c r="N1441" i="3"/>
  <c r="P1441" i="3" s="1"/>
  <c r="N1443" i="3"/>
  <c r="P1443" i="3" s="1"/>
  <c r="N1445" i="3"/>
  <c r="P1445" i="3" s="1"/>
  <c r="N1447" i="3"/>
  <c r="P1447" i="3" s="1"/>
  <c r="N1449" i="3"/>
  <c r="P1449" i="3" s="1"/>
  <c r="N1451" i="3"/>
  <c r="P1451" i="3" s="1"/>
  <c r="N1453" i="3"/>
  <c r="P1453" i="3" s="1"/>
  <c r="N1455" i="3"/>
  <c r="P1455" i="3" s="1"/>
  <c r="N1457" i="3"/>
  <c r="P1457" i="3" s="1"/>
  <c r="N1459" i="3"/>
  <c r="P1459" i="3" s="1"/>
  <c r="N1461" i="3"/>
  <c r="P1461" i="3" s="1"/>
  <c r="N1463" i="3"/>
  <c r="P1463" i="3" s="1"/>
  <c r="N1465" i="3"/>
  <c r="P1465" i="3" s="1"/>
  <c r="N1467" i="3"/>
  <c r="P1467" i="3" s="1"/>
  <c r="N1469" i="3"/>
  <c r="P1469" i="3" s="1"/>
  <c r="N1471" i="3"/>
  <c r="P1471" i="3" s="1"/>
  <c r="N1473" i="3"/>
  <c r="P1473" i="3" s="1"/>
  <c r="N1475" i="3"/>
  <c r="P1475" i="3" s="1"/>
  <c r="N1477" i="3"/>
  <c r="P1477" i="3" s="1"/>
  <c r="N1479" i="3"/>
  <c r="P1479" i="3" s="1"/>
  <c r="N1481" i="3"/>
  <c r="P1481" i="3" s="1"/>
  <c r="AE1484" i="3"/>
  <c r="AG1484" i="3" s="1"/>
  <c r="X1485" i="3"/>
  <c r="Y1485" i="3" s="1"/>
  <c r="AA1485" i="3" s="1"/>
  <c r="Y1497" i="3"/>
  <c r="AA1497" i="3" s="1"/>
  <c r="Y1501" i="3"/>
  <c r="AA1501" i="3" s="1"/>
  <c r="Y1505" i="3"/>
  <c r="AA1505" i="3" s="1"/>
  <c r="X1513" i="3"/>
  <c r="Y1513" i="3" s="1"/>
  <c r="AA1513" i="3" s="1"/>
  <c r="X1521" i="3"/>
  <c r="Z1521" i="3" s="1"/>
  <c r="AB1521" i="3" s="1"/>
  <c r="Z1529" i="3"/>
  <c r="AB1529" i="3" s="1"/>
  <c r="Y1529" i="3"/>
  <c r="AA1529" i="3" s="1"/>
  <c r="X1529" i="3"/>
  <c r="AD1533" i="3"/>
  <c r="AF1533" i="3" s="1"/>
  <c r="L1536" i="3"/>
  <c r="M1536" i="3" s="1"/>
  <c r="O1536" i="3" s="1"/>
  <c r="AC1536" i="3"/>
  <c r="AE1536" i="3" s="1"/>
  <c r="AG1536" i="3" s="1"/>
  <c r="W1536" i="3"/>
  <c r="K1536" i="3"/>
  <c r="AD1537" i="3"/>
  <c r="AF1537" i="3" s="1"/>
  <c r="Z1556" i="3"/>
  <c r="AB1556" i="3" s="1"/>
  <c r="Y1556" i="3"/>
  <c r="AA1556" i="3" s="1"/>
  <c r="X1556" i="3"/>
  <c r="Z1572" i="3"/>
  <c r="AB1572" i="3" s="1"/>
  <c r="Y1572" i="3"/>
  <c r="AA1572" i="3" s="1"/>
  <c r="X1572" i="3"/>
  <c r="X1588" i="3"/>
  <c r="Y1588" i="3" s="1"/>
  <c r="AA1588" i="3" s="1"/>
  <c r="Z1483" i="3"/>
  <c r="AB1483" i="3" s="1"/>
  <c r="X1487" i="3"/>
  <c r="Y1487" i="3" s="1"/>
  <c r="AA1487" i="3" s="1"/>
  <c r="X1488" i="3"/>
  <c r="Y1488" i="3" s="1"/>
  <c r="AA1488" i="3" s="1"/>
  <c r="AD1489" i="3"/>
  <c r="AF1489" i="3" s="1"/>
  <c r="X1491" i="3"/>
  <c r="Y1491" i="3" s="1"/>
  <c r="AA1491" i="3" s="1"/>
  <c r="X1492" i="3"/>
  <c r="Y1492" i="3" s="1"/>
  <c r="AA1492" i="3" s="1"/>
  <c r="AD1493" i="3"/>
  <c r="AF1493" i="3" s="1"/>
  <c r="Z1495" i="3"/>
  <c r="AB1495" i="3" s="1"/>
  <c r="X1495" i="3"/>
  <c r="Y1495" i="3" s="1"/>
  <c r="AA1495" i="3" s="1"/>
  <c r="X1496" i="3"/>
  <c r="Y1496" i="3" s="1"/>
  <c r="AA1496" i="3" s="1"/>
  <c r="Z1496" i="3"/>
  <c r="AB1496" i="3" s="1"/>
  <c r="AD1497" i="3"/>
  <c r="AF1497" i="3" s="1"/>
  <c r="Z1499" i="3"/>
  <c r="AB1499" i="3" s="1"/>
  <c r="X1499" i="3"/>
  <c r="Y1499" i="3" s="1"/>
  <c r="AA1499" i="3" s="1"/>
  <c r="X1500" i="3"/>
  <c r="Y1500" i="3" s="1"/>
  <c r="AA1500" i="3" s="1"/>
  <c r="Z1500" i="3"/>
  <c r="AB1500" i="3" s="1"/>
  <c r="AD1501" i="3"/>
  <c r="AF1501" i="3" s="1"/>
  <c r="X1503" i="3"/>
  <c r="Y1503" i="3" s="1"/>
  <c r="AA1503" i="3" s="1"/>
  <c r="X1504" i="3"/>
  <c r="Y1504" i="3" s="1"/>
  <c r="AA1504" i="3" s="1"/>
  <c r="AD1505" i="3"/>
  <c r="AF1505" i="3" s="1"/>
  <c r="X1507" i="3"/>
  <c r="Y1507" i="3" s="1"/>
  <c r="AA1507" i="3" s="1"/>
  <c r="X1508" i="3"/>
  <c r="Y1508" i="3" s="1"/>
  <c r="AA1508" i="3" s="1"/>
  <c r="Z1511" i="3"/>
  <c r="AB1511" i="3" s="1"/>
  <c r="Y1511" i="3"/>
  <c r="AA1511" i="3" s="1"/>
  <c r="X1511" i="3"/>
  <c r="X1519" i="3"/>
  <c r="Z1519" i="3" s="1"/>
  <c r="AB1519" i="3" s="1"/>
  <c r="X1527" i="3"/>
  <c r="Z1527" i="3" s="1"/>
  <c r="AB1527" i="3" s="1"/>
  <c r="N1538" i="3"/>
  <c r="P1538" i="3" s="1"/>
  <c r="X1552" i="3"/>
  <c r="Z1552" i="3" s="1"/>
  <c r="AB1552" i="3" s="1"/>
  <c r="Z1568" i="3"/>
  <c r="AB1568" i="3" s="1"/>
  <c r="Y1568" i="3"/>
  <c r="AA1568" i="3" s="1"/>
  <c r="X1568" i="3"/>
  <c r="AD1602" i="3"/>
  <c r="AF1602" i="3" s="1"/>
  <c r="N1488" i="3"/>
  <c r="P1488" i="3" s="1"/>
  <c r="AD1488" i="3"/>
  <c r="AF1488" i="3" s="1"/>
  <c r="N1490" i="3"/>
  <c r="P1490" i="3" s="1"/>
  <c r="AD1490" i="3"/>
  <c r="AF1490" i="3" s="1"/>
  <c r="N1492" i="3"/>
  <c r="P1492" i="3" s="1"/>
  <c r="AD1492" i="3"/>
  <c r="AF1492" i="3" s="1"/>
  <c r="N1494" i="3"/>
  <c r="P1494" i="3" s="1"/>
  <c r="AD1494" i="3"/>
  <c r="AF1494" i="3" s="1"/>
  <c r="N1496" i="3"/>
  <c r="P1496" i="3" s="1"/>
  <c r="AD1496" i="3"/>
  <c r="AF1496" i="3" s="1"/>
  <c r="N1498" i="3"/>
  <c r="P1498" i="3" s="1"/>
  <c r="AD1498" i="3"/>
  <c r="AF1498" i="3" s="1"/>
  <c r="N1500" i="3"/>
  <c r="P1500" i="3" s="1"/>
  <c r="AD1500" i="3"/>
  <c r="AF1500" i="3" s="1"/>
  <c r="N1502" i="3"/>
  <c r="P1502" i="3" s="1"/>
  <c r="AD1502" i="3"/>
  <c r="AF1502" i="3" s="1"/>
  <c r="N1504" i="3"/>
  <c r="P1504" i="3" s="1"/>
  <c r="AD1504" i="3"/>
  <c r="AF1504" i="3" s="1"/>
  <c r="N1506" i="3"/>
  <c r="P1506" i="3" s="1"/>
  <c r="AD1506" i="3"/>
  <c r="AF1506" i="3" s="1"/>
  <c r="N1508" i="3"/>
  <c r="P1508" i="3" s="1"/>
  <c r="AD1508" i="3"/>
  <c r="AF1508" i="3" s="1"/>
  <c r="N1510" i="3"/>
  <c r="P1510" i="3" s="1"/>
  <c r="Z1510" i="3"/>
  <c r="AB1510" i="3" s="1"/>
  <c r="AD1510" i="3"/>
  <c r="AF1510" i="3" s="1"/>
  <c r="N1512" i="3"/>
  <c r="P1512" i="3" s="1"/>
  <c r="Z1512" i="3"/>
  <c r="AB1512" i="3" s="1"/>
  <c r="AD1512" i="3"/>
  <c r="AF1512" i="3" s="1"/>
  <c r="N1514" i="3"/>
  <c r="P1514" i="3" s="1"/>
  <c r="Z1514" i="3"/>
  <c r="AB1514" i="3" s="1"/>
  <c r="AD1514" i="3"/>
  <c r="AF1514" i="3" s="1"/>
  <c r="N1516" i="3"/>
  <c r="P1516" i="3" s="1"/>
  <c r="Z1516" i="3"/>
  <c r="AB1516" i="3" s="1"/>
  <c r="AD1516" i="3"/>
  <c r="AF1516" i="3" s="1"/>
  <c r="N1518" i="3"/>
  <c r="P1518" i="3" s="1"/>
  <c r="Z1518" i="3"/>
  <c r="AB1518" i="3" s="1"/>
  <c r="AD1518" i="3"/>
  <c r="AF1518" i="3" s="1"/>
  <c r="N1520" i="3"/>
  <c r="P1520" i="3" s="1"/>
  <c r="Z1520" i="3"/>
  <c r="AB1520" i="3" s="1"/>
  <c r="AD1520" i="3"/>
  <c r="AF1520" i="3" s="1"/>
  <c r="N1522" i="3"/>
  <c r="P1522" i="3" s="1"/>
  <c r="Z1522" i="3"/>
  <c r="AB1522" i="3" s="1"/>
  <c r="AD1522" i="3"/>
  <c r="AF1522" i="3" s="1"/>
  <c r="N1524" i="3"/>
  <c r="P1524" i="3" s="1"/>
  <c r="Z1524" i="3"/>
  <c r="AB1524" i="3" s="1"/>
  <c r="AD1524" i="3"/>
  <c r="AF1524" i="3" s="1"/>
  <c r="N1526" i="3"/>
  <c r="P1526" i="3" s="1"/>
  <c r="Z1526" i="3"/>
  <c r="AB1526" i="3" s="1"/>
  <c r="AD1526" i="3"/>
  <c r="AF1526" i="3" s="1"/>
  <c r="N1528" i="3"/>
  <c r="P1528" i="3" s="1"/>
  <c r="Z1528" i="3"/>
  <c r="AB1528" i="3" s="1"/>
  <c r="AD1528" i="3"/>
  <c r="AF1528" i="3" s="1"/>
  <c r="N1530" i="3"/>
  <c r="P1530" i="3" s="1"/>
  <c r="Z1530" i="3"/>
  <c r="AB1530" i="3" s="1"/>
  <c r="AD1530" i="3"/>
  <c r="AF1530" i="3" s="1"/>
  <c r="N1532" i="3"/>
  <c r="P1532" i="3" s="1"/>
  <c r="N1534" i="3"/>
  <c r="P1534" i="3" s="1"/>
  <c r="AD1534" i="3"/>
  <c r="AF1534" i="3" s="1"/>
  <c r="Z1535" i="3"/>
  <c r="AB1535" i="3" s="1"/>
  <c r="X1539" i="3"/>
  <c r="Y1539" i="3" s="1"/>
  <c r="AA1539" i="3" s="1"/>
  <c r="Z1539" i="3"/>
  <c r="AB1539" i="3" s="1"/>
  <c r="AD1540" i="3"/>
  <c r="AF1540" i="3" s="1"/>
  <c r="X1540" i="3"/>
  <c r="Y1540" i="3" s="1"/>
  <c r="AA1540" i="3" s="1"/>
  <c r="AD1541" i="3"/>
  <c r="AF1541" i="3" s="1"/>
  <c r="X1543" i="3"/>
  <c r="Y1543" i="3" s="1"/>
  <c r="AA1543" i="3" s="1"/>
  <c r="AD1544" i="3"/>
  <c r="AF1544" i="3" s="1"/>
  <c r="Z1544" i="3"/>
  <c r="AB1544" i="3" s="1"/>
  <c r="X1544" i="3"/>
  <c r="Y1544" i="3" s="1"/>
  <c r="AA1544" i="3" s="1"/>
  <c r="AD1545" i="3"/>
  <c r="AF1545" i="3" s="1"/>
  <c r="AE1534" i="3"/>
  <c r="AG1534" i="3" s="1"/>
  <c r="AD1538" i="3"/>
  <c r="AF1538" i="3" s="1"/>
  <c r="L1538" i="3"/>
  <c r="M1538" i="3" s="1"/>
  <c r="O1538" i="3" s="1"/>
  <c r="AC1538" i="3"/>
  <c r="Z1546" i="3"/>
  <c r="AB1546" i="3" s="1"/>
  <c r="Y1546" i="3"/>
  <c r="AA1546" i="3" s="1"/>
  <c r="X1546" i="3"/>
  <c r="AD1549" i="3"/>
  <c r="AF1549" i="3" s="1"/>
  <c r="Z1550" i="3"/>
  <c r="AB1550" i="3" s="1"/>
  <c r="Y1550" i="3"/>
  <c r="AA1550" i="3" s="1"/>
  <c r="X1550" i="3"/>
  <c r="AD1553" i="3"/>
  <c r="AF1553" i="3" s="1"/>
  <c r="Z1554" i="3"/>
  <c r="AB1554" i="3" s="1"/>
  <c r="Y1554" i="3"/>
  <c r="AA1554" i="3" s="1"/>
  <c r="X1554" i="3"/>
  <c r="AD1557" i="3"/>
  <c r="AF1557" i="3" s="1"/>
  <c r="Z1558" i="3"/>
  <c r="AB1558" i="3" s="1"/>
  <c r="Y1558" i="3"/>
  <c r="AA1558" i="3" s="1"/>
  <c r="X1558" i="3"/>
  <c r="AD1561" i="3"/>
  <c r="AF1561" i="3" s="1"/>
  <c r="Z1562" i="3"/>
  <c r="AB1562" i="3" s="1"/>
  <c r="Y1562" i="3"/>
  <c r="AA1562" i="3" s="1"/>
  <c r="X1562" i="3"/>
  <c r="AD1565" i="3"/>
  <c r="AF1565" i="3" s="1"/>
  <c r="Z1566" i="3"/>
  <c r="AB1566" i="3" s="1"/>
  <c r="Y1566" i="3"/>
  <c r="AA1566" i="3" s="1"/>
  <c r="X1566" i="3"/>
  <c r="AD1569" i="3"/>
  <c r="AF1569" i="3" s="1"/>
  <c r="Z1570" i="3"/>
  <c r="AB1570" i="3" s="1"/>
  <c r="Y1570" i="3"/>
  <c r="AA1570" i="3" s="1"/>
  <c r="X1570" i="3"/>
  <c r="AD1573" i="3"/>
  <c r="AF1573" i="3" s="1"/>
  <c r="Z1574" i="3"/>
  <c r="AB1574" i="3" s="1"/>
  <c r="Y1574" i="3"/>
  <c r="AA1574" i="3" s="1"/>
  <c r="X1574" i="3"/>
  <c r="AD1577" i="3"/>
  <c r="AF1577" i="3" s="1"/>
  <c r="Z1578" i="3"/>
  <c r="AB1578" i="3" s="1"/>
  <c r="Y1578" i="3"/>
  <c r="AA1578" i="3" s="1"/>
  <c r="X1578" i="3"/>
  <c r="AD1581" i="3"/>
  <c r="AF1581" i="3" s="1"/>
  <c r="Z1582" i="3"/>
  <c r="AB1582" i="3" s="1"/>
  <c r="Y1582" i="3"/>
  <c r="AA1582" i="3" s="1"/>
  <c r="X1582" i="3"/>
  <c r="AD1585" i="3"/>
  <c r="AF1585" i="3" s="1"/>
  <c r="Z1586" i="3"/>
  <c r="AB1586" i="3" s="1"/>
  <c r="Y1586" i="3"/>
  <c r="AA1586" i="3" s="1"/>
  <c r="X1586" i="3"/>
  <c r="AD1589" i="3"/>
  <c r="AF1589" i="3" s="1"/>
  <c r="Z1590" i="3"/>
  <c r="AB1590" i="3" s="1"/>
  <c r="Y1590" i="3"/>
  <c r="AA1590" i="3" s="1"/>
  <c r="X1590" i="3"/>
  <c r="AD1614" i="3"/>
  <c r="AF1614" i="3" s="1"/>
  <c r="N1483" i="3"/>
  <c r="P1483" i="3" s="1"/>
  <c r="N1485" i="3"/>
  <c r="P1485" i="3" s="1"/>
  <c r="N1487" i="3"/>
  <c r="P1487" i="3" s="1"/>
  <c r="N1489" i="3"/>
  <c r="P1489" i="3" s="1"/>
  <c r="N1491" i="3"/>
  <c r="P1491" i="3" s="1"/>
  <c r="N1493" i="3"/>
  <c r="P1493" i="3" s="1"/>
  <c r="N1495" i="3"/>
  <c r="P1495" i="3" s="1"/>
  <c r="N1497" i="3"/>
  <c r="P1497" i="3" s="1"/>
  <c r="N1499" i="3"/>
  <c r="P1499" i="3" s="1"/>
  <c r="N1501" i="3"/>
  <c r="P1501" i="3" s="1"/>
  <c r="N1503" i="3"/>
  <c r="P1503" i="3" s="1"/>
  <c r="N1505" i="3"/>
  <c r="P1505" i="3" s="1"/>
  <c r="N1507" i="3"/>
  <c r="P1507" i="3" s="1"/>
  <c r="N1509" i="3"/>
  <c r="P1509" i="3" s="1"/>
  <c r="N1511" i="3"/>
  <c r="P1511" i="3" s="1"/>
  <c r="N1513" i="3"/>
  <c r="P1513" i="3" s="1"/>
  <c r="N1515" i="3"/>
  <c r="P1515" i="3" s="1"/>
  <c r="N1517" i="3"/>
  <c r="P1517" i="3" s="1"/>
  <c r="N1519" i="3"/>
  <c r="P1519" i="3" s="1"/>
  <c r="N1521" i="3"/>
  <c r="P1521" i="3" s="1"/>
  <c r="N1523" i="3"/>
  <c r="P1523" i="3" s="1"/>
  <c r="N1525" i="3"/>
  <c r="P1525" i="3" s="1"/>
  <c r="N1527" i="3"/>
  <c r="P1527" i="3" s="1"/>
  <c r="N1529" i="3"/>
  <c r="P1529" i="3" s="1"/>
  <c r="N1531" i="3"/>
  <c r="P1531" i="3" s="1"/>
  <c r="L1532" i="3"/>
  <c r="M1532" i="3" s="1"/>
  <c r="O1532" i="3" s="1"/>
  <c r="Y1532" i="3"/>
  <c r="AA1532" i="3" s="1"/>
  <c r="Z1533" i="3"/>
  <c r="AB1533" i="3" s="1"/>
  <c r="K1534" i="3"/>
  <c r="Y1535" i="3"/>
  <c r="AA1535" i="3" s="1"/>
  <c r="Z1537" i="3"/>
  <c r="AB1537" i="3" s="1"/>
  <c r="K1538" i="3"/>
  <c r="W1538" i="3"/>
  <c r="AE1538" i="3"/>
  <c r="AG1538" i="3" s="1"/>
  <c r="AD1539" i="3"/>
  <c r="AF1539" i="3" s="1"/>
  <c r="X1541" i="3"/>
  <c r="Y1541" i="3" s="1"/>
  <c r="AA1541" i="3" s="1"/>
  <c r="Z1541" i="3"/>
  <c r="AB1541" i="3" s="1"/>
  <c r="AD1542" i="3"/>
  <c r="AF1542" i="3" s="1"/>
  <c r="X1542" i="3"/>
  <c r="Y1542" i="3" s="1"/>
  <c r="AA1542" i="3" s="1"/>
  <c r="AD1543" i="3"/>
  <c r="AF1543" i="3" s="1"/>
  <c r="X1545" i="3"/>
  <c r="Y1545" i="3" s="1"/>
  <c r="AA1545" i="3" s="1"/>
  <c r="Z1591" i="3"/>
  <c r="AB1591" i="3" s="1"/>
  <c r="Y1591" i="3"/>
  <c r="AA1591" i="3" s="1"/>
  <c r="X1591" i="3"/>
  <c r="L1592" i="3"/>
  <c r="W1592" i="3"/>
  <c r="K1592" i="3"/>
  <c r="N1592" i="3"/>
  <c r="P1592" i="3" s="1"/>
  <c r="AC1592" i="3"/>
  <c r="AE1592" i="3" s="1"/>
  <c r="AG1592" i="3" s="1"/>
  <c r="M1592" i="3"/>
  <c r="O1592" i="3" s="1"/>
  <c r="X1595" i="3"/>
  <c r="Z1595" i="3" s="1"/>
  <c r="AB1595" i="3" s="1"/>
  <c r="L1596" i="3"/>
  <c r="N1596" i="3" s="1"/>
  <c r="P1596" i="3" s="1"/>
  <c r="W1596" i="3"/>
  <c r="K1596" i="3"/>
  <c r="AC1596" i="3"/>
  <c r="AD1596" i="3" s="1"/>
  <c r="AF1596" i="3" s="1"/>
  <c r="M1596" i="3"/>
  <c r="O1596" i="3" s="1"/>
  <c r="X1599" i="3"/>
  <c r="Z1599" i="3" s="1"/>
  <c r="AB1599" i="3" s="1"/>
  <c r="AC1600" i="3"/>
  <c r="AD1600" i="3" s="1"/>
  <c r="AF1600" i="3" s="1"/>
  <c r="L1600" i="3"/>
  <c r="N1600" i="3" s="1"/>
  <c r="P1600" i="3" s="1"/>
  <c r="W1600" i="3"/>
  <c r="K1600" i="3"/>
  <c r="M1600" i="3"/>
  <c r="O1600" i="3" s="1"/>
  <c r="N1533" i="3"/>
  <c r="P1533" i="3" s="1"/>
  <c r="N1535" i="3"/>
  <c r="P1535" i="3" s="1"/>
  <c r="N1537" i="3"/>
  <c r="P1537" i="3" s="1"/>
  <c r="N1539" i="3"/>
  <c r="P1539" i="3" s="1"/>
  <c r="L1540" i="3"/>
  <c r="M1540" i="3" s="1"/>
  <c r="O1540" i="3" s="1"/>
  <c r="N1541" i="3"/>
  <c r="P1541" i="3" s="1"/>
  <c r="L1542" i="3"/>
  <c r="M1542" i="3" s="1"/>
  <c r="O1542" i="3" s="1"/>
  <c r="N1543" i="3"/>
  <c r="P1543" i="3" s="1"/>
  <c r="L1544" i="3"/>
  <c r="M1544" i="3" s="1"/>
  <c r="O1544" i="3" s="1"/>
  <c r="N1545" i="3"/>
  <c r="P1545" i="3" s="1"/>
  <c r="L1546" i="3"/>
  <c r="M1546" i="3" s="1"/>
  <c r="O1546" i="3" s="1"/>
  <c r="N1547" i="3"/>
  <c r="P1547" i="3" s="1"/>
  <c r="Z1547" i="3"/>
  <c r="AB1547" i="3" s="1"/>
  <c r="L1548" i="3"/>
  <c r="M1548" i="3" s="1"/>
  <c r="O1548" i="3" s="1"/>
  <c r="N1549" i="3"/>
  <c r="P1549" i="3" s="1"/>
  <c r="Z1549" i="3"/>
  <c r="AB1549" i="3" s="1"/>
  <c r="L1550" i="3"/>
  <c r="M1550" i="3" s="1"/>
  <c r="O1550" i="3" s="1"/>
  <c r="N1551" i="3"/>
  <c r="P1551" i="3" s="1"/>
  <c r="Z1551" i="3"/>
  <c r="AB1551" i="3" s="1"/>
  <c r="L1552" i="3"/>
  <c r="M1552" i="3" s="1"/>
  <c r="O1552" i="3" s="1"/>
  <c r="N1553" i="3"/>
  <c r="P1553" i="3" s="1"/>
  <c r="Z1553" i="3"/>
  <c r="AB1553" i="3" s="1"/>
  <c r="L1554" i="3"/>
  <c r="M1554" i="3" s="1"/>
  <c r="O1554" i="3" s="1"/>
  <c r="N1555" i="3"/>
  <c r="P1555" i="3" s="1"/>
  <c r="Z1555" i="3"/>
  <c r="AB1555" i="3" s="1"/>
  <c r="L1556" i="3"/>
  <c r="M1556" i="3" s="1"/>
  <c r="O1556" i="3" s="1"/>
  <c r="N1557" i="3"/>
  <c r="P1557" i="3" s="1"/>
  <c r="Z1557" i="3"/>
  <c r="AB1557" i="3" s="1"/>
  <c r="L1558" i="3"/>
  <c r="M1558" i="3" s="1"/>
  <c r="O1558" i="3" s="1"/>
  <c r="N1559" i="3"/>
  <c r="P1559" i="3" s="1"/>
  <c r="Z1559" i="3"/>
  <c r="AB1559" i="3" s="1"/>
  <c r="L1560" i="3"/>
  <c r="M1560" i="3" s="1"/>
  <c r="O1560" i="3" s="1"/>
  <c r="N1561" i="3"/>
  <c r="P1561" i="3" s="1"/>
  <c r="Z1561" i="3"/>
  <c r="AB1561" i="3" s="1"/>
  <c r="L1562" i="3"/>
  <c r="M1562" i="3" s="1"/>
  <c r="O1562" i="3" s="1"/>
  <c r="N1563" i="3"/>
  <c r="P1563" i="3" s="1"/>
  <c r="Z1563" i="3"/>
  <c r="AB1563" i="3" s="1"/>
  <c r="L1564" i="3"/>
  <c r="M1564" i="3" s="1"/>
  <c r="O1564" i="3" s="1"/>
  <c r="N1565" i="3"/>
  <c r="P1565" i="3" s="1"/>
  <c r="Z1565" i="3"/>
  <c r="AB1565" i="3" s="1"/>
  <c r="L1566" i="3"/>
  <c r="M1566" i="3" s="1"/>
  <c r="O1566" i="3" s="1"/>
  <c r="N1567" i="3"/>
  <c r="P1567" i="3" s="1"/>
  <c r="Z1567" i="3"/>
  <c r="AB1567" i="3" s="1"/>
  <c r="L1568" i="3"/>
  <c r="M1568" i="3" s="1"/>
  <c r="O1568" i="3" s="1"/>
  <c r="N1569" i="3"/>
  <c r="P1569" i="3" s="1"/>
  <c r="Z1569" i="3"/>
  <c r="AB1569" i="3" s="1"/>
  <c r="L1570" i="3"/>
  <c r="M1570" i="3" s="1"/>
  <c r="O1570" i="3" s="1"/>
  <c r="N1571" i="3"/>
  <c r="P1571" i="3" s="1"/>
  <c r="Z1571" i="3"/>
  <c r="AB1571" i="3" s="1"/>
  <c r="L1572" i="3"/>
  <c r="M1572" i="3" s="1"/>
  <c r="O1572" i="3" s="1"/>
  <c r="N1573" i="3"/>
  <c r="P1573" i="3" s="1"/>
  <c r="Z1573" i="3"/>
  <c r="AB1573" i="3" s="1"/>
  <c r="L1574" i="3"/>
  <c r="M1574" i="3" s="1"/>
  <c r="O1574" i="3" s="1"/>
  <c r="N1575" i="3"/>
  <c r="P1575" i="3" s="1"/>
  <c r="Z1575" i="3"/>
  <c r="AB1575" i="3" s="1"/>
  <c r="L1576" i="3"/>
  <c r="M1576" i="3" s="1"/>
  <c r="O1576" i="3" s="1"/>
  <c r="N1577" i="3"/>
  <c r="P1577" i="3" s="1"/>
  <c r="Z1577" i="3"/>
  <c r="AB1577" i="3" s="1"/>
  <c r="L1578" i="3"/>
  <c r="M1578" i="3" s="1"/>
  <c r="O1578" i="3" s="1"/>
  <c r="N1579" i="3"/>
  <c r="P1579" i="3" s="1"/>
  <c r="Z1579" i="3"/>
  <c r="AB1579" i="3" s="1"/>
  <c r="L1580" i="3"/>
  <c r="M1580" i="3" s="1"/>
  <c r="O1580" i="3" s="1"/>
  <c r="N1581" i="3"/>
  <c r="P1581" i="3" s="1"/>
  <c r="Z1581" i="3"/>
  <c r="AB1581" i="3" s="1"/>
  <c r="L1582" i="3"/>
  <c r="M1582" i="3" s="1"/>
  <c r="O1582" i="3" s="1"/>
  <c r="N1583" i="3"/>
  <c r="P1583" i="3" s="1"/>
  <c r="Z1583" i="3"/>
  <c r="AB1583" i="3" s="1"/>
  <c r="L1584" i="3"/>
  <c r="M1584" i="3" s="1"/>
  <c r="O1584" i="3" s="1"/>
  <c r="N1585" i="3"/>
  <c r="P1585" i="3" s="1"/>
  <c r="Z1585" i="3"/>
  <c r="AB1585" i="3" s="1"/>
  <c r="L1586" i="3"/>
  <c r="M1586" i="3" s="1"/>
  <c r="O1586" i="3" s="1"/>
  <c r="N1587" i="3"/>
  <c r="P1587" i="3" s="1"/>
  <c r="Z1587" i="3"/>
  <c r="AB1587" i="3" s="1"/>
  <c r="L1588" i="3"/>
  <c r="M1588" i="3" s="1"/>
  <c r="O1588" i="3" s="1"/>
  <c r="N1589" i="3"/>
  <c r="P1589" i="3" s="1"/>
  <c r="Z1589" i="3"/>
  <c r="AB1589" i="3" s="1"/>
  <c r="L1590" i="3"/>
  <c r="M1590" i="3" s="1"/>
  <c r="O1590" i="3" s="1"/>
  <c r="AD1591" i="3"/>
  <c r="AF1591" i="3" s="1"/>
  <c r="AC1591" i="3"/>
  <c r="AE1591" i="3" s="1"/>
  <c r="AG1591" i="3" s="1"/>
  <c r="N1591" i="3"/>
  <c r="P1591" i="3" s="1"/>
  <c r="AD1593" i="3"/>
  <c r="AF1593" i="3" s="1"/>
  <c r="AD1597" i="3"/>
  <c r="AF1597" i="3" s="1"/>
  <c r="Z1601" i="3"/>
  <c r="AB1601" i="3" s="1"/>
  <c r="AC1604" i="3"/>
  <c r="AD1604" i="3" s="1"/>
  <c r="AF1604" i="3" s="1"/>
  <c r="M1604" i="3"/>
  <c r="O1604" i="3" s="1"/>
  <c r="L1604" i="3"/>
  <c r="N1604" i="3" s="1"/>
  <c r="P1604" i="3" s="1"/>
  <c r="W1604" i="3"/>
  <c r="K1604" i="3"/>
  <c r="Z1605" i="3"/>
  <c r="AB1605" i="3" s="1"/>
  <c r="AC1608" i="3"/>
  <c r="AD1608" i="3" s="1"/>
  <c r="AF1608" i="3" s="1"/>
  <c r="M1608" i="3"/>
  <c r="O1608" i="3" s="1"/>
  <c r="L1608" i="3"/>
  <c r="N1608" i="3" s="1"/>
  <c r="P1608" i="3" s="1"/>
  <c r="W1608" i="3"/>
  <c r="K1608" i="3"/>
  <c r="Z1609" i="3"/>
  <c r="AB1609" i="3" s="1"/>
  <c r="AC1612" i="3"/>
  <c r="AD1612" i="3" s="1"/>
  <c r="AF1612" i="3" s="1"/>
  <c r="M1612" i="3"/>
  <c r="O1612" i="3" s="1"/>
  <c r="L1612" i="3"/>
  <c r="N1612" i="3" s="1"/>
  <c r="P1612" i="3" s="1"/>
  <c r="W1612" i="3"/>
  <c r="K1612" i="3"/>
  <c r="Z1613" i="3"/>
  <c r="AB1613" i="3" s="1"/>
  <c r="Z1623" i="3"/>
  <c r="AB1623" i="3" s="1"/>
  <c r="Y1623" i="3"/>
  <c r="AA1623" i="3" s="1"/>
  <c r="X1623" i="3"/>
  <c r="L1638" i="3"/>
  <c r="M1638" i="3" s="1"/>
  <c r="O1638" i="3" s="1"/>
  <c r="AE1638" i="3"/>
  <c r="AG1638" i="3" s="1"/>
  <c r="W1638" i="3"/>
  <c r="K1638" i="3"/>
  <c r="AD1638" i="3"/>
  <c r="AF1638" i="3" s="1"/>
  <c r="N1638" i="3"/>
  <c r="P1638" i="3" s="1"/>
  <c r="AC1638" i="3"/>
  <c r="L1644" i="3"/>
  <c r="M1644" i="3" s="1"/>
  <c r="O1644" i="3" s="1"/>
  <c r="AE1644" i="3"/>
  <c r="AG1644" i="3" s="1"/>
  <c r="W1644" i="3"/>
  <c r="K1644" i="3"/>
  <c r="AD1644" i="3"/>
  <c r="AF1644" i="3" s="1"/>
  <c r="N1644" i="3"/>
  <c r="P1644" i="3" s="1"/>
  <c r="AC1644" i="3"/>
  <c r="N1653" i="3"/>
  <c r="P1653" i="3" s="1"/>
  <c r="M1653" i="3"/>
  <c r="O1653" i="3" s="1"/>
  <c r="L1594" i="3"/>
  <c r="N1594" i="3" s="1"/>
  <c r="P1594" i="3" s="1"/>
  <c r="AE1594" i="3"/>
  <c r="AG1594" i="3" s="1"/>
  <c r="W1594" i="3"/>
  <c r="K1594" i="3"/>
  <c r="Z1597" i="3"/>
  <c r="AB1597" i="3" s="1"/>
  <c r="Y1597" i="3"/>
  <c r="AA1597" i="3" s="1"/>
  <c r="L1598" i="3"/>
  <c r="N1598" i="3" s="1"/>
  <c r="P1598" i="3" s="1"/>
  <c r="W1598" i="3"/>
  <c r="K1598" i="3"/>
  <c r="X1619" i="3"/>
  <c r="Z1619" i="3" s="1"/>
  <c r="AB1619" i="3" s="1"/>
  <c r="AD1623" i="3"/>
  <c r="AF1623" i="3" s="1"/>
  <c r="X1635" i="3"/>
  <c r="Z1635" i="3" s="1"/>
  <c r="AB1635" i="3" s="1"/>
  <c r="Z1643" i="3"/>
  <c r="AB1643" i="3" s="1"/>
  <c r="Y1643" i="3"/>
  <c r="AA1643" i="3" s="1"/>
  <c r="X1643" i="3"/>
  <c r="N1542" i="3"/>
  <c r="P1542" i="3" s="1"/>
  <c r="N1546" i="3"/>
  <c r="P1546" i="3" s="1"/>
  <c r="N1548" i="3"/>
  <c r="P1548" i="3" s="1"/>
  <c r="N1550" i="3"/>
  <c r="P1550" i="3" s="1"/>
  <c r="N1554" i="3"/>
  <c r="P1554" i="3" s="1"/>
  <c r="N1556" i="3"/>
  <c r="P1556" i="3" s="1"/>
  <c r="N1558" i="3"/>
  <c r="P1558" i="3" s="1"/>
  <c r="N1562" i="3"/>
  <c r="P1562" i="3" s="1"/>
  <c r="N1564" i="3"/>
  <c r="P1564" i="3" s="1"/>
  <c r="N1566" i="3"/>
  <c r="P1566" i="3" s="1"/>
  <c r="N1570" i="3"/>
  <c r="P1570" i="3" s="1"/>
  <c r="N1572" i="3"/>
  <c r="P1572" i="3" s="1"/>
  <c r="N1574" i="3"/>
  <c r="P1574" i="3" s="1"/>
  <c r="N1578" i="3"/>
  <c r="P1578" i="3" s="1"/>
  <c r="N1580" i="3"/>
  <c r="P1580" i="3" s="1"/>
  <c r="N1582" i="3"/>
  <c r="P1582" i="3" s="1"/>
  <c r="N1586" i="3"/>
  <c r="P1586" i="3" s="1"/>
  <c r="N1588" i="3"/>
  <c r="P1588" i="3" s="1"/>
  <c r="N1590" i="3"/>
  <c r="P1590" i="3" s="1"/>
  <c r="X1593" i="3"/>
  <c r="Z1593" i="3" s="1"/>
  <c r="AB1593" i="3" s="1"/>
  <c r="AC1594" i="3"/>
  <c r="AD1594" i="3" s="1"/>
  <c r="AF1594" i="3" s="1"/>
  <c r="X1597" i="3"/>
  <c r="AC1598" i="3"/>
  <c r="AD1598" i="3" s="1"/>
  <c r="AF1598" i="3" s="1"/>
  <c r="AD1599" i="3"/>
  <c r="AF1599" i="3" s="1"/>
  <c r="AC1602" i="3"/>
  <c r="L1602" i="3"/>
  <c r="N1602" i="3" s="1"/>
  <c r="P1602" i="3" s="1"/>
  <c r="AE1602" i="3"/>
  <c r="AG1602" i="3" s="1"/>
  <c r="W1602" i="3"/>
  <c r="K1602" i="3"/>
  <c r="Z1603" i="3"/>
  <c r="AB1603" i="3" s="1"/>
  <c r="AC1606" i="3"/>
  <c r="AD1606" i="3" s="1"/>
  <c r="AF1606" i="3" s="1"/>
  <c r="L1606" i="3"/>
  <c r="N1606" i="3" s="1"/>
  <c r="P1606" i="3" s="1"/>
  <c r="AE1606" i="3"/>
  <c r="AG1606" i="3" s="1"/>
  <c r="W1606" i="3"/>
  <c r="K1606" i="3"/>
  <c r="Z1607" i="3"/>
  <c r="AB1607" i="3" s="1"/>
  <c r="AC1610" i="3"/>
  <c r="AD1610" i="3" s="1"/>
  <c r="AF1610" i="3" s="1"/>
  <c r="L1610" i="3"/>
  <c r="N1610" i="3" s="1"/>
  <c r="P1610" i="3" s="1"/>
  <c r="AE1610" i="3"/>
  <c r="AG1610" i="3" s="1"/>
  <c r="W1610" i="3"/>
  <c r="K1610" i="3"/>
  <c r="AD1611" i="3"/>
  <c r="AF1611" i="3" s="1"/>
  <c r="Z1611" i="3"/>
  <c r="AB1611" i="3" s="1"/>
  <c r="AC1614" i="3"/>
  <c r="L1614" i="3"/>
  <c r="N1614" i="3" s="1"/>
  <c r="P1614" i="3" s="1"/>
  <c r="AE1614" i="3"/>
  <c r="AG1614" i="3" s="1"/>
  <c r="W1614" i="3"/>
  <c r="K1614" i="3"/>
  <c r="AC1593" i="3"/>
  <c r="AE1593" i="3" s="1"/>
  <c r="AG1593" i="3" s="1"/>
  <c r="AC1595" i="3"/>
  <c r="AE1595" i="3" s="1"/>
  <c r="AG1595" i="3" s="1"/>
  <c r="M1597" i="3"/>
  <c r="O1597" i="3" s="1"/>
  <c r="AC1597" i="3"/>
  <c r="AE1597" i="3" s="1"/>
  <c r="AG1597" i="3" s="1"/>
  <c r="AC1599" i="3"/>
  <c r="AE1599" i="3" s="1"/>
  <c r="AG1599" i="3" s="1"/>
  <c r="Y1601" i="3"/>
  <c r="AA1601" i="3" s="1"/>
  <c r="AC1601" i="3"/>
  <c r="AE1601" i="3" s="1"/>
  <c r="AG1601" i="3" s="1"/>
  <c r="Y1603" i="3"/>
  <c r="AA1603" i="3" s="1"/>
  <c r="AC1603" i="3"/>
  <c r="AE1603" i="3" s="1"/>
  <c r="AG1603" i="3" s="1"/>
  <c r="Y1605" i="3"/>
  <c r="AA1605" i="3" s="1"/>
  <c r="AC1605" i="3"/>
  <c r="AE1605" i="3" s="1"/>
  <c r="AG1605" i="3" s="1"/>
  <c r="M1607" i="3"/>
  <c r="O1607" i="3" s="1"/>
  <c r="Y1607" i="3"/>
  <c r="AA1607" i="3" s="1"/>
  <c r="AC1607" i="3"/>
  <c r="AE1607" i="3" s="1"/>
  <c r="AG1607" i="3" s="1"/>
  <c r="M1609" i="3"/>
  <c r="O1609" i="3" s="1"/>
  <c r="Y1609" i="3"/>
  <c r="AA1609" i="3" s="1"/>
  <c r="AC1609" i="3"/>
  <c r="AE1609" i="3" s="1"/>
  <c r="AG1609" i="3" s="1"/>
  <c r="M1611" i="3"/>
  <c r="O1611" i="3" s="1"/>
  <c r="Y1611" i="3"/>
  <c r="AA1611" i="3" s="1"/>
  <c r="AC1611" i="3"/>
  <c r="AE1611" i="3" s="1"/>
  <c r="AG1611" i="3" s="1"/>
  <c r="M1613" i="3"/>
  <c r="O1613" i="3" s="1"/>
  <c r="Y1613" i="3"/>
  <c r="AA1613" i="3" s="1"/>
  <c r="AC1613" i="3"/>
  <c r="AE1613" i="3" s="1"/>
  <c r="AG1613" i="3" s="1"/>
  <c r="Z1616" i="3"/>
  <c r="AB1616" i="3" s="1"/>
  <c r="AE1616" i="3"/>
  <c r="AG1616" i="3" s="1"/>
  <c r="AD1617" i="3"/>
  <c r="AF1617" i="3" s="1"/>
  <c r="X1626" i="3"/>
  <c r="Z1626" i="3" s="1"/>
  <c r="AB1626" i="3" s="1"/>
  <c r="Y1626" i="3"/>
  <c r="AA1626" i="3" s="1"/>
  <c r="N1593" i="3"/>
  <c r="P1593" i="3" s="1"/>
  <c r="N1595" i="3"/>
  <c r="P1595" i="3" s="1"/>
  <c r="N1597" i="3"/>
  <c r="P1597" i="3" s="1"/>
  <c r="N1599" i="3"/>
  <c r="P1599" i="3" s="1"/>
  <c r="N1601" i="3"/>
  <c r="P1601" i="3" s="1"/>
  <c r="N1603" i="3"/>
  <c r="P1603" i="3" s="1"/>
  <c r="N1605" i="3"/>
  <c r="P1605" i="3" s="1"/>
  <c r="N1607" i="3"/>
  <c r="P1607" i="3" s="1"/>
  <c r="N1609" i="3"/>
  <c r="P1609" i="3" s="1"/>
  <c r="N1611" i="3"/>
  <c r="P1611" i="3" s="1"/>
  <c r="N1613" i="3"/>
  <c r="P1613" i="3" s="1"/>
  <c r="AD1615" i="3"/>
  <c r="AF1615" i="3" s="1"/>
  <c r="N1615" i="3"/>
  <c r="P1615" i="3" s="1"/>
  <c r="W1615" i="3"/>
  <c r="Z1621" i="3"/>
  <c r="AB1621" i="3" s="1"/>
  <c r="Y1621" i="3"/>
  <c r="AA1621" i="3" s="1"/>
  <c r="X1621" i="3"/>
  <c r="X1627" i="3"/>
  <c r="Y1627" i="3" s="1"/>
  <c r="AA1627" i="3" s="1"/>
  <c r="X1646" i="3"/>
  <c r="Y1646" i="3" s="1"/>
  <c r="AA1646" i="3" s="1"/>
  <c r="Z1617" i="3"/>
  <c r="AB1617" i="3" s="1"/>
  <c r="Y1617" i="3"/>
  <c r="AA1617" i="3" s="1"/>
  <c r="L1630" i="3"/>
  <c r="M1630" i="3" s="1"/>
  <c r="O1630" i="3" s="1"/>
  <c r="AE1630" i="3"/>
  <c r="AG1630" i="3" s="1"/>
  <c r="W1630" i="3"/>
  <c r="K1630" i="3"/>
  <c r="AD1630" i="3"/>
  <c r="AF1630" i="3" s="1"/>
  <c r="N1630" i="3"/>
  <c r="P1630" i="3" s="1"/>
  <c r="AC1630" i="3"/>
  <c r="N1618" i="3"/>
  <c r="P1618" i="3" s="1"/>
  <c r="AD1618" i="3"/>
  <c r="AF1618" i="3" s="1"/>
  <c r="N1620" i="3"/>
  <c r="P1620" i="3" s="1"/>
  <c r="AD1620" i="3"/>
  <c r="AF1620" i="3" s="1"/>
  <c r="N1622" i="3"/>
  <c r="P1622" i="3" s="1"/>
  <c r="AD1622" i="3"/>
  <c r="AF1622" i="3" s="1"/>
  <c r="N1624" i="3"/>
  <c r="P1624" i="3" s="1"/>
  <c r="AD1624" i="3"/>
  <c r="AF1624" i="3" s="1"/>
  <c r="L1628" i="3"/>
  <c r="N1628" i="3" s="1"/>
  <c r="P1628" i="3" s="1"/>
  <c r="AE1628" i="3"/>
  <c r="AG1628" i="3" s="1"/>
  <c r="W1628" i="3"/>
  <c r="K1628" i="3"/>
  <c r="L1636" i="3"/>
  <c r="W1636" i="3"/>
  <c r="K1636" i="3"/>
  <c r="N1651" i="3"/>
  <c r="P1651" i="3" s="1"/>
  <c r="M1651" i="3"/>
  <c r="O1651" i="3" s="1"/>
  <c r="X1690" i="3"/>
  <c r="Y1690" i="3" s="1"/>
  <c r="AA1690" i="3" s="1"/>
  <c r="AC1617" i="3"/>
  <c r="AE1617" i="3" s="1"/>
  <c r="AG1617" i="3" s="1"/>
  <c r="K1618" i="3"/>
  <c r="W1618" i="3"/>
  <c r="AE1618" i="3"/>
  <c r="AG1618" i="3" s="1"/>
  <c r="AC1619" i="3"/>
  <c r="AE1619" i="3" s="1"/>
  <c r="AG1619" i="3" s="1"/>
  <c r="K1620" i="3"/>
  <c r="W1620" i="3"/>
  <c r="AE1620" i="3"/>
  <c r="AG1620" i="3" s="1"/>
  <c r="M1621" i="3"/>
  <c r="O1621" i="3" s="1"/>
  <c r="AC1621" i="3"/>
  <c r="AE1621" i="3" s="1"/>
  <c r="AG1621" i="3" s="1"/>
  <c r="K1622" i="3"/>
  <c r="W1622" i="3"/>
  <c r="AE1622" i="3"/>
  <c r="AG1622" i="3" s="1"/>
  <c r="M1623" i="3"/>
  <c r="O1623" i="3" s="1"/>
  <c r="AC1623" i="3"/>
  <c r="AE1623" i="3" s="1"/>
  <c r="AG1623" i="3" s="1"/>
  <c r="K1624" i="3"/>
  <c r="W1624" i="3"/>
  <c r="AE1624" i="3"/>
  <c r="AG1624" i="3" s="1"/>
  <c r="AE1626" i="3"/>
  <c r="AG1626" i="3" s="1"/>
  <c r="M1628" i="3"/>
  <c r="O1628" i="3" s="1"/>
  <c r="AC1628" i="3"/>
  <c r="Y1631" i="3"/>
  <c r="AA1631" i="3" s="1"/>
  <c r="X1633" i="3"/>
  <c r="Z1633" i="3" s="1"/>
  <c r="AB1633" i="3" s="1"/>
  <c r="L1634" i="3"/>
  <c r="N1634" i="3" s="1"/>
  <c r="P1634" i="3" s="1"/>
  <c r="W1634" i="3"/>
  <c r="K1634" i="3"/>
  <c r="M1636" i="3"/>
  <c r="O1636" i="3" s="1"/>
  <c r="AC1636" i="3"/>
  <c r="AE1636" i="3" s="1"/>
  <c r="AG1636" i="3" s="1"/>
  <c r="Z1639" i="3"/>
  <c r="AB1639" i="3" s="1"/>
  <c r="Y1639" i="3"/>
  <c r="AA1639" i="3" s="1"/>
  <c r="X1641" i="3"/>
  <c r="Z1641" i="3" s="1"/>
  <c r="AB1641" i="3" s="1"/>
  <c r="L1642" i="3"/>
  <c r="N1642" i="3" s="1"/>
  <c r="P1642" i="3" s="1"/>
  <c r="W1642" i="3"/>
  <c r="K1642" i="3"/>
  <c r="Y1645" i="3"/>
  <c r="AA1645" i="3" s="1"/>
  <c r="AC1646" i="3"/>
  <c r="AE1646" i="3" s="1"/>
  <c r="AG1646" i="3" s="1"/>
  <c r="L1646" i="3"/>
  <c r="N1646" i="3" s="1"/>
  <c r="P1646" i="3" s="1"/>
  <c r="K1646" i="3"/>
  <c r="N1649" i="3"/>
  <c r="P1649" i="3" s="1"/>
  <c r="M1649" i="3"/>
  <c r="O1649" i="3" s="1"/>
  <c r="N1617" i="3"/>
  <c r="P1617" i="3" s="1"/>
  <c r="N1619" i="3"/>
  <c r="P1619" i="3" s="1"/>
  <c r="N1621" i="3"/>
  <c r="P1621" i="3" s="1"/>
  <c r="N1623" i="3"/>
  <c r="P1623" i="3" s="1"/>
  <c r="AD1625" i="3"/>
  <c r="AF1625" i="3" s="1"/>
  <c r="N1625" i="3"/>
  <c r="P1625" i="3" s="1"/>
  <c r="W1625" i="3"/>
  <c r="AD1628" i="3"/>
  <c r="AF1628" i="3" s="1"/>
  <c r="Z1629" i="3"/>
  <c r="AB1629" i="3" s="1"/>
  <c r="Y1629" i="3"/>
  <c r="AA1629" i="3" s="1"/>
  <c r="X1631" i="3"/>
  <c r="Z1631" i="3" s="1"/>
  <c r="AB1631" i="3" s="1"/>
  <c r="L1632" i="3"/>
  <c r="AE1632" i="3"/>
  <c r="AG1632" i="3" s="1"/>
  <c r="W1632" i="3"/>
  <c r="K1632" i="3"/>
  <c r="M1634" i="3"/>
  <c r="O1634" i="3" s="1"/>
  <c r="AC1634" i="3"/>
  <c r="AD1634" i="3" s="1"/>
  <c r="AF1634" i="3" s="1"/>
  <c r="N1636" i="3"/>
  <c r="P1636" i="3" s="1"/>
  <c r="AD1636" i="3"/>
  <c r="AF1636" i="3" s="1"/>
  <c r="Z1637" i="3"/>
  <c r="AB1637" i="3" s="1"/>
  <c r="Y1637" i="3"/>
  <c r="AA1637" i="3" s="1"/>
  <c r="X1639" i="3"/>
  <c r="L1640" i="3"/>
  <c r="AE1640" i="3"/>
  <c r="AG1640" i="3" s="1"/>
  <c r="W1640" i="3"/>
  <c r="K1640" i="3"/>
  <c r="M1642" i="3"/>
  <c r="O1642" i="3" s="1"/>
  <c r="AC1642" i="3"/>
  <c r="AD1642" i="3" s="1"/>
  <c r="AF1642" i="3" s="1"/>
  <c r="AD1643" i="3"/>
  <c r="AF1643" i="3" s="1"/>
  <c r="X1645" i="3"/>
  <c r="Z1645" i="3" s="1"/>
  <c r="AB1645" i="3" s="1"/>
  <c r="M1646" i="3"/>
  <c r="O1646" i="3" s="1"/>
  <c r="M1647" i="3"/>
  <c r="O1647" i="3" s="1"/>
  <c r="N1655" i="3"/>
  <c r="P1655" i="3" s="1"/>
  <c r="M1655" i="3"/>
  <c r="O1655" i="3" s="1"/>
  <c r="Y1652" i="3"/>
  <c r="AA1652" i="3" s="1"/>
  <c r="AC1658" i="3"/>
  <c r="AD1658" i="3" s="1"/>
  <c r="AF1658" i="3" s="1"/>
  <c r="L1658" i="3"/>
  <c r="M1658" i="3" s="1"/>
  <c r="O1658" i="3" s="1"/>
  <c r="W1658" i="3"/>
  <c r="AE1658" i="3"/>
  <c r="AG1658" i="3" s="1"/>
  <c r="AC1643" i="3"/>
  <c r="AE1643" i="3" s="1"/>
  <c r="AG1643" i="3" s="1"/>
  <c r="AC1645" i="3"/>
  <c r="AE1645" i="3" s="1"/>
  <c r="AG1645" i="3" s="1"/>
  <c r="AC1648" i="3"/>
  <c r="M1648" i="3"/>
  <c r="O1648" i="3" s="1"/>
  <c r="X1648" i="3"/>
  <c r="Y1648" i="3" s="1"/>
  <c r="AA1648" i="3" s="1"/>
  <c r="AD1648" i="3"/>
  <c r="AF1648" i="3" s="1"/>
  <c r="AC1650" i="3"/>
  <c r="M1650" i="3"/>
  <c r="O1650" i="3" s="1"/>
  <c r="X1650" i="3"/>
  <c r="Y1650" i="3" s="1"/>
  <c r="AA1650" i="3" s="1"/>
  <c r="AD1650" i="3"/>
  <c r="AF1650" i="3" s="1"/>
  <c r="AC1652" i="3"/>
  <c r="M1652" i="3"/>
  <c r="O1652" i="3" s="1"/>
  <c r="X1652" i="3"/>
  <c r="AD1652" i="3"/>
  <c r="AF1652" i="3" s="1"/>
  <c r="AC1654" i="3"/>
  <c r="M1654" i="3"/>
  <c r="O1654" i="3" s="1"/>
  <c r="X1654" i="3"/>
  <c r="Y1654" i="3" s="1"/>
  <c r="AA1654" i="3" s="1"/>
  <c r="AD1654" i="3"/>
  <c r="AF1654" i="3" s="1"/>
  <c r="AE1657" i="3"/>
  <c r="AG1657" i="3" s="1"/>
  <c r="K1658" i="3"/>
  <c r="AC1660" i="3"/>
  <c r="AD1660" i="3" s="1"/>
  <c r="AF1660" i="3" s="1"/>
  <c r="M1660" i="3"/>
  <c r="O1660" i="3" s="1"/>
  <c r="L1660" i="3"/>
  <c r="N1660" i="3" s="1"/>
  <c r="P1660" i="3" s="1"/>
  <c r="W1660" i="3"/>
  <c r="K1660" i="3"/>
  <c r="AC1662" i="3"/>
  <c r="AD1662" i="3" s="1"/>
  <c r="AF1662" i="3" s="1"/>
  <c r="L1662" i="3"/>
  <c r="N1662" i="3" s="1"/>
  <c r="P1662" i="3" s="1"/>
  <c r="AE1662" i="3"/>
  <c r="AG1662" i="3" s="1"/>
  <c r="W1662" i="3"/>
  <c r="K1662" i="3"/>
  <c r="AC1664" i="3"/>
  <c r="AD1664" i="3" s="1"/>
  <c r="AF1664" i="3" s="1"/>
  <c r="M1664" i="3"/>
  <c r="O1664" i="3" s="1"/>
  <c r="L1664" i="3"/>
  <c r="N1664" i="3" s="1"/>
  <c r="P1664" i="3" s="1"/>
  <c r="W1664" i="3"/>
  <c r="K1664" i="3"/>
  <c r="AC1666" i="3"/>
  <c r="AD1666" i="3" s="1"/>
  <c r="AF1666" i="3" s="1"/>
  <c r="L1666" i="3"/>
  <c r="N1666" i="3" s="1"/>
  <c r="P1666" i="3" s="1"/>
  <c r="AE1666" i="3"/>
  <c r="AG1666" i="3" s="1"/>
  <c r="W1666" i="3"/>
  <c r="K1666" i="3"/>
  <c r="N1670" i="3"/>
  <c r="P1670" i="3" s="1"/>
  <c r="M1670" i="3"/>
  <c r="O1670" i="3" s="1"/>
  <c r="N1627" i="3"/>
  <c r="P1627" i="3" s="1"/>
  <c r="N1629" i="3"/>
  <c r="P1629" i="3" s="1"/>
  <c r="N1631" i="3"/>
  <c r="P1631" i="3" s="1"/>
  <c r="N1633" i="3"/>
  <c r="P1633" i="3" s="1"/>
  <c r="N1635" i="3"/>
  <c r="P1635" i="3" s="1"/>
  <c r="N1637" i="3"/>
  <c r="P1637" i="3" s="1"/>
  <c r="N1639" i="3"/>
  <c r="P1639" i="3" s="1"/>
  <c r="N1641" i="3"/>
  <c r="P1641" i="3" s="1"/>
  <c r="N1643" i="3"/>
  <c r="P1643" i="3" s="1"/>
  <c r="N1645" i="3"/>
  <c r="P1645" i="3" s="1"/>
  <c r="AE1647" i="3"/>
  <c r="AG1647" i="3" s="1"/>
  <c r="W1647" i="3"/>
  <c r="K1647" i="3"/>
  <c r="K1648" i="3"/>
  <c r="Z1648" i="3"/>
  <c r="AB1648" i="3" s="1"/>
  <c r="AE1648" i="3"/>
  <c r="AG1648" i="3" s="1"/>
  <c r="AE1649" i="3"/>
  <c r="AG1649" i="3" s="1"/>
  <c r="W1649" i="3"/>
  <c r="K1649" i="3"/>
  <c r="K1650" i="3"/>
  <c r="AE1650" i="3"/>
  <c r="AG1650" i="3" s="1"/>
  <c r="AE1651" i="3"/>
  <c r="AG1651" i="3" s="1"/>
  <c r="W1651" i="3"/>
  <c r="K1651" i="3"/>
  <c r="K1652" i="3"/>
  <c r="Z1652" i="3"/>
  <c r="AB1652" i="3" s="1"/>
  <c r="AE1652" i="3"/>
  <c r="AG1652" i="3" s="1"/>
  <c r="AE1653" i="3"/>
  <c r="AG1653" i="3" s="1"/>
  <c r="W1653" i="3"/>
  <c r="K1653" i="3"/>
  <c r="K1654" i="3"/>
  <c r="AE1654" i="3"/>
  <c r="AG1654" i="3" s="1"/>
  <c r="W1655" i="3"/>
  <c r="K1655" i="3"/>
  <c r="AC1655" i="3"/>
  <c r="AD1655" i="3" s="1"/>
  <c r="AF1655" i="3" s="1"/>
  <c r="AC1656" i="3"/>
  <c r="AD1656" i="3" s="1"/>
  <c r="AF1656" i="3" s="1"/>
  <c r="L1656" i="3"/>
  <c r="N1656" i="3" s="1"/>
  <c r="P1656" i="3" s="1"/>
  <c r="W1656" i="3"/>
  <c r="AE1656" i="3"/>
  <c r="AG1656" i="3" s="1"/>
  <c r="N1668" i="3"/>
  <c r="P1668" i="3" s="1"/>
  <c r="M1668" i="3"/>
  <c r="O1668" i="3" s="1"/>
  <c r="X1669" i="3"/>
  <c r="Y1669" i="3" s="1"/>
  <c r="AA1669" i="3" s="1"/>
  <c r="AC1673" i="3"/>
  <c r="AD1673" i="3" s="1"/>
  <c r="AF1673" i="3" s="1"/>
  <c r="M1673" i="3"/>
  <c r="O1673" i="3" s="1"/>
  <c r="L1673" i="3"/>
  <c r="W1673" i="3"/>
  <c r="AC1677" i="3"/>
  <c r="AD1677" i="3" s="1"/>
  <c r="AF1677" i="3" s="1"/>
  <c r="L1677" i="3"/>
  <c r="N1677" i="3" s="1"/>
  <c r="P1677" i="3" s="1"/>
  <c r="W1677" i="3"/>
  <c r="AE1677" i="3"/>
  <c r="AG1677" i="3" s="1"/>
  <c r="N1657" i="3"/>
  <c r="P1657" i="3" s="1"/>
  <c r="AD1657" i="3"/>
  <c r="AF1657" i="3" s="1"/>
  <c r="N1659" i="3"/>
  <c r="P1659" i="3" s="1"/>
  <c r="AD1659" i="3"/>
  <c r="AF1659" i="3" s="1"/>
  <c r="N1661" i="3"/>
  <c r="P1661" i="3" s="1"/>
  <c r="AD1661" i="3"/>
  <c r="AF1661" i="3" s="1"/>
  <c r="N1663" i="3"/>
  <c r="P1663" i="3" s="1"/>
  <c r="AD1663" i="3"/>
  <c r="AF1663" i="3" s="1"/>
  <c r="N1665" i="3"/>
  <c r="P1665" i="3" s="1"/>
  <c r="AD1665" i="3"/>
  <c r="AF1665" i="3" s="1"/>
  <c r="N1667" i="3"/>
  <c r="P1667" i="3" s="1"/>
  <c r="AD1667" i="3"/>
  <c r="AF1667" i="3" s="1"/>
  <c r="AC1669" i="3"/>
  <c r="AD1669" i="3" s="1"/>
  <c r="AF1669" i="3" s="1"/>
  <c r="M1669" i="3"/>
  <c r="O1669" i="3" s="1"/>
  <c r="K1673" i="3"/>
  <c r="AE1676" i="3"/>
  <c r="AG1676" i="3" s="1"/>
  <c r="K1677" i="3"/>
  <c r="L1679" i="3"/>
  <c r="N1679" i="3" s="1"/>
  <c r="P1679" i="3" s="1"/>
  <c r="AE1679" i="3"/>
  <c r="AG1679" i="3" s="1"/>
  <c r="W1679" i="3"/>
  <c r="AD1679" i="3"/>
  <c r="AF1679" i="3" s="1"/>
  <c r="M1679" i="3"/>
  <c r="O1679" i="3" s="1"/>
  <c r="K1679" i="3"/>
  <c r="Z1688" i="3"/>
  <c r="AB1688" i="3" s="1"/>
  <c r="Y1688" i="3"/>
  <c r="AA1688" i="3" s="1"/>
  <c r="X1688" i="3"/>
  <c r="K1657" i="3"/>
  <c r="W1657" i="3"/>
  <c r="K1659" i="3"/>
  <c r="W1659" i="3"/>
  <c r="K1661" i="3"/>
  <c r="W1661" i="3"/>
  <c r="K1663" i="3"/>
  <c r="W1663" i="3"/>
  <c r="K1665" i="3"/>
  <c r="W1665" i="3"/>
  <c r="K1667" i="3"/>
  <c r="W1667" i="3"/>
  <c r="AE1668" i="3"/>
  <c r="AG1668" i="3" s="1"/>
  <c r="W1668" i="3"/>
  <c r="K1668" i="3"/>
  <c r="K1669" i="3"/>
  <c r="AE1669" i="3"/>
  <c r="AG1669" i="3" s="1"/>
  <c r="W1670" i="3"/>
  <c r="K1670" i="3"/>
  <c r="AD1670" i="3"/>
  <c r="AF1670" i="3" s="1"/>
  <c r="AC1670" i="3"/>
  <c r="AE1670" i="3" s="1"/>
  <c r="AG1670" i="3" s="1"/>
  <c r="AC1671" i="3"/>
  <c r="AD1671" i="3" s="1"/>
  <c r="AF1671" i="3" s="1"/>
  <c r="L1671" i="3"/>
  <c r="N1671" i="3" s="1"/>
  <c r="P1671" i="3" s="1"/>
  <c r="W1671" i="3"/>
  <c r="AE1671" i="3"/>
  <c r="AG1671" i="3" s="1"/>
  <c r="N1673" i="3"/>
  <c r="P1673" i="3" s="1"/>
  <c r="AC1675" i="3"/>
  <c r="AD1675" i="3" s="1"/>
  <c r="AF1675" i="3" s="1"/>
  <c r="M1675" i="3"/>
  <c r="O1675" i="3" s="1"/>
  <c r="L1675" i="3"/>
  <c r="N1675" i="3" s="1"/>
  <c r="P1675" i="3" s="1"/>
  <c r="W1675" i="3"/>
  <c r="N1672" i="3"/>
  <c r="P1672" i="3" s="1"/>
  <c r="AD1672" i="3"/>
  <c r="AF1672" i="3" s="1"/>
  <c r="N1674" i="3"/>
  <c r="P1674" i="3" s="1"/>
  <c r="AD1674" i="3"/>
  <c r="AF1674" i="3" s="1"/>
  <c r="N1676" i="3"/>
  <c r="P1676" i="3" s="1"/>
  <c r="AD1676" i="3"/>
  <c r="AF1676" i="3" s="1"/>
  <c r="N1678" i="3"/>
  <c r="P1678" i="3" s="1"/>
  <c r="W1678" i="3"/>
  <c r="X1680" i="3"/>
  <c r="Z1680" i="3" s="1"/>
  <c r="AB1680" i="3" s="1"/>
  <c r="Z1682" i="3"/>
  <c r="AB1682" i="3" s="1"/>
  <c r="Y1682" i="3"/>
  <c r="AA1682" i="3" s="1"/>
  <c r="X1682" i="3"/>
  <c r="Z1684" i="3"/>
  <c r="AB1684" i="3" s="1"/>
  <c r="Y1684" i="3"/>
  <c r="AA1684" i="3" s="1"/>
  <c r="X1684" i="3"/>
  <c r="Z1692" i="3"/>
  <c r="AB1692" i="3" s="1"/>
  <c r="Y1692" i="3"/>
  <c r="AA1692" i="3" s="1"/>
  <c r="X1692" i="3"/>
  <c r="K1672" i="3"/>
  <c r="W1672" i="3"/>
  <c r="K1674" i="3"/>
  <c r="W1674" i="3"/>
  <c r="K1676" i="3"/>
  <c r="W1676" i="3"/>
  <c r="K1678" i="3"/>
  <c r="AC1678" i="3"/>
  <c r="AE1678" i="3" s="1"/>
  <c r="AG1678" i="3" s="1"/>
  <c r="X1686" i="3"/>
  <c r="Y1686" i="3" s="1"/>
  <c r="AA1686" i="3" s="1"/>
  <c r="X1694" i="3"/>
  <c r="Y1694" i="3" s="1"/>
  <c r="AA1694" i="3" s="1"/>
  <c r="N1681" i="3"/>
  <c r="P1681" i="3" s="1"/>
  <c r="AD1681" i="3"/>
  <c r="AF1681" i="3" s="1"/>
  <c r="N1683" i="3"/>
  <c r="P1683" i="3" s="1"/>
  <c r="AD1683" i="3"/>
  <c r="AF1683" i="3" s="1"/>
  <c r="N1685" i="3"/>
  <c r="P1685" i="3" s="1"/>
  <c r="AD1685" i="3"/>
  <c r="AF1685" i="3" s="1"/>
  <c r="L1686" i="3"/>
  <c r="M1686" i="3" s="1"/>
  <c r="O1686" i="3" s="1"/>
  <c r="N1687" i="3"/>
  <c r="P1687" i="3" s="1"/>
  <c r="AD1687" i="3"/>
  <c r="AF1687" i="3" s="1"/>
  <c r="L1688" i="3"/>
  <c r="M1688" i="3" s="1"/>
  <c r="O1688" i="3" s="1"/>
  <c r="N1689" i="3"/>
  <c r="P1689" i="3" s="1"/>
  <c r="AD1689" i="3"/>
  <c r="AF1689" i="3" s="1"/>
  <c r="L1690" i="3"/>
  <c r="M1690" i="3" s="1"/>
  <c r="O1690" i="3" s="1"/>
  <c r="N1691" i="3"/>
  <c r="P1691" i="3" s="1"/>
  <c r="AD1691" i="3"/>
  <c r="AF1691" i="3" s="1"/>
  <c r="L1692" i="3"/>
  <c r="M1692" i="3" s="1"/>
  <c r="O1692" i="3" s="1"/>
  <c r="N1693" i="3"/>
  <c r="P1693" i="3" s="1"/>
  <c r="AD1693" i="3"/>
  <c r="AF1693" i="3" s="1"/>
  <c r="L1694" i="3"/>
  <c r="M1694" i="3" s="1"/>
  <c r="O1694" i="3" s="1"/>
  <c r="AC1680" i="3"/>
  <c r="AE1680" i="3" s="1"/>
  <c r="AG1680" i="3" s="1"/>
  <c r="K1681" i="3"/>
  <c r="W1681" i="3"/>
  <c r="AE1681" i="3"/>
  <c r="AG1681" i="3" s="1"/>
  <c r="AC1682" i="3"/>
  <c r="AE1682" i="3" s="1"/>
  <c r="AG1682" i="3" s="1"/>
  <c r="K1683" i="3"/>
  <c r="W1683" i="3"/>
  <c r="AE1683" i="3"/>
  <c r="AG1683" i="3" s="1"/>
  <c r="AC1684" i="3"/>
  <c r="AE1684" i="3" s="1"/>
  <c r="AG1684" i="3" s="1"/>
  <c r="K1685" i="3"/>
  <c r="W1685" i="3"/>
  <c r="AE1685" i="3"/>
  <c r="AG1685" i="3" s="1"/>
  <c r="AC1686" i="3"/>
  <c r="AE1686" i="3" s="1"/>
  <c r="AG1686" i="3" s="1"/>
  <c r="K1687" i="3"/>
  <c r="W1687" i="3"/>
  <c r="AE1687" i="3"/>
  <c r="AG1687" i="3" s="1"/>
  <c r="AC1688" i="3"/>
  <c r="AE1688" i="3" s="1"/>
  <c r="AG1688" i="3" s="1"/>
  <c r="K1689" i="3"/>
  <c r="W1689" i="3"/>
  <c r="AE1689" i="3"/>
  <c r="AG1689" i="3" s="1"/>
  <c r="AC1690" i="3"/>
  <c r="AE1690" i="3" s="1"/>
  <c r="AG1690" i="3" s="1"/>
  <c r="K1691" i="3"/>
  <c r="W1691" i="3"/>
  <c r="AE1691" i="3"/>
  <c r="AG1691" i="3" s="1"/>
  <c r="AC1692" i="3"/>
  <c r="AE1692" i="3" s="1"/>
  <c r="AG1692" i="3" s="1"/>
  <c r="K1693" i="3"/>
  <c r="W1693" i="3"/>
  <c r="AE1693" i="3"/>
  <c r="AG1693" i="3" s="1"/>
  <c r="AC1694" i="3"/>
  <c r="AE1694" i="3" s="1"/>
  <c r="AG1694" i="3" s="1"/>
  <c r="N1680" i="3"/>
  <c r="P1680" i="3" s="1"/>
  <c r="N1682" i="3"/>
  <c r="P1682" i="3" s="1"/>
  <c r="N1684" i="3"/>
  <c r="P1684" i="3" s="1"/>
  <c r="N1686" i="3"/>
  <c r="P1686" i="3" s="1"/>
  <c r="N1688" i="3"/>
  <c r="P1688" i="3" s="1"/>
  <c r="N1694" i="3"/>
  <c r="P1694" i="3" s="1"/>
  <c r="AN2" i="3" l="1"/>
  <c r="AO2" i="3"/>
  <c r="R2" i="2"/>
  <c r="U2" i="2"/>
  <c r="AE1655" i="3"/>
  <c r="AG1655" i="3" s="1"/>
  <c r="AD1595" i="3"/>
  <c r="AF1595" i="3" s="1"/>
  <c r="X1612" i="3"/>
  <c r="Y1612" i="3" s="1"/>
  <c r="AA1612" i="3" s="1"/>
  <c r="Z1612" i="3"/>
  <c r="AB1612" i="3" s="1"/>
  <c r="X1592" i="3"/>
  <c r="Y1592" i="3"/>
  <c r="AA1592" i="3" s="1"/>
  <c r="Z1592" i="3"/>
  <c r="AB1592" i="3" s="1"/>
  <c r="Z1538" i="3"/>
  <c r="AB1538" i="3" s="1"/>
  <c r="X1538" i="3"/>
  <c r="Y1538" i="3"/>
  <c r="AA1538" i="3" s="1"/>
  <c r="X1394" i="3"/>
  <c r="Y1394" i="3" s="1"/>
  <c r="AA1394" i="3" s="1"/>
  <c r="Z1394" i="3"/>
  <c r="AB1394" i="3" s="1"/>
  <c r="X1386" i="3"/>
  <c r="Z1386" i="3"/>
  <c r="AB1386" i="3" s="1"/>
  <c r="Y1386" i="3"/>
  <c r="AA1386" i="3" s="1"/>
  <c r="X1362" i="3"/>
  <c r="Z1362" i="3" s="1"/>
  <c r="AB1362" i="3" s="1"/>
  <c r="Y1362" i="3"/>
  <c r="AA1362" i="3" s="1"/>
  <c r="Z1344" i="3"/>
  <c r="AB1344" i="3" s="1"/>
  <c r="X1344" i="3"/>
  <c r="Y1344" i="3" s="1"/>
  <c r="AA1344" i="3" s="1"/>
  <c r="AE1318" i="3"/>
  <c r="AG1318" i="3" s="1"/>
  <c r="X1274" i="3"/>
  <c r="Y1274" i="3" s="1"/>
  <c r="AA1274" i="3" s="1"/>
  <c r="N1692" i="3"/>
  <c r="P1692" i="3" s="1"/>
  <c r="Z1676" i="3"/>
  <c r="AB1676" i="3" s="1"/>
  <c r="X1676" i="3"/>
  <c r="Y1676" i="3" s="1"/>
  <c r="AA1676" i="3" s="1"/>
  <c r="Z1659" i="3"/>
  <c r="AB1659" i="3" s="1"/>
  <c r="Y1659" i="3"/>
  <c r="AA1659" i="3" s="1"/>
  <c r="X1659" i="3"/>
  <c r="AD1646" i="3"/>
  <c r="AF1646" i="3" s="1"/>
  <c r="X1636" i="3"/>
  <c r="Y1636" i="3" s="1"/>
  <c r="AA1636" i="3" s="1"/>
  <c r="Z1636" i="3"/>
  <c r="AB1636" i="3" s="1"/>
  <c r="AD1603" i="3"/>
  <c r="AF1603" i="3" s="1"/>
  <c r="Y1595" i="3"/>
  <c r="AA1595" i="3" s="1"/>
  <c r="Y1519" i="3"/>
  <c r="AA1519" i="3" s="1"/>
  <c r="Z1491" i="3"/>
  <c r="AB1491" i="3" s="1"/>
  <c r="N1431" i="3"/>
  <c r="P1431" i="3" s="1"/>
  <c r="X1486" i="3"/>
  <c r="Y1486" i="3" s="1"/>
  <c r="AA1486" i="3" s="1"/>
  <c r="Z1486" i="3"/>
  <c r="AB1486" i="3" s="1"/>
  <c r="X1360" i="3"/>
  <c r="Z1360" i="3"/>
  <c r="AB1360" i="3" s="1"/>
  <c r="Y1360" i="3"/>
  <c r="AA1360" i="3" s="1"/>
  <c r="X1352" i="3"/>
  <c r="Z1352" i="3"/>
  <c r="AB1352" i="3" s="1"/>
  <c r="Y1352" i="3"/>
  <c r="AA1352" i="3" s="1"/>
  <c r="N1434" i="3"/>
  <c r="P1434" i="3" s="1"/>
  <c r="Y1548" i="3"/>
  <c r="AA1548" i="3" s="1"/>
  <c r="M1470" i="3"/>
  <c r="O1470" i="3" s="1"/>
  <c r="AD1442" i="3"/>
  <c r="AF1442" i="3" s="1"/>
  <c r="Z1338" i="3"/>
  <c r="AB1338" i="3" s="1"/>
  <c r="X1338" i="3"/>
  <c r="Y1338" i="3" s="1"/>
  <c r="AA1338" i="3" s="1"/>
  <c r="M1450" i="3"/>
  <c r="O1450" i="3" s="1"/>
  <c r="Y1425" i="3"/>
  <c r="AA1425" i="3" s="1"/>
  <c r="Y1413" i="3"/>
  <c r="AA1413" i="3" s="1"/>
  <c r="Y1377" i="3"/>
  <c r="AA1377" i="3" s="1"/>
  <c r="Y1369" i="3"/>
  <c r="AA1369" i="3" s="1"/>
  <c r="AD1349" i="3"/>
  <c r="AF1349" i="3" s="1"/>
  <c r="AE1462" i="3"/>
  <c r="AG1462" i="3" s="1"/>
  <c r="AE1474" i="3"/>
  <c r="AG1474" i="3" s="1"/>
  <c r="X1458" i="3"/>
  <c r="Z1458" i="3" s="1"/>
  <c r="AB1458" i="3" s="1"/>
  <c r="AD1389" i="3"/>
  <c r="AF1389" i="3" s="1"/>
  <c r="AE1332" i="3"/>
  <c r="AG1332" i="3" s="1"/>
  <c r="M1324" i="3"/>
  <c r="O1324" i="3" s="1"/>
  <c r="AE1330" i="3"/>
  <c r="AG1330" i="3" s="1"/>
  <c r="AE1328" i="3"/>
  <c r="AG1328" i="3" s="1"/>
  <c r="M1320" i="3"/>
  <c r="O1320" i="3" s="1"/>
  <c r="M1304" i="3"/>
  <c r="O1304" i="3" s="1"/>
  <c r="Y1357" i="3"/>
  <c r="AA1357" i="3" s="1"/>
  <c r="AE1326" i="3"/>
  <c r="AG1326" i="3" s="1"/>
  <c r="X1318" i="3"/>
  <c r="Z1318" i="3" s="1"/>
  <c r="AB1318" i="3" s="1"/>
  <c r="Z1289" i="3"/>
  <c r="AB1289" i="3" s="1"/>
  <c r="X1294" i="3"/>
  <c r="Z1294" i="3" s="1"/>
  <c r="AB1294" i="3" s="1"/>
  <c r="Y1294" i="3"/>
  <c r="AA1294" i="3" s="1"/>
  <c r="N1172" i="3"/>
  <c r="P1172" i="3" s="1"/>
  <c r="X1264" i="3"/>
  <c r="Z1264" i="3" s="1"/>
  <c r="AB1264" i="3" s="1"/>
  <c r="Y1264" i="3"/>
  <c r="AA1264" i="3" s="1"/>
  <c r="Y1258" i="3"/>
  <c r="AA1258" i="3" s="1"/>
  <c r="Y1250" i="3"/>
  <c r="AA1250" i="3" s="1"/>
  <c r="Y1238" i="3"/>
  <c r="AA1238" i="3" s="1"/>
  <c r="Y1214" i="3"/>
  <c r="AA1214" i="3" s="1"/>
  <c r="Z1234" i="3"/>
  <c r="AB1234" i="3" s="1"/>
  <c r="Z1202" i="3"/>
  <c r="AB1202" i="3" s="1"/>
  <c r="Z1184" i="3"/>
  <c r="AB1184" i="3" s="1"/>
  <c r="Z1168" i="3"/>
  <c r="AB1168" i="3" s="1"/>
  <c r="AD1148" i="3"/>
  <c r="AF1148" i="3" s="1"/>
  <c r="M1132" i="3"/>
  <c r="O1132" i="3" s="1"/>
  <c r="Z1121" i="3"/>
  <c r="AB1121" i="3" s="1"/>
  <c r="X1121" i="3"/>
  <c r="Y1121" i="3" s="1"/>
  <c r="AA1121" i="3" s="1"/>
  <c r="M1116" i="3"/>
  <c r="O1116" i="3" s="1"/>
  <c r="N1690" i="3"/>
  <c r="P1690" i="3" s="1"/>
  <c r="X1693" i="3"/>
  <c r="Z1693" i="3"/>
  <c r="AB1693" i="3" s="1"/>
  <c r="Y1693" i="3"/>
  <c r="AA1693" i="3" s="1"/>
  <c r="X1691" i="3"/>
  <c r="Z1691" i="3" s="1"/>
  <c r="AB1691" i="3" s="1"/>
  <c r="X1689" i="3"/>
  <c r="Y1689" i="3" s="1"/>
  <c r="AA1689" i="3" s="1"/>
  <c r="Z1689" i="3"/>
  <c r="AB1689" i="3" s="1"/>
  <c r="X1687" i="3"/>
  <c r="Z1687" i="3"/>
  <c r="AB1687" i="3" s="1"/>
  <c r="Y1687" i="3"/>
  <c r="AA1687" i="3" s="1"/>
  <c r="X1685" i="3"/>
  <c r="Z1685" i="3"/>
  <c r="AB1685" i="3" s="1"/>
  <c r="Y1685" i="3"/>
  <c r="AA1685" i="3" s="1"/>
  <c r="X1683" i="3"/>
  <c r="Z1683" i="3" s="1"/>
  <c r="AB1683" i="3" s="1"/>
  <c r="X1681" i="3"/>
  <c r="Y1681" i="3" s="1"/>
  <c r="AA1681" i="3" s="1"/>
  <c r="Z1681" i="3"/>
  <c r="AB1681" i="3" s="1"/>
  <c r="Z1694" i="3"/>
  <c r="AB1694" i="3" s="1"/>
  <c r="Z1686" i="3"/>
  <c r="AB1686" i="3" s="1"/>
  <c r="AD1688" i="3"/>
  <c r="AF1688" i="3" s="1"/>
  <c r="Y1680" i="3"/>
  <c r="AA1680" i="3" s="1"/>
  <c r="AD1678" i="3"/>
  <c r="AF1678" i="3" s="1"/>
  <c r="AD1682" i="3"/>
  <c r="AF1682" i="3" s="1"/>
  <c r="Z1670" i="3"/>
  <c r="AB1670" i="3" s="1"/>
  <c r="X1670" i="3"/>
  <c r="Y1670" i="3" s="1"/>
  <c r="AA1670" i="3" s="1"/>
  <c r="AD1686" i="3"/>
  <c r="AF1686" i="3" s="1"/>
  <c r="M1677" i="3"/>
  <c r="O1677" i="3" s="1"/>
  <c r="Z1669" i="3"/>
  <c r="AB1669" i="3" s="1"/>
  <c r="N1658" i="3"/>
  <c r="P1658" i="3" s="1"/>
  <c r="M1656" i="3"/>
  <c r="O1656" i="3" s="1"/>
  <c r="Z1654" i="3"/>
  <c r="AB1654" i="3" s="1"/>
  <c r="Z1650" i="3"/>
  <c r="AB1650" i="3" s="1"/>
  <c r="M1666" i="3"/>
  <c r="O1666" i="3" s="1"/>
  <c r="AE1664" i="3"/>
  <c r="AG1664" i="3" s="1"/>
  <c r="M1662" i="3"/>
  <c r="O1662" i="3" s="1"/>
  <c r="AE1660" i="3"/>
  <c r="AG1660" i="3" s="1"/>
  <c r="N1640" i="3"/>
  <c r="P1640" i="3" s="1"/>
  <c r="M1640" i="3"/>
  <c r="O1640" i="3" s="1"/>
  <c r="AE1634" i="3"/>
  <c r="AG1634" i="3" s="1"/>
  <c r="Z1690" i="3"/>
  <c r="AB1690" i="3" s="1"/>
  <c r="Y1641" i="3"/>
  <c r="AA1641" i="3" s="1"/>
  <c r="AD1619" i="3"/>
  <c r="AF1619" i="3" s="1"/>
  <c r="Z1646" i="3"/>
  <c r="AB1646" i="3" s="1"/>
  <c r="Z1627" i="3"/>
  <c r="AB1627" i="3" s="1"/>
  <c r="AD1621" i="3"/>
  <c r="AF1621" i="3" s="1"/>
  <c r="M1614" i="3"/>
  <c r="O1614" i="3" s="1"/>
  <c r="M1610" i="3"/>
  <c r="O1610" i="3" s="1"/>
  <c r="M1606" i="3"/>
  <c r="O1606" i="3" s="1"/>
  <c r="M1602" i="3"/>
  <c r="O1602" i="3" s="1"/>
  <c r="M1598" i="3"/>
  <c r="O1598" i="3" s="1"/>
  <c r="M1594" i="3"/>
  <c r="O1594" i="3" s="1"/>
  <c r="Y1635" i="3"/>
  <c r="AA1635" i="3" s="1"/>
  <c r="Y1619" i="3"/>
  <c r="AA1619" i="3" s="1"/>
  <c r="AE1598" i="3"/>
  <c r="AG1598" i="3" s="1"/>
  <c r="Y1593" i="3"/>
  <c r="AA1593" i="3" s="1"/>
  <c r="AD1613" i="3"/>
  <c r="AF1613" i="3" s="1"/>
  <c r="AD1609" i="3"/>
  <c r="AF1609" i="3" s="1"/>
  <c r="AD1605" i="3"/>
  <c r="AF1605" i="3" s="1"/>
  <c r="AD1601" i="3"/>
  <c r="AF1601" i="3" s="1"/>
  <c r="AE1600" i="3"/>
  <c r="AG1600" i="3" s="1"/>
  <c r="Y1599" i="3"/>
  <c r="AA1599" i="3" s="1"/>
  <c r="AE1596" i="3"/>
  <c r="AG1596" i="3" s="1"/>
  <c r="AD1592" i="3"/>
  <c r="AF1592" i="3" s="1"/>
  <c r="Z1545" i="3"/>
  <c r="AB1545" i="3" s="1"/>
  <c r="Z1542" i="3"/>
  <c r="AB1542" i="3" s="1"/>
  <c r="Z1543" i="3"/>
  <c r="AB1543" i="3" s="1"/>
  <c r="Z1540" i="3"/>
  <c r="AB1540" i="3" s="1"/>
  <c r="Y1552" i="3"/>
  <c r="AA1552" i="3" s="1"/>
  <c r="Y1527" i="3"/>
  <c r="AA1527" i="3" s="1"/>
  <c r="Z1508" i="3"/>
  <c r="AB1508" i="3" s="1"/>
  <c r="Z1503" i="3"/>
  <c r="AB1503" i="3" s="1"/>
  <c r="Z1492" i="3"/>
  <c r="AB1492" i="3" s="1"/>
  <c r="Z1487" i="3"/>
  <c r="AB1487" i="3" s="1"/>
  <c r="Z1588" i="3"/>
  <c r="AB1588" i="3" s="1"/>
  <c r="N1536" i="3"/>
  <c r="P1536" i="3" s="1"/>
  <c r="Y1521" i="3"/>
  <c r="AA1521" i="3" s="1"/>
  <c r="Z1513" i="3"/>
  <c r="AB1513" i="3" s="1"/>
  <c r="Z1531" i="3"/>
  <c r="AB1531" i="3" s="1"/>
  <c r="Z1485" i="3"/>
  <c r="AB1485" i="3" s="1"/>
  <c r="X1442" i="3"/>
  <c r="Y1442" i="3" s="1"/>
  <c r="AA1442" i="3" s="1"/>
  <c r="Z1442" i="3"/>
  <c r="AB1442" i="3" s="1"/>
  <c r="AD1431" i="3"/>
  <c r="AF1431" i="3" s="1"/>
  <c r="Y1525" i="3"/>
  <c r="AA1525" i="3" s="1"/>
  <c r="M1480" i="3"/>
  <c r="O1480" i="3" s="1"/>
  <c r="M1476" i="3"/>
  <c r="O1476" i="3" s="1"/>
  <c r="M1472" i="3"/>
  <c r="O1472" i="3" s="1"/>
  <c r="M1468" i="3"/>
  <c r="O1468" i="3" s="1"/>
  <c r="M1464" i="3"/>
  <c r="O1464" i="3" s="1"/>
  <c r="M1460" i="3"/>
  <c r="O1460" i="3" s="1"/>
  <c r="M1456" i="3"/>
  <c r="O1456" i="3" s="1"/>
  <c r="M1452" i="3"/>
  <c r="O1452" i="3" s="1"/>
  <c r="M1448" i="3"/>
  <c r="O1448" i="3" s="1"/>
  <c r="M1444" i="3"/>
  <c r="O1444" i="3" s="1"/>
  <c r="M1432" i="3"/>
  <c r="O1432" i="3" s="1"/>
  <c r="X1422" i="3"/>
  <c r="Z1422" i="3"/>
  <c r="AB1422" i="3" s="1"/>
  <c r="Y1422" i="3"/>
  <c r="AA1422" i="3" s="1"/>
  <c r="X1414" i="3"/>
  <c r="Z1414" i="3" s="1"/>
  <c r="AB1414" i="3" s="1"/>
  <c r="X1406" i="3"/>
  <c r="Y1406" i="3" s="1"/>
  <c r="AA1406" i="3" s="1"/>
  <c r="Z1406" i="3"/>
  <c r="AB1406" i="3" s="1"/>
  <c r="X1398" i="3"/>
  <c r="Z1398" i="3"/>
  <c r="AB1398" i="3" s="1"/>
  <c r="Y1398" i="3"/>
  <c r="AA1398" i="3" s="1"/>
  <c r="X1390" i="3"/>
  <c r="Z1390" i="3"/>
  <c r="AB1390" i="3" s="1"/>
  <c r="Y1390" i="3"/>
  <c r="AA1390" i="3" s="1"/>
  <c r="X1382" i="3"/>
  <c r="Z1382" i="3" s="1"/>
  <c r="AB1382" i="3" s="1"/>
  <c r="X1374" i="3"/>
  <c r="Y1374" i="3" s="1"/>
  <c r="AA1374" i="3" s="1"/>
  <c r="Z1374" i="3"/>
  <c r="AB1374" i="3" s="1"/>
  <c r="X1366" i="3"/>
  <c r="Z1366" i="3"/>
  <c r="AB1366" i="3" s="1"/>
  <c r="Y1366" i="3"/>
  <c r="AA1366" i="3" s="1"/>
  <c r="X1358" i="3"/>
  <c r="Z1358" i="3"/>
  <c r="AB1358" i="3" s="1"/>
  <c r="Y1358" i="3"/>
  <c r="AA1358" i="3" s="1"/>
  <c r="Y1564" i="3"/>
  <c r="AA1564" i="3" s="1"/>
  <c r="Z1509" i="3"/>
  <c r="AB1509" i="3" s="1"/>
  <c r="AE1440" i="3"/>
  <c r="AG1440" i="3" s="1"/>
  <c r="N1438" i="3"/>
  <c r="P1438" i="3" s="1"/>
  <c r="Y1482" i="3"/>
  <c r="AA1482" i="3" s="1"/>
  <c r="X1482" i="3"/>
  <c r="Z1482" i="3" s="1"/>
  <c r="AB1482" i="3" s="1"/>
  <c r="AD1482" i="3"/>
  <c r="AF1482" i="3" s="1"/>
  <c r="Y1470" i="3"/>
  <c r="AA1470" i="3" s="1"/>
  <c r="X1470" i="3"/>
  <c r="Z1470" i="3" s="1"/>
  <c r="AB1470" i="3" s="1"/>
  <c r="AD1439" i="3"/>
  <c r="AF1439" i="3" s="1"/>
  <c r="Z1347" i="3"/>
  <c r="AB1347" i="3" s="1"/>
  <c r="X1340" i="3"/>
  <c r="Z1340" i="3" s="1"/>
  <c r="AB1340" i="3" s="1"/>
  <c r="AE1466" i="3"/>
  <c r="AG1466" i="3" s="1"/>
  <c r="AD1463" i="3"/>
  <c r="AF1463" i="3" s="1"/>
  <c r="X1450" i="3"/>
  <c r="Y1450" i="3" s="1"/>
  <c r="AA1450" i="3" s="1"/>
  <c r="Z1450" i="3"/>
  <c r="AB1450" i="3" s="1"/>
  <c r="Y1427" i="3"/>
  <c r="AA1427" i="3" s="1"/>
  <c r="Z1421" i="3"/>
  <c r="AB1421" i="3" s="1"/>
  <c r="Z1417" i="3"/>
  <c r="AB1417" i="3" s="1"/>
  <c r="Z1409" i="3"/>
  <c r="AB1409" i="3" s="1"/>
  <c r="Z1405" i="3"/>
  <c r="AB1405" i="3" s="1"/>
  <c r="Z1401" i="3"/>
  <c r="AB1401" i="3" s="1"/>
  <c r="Z1397" i="3"/>
  <c r="AB1397" i="3" s="1"/>
  <c r="Z1393" i="3"/>
  <c r="AB1393" i="3" s="1"/>
  <c r="Z1389" i="3"/>
  <c r="AB1389" i="3" s="1"/>
  <c r="Y1383" i="3"/>
  <c r="AA1383" i="3" s="1"/>
  <c r="Z1381" i="3"/>
  <c r="AB1381" i="3" s="1"/>
  <c r="Z1373" i="3"/>
  <c r="AB1373" i="3" s="1"/>
  <c r="Z1365" i="3"/>
  <c r="AB1365" i="3" s="1"/>
  <c r="Z1361" i="3"/>
  <c r="AB1361" i="3" s="1"/>
  <c r="AD1359" i="3"/>
  <c r="AF1359" i="3" s="1"/>
  <c r="AD1355" i="3"/>
  <c r="AF1355" i="3" s="1"/>
  <c r="AD1351" i="3"/>
  <c r="AF1351" i="3" s="1"/>
  <c r="AE1446" i="3"/>
  <c r="AG1446" i="3" s="1"/>
  <c r="AD1443" i="3"/>
  <c r="AF1443" i="3" s="1"/>
  <c r="AE1458" i="3"/>
  <c r="AG1458" i="3" s="1"/>
  <c r="AD1455" i="3"/>
  <c r="AF1455" i="3" s="1"/>
  <c r="Y1429" i="3"/>
  <c r="AA1429" i="3" s="1"/>
  <c r="Y1423" i="3"/>
  <c r="AA1423" i="3" s="1"/>
  <c r="Y1419" i="3"/>
  <c r="AA1419" i="3" s="1"/>
  <c r="Y1415" i="3"/>
  <c r="AA1415" i="3" s="1"/>
  <c r="Y1411" i="3"/>
  <c r="AA1411" i="3" s="1"/>
  <c r="Y1407" i="3"/>
  <c r="AA1407" i="3" s="1"/>
  <c r="Y1403" i="3"/>
  <c r="AA1403" i="3" s="1"/>
  <c r="Y1399" i="3"/>
  <c r="AA1399" i="3" s="1"/>
  <c r="Y1395" i="3"/>
  <c r="AA1395" i="3" s="1"/>
  <c r="Y1391" i="3"/>
  <c r="AA1391" i="3" s="1"/>
  <c r="AD1387" i="3"/>
  <c r="AF1387" i="3" s="1"/>
  <c r="Y1379" i="3"/>
  <c r="AA1379" i="3" s="1"/>
  <c r="Y1375" i="3"/>
  <c r="AA1375" i="3" s="1"/>
  <c r="Y1371" i="3"/>
  <c r="AA1371" i="3" s="1"/>
  <c r="Y1332" i="3"/>
  <c r="AA1332" i="3" s="1"/>
  <c r="X1332" i="3"/>
  <c r="Z1332" i="3" s="1"/>
  <c r="AB1332" i="3" s="1"/>
  <c r="AD1353" i="3"/>
  <c r="AF1353" i="3" s="1"/>
  <c r="AD1350" i="3"/>
  <c r="AF1350" i="3" s="1"/>
  <c r="Z1341" i="3"/>
  <c r="AB1341" i="3" s="1"/>
  <c r="Y1339" i="3"/>
  <c r="AA1339" i="3" s="1"/>
  <c r="Z1333" i="3"/>
  <c r="AB1333" i="3" s="1"/>
  <c r="Y1330" i="3"/>
  <c r="AA1330" i="3" s="1"/>
  <c r="X1330" i="3"/>
  <c r="Z1330" i="3" s="1"/>
  <c r="AB1330" i="3" s="1"/>
  <c r="M1314" i="3"/>
  <c r="O1314" i="3" s="1"/>
  <c r="M1306" i="3"/>
  <c r="O1306" i="3" s="1"/>
  <c r="Y1297" i="3"/>
  <c r="AA1297" i="3" s="1"/>
  <c r="Y1281" i="3"/>
  <c r="AA1281" i="3" s="1"/>
  <c r="AD1357" i="3"/>
  <c r="AF1357" i="3" s="1"/>
  <c r="Y1328" i="3"/>
  <c r="AA1328" i="3" s="1"/>
  <c r="X1328" i="3"/>
  <c r="Z1328" i="3" s="1"/>
  <c r="AB1328" i="3" s="1"/>
  <c r="AD1363" i="3"/>
  <c r="AF1363" i="3" s="1"/>
  <c r="Y1326" i="3"/>
  <c r="AA1326" i="3" s="1"/>
  <c r="X1326" i="3"/>
  <c r="Z1326" i="3" s="1"/>
  <c r="AB1326" i="3" s="1"/>
  <c r="X1310" i="3"/>
  <c r="Z1310" i="3" s="1"/>
  <c r="AB1310" i="3" s="1"/>
  <c r="X1302" i="3"/>
  <c r="Y1302" i="3" s="1"/>
  <c r="AA1302" i="3" s="1"/>
  <c r="Z1302" i="3"/>
  <c r="AB1302" i="3" s="1"/>
  <c r="X1298" i="3"/>
  <c r="Y1298" i="3" s="1"/>
  <c r="AA1298" i="3" s="1"/>
  <c r="Z1298" i="3"/>
  <c r="AB1298" i="3" s="1"/>
  <c r="N1290" i="3"/>
  <c r="P1290" i="3" s="1"/>
  <c r="AD1286" i="3"/>
  <c r="AF1286" i="3" s="1"/>
  <c r="N1274" i="3"/>
  <c r="P1274" i="3" s="1"/>
  <c r="N1258" i="3"/>
  <c r="P1258" i="3" s="1"/>
  <c r="N1250" i="3"/>
  <c r="P1250" i="3" s="1"/>
  <c r="N1242" i="3"/>
  <c r="P1242" i="3" s="1"/>
  <c r="N1234" i="3"/>
  <c r="P1234" i="3" s="1"/>
  <c r="N1226" i="3"/>
  <c r="P1226" i="3" s="1"/>
  <c r="N1218" i="3"/>
  <c r="P1218" i="3" s="1"/>
  <c r="N1210" i="3"/>
  <c r="P1210" i="3" s="1"/>
  <c r="N1202" i="3"/>
  <c r="P1202" i="3" s="1"/>
  <c r="N1194" i="3"/>
  <c r="P1194" i="3" s="1"/>
  <c r="AD1282" i="3"/>
  <c r="AF1282" i="3" s="1"/>
  <c r="Z1273" i="3"/>
  <c r="AB1273" i="3" s="1"/>
  <c r="X1260" i="3"/>
  <c r="Y1260" i="3"/>
  <c r="AA1260" i="3" s="1"/>
  <c r="Z1260" i="3"/>
  <c r="AB1260" i="3" s="1"/>
  <c r="Y1236" i="3"/>
  <c r="AA1236" i="3" s="1"/>
  <c r="Y1228" i="3"/>
  <c r="AA1228" i="3" s="1"/>
  <c r="Y1220" i="3"/>
  <c r="AA1220" i="3" s="1"/>
  <c r="Y1212" i="3"/>
  <c r="AA1212" i="3" s="1"/>
  <c r="Y1204" i="3"/>
  <c r="AA1204" i="3" s="1"/>
  <c r="Y1196" i="3"/>
  <c r="AA1196" i="3" s="1"/>
  <c r="AD1322" i="3"/>
  <c r="AF1322" i="3" s="1"/>
  <c r="AD1316" i="3"/>
  <c r="AF1316" i="3" s="1"/>
  <c r="N1278" i="3"/>
  <c r="P1278" i="3" s="1"/>
  <c r="AD1248" i="3"/>
  <c r="AF1248" i="3" s="1"/>
  <c r="Z1226" i="3"/>
  <c r="AB1226" i="3" s="1"/>
  <c r="Z1194" i="3"/>
  <c r="AB1194" i="3" s="1"/>
  <c r="Z1183" i="3"/>
  <c r="AB1183" i="3" s="1"/>
  <c r="Z1180" i="3"/>
  <c r="AB1180" i="3" s="1"/>
  <c r="Z1167" i="3"/>
  <c r="AB1167" i="3" s="1"/>
  <c r="Z1164" i="3"/>
  <c r="AB1164" i="3" s="1"/>
  <c r="N1156" i="3"/>
  <c r="P1156" i="3" s="1"/>
  <c r="Y1139" i="3"/>
  <c r="AA1139" i="3" s="1"/>
  <c r="M1134" i="3"/>
  <c r="O1134" i="3" s="1"/>
  <c r="Z1131" i="3"/>
  <c r="AB1131" i="3" s="1"/>
  <c r="X1131" i="3"/>
  <c r="Y1131" i="3" s="1"/>
  <c r="AA1131" i="3" s="1"/>
  <c r="M1126" i="3"/>
  <c r="O1126" i="3" s="1"/>
  <c r="Z1123" i="3"/>
  <c r="AB1123" i="3" s="1"/>
  <c r="X1123" i="3"/>
  <c r="Y1123" i="3" s="1"/>
  <c r="AA1123" i="3" s="1"/>
  <c r="M1118" i="3"/>
  <c r="O1118" i="3" s="1"/>
  <c r="Z1115" i="3"/>
  <c r="AB1115" i="3" s="1"/>
  <c r="X1115" i="3"/>
  <c r="Y1115" i="3" s="1"/>
  <c r="AA1115" i="3" s="1"/>
  <c r="M1102" i="3"/>
  <c r="O1102" i="3" s="1"/>
  <c r="M1094" i="3"/>
  <c r="O1094" i="3" s="1"/>
  <c r="M1086" i="3"/>
  <c r="O1086" i="3" s="1"/>
  <c r="M1078" i="3"/>
  <c r="O1078" i="3" s="1"/>
  <c r="Z1244" i="3"/>
  <c r="AB1244" i="3" s="1"/>
  <c r="AD1252" i="3"/>
  <c r="AF1252" i="3" s="1"/>
  <c r="Z1230" i="3"/>
  <c r="AB1230" i="3" s="1"/>
  <c r="Z1198" i="3"/>
  <c r="AB1198" i="3" s="1"/>
  <c r="AD1254" i="3"/>
  <c r="AF1254" i="3" s="1"/>
  <c r="AD1238" i="3"/>
  <c r="AF1238" i="3" s="1"/>
  <c r="Y1190" i="3"/>
  <c r="AA1190" i="3" s="1"/>
  <c r="Z1186" i="3"/>
  <c r="AB1186" i="3" s="1"/>
  <c r="N1072" i="3"/>
  <c r="P1072" i="3" s="1"/>
  <c r="Y1110" i="3"/>
  <c r="AA1110" i="3" s="1"/>
  <c r="N1039" i="3"/>
  <c r="P1039" i="3" s="1"/>
  <c r="N1031" i="3"/>
  <c r="P1031" i="3" s="1"/>
  <c r="N1023" i="3"/>
  <c r="P1023" i="3" s="1"/>
  <c r="N1015" i="3"/>
  <c r="P1015" i="3" s="1"/>
  <c r="N1007" i="3"/>
  <c r="P1007" i="3" s="1"/>
  <c r="N999" i="3"/>
  <c r="P999" i="3" s="1"/>
  <c r="N991" i="3"/>
  <c r="P991" i="3" s="1"/>
  <c r="N983" i="3"/>
  <c r="P983" i="3" s="1"/>
  <c r="Y1108" i="3"/>
  <c r="AA1108" i="3" s="1"/>
  <c r="X1062" i="3"/>
  <c r="Y1062" i="3"/>
  <c r="AA1062" i="3" s="1"/>
  <c r="Z1062" i="3"/>
  <c r="AB1062" i="3" s="1"/>
  <c r="X1052" i="3"/>
  <c r="Z1052" i="3" s="1"/>
  <c r="AB1052" i="3" s="1"/>
  <c r="Y1052" i="3"/>
  <c r="AA1052" i="3" s="1"/>
  <c r="Y1049" i="3"/>
  <c r="AA1049" i="3" s="1"/>
  <c r="X1046" i="3"/>
  <c r="Z1046" i="3" s="1"/>
  <c r="AB1046" i="3" s="1"/>
  <c r="Y1046" i="3"/>
  <c r="AA1046" i="3" s="1"/>
  <c r="M1045" i="3"/>
  <c r="O1045" i="3" s="1"/>
  <c r="X1040" i="3"/>
  <c r="Z1040" i="3" s="1"/>
  <c r="AB1040" i="3" s="1"/>
  <c r="Y1040" i="3"/>
  <c r="AA1040" i="3" s="1"/>
  <c r="Y1037" i="3"/>
  <c r="AA1037" i="3" s="1"/>
  <c r="X1032" i="3"/>
  <c r="Z1032" i="3" s="1"/>
  <c r="AB1032" i="3" s="1"/>
  <c r="Y1032" i="3"/>
  <c r="AA1032" i="3" s="1"/>
  <c r="Y1029" i="3"/>
  <c r="AA1029" i="3" s="1"/>
  <c r="X1024" i="3"/>
  <c r="Z1024" i="3" s="1"/>
  <c r="AB1024" i="3" s="1"/>
  <c r="Y1024" i="3"/>
  <c r="AA1024" i="3" s="1"/>
  <c r="Y1021" i="3"/>
  <c r="AA1021" i="3" s="1"/>
  <c r="X1016" i="3"/>
  <c r="Z1016" i="3" s="1"/>
  <c r="AB1016" i="3" s="1"/>
  <c r="Y1016" i="3"/>
  <c r="AA1016" i="3" s="1"/>
  <c r="Y1013" i="3"/>
  <c r="AA1013" i="3" s="1"/>
  <c r="X1008" i="3"/>
  <c r="Z1008" i="3" s="1"/>
  <c r="AB1008" i="3" s="1"/>
  <c r="Y1008" i="3"/>
  <c r="AA1008" i="3" s="1"/>
  <c r="Y1005" i="3"/>
  <c r="AA1005" i="3" s="1"/>
  <c r="X1000" i="3"/>
  <c r="Z1000" i="3" s="1"/>
  <c r="AB1000" i="3" s="1"/>
  <c r="Y1000" i="3"/>
  <c r="AA1000" i="3" s="1"/>
  <c r="Y997" i="3"/>
  <c r="AA997" i="3" s="1"/>
  <c r="X992" i="3"/>
  <c r="Z992" i="3" s="1"/>
  <c r="AB992" i="3" s="1"/>
  <c r="Y992" i="3"/>
  <c r="AA992" i="3" s="1"/>
  <c r="Y989" i="3"/>
  <c r="AA989" i="3" s="1"/>
  <c r="X984" i="3"/>
  <c r="Z984" i="3" s="1"/>
  <c r="AB984" i="3" s="1"/>
  <c r="Y984" i="3"/>
  <c r="AA984" i="3" s="1"/>
  <c r="Y981" i="3"/>
  <c r="AA981" i="3" s="1"/>
  <c r="Y965" i="3"/>
  <c r="AA965" i="3" s="1"/>
  <c r="Y957" i="3"/>
  <c r="AA957" i="3" s="1"/>
  <c r="Y949" i="3"/>
  <c r="AA949" i="3" s="1"/>
  <c r="X940" i="3"/>
  <c r="Z940" i="3" s="1"/>
  <c r="AB940" i="3" s="1"/>
  <c r="Z1057" i="3"/>
  <c r="AB1057" i="3" s="1"/>
  <c r="Y1098" i="3"/>
  <c r="AA1098" i="3" s="1"/>
  <c r="Y1082" i="3"/>
  <c r="AA1082" i="3" s="1"/>
  <c r="AD1043" i="3"/>
  <c r="AF1043" i="3" s="1"/>
  <c r="AD1035" i="3"/>
  <c r="AF1035" i="3" s="1"/>
  <c r="AD1027" i="3"/>
  <c r="AF1027" i="3" s="1"/>
  <c r="AD1019" i="3"/>
  <c r="AF1019" i="3" s="1"/>
  <c r="AD1011" i="3"/>
  <c r="AF1011" i="3" s="1"/>
  <c r="AD1003" i="3"/>
  <c r="AF1003" i="3" s="1"/>
  <c r="AD995" i="3"/>
  <c r="AF995" i="3" s="1"/>
  <c r="Z987" i="3"/>
  <c r="AB987" i="3" s="1"/>
  <c r="AD901" i="3"/>
  <c r="AF901" i="3" s="1"/>
  <c r="AD897" i="3"/>
  <c r="AF897" i="3" s="1"/>
  <c r="AD893" i="3"/>
  <c r="AF893" i="3" s="1"/>
  <c r="M885" i="3"/>
  <c r="O885" i="3" s="1"/>
  <c r="X877" i="3"/>
  <c r="Y877" i="3" s="1"/>
  <c r="AA877" i="3" s="1"/>
  <c r="Z877" i="3"/>
  <c r="AB877" i="3" s="1"/>
  <c r="M863" i="3"/>
  <c r="O863" i="3" s="1"/>
  <c r="X860" i="3"/>
  <c r="Z860" i="3" s="1"/>
  <c r="AB860" i="3" s="1"/>
  <c r="M855" i="3"/>
  <c r="O855" i="3" s="1"/>
  <c r="X852" i="3"/>
  <c r="Z852" i="3" s="1"/>
  <c r="AB852" i="3" s="1"/>
  <c r="M847" i="3"/>
  <c r="O847" i="3" s="1"/>
  <c r="X844" i="3"/>
  <c r="Z844" i="3" s="1"/>
  <c r="AB844" i="3" s="1"/>
  <c r="M839" i="3"/>
  <c r="O839" i="3" s="1"/>
  <c r="X836" i="3"/>
  <c r="Z836" i="3" s="1"/>
  <c r="AB836" i="3" s="1"/>
  <c r="M831" i="3"/>
  <c r="O831" i="3" s="1"/>
  <c r="X828" i="3"/>
  <c r="Z828" i="3" s="1"/>
  <c r="AB828" i="3" s="1"/>
  <c r="M823" i="3"/>
  <c r="O823" i="3" s="1"/>
  <c r="X820" i="3"/>
  <c r="Z820" i="3" s="1"/>
  <c r="AB820" i="3" s="1"/>
  <c r="M815" i="3"/>
  <c r="O815" i="3" s="1"/>
  <c r="X812" i="3"/>
  <c r="Z812" i="3" s="1"/>
  <c r="AB812" i="3" s="1"/>
  <c r="M807" i="3"/>
  <c r="O807" i="3" s="1"/>
  <c r="X804" i="3"/>
  <c r="Z804" i="3" s="1"/>
  <c r="AB804" i="3" s="1"/>
  <c r="M799" i="3"/>
  <c r="O799" i="3" s="1"/>
  <c r="X796" i="3"/>
  <c r="Z796" i="3" s="1"/>
  <c r="AB796" i="3" s="1"/>
  <c r="M791" i="3"/>
  <c r="O791" i="3" s="1"/>
  <c r="X788" i="3"/>
  <c r="Z788" i="3" s="1"/>
  <c r="AB788" i="3" s="1"/>
  <c r="M783" i="3"/>
  <c r="O783" i="3" s="1"/>
  <c r="X780" i="3"/>
  <c r="Z780" i="3" s="1"/>
  <c r="AB780" i="3" s="1"/>
  <c r="M775" i="3"/>
  <c r="O775" i="3" s="1"/>
  <c r="X772" i="3"/>
  <c r="Z772" i="3" s="1"/>
  <c r="AB772" i="3" s="1"/>
  <c r="M767" i="3"/>
  <c r="O767" i="3" s="1"/>
  <c r="X764" i="3"/>
  <c r="Z764" i="3" s="1"/>
  <c r="AB764" i="3" s="1"/>
  <c r="M759" i="3"/>
  <c r="O759" i="3" s="1"/>
  <c r="X756" i="3"/>
  <c r="Z756" i="3" s="1"/>
  <c r="AB756" i="3" s="1"/>
  <c r="M751" i="3"/>
  <c r="O751" i="3" s="1"/>
  <c r="X748" i="3"/>
  <c r="Z748" i="3" s="1"/>
  <c r="AB748" i="3" s="1"/>
  <c r="M743" i="3"/>
  <c r="O743" i="3" s="1"/>
  <c r="X740" i="3"/>
  <c r="Z740" i="3" s="1"/>
  <c r="AB740" i="3" s="1"/>
  <c r="M735" i="3"/>
  <c r="O735" i="3" s="1"/>
  <c r="X732" i="3"/>
  <c r="Z732" i="3" s="1"/>
  <c r="AB732" i="3" s="1"/>
  <c r="M727" i="3"/>
  <c r="O727" i="3" s="1"/>
  <c r="X724" i="3"/>
  <c r="Z724" i="3" s="1"/>
  <c r="AB724" i="3" s="1"/>
  <c r="M719" i="3"/>
  <c r="O719" i="3" s="1"/>
  <c r="X716" i="3"/>
  <c r="Z716" i="3" s="1"/>
  <c r="AB716" i="3" s="1"/>
  <c r="X712" i="3"/>
  <c r="Z712" i="3" s="1"/>
  <c r="AB712" i="3" s="1"/>
  <c r="Z708" i="3"/>
  <c r="AB708" i="3" s="1"/>
  <c r="Y708" i="3"/>
  <c r="AA708" i="3" s="1"/>
  <c r="X708" i="3"/>
  <c r="Z704" i="3"/>
  <c r="AB704" i="3" s="1"/>
  <c r="Y704" i="3"/>
  <c r="AA704" i="3" s="1"/>
  <c r="X704" i="3"/>
  <c r="X700" i="3"/>
  <c r="Z700" i="3" s="1"/>
  <c r="AB700" i="3" s="1"/>
  <c r="X696" i="3"/>
  <c r="Z696" i="3" s="1"/>
  <c r="AB696" i="3" s="1"/>
  <c r="Z692" i="3"/>
  <c r="AB692" i="3" s="1"/>
  <c r="Y692" i="3"/>
  <c r="AA692" i="3" s="1"/>
  <c r="X692" i="3"/>
  <c r="AD989" i="3"/>
  <c r="AF989" i="3" s="1"/>
  <c r="Z874" i="3"/>
  <c r="AB874" i="3" s="1"/>
  <c r="Z866" i="3"/>
  <c r="AB866" i="3" s="1"/>
  <c r="X866" i="3"/>
  <c r="Y866" i="3"/>
  <c r="AA866" i="3" s="1"/>
  <c r="AD1053" i="3"/>
  <c r="AF1053" i="3" s="1"/>
  <c r="Z959" i="3"/>
  <c r="AB959" i="3" s="1"/>
  <c r="Z943" i="3"/>
  <c r="AB943" i="3" s="1"/>
  <c r="Y901" i="3"/>
  <c r="AA901" i="3" s="1"/>
  <c r="Y897" i="3"/>
  <c r="AA897" i="3" s="1"/>
  <c r="Y893" i="3"/>
  <c r="AA893" i="3" s="1"/>
  <c r="X881" i="3"/>
  <c r="Y881" i="3" s="1"/>
  <c r="AA881" i="3" s="1"/>
  <c r="Z881" i="3"/>
  <c r="AB881" i="3" s="1"/>
  <c r="AE867" i="3"/>
  <c r="AG867" i="3" s="1"/>
  <c r="X861" i="3"/>
  <c r="Y861" i="3" s="1"/>
  <c r="AA861" i="3" s="1"/>
  <c r="Z861" i="3"/>
  <c r="AB861" i="3" s="1"/>
  <c r="Y853" i="3"/>
  <c r="AA853" i="3" s="1"/>
  <c r="X853" i="3"/>
  <c r="Z853" i="3"/>
  <c r="AB853" i="3" s="1"/>
  <c r="Y845" i="3"/>
  <c r="AA845" i="3" s="1"/>
  <c r="X845" i="3"/>
  <c r="Z845" i="3" s="1"/>
  <c r="AB845" i="3" s="1"/>
  <c r="X837" i="3"/>
  <c r="Z837" i="3" s="1"/>
  <c r="AB837" i="3" s="1"/>
  <c r="X829" i="3"/>
  <c r="Y829" i="3" s="1"/>
  <c r="AA829" i="3" s="1"/>
  <c r="Z829" i="3"/>
  <c r="AB829" i="3" s="1"/>
  <c r="Y821" i="3"/>
  <c r="AA821" i="3" s="1"/>
  <c r="X821" i="3"/>
  <c r="Z821" i="3"/>
  <c r="AB821" i="3" s="1"/>
  <c r="Y813" i="3"/>
  <c r="AA813" i="3" s="1"/>
  <c r="X813" i="3"/>
  <c r="Z813" i="3" s="1"/>
  <c r="AB813" i="3" s="1"/>
  <c r="X805" i="3"/>
  <c r="Z805" i="3" s="1"/>
  <c r="AB805" i="3" s="1"/>
  <c r="X797" i="3"/>
  <c r="Y797" i="3" s="1"/>
  <c r="AA797" i="3" s="1"/>
  <c r="Z797" i="3"/>
  <c r="AB797" i="3" s="1"/>
  <c r="Y789" i="3"/>
  <c r="AA789" i="3" s="1"/>
  <c r="X789" i="3"/>
  <c r="Z789" i="3"/>
  <c r="AB789" i="3" s="1"/>
  <c r="Y781" i="3"/>
  <c r="AA781" i="3" s="1"/>
  <c r="X781" i="3"/>
  <c r="Z781" i="3" s="1"/>
  <c r="AB781" i="3" s="1"/>
  <c r="X773" i="3"/>
  <c r="Z773" i="3" s="1"/>
  <c r="AB773" i="3" s="1"/>
  <c r="X765" i="3"/>
  <c r="Y765" i="3" s="1"/>
  <c r="AA765" i="3" s="1"/>
  <c r="Z765" i="3"/>
  <c r="AB765" i="3" s="1"/>
  <c r="Y757" i="3"/>
  <c r="AA757" i="3" s="1"/>
  <c r="X757" i="3"/>
  <c r="Z757" i="3"/>
  <c r="AB757" i="3" s="1"/>
  <c r="Y749" i="3"/>
  <c r="AA749" i="3" s="1"/>
  <c r="X749" i="3"/>
  <c r="Z749" i="3" s="1"/>
  <c r="AB749" i="3" s="1"/>
  <c r="X741" i="3"/>
  <c r="Z741" i="3" s="1"/>
  <c r="AB741" i="3" s="1"/>
  <c r="X733" i="3"/>
  <c r="Y733" i="3" s="1"/>
  <c r="AA733" i="3" s="1"/>
  <c r="Z733" i="3"/>
  <c r="AB733" i="3" s="1"/>
  <c r="Y725" i="3"/>
  <c r="AA725" i="3" s="1"/>
  <c r="X725" i="3"/>
  <c r="Z725" i="3"/>
  <c r="AB725" i="3" s="1"/>
  <c r="Y717" i="3"/>
  <c r="AA717" i="3" s="1"/>
  <c r="X717" i="3"/>
  <c r="Z717" i="3" s="1"/>
  <c r="AB717" i="3" s="1"/>
  <c r="Z1043" i="3"/>
  <c r="AB1043" i="3" s="1"/>
  <c r="Z1035" i="3"/>
  <c r="AB1035" i="3" s="1"/>
  <c r="Z1027" i="3"/>
  <c r="AB1027" i="3" s="1"/>
  <c r="Z1019" i="3"/>
  <c r="AB1019" i="3" s="1"/>
  <c r="Z1011" i="3"/>
  <c r="AB1011" i="3" s="1"/>
  <c r="Z1003" i="3"/>
  <c r="AB1003" i="3" s="1"/>
  <c r="Z995" i="3"/>
  <c r="AB995" i="3" s="1"/>
  <c r="X887" i="3"/>
  <c r="Y887" i="3" s="1"/>
  <c r="AA887" i="3" s="1"/>
  <c r="Z887" i="3"/>
  <c r="AB887" i="3" s="1"/>
  <c r="N865" i="3"/>
  <c r="P865" i="3" s="1"/>
  <c r="N857" i="3"/>
  <c r="P857" i="3" s="1"/>
  <c r="N849" i="3"/>
  <c r="P849" i="3" s="1"/>
  <c r="N841" i="3"/>
  <c r="P841" i="3" s="1"/>
  <c r="N833" i="3"/>
  <c r="P833" i="3" s="1"/>
  <c r="N825" i="3"/>
  <c r="P825" i="3" s="1"/>
  <c r="N817" i="3"/>
  <c r="P817" i="3" s="1"/>
  <c r="N809" i="3"/>
  <c r="P809" i="3" s="1"/>
  <c r="N801" i="3"/>
  <c r="P801" i="3" s="1"/>
  <c r="N793" i="3"/>
  <c r="P793" i="3" s="1"/>
  <c r="N785" i="3"/>
  <c r="P785" i="3" s="1"/>
  <c r="N777" i="3"/>
  <c r="P777" i="3" s="1"/>
  <c r="N769" i="3"/>
  <c r="P769" i="3" s="1"/>
  <c r="N761" i="3"/>
  <c r="P761" i="3" s="1"/>
  <c r="N753" i="3"/>
  <c r="P753" i="3" s="1"/>
  <c r="N745" i="3"/>
  <c r="P745" i="3" s="1"/>
  <c r="N737" i="3"/>
  <c r="P737" i="3" s="1"/>
  <c r="N729" i="3"/>
  <c r="P729" i="3" s="1"/>
  <c r="N721" i="3"/>
  <c r="P721" i="3" s="1"/>
  <c r="AE705" i="3"/>
  <c r="AG705" i="3" s="1"/>
  <c r="X684" i="3"/>
  <c r="Y684" i="3" s="1"/>
  <c r="AA684" i="3" s="1"/>
  <c r="N590" i="3"/>
  <c r="P590" i="3" s="1"/>
  <c r="N582" i="3"/>
  <c r="P582" i="3" s="1"/>
  <c r="N574" i="3"/>
  <c r="P574" i="3" s="1"/>
  <c r="N566" i="3"/>
  <c r="P566" i="3" s="1"/>
  <c r="N558" i="3"/>
  <c r="P558" i="3" s="1"/>
  <c r="N550" i="3"/>
  <c r="P550" i="3" s="1"/>
  <c r="N542" i="3"/>
  <c r="P542" i="3" s="1"/>
  <c r="N534" i="3"/>
  <c r="P534" i="3" s="1"/>
  <c r="N526" i="3"/>
  <c r="P526" i="3" s="1"/>
  <c r="N518" i="3"/>
  <c r="P518" i="3" s="1"/>
  <c r="N510" i="3"/>
  <c r="P510" i="3" s="1"/>
  <c r="AE858" i="3"/>
  <c r="AG858" i="3" s="1"/>
  <c r="AE762" i="3"/>
  <c r="AG762" i="3" s="1"/>
  <c r="AE730" i="3"/>
  <c r="AG730" i="3" s="1"/>
  <c r="X715" i="3"/>
  <c r="Y715" i="3" s="1"/>
  <c r="AA715" i="3" s="1"/>
  <c r="Z715" i="3"/>
  <c r="AB715" i="3" s="1"/>
  <c r="AE707" i="3"/>
  <c r="AG707" i="3" s="1"/>
  <c r="M684" i="3"/>
  <c r="O684" i="3" s="1"/>
  <c r="M676" i="3"/>
  <c r="O676" i="3" s="1"/>
  <c r="M668" i="3"/>
  <c r="O668" i="3" s="1"/>
  <c r="M660" i="3"/>
  <c r="O660" i="3" s="1"/>
  <c r="M652" i="3"/>
  <c r="O652" i="3" s="1"/>
  <c r="M644" i="3"/>
  <c r="O644" i="3" s="1"/>
  <c r="M636" i="3"/>
  <c r="O636" i="3" s="1"/>
  <c r="M628" i="3"/>
  <c r="O628" i="3" s="1"/>
  <c r="M620" i="3"/>
  <c r="O620" i="3" s="1"/>
  <c r="M612" i="3"/>
  <c r="O612" i="3" s="1"/>
  <c r="M604" i="3"/>
  <c r="O604" i="3" s="1"/>
  <c r="M596" i="3"/>
  <c r="O596" i="3" s="1"/>
  <c r="Y590" i="3"/>
  <c r="AA590" i="3" s="1"/>
  <c r="M588" i="3"/>
  <c r="O588" i="3" s="1"/>
  <c r="Y582" i="3"/>
  <c r="AA582" i="3" s="1"/>
  <c r="M580" i="3"/>
  <c r="O580" i="3" s="1"/>
  <c r="Y574" i="3"/>
  <c r="AA574" i="3" s="1"/>
  <c r="M572" i="3"/>
  <c r="O572" i="3" s="1"/>
  <c r="Y566" i="3"/>
  <c r="AA566" i="3" s="1"/>
  <c r="X709" i="3"/>
  <c r="Y709" i="3" s="1"/>
  <c r="AA709" i="3" s="1"/>
  <c r="Z709" i="3"/>
  <c r="AB709" i="3" s="1"/>
  <c r="N695" i="3"/>
  <c r="P695" i="3" s="1"/>
  <c r="M689" i="3"/>
  <c r="O689" i="3" s="1"/>
  <c r="AE842" i="3"/>
  <c r="AG842" i="3" s="1"/>
  <c r="M711" i="3"/>
  <c r="O711" i="3" s="1"/>
  <c r="Y701" i="3"/>
  <c r="AA701" i="3" s="1"/>
  <c r="X701" i="3"/>
  <c r="Z701" i="3"/>
  <c r="AB701" i="3" s="1"/>
  <c r="AE699" i="3"/>
  <c r="AG699" i="3" s="1"/>
  <c r="Y693" i="3"/>
  <c r="AA693" i="3" s="1"/>
  <c r="X693" i="3"/>
  <c r="Z693" i="3" s="1"/>
  <c r="AB693" i="3" s="1"/>
  <c r="AE691" i="3"/>
  <c r="AG691" i="3" s="1"/>
  <c r="Z688" i="3"/>
  <c r="AB688" i="3" s="1"/>
  <c r="X688" i="3"/>
  <c r="Y688" i="3" s="1"/>
  <c r="AA688" i="3" s="1"/>
  <c r="M686" i="3"/>
  <c r="O686" i="3" s="1"/>
  <c r="AE682" i="3"/>
  <c r="AG682" i="3" s="1"/>
  <c r="X680" i="3"/>
  <c r="Z680" i="3" s="1"/>
  <c r="AB680" i="3" s="1"/>
  <c r="AE674" i="3"/>
  <c r="AG674" i="3" s="1"/>
  <c r="X672" i="3"/>
  <c r="Z672" i="3" s="1"/>
  <c r="AB672" i="3" s="1"/>
  <c r="AE666" i="3"/>
  <c r="AG666" i="3" s="1"/>
  <c r="X664" i="3"/>
  <c r="Z664" i="3" s="1"/>
  <c r="AB664" i="3" s="1"/>
  <c r="AE658" i="3"/>
  <c r="AG658" i="3" s="1"/>
  <c r="X656" i="3"/>
  <c r="Z656" i="3" s="1"/>
  <c r="AB656" i="3" s="1"/>
  <c r="AE650" i="3"/>
  <c r="AG650" i="3" s="1"/>
  <c r="X648" i="3"/>
  <c r="Z648" i="3" s="1"/>
  <c r="AB648" i="3" s="1"/>
  <c r="AE642" i="3"/>
  <c r="AG642" i="3" s="1"/>
  <c r="X640" i="3"/>
  <c r="Z640" i="3" s="1"/>
  <c r="AB640" i="3" s="1"/>
  <c r="AE634" i="3"/>
  <c r="AG634" i="3" s="1"/>
  <c r="X632" i="3"/>
  <c r="Z632" i="3" s="1"/>
  <c r="AB632" i="3" s="1"/>
  <c r="AE626" i="3"/>
  <c r="AG626" i="3" s="1"/>
  <c r="X624" i="3"/>
  <c r="Z624" i="3" s="1"/>
  <c r="AB624" i="3" s="1"/>
  <c r="AE618" i="3"/>
  <c r="AG618" i="3" s="1"/>
  <c r="X616" i="3"/>
  <c r="Z616" i="3" s="1"/>
  <c r="AB616" i="3" s="1"/>
  <c r="AE610" i="3"/>
  <c r="AG610" i="3" s="1"/>
  <c r="X608" i="3"/>
  <c r="Z608" i="3" s="1"/>
  <c r="AB608" i="3" s="1"/>
  <c r="AE602" i="3"/>
  <c r="AG602" i="3" s="1"/>
  <c r="X600" i="3"/>
  <c r="Z600" i="3" s="1"/>
  <c r="AB600" i="3" s="1"/>
  <c r="AD592" i="3"/>
  <c r="AF592" i="3" s="1"/>
  <c r="AD576" i="3"/>
  <c r="AF576" i="3" s="1"/>
  <c r="M494" i="3"/>
  <c r="O494" i="3" s="1"/>
  <c r="X478" i="3"/>
  <c r="Z478" i="3" s="1"/>
  <c r="AB478" i="3" s="1"/>
  <c r="M462" i="3"/>
  <c r="O462" i="3" s="1"/>
  <c r="AE440" i="3"/>
  <c r="AG440" i="3" s="1"/>
  <c r="Y562" i="3"/>
  <c r="AA562" i="3" s="1"/>
  <c r="Y558" i="3"/>
  <c r="AA558" i="3" s="1"/>
  <c r="Y554" i="3"/>
  <c r="AA554" i="3" s="1"/>
  <c r="Y550" i="3"/>
  <c r="AA550" i="3" s="1"/>
  <c r="Y546" i="3"/>
  <c r="AA546" i="3" s="1"/>
  <c r="Y542" i="3"/>
  <c r="AA542" i="3" s="1"/>
  <c r="Y538" i="3"/>
  <c r="AA538" i="3" s="1"/>
  <c r="Y534" i="3"/>
  <c r="AA534" i="3" s="1"/>
  <c r="Y530" i="3"/>
  <c r="AA530" i="3" s="1"/>
  <c r="Y526" i="3"/>
  <c r="AA526" i="3" s="1"/>
  <c r="Y522" i="3"/>
  <c r="AA522" i="3" s="1"/>
  <c r="Y518" i="3"/>
  <c r="AA518" i="3" s="1"/>
  <c r="Y514" i="3"/>
  <c r="AA514" i="3" s="1"/>
  <c r="Y510" i="3"/>
  <c r="AA510" i="3" s="1"/>
  <c r="Y506" i="3"/>
  <c r="AA506" i="3" s="1"/>
  <c r="AD444" i="3"/>
  <c r="AF444" i="3" s="1"/>
  <c r="AD428" i="3"/>
  <c r="AF428" i="3" s="1"/>
  <c r="X498" i="3"/>
  <c r="Y498" i="3" s="1"/>
  <c r="AA498" i="3" s="1"/>
  <c r="Z498" i="3"/>
  <c r="AB498" i="3" s="1"/>
  <c r="X440" i="3"/>
  <c r="Z440" i="3" s="1"/>
  <c r="AB440" i="3" s="1"/>
  <c r="AD419" i="3"/>
  <c r="AF419" i="3" s="1"/>
  <c r="AD411" i="3"/>
  <c r="AF411" i="3" s="1"/>
  <c r="AD403" i="3"/>
  <c r="AF403" i="3" s="1"/>
  <c r="AD395" i="3"/>
  <c r="AF395" i="3" s="1"/>
  <c r="AD387" i="3"/>
  <c r="AF387" i="3" s="1"/>
  <c r="AD379" i="3"/>
  <c r="AF379" i="3" s="1"/>
  <c r="AD371" i="3"/>
  <c r="AF371" i="3" s="1"/>
  <c r="AD363" i="3"/>
  <c r="AF363" i="3" s="1"/>
  <c r="AD359" i="3"/>
  <c r="AF359" i="3" s="1"/>
  <c r="AD355" i="3"/>
  <c r="AF355" i="3" s="1"/>
  <c r="AD351" i="3"/>
  <c r="AF351" i="3" s="1"/>
  <c r="AD343" i="3"/>
  <c r="AF343" i="3" s="1"/>
  <c r="AD339" i="3"/>
  <c r="AF339" i="3" s="1"/>
  <c r="AD335" i="3"/>
  <c r="AF335" i="3" s="1"/>
  <c r="AD331" i="3"/>
  <c r="AF331" i="3" s="1"/>
  <c r="AD327" i="3"/>
  <c r="AF327" i="3" s="1"/>
  <c r="AD594" i="3"/>
  <c r="AF594" i="3" s="1"/>
  <c r="AD578" i="3"/>
  <c r="AF578" i="3" s="1"/>
  <c r="X496" i="3"/>
  <c r="Y496" i="3" s="1"/>
  <c r="AA496" i="3" s="1"/>
  <c r="Z496" i="3"/>
  <c r="AB496" i="3" s="1"/>
  <c r="Y488" i="3"/>
  <c r="AA488" i="3" s="1"/>
  <c r="X488" i="3"/>
  <c r="Z488" i="3" s="1"/>
  <c r="AB488" i="3" s="1"/>
  <c r="X480" i="3"/>
  <c r="Z480" i="3" s="1"/>
  <c r="AB480" i="3" s="1"/>
  <c r="X472" i="3"/>
  <c r="Y472" i="3" s="1"/>
  <c r="AA472" i="3" s="1"/>
  <c r="Z472" i="3"/>
  <c r="AB472" i="3" s="1"/>
  <c r="X464" i="3"/>
  <c r="Y464" i="3" s="1"/>
  <c r="AA464" i="3" s="1"/>
  <c r="Z464" i="3"/>
  <c r="AB464" i="3" s="1"/>
  <c r="Y456" i="3"/>
  <c r="AA456" i="3" s="1"/>
  <c r="X456" i="3"/>
  <c r="Z456" i="3" s="1"/>
  <c r="AB456" i="3" s="1"/>
  <c r="Z422" i="3"/>
  <c r="AB422" i="3" s="1"/>
  <c r="Y422" i="3"/>
  <c r="AA422" i="3" s="1"/>
  <c r="X422" i="3"/>
  <c r="AE420" i="3"/>
  <c r="AG420" i="3" s="1"/>
  <c r="Z414" i="3"/>
  <c r="AB414" i="3" s="1"/>
  <c r="Y414" i="3"/>
  <c r="AA414" i="3" s="1"/>
  <c r="X414" i="3"/>
  <c r="AE412" i="3"/>
  <c r="AG412" i="3" s="1"/>
  <c r="Z406" i="3"/>
  <c r="AB406" i="3" s="1"/>
  <c r="Y406" i="3"/>
  <c r="AA406" i="3" s="1"/>
  <c r="X406" i="3"/>
  <c r="AE404" i="3"/>
  <c r="AG404" i="3" s="1"/>
  <c r="Z398" i="3"/>
  <c r="AB398" i="3" s="1"/>
  <c r="Y398" i="3"/>
  <c r="AA398" i="3" s="1"/>
  <c r="X398" i="3"/>
  <c r="AE396" i="3"/>
  <c r="AG396" i="3" s="1"/>
  <c r="Z390" i="3"/>
  <c r="AB390" i="3" s="1"/>
  <c r="Y390" i="3"/>
  <c r="AA390" i="3" s="1"/>
  <c r="X390" i="3"/>
  <c r="AE388" i="3"/>
  <c r="AG388" i="3" s="1"/>
  <c r="Z382" i="3"/>
  <c r="AB382" i="3" s="1"/>
  <c r="Y382" i="3"/>
  <c r="AA382" i="3" s="1"/>
  <c r="X382" i="3"/>
  <c r="AE380" i="3"/>
  <c r="AG380" i="3" s="1"/>
  <c r="Z374" i="3"/>
  <c r="AB374" i="3" s="1"/>
  <c r="Y374" i="3"/>
  <c r="AA374" i="3" s="1"/>
  <c r="X374" i="3"/>
  <c r="AE372" i="3"/>
  <c r="AG372" i="3" s="1"/>
  <c r="Z366" i="3"/>
  <c r="AB366" i="3" s="1"/>
  <c r="Y366" i="3"/>
  <c r="AA366" i="3" s="1"/>
  <c r="X366" i="3"/>
  <c r="AE364" i="3"/>
  <c r="AG364" i="3" s="1"/>
  <c r="AE421" i="3"/>
  <c r="AG421" i="3" s="1"/>
  <c r="AE405" i="3"/>
  <c r="AG405" i="3" s="1"/>
  <c r="AE389" i="3"/>
  <c r="AG389" i="3" s="1"/>
  <c r="AE373" i="3"/>
  <c r="AG373" i="3" s="1"/>
  <c r="M362" i="3"/>
  <c r="O362" i="3" s="1"/>
  <c r="M354" i="3"/>
  <c r="O354" i="3" s="1"/>
  <c r="X346" i="3"/>
  <c r="Y346" i="3" s="1"/>
  <c r="AA346" i="3" s="1"/>
  <c r="Z346" i="3"/>
  <c r="AB346" i="3" s="1"/>
  <c r="AE338" i="3"/>
  <c r="AG338" i="3" s="1"/>
  <c r="X320" i="3"/>
  <c r="Y320" i="3" s="1"/>
  <c r="AA320" i="3" s="1"/>
  <c r="Z320" i="3"/>
  <c r="AB320" i="3" s="1"/>
  <c r="AD317" i="3"/>
  <c r="AF317" i="3" s="1"/>
  <c r="X317" i="3"/>
  <c r="Y317" i="3" s="1"/>
  <c r="AA317" i="3" s="1"/>
  <c r="AE312" i="3"/>
  <c r="AG312" i="3" s="1"/>
  <c r="M304" i="3"/>
  <c r="O304" i="3" s="1"/>
  <c r="X288" i="3"/>
  <c r="Y288" i="3" s="1"/>
  <c r="AA288" i="3" s="1"/>
  <c r="Z288" i="3"/>
  <c r="AB288" i="3" s="1"/>
  <c r="AD285" i="3"/>
  <c r="AF285" i="3" s="1"/>
  <c r="X285" i="3"/>
  <c r="Y285" i="3" s="1"/>
  <c r="AA285" i="3" s="1"/>
  <c r="AE280" i="3"/>
  <c r="AG280" i="3" s="1"/>
  <c r="AD273" i="3"/>
  <c r="AF273" i="3" s="1"/>
  <c r="M271" i="3"/>
  <c r="O271" i="3" s="1"/>
  <c r="N221" i="3"/>
  <c r="P221" i="3" s="1"/>
  <c r="N213" i="3"/>
  <c r="P213" i="3" s="1"/>
  <c r="N205" i="3"/>
  <c r="P205" i="3" s="1"/>
  <c r="N197" i="3"/>
  <c r="P197" i="3" s="1"/>
  <c r="AD414" i="3"/>
  <c r="AF414" i="3" s="1"/>
  <c r="AD398" i="3"/>
  <c r="AF398" i="3" s="1"/>
  <c r="AD382" i="3"/>
  <c r="AF382" i="3" s="1"/>
  <c r="AD366" i="3"/>
  <c r="AF366" i="3" s="1"/>
  <c r="M356" i="3"/>
  <c r="O356" i="3" s="1"/>
  <c r="M348" i="3"/>
  <c r="O348" i="3" s="1"/>
  <c r="M340" i="3"/>
  <c r="O340" i="3" s="1"/>
  <c r="M332" i="3"/>
  <c r="O332" i="3" s="1"/>
  <c r="Y310" i="3"/>
  <c r="AA310" i="3" s="1"/>
  <c r="X310" i="3"/>
  <c r="Z310" i="3" s="1"/>
  <c r="AB310" i="3" s="1"/>
  <c r="AE302" i="3"/>
  <c r="AG302" i="3" s="1"/>
  <c r="AD299" i="3"/>
  <c r="AF299" i="3" s="1"/>
  <c r="X299" i="3"/>
  <c r="Y299" i="3" s="1"/>
  <c r="AA299" i="3" s="1"/>
  <c r="Z299" i="3"/>
  <c r="AB299" i="3" s="1"/>
  <c r="Y278" i="3"/>
  <c r="AA278" i="3" s="1"/>
  <c r="X278" i="3"/>
  <c r="Z278" i="3" s="1"/>
  <c r="AB278" i="3" s="1"/>
  <c r="M276" i="3"/>
  <c r="O276" i="3" s="1"/>
  <c r="Y261" i="3"/>
  <c r="AA261" i="3" s="1"/>
  <c r="M350" i="3"/>
  <c r="O350" i="3" s="1"/>
  <c r="M342" i="3"/>
  <c r="O342" i="3" s="1"/>
  <c r="M334" i="3"/>
  <c r="O334" i="3" s="1"/>
  <c r="M321" i="3"/>
  <c r="O321" i="3" s="1"/>
  <c r="X316" i="3"/>
  <c r="Y316" i="3" s="1"/>
  <c r="AA316" i="3" s="1"/>
  <c r="M308" i="3"/>
  <c r="O308" i="3" s="1"/>
  <c r="M305" i="3"/>
  <c r="O305" i="3" s="1"/>
  <c r="X300" i="3"/>
  <c r="Y300" i="3" s="1"/>
  <c r="AA300" i="3" s="1"/>
  <c r="M292" i="3"/>
  <c r="O292" i="3" s="1"/>
  <c r="M289" i="3"/>
  <c r="O289" i="3" s="1"/>
  <c r="Y284" i="3"/>
  <c r="AA284" i="3" s="1"/>
  <c r="Z284" i="3"/>
  <c r="AB284" i="3" s="1"/>
  <c r="X284" i="3"/>
  <c r="AD226" i="3"/>
  <c r="AF226" i="3" s="1"/>
  <c r="N484" i="3"/>
  <c r="P484" i="3" s="1"/>
  <c r="AD418" i="3"/>
  <c r="AF418" i="3" s="1"/>
  <c r="AD402" i="3"/>
  <c r="AF402" i="3" s="1"/>
  <c r="AD386" i="3"/>
  <c r="AF386" i="3" s="1"/>
  <c r="AD370" i="3"/>
  <c r="AF370" i="3" s="1"/>
  <c r="Y360" i="3"/>
  <c r="AA360" i="3" s="1"/>
  <c r="X360" i="3"/>
  <c r="Z360" i="3" s="1"/>
  <c r="AB360" i="3" s="1"/>
  <c r="Y322" i="3"/>
  <c r="AA322" i="3" s="1"/>
  <c r="Z322" i="3"/>
  <c r="AB322" i="3" s="1"/>
  <c r="X322" i="3"/>
  <c r="AD319" i="3"/>
  <c r="AF319" i="3" s="1"/>
  <c r="Y319" i="3"/>
  <c r="AA319" i="3" s="1"/>
  <c r="Z319" i="3"/>
  <c r="AB319" i="3" s="1"/>
  <c r="X319" i="3"/>
  <c r="AE314" i="3"/>
  <c r="AG314" i="3" s="1"/>
  <c r="AE311" i="3"/>
  <c r="AG311" i="3" s="1"/>
  <c r="M306" i="3"/>
  <c r="O306" i="3" s="1"/>
  <c r="M303" i="3"/>
  <c r="O303" i="3" s="1"/>
  <c r="AE303" i="3"/>
  <c r="AG303" i="3" s="1"/>
  <c r="AE298" i="3"/>
  <c r="AG298" i="3" s="1"/>
  <c r="AE295" i="3"/>
  <c r="AG295" i="3" s="1"/>
  <c r="M290" i="3"/>
  <c r="O290" i="3" s="1"/>
  <c r="AE279" i="3"/>
  <c r="AG279" i="3" s="1"/>
  <c r="Y276" i="3"/>
  <c r="AA276" i="3" s="1"/>
  <c r="Z276" i="3"/>
  <c r="AB276" i="3" s="1"/>
  <c r="X276" i="3"/>
  <c r="AE272" i="3"/>
  <c r="AG272" i="3" s="1"/>
  <c r="X270" i="3"/>
  <c r="Z270" i="3" s="1"/>
  <c r="AB270" i="3" s="1"/>
  <c r="X227" i="3"/>
  <c r="Z227" i="3" s="1"/>
  <c r="AB227" i="3" s="1"/>
  <c r="X223" i="3"/>
  <c r="Z223" i="3" s="1"/>
  <c r="AB223" i="3" s="1"/>
  <c r="Z217" i="3"/>
  <c r="AB217" i="3" s="1"/>
  <c r="X217" i="3"/>
  <c r="Y217" i="3" s="1"/>
  <c r="AA217" i="3" s="1"/>
  <c r="Z209" i="3"/>
  <c r="AB209" i="3" s="1"/>
  <c r="Y209" i="3"/>
  <c r="AA209" i="3" s="1"/>
  <c r="X209" i="3"/>
  <c r="X65" i="3"/>
  <c r="Z65" i="3" s="1"/>
  <c r="AB65" i="3" s="1"/>
  <c r="X57" i="3"/>
  <c r="Z57" i="3" s="1"/>
  <c r="AB57" i="3" s="1"/>
  <c r="Z53" i="3"/>
  <c r="AB53" i="3" s="1"/>
  <c r="X53" i="3"/>
  <c r="Y53" i="3" s="1"/>
  <c r="AA53" i="3" s="1"/>
  <c r="Z49" i="3"/>
  <c r="AB49" i="3" s="1"/>
  <c r="Y49" i="3"/>
  <c r="AA49" i="3" s="1"/>
  <c r="X49" i="3"/>
  <c r="X45" i="3"/>
  <c r="Z45" i="3" s="1"/>
  <c r="AB45" i="3" s="1"/>
  <c r="X41" i="3"/>
  <c r="Z41" i="3" s="1"/>
  <c r="AB41" i="3" s="1"/>
  <c r="Z37" i="3"/>
  <c r="AB37" i="3" s="1"/>
  <c r="X37" i="3"/>
  <c r="Y37" i="3" s="1"/>
  <c r="AA37" i="3" s="1"/>
  <c r="X33" i="3"/>
  <c r="Y33" i="3" s="1"/>
  <c r="AA33" i="3" s="1"/>
  <c r="X29" i="3"/>
  <c r="Z29" i="3" s="1"/>
  <c r="AB29" i="3" s="1"/>
  <c r="X25" i="3"/>
  <c r="Y25" i="3" s="1"/>
  <c r="AA25" i="3" s="1"/>
  <c r="Z25" i="3"/>
  <c r="AB25" i="3" s="1"/>
  <c r="Y21" i="3"/>
  <c r="AA21" i="3" s="1"/>
  <c r="X21" i="3"/>
  <c r="Z21" i="3" s="1"/>
  <c r="AB21" i="3" s="1"/>
  <c r="X17" i="3"/>
  <c r="Y17" i="3" s="1"/>
  <c r="AA17" i="3" s="1"/>
  <c r="Z17" i="3"/>
  <c r="AB17" i="3" s="1"/>
  <c r="X13" i="3"/>
  <c r="Y13" i="3" s="1"/>
  <c r="AA13" i="3" s="1"/>
  <c r="Z13" i="3"/>
  <c r="AB13" i="3" s="1"/>
  <c r="X9" i="3"/>
  <c r="Z9" i="3" s="1"/>
  <c r="AB9" i="3" s="1"/>
  <c r="Y9" i="3"/>
  <c r="AA9" i="3" s="1"/>
  <c r="Z5" i="3"/>
  <c r="AB5" i="3" s="1"/>
  <c r="Y5" i="3"/>
  <c r="AA5" i="3" s="1"/>
  <c r="X5" i="3"/>
  <c r="N27" i="3"/>
  <c r="P27" i="3" s="1"/>
  <c r="N11" i="3"/>
  <c r="P11" i="3" s="1"/>
  <c r="N5" i="3"/>
  <c r="P5" i="3" s="1"/>
  <c r="AD320" i="3"/>
  <c r="AF320" i="3" s="1"/>
  <c r="Z267" i="3"/>
  <c r="AB267" i="3" s="1"/>
  <c r="AD191" i="3"/>
  <c r="AF191" i="3" s="1"/>
  <c r="AD58" i="3"/>
  <c r="AF58" i="3" s="1"/>
  <c r="AD26" i="3"/>
  <c r="AF26" i="3" s="1"/>
  <c r="AD185" i="3"/>
  <c r="AF185" i="3" s="1"/>
  <c r="N13" i="3"/>
  <c r="P13" i="3" s="1"/>
  <c r="Z259" i="3"/>
  <c r="AB259" i="3" s="1"/>
  <c r="AD206" i="3"/>
  <c r="AF206" i="3" s="1"/>
  <c r="AD64" i="3"/>
  <c r="AF64" i="3" s="1"/>
  <c r="AD28" i="3"/>
  <c r="AF28" i="3" s="1"/>
  <c r="N9" i="3"/>
  <c r="P9" i="3" s="1"/>
  <c r="AD14" i="3"/>
  <c r="AF14" i="3" s="1"/>
  <c r="AD56" i="3"/>
  <c r="AF56" i="3" s="1"/>
  <c r="AD24" i="3"/>
  <c r="AF24" i="3" s="1"/>
  <c r="Z275" i="3"/>
  <c r="AB275" i="3" s="1"/>
  <c r="AD187" i="3"/>
  <c r="AF187" i="3" s="1"/>
  <c r="AD38" i="3"/>
  <c r="AF38" i="3" s="1"/>
  <c r="Z273" i="3"/>
  <c r="AB273" i="3" s="1"/>
  <c r="AD68" i="3"/>
  <c r="AF68" i="3" s="1"/>
  <c r="X1678" i="3"/>
  <c r="Z1678" i="3" s="1"/>
  <c r="AB1678" i="3" s="1"/>
  <c r="Y1678" i="3"/>
  <c r="AA1678" i="3" s="1"/>
  <c r="AE1675" i="3"/>
  <c r="AG1675" i="3" s="1"/>
  <c r="X1677" i="3"/>
  <c r="Y1677" i="3" s="1"/>
  <c r="AA1677" i="3" s="1"/>
  <c r="Z1677" i="3"/>
  <c r="AB1677" i="3" s="1"/>
  <c r="AE1673" i="3"/>
  <c r="AG1673" i="3" s="1"/>
  <c r="X1656" i="3"/>
  <c r="Y1656" i="3" s="1"/>
  <c r="AA1656" i="3" s="1"/>
  <c r="Z1656" i="3"/>
  <c r="AB1656" i="3" s="1"/>
  <c r="X1640" i="3"/>
  <c r="Z1640" i="3" s="1"/>
  <c r="AB1640" i="3" s="1"/>
  <c r="Y1640" i="3"/>
  <c r="AA1640" i="3" s="1"/>
  <c r="X1642" i="3"/>
  <c r="Z1642" i="3" s="1"/>
  <c r="AB1642" i="3" s="1"/>
  <c r="X1622" i="3"/>
  <c r="Y1622" i="3" s="1"/>
  <c r="AA1622" i="3" s="1"/>
  <c r="Z1622" i="3"/>
  <c r="AB1622" i="3" s="1"/>
  <c r="Y1633" i="3"/>
  <c r="AA1633" i="3" s="1"/>
  <c r="X1608" i="3"/>
  <c r="Z1608" i="3" s="1"/>
  <c r="AB1608" i="3" s="1"/>
  <c r="X1604" i="3"/>
  <c r="Y1604" i="3" s="1"/>
  <c r="AA1604" i="3" s="1"/>
  <c r="Z1604" i="3"/>
  <c r="AB1604" i="3" s="1"/>
  <c r="X1536" i="3"/>
  <c r="Y1536" i="3" s="1"/>
  <c r="AA1536" i="3" s="1"/>
  <c r="Z1536" i="3"/>
  <c r="AB1536" i="3" s="1"/>
  <c r="X1402" i="3"/>
  <c r="Z1402" i="3" s="1"/>
  <c r="AB1402" i="3" s="1"/>
  <c r="X1378" i="3"/>
  <c r="Y1378" i="3" s="1"/>
  <c r="AA1378" i="3" s="1"/>
  <c r="Z1378" i="3"/>
  <c r="AB1378" i="3" s="1"/>
  <c r="X1370" i="3"/>
  <c r="Z1370" i="3"/>
  <c r="AB1370" i="3" s="1"/>
  <c r="Y1370" i="3"/>
  <c r="AA1370" i="3" s="1"/>
  <c r="X1350" i="3"/>
  <c r="Z1350" i="3" s="1"/>
  <c r="AB1350" i="3" s="1"/>
  <c r="Y1350" i="3"/>
  <c r="AA1350" i="3" s="1"/>
  <c r="Y1314" i="3"/>
  <c r="AA1314" i="3" s="1"/>
  <c r="X1314" i="3"/>
  <c r="Z1314" i="3" s="1"/>
  <c r="AB1314" i="3" s="1"/>
  <c r="X1290" i="3"/>
  <c r="Z1290" i="3" s="1"/>
  <c r="AB1290" i="3" s="1"/>
  <c r="Y1290" i="3"/>
  <c r="AA1290" i="3" s="1"/>
  <c r="X1675" i="3"/>
  <c r="Y1675" i="3" s="1"/>
  <c r="AA1675" i="3" s="1"/>
  <c r="Z1675" i="3"/>
  <c r="AB1675" i="3" s="1"/>
  <c r="M1671" i="3"/>
  <c r="O1671" i="3" s="1"/>
  <c r="X1663" i="3"/>
  <c r="Z1663" i="3" s="1"/>
  <c r="AB1663" i="3" s="1"/>
  <c r="AD1680" i="3"/>
  <c r="AF1680" i="3" s="1"/>
  <c r="X1653" i="3"/>
  <c r="Z1653" i="3" s="1"/>
  <c r="AB1653" i="3" s="1"/>
  <c r="X1649" i="3"/>
  <c r="Z1649" i="3" s="1"/>
  <c r="AB1649" i="3" s="1"/>
  <c r="Y1664" i="3"/>
  <c r="AA1664" i="3" s="1"/>
  <c r="X1664" i="3"/>
  <c r="Z1664" i="3" s="1"/>
  <c r="AB1664" i="3" s="1"/>
  <c r="AE1642" i="3"/>
  <c r="AG1642" i="3" s="1"/>
  <c r="X1618" i="3"/>
  <c r="Z1618" i="3" s="1"/>
  <c r="AB1618" i="3" s="1"/>
  <c r="AD1645" i="3"/>
  <c r="AF1645" i="3" s="1"/>
  <c r="AD1607" i="3"/>
  <c r="AF1607" i="3" s="1"/>
  <c r="N1540" i="3"/>
  <c r="P1540" i="3" s="1"/>
  <c r="X1598" i="3"/>
  <c r="Z1598" i="3"/>
  <c r="AB1598" i="3" s="1"/>
  <c r="Y1598" i="3"/>
  <c r="AA1598" i="3" s="1"/>
  <c r="AE1612" i="3"/>
  <c r="AG1612" i="3" s="1"/>
  <c r="AE1608" i="3"/>
  <c r="AG1608" i="3" s="1"/>
  <c r="X1600" i="3"/>
  <c r="Z1600" i="3" s="1"/>
  <c r="AB1600" i="3" s="1"/>
  <c r="X1596" i="3"/>
  <c r="Y1596" i="3"/>
  <c r="AA1596" i="3" s="1"/>
  <c r="Z1596" i="3"/>
  <c r="AB1596" i="3" s="1"/>
  <c r="Z1507" i="3"/>
  <c r="AB1507" i="3" s="1"/>
  <c r="AD1477" i="3"/>
  <c r="AF1477" i="3" s="1"/>
  <c r="AD1469" i="3"/>
  <c r="AF1469" i="3" s="1"/>
  <c r="AD1461" i="3"/>
  <c r="AF1461" i="3" s="1"/>
  <c r="AD1457" i="3"/>
  <c r="AF1457" i="3" s="1"/>
  <c r="AD1449" i="3"/>
  <c r="AF1449" i="3" s="1"/>
  <c r="AD1445" i="3"/>
  <c r="AF1445" i="3" s="1"/>
  <c r="X1416" i="3"/>
  <c r="Z1416" i="3" s="1"/>
  <c r="AB1416" i="3" s="1"/>
  <c r="X1408" i="3"/>
  <c r="Y1408" i="3" s="1"/>
  <c r="AA1408" i="3" s="1"/>
  <c r="Z1408" i="3"/>
  <c r="AB1408" i="3" s="1"/>
  <c r="X1392" i="3"/>
  <c r="Z1392" i="3"/>
  <c r="AB1392" i="3" s="1"/>
  <c r="Y1392" i="3"/>
  <c r="AA1392" i="3" s="1"/>
  <c r="X1376" i="3"/>
  <c r="Z1376" i="3" s="1"/>
  <c r="AB1376" i="3" s="1"/>
  <c r="Y1376" i="3"/>
  <c r="AA1376" i="3" s="1"/>
  <c r="X1368" i="3"/>
  <c r="Z1368" i="3" s="1"/>
  <c r="AB1368" i="3" s="1"/>
  <c r="X1440" i="3"/>
  <c r="Y1440" i="3" s="1"/>
  <c r="AA1440" i="3" s="1"/>
  <c r="Z1440" i="3"/>
  <c r="AB1440" i="3" s="1"/>
  <c r="AE1436" i="3"/>
  <c r="AG1436" i="3" s="1"/>
  <c r="X1466" i="3"/>
  <c r="Z1466" i="3" s="1"/>
  <c r="AB1466" i="3" s="1"/>
  <c r="X1446" i="3"/>
  <c r="Y1446" i="3" s="1"/>
  <c r="AA1446" i="3" s="1"/>
  <c r="Z1446" i="3"/>
  <c r="AB1446" i="3" s="1"/>
  <c r="X1322" i="3"/>
  <c r="Y1322" i="3" s="1"/>
  <c r="AA1322" i="3" s="1"/>
  <c r="Z1322" i="3"/>
  <c r="AB1322" i="3" s="1"/>
  <c r="M1312" i="3"/>
  <c r="O1312" i="3" s="1"/>
  <c r="AE1310" i="3"/>
  <c r="AG1310" i="3" s="1"/>
  <c r="AD1264" i="3"/>
  <c r="AF1264" i="3" s="1"/>
  <c r="N1180" i="3"/>
  <c r="P1180" i="3" s="1"/>
  <c r="N1164" i="3"/>
  <c r="P1164" i="3" s="1"/>
  <c r="Y1254" i="3"/>
  <c r="AA1254" i="3" s="1"/>
  <c r="Y1246" i="3"/>
  <c r="AA1246" i="3" s="1"/>
  <c r="Y1222" i="3"/>
  <c r="AA1222" i="3" s="1"/>
  <c r="Y1206" i="3"/>
  <c r="AA1206" i="3" s="1"/>
  <c r="X1259" i="3"/>
  <c r="Z1259" i="3" s="1"/>
  <c r="AB1259" i="3" s="1"/>
  <c r="AD1690" i="3"/>
  <c r="AF1690" i="3" s="1"/>
  <c r="X1674" i="3"/>
  <c r="Z1674" i="3" s="1"/>
  <c r="AB1674" i="3" s="1"/>
  <c r="Y1671" i="3"/>
  <c r="AA1671" i="3" s="1"/>
  <c r="X1671" i="3"/>
  <c r="Z1671" i="3" s="1"/>
  <c r="AB1671" i="3" s="1"/>
  <c r="Z1668" i="3"/>
  <c r="AB1668" i="3" s="1"/>
  <c r="Y1668" i="3"/>
  <c r="AA1668" i="3" s="1"/>
  <c r="X1668" i="3"/>
  <c r="X1665" i="3"/>
  <c r="Z1665" i="3" s="1"/>
  <c r="AB1665" i="3" s="1"/>
  <c r="X1661" i="3"/>
  <c r="Z1661" i="3" s="1"/>
  <c r="AB1661" i="3" s="1"/>
  <c r="Z1657" i="3"/>
  <c r="AB1657" i="3" s="1"/>
  <c r="Y1657" i="3"/>
  <c r="AA1657" i="3" s="1"/>
  <c r="X1657" i="3"/>
  <c r="Z1655" i="3"/>
  <c r="AB1655" i="3" s="1"/>
  <c r="Y1655" i="3"/>
  <c r="AA1655" i="3" s="1"/>
  <c r="X1655" i="3"/>
  <c r="X1651" i="3"/>
  <c r="Z1651" i="3" s="1"/>
  <c r="AB1651" i="3" s="1"/>
  <c r="X1647" i="3"/>
  <c r="Z1647" i="3" s="1"/>
  <c r="AB1647" i="3" s="1"/>
  <c r="AD1684" i="3"/>
  <c r="AF1684" i="3" s="1"/>
  <c r="Y1666" i="3"/>
  <c r="AA1666" i="3" s="1"/>
  <c r="X1666" i="3"/>
  <c r="Z1666" i="3"/>
  <c r="AB1666" i="3" s="1"/>
  <c r="Y1662" i="3"/>
  <c r="AA1662" i="3" s="1"/>
  <c r="X1662" i="3"/>
  <c r="Z1662" i="3" s="1"/>
  <c r="AB1662" i="3" s="1"/>
  <c r="X1658" i="3"/>
  <c r="Z1658" i="3" s="1"/>
  <c r="AB1658" i="3" s="1"/>
  <c r="X1632" i="3"/>
  <c r="Z1632" i="3"/>
  <c r="AB1632" i="3" s="1"/>
  <c r="Y1632" i="3"/>
  <c r="AA1632" i="3" s="1"/>
  <c r="X1625" i="3"/>
  <c r="Z1625" i="3" s="1"/>
  <c r="AB1625" i="3" s="1"/>
  <c r="X1624" i="3"/>
  <c r="Z1624" i="3" s="1"/>
  <c r="AB1624" i="3" s="1"/>
  <c r="X1628" i="3"/>
  <c r="Y1628" i="3" s="1"/>
  <c r="AA1628" i="3" s="1"/>
  <c r="Z1628" i="3"/>
  <c r="AB1628" i="3" s="1"/>
  <c r="X1630" i="3"/>
  <c r="Y1630" i="3"/>
  <c r="AA1630" i="3" s="1"/>
  <c r="Z1630" i="3"/>
  <c r="AB1630" i="3" s="1"/>
  <c r="X1615" i="3"/>
  <c r="Z1615" i="3" s="1"/>
  <c r="AB1615" i="3" s="1"/>
  <c r="Y1615" i="3"/>
  <c r="AA1615" i="3" s="1"/>
  <c r="Y1614" i="3"/>
  <c r="AA1614" i="3" s="1"/>
  <c r="X1614" i="3"/>
  <c r="Z1614" i="3"/>
  <c r="AB1614" i="3" s="1"/>
  <c r="X1610" i="3"/>
  <c r="Z1610" i="3" s="1"/>
  <c r="AB1610" i="3" s="1"/>
  <c r="X1606" i="3"/>
  <c r="Y1606" i="3" s="1"/>
  <c r="AA1606" i="3" s="1"/>
  <c r="Z1606" i="3"/>
  <c r="AB1606" i="3" s="1"/>
  <c r="X1602" i="3"/>
  <c r="Y1602" i="3" s="1"/>
  <c r="AA1602" i="3" s="1"/>
  <c r="Z1602" i="3"/>
  <c r="AB1602" i="3" s="1"/>
  <c r="N1584" i="3"/>
  <c r="P1584" i="3" s="1"/>
  <c r="N1576" i="3"/>
  <c r="P1576" i="3" s="1"/>
  <c r="N1568" i="3"/>
  <c r="P1568" i="3" s="1"/>
  <c r="N1560" i="3"/>
  <c r="P1560" i="3" s="1"/>
  <c r="N1552" i="3"/>
  <c r="P1552" i="3" s="1"/>
  <c r="N1544" i="3"/>
  <c r="P1544" i="3" s="1"/>
  <c r="X1594" i="3"/>
  <c r="Z1594" i="3"/>
  <c r="AB1594" i="3" s="1"/>
  <c r="Y1594" i="3"/>
  <c r="AA1594" i="3" s="1"/>
  <c r="X1644" i="3"/>
  <c r="Y1644" i="3"/>
  <c r="AA1644" i="3" s="1"/>
  <c r="Z1644" i="3"/>
  <c r="AB1644" i="3" s="1"/>
  <c r="X1638" i="3"/>
  <c r="Y1638" i="3" s="1"/>
  <c r="AA1638" i="3" s="1"/>
  <c r="Z1504" i="3"/>
  <c r="AB1504" i="3" s="1"/>
  <c r="Z1488" i="3"/>
  <c r="AB1488" i="3" s="1"/>
  <c r="AD1536" i="3"/>
  <c r="AF1536" i="3" s="1"/>
  <c r="X1434" i="3"/>
  <c r="Z1434" i="3"/>
  <c r="AB1434" i="3" s="1"/>
  <c r="Y1434" i="3"/>
  <c r="AA1434" i="3" s="1"/>
  <c r="X1480" i="3"/>
  <c r="Y1480" i="3" s="1"/>
  <c r="AA1480" i="3" s="1"/>
  <c r="Z1480" i="3"/>
  <c r="AB1480" i="3" s="1"/>
  <c r="Y1476" i="3"/>
  <c r="AA1476" i="3" s="1"/>
  <c r="X1476" i="3"/>
  <c r="Z1476" i="3"/>
  <c r="AB1476" i="3" s="1"/>
  <c r="X1472" i="3"/>
  <c r="Z1472" i="3" s="1"/>
  <c r="AB1472" i="3" s="1"/>
  <c r="X1468" i="3"/>
  <c r="Y1468" i="3" s="1"/>
  <c r="AA1468" i="3" s="1"/>
  <c r="Z1468" i="3"/>
  <c r="AB1468" i="3" s="1"/>
  <c r="X1464" i="3"/>
  <c r="Y1464" i="3" s="1"/>
  <c r="AA1464" i="3" s="1"/>
  <c r="Z1464" i="3"/>
  <c r="AB1464" i="3" s="1"/>
  <c r="Y1460" i="3"/>
  <c r="AA1460" i="3" s="1"/>
  <c r="X1460" i="3"/>
  <c r="Z1460" i="3"/>
  <c r="AB1460" i="3" s="1"/>
  <c r="X1456" i="3"/>
  <c r="Z1456" i="3" s="1"/>
  <c r="AB1456" i="3" s="1"/>
  <c r="X1452" i="3"/>
  <c r="Y1452" i="3" s="1"/>
  <c r="AA1452" i="3" s="1"/>
  <c r="Z1452" i="3"/>
  <c r="AB1452" i="3" s="1"/>
  <c r="X1448" i="3"/>
  <c r="Y1448" i="3" s="1"/>
  <c r="AA1448" i="3" s="1"/>
  <c r="Z1448" i="3"/>
  <c r="AB1448" i="3" s="1"/>
  <c r="Y1444" i="3"/>
  <c r="AA1444" i="3" s="1"/>
  <c r="X1444" i="3"/>
  <c r="Z1444" i="3"/>
  <c r="AB1444" i="3" s="1"/>
  <c r="X1430" i="3"/>
  <c r="Y1430" i="3" s="1"/>
  <c r="AA1430" i="3" s="1"/>
  <c r="Z1430" i="3"/>
  <c r="AB1430" i="3" s="1"/>
  <c r="X1428" i="3"/>
  <c r="Z1428" i="3"/>
  <c r="AB1428" i="3" s="1"/>
  <c r="Y1428" i="3"/>
  <c r="AA1428" i="3" s="1"/>
  <c r="X1420" i="3"/>
  <c r="Z1420" i="3" s="1"/>
  <c r="AB1420" i="3" s="1"/>
  <c r="Y1420" i="3"/>
  <c r="AA1420" i="3" s="1"/>
  <c r="X1412" i="3"/>
  <c r="Z1412" i="3" s="1"/>
  <c r="AB1412" i="3" s="1"/>
  <c r="X1404" i="3"/>
  <c r="Y1404" i="3" s="1"/>
  <c r="AA1404" i="3" s="1"/>
  <c r="Z1404" i="3"/>
  <c r="AB1404" i="3" s="1"/>
  <c r="X1396" i="3"/>
  <c r="Z1396" i="3"/>
  <c r="AB1396" i="3" s="1"/>
  <c r="Y1396" i="3"/>
  <c r="AA1396" i="3" s="1"/>
  <c r="X1388" i="3"/>
  <c r="Z1388" i="3"/>
  <c r="AB1388" i="3" s="1"/>
  <c r="Y1388" i="3"/>
  <c r="AA1388" i="3" s="1"/>
  <c r="X1380" i="3"/>
  <c r="Z1380" i="3" s="1"/>
  <c r="AB1380" i="3" s="1"/>
  <c r="X1372" i="3"/>
  <c r="Y1372" i="3" s="1"/>
  <c r="AA1372" i="3" s="1"/>
  <c r="Z1372" i="3"/>
  <c r="AB1372" i="3" s="1"/>
  <c r="X1364" i="3"/>
  <c r="Z1364" i="3"/>
  <c r="AB1364" i="3" s="1"/>
  <c r="Y1364" i="3"/>
  <c r="AA1364" i="3" s="1"/>
  <c r="X1356" i="3"/>
  <c r="Z1356" i="3" s="1"/>
  <c r="AB1356" i="3" s="1"/>
  <c r="Y1356" i="3"/>
  <c r="AA1356" i="3" s="1"/>
  <c r="N1442" i="3"/>
  <c r="P1442" i="3" s="1"/>
  <c r="X1432" i="3"/>
  <c r="Z1432" i="3" s="1"/>
  <c r="AB1432" i="3" s="1"/>
  <c r="Y1432" i="3"/>
  <c r="AA1432" i="3" s="1"/>
  <c r="Z1431" i="3"/>
  <c r="AB1431" i="3" s="1"/>
  <c r="X1431" i="3"/>
  <c r="Y1431" i="3" s="1"/>
  <c r="AA1431" i="3" s="1"/>
  <c r="AD1467" i="3"/>
  <c r="AF1467" i="3" s="1"/>
  <c r="Y1454" i="3"/>
  <c r="AA1454" i="3" s="1"/>
  <c r="X1454" i="3"/>
  <c r="Z1454" i="3" s="1"/>
  <c r="AB1454" i="3" s="1"/>
  <c r="Z1342" i="3"/>
  <c r="AB1342" i="3" s="1"/>
  <c r="Y1342" i="3"/>
  <c r="AA1342" i="3" s="1"/>
  <c r="X1342" i="3"/>
  <c r="X1334" i="3"/>
  <c r="Z1334" i="3" s="1"/>
  <c r="AB1334" i="3" s="1"/>
  <c r="AD1447" i="3"/>
  <c r="AF1447" i="3" s="1"/>
  <c r="AD1425" i="3"/>
  <c r="AF1425" i="3" s="1"/>
  <c r="AD1421" i="3"/>
  <c r="AF1421" i="3" s="1"/>
  <c r="AD1417" i="3"/>
  <c r="AF1417" i="3" s="1"/>
  <c r="AD1413" i="3"/>
  <c r="AF1413" i="3" s="1"/>
  <c r="AD1409" i="3"/>
  <c r="AF1409" i="3" s="1"/>
  <c r="AD1405" i="3"/>
  <c r="AF1405" i="3" s="1"/>
  <c r="AD1401" i="3"/>
  <c r="AF1401" i="3" s="1"/>
  <c r="AD1397" i="3"/>
  <c r="AF1397" i="3" s="1"/>
  <c r="AD1393" i="3"/>
  <c r="AF1393" i="3" s="1"/>
  <c r="AD1381" i="3"/>
  <c r="AF1381" i="3" s="1"/>
  <c r="AD1377" i="3"/>
  <c r="AF1377" i="3" s="1"/>
  <c r="AD1373" i="3"/>
  <c r="AF1373" i="3" s="1"/>
  <c r="AD1369" i="3"/>
  <c r="AF1369" i="3" s="1"/>
  <c r="AD1365" i="3"/>
  <c r="AF1365" i="3" s="1"/>
  <c r="Y1478" i="3"/>
  <c r="AA1478" i="3" s="1"/>
  <c r="X1478" i="3"/>
  <c r="Z1478" i="3" s="1"/>
  <c r="AB1478" i="3" s="1"/>
  <c r="AD1435" i="3"/>
  <c r="AF1435" i="3" s="1"/>
  <c r="AD1385" i="3"/>
  <c r="AF1385" i="3" s="1"/>
  <c r="Y1324" i="3"/>
  <c r="AA1324" i="3" s="1"/>
  <c r="X1324" i="3"/>
  <c r="Z1324" i="3"/>
  <c r="AB1324" i="3" s="1"/>
  <c r="M1322" i="3"/>
  <c r="O1322" i="3" s="1"/>
  <c r="Y1320" i="3"/>
  <c r="AA1320" i="3" s="1"/>
  <c r="X1320" i="3"/>
  <c r="Z1320" i="3"/>
  <c r="AB1320" i="3" s="1"/>
  <c r="Y1312" i="3"/>
  <c r="AA1312" i="3" s="1"/>
  <c r="X1312" i="3"/>
  <c r="Z1312" i="3" s="1"/>
  <c r="AB1312" i="3" s="1"/>
  <c r="X1304" i="3"/>
  <c r="Z1304" i="3" s="1"/>
  <c r="AB1304" i="3" s="1"/>
  <c r="AD1361" i="3"/>
  <c r="AF1361" i="3" s="1"/>
  <c r="M1318" i="3"/>
  <c r="O1318" i="3" s="1"/>
  <c r="AD1290" i="3"/>
  <c r="AF1290" i="3" s="1"/>
  <c r="X1286" i="3"/>
  <c r="Y1286" i="3" s="1"/>
  <c r="AA1286" i="3" s="1"/>
  <c r="Z1286" i="3"/>
  <c r="AB1286" i="3" s="1"/>
  <c r="AD1274" i="3"/>
  <c r="AF1274" i="3" s="1"/>
  <c r="N1256" i="3"/>
  <c r="P1256" i="3" s="1"/>
  <c r="N1248" i="3"/>
  <c r="P1248" i="3" s="1"/>
  <c r="N1240" i="3"/>
  <c r="P1240" i="3" s="1"/>
  <c r="N1232" i="3"/>
  <c r="P1232" i="3" s="1"/>
  <c r="N1224" i="3"/>
  <c r="P1224" i="3" s="1"/>
  <c r="N1216" i="3"/>
  <c r="P1216" i="3" s="1"/>
  <c r="N1208" i="3"/>
  <c r="P1208" i="3" s="1"/>
  <c r="N1200" i="3"/>
  <c r="P1200" i="3" s="1"/>
  <c r="N1192" i="3"/>
  <c r="P1192" i="3" s="1"/>
  <c r="N1184" i="3"/>
  <c r="P1184" i="3" s="1"/>
  <c r="N1176" i="3"/>
  <c r="P1176" i="3" s="1"/>
  <c r="N1168" i="3"/>
  <c r="P1168" i="3" s="1"/>
  <c r="N1160" i="3"/>
  <c r="P1160" i="3" s="1"/>
  <c r="X1282" i="3"/>
  <c r="Y1282" i="3"/>
  <c r="AA1282" i="3" s="1"/>
  <c r="Z1282" i="3"/>
  <c r="AB1282" i="3" s="1"/>
  <c r="Y1256" i="3"/>
  <c r="AA1256" i="3" s="1"/>
  <c r="Y1252" i="3"/>
  <c r="AA1252" i="3" s="1"/>
  <c r="Y1248" i="3"/>
  <c r="AA1248" i="3" s="1"/>
  <c r="Y1240" i="3"/>
  <c r="AA1240" i="3" s="1"/>
  <c r="Y1218" i="3"/>
  <c r="AA1218" i="3" s="1"/>
  <c r="Y1210" i="3"/>
  <c r="AA1210" i="3" s="1"/>
  <c r="X1316" i="3"/>
  <c r="Z1316" i="3" s="1"/>
  <c r="AB1316" i="3" s="1"/>
  <c r="X1308" i="3"/>
  <c r="Y1308" i="3" s="1"/>
  <c r="AA1308" i="3" s="1"/>
  <c r="Z1308" i="3"/>
  <c r="AB1308" i="3" s="1"/>
  <c r="AD1278" i="3"/>
  <c r="AF1278" i="3" s="1"/>
  <c r="Z1242" i="3"/>
  <c r="AB1242" i="3" s="1"/>
  <c r="Z1179" i="3"/>
  <c r="AB1179" i="3" s="1"/>
  <c r="Z1163" i="3"/>
  <c r="AB1163" i="3" s="1"/>
  <c r="AD1140" i="3"/>
  <c r="AF1140" i="3" s="1"/>
  <c r="M1136" i="3"/>
  <c r="O1136" i="3" s="1"/>
  <c r="Z1133" i="3"/>
  <c r="AB1133" i="3" s="1"/>
  <c r="Y1133" i="3"/>
  <c r="AA1133" i="3" s="1"/>
  <c r="X1133" i="3"/>
  <c r="M1128" i="3"/>
  <c r="O1128" i="3" s="1"/>
  <c r="Z1125" i="3"/>
  <c r="AB1125" i="3" s="1"/>
  <c r="Y1125" i="3"/>
  <c r="AA1125" i="3" s="1"/>
  <c r="X1125" i="3"/>
  <c r="M1120" i="3"/>
  <c r="O1120" i="3" s="1"/>
  <c r="Z1117" i="3"/>
  <c r="AB1117" i="3" s="1"/>
  <c r="Y1117" i="3"/>
  <c r="AA1117" i="3" s="1"/>
  <c r="X1117" i="3"/>
  <c r="M1108" i="3"/>
  <c r="O1108" i="3" s="1"/>
  <c r="AD1258" i="3"/>
  <c r="AF1258" i="3" s="1"/>
  <c r="AD1242" i="3"/>
  <c r="AF1242" i="3" s="1"/>
  <c r="X1152" i="3"/>
  <c r="Y1152" i="3" s="1"/>
  <c r="AA1152" i="3" s="1"/>
  <c r="Z1152" i="3"/>
  <c r="AB1152" i="3" s="1"/>
  <c r="X1144" i="3"/>
  <c r="Y1144" i="3" s="1"/>
  <c r="AA1144" i="3" s="1"/>
  <c r="Z1185" i="3"/>
  <c r="AB1185" i="3" s="1"/>
  <c r="Z1182" i="3"/>
  <c r="AB1182" i="3" s="1"/>
  <c r="Z1177" i="3"/>
  <c r="AB1177" i="3" s="1"/>
  <c r="Z1174" i="3"/>
  <c r="AB1174" i="3" s="1"/>
  <c r="Z1169" i="3"/>
  <c r="AB1169" i="3" s="1"/>
  <c r="Z1166" i="3"/>
  <c r="AB1166" i="3" s="1"/>
  <c r="Z1138" i="3"/>
  <c r="AB1138" i="3" s="1"/>
  <c r="Z1130" i="3"/>
  <c r="AB1130" i="3" s="1"/>
  <c r="Z1122" i="3"/>
  <c r="AB1122" i="3" s="1"/>
  <c r="N1037" i="3"/>
  <c r="P1037" i="3" s="1"/>
  <c r="N1029" i="3"/>
  <c r="P1029" i="3" s="1"/>
  <c r="N1021" i="3"/>
  <c r="P1021" i="3" s="1"/>
  <c r="N1013" i="3"/>
  <c r="P1013" i="3" s="1"/>
  <c r="N1005" i="3"/>
  <c r="P1005" i="3" s="1"/>
  <c r="N997" i="3"/>
  <c r="P997" i="3" s="1"/>
  <c r="N989" i="3"/>
  <c r="P989" i="3" s="1"/>
  <c r="N981" i="3"/>
  <c r="P981" i="3" s="1"/>
  <c r="N965" i="3"/>
  <c r="P965" i="3" s="1"/>
  <c r="N957" i="3"/>
  <c r="P957" i="3" s="1"/>
  <c r="N949" i="3"/>
  <c r="P949" i="3" s="1"/>
  <c r="Z1104" i="3"/>
  <c r="AB1104" i="3" s="1"/>
  <c r="Z1088" i="3"/>
  <c r="AB1088" i="3" s="1"/>
  <c r="Z1072" i="3"/>
  <c r="AB1072" i="3" s="1"/>
  <c r="X1070" i="3"/>
  <c r="Y1070" i="3"/>
  <c r="AA1070" i="3" s="1"/>
  <c r="Z1070" i="3"/>
  <c r="AB1070" i="3" s="1"/>
  <c r="X1050" i="3"/>
  <c r="Z1050" i="3" s="1"/>
  <c r="AB1050" i="3" s="1"/>
  <c r="Y1050" i="3"/>
  <c r="AA1050" i="3" s="1"/>
  <c r="Y1047" i="3"/>
  <c r="AA1047" i="3" s="1"/>
  <c r="X1038" i="3"/>
  <c r="Z1038" i="3" s="1"/>
  <c r="AB1038" i="3" s="1"/>
  <c r="Y1038" i="3"/>
  <c r="AA1038" i="3" s="1"/>
  <c r="X1030" i="3"/>
  <c r="Z1030" i="3" s="1"/>
  <c r="AB1030" i="3" s="1"/>
  <c r="X1022" i="3"/>
  <c r="Y1022" i="3" s="1"/>
  <c r="AA1022" i="3" s="1"/>
  <c r="Z1022" i="3"/>
  <c r="AB1022" i="3" s="1"/>
  <c r="X1014" i="3"/>
  <c r="Z1014" i="3"/>
  <c r="AB1014" i="3" s="1"/>
  <c r="Y1014" i="3"/>
  <c r="AA1014" i="3" s="1"/>
  <c r="X1006" i="3"/>
  <c r="Z1006" i="3" s="1"/>
  <c r="AB1006" i="3" s="1"/>
  <c r="Y1006" i="3"/>
  <c r="AA1006" i="3" s="1"/>
  <c r="X998" i="3"/>
  <c r="Z998" i="3" s="1"/>
  <c r="AB998" i="3" s="1"/>
  <c r="X990" i="3"/>
  <c r="Y990" i="3" s="1"/>
  <c r="AA990" i="3" s="1"/>
  <c r="Z990" i="3"/>
  <c r="AB990" i="3" s="1"/>
  <c r="X982" i="3"/>
  <c r="Z982" i="3"/>
  <c r="AB982" i="3" s="1"/>
  <c r="Y982" i="3"/>
  <c r="AA982" i="3" s="1"/>
  <c r="Y979" i="3"/>
  <c r="AA979" i="3" s="1"/>
  <c r="X974" i="3"/>
  <c r="Z974" i="3"/>
  <c r="AB974" i="3" s="1"/>
  <c r="Y974" i="3"/>
  <c r="AA974" i="3" s="1"/>
  <c r="Y967" i="3"/>
  <c r="AA967" i="3" s="1"/>
  <c r="Y951" i="3"/>
  <c r="AA951" i="3" s="1"/>
  <c r="Z1069" i="3"/>
  <c r="AB1069" i="3" s="1"/>
  <c r="AE1066" i="3"/>
  <c r="AG1066" i="3" s="1"/>
  <c r="AE1058" i="3"/>
  <c r="AG1058" i="3" s="1"/>
  <c r="AD1041" i="3"/>
  <c r="AF1041" i="3" s="1"/>
  <c r="AD1033" i="3"/>
  <c r="AF1033" i="3" s="1"/>
  <c r="AD1025" i="3"/>
  <c r="AF1025" i="3" s="1"/>
  <c r="AD1017" i="3"/>
  <c r="AF1017" i="3" s="1"/>
  <c r="AD1009" i="3"/>
  <c r="AF1009" i="3" s="1"/>
  <c r="AD1001" i="3"/>
  <c r="AF1001" i="3" s="1"/>
  <c r="AD993" i="3"/>
  <c r="AF993" i="3" s="1"/>
  <c r="AD981" i="3"/>
  <c r="AF981" i="3" s="1"/>
  <c r="AD965" i="3"/>
  <c r="AF965" i="3" s="1"/>
  <c r="AD949" i="3"/>
  <c r="AF949" i="3" s="1"/>
  <c r="AD933" i="3"/>
  <c r="AF933" i="3" s="1"/>
  <c r="AD917" i="3"/>
  <c r="AF917" i="3" s="1"/>
  <c r="X871" i="3"/>
  <c r="Z871" i="3"/>
  <c r="AB871" i="3" s="1"/>
  <c r="Y871" i="3"/>
  <c r="AA871" i="3" s="1"/>
  <c r="X862" i="3"/>
  <c r="Z862" i="3" s="1"/>
  <c r="AB862" i="3" s="1"/>
  <c r="Z854" i="3"/>
  <c r="AB854" i="3" s="1"/>
  <c r="X854" i="3"/>
  <c r="Y854" i="3" s="1"/>
  <c r="AA854" i="3" s="1"/>
  <c r="Z846" i="3"/>
  <c r="AB846" i="3" s="1"/>
  <c r="Y846" i="3"/>
  <c r="AA846" i="3" s="1"/>
  <c r="X846" i="3"/>
  <c r="X838" i="3"/>
  <c r="Z838" i="3" s="1"/>
  <c r="AB838" i="3" s="1"/>
  <c r="X830" i="3"/>
  <c r="Z830" i="3" s="1"/>
  <c r="AB830" i="3" s="1"/>
  <c r="Z822" i="3"/>
  <c r="AB822" i="3" s="1"/>
  <c r="X822" i="3"/>
  <c r="Y822" i="3" s="1"/>
  <c r="AA822" i="3" s="1"/>
  <c r="Z814" i="3"/>
  <c r="AB814" i="3" s="1"/>
  <c r="Y814" i="3"/>
  <c r="AA814" i="3" s="1"/>
  <c r="X814" i="3"/>
  <c r="X806" i="3"/>
  <c r="Z806" i="3" s="1"/>
  <c r="AB806" i="3" s="1"/>
  <c r="X798" i="3"/>
  <c r="Z798" i="3" s="1"/>
  <c r="AB798" i="3" s="1"/>
  <c r="Z790" i="3"/>
  <c r="AB790" i="3" s="1"/>
  <c r="X790" i="3"/>
  <c r="Y790" i="3" s="1"/>
  <c r="AA790" i="3" s="1"/>
  <c r="Z782" i="3"/>
  <c r="AB782" i="3" s="1"/>
  <c r="Y782" i="3"/>
  <c r="AA782" i="3" s="1"/>
  <c r="X782" i="3"/>
  <c r="X774" i="3"/>
  <c r="Z774" i="3" s="1"/>
  <c r="AB774" i="3" s="1"/>
  <c r="X766" i="3"/>
  <c r="Z766" i="3" s="1"/>
  <c r="AB766" i="3" s="1"/>
  <c r="Z758" i="3"/>
  <c r="AB758" i="3" s="1"/>
  <c r="X758" i="3"/>
  <c r="Y758" i="3" s="1"/>
  <c r="AA758" i="3" s="1"/>
  <c r="Z750" i="3"/>
  <c r="AB750" i="3" s="1"/>
  <c r="Y750" i="3"/>
  <c r="AA750" i="3" s="1"/>
  <c r="X750" i="3"/>
  <c r="X742" i="3"/>
  <c r="Z742" i="3" s="1"/>
  <c r="AB742" i="3" s="1"/>
  <c r="X734" i="3"/>
  <c r="Z734" i="3" s="1"/>
  <c r="AB734" i="3" s="1"/>
  <c r="Z726" i="3"/>
  <c r="AB726" i="3" s="1"/>
  <c r="X726" i="3"/>
  <c r="Y726" i="3" s="1"/>
  <c r="AA726" i="3" s="1"/>
  <c r="Z718" i="3"/>
  <c r="AB718" i="3" s="1"/>
  <c r="Y718" i="3"/>
  <c r="AA718" i="3" s="1"/>
  <c r="X718" i="3"/>
  <c r="AD987" i="3"/>
  <c r="AF987" i="3" s="1"/>
  <c r="AD971" i="3"/>
  <c r="AF971" i="3" s="1"/>
  <c r="AD955" i="3"/>
  <c r="AF955" i="3" s="1"/>
  <c r="AD939" i="3"/>
  <c r="AF939" i="3" s="1"/>
  <c r="AD923" i="3"/>
  <c r="AF923" i="3" s="1"/>
  <c r="AD907" i="3"/>
  <c r="AF907" i="3" s="1"/>
  <c r="Y883" i="3"/>
  <c r="AA883" i="3" s="1"/>
  <c r="X883" i="3"/>
  <c r="Z883" i="3" s="1"/>
  <c r="AB883" i="3" s="1"/>
  <c r="AD850" i="3"/>
  <c r="AF850" i="3" s="1"/>
  <c r="AD834" i="3"/>
  <c r="AF834" i="3" s="1"/>
  <c r="AD826" i="3"/>
  <c r="AF826" i="3" s="1"/>
  <c r="AD818" i="3"/>
  <c r="AF818" i="3" s="1"/>
  <c r="AD810" i="3"/>
  <c r="AF810" i="3" s="1"/>
  <c r="AD802" i="3"/>
  <c r="AF802" i="3" s="1"/>
  <c r="AD794" i="3"/>
  <c r="AF794" i="3" s="1"/>
  <c r="AD786" i="3"/>
  <c r="AF786" i="3" s="1"/>
  <c r="AD778" i="3"/>
  <c r="AF778" i="3" s="1"/>
  <c r="AD770" i="3"/>
  <c r="AF770" i="3" s="1"/>
  <c r="AD754" i="3"/>
  <c r="AF754" i="3" s="1"/>
  <c r="AD746" i="3"/>
  <c r="AF746" i="3" s="1"/>
  <c r="AD738" i="3"/>
  <c r="AF738" i="3" s="1"/>
  <c r="AD722" i="3"/>
  <c r="AF722" i="3" s="1"/>
  <c r="AD1051" i="3"/>
  <c r="AF1051" i="3" s="1"/>
  <c r="AD985" i="3"/>
  <c r="AF985" i="3" s="1"/>
  <c r="AD969" i="3"/>
  <c r="AF969" i="3" s="1"/>
  <c r="AD953" i="3"/>
  <c r="AF953" i="3" s="1"/>
  <c r="AD937" i="3"/>
  <c r="AF937" i="3" s="1"/>
  <c r="AD921" i="3"/>
  <c r="AF921" i="3" s="1"/>
  <c r="AD905" i="3"/>
  <c r="AF905" i="3" s="1"/>
  <c r="Y859" i="3"/>
  <c r="AA859" i="3" s="1"/>
  <c r="X859" i="3"/>
  <c r="Z859" i="3" s="1"/>
  <c r="AB859" i="3" s="1"/>
  <c r="X851" i="3"/>
  <c r="Z851" i="3" s="1"/>
  <c r="AB851" i="3" s="1"/>
  <c r="X843" i="3"/>
  <c r="Y843" i="3" s="1"/>
  <c r="AA843" i="3" s="1"/>
  <c r="Z843" i="3"/>
  <c r="AB843" i="3" s="1"/>
  <c r="X835" i="3"/>
  <c r="Y835" i="3" s="1"/>
  <c r="AA835" i="3" s="1"/>
  <c r="Z835" i="3"/>
  <c r="AB835" i="3" s="1"/>
  <c r="Y827" i="3"/>
  <c r="AA827" i="3" s="1"/>
  <c r="X827" i="3"/>
  <c r="Z827" i="3" s="1"/>
  <c r="AB827" i="3" s="1"/>
  <c r="X819" i="3"/>
  <c r="Z819" i="3" s="1"/>
  <c r="AB819" i="3" s="1"/>
  <c r="X811" i="3"/>
  <c r="Y811" i="3" s="1"/>
  <c r="AA811" i="3" s="1"/>
  <c r="Z811" i="3"/>
  <c r="AB811" i="3" s="1"/>
  <c r="X803" i="3"/>
  <c r="Y803" i="3" s="1"/>
  <c r="AA803" i="3" s="1"/>
  <c r="Z803" i="3"/>
  <c r="AB803" i="3" s="1"/>
  <c r="Y795" i="3"/>
  <c r="AA795" i="3" s="1"/>
  <c r="X795" i="3"/>
  <c r="Z795" i="3" s="1"/>
  <c r="AB795" i="3" s="1"/>
  <c r="X787" i="3"/>
  <c r="Z787" i="3" s="1"/>
  <c r="AB787" i="3" s="1"/>
  <c r="X779" i="3"/>
  <c r="Y779" i="3" s="1"/>
  <c r="AA779" i="3" s="1"/>
  <c r="Z779" i="3"/>
  <c r="AB779" i="3" s="1"/>
  <c r="X771" i="3"/>
  <c r="Y771" i="3" s="1"/>
  <c r="AA771" i="3" s="1"/>
  <c r="Z771" i="3"/>
  <c r="AB771" i="3" s="1"/>
  <c r="Y763" i="3"/>
  <c r="AA763" i="3" s="1"/>
  <c r="X763" i="3"/>
  <c r="Z763" i="3" s="1"/>
  <c r="AB763" i="3" s="1"/>
  <c r="X755" i="3"/>
  <c r="Z755" i="3" s="1"/>
  <c r="AB755" i="3" s="1"/>
  <c r="X747" i="3"/>
  <c r="Y747" i="3" s="1"/>
  <c r="AA747" i="3" s="1"/>
  <c r="Z747" i="3"/>
  <c r="AB747" i="3" s="1"/>
  <c r="X739" i="3"/>
  <c r="Y739" i="3" s="1"/>
  <c r="AA739" i="3" s="1"/>
  <c r="Z739" i="3"/>
  <c r="AB739" i="3" s="1"/>
  <c r="Y731" i="3"/>
  <c r="AA731" i="3" s="1"/>
  <c r="X731" i="3"/>
  <c r="Z731" i="3" s="1"/>
  <c r="AB731" i="3" s="1"/>
  <c r="X723" i="3"/>
  <c r="Z723" i="3" s="1"/>
  <c r="AB723" i="3" s="1"/>
  <c r="AD975" i="3"/>
  <c r="AF975" i="3" s="1"/>
  <c r="AD959" i="3"/>
  <c r="AF959" i="3" s="1"/>
  <c r="AD943" i="3"/>
  <c r="AF943" i="3" s="1"/>
  <c r="AD927" i="3"/>
  <c r="AF927" i="3" s="1"/>
  <c r="AD911" i="3"/>
  <c r="AF911" i="3" s="1"/>
  <c r="X879" i="3"/>
  <c r="Z879" i="3" s="1"/>
  <c r="AB879" i="3" s="1"/>
  <c r="Y592" i="3"/>
  <c r="AA592" i="3" s="1"/>
  <c r="Y584" i="3"/>
  <c r="AA584" i="3" s="1"/>
  <c r="Y576" i="3"/>
  <c r="AA576" i="3" s="1"/>
  <c r="Y568" i="3"/>
  <c r="AA568" i="3" s="1"/>
  <c r="N701" i="3"/>
  <c r="P701" i="3" s="1"/>
  <c r="N693" i="3"/>
  <c r="P693" i="3" s="1"/>
  <c r="Y689" i="3"/>
  <c r="AA689" i="3" s="1"/>
  <c r="X689" i="3"/>
  <c r="Z689" i="3" s="1"/>
  <c r="AB689" i="3" s="1"/>
  <c r="Y687" i="3"/>
  <c r="AA687" i="3" s="1"/>
  <c r="Z687" i="3"/>
  <c r="AB687" i="3" s="1"/>
  <c r="X687" i="3"/>
  <c r="X711" i="3"/>
  <c r="Y711" i="3" s="1"/>
  <c r="AA711" i="3" s="1"/>
  <c r="Z711" i="3"/>
  <c r="AB711" i="3" s="1"/>
  <c r="Y695" i="3"/>
  <c r="AA695" i="3" s="1"/>
  <c r="X695" i="3"/>
  <c r="Z695" i="3"/>
  <c r="AB695" i="3" s="1"/>
  <c r="Z682" i="3"/>
  <c r="AB682" i="3" s="1"/>
  <c r="X682" i="3"/>
  <c r="Y682" i="3" s="1"/>
  <c r="AA682" i="3" s="1"/>
  <c r="AE676" i="3"/>
  <c r="AG676" i="3" s="1"/>
  <c r="Z674" i="3"/>
  <c r="AB674" i="3" s="1"/>
  <c r="X674" i="3"/>
  <c r="Y674" i="3" s="1"/>
  <c r="AA674" i="3" s="1"/>
  <c r="AE668" i="3"/>
  <c r="AG668" i="3" s="1"/>
  <c r="Z666" i="3"/>
  <c r="AB666" i="3" s="1"/>
  <c r="X666" i="3"/>
  <c r="Y666" i="3" s="1"/>
  <c r="AA666" i="3" s="1"/>
  <c r="AE660" i="3"/>
  <c r="AG660" i="3" s="1"/>
  <c r="Z658" i="3"/>
  <c r="AB658" i="3" s="1"/>
  <c r="X658" i="3"/>
  <c r="Y658" i="3" s="1"/>
  <c r="AA658" i="3" s="1"/>
  <c r="AE652" i="3"/>
  <c r="AG652" i="3" s="1"/>
  <c r="Z650" i="3"/>
  <c r="AB650" i="3" s="1"/>
  <c r="X650" i="3"/>
  <c r="Y650" i="3" s="1"/>
  <c r="AA650" i="3" s="1"/>
  <c r="AE644" i="3"/>
  <c r="AG644" i="3" s="1"/>
  <c r="Z642" i="3"/>
  <c r="AB642" i="3" s="1"/>
  <c r="X642" i="3"/>
  <c r="Y642" i="3" s="1"/>
  <c r="AA642" i="3" s="1"/>
  <c r="AE636" i="3"/>
  <c r="AG636" i="3" s="1"/>
  <c r="Z634" i="3"/>
  <c r="AB634" i="3" s="1"/>
  <c r="X634" i="3"/>
  <c r="Y634" i="3" s="1"/>
  <c r="AA634" i="3" s="1"/>
  <c r="AE628" i="3"/>
  <c r="AG628" i="3" s="1"/>
  <c r="Z626" i="3"/>
  <c r="AB626" i="3" s="1"/>
  <c r="X626" i="3"/>
  <c r="Y626" i="3" s="1"/>
  <c r="AA626" i="3" s="1"/>
  <c r="AE620" i="3"/>
  <c r="AG620" i="3" s="1"/>
  <c r="Z618" i="3"/>
  <c r="AB618" i="3" s="1"/>
  <c r="X618" i="3"/>
  <c r="Y618" i="3" s="1"/>
  <c r="AA618" i="3" s="1"/>
  <c r="AE612" i="3"/>
  <c r="AG612" i="3" s="1"/>
  <c r="Z610" i="3"/>
  <c r="AB610" i="3" s="1"/>
  <c r="X610" i="3"/>
  <c r="Y610" i="3" s="1"/>
  <c r="AA610" i="3" s="1"/>
  <c r="AE604" i="3"/>
  <c r="AG604" i="3" s="1"/>
  <c r="Z602" i="3"/>
  <c r="AB602" i="3" s="1"/>
  <c r="X602" i="3"/>
  <c r="Y602" i="3" s="1"/>
  <c r="AA602" i="3" s="1"/>
  <c r="AE596" i="3"/>
  <c r="AG596" i="3" s="1"/>
  <c r="Y470" i="3"/>
  <c r="AA470" i="3" s="1"/>
  <c r="X470" i="3"/>
  <c r="Z470" i="3"/>
  <c r="AB470" i="3" s="1"/>
  <c r="AD582" i="3"/>
  <c r="AF582" i="3" s="1"/>
  <c r="AD566" i="3"/>
  <c r="AF566" i="3" s="1"/>
  <c r="X500" i="3"/>
  <c r="Y500" i="3" s="1"/>
  <c r="AA500" i="3" s="1"/>
  <c r="Z500" i="3"/>
  <c r="AB500" i="3" s="1"/>
  <c r="Y492" i="3"/>
  <c r="AA492" i="3" s="1"/>
  <c r="X492" i="3"/>
  <c r="Z492" i="3"/>
  <c r="AB492" i="3" s="1"/>
  <c r="X484" i="3"/>
  <c r="Z484" i="3" s="1"/>
  <c r="AB484" i="3" s="1"/>
  <c r="X476" i="3"/>
  <c r="Y476" i="3" s="1"/>
  <c r="AA476" i="3" s="1"/>
  <c r="Z476" i="3"/>
  <c r="AB476" i="3" s="1"/>
  <c r="X468" i="3"/>
  <c r="Y468" i="3" s="1"/>
  <c r="AA468" i="3" s="1"/>
  <c r="Z468" i="3"/>
  <c r="AB468" i="3" s="1"/>
  <c r="Y460" i="3"/>
  <c r="AA460" i="3" s="1"/>
  <c r="X460" i="3"/>
  <c r="Z460" i="3"/>
  <c r="AB460" i="3" s="1"/>
  <c r="Z361" i="3"/>
  <c r="AB361" i="3" s="1"/>
  <c r="Y361" i="3"/>
  <c r="AA361" i="3" s="1"/>
  <c r="X361" i="3"/>
  <c r="X357" i="3"/>
  <c r="Z357" i="3" s="1"/>
  <c r="AB357" i="3" s="1"/>
  <c r="X353" i="3"/>
  <c r="Z353" i="3" s="1"/>
  <c r="AB353" i="3" s="1"/>
  <c r="Z349" i="3"/>
  <c r="AB349" i="3" s="1"/>
  <c r="X349" i="3"/>
  <c r="Y349" i="3" s="1"/>
  <c r="AA349" i="3" s="1"/>
  <c r="Z345" i="3"/>
  <c r="AB345" i="3" s="1"/>
  <c r="Y345" i="3"/>
  <c r="AA345" i="3" s="1"/>
  <c r="X345" i="3"/>
  <c r="X341" i="3"/>
  <c r="Z341" i="3" s="1"/>
  <c r="AB341" i="3" s="1"/>
  <c r="X337" i="3"/>
  <c r="Z337" i="3" s="1"/>
  <c r="AB337" i="3" s="1"/>
  <c r="Z333" i="3"/>
  <c r="AB333" i="3" s="1"/>
  <c r="X333" i="3"/>
  <c r="Y333" i="3" s="1"/>
  <c r="AA333" i="3" s="1"/>
  <c r="Z329" i="3"/>
  <c r="AB329" i="3" s="1"/>
  <c r="Y329" i="3"/>
  <c r="AA329" i="3" s="1"/>
  <c r="X329" i="3"/>
  <c r="X325" i="3"/>
  <c r="Z325" i="3" s="1"/>
  <c r="AB325" i="3" s="1"/>
  <c r="AD588" i="3"/>
  <c r="AF588" i="3" s="1"/>
  <c r="AD572" i="3"/>
  <c r="AF572" i="3" s="1"/>
  <c r="X490" i="3"/>
  <c r="Z490" i="3" s="1"/>
  <c r="AB490" i="3" s="1"/>
  <c r="X474" i="3"/>
  <c r="Y474" i="3" s="1"/>
  <c r="AA474" i="3" s="1"/>
  <c r="Z474" i="3"/>
  <c r="AB474" i="3" s="1"/>
  <c r="N470" i="3"/>
  <c r="P470" i="3" s="1"/>
  <c r="X458" i="3"/>
  <c r="Y458" i="3" s="1"/>
  <c r="AA458" i="3" s="1"/>
  <c r="Z458" i="3"/>
  <c r="AB458" i="3" s="1"/>
  <c r="M456" i="3"/>
  <c r="O456" i="3" s="1"/>
  <c r="X452" i="3"/>
  <c r="Z452" i="3"/>
  <c r="AB452" i="3" s="1"/>
  <c r="Y452" i="3"/>
  <c r="AA452" i="3" s="1"/>
  <c r="X436" i="3"/>
  <c r="Z436" i="3"/>
  <c r="AB436" i="3" s="1"/>
  <c r="Y436" i="3"/>
  <c r="AA436" i="3" s="1"/>
  <c r="AD413" i="3"/>
  <c r="AF413" i="3" s="1"/>
  <c r="AD397" i="3"/>
  <c r="AF397" i="3" s="1"/>
  <c r="AD381" i="3"/>
  <c r="AF381" i="3" s="1"/>
  <c r="AD365" i="3"/>
  <c r="AF365" i="3" s="1"/>
  <c r="AD680" i="3"/>
  <c r="AF680" i="3" s="1"/>
  <c r="AD672" i="3"/>
  <c r="AF672" i="3" s="1"/>
  <c r="AD664" i="3"/>
  <c r="AF664" i="3" s="1"/>
  <c r="AD656" i="3"/>
  <c r="AF656" i="3" s="1"/>
  <c r="AD648" i="3"/>
  <c r="AF648" i="3" s="1"/>
  <c r="AD640" i="3"/>
  <c r="AF640" i="3" s="1"/>
  <c r="AD632" i="3"/>
  <c r="AF632" i="3" s="1"/>
  <c r="AD624" i="3"/>
  <c r="AF624" i="3" s="1"/>
  <c r="AD616" i="3"/>
  <c r="AF616" i="3" s="1"/>
  <c r="AD608" i="3"/>
  <c r="AF608" i="3" s="1"/>
  <c r="AD600" i="3"/>
  <c r="AF600" i="3" s="1"/>
  <c r="Z420" i="3"/>
  <c r="AB420" i="3" s="1"/>
  <c r="Y420" i="3"/>
  <c r="AA420" i="3" s="1"/>
  <c r="X420" i="3"/>
  <c r="X412" i="3"/>
  <c r="Z412" i="3" s="1"/>
  <c r="AB412" i="3" s="1"/>
  <c r="AE410" i="3"/>
  <c r="AG410" i="3" s="1"/>
  <c r="X404" i="3"/>
  <c r="Z404" i="3" s="1"/>
  <c r="AB404" i="3" s="1"/>
  <c r="X396" i="3"/>
  <c r="Z396" i="3" s="1"/>
  <c r="AB396" i="3" s="1"/>
  <c r="AE394" i="3"/>
  <c r="AG394" i="3" s="1"/>
  <c r="X388" i="3"/>
  <c r="Z388" i="3" s="1"/>
  <c r="AB388" i="3" s="1"/>
  <c r="Z380" i="3"/>
  <c r="AB380" i="3" s="1"/>
  <c r="X380" i="3"/>
  <c r="Y380" i="3" s="1"/>
  <c r="AA380" i="3" s="1"/>
  <c r="AE378" i="3"/>
  <c r="AG378" i="3" s="1"/>
  <c r="Z372" i="3"/>
  <c r="AB372" i="3" s="1"/>
  <c r="X372" i="3"/>
  <c r="Y372" i="3" s="1"/>
  <c r="AA372" i="3" s="1"/>
  <c r="Z364" i="3"/>
  <c r="AB364" i="3" s="1"/>
  <c r="Y364" i="3"/>
  <c r="AA364" i="3" s="1"/>
  <c r="X364" i="3"/>
  <c r="X362" i="3"/>
  <c r="Z362" i="3" s="1"/>
  <c r="AB362" i="3" s="1"/>
  <c r="X354" i="3"/>
  <c r="Y354" i="3" s="1"/>
  <c r="AA354" i="3" s="1"/>
  <c r="Z354" i="3"/>
  <c r="AB354" i="3" s="1"/>
  <c r="Y296" i="3"/>
  <c r="AA296" i="3" s="1"/>
  <c r="X296" i="3"/>
  <c r="Z296" i="3" s="1"/>
  <c r="AB296" i="3" s="1"/>
  <c r="Y293" i="3"/>
  <c r="AA293" i="3" s="1"/>
  <c r="Z293" i="3"/>
  <c r="AB293" i="3" s="1"/>
  <c r="X293" i="3"/>
  <c r="AE288" i="3"/>
  <c r="AG288" i="3" s="1"/>
  <c r="M280" i="3"/>
  <c r="O280" i="3" s="1"/>
  <c r="AD275" i="3"/>
  <c r="AF275" i="3" s="1"/>
  <c r="N219" i="3"/>
  <c r="P219" i="3" s="1"/>
  <c r="N211" i="3"/>
  <c r="P211" i="3" s="1"/>
  <c r="N203" i="3"/>
  <c r="P203" i="3" s="1"/>
  <c r="N195" i="3"/>
  <c r="P195" i="3" s="1"/>
  <c r="X356" i="3"/>
  <c r="Y356" i="3" s="1"/>
  <c r="AA356" i="3" s="1"/>
  <c r="Z356" i="3"/>
  <c r="AB356" i="3" s="1"/>
  <c r="Y348" i="3"/>
  <c r="AA348" i="3" s="1"/>
  <c r="X348" i="3"/>
  <c r="Z348" i="3" s="1"/>
  <c r="AB348" i="3" s="1"/>
  <c r="X340" i="3"/>
  <c r="Z340" i="3" s="1"/>
  <c r="AB340" i="3" s="1"/>
  <c r="X332" i="3"/>
  <c r="Y332" i="3" s="1"/>
  <c r="AA332" i="3" s="1"/>
  <c r="Z332" i="3"/>
  <c r="AB332" i="3" s="1"/>
  <c r="N322" i="3"/>
  <c r="P322" i="3" s="1"/>
  <c r="X318" i="3"/>
  <c r="Y318" i="3" s="1"/>
  <c r="AA318" i="3" s="1"/>
  <c r="AE310" i="3"/>
  <c r="AG310" i="3" s="1"/>
  <c r="X307" i="3"/>
  <c r="Y307" i="3" s="1"/>
  <c r="AA307" i="3" s="1"/>
  <c r="Z307" i="3"/>
  <c r="AB307" i="3" s="1"/>
  <c r="X286" i="3"/>
  <c r="Y286" i="3" s="1"/>
  <c r="AA286" i="3" s="1"/>
  <c r="AE278" i="3"/>
  <c r="AG278" i="3" s="1"/>
  <c r="N476" i="3"/>
  <c r="P476" i="3" s="1"/>
  <c r="X358" i="3"/>
  <c r="Y358" i="3" s="1"/>
  <c r="AA358" i="3" s="1"/>
  <c r="Z358" i="3"/>
  <c r="AB358" i="3" s="1"/>
  <c r="Y350" i="3"/>
  <c r="AA350" i="3" s="1"/>
  <c r="X350" i="3"/>
  <c r="Z350" i="3"/>
  <c r="AB350" i="3" s="1"/>
  <c r="Y342" i="3"/>
  <c r="AA342" i="3" s="1"/>
  <c r="X342" i="3"/>
  <c r="Z342" i="3" s="1"/>
  <c r="AB342" i="3" s="1"/>
  <c r="X334" i="3"/>
  <c r="Z334" i="3" s="1"/>
  <c r="AB334" i="3" s="1"/>
  <c r="X326" i="3"/>
  <c r="Y326" i="3" s="1"/>
  <c r="AA326" i="3" s="1"/>
  <c r="Z326" i="3"/>
  <c r="AB326" i="3" s="1"/>
  <c r="AE316" i="3"/>
  <c r="AG316" i="3" s="1"/>
  <c r="X313" i="3"/>
  <c r="Y313" i="3" s="1"/>
  <c r="AA313" i="3" s="1"/>
  <c r="AE300" i="3"/>
  <c r="AG300" i="3" s="1"/>
  <c r="X297" i="3"/>
  <c r="Y297" i="3" s="1"/>
  <c r="AA297" i="3" s="1"/>
  <c r="AE284" i="3"/>
  <c r="AG284" i="3" s="1"/>
  <c r="X281" i="3"/>
  <c r="Y281" i="3" s="1"/>
  <c r="AA281" i="3" s="1"/>
  <c r="N268" i="3"/>
  <c r="P268" i="3" s="1"/>
  <c r="M268" i="3"/>
  <c r="O268" i="3" s="1"/>
  <c r="M29" i="3"/>
  <c r="O29" i="3" s="1"/>
  <c r="N29" i="3"/>
  <c r="P29" i="3" s="1"/>
  <c r="M319" i="3"/>
  <c r="O319" i="3" s="1"/>
  <c r="AE270" i="3"/>
  <c r="AG270" i="3" s="1"/>
  <c r="X268" i="3"/>
  <c r="Z268" i="3" s="1"/>
  <c r="AB268" i="3" s="1"/>
  <c r="X253" i="3"/>
  <c r="Z253" i="3" s="1"/>
  <c r="AB253" i="3" s="1"/>
  <c r="X249" i="3"/>
  <c r="Z249" i="3" s="1"/>
  <c r="AB249" i="3" s="1"/>
  <c r="Z245" i="3"/>
  <c r="AB245" i="3" s="1"/>
  <c r="Y245" i="3"/>
  <c r="AA245" i="3" s="1"/>
  <c r="X245" i="3"/>
  <c r="Z241" i="3"/>
  <c r="AB241" i="3" s="1"/>
  <c r="Y241" i="3"/>
  <c r="AA241" i="3" s="1"/>
  <c r="X241" i="3"/>
  <c r="X237" i="3"/>
  <c r="Z237" i="3" s="1"/>
  <c r="AB237" i="3" s="1"/>
  <c r="X233" i="3"/>
  <c r="Z233" i="3" s="1"/>
  <c r="AB233" i="3" s="1"/>
  <c r="Z215" i="3"/>
  <c r="AB215" i="3" s="1"/>
  <c r="Y215" i="3"/>
  <c r="AA215" i="3" s="1"/>
  <c r="X215" i="3"/>
  <c r="Z207" i="3"/>
  <c r="AB207" i="3" s="1"/>
  <c r="Y207" i="3"/>
  <c r="AA207" i="3" s="1"/>
  <c r="X207" i="3"/>
  <c r="AE193" i="3"/>
  <c r="AG193" i="3" s="1"/>
  <c r="AE189" i="3"/>
  <c r="AG189" i="3" s="1"/>
  <c r="AE183" i="3"/>
  <c r="AG183" i="3" s="1"/>
  <c r="AE181" i="3"/>
  <c r="AG181" i="3" s="1"/>
  <c r="AE179" i="3"/>
  <c r="AG179" i="3" s="1"/>
  <c r="AE177" i="3"/>
  <c r="AG177" i="3" s="1"/>
  <c r="AE175" i="3"/>
  <c r="AG175" i="3" s="1"/>
  <c r="AE173" i="3"/>
  <c r="AG173" i="3" s="1"/>
  <c r="X63" i="3"/>
  <c r="Z63" i="3" s="1"/>
  <c r="AB63" i="3" s="1"/>
  <c r="Y14" i="3"/>
  <c r="AA14" i="3" s="1"/>
  <c r="N15" i="3"/>
  <c r="P15" i="3" s="1"/>
  <c r="Z269" i="3"/>
  <c r="AB269" i="3" s="1"/>
  <c r="AD50" i="3"/>
  <c r="AF50" i="3" s="1"/>
  <c r="AD18" i="3"/>
  <c r="AF18" i="3" s="1"/>
  <c r="M256" i="3"/>
  <c r="O256" i="3" s="1"/>
  <c r="AD52" i="3"/>
  <c r="AF52" i="3" s="1"/>
  <c r="N17" i="3"/>
  <c r="P17" i="3" s="1"/>
  <c r="AD4" i="3"/>
  <c r="AF4" i="3" s="1"/>
  <c r="AD54" i="3"/>
  <c r="AF54" i="3" s="1"/>
  <c r="AD218" i="3"/>
  <c r="AF218" i="3" s="1"/>
  <c r="AD48" i="3"/>
  <c r="AF48" i="3" s="1"/>
  <c r="N21" i="3"/>
  <c r="P21" i="3" s="1"/>
  <c r="AD6" i="3"/>
  <c r="AF6" i="3" s="1"/>
  <c r="AD8" i="3"/>
  <c r="AF8" i="3" s="1"/>
  <c r="AG1696" i="3" s="1"/>
  <c r="X1426" i="3"/>
  <c r="Z1426" i="3" s="1"/>
  <c r="AB1426" i="3" s="1"/>
  <c r="X1418" i="3"/>
  <c r="Y1418" i="3" s="1"/>
  <c r="AA1418" i="3" s="1"/>
  <c r="Z1418" i="3"/>
  <c r="AB1418" i="3" s="1"/>
  <c r="X1410" i="3"/>
  <c r="Z1410" i="3"/>
  <c r="AB1410" i="3" s="1"/>
  <c r="Y1410" i="3"/>
  <c r="AA1410" i="3" s="1"/>
  <c r="X1354" i="3"/>
  <c r="Z1354" i="3" s="1"/>
  <c r="AB1354" i="3" s="1"/>
  <c r="Y1354" i="3"/>
  <c r="AA1354" i="3" s="1"/>
  <c r="X1436" i="3"/>
  <c r="Z1436" i="3" s="1"/>
  <c r="AB1436" i="3" s="1"/>
  <c r="Z1346" i="3"/>
  <c r="AB1346" i="3" s="1"/>
  <c r="Y1346" i="3"/>
  <c r="AA1346" i="3" s="1"/>
  <c r="X1346" i="3"/>
  <c r="X1336" i="3"/>
  <c r="Z1336" i="3" s="1"/>
  <c r="AB1336" i="3" s="1"/>
  <c r="AD1475" i="3"/>
  <c r="AF1475" i="3" s="1"/>
  <c r="X1268" i="3"/>
  <c r="Y1268" i="3"/>
  <c r="AA1268" i="3" s="1"/>
  <c r="Z1268" i="3"/>
  <c r="AB1268" i="3" s="1"/>
  <c r="X1278" i="3"/>
  <c r="Y1278" i="3" s="1"/>
  <c r="AA1278" i="3" s="1"/>
  <c r="Z1278" i="3"/>
  <c r="AB1278" i="3" s="1"/>
  <c r="Z1135" i="3"/>
  <c r="AB1135" i="3" s="1"/>
  <c r="Y1135" i="3"/>
  <c r="AA1135" i="3" s="1"/>
  <c r="X1135" i="3"/>
  <c r="Z1127" i="3"/>
  <c r="AB1127" i="3" s="1"/>
  <c r="Y1127" i="3"/>
  <c r="AA1127" i="3" s="1"/>
  <c r="X1127" i="3"/>
  <c r="X1119" i="3"/>
  <c r="Z1119" i="3" s="1"/>
  <c r="AB1119" i="3" s="1"/>
  <c r="AD1246" i="3"/>
  <c r="AF1246" i="3" s="1"/>
  <c r="X1055" i="3"/>
  <c r="Z1055" i="3" s="1"/>
  <c r="AB1055" i="3" s="1"/>
  <c r="X1066" i="3"/>
  <c r="Y1066" i="3" s="1"/>
  <c r="AA1066" i="3" s="1"/>
  <c r="Z1066" i="3"/>
  <c r="AB1066" i="3" s="1"/>
  <c r="X1058" i="3"/>
  <c r="Y1058" i="3" s="1"/>
  <c r="AA1058" i="3" s="1"/>
  <c r="X1048" i="3"/>
  <c r="Y1048" i="3" s="1"/>
  <c r="AA1048" i="3" s="1"/>
  <c r="Z1048" i="3"/>
  <c r="AB1048" i="3" s="1"/>
  <c r="X1044" i="3"/>
  <c r="Z1044" i="3"/>
  <c r="AB1044" i="3" s="1"/>
  <c r="Y1044" i="3"/>
  <c r="AA1044" i="3" s="1"/>
  <c r="X1036" i="3"/>
  <c r="Z1036" i="3" s="1"/>
  <c r="AB1036" i="3" s="1"/>
  <c r="Y1036" i="3"/>
  <c r="AA1036" i="3" s="1"/>
  <c r="X1028" i="3"/>
  <c r="Z1028" i="3" s="1"/>
  <c r="AB1028" i="3" s="1"/>
  <c r="X1020" i="3"/>
  <c r="Y1020" i="3" s="1"/>
  <c r="AA1020" i="3" s="1"/>
  <c r="Z1020" i="3"/>
  <c r="AB1020" i="3" s="1"/>
  <c r="X1012" i="3"/>
  <c r="Z1012" i="3"/>
  <c r="AB1012" i="3" s="1"/>
  <c r="Y1012" i="3"/>
  <c r="AA1012" i="3" s="1"/>
  <c r="X1004" i="3"/>
  <c r="Z1004" i="3" s="1"/>
  <c r="AB1004" i="3" s="1"/>
  <c r="Y1004" i="3"/>
  <c r="AA1004" i="3" s="1"/>
  <c r="X996" i="3"/>
  <c r="Z996" i="3" s="1"/>
  <c r="AB996" i="3" s="1"/>
  <c r="X988" i="3"/>
  <c r="Y988" i="3" s="1"/>
  <c r="AA988" i="3" s="1"/>
  <c r="Z988" i="3"/>
  <c r="AB988" i="3" s="1"/>
  <c r="X980" i="3"/>
  <c r="Z980" i="3"/>
  <c r="AB980" i="3" s="1"/>
  <c r="Y980" i="3"/>
  <c r="AA980" i="3" s="1"/>
  <c r="X972" i="3"/>
  <c r="Z972" i="3" s="1"/>
  <c r="AB972" i="3" s="1"/>
  <c r="Y972" i="3"/>
  <c r="AA972" i="3" s="1"/>
  <c r="AD1039" i="3"/>
  <c r="AF1039" i="3" s="1"/>
  <c r="AD1031" i="3"/>
  <c r="AF1031" i="3" s="1"/>
  <c r="AD1023" i="3"/>
  <c r="AF1023" i="3" s="1"/>
  <c r="AD1015" i="3"/>
  <c r="AF1015" i="3" s="1"/>
  <c r="AD1007" i="3"/>
  <c r="AF1007" i="3" s="1"/>
  <c r="AD999" i="3"/>
  <c r="AF999" i="3" s="1"/>
  <c r="AD991" i="3"/>
  <c r="AF991" i="3" s="1"/>
  <c r="X885" i="3"/>
  <c r="Z885" i="3" s="1"/>
  <c r="AB885" i="3" s="1"/>
  <c r="X867" i="3"/>
  <c r="Z867" i="3"/>
  <c r="AB867" i="3" s="1"/>
  <c r="Y867" i="3"/>
  <c r="AA867" i="3" s="1"/>
  <c r="X864" i="3"/>
  <c r="Z864" i="3" s="1"/>
  <c r="AB864" i="3" s="1"/>
  <c r="Z856" i="3"/>
  <c r="AB856" i="3" s="1"/>
  <c r="X856" i="3"/>
  <c r="Y856" i="3" s="1"/>
  <c r="AA856" i="3" s="1"/>
  <c r="Z848" i="3"/>
  <c r="AB848" i="3" s="1"/>
  <c r="Y848" i="3"/>
  <c r="AA848" i="3" s="1"/>
  <c r="X848" i="3"/>
  <c r="X840" i="3"/>
  <c r="Z840" i="3" s="1"/>
  <c r="AB840" i="3" s="1"/>
  <c r="X832" i="3"/>
  <c r="Z832" i="3" s="1"/>
  <c r="AB832" i="3" s="1"/>
  <c r="Z824" i="3"/>
  <c r="AB824" i="3" s="1"/>
  <c r="X824" i="3"/>
  <c r="Y824" i="3" s="1"/>
  <c r="AA824" i="3" s="1"/>
  <c r="Z816" i="3"/>
  <c r="AB816" i="3" s="1"/>
  <c r="Y816" i="3"/>
  <c r="AA816" i="3" s="1"/>
  <c r="X816" i="3"/>
  <c r="X808" i="3"/>
  <c r="Z808" i="3" s="1"/>
  <c r="AB808" i="3" s="1"/>
  <c r="X800" i="3"/>
  <c r="Z800" i="3" s="1"/>
  <c r="AB800" i="3" s="1"/>
  <c r="Z792" i="3"/>
  <c r="AB792" i="3" s="1"/>
  <c r="X792" i="3"/>
  <c r="Y792" i="3" s="1"/>
  <c r="AA792" i="3" s="1"/>
  <c r="Z784" i="3"/>
  <c r="AB784" i="3" s="1"/>
  <c r="Y784" i="3"/>
  <c r="AA784" i="3" s="1"/>
  <c r="X784" i="3"/>
  <c r="X776" i="3"/>
  <c r="Z776" i="3" s="1"/>
  <c r="AB776" i="3" s="1"/>
  <c r="X768" i="3"/>
  <c r="Z768" i="3" s="1"/>
  <c r="AB768" i="3" s="1"/>
  <c r="Z760" i="3"/>
  <c r="AB760" i="3" s="1"/>
  <c r="X760" i="3"/>
  <c r="Y760" i="3" s="1"/>
  <c r="AA760" i="3" s="1"/>
  <c r="Z752" i="3"/>
  <c r="AB752" i="3" s="1"/>
  <c r="Y752" i="3"/>
  <c r="AA752" i="3" s="1"/>
  <c r="X752" i="3"/>
  <c r="X744" i="3"/>
  <c r="Z744" i="3" s="1"/>
  <c r="AB744" i="3" s="1"/>
  <c r="X736" i="3"/>
  <c r="Z736" i="3" s="1"/>
  <c r="AB736" i="3" s="1"/>
  <c r="Z728" i="3"/>
  <c r="AB728" i="3" s="1"/>
  <c r="X728" i="3"/>
  <c r="Y728" i="3" s="1"/>
  <c r="AA728" i="3" s="1"/>
  <c r="Z720" i="3"/>
  <c r="AB720" i="3" s="1"/>
  <c r="Y720" i="3"/>
  <c r="AA720" i="3" s="1"/>
  <c r="X720" i="3"/>
  <c r="X714" i="3"/>
  <c r="Z714" i="3" s="1"/>
  <c r="AB714" i="3" s="1"/>
  <c r="X710" i="3"/>
  <c r="Z710" i="3" s="1"/>
  <c r="AB710" i="3" s="1"/>
  <c r="Z706" i="3"/>
  <c r="AB706" i="3" s="1"/>
  <c r="X706" i="3"/>
  <c r="Y706" i="3" s="1"/>
  <c r="AA706" i="3" s="1"/>
  <c r="Z702" i="3"/>
  <c r="AB702" i="3" s="1"/>
  <c r="Y702" i="3"/>
  <c r="AA702" i="3" s="1"/>
  <c r="X702" i="3"/>
  <c r="X698" i="3"/>
  <c r="Z698" i="3" s="1"/>
  <c r="AB698" i="3" s="1"/>
  <c r="X694" i="3"/>
  <c r="Z694" i="3" s="1"/>
  <c r="AB694" i="3" s="1"/>
  <c r="Z690" i="3"/>
  <c r="AB690" i="3" s="1"/>
  <c r="X690" i="3"/>
  <c r="Y690" i="3" s="1"/>
  <c r="AA690" i="3" s="1"/>
  <c r="Z870" i="3"/>
  <c r="AB870" i="3" s="1"/>
  <c r="AD866" i="3"/>
  <c r="AF866" i="3" s="1"/>
  <c r="AD1049" i="3"/>
  <c r="AF1049" i="3" s="1"/>
  <c r="X865" i="3"/>
  <c r="Y865" i="3" s="1"/>
  <c r="AA865" i="3" s="1"/>
  <c r="Z865" i="3"/>
  <c r="AB865" i="3" s="1"/>
  <c r="X857" i="3"/>
  <c r="Y857" i="3" s="1"/>
  <c r="AA857" i="3" s="1"/>
  <c r="Z857" i="3"/>
  <c r="AB857" i="3" s="1"/>
  <c r="Y849" i="3"/>
  <c r="AA849" i="3" s="1"/>
  <c r="X849" i="3"/>
  <c r="Z849" i="3" s="1"/>
  <c r="AB849" i="3" s="1"/>
  <c r="X841" i="3"/>
  <c r="Z841" i="3" s="1"/>
  <c r="AB841" i="3" s="1"/>
  <c r="X833" i="3"/>
  <c r="Y833" i="3" s="1"/>
  <c r="AA833" i="3" s="1"/>
  <c r="Z833" i="3"/>
  <c r="AB833" i="3" s="1"/>
  <c r="X825" i="3"/>
  <c r="Y825" i="3" s="1"/>
  <c r="AA825" i="3" s="1"/>
  <c r="Z825" i="3"/>
  <c r="AB825" i="3" s="1"/>
  <c r="Y817" i="3"/>
  <c r="AA817" i="3" s="1"/>
  <c r="X817" i="3"/>
  <c r="Z817" i="3" s="1"/>
  <c r="AB817" i="3" s="1"/>
  <c r="X809" i="3"/>
  <c r="Z809" i="3" s="1"/>
  <c r="AB809" i="3" s="1"/>
  <c r="X801" i="3"/>
  <c r="Y801" i="3" s="1"/>
  <c r="AA801" i="3" s="1"/>
  <c r="Z801" i="3"/>
  <c r="AB801" i="3" s="1"/>
  <c r="X793" i="3"/>
  <c r="Y793" i="3" s="1"/>
  <c r="AA793" i="3" s="1"/>
  <c r="Z793" i="3"/>
  <c r="AB793" i="3" s="1"/>
  <c r="Y785" i="3"/>
  <c r="AA785" i="3" s="1"/>
  <c r="X785" i="3"/>
  <c r="Z785" i="3" s="1"/>
  <c r="AB785" i="3" s="1"/>
  <c r="X777" i="3"/>
  <c r="Z777" i="3" s="1"/>
  <c r="AB777" i="3" s="1"/>
  <c r="X769" i="3"/>
  <c r="Y769" i="3" s="1"/>
  <c r="AA769" i="3" s="1"/>
  <c r="Z769" i="3"/>
  <c r="AB769" i="3" s="1"/>
  <c r="X761" i="3"/>
  <c r="Y761" i="3" s="1"/>
  <c r="AA761" i="3" s="1"/>
  <c r="Z761" i="3"/>
  <c r="AB761" i="3" s="1"/>
  <c r="Y753" i="3"/>
  <c r="AA753" i="3" s="1"/>
  <c r="X753" i="3"/>
  <c r="Z753" i="3" s="1"/>
  <c r="AB753" i="3" s="1"/>
  <c r="X745" i="3"/>
  <c r="Z745" i="3" s="1"/>
  <c r="AB745" i="3" s="1"/>
  <c r="X737" i="3"/>
  <c r="Y737" i="3" s="1"/>
  <c r="AA737" i="3" s="1"/>
  <c r="Z737" i="3"/>
  <c r="AB737" i="3" s="1"/>
  <c r="X729" i="3"/>
  <c r="Y729" i="3" s="1"/>
  <c r="AA729" i="3" s="1"/>
  <c r="Z729" i="3"/>
  <c r="AB729" i="3" s="1"/>
  <c r="Y721" i="3"/>
  <c r="AA721" i="3" s="1"/>
  <c r="X721" i="3"/>
  <c r="Z721" i="3" s="1"/>
  <c r="AB721" i="3" s="1"/>
  <c r="X713" i="3"/>
  <c r="Z713" i="3" s="1"/>
  <c r="AB713" i="3" s="1"/>
  <c r="X703" i="3"/>
  <c r="Y703" i="3" s="1"/>
  <c r="AA703" i="3" s="1"/>
  <c r="Z703" i="3"/>
  <c r="AB703" i="3" s="1"/>
  <c r="X697" i="3"/>
  <c r="Y697" i="3" s="1"/>
  <c r="AA697" i="3" s="1"/>
  <c r="Z697" i="3"/>
  <c r="AB697" i="3" s="1"/>
  <c r="Z676" i="3"/>
  <c r="AB676" i="3" s="1"/>
  <c r="X676" i="3"/>
  <c r="Y676" i="3" s="1"/>
  <c r="AA676" i="3" s="1"/>
  <c r="Z668" i="3"/>
  <c r="AB668" i="3" s="1"/>
  <c r="Y668" i="3"/>
  <c r="AA668" i="3" s="1"/>
  <c r="X668" i="3"/>
  <c r="X660" i="3"/>
  <c r="Z660" i="3" s="1"/>
  <c r="AB660" i="3" s="1"/>
  <c r="X652" i="3"/>
  <c r="Z652" i="3" s="1"/>
  <c r="AB652" i="3" s="1"/>
  <c r="Z644" i="3"/>
  <c r="AB644" i="3" s="1"/>
  <c r="X644" i="3"/>
  <c r="Y644" i="3" s="1"/>
  <c r="AA644" i="3" s="1"/>
  <c r="Z636" i="3"/>
  <c r="AB636" i="3" s="1"/>
  <c r="Y636" i="3"/>
  <c r="AA636" i="3" s="1"/>
  <c r="X636" i="3"/>
  <c r="X628" i="3"/>
  <c r="Z628" i="3" s="1"/>
  <c r="AB628" i="3" s="1"/>
  <c r="X620" i="3"/>
  <c r="Z620" i="3" s="1"/>
  <c r="AB620" i="3" s="1"/>
  <c r="Z612" i="3"/>
  <c r="AB612" i="3" s="1"/>
  <c r="X612" i="3"/>
  <c r="Y612" i="3" s="1"/>
  <c r="AA612" i="3" s="1"/>
  <c r="Z604" i="3"/>
  <c r="AB604" i="3" s="1"/>
  <c r="Y604" i="3"/>
  <c r="AA604" i="3" s="1"/>
  <c r="X604" i="3"/>
  <c r="X596" i="3"/>
  <c r="Z596" i="3" s="1"/>
  <c r="AB596" i="3" s="1"/>
  <c r="X494" i="3"/>
  <c r="Y494" i="3" s="1"/>
  <c r="AA494" i="3" s="1"/>
  <c r="Z494" i="3"/>
  <c r="AB494" i="3" s="1"/>
  <c r="Y462" i="3"/>
  <c r="AA462" i="3" s="1"/>
  <c r="X462" i="3"/>
  <c r="Z462" i="3" s="1"/>
  <c r="AB462" i="3" s="1"/>
  <c r="AD564" i="3"/>
  <c r="AF564" i="3" s="1"/>
  <c r="AD560" i="3"/>
  <c r="AF560" i="3" s="1"/>
  <c r="AD556" i="3"/>
  <c r="AF556" i="3" s="1"/>
  <c r="AD552" i="3"/>
  <c r="AF552" i="3" s="1"/>
  <c r="AD548" i="3"/>
  <c r="AF548" i="3" s="1"/>
  <c r="AD544" i="3"/>
  <c r="AF544" i="3" s="1"/>
  <c r="AD540" i="3"/>
  <c r="AF540" i="3" s="1"/>
  <c r="AD536" i="3"/>
  <c r="AF536" i="3" s="1"/>
  <c r="AD532" i="3"/>
  <c r="AF532" i="3" s="1"/>
  <c r="AD528" i="3"/>
  <c r="AF528" i="3" s="1"/>
  <c r="AD524" i="3"/>
  <c r="AF524" i="3" s="1"/>
  <c r="AD520" i="3"/>
  <c r="AF520" i="3" s="1"/>
  <c r="AD516" i="3"/>
  <c r="AF516" i="3" s="1"/>
  <c r="AD512" i="3"/>
  <c r="AF512" i="3" s="1"/>
  <c r="AD508" i="3"/>
  <c r="AF508" i="3" s="1"/>
  <c r="AD504" i="3"/>
  <c r="AF504" i="3" s="1"/>
  <c r="X448" i="3"/>
  <c r="Y448" i="3" s="1"/>
  <c r="AA448" i="3" s="1"/>
  <c r="Z448" i="3"/>
  <c r="AB448" i="3" s="1"/>
  <c r="X432" i="3"/>
  <c r="Z432" i="3"/>
  <c r="AB432" i="3" s="1"/>
  <c r="Y432" i="3"/>
  <c r="AA432" i="3" s="1"/>
  <c r="X418" i="3"/>
  <c r="Z418" i="3" s="1"/>
  <c r="AB418" i="3" s="1"/>
  <c r="Z410" i="3"/>
  <c r="AB410" i="3" s="1"/>
  <c r="X410" i="3"/>
  <c r="Y410" i="3" s="1"/>
  <c r="AA410" i="3" s="1"/>
  <c r="Z402" i="3"/>
  <c r="AB402" i="3" s="1"/>
  <c r="Y402" i="3"/>
  <c r="AA402" i="3" s="1"/>
  <c r="X402" i="3"/>
  <c r="X394" i="3"/>
  <c r="Z394" i="3" s="1"/>
  <c r="AB394" i="3" s="1"/>
  <c r="X386" i="3"/>
  <c r="Z386" i="3" s="1"/>
  <c r="AB386" i="3" s="1"/>
  <c r="Z378" i="3"/>
  <c r="AB378" i="3" s="1"/>
  <c r="X378" i="3"/>
  <c r="Y378" i="3" s="1"/>
  <c r="AA378" i="3" s="1"/>
  <c r="Z370" i="3"/>
  <c r="AB370" i="3" s="1"/>
  <c r="Y370" i="3"/>
  <c r="AA370" i="3" s="1"/>
  <c r="X370" i="3"/>
  <c r="N460" i="3"/>
  <c r="P460" i="3" s="1"/>
  <c r="X330" i="3"/>
  <c r="Z330" i="3" s="1"/>
  <c r="AB330" i="3" s="1"/>
  <c r="X304" i="3"/>
  <c r="Y304" i="3" s="1"/>
  <c r="AA304" i="3" s="1"/>
  <c r="Z304" i="3"/>
  <c r="AB304" i="3" s="1"/>
  <c r="X301" i="3"/>
  <c r="Y301" i="3" s="1"/>
  <c r="AA301" i="3" s="1"/>
  <c r="Y324" i="3"/>
  <c r="AA324" i="3" s="1"/>
  <c r="X324" i="3"/>
  <c r="Z324" i="3" s="1"/>
  <c r="AB324" i="3" s="1"/>
  <c r="X315" i="3"/>
  <c r="Z315" i="3" s="1"/>
  <c r="AB315" i="3" s="1"/>
  <c r="X294" i="3"/>
  <c r="Y294" i="3" s="1"/>
  <c r="AA294" i="3" s="1"/>
  <c r="X283" i="3"/>
  <c r="Y283" i="3" s="1"/>
  <c r="AA283" i="3" s="1"/>
  <c r="Z283" i="3"/>
  <c r="AB283" i="3" s="1"/>
  <c r="Y265" i="3"/>
  <c r="AA265" i="3" s="1"/>
  <c r="Y257" i="3"/>
  <c r="AA257" i="3" s="1"/>
  <c r="X308" i="3"/>
  <c r="Y308" i="3" s="1"/>
  <c r="AA308" i="3" s="1"/>
  <c r="X292" i="3"/>
  <c r="Y292" i="3" s="1"/>
  <c r="AA292" i="3" s="1"/>
  <c r="X344" i="3"/>
  <c r="Y344" i="3" s="1"/>
  <c r="AA344" i="3" s="1"/>
  <c r="Z344" i="3"/>
  <c r="AB344" i="3" s="1"/>
  <c r="Y336" i="3"/>
  <c r="AA336" i="3" s="1"/>
  <c r="X336" i="3"/>
  <c r="Z336" i="3" s="1"/>
  <c r="AB336" i="3" s="1"/>
  <c r="X328" i="3"/>
  <c r="Z328" i="3" s="1"/>
  <c r="AB328" i="3" s="1"/>
  <c r="X306" i="3"/>
  <c r="Y306" i="3" s="1"/>
  <c r="AA306" i="3" s="1"/>
  <c r="X290" i="3"/>
  <c r="Y290" i="3" s="1"/>
  <c r="AA290" i="3" s="1"/>
  <c r="Y287" i="3"/>
  <c r="AA287" i="3" s="1"/>
  <c r="X287" i="3"/>
  <c r="Z287" i="3" s="1"/>
  <c r="AB287" i="3" s="1"/>
  <c r="Y282" i="3"/>
  <c r="AA282" i="3" s="1"/>
  <c r="Z282" i="3"/>
  <c r="AB282" i="3" s="1"/>
  <c r="X282" i="3"/>
  <c r="X274" i="3"/>
  <c r="Y274" i="3" s="1"/>
  <c r="AA274" i="3" s="1"/>
  <c r="Z274" i="3"/>
  <c r="AB274" i="3" s="1"/>
  <c r="X266" i="3"/>
  <c r="Y266" i="3" s="1"/>
  <c r="AA266" i="3" s="1"/>
  <c r="Z266" i="3"/>
  <c r="AB266" i="3" s="1"/>
  <c r="Z225" i="3"/>
  <c r="AB225" i="3" s="1"/>
  <c r="X225" i="3"/>
  <c r="Y225" i="3" s="1"/>
  <c r="AA225" i="3" s="1"/>
  <c r="Z221" i="3"/>
  <c r="AB221" i="3" s="1"/>
  <c r="Y221" i="3"/>
  <c r="AA221" i="3" s="1"/>
  <c r="X221" i="3"/>
  <c r="X213" i="3"/>
  <c r="Z213" i="3" s="1"/>
  <c r="AB213" i="3" s="1"/>
  <c r="X205" i="3"/>
  <c r="Z205" i="3" s="1"/>
  <c r="AB205" i="3" s="1"/>
  <c r="Z203" i="3"/>
  <c r="AB203" i="3" s="1"/>
  <c r="X203" i="3"/>
  <c r="Y203" i="3" s="1"/>
  <c r="AA203" i="3" s="1"/>
  <c r="Z201" i="3"/>
  <c r="AB201" i="3" s="1"/>
  <c r="Y201" i="3"/>
  <c r="AA201" i="3" s="1"/>
  <c r="X201" i="3"/>
  <c r="X199" i="3"/>
  <c r="Z199" i="3" s="1"/>
  <c r="AB199" i="3" s="1"/>
  <c r="X197" i="3"/>
  <c r="Z197" i="3" s="1"/>
  <c r="AB197" i="3" s="1"/>
  <c r="Z195" i="3"/>
  <c r="AB195" i="3" s="1"/>
  <c r="X195" i="3"/>
  <c r="Y195" i="3" s="1"/>
  <c r="AA195" i="3" s="1"/>
  <c r="Z193" i="3"/>
  <c r="AB193" i="3" s="1"/>
  <c r="Y193" i="3"/>
  <c r="AA193" i="3" s="1"/>
  <c r="X193" i="3"/>
  <c r="X191" i="3"/>
  <c r="Z191" i="3" s="1"/>
  <c r="AB191" i="3" s="1"/>
  <c r="X189" i="3"/>
  <c r="Z189" i="3" s="1"/>
  <c r="AB189" i="3" s="1"/>
  <c r="Z187" i="3"/>
  <c r="AB187" i="3" s="1"/>
  <c r="X187" i="3"/>
  <c r="Y187" i="3" s="1"/>
  <c r="AA187" i="3" s="1"/>
  <c r="Z185" i="3"/>
  <c r="AB185" i="3" s="1"/>
  <c r="Y185" i="3"/>
  <c r="AA185" i="3" s="1"/>
  <c r="X185" i="3"/>
  <c r="X183" i="3"/>
  <c r="Z183" i="3" s="1"/>
  <c r="AB183" i="3" s="1"/>
  <c r="X181" i="3"/>
  <c r="Z181" i="3" s="1"/>
  <c r="AB181" i="3" s="1"/>
  <c r="Z179" i="3"/>
  <c r="AB179" i="3" s="1"/>
  <c r="X179" i="3"/>
  <c r="Y179" i="3" s="1"/>
  <c r="AA179" i="3" s="1"/>
  <c r="Z177" i="3"/>
  <c r="AB177" i="3" s="1"/>
  <c r="Y177" i="3"/>
  <c r="AA177" i="3" s="1"/>
  <c r="X177" i="3"/>
  <c r="X175" i="3"/>
  <c r="Z175" i="3" s="1"/>
  <c r="AB175" i="3" s="1"/>
  <c r="X173" i="3"/>
  <c r="Z173" i="3" s="1"/>
  <c r="AB173" i="3" s="1"/>
  <c r="Z171" i="3"/>
  <c r="AB171" i="3" s="1"/>
  <c r="X171" i="3"/>
  <c r="Y171" i="3" s="1"/>
  <c r="AA171" i="3" s="1"/>
  <c r="Z169" i="3"/>
  <c r="AB169" i="3" s="1"/>
  <c r="Y169" i="3"/>
  <c r="AA169" i="3" s="1"/>
  <c r="X169" i="3"/>
  <c r="X167" i="3"/>
  <c r="Z167" i="3" s="1"/>
  <c r="AB167" i="3" s="1"/>
  <c r="X165" i="3"/>
  <c r="Z165" i="3" s="1"/>
  <c r="AB165" i="3" s="1"/>
  <c r="Z163" i="3"/>
  <c r="AB163" i="3" s="1"/>
  <c r="X163" i="3"/>
  <c r="Y163" i="3" s="1"/>
  <c r="AA163" i="3" s="1"/>
  <c r="Z161" i="3"/>
  <c r="AB161" i="3" s="1"/>
  <c r="Y161" i="3"/>
  <c r="AA161" i="3" s="1"/>
  <c r="X161" i="3"/>
  <c r="X159" i="3"/>
  <c r="Z159" i="3" s="1"/>
  <c r="AB159" i="3" s="1"/>
  <c r="X157" i="3"/>
  <c r="Z157" i="3" s="1"/>
  <c r="AB157" i="3" s="1"/>
  <c r="Z155" i="3"/>
  <c r="AB155" i="3" s="1"/>
  <c r="X155" i="3"/>
  <c r="Y155" i="3" s="1"/>
  <c r="AA155" i="3" s="1"/>
  <c r="Z153" i="3"/>
  <c r="AB153" i="3" s="1"/>
  <c r="Y153" i="3"/>
  <c r="AA153" i="3" s="1"/>
  <c r="X153" i="3"/>
  <c r="X151" i="3"/>
  <c r="Z151" i="3" s="1"/>
  <c r="AB151" i="3" s="1"/>
  <c r="X149" i="3"/>
  <c r="Z149" i="3" s="1"/>
  <c r="AB149" i="3" s="1"/>
  <c r="Z147" i="3"/>
  <c r="AB147" i="3" s="1"/>
  <c r="X147" i="3"/>
  <c r="Y147" i="3" s="1"/>
  <c r="AA147" i="3" s="1"/>
  <c r="Z145" i="3"/>
  <c r="AB145" i="3" s="1"/>
  <c r="Y145" i="3"/>
  <c r="AA145" i="3" s="1"/>
  <c r="X145" i="3"/>
  <c r="X143" i="3"/>
  <c r="Z143" i="3" s="1"/>
  <c r="AB143" i="3" s="1"/>
  <c r="X141" i="3"/>
  <c r="Z141" i="3" s="1"/>
  <c r="AB141" i="3" s="1"/>
  <c r="Z139" i="3"/>
  <c r="AB139" i="3" s="1"/>
  <c r="X139" i="3"/>
  <c r="Y139" i="3" s="1"/>
  <c r="AA139" i="3" s="1"/>
  <c r="Z137" i="3"/>
  <c r="AB137" i="3" s="1"/>
  <c r="Y137" i="3"/>
  <c r="AA137" i="3" s="1"/>
  <c r="X137" i="3"/>
  <c r="X135" i="3"/>
  <c r="Z135" i="3" s="1"/>
  <c r="AB135" i="3" s="1"/>
  <c r="X133" i="3"/>
  <c r="Z133" i="3" s="1"/>
  <c r="AB133" i="3" s="1"/>
  <c r="Z131" i="3"/>
  <c r="AB131" i="3" s="1"/>
  <c r="X131" i="3"/>
  <c r="Y131" i="3" s="1"/>
  <c r="AA131" i="3" s="1"/>
  <c r="Z129" i="3"/>
  <c r="AB129" i="3" s="1"/>
  <c r="Y129" i="3"/>
  <c r="AA129" i="3" s="1"/>
  <c r="X129" i="3"/>
  <c r="X127" i="3"/>
  <c r="Z127" i="3" s="1"/>
  <c r="AB127" i="3" s="1"/>
  <c r="X125" i="3"/>
  <c r="Z125" i="3" s="1"/>
  <c r="AB125" i="3" s="1"/>
  <c r="Z123" i="3"/>
  <c r="AB123" i="3" s="1"/>
  <c r="X123" i="3"/>
  <c r="Y123" i="3" s="1"/>
  <c r="AA123" i="3" s="1"/>
  <c r="Z121" i="3"/>
  <c r="AB121" i="3" s="1"/>
  <c r="Y121" i="3"/>
  <c r="AA121" i="3" s="1"/>
  <c r="X121" i="3"/>
  <c r="X119" i="3"/>
  <c r="Y119" i="3" s="1"/>
  <c r="AA119" i="3" s="1"/>
  <c r="X117" i="3"/>
  <c r="Z117" i="3" s="1"/>
  <c r="AB117" i="3" s="1"/>
  <c r="Z115" i="3"/>
  <c r="AB115" i="3" s="1"/>
  <c r="X115" i="3"/>
  <c r="Y115" i="3" s="1"/>
  <c r="AA115" i="3" s="1"/>
  <c r="Z113" i="3"/>
  <c r="AB113" i="3" s="1"/>
  <c r="Y113" i="3"/>
  <c r="AA113" i="3" s="1"/>
  <c r="X113" i="3"/>
  <c r="X111" i="3"/>
  <c r="Z111" i="3" s="1"/>
  <c r="AB111" i="3" s="1"/>
  <c r="X109" i="3"/>
  <c r="Z109" i="3" s="1"/>
  <c r="AB109" i="3" s="1"/>
  <c r="Z107" i="3"/>
  <c r="AB107" i="3" s="1"/>
  <c r="X107" i="3"/>
  <c r="Y107" i="3" s="1"/>
  <c r="AA107" i="3" s="1"/>
  <c r="Z105" i="3"/>
  <c r="AB105" i="3" s="1"/>
  <c r="Y105" i="3"/>
  <c r="AA105" i="3" s="1"/>
  <c r="X105" i="3"/>
  <c r="X103" i="3"/>
  <c r="Z103" i="3" s="1"/>
  <c r="AB103" i="3" s="1"/>
  <c r="X101" i="3"/>
  <c r="Z101" i="3" s="1"/>
  <c r="AB101" i="3" s="1"/>
  <c r="Z99" i="3"/>
  <c r="AB99" i="3" s="1"/>
  <c r="X99" i="3"/>
  <c r="Y99" i="3" s="1"/>
  <c r="AA99" i="3" s="1"/>
  <c r="Z97" i="3"/>
  <c r="AB97" i="3" s="1"/>
  <c r="Y97" i="3"/>
  <c r="AA97" i="3" s="1"/>
  <c r="X97" i="3"/>
  <c r="X95" i="3"/>
  <c r="Z95" i="3" s="1"/>
  <c r="AB95" i="3" s="1"/>
  <c r="X93" i="3"/>
  <c r="Z93" i="3" s="1"/>
  <c r="AB93" i="3" s="1"/>
  <c r="Z91" i="3"/>
  <c r="AB91" i="3" s="1"/>
  <c r="X91" i="3"/>
  <c r="Y91" i="3" s="1"/>
  <c r="AA91" i="3" s="1"/>
  <c r="Z89" i="3"/>
  <c r="AB89" i="3" s="1"/>
  <c r="Y89" i="3"/>
  <c r="AA89" i="3" s="1"/>
  <c r="X89" i="3"/>
  <c r="X87" i="3"/>
  <c r="Z87" i="3" s="1"/>
  <c r="AB87" i="3" s="1"/>
  <c r="X85" i="3"/>
  <c r="Z85" i="3" s="1"/>
  <c r="AB85" i="3" s="1"/>
  <c r="Z83" i="3"/>
  <c r="AB83" i="3" s="1"/>
  <c r="X83" i="3"/>
  <c r="Y83" i="3" s="1"/>
  <c r="AA83" i="3" s="1"/>
  <c r="Z81" i="3"/>
  <c r="AB81" i="3" s="1"/>
  <c r="Y81" i="3"/>
  <c r="AA81" i="3" s="1"/>
  <c r="X81" i="3"/>
  <c r="X79" i="3"/>
  <c r="Y79" i="3" s="1"/>
  <c r="AA79" i="3" s="1"/>
  <c r="X77" i="3"/>
  <c r="Z77" i="3" s="1"/>
  <c r="AB77" i="3" s="1"/>
  <c r="Z75" i="3"/>
  <c r="AB75" i="3" s="1"/>
  <c r="X75" i="3"/>
  <c r="Y75" i="3" s="1"/>
  <c r="AA75" i="3" s="1"/>
  <c r="Z73" i="3"/>
  <c r="AB73" i="3" s="1"/>
  <c r="Y73" i="3"/>
  <c r="AA73" i="3" s="1"/>
  <c r="X73" i="3"/>
  <c r="X71" i="3"/>
  <c r="Z71" i="3" s="1"/>
  <c r="AB71" i="3" s="1"/>
  <c r="X69" i="3"/>
  <c r="Z69" i="3" s="1"/>
  <c r="AB69" i="3" s="1"/>
  <c r="Z61" i="3"/>
  <c r="AB61" i="3" s="1"/>
  <c r="X61" i="3"/>
  <c r="Y61" i="3" s="1"/>
  <c r="AA61" i="3" s="1"/>
  <c r="Z59" i="3"/>
  <c r="AB59" i="3" s="1"/>
  <c r="Y59" i="3"/>
  <c r="AA59" i="3" s="1"/>
  <c r="X59" i="3"/>
  <c r="X55" i="3"/>
  <c r="Y55" i="3" s="1"/>
  <c r="AA55" i="3" s="1"/>
  <c r="X51" i="3"/>
  <c r="Z51" i="3" s="1"/>
  <c r="AB51" i="3" s="1"/>
  <c r="Y51" i="3"/>
  <c r="AA51" i="3" s="1"/>
  <c r="Z47" i="3"/>
  <c r="AB47" i="3" s="1"/>
  <c r="X47" i="3"/>
  <c r="Y47" i="3" s="1"/>
  <c r="AA47" i="3" s="1"/>
  <c r="X43" i="3"/>
  <c r="Y43" i="3" s="1"/>
  <c r="AA43" i="3" s="1"/>
  <c r="X39" i="3"/>
  <c r="Z39" i="3" s="1"/>
  <c r="AB39" i="3" s="1"/>
  <c r="Y39" i="3"/>
  <c r="AA39" i="3" s="1"/>
  <c r="X35" i="3"/>
  <c r="Z35" i="3" s="1"/>
  <c r="AB35" i="3" s="1"/>
  <c r="Z31" i="3"/>
  <c r="AB31" i="3" s="1"/>
  <c r="X31" i="3"/>
  <c r="Y31" i="3" s="1"/>
  <c r="AA31" i="3" s="1"/>
  <c r="Z27" i="3"/>
  <c r="AB27" i="3" s="1"/>
  <c r="Y27" i="3"/>
  <c r="AA27" i="3" s="1"/>
  <c r="X27" i="3"/>
  <c r="X23" i="3"/>
  <c r="Z23" i="3" s="1"/>
  <c r="AB23" i="3" s="1"/>
  <c r="X19" i="3"/>
  <c r="Z19" i="3" s="1"/>
  <c r="AB19" i="3" s="1"/>
  <c r="Z15" i="3"/>
  <c r="AB15" i="3" s="1"/>
  <c r="X15" i="3"/>
  <c r="Y15" i="3" s="1"/>
  <c r="AA15" i="3" s="1"/>
  <c r="Z11" i="3"/>
  <c r="AB11" i="3" s="1"/>
  <c r="Y11" i="3"/>
  <c r="AA11" i="3" s="1"/>
  <c r="X11" i="3"/>
  <c r="X7" i="3"/>
  <c r="Y7" i="3"/>
  <c r="AA7" i="3" s="1"/>
  <c r="Z7" i="3"/>
  <c r="AB7" i="3" s="1"/>
  <c r="Y3" i="3"/>
  <c r="AA3" i="3" s="1"/>
  <c r="X3" i="3"/>
  <c r="Z3" i="3"/>
  <c r="AB3" i="3" s="1"/>
  <c r="N19" i="3"/>
  <c r="P19" i="3" s="1"/>
  <c r="AD16" i="3"/>
  <c r="AF16" i="3" s="1"/>
  <c r="AD330" i="3"/>
  <c r="AF330" i="3" s="1"/>
  <c r="AD44" i="3"/>
  <c r="AF44" i="3" s="1"/>
  <c r="N25" i="3"/>
  <c r="P25" i="3" s="1"/>
  <c r="AD12" i="3"/>
  <c r="AF12" i="3" s="1"/>
  <c r="AD30" i="3"/>
  <c r="AF30" i="3" s="1"/>
  <c r="AD210" i="3"/>
  <c r="AF210" i="3" s="1"/>
  <c r="AD40" i="3"/>
  <c r="AF40" i="3" s="1"/>
  <c r="AD216" i="3"/>
  <c r="AF216" i="3" s="1"/>
  <c r="AD66" i="3"/>
  <c r="AF66" i="3" s="1"/>
  <c r="Z1348" i="3"/>
  <c r="AB1348" i="3" s="1"/>
  <c r="X1348" i="3"/>
  <c r="Y1348" i="3" s="1"/>
  <c r="AA1348" i="3" s="1"/>
  <c r="X1462" i="3"/>
  <c r="Z1462" i="3" s="1"/>
  <c r="AB1462" i="3" s="1"/>
  <c r="X1474" i="3"/>
  <c r="Y1474" i="3" s="1"/>
  <c r="AA1474" i="3" s="1"/>
  <c r="Z1474" i="3"/>
  <c r="AB1474" i="3" s="1"/>
  <c r="X1306" i="3"/>
  <c r="Y1306" i="3" s="1"/>
  <c r="AA1306" i="3" s="1"/>
  <c r="Z1306" i="3"/>
  <c r="AB1306" i="3" s="1"/>
  <c r="Z1672" i="3"/>
  <c r="AB1672" i="3" s="1"/>
  <c r="X1672" i="3"/>
  <c r="Y1672" i="3" s="1"/>
  <c r="AA1672" i="3" s="1"/>
  <c r="AD1694" i="3"/>
  <c r="AF1694" i="3" s="1"/>
  <c r="Z1667" i="3"/>
  <c r="AB1667" i="3" s="1"/>
  <c r="X1667" i="3"/>
  <c r="Y1667" i="3" s="1"/>
  <c r="AA1667" i="3" s="1"/>
  <c r="AD1692" i="3"/>
  <c r="AF1692" i="3" s="1"/>
  <c r="X1679" i="3"/>
  <c r="Z1679" i="3" s="1"/>
  <c r="AB1679" i="3" s="1"/>
  <c r="X1673" i="3"/>
  <c r="Z1673" i="3" s="1"/>
  <c r="AB1673" i="3" s="1"/>
  <c r="X1660" i="3"/>
  <c r="Y1660" i="3" s="1"/>
  <c r="AA1660" i="3" s="1"/>
  <c r="Z1660" i="3"/>
  <c r="AB1660" i="3" s="1"/>
  <c r="N1632" i="3"/>
  <c r="P1632" i="3" s="1"/>
  <c r="M1632" i="3"/>
  <c r="O1632" i="3" s="1"/>
  <c r="X1634" i="3"/>
  <c r="Y1634" i="3" s="1"/>
  <c r="AA1634" i="3" s="1"/>
  <c r="Z1634" i="3"/>
  <c r="AB1634" i="3" s="1"/>
  <c r="X1620" i="3"/>
  <c r="Z1620" i="3"/>
  <c r="AB1620" i="3" s="1"/>
  <c r="Y1620" i="3"/>
  <c r="AA1620" i="3" s="1"/>
  <c r="AE1604" i="3"/>
  <c r="AG1604" i="3" s="1"/>
  <c r="X1438" i="3"/>
  <c r="Z1438" i="3"/>
  <c r="AB1438" i="3" s="1"/>
  <c r="Y1438" i="3"/>
  <c r="AA1438" i="3" s="1"/>
  <c r="AD1453" i="3"/>
  <c r="AF1453" i="3" s="1"/>
  <c r="X1424" i="3"/>
  <c r="Z1424" i="3"/>
  <c r="AB1424" i="3" s="1"/>
  <c r="Y1424" i="3"/>
  <c r="AA1424" i="3" s="1"/>
  <c r="X1400" i="3"/>
  <c r="Z1400" i="3"/>
  <c r="AB1400" i="3" s="1"/>
  <c r="Y1400" i="3"/>
  <c r="AA1400" i="3" s="1"/>
  <c r="X1384" i="3"/>
  <c r="Z1384" i="3" s="1"/>
  <c r="AB1384" i="3" s="1"/>
  <c r="Z1137" i="3"/>
  <c r="AB1137" i="3" s="1"/>
  <c r="Y1137" i="3"/>
  <c r="AA1137" i="3" s="1"/>
  <c r="X1137" i="3"/>
  <c r="X1129" i="3"/>
  <c r="Z1129" i="3" s="1"/>
  <c r="AB1129" i="3" s="1"/>
  <c r="M1124" i="3"/>
  <c r="O1124" i="3" s="1"/>
  <c r="AD1250" i="3"/>
  <c r="AF1250" i="3" s="1"/>
  <c r="X1148" i="3"/>
  <c r="Z1148" i="3" s="1"/>
  <c r="AB1148" i="3" s="1"/>
  <c r="Y1148" i="3"/>
  <c r="AA1148" i="3" s="1"/>
  <c r="X1140" i="3"/>
  <c r="Y1140" i="3"/>
  <c r="AA1140" i="3" s="1"/>
  <c r="Z1140" i="3"/>
  <c r="AB1140" i="3" s="1"/>
  <c r="Z1178" i="3"/>
  <c r="AB1178" i="3" s="1"/>
  <c r="Z1170" i="3"/>
  <c r="AB1170" i="3" s="1"/>
  <c r="Z1158" i="3"/>
  <c r="AB1158" i="3" s="1"/>
  <c r="X1054" i="3"/>
  <c r="Z1054" i="3" s="1"/>
  <c r="AB1054" i="3" s="1"/>
  <c r="X1042" i="3"/>
  <c r="Y1042" i="3" s="1"/>
  <c r="AA1042" i="3" s="1"/>
  <c r="Z1042" i="3"/>
  <c r="AB1042" i="3" s="1"/>
  <c r="X1034" i="3"/>
  <c r="Z1034" i="3"/>
  <c r="AB1034" i="3" s="1"/>
  <c r="Y1034" i="3"/>
  <c r="AA1034" i="3" s="1"/>
  <c r="X1026" i="3"/>
  <c r="Z1026" i="3" s="1"/>
  <c r="AB1026" i="3" s="1"/>
  <c r="Y1026" i="3"/>
  <c r="AA1026" i="3" s="1"/>
  <c r="X1018" i="3"/>
  <c r="Z1018" i="3" s="1"/>
  <c r="AB1018" i="3" s="1"/>
  <c r="X1010" i="3"/>
  <c r="Y1010" i="3" s="1"/>
  <c r="AA1010" i="3" s="1"/>
  <c r="Z1010" i="3"/>
  <c r="AB1010" i="3" s="1"/>
  <c r="X1002" i="3"/>
  <c r="Z1002" i="3"/>
  <c r="AB1002" i="3" s="1"/>
  <c r="Y1002" i="3"/>
  <c r="AA1002" i="3" s="1"/>
  <c r="X994" i="3"/>
  <c r="Z994" i="3" s="1"/>
  <c r="AB994" i="3" s="1"/>
  <c r="Y994" i="3"/>
  <c r="AA994" i="3" s="1"/>
  <c r="X986" i="3"/>
  <c r="Z986" i="3" s="1"/>
  <c r="AB986" i="3" s="1"/>
  <c r="X970" i="3"/>
  <c r="Y970" i="3" s="1"/>
  <c r="AA970" i="3" s="1"/>
  <c r="Z970" i="3"/>
  <c r="AB970" i="3" s="1"/>
  <c r="X942" i="3"/>
  <c r="Z942" i="3"/>
  <c r="AB942" i="3" s="1"/>
  <c r="Y942" i="3"/>
  <c r="AA942" i="3" s="1"/>
  <c r="Z1061" i="3"/>
  <c r="AB1061" i="3" s="1"/>
  <c r="AE1062" i="3"/>
  <c r="AG1062" i="3" s="1"/>
  <c r="AD1037" i="3"/>
  <c r="AF1037" i="3" s="1"/>
  <c r="AD1029" i="3"/>
  <c r="AF1029" i="3" s="1"/>
  <c r="AD1021" i="3"/>
  <c r="AF1021" i="3" s="1"/>
  <c r="AD1013" i="3"/>
  <c r="AF1013" i="3" s="1"/>
  <c r="AD1005" i="3"/>
  <c r="AF1005" i="3" s="1"/>
  <c r="AD997" i="3"/>
  <c r="AF997" i="3" s="1"/>
  <c r="AD973" i="3"/>
  <c r="AF973" i="3" s="1"/>
  <c r="AD957" i="3"/>
  <c r="AF957" i="3" s="1"/>
  <c r="AD925" i="3"/>
  <c r="AF925" i="3" s="1"/>
  <c r="AD909" i="3"/>
  <c r="AF909" i="3" s="1"/>
  <c r="X858" i="3"/>
  <c r="Z858" i="3" s="1"/>
  <c r="AB858" i="3" s="1"/>
  <c r="Z850" i="3"/>
  <c r="AB850" i="3" s="1"/>
  <c r="X850" i="3"/>
  <c r="Y850" i="3" s="1"/>
  <c r="AA850" i="3" s="1"/>
  <c r="Z842" i="3"/>
  <c r="AB842" i="3" s="1"/>
  <c r="Y842" i="3"/>
  <c r="AA842" i="3" s="1"/>
  <c r="X842" i="3"/>
  <c r="X834" i="3"/>
  <c r="Z834" i="3" s="1"/>
  <c r="AB834" i="3" s="1"/>
  <c r="X826" i="3"/>
  <c r="Z826" i="3" s="1"/>
  <c r="AB826" i="3" s="1"/>
  <c r="Z818" i="3"/>
  <c r="AB818" i="3" s="1"/>
  <c r="X818" i="3"/>
  <c r="Y818" i="3" s="1"/>
  <c r="AA818" i="3" s="1"/>
  <c r="Z810" i="3"/>
  <c r="AB810" i="3" s="1"/>
  <c r="Y810" i="3"/>
  <c r="AA810" i="3" s="1"/>
  <c r="X810" i="3"/>
  <c r="X802" i="3"/>
  <c r="Z802" i="3" s="1"/>
  <c r="AB802" i="3" s="1"/>
  <c r="X794" i="3"/>
  <c r="Z794" i="3" s="1"/>
  <c r="AB794" i="3" s="1"/>
  <c r="Z786" i="3"/>
  <c r="AB786" i="3" s="1"/>
  <c r="X786" i="3"/>
  <c r="Y786" i="3" s="1"/>
  <c r="AA786" i="3" s="1"/>
  <c r="Z778" i="3"/>
  <c r="AB778" i="3" s="1"/>
  <c r="Y778" i="3"/>
  <c r="AA778" i="3" s="1"/>
  <c r="X778" i="3"/>
  <c r="X770" i="3"/>
  <c r="Z770" i="3" s="1"/>
  <c r="AB770" i="3" s="1"/>
  <c r="X762" i="3"/>
  <c r="Z762" i="3" s="1"/>
  <c r="AB762" i="3" s="1"/>
  <c r="Z754" i="3"/>
  <c r="AB754" i="3" s="1"/>
  <c r="X754" i="3"/>
  <c r="Y754" i="3" s="1"/>
  <c r="AA754" i="3" s="1"/>
  <c r="Z746" i="3"/>
  <c r="AB746" i="3" s="1"/>
  <c r="Y746" i="3"/>
  <c r="AA746" i="3" s="1"/>
  <c r="X746" i="3"/>
  <c r="X738" i="3"/>
  <c r="Z738" i="3" s="1"/>
  <c r="AB738" i="3" s="1"/>
  <c r="X730" i="3"/>
  <c r="Z730" i="3" s="1"/>
  <c r="AB730" i="3" s="1"/>
  <c r="Z722" i="3"/>
  <c r="AB722" i="3" s="1"/>
  <c r="X722" i="3"/>
  <c r="Y722" i="3" s="1"/>
  <c r="AA722" i="3" s="1"/>
  <c r="AD963" i="3"/>
  <c r="AF963" i="3" s="1"/>
  <c r="AD947" i="3"/>
  <c r="AF947" i="3" s="1"/>
  <c r="AD931" i="3"/>
  <c r="AF931" i="3" s="1"/>
  <c r="AD915" i="3"/>
  <c r="AF915" i="3" s="1"/>
  <c r="AD977" i="3"/>
  <c r="AF977" i="3" s="1"/>
  <c r="Z889" i="3"/>
  <c r="AB889" i="3" s="1"/>
  <c r="X889" i="3"/>
  <c r="Y889" i="3" s="1"/>
  <c r="AA889" i="3" s="1"/>
  <c r="M875" i="3"/>
  <c r="O875" i="3" s="1"/>
  <c r="N875" i="3"/>
  <c r="P875" i="3" s="1"/>
  <c r="X863" i="3"/>
  <c r="Y863" i="3" s="1"/>
  <c r="AA863" i="3" s="1"/>
  <c r="Z863" i="3"/>
  <c r="AB863" i="3" s="1"/>
  <c r="Y855" i="3"/>
  <c r="AA855" i="3" s="1"/>
  <c r="X855" i="3"/>
  <c r="Z855" i="3"/>
  <c r="AB855" i="3" s="1"/>
  <c r="X847" i="3"/>
  <c r="Z847" i="3" s="1"/>
  <c r="AB847" i="3" s="1"/>
  <c r="X839" i="3"/>
  <c r="Y839" i="3" s="1"/>
  <c r="AA839" i="3" s="1"/>
  <c r="Z839" i="3"/>
  <c r="AB839" i="3" s="1"/>
  <c r="X831" i="3"/>
  <c r="Y831" i="3" s="1"/>
  <c r="AA831" i="3" s="1"/>
  <c r="Z831" i="3"/>
  <c r="AB831" i="3" s="1"/>
  <c r="Y823" i="3"/>
  <c r="AA823" i="3" s="1"/>
  <c r="X823" i="3"/>
  <c r="Z823" i="3"/>
  <c r="AB823" i="3" s="1"/>
  <c r="X815" i="3"/>
  <c r="Z815" i="3" s="1"/>
  <c r="AB815" i="3" s="1"/>
  <c r="X807" i="3"/>
  <c r="Y807" i="3" s="1"/>
  <c r="AA807" i="3" s="1"/>
  <c r="Z807" i="3"/>
  <c r="AB807" i="3" s="1"/>
  <c r="X799" i="3"/>
  <c r="Y799" i="3" s="1"/>
  <c r="AA799" i="3" s="1"/>
  <c r="Z799" i="3"/>
  <c r="AB799" i="3" s="1"/>
  <c r="Y791" i="3"/>
  <c r="AA791" i="3" s="1"/>
  <c r="X791" i="3"/>
  <c r="Z791" i="3"/>
  <c r="AB791" i="3" s="1"/>
  <c r="X783" i="3"/>
  <c r="Z783" i="3" s="1"/>
  <c r="AB783" i="3" s="1"/>
  <c r="X775" i="3"/>
  <c r="Y775" i="3" s="1"/>
  <c r="AA775" i="3" s="1"/>
  <c r="Z775" i="3"/>
  <c r="AB775" i="3" s="1"/>
  <c r="X767" i="3"/>
  <c r="Y767" i="3" s="1"/>
  <c r="AA767" i="3" s="1"/>
  <c r="Z767" i="3"/>
  <c r="AB767" i="3" s="1"/>
  <c r="Y759" i="3"/>
  <c r="AA759" i="3" s="1"/>
  <c r="X759" i="3"/>
  <c r="Z759" i="3"/>
  <c r="AB759" i="3" s="1"/>
  <c r="X751" i="3"/>
  <c r="Z751" i="3" s="1"/>
  <c r="AB751" i="3" s="1"/>
  <c r="X743" i="3"/>
  <c r="Y743" i="3" s="1"/>
  <c r="AA743" i="3" s="1"/>
  <c r="Z743" i="3"/>
  <c r="AB743" i="3" s="1"/>
  <c r="X735" i="3"/>
  <c r="Y735" i="3" s="1"/>
  <c r="AA735" i="3" s="1"/>
  <c r="Z735" i="3"/>
  <c r="AB735" i="3" s="1"/>
  <c r="Y727" i="3"/>
  <c r="AA727" i="3" s="1"/>
  <c r="X727" i="3"/>
  <c r="Z727" i="3"/>
  <c r="AB727" i="3" s="1"/>
  <c r="X719" i="3"/>
  <c r="Z719" i="3" s="1"/>
  <c r="AB719" i="3" s="1"/>
  <c r="AD1045" i="3"/>
  <c r="AF1045" i="3" s="1"/>
  <c r="AD983" i="3"/>
  <c r="AF983" i="3" s="1"/>
  <c r="N715" i="3"/>
  <c r="P715" i="3" s="1"/>
  <c r="AE713" i="3"/>
  <c r="AG713" i="3" s="1"/>
  <c r="X705" i="3"/>
  <c r="Y705" i="3" s="1"/>
  <c r="AA705" i="3" s="1"/>
  <c r="Z705" i="3"/>
  <c r="AB705" i="3" s="1"/>
  <c r="AE703" i="3"/>
  <c r="AG703" i="3" s="1"/>
  <c r="X707" i="3"/>
  <c r="Y707" i="3" s="1"/>
  <c r="AA707" i="3" s="1"/>
  <c r="Z707" i="3"/>
  <c r="AB707" i="3" s="1"/>
  <c r="M709" i="3"/>
  <c r="O709" i="3" s="1"/>
  <c r="X685" i="3"/>
  <c r="Z685" i="3"/>
  <c r="AB685" i="3" s="1"/>
  <c r="Y685" i="3"/>
  <c r="AA685" i="3" s="1"/>
  <c r="X699" i="3"/>
  <c r="Y699" i="3" s="1"/>
  <c r="AA699" i="3" s="1"/>
  <c r="Z699" i="3"/>
  <c r="AB699" i="3" s="1"/>
  <c r="Y691" i="3"/>
  <c r="AA691" i="3" s="1"/>
  <c r="X691" i="3"/>
  <c r="Z691" i="3" s="1"/>
  <c r="AB691" i="3" s="1"/>
  <c r="Z678" i="3"/>
  <c r="AB678" i="3" s="1"/>
  <c r="Y678" i="3"/>
  <c r="AA678" i="3" s="1"/>
  <c r="X678" i="3"/>
  <c r="X670" i="3"/>
  <c r="Y670" i="3" s="1"/>
  <c r="AA670" i="3" s="1"/>
  <c r="X662" i="3"/>
  <c r="Z662" i="3" s="1"/>
  <c r="AB662" i="3" s="1"/>
  <c r="Z654" i="3"/>
  <c r="AB654" i="3" s="1"/>
  <c r="X654" i="3"/>
  <c r="Y654" i="3" s="1"/>
  <c r="AA654" i="3" s="1"/>
  <c r="Z646" i="3"/>
  <c r="AB646" i="3" s="1"/>
  <c r="Y646" i="3"/>
  <c r="AA646" i="3" s="1"/>
  <c r="X646" i="3"/>
  <c r="X638" i="3"/>
  <c r="Z638" i="3" s="1"/>
  <c r="AB638" i="3" s="1"/>
  <c r="X630" i="3"/>
  <c r="Z630" i="3" s="1"/>
  <c r="AB630" i="3" s="1"/>
  <c r="Z622" i="3"/>
  <c r="AB622" i="3" s="1"/>
  <c r="X622" i="3"/>
  <c r="Y622" i="3" s="1"/>
  <c r="AA622" i="3" s="1"/>
  <c r="Z614" i="3"/>
  <c r="AB614" i="3" s="1"/>
  <c r="Y614" i="3"/>
  <c r="AA614" i="3" s="1"/>
  <c r="X614" i="3"/>
  <c r="X606" i="3"/>
  <c r="Y606" i="3" s="1"/>
  <c r="AA606" i="3" s="1"/>
  <c r="X598" i="3"/>
  <c r="Z598" i="3" s="1"/>
  <c r="AB598" i="3" s="1"/>
  <c r="AD502" i="3"/>
  <c r="AF502" i="3" s="1"/>
  <c r="X486" i="3"/>
  <c r="Y486" i="3" s="1"/>
  <c r="AA486" i="3" s="1"/>
  <c r="Z486" i="3"/>
  <c r="AB486" i="3" s="1"/>
  <c r="AD590" i="3"/>
  <c r="AF590" i="3" s="1"/>
  <c r="AD574" i="3"/>
  <c r="AF574" i="3" s="1"/>
  <c r="M500" i="3"/>
  <c r="O500" i="3" s="1"/>
  <c r="M492" i="3"/>
  <c r="O492" i="3" s="1"/>
  <c r="M468" i="3"/>
  <c r="O468" i="3" s="1"/>
  <c r="X425" i="3"/>
  <c r="Z425" i="3" s="1"/>
  <c r="AB425" i="3" s="1"/>
  <c r="Y425" i="3"/>
  <c r="AA425" i="3" s="1"/>
  <c r="X423" i="3"/>
  <c r="Z423" i="3" s="1"/>
  <c r="AB423" i="3" s="1"/>
  <c r="X421" i="3"/>
  <c r="Y421" i="3" s="1"/>
  <c r="AA421" i="3" s="1"/>
  <c r="Z421" i="3"/>
  <c r="AB421" i="3" s="1"/>
  <c r="X419" i="3"/>
  <c r="Z419" i="3"/>
  <c r="AB419" i="3" s="1"/>
  <c r="Y419" i="3"/>
  <c r="AA419" i="3" s="1"/>
  <c r="X417" i="3"/>
  <c r="Z417" i="3"/>
  <c r="AB417" i="3" s="1"/>
  <c r="Y417" i="3"/>
  <c r="AA417" i="3" s="1"/>
  <c r="X415" i="3"/>
  <c r="Z415" i="3" s="1"/>
  <c r="AB415" i="3" s="1"/>
  <c r="X413" i="3"/>
  <c r="Y413" i="3" s="1"/>
  <c r="AA413" i="3" s="1"/>
  <c r="Z413" i="3"/>
  <c r="AB413" i="3" s="1"/>
  <c r="X411" i="3"/>
  <c r="Z411" i="3"/>
  <c r="AB411" i="3" s="1"/>
  <c r="Y411" i="3"/>
  <c r="AA411" i="3" s="1"/>
  <c r="X409" i="3"/>
  <c r="Z409" i="3"/>
  <c r="AB409" i="3" s="1"/>
  <c r="Y409" i="3"/>
  <c r="AA409" i="3" s="1"/>
  <c r="X407" i="3"/>
  <c r="Z407" i="3" s="1"/>
  <c r="AB407" i="3" s="1"/>
  <c r="X405" i="3"/>
  <c r="Y405" i="3" s="1"/>
  <c r="AA405" i="3" s="1"/>
  <c r="Z405" i="3"/>
  <c r="AB405" i="3" s="1"/>
  <c r="X403" i="3"/>
  <c r="Z403" i="3"/>
  <c r="AB403" i="3" s="1"/>
  <c r="Y403" i="3"/>
  <c r="AA403" i="3" s="1"/>
  <c r="X401" i="3"/>
  <c r="Z401" i="3" s="1"/>
  <c r="AB401" i="3" s="1"/>
  <c r="Y401" i="3"/>
  <c r="AA401" i="3" s="1"/>
  <c r="X399" i="3"/>
  <c r="Z399" i="3" s="1"/>
  <c r="AB399" i="3" s="1"/>
  <c r="X397" i="3"/>
  <c r="Y397" i="3" s="1"/>
  <c r="AA397" i="3" s="1"/>
  <c r="Z397" i="3"/>
  <c r="AB397" i="3" s="1"/>
  <c r="X395" i="3"/>
  <c r="Z395" i="3"/>
  <c r="AB395" i="3" s="1"/>
  <c r="Y395" i="3"/>
  <c r="AA395" i="3" s="1"/>
  <c r="X393" i="3"/>
  <c r="Z393" i="3" s="1"/>
  <c r="AB393" i="3" s="1"/>
  <c r="Y393" i="3"/>
  <c r="AA393" i="3" s="1"/>
  <c r="X391" i="3"/>
  <c r="Z391" i="3" s="1"/>
  <c r="AB391" i="3" s="1"/>
  <c r="X389" i="3"/>
  <c r="Y389" i="3" s="1"/>
  <c r="AA389" i="3" s="1"/>
  <c r="Z389" i="3"/>
  <c r="AB389" i="3" s="1"/>
  <c r="X387" i="3"/>
  <c r="Z387" i="3"/>
  <c r="AB387" i="3" s="1"/>
  <c r="Y387" i="3"/>
  <c r="AA387" i="3" s="1"/>
  <c r="X385" i="3"/>
  <c r="Z385" i="3" s="1"/>
  <c r="AB385" i="3" s="1"/>
  <c r="Y385" i="3"/>
  <c r="AA385" i="3" s="1"/>
  <c r="X383" i="3"/>
  <c r="Z383" i="3" s="1"/>
  <c r="AB383" i="3" s="1"/>
  <c r="X381" i="3"/>
  <c r="Y381" i="3" s="1"/>
  <c r="AA381" i="3" s="1"/>
  <c r="Z381" i="3"/>
  <c r="AB381" i="3" s="1"/>
  <c r="X379" i="3"/>
  <c r="Z379" i="3"/>
  <c r="AB379" i="3" s="1"/>
  <c r="Y379" i="3"/>
  <c r="AA379" i="3" s="1"/>
  <c r="X377" i="3"/>
  <c r="Z377" i="3" s="1"/>
  <c r="AB377" i="3" s="1"/>
  <c r="Y377" i="3"/>
  <c r="AA377" i="3" s="1"/>
  <c r="X375" i="3"/>
  <c r="Z375" i="3" s="1"/>
  <c r="AB375" i="3" s="1"/>
  <c r="X373" i="3"/>
  <c r="Y373" i="3" s="1"/>
  <c r="AA373" i="3" s="1"/>
  <c r="Z373" i="3"/>
  <c r="AB373" i="3" s="1"/>
  <c r="X371" i="3"/>
  <c r="Z371" i="3"/>
  <c r="AB371" i="3" s="1"/>
  <c r="Y371" i="3"/>
  <c r="AA371" i="3" s="1"/>
  <c r="X369" i="3"/>
  <c r="Z369" i="3"/>
  <c r="AB369" i="3" s="1"/>
  <c r="Y369" i="3"/>
  <c r="AA369" i="3" s="1"/>
  <c r="X367" i="3"/>
  <c r="Z367" i="3" s="1"/>
  <c r="AB367" i="3" s="1"/>
  <c r="X365" i="3"/>
  <c r="Y365" i="3" s="1"/>
  <c r="AA365" i="3" s="1"/>
  <c r="Z365" i="3"/>
  <c r="AB365" i="3" s="1"/>
  <c r="X363" i="3"/>
  <c r="Z363" i="3"/>
  <c r="AB363" i="3" s="1"/>
  <c r="Y363" i="3"/>
  <c r="AA363" i="3" s="1"/>
  <c r="X359" i="3"/>
  <c r="Z359" i="3" s="1"/>
  <c r="AB359" i="3" s="1"/>
  <c r="Z355" i="3"/>
  <c r="AB355" i="3" s="1"/>
  <c r="X355" i="3"/>
  <c r="Y355" i="3" s="1"/>
  <c r="AA355" i="3" s="1"/>
  <c r="Z351" i="3"/>
  <c r="AB351" i="3" s="1"/>
  <c r="Y351" i="3"/>
  <c r="AA351" i="3" s="1"/>
  <c r="X351" i="3"/>
  <c r="X347" i="3"/>
  <c r="Z347" i="3" s="1"/>
  <c r="AB347" i="3" s="1"/>
  <c r="X343" i="3"/>
  <c r="Z343" i="3" s="1"/>
  <c r="AB343" i="3" s="1"/>
  <c r="Z339" i="3"/>
  <c r="AB339" i="3" s="1"/>
  <c r="X339" i="3"/>
  <c r="Y339" i="3" s="1"/>
  <c r="AA339" i="3" s="1"/>
  <c r="Z335" i="3"/>
  <c r="AB335" i="3" s="1"/>
  <c r="Y335" i="3"/>
  <c r="AA335" i="3" s="1"/>
  <c r="X335" i="3"/>
  <c r="X331" i="3"/>
  <c r="Z331" i="3" s="1"/>
  <c r="AB331" i="3" s="1"/>
  <c r="X327" i="3"/>
  <c r="Z327" i="3" s="1"/>
  <c r="AB327" i="3" s="1"/>
  <c r="AD580" i="3"/>
  <c r="AF580" i="3" s="1"/>
  <c r="M490" i="3"/>
  <c r="O490" i="3" s="1"/>
  <c r="X482" i="3"/>
  <c r="Y482" i="3" s="1"/>
  <c r="AA482" i="3" s="1"/>
  <c r="Z482" i="3"/>
  <c r="AB482" i="3" s="1"/>
  <c r="M474" i="3"/>
  <c r="O474" i="3" s="1"/>
  <c r="X466" i="3"/>
  <c r="Y466" i="3" s="1"/>
  <c r="AA466" i="3" s="1"/>
  <c r="Z466" i="3"/>
  <c r="AB466" i="3" s="1"/>
  <c r="M458" i="3"/>
  <c r="O458" i="3" s="1"/>
  <c r="X444" i="3"/>
  <c r="Z444" i="3"/>
  <c r="AB444" i="3" s="1"/>
  <c r="Y444" i="3"/>
  <c r="AA444" i="3" s="1"/>
  <c r="X428" i="3"/>
  <c r="Z428" i="3" s="1"/>
  <c r="AB428" i="3" s="1"/>
  <c r="Y428" i="3"/>
  <c r="AA428" i="3" s="1"/>
  <c r="Z424" i="3"/>
  <c r="AB424" i="3" s="1"/>
  <c r="X424" i="3"/>
  <c r="Y424" i="3" s="1"/>
  <c r="AA424" i="3" s="1"/>
  <c r="Z416" i="3"/>
  <c r="AB416" i="3" s="1"/>
  <c r="Y416" i="3"/>
  <c r="AA416" i="3" s="1"/>
  <c r="X416" i="3"/>
  <c r="X408" i="3"/>
  <c r="Z408" i="3" s="1"/>
  <c r="AB408" i="3" s="1"/>
  <c r="X400" i="3"/>
  <c r="Z400" i="3" s="1"/>
  <c r="AB400" i="3" s="1"/>
  <c r="Z392" i="3"/>
  <c r="AB392" i="3" s="1"/>
  <c r="X392" i="3"/>
  <c r="Y392" i="3" s="1"/>
  <c r="AA392" i="3" s="1"/>
  <c r="Z384" i="3"/>
  <c r="AB384" i="3" s="1"/>
  <c r="Y384" i="3"/>
  <c r="AA384" i="3" s="1"/>
  <c r="X384" i="3"/>
  <c r="X376" i="3"/>
  <c r="Z376" i="3" s="1"/>
  <c r="AB376" i="3" s="1"/>
  <c r="X368" i="3"/>
  <c r="Z368" i="3" s="1"/>
  <c r="AB368" i="3" s="1"/>
  <c r="M346" i="3"/>
  <c r="O346" i="3" s="1"/>
  <c r="X338" i="3"/>
  <c r="Y338" i="3" s="1"/>
  <c r="AA338" i="3" s="1"/>
  <c r="Z338" i="3"/>
  <c r="AB338" i="3" s="1"/>
  <c r="Y312" i="3"/>
  <c r="AA312" i="3" s="1"/>
  <c r="X312" i="3"/>
  <c r="Z312" i="3" s="1"/>
  <c r="AB312" i="3" s="1"/>
  <c r="Y309" i="3"/>
  <c r="AA309" i="3" s="1"/>
  <c r="Z309" i="3"/>
  <c r="AB309" i="3" s="1"/>
  <c r="X309" i="3"/>
  <c r="X280" i="3"/>
  <c r="Y280" i="3" s="1"/>
  <c r="AA280" i="3" s="1"/>
  <c r="Z280" i="3"/>
  <c r="AB280" i="3" s="1"/>
  <c r="X277" i="3"/>
  <c r="Y277" i="3" s="1"/>
  <c r="AA277" i="3" s="1"/>
  <c r="N223" i="3"/>
  <c r="P223" i="3" s="1"/>
  <c r="N167" i="3"/>
  <c r="P167" i="3" s="1"/>
  <c r="N159" i="3"/>
  <c r="P159" i="3" s="1"/>
  <c r="N151" i="3"/>
  <c r="P151" i="3" s="1"/>
  <c r="N143" i="3"/>
  <c r="P143" i="3" s="1"/>
  <c r="N135" i="3"/>
  <c r="P135" i="3" s="1"/>
  <c r="N127" i="3"/>
  <c r="P127" i="3" s="1"/>
  <c r="N119" i="3"/>
  <c r="P119" i="3" s="1"/>
  <c r="N111" i="3"/>
  <c r="P111" i="3" s="1"/>
  <c r="N103" i="3"/>
  <c r="P103" i="3" s="1"/>
  <c r="N95" i="3"/>
  <c r="P95" i="3" s="1"/>
  <c r="N87" i="3"/>
  <c r="P87" i="3" s="1"/>
  <c r="N79" i="3"/>
  <c r="P79" i="3" s="1"/>
  <c r="N71" i="3"/>
  <c r="P71" i="3" s="1"/>
  <c r="N63" i="3"/>
  <c r="P63" i="3" s="1"/>
  <c r="N55" i="3"/>
  <c r="P55" i="3" s="1"/>
  <c r="N47" i="3"/>
  <c r="P47" i="3" s="1"/>
  <c r="N39" i="3"/>
  <c r="P39" i="3" s="1"/>
  <c r="N31" i="3"/>
  <c r="P31" i="3" s="1"/>
  <c r="AE324" i="3"/>
  <c r="AG324" i="3" s="1"/>
  <c r="Z323" i="3"/>
  <c r="AB323" i="3" s="1"/>
  <c r="X323" i="3"/>
  <c r="Y323" i="3" s="1"/>
  <c r="AA323" i="3" s="1"/>
  <c r="Y302" i="3"/>
  <c r="AA302" i="3" s="1"/>
  <c r="Z302" i="3"/>
  <c r="AB302" i="3" s="1"/>
  <c r="X302" i="3"/>
  <c r="X291" i="3"/>
  <c r="Y291" i="3" s="1"/>
  <c r="AA291" i="3" s="1"/>
  <c r="Z291" i="3"/>
  <c r="AB291" i="3" s="1"/>
  <c r="N287" i="3"/>
  <c r="P287" i="3" s="1"/>
  <c r="Y263" i="3"/>
  <c r="AA263" i="3" s="1"/>
  <c r="Y321" i="3"/>
  <c r="AA321" i="3" s="1"/>
  <c r="Z321" i="3"/>
  <c r="AB321" i="3" s="1"/>
  <c r="X321" i="3"/>
  <c r="X305" i="3"/>
  <c r="Z305" i="3" s="1"/>
  <c r="AB305" i="3" s="1"/>
  <c r="X289" i="3"/>
  <c r="Y289" i="3" s="1"/>
  <c r="AA289" i="3" s="1"/>
  <c r="N270" i="3"/>
  <c r="P270" i="3" s="1"/>
  <c r="M270" i="3"/>
  <c r="O270" i="3" s="1"/>
  <c r="X256" i="3"/>
  <c r="Y256" i="3" s="1"/>
  <c r="AA256" i="3" s="1"/>
  <c r="Z256" i="3"/>
  <c r="AB256" i="3" s="1"/>
  <c r="AD222" i="3"/>
  <c r="AF222" i="3" s="1"/>
  <c r="X352" i="3"/>
  <c r="Y352" i="3" s="1"/>
  <c r="AA352" i="3" s="1"/>
  <c r="Z352" i="3"/>
  <c r="AB352" i="3" s="1"/>
  <c r="X314" i="3"/>
  <c r="Y314" i="3" s="1"/>
  <c r="AA314" i="3" s="1"/>
  <c r="Y311" i="3"/>
  <c r="AA311" i="3" s="1"/>
  <c r="Z311" i="3"/>
  <c r="AB311" i="3" s="1"/>
  <c r="X311" i="3"/>
  <c r="AE306" i="3"/>
  <c r="AG306" i="3" s="1"/>
  <c r="Y303" i="3"/>
  <c r="AA303" i="3" s="1"/>
  <c r="X303" i="3"/>
  <c r="Z303" i="3" s="1"/>
  <c r="AB303" i="3" s="1"/>
  <c r="Y298" i="3"/>
  <c r="AA298" i="3" s="1"/>
  <c r="Z298" i="3"/>
  <c r="AB298" i="3" s="1"/>
  <c r="X298" i="3"/>
  <c r="X295" i="3"/>
  <c r="Y295" i="3" s="1"/>
  <c r="AA295" i="3" s="1"/>
  <c r="AE290" i="3"/>
  <c r="AG290" i="3" s="1"/>
  <c r="AE282" i="3"/>
  <c r="AG282" i="3" s="1"/>
  <c r="Y279" i="3"/>
  <c r="AA279" i="3" s="1"/>
  <c r="Z279" i="3"/>
  <c r="AB279" i="3" s="1"/>
  <c r="X279" i="3"/>
  <c r="AE274" i="3"/>
  <c r="AG274" i="3" s="1"/>
  <c r="X272" i="3"/>
  <c r="Z272" i="3" s="1"/>
  <c r="AB272" i="3" s="1"/>
  <c r="X264" i="3"/>
  <c r="Y264" i="3" s="1"/>
  <c r="AA264" i="3" s="1"/>
  <c r="Z264" i="3"/>
  <c r="AB264" i="3" s="1"/>
  <c r="X262" i="3"/>
  <c r="Y262" i="3" s="1"/>
  <c r="AA262" i="3" s="1"/>
  <c r="Z262" i="3"/>
  <c r="AB262" i="3" s="1"/>
  <c r="Y260" i="3"/>
  <c r="AA260" i="3" s="1"/>
  <c r="X260" i="3"/>
  <c r="Z260" i="3" s="1"/>
  <c r="AB260" i="3" s="1"/>
  <c r="X258" i="3"/>
  <c r="Z258" i="3" s="1"/>
  <c r="AB258" i="3" s="1"/>
  <c r="X255" i="3"/>
  <c r="Y255" i="3" s="1"/>
  <c r="AA255" i="3" s="1"/>
  <c r="X251" i="3"/>
  <c r="Z251" i="3" s="1"/>
  <c r="AB251" i="3" s="1"/>
  <c r="Z247" i="3"/>
  <c r="AB247" i="3" s="1"/>
  <c r="X247" i="3"/>
  <c r="Y247" i="3" s="1"/>
  <c r="AA247" i="3" s="1"/>
  <c r="Z243" i="3"/>
  <c r="AB243" i="3" s="1"/>
  <c r="Y243" i="3"/>
  <c r="AA243" i="3" s="1"/>
  <c r="X243" i="3"/>
  <c r="X239" i="3"/>
  <c r="Y239" i="3" s="1"/>
  <c r="AA239" i="3" s="1"/>
  <c r="X235" i="3"/>
  <c r="Z235" i="3" s="1"/>
  <c r="AB235" i="3" s="1"/>
  <c r="Z231" i="3"/>
  <c r="AB231" i="3" s="1"/>
  <c r="X231" i="3"/>
  <c r="Y231" i="3" s="1"/>
  <c r="AA231" i="3" s="1"/>
  <c r="Z219" i="3"/>
  <c r="AB219" i="3" s="1"/>
  <c r="Y219" i="3"/>
  <c r="AA219" i="3" s="1"/>
  <c r="X219" i="3"/>
  <c r="X211" i="3"/>
  <c r="Z211" i="3" s="1"/>
  <c r="AB211" i="3" s="1"/>
  <c r="X67" i="3"/>
  <c r="Z67" i="3" s="1"/>
  <c r="AB67" i="3" s="1"/>
  <c r="N23" i="3"/>
  <c r="P23" i="3" s="1"/>
  <c r="AD212" i="3"/>
  <c r="AF212" i="3" s="1"/>
  <c r="AD62" i="3"/>
  <c r="AF62" i="3" s="1"/>
  <c r="AD34" i="3"/>
  <c r="AF34" i="3" s="1"/>
  <c r="N7" i="3"/>
  <c r="P7" i="3" s="1"/>
  <c r="AD214" i="3"/>
  <c r="AF214" i="3" s="1"/>
  <c r="AD36" i="3"/>
  <c r="AF36" i="3" s="1"/>
  <c r="AD20" i="3"/>
  <c r="AF20" i="3" s="1"/>
  <c r="AD22" i="3"/>
  <c r="AF22" i="3" s="1"/>
  <c r="AD32" i="3"/>
  <c r="AF32" i="3" s="1"/>
  <c r="AD208" i="3"/>
  <c r="AF208" i="3" s="1"/>
  <c r="AD46" i="3"/>
  <c r="AF46" i="3" s="1"/>
  <c r="N3" i="3"/>
  <c r="P3" i="3" s="1"/>
  <c r="P1696" i="3" s="1"/>
  <c r="Y376" i="3" l="1"/>
  <c r="AA376" i="3" s="1"/>
  <c r="Y638" i="3"/>
  <c r="AA638" i="3" s="1"/>
  <c r="Y815" i="3"/>
  <c r="AA815" i="3" s="1"/>
  <c r="Y770" i="3"/>
  <c r="AA770" i="3" s="1"/>
  <c r="Y802" i="3"/>
  <c r="AA802" i="3" s="1"/>
  <c r="Y834" i="3"/>
  <c r="AA834" i="3" s="1"/>
  <c r="Y23" i="3"/>
  <c r="AA23" i="3" s="1"/>
  <c r="Z43" i="3"/>
  <c r="AB43" i="3" s="1"/>
  <c r="Y71" i="3"/>
  <c r="AA71" i="3" s="1"/>
  <c r="Y103" i="3"/>
  <c r="AA103" i="3" s="1"/>
  <c r="Y143" i="3"/>
  <c r="AA143" i="3" s="1"/>
  <c r="Y151" i="3"/>
  <c r="AA151" i="3" s="1"/>
  <c r="Y167" i="3"/>
  <c r="AA167" i="3" s="1"/>
  <c r="Y175" i="3"/>
  <c r="AA175" i="3" s="1"/>
  <c r="Y183" i="3"/>
  <c r="AA183" i="3" s="1"/>
  <c r="Y191" i="3"/>
  <c r="AA191" i="3" s="1"/>
  <c r="Y199" i="3"/>
  <c r="AA199" i="3" s="1"/>
  <c r="Y213" i="3"/>
  <c r="AA213" i="3" s="1"/>
  <c r="Z306" i="3"/>
  <c r="AB306" i="3" s="1"/>
  <c r="Y328" i="3"/>
  <c r="AA328" i="3" s="1"/>
  <c r="Z308" i="3"/>
  <c r="AB308" i="3" s="1"/>
  <c r="Z294" i="3"/>
  <c r="AB294" i="3" s="1"/>
  <c r="Y315" i="3"/>
  <c r="AA315" i="3" s="1"/>
  <c r="Y330" i="3"/>
  <c r="AA330" i="3" s="1"/>
  <c r="Y394" i="3"/>
  <c r="AA394" i="3" s="1"/>
  <c r="Y596" i="3"/>
  <c r="AA596" i="3" s="1"/>
  <c r="Y628" i="3"/>
  <c r="AA628" i="3" s="1"/>
  <c r="Y660" i="3"/>
  <c r="AA660" i="3" s="1"/>
  <c r="Y713" i="3"/>
  <c r="AA713" i="3" s="1"/>
  <c r="Y745" i="3"/>
  <c r="AA745" i="3" s="1"/>
  <c r="Y777" i="3"/>
  <c r="AA777" i="3" s="1"/>
  <c r="Y809" i="3"/>
  <c r="AA809" i="3" s="1"/>
  <c r="Y841" i="3"/>
  <c r="AA841" i="3" s="1"/>
  <c r="Y698" i="3"/>
  <c r="AA698" i="3" s="1"/>
  <c r="Y714" i="3"/>
  <c r="AA714" i="3" s="1"/>
  <c r="Y744" i="3"/>
  <c r="AA744" i="3" s="1"/>
  <c r="Y776" i="3"/>
  <c r="AA776" i="3" s="1"/>
  <c r="Y808" i="3"/>
  <c r="AA808" i="3" s="1"/>
  <c r="Y840" i="3"/>
  <c r="AA840" i="3" s="1"/>
  <c r="Y885" i="3"/>
  <c r="AA885" i="3" s="1"/>
  <c r="Y1055" i="3"/>
  <c r="AA1055" i="3" s="1"/>
  <c r="Y1119" i="3"/>
  <c r="AA1119" i="3" s="1"/>
  <c r="Y1336" i="3"/>
  <c r="AA1336" i="3" s="1"/>
  <c r="Y63" i="3"/>
  <c r="AA63" i="3" s="1"/>
  <c r="Y237" i="3"/>
  <c r="AA237" i="3" s="1"/>
  <c r="Y253" i="3"/>
  <c r="AA253" i="3" s="1"/>
  <c r="Y268" i="3"/>
  <c r="AA268" i="3" s="1"/>
  <c r="Z281" i="3"/>
  <c r="AB281" i="3" s="1"/>
  <c r="Z297" i="3"/>
  <c r="AB297" i="3" s="1"/>
  <c r="Z313" i="3"/>
  <c r="AB313" i="3" s="1"/>
  <c r="Y334" i="3"/>
  <c r="AA334" i="3" s="1"/>
  <c r="Z318" i="3"/>
  <c r="AB318" i="3" s="1"/>
  <c r="Y340" i="3"/>
  <c r="AA340" i="3" s="1"/>
  <c r="Y362" i="3"/>
  <c r="AA362" i="3" s="1"/>
  <c r="Y404" i="3"/>
  <c r="AA404" i="3" s="1"/>
  <c r="Y412" i="3"/>
  <c r="AA412" i="3" s="1"/>
  <c r="Y490" i="3"/>
  <c r="AA490" i="3" s="1"/>
  <c r="Y325" i="3"/>
  <c r="AA325" i="3" s="1"/>
  <c r="Y341" i="3"/>
  <c r="AA341" i="3" s="1"/>
  <c r="Y357" i="3"/>
  <c r="AA357" i="3" s="1"/>
  <c r="Y484" i="3"/>
  <c r="AA484" i="3" s="1"/>
  <c r="Y879" i="3"/>
  <c r="AA879" i="3" s="1"/>
  <c r="Y723" i="3"/>
  <c r="AA723" i="3" s="1"/>
  <c r="Y755" i="3"/>
  <c r="AA755" i="3" s="1"/>
  <c r="Y787" i="3"/>
  <c r="AA787" i="3" s="1"/>
  <c r="Y819" i="3"/>
  <c r="AA819" i="3" s="1"/>
  <c r="Y851" i="3"/>
  <c r="AA851" i="3" s="1"/>
  <c r="Y742" i="3"/>
  <c r="AA742" i="3" s="1"/>
  <c r="Y774" i="3"/>
  <c r="AA774" i="3" s="1"/>
  <c r="Y806" i="3"/>
  <c r="AA806" i="3" s="1"/>
  <c r="Y838" i="3"/>
  <c r="AA838" i="3" s="1"/>
  <c r="Y1316" i="3"/>
  <c r="AA1316" i="3" s="1"/>
  <c r="Y1304" i="3"/>
  <c r="AA1304" i="3" s="1"/>
  <c r="Y1334" i="3"/>
  <c r="AA1334" i="3" s="1"/>
  <c r="Y1456" i="3"/>
  <c r="AA1456" i="3" s="1"/>
  <c r="Y1472" i="3"/>
  <c r="AA1472" i="3" s="1"/>
  <c r="Y1610" i="3"/>
  <c r="AA1610" i="3" s="1"/>
  <c r="Y1658" i="3"/>
  <c r="AA1658" i="3" s="1"/>
  <c r="Y1651" i="3"/>
  <c r="AA1651" i="3" s="1"/>
  <c r="Y1665" i="3"/>
  <c r="AA1665" i="3" s="1"/>
  <c r="Y1466" i="3"/>
  <c r="AA1466" i="3" s="1"/>
  <c r="Y1600" i="3"/>
  <c r="AA1600" i="3" s="1"/>
  <c r="Y1653" i="3"/>
  <c r="AA1653" i="3" s="1"/>
  <c r="Y1663" i="3"/>
  <c r="AA1663" i="3" s="1"/>
  <c r="Y1608" i="3"/>
  <c r="AA1608" i="3" s="1"/>
  <c r="Y29" i="3"/>
  <c r="AA29" i="3" s="1"/>
  <c r="Z33" i="3"/>
  <c r="AB33" i="3" s="1"/>
  <c r="Y45" i="3"/>
  <c r="AA45" i="3" s="1"/>
  <c r="Y65" i="3"/>
  <c r="AA65" i="3" s="1"/>
  <c r="Y227" i="3"/>
  <c r="AA227" i="3" s="1"/>
  <c r="Y270" i="3"/>
  <c r="AA270" i="3" s="1"/>
  <c r="Z300" i="3"/>
  <c r="AB300" i="3" s="1"/>
  <c r="Z285" i="3"/>
  <c r="AB285" i="3" s="1"/>
  <c r="Y480" i="3"/>
  <c r="AA480" i="3" s="1"/>
  <c r="Y478" i="3"/>
  <c r="AA478" i="3" s="1"/>
  <c r="Y741" i="3"/>
  <c r="AA741" i="3" s="1"/>
  <c r="Y773" i="3"/>
  <c r="AA773" i="3" s="1"/>
  <c r="Y805" i="3"/>
  <c r="AA805" i="3" s="1"/>
  <c r="Y837" i="3"/>
  <c r="AA837" i="3" s="1"/>
  <c r="Y700" i="3"/>
  <c r="AA700" i="3" s="1"/>
  <c r="Y716" i="3"/>
  <c r="AA716" i="3" s="1"/>
  <c r="Y724" i="3"/>
  <c r="AA724" i="3" s="1"/>
  <c r="Y732" i="3"/>
  <c r="AA732" i="3" s="1"/>
  <c r="Y740" i="3"/>
  <c r="AA740" i="3" s="1"/>
  <c r="Y748" i="3"/>
  <c r="AA748" i="3" s="1"/>
  <c r="Y756" i="3"/>
  <c r="AA756" i="3" s="1"/>
  <c r="Y764" i="3"/>
  <c r="AA764" i="3" s="1"/>
  <c r="Y772" i="3"/>
  <c r="AA772" i="3" s="1"/>
  <c r="Y780" i="3"/>
  <c r="AA780" i="3" s="1"/>
  <c r="Y788" i="3"/>
  <c r="AA788" i="3" s="1"/>
  <c r="Y796" i="3"/>
  <c r="AA796" i="3" s="1"/>
  <c r="Y804" i="3"/>
  <c r="AA804" i="3" s="1"/>
  <c r="Y812" i="3"/>
  <c r="AA812" i="3" s="1"/>
  <c r="Y820" i="3"/>
  <c r="AA820" i="3" s="1"/>
  <c r="Y828" i="3"/>
  <c r="AA828" i="3" s="1"/>
  <c r="Y836" i="3"/>
  <c r="AA836" i="3" s="1"/>
  <c r="Y844" i="3"/>
  <c r="AA844" i="3" s="1"/>
  <c r="Y852" i="3"/>
  <c r="AA852" i="3" s="1"/>
  <c r="Y860" i="3"/>
  <c r="AA860" i="3" s="1"/>
  <c r="Y1310" i="3"/>
  <c r="AA1310" i="3" s="1"/>
  <c r="Y1318" i="3"/>
  <c r="AA1318" i="3" s="1"/>
  <c r="Y1458" i="3"/>
  <c r="AA1458" i="3" s="1"/>
  <c r="Y211" i="3"/>
  <c r="AA211" i="3" s="1"/>
  <c r="Y258" i="3"/>
  <c r="AA258" i="3" s="1"/>
  <c r="Z295" i="3"/>
  <c r="AB295" i="3" s="1"/>
  <c r="Y408" i="3"/>
  <c r="AA408" i="3" s="1"/>
  <c r="Y331" i="3"/>
  <c r="AA331" i="3" s="1"/>
  <c r="Y347" i="3"/>
  <c r="AA347" i="3" s="1"/>
  <c r="Y783" i="3"/>
  <c r="AA783" i="3" s="1"/>
  <c r="Y738" i="3"/>
  <c r="AA738" i="3" s="1"/>
  <c r="Y1129" i="3"/>
  <c r="AA1129" i="3" s="1"/>
  <c r="Y1462" i="3"/>
  <c r="AA1462" i="3" s="1"/>
  <c r="Y87" i="3"/>
  <c r="AA87" i="3" s="1"/>
  <c r="Y95" i="3"/>
  <c r="AA95" i="3" s="1"/>
  <c r="Y111" i="3"/>
  <c r="AA111" i="3" s="1"/>
  <c r="Y127" i="3"/>
  <c r="AA127" i="3" s="1"/>
  <c r="Y135" i="3"/>
  <c r="AA135" i="3" s="1"/>
  <c r="Y159" i="3"/>
  <c r="AA159" i="3" s="1"/>
  <c r="Y67" i="3"/>
  <c r="AA67" i="3" s="1"/>
  <c r="Y235" i="3"/>
  <c r="AA235" i="3" s="1"/>
  <c r="Z239" i="3"/>
  <c r="AB239" i="3" s="1"/>
  <c r="Y251" i="3"/>
  <c r="AA251" i="3" s="1"/>
  <c r="Z255" i="3"/>
  <c r="AB255" i="3" s="1"/>
  <c r="Z314" i="3"/>
  <c r="AB314" i="3" s="1"/>
  <c r="Z289" i="3"/>
  <c r="AB289" i="3" s="1"/>
  <c r="Y305" i="3"/>
  <c r="AA305" i="3" s="1"/>
  <c r="Z277" i="3"/>
  <c r="AB277" i="3" s="1"/>
  <c r="Y368" i="3"/>
  <c r="AA368" i="3" s="1"/>
  <c r="Y400" i="3"/>
  <c r="AA400" i="3" s="1"/>
  <c r="Y327" i="3"/>
  <c r="AA327" i="3" s="1"/>
  <c r="Y343" i="3"/>
  <c r="AA343" i="3" s="1"/>
  <c r="Y359" i="3"/>
  <c r="AA359" i="3" s="1"/>
  <c r="Y367" i="3"/>
  <c r="AA367" i="3" s="1"/>
  <c r="Y375" i="3"/>
  <c r="AA375" i="3" s="1"/>
  <c r="Y383" i="3"/>
  <c r="AA383" i="3" s="1"/>
  <c r="Y391" i="3"/>
  <c r="AA391" i="3" s="1"/>
  <c r="Y399" i="3"/>
  <c r="AA399" i="3" s="1"/>
  <c r="Y407" i="3"/>
  <c r="AA407" i="3" s="1"/>
  <c r="Y415" i="3"/>
  <c r="AA415" i="3" s="1"/>
  <c r="Y423" i="3"/>
  <c r="AA423" i="3" s="1"/>
  <c r="Y598" i="3"/>
  <c r="AA598" i="3" s="1"/>
  <c r="Z606" i="3"/>
  <c r="AB606" i="3" s="1"/>
  <c r="Y630" i="3"/>
  <c r="AA630" i="3" s="1"/>
  <c r="Y662" i="3"/>
  <c r="AA662" i="3" s="1"/>
  <c r="Z670" i="3"/>
  <c r="AB670" i="3" s="1"/>
  <c r="Y730" i="3"/>
  <c r="AA730" i="3" s="1"/>
  <c r="Y762" i="3"/>
  <c r="AA762" i="3" s="1"/>
  <c r="Y794" i="3"/>
  <c r="AA794" i="3" s="1"/>
  <c r="Y826" i="3"/>
  <c r="AA826" i="3" s="1"/>
  <c r="Y858" i="3"/>
  <c r="AA858" i="3" s="1"/>
  <c r="Y986" i="3"/>
  <c r="AA986" i="3" s="1"/>
  <c r="Y1018" i="3"/>
  <c r="AA1018" i="3" s="1"/>
  <c r="Y1054" i="3"/>
  <c r="AA1054" i="3" s="1"/>
  <c r="Y1384" i="3"/>
  <c r="AA1384" i="3" s="1"/>
  <c r="Y1679" i="3"/>
  <c r="AA1679" i="3" s="1"/>
  <c r="Y19" i="3"/>
  <c r="AA19" i="3" s="1"/>
  <c r="Y35" i="3"/>
  <c r="AA35" i="3" s="1"/>
  <c r="Z55" i="3"/>
  <c r="AB55" i="3" s="1"/>
  <c r="Y69" i="3"/>
  <c r="AA69" i="3" s="1"/>
  <c r="Y77" i="3"/>
  <c r="AA77" i="3" s="1"/>
  <c r="Z79" i="3"/>
  <c r="AB79" i="3" s="1"/>
  <c r="Y85" i="3"/>
  <c r="AA85" i="3" s="1"/>
  <c r="Y93" i="3"/>
  <c r="AA93" i="3" s="1"/>
  <c r="Y101" i="3"/>
  <c r="AA101" i="3" s="1"/>
  <c r="Y109" i="3"/>
  <c r="AA109" i="3" s="1"/>
  <c r="Y117" i="3"/>
  <c r="AA117" i="3" s="1"/>
  <c r="Z119" i="3"/>
  <c r="AB119" i="3" s="1"/>
  <c r="Y125" i="3"/>
  <c r="AA125" i="3" s="1"/>
  <c r="Y133" i="3"/>
  <c r="AA133" i="3" s="1"/>
  <c r="Y141" i="3"/>
  <c r="AA141" i="3" s="1"/>
  <c r="Y149" i="3"/>
  <c r="AA149" i="3" s="1"/>
  <c r="Y157" i="3"/>
  <c r="AA157" i="3" s="1"/>
  <c r="Y165" i="3"/>
  <c r="AA165" i="3" s="1"/>
  <c r="Y173" i="3"/>
  <c r="AA173" i="3" s="1"/>
  <c r="Y181" i="3"/>
  <c r="AA181" i="3" s="1"/>
  <c r="Y189" i="3"/>
  <c r="AA189" i="3" s="1"/>
  <c r="Y197" i="3"/>
  <c r="AA197" i="3" s="1"/>
  <c r="Y205" i="3"/>
  <c r="AA205" i="3" s="1"/>
  <c r="Z290" i="3"/>
  <c r="AB290" i="3" s="1"/>
  <c r="Z292" i="3"/>
  <c r="AB292" i="3" s="1"/>
  <c r="Z301" i="3"/>
  <c r="AB301" i="3" s="1"/>
  <c r="Y386" i="3"/>
  <c r="AA386" i="3" s="1"/>
  <c r="Y418" i="3"/>
  <c r="AA418" i="3" s="1"/>
  <c r="Y620" i="3"/>
  <c r="AA620" i="3" s="1"/>
  <c r="Y652" i="3"/>
  <c r="AA652" i="3" s="1"/>
  <c r="Y694" i="3"/>
  <c r="AA694" i="3" s="1"/>
  <c r="Y710" i="3"/>
  <c r="AA710" i="3" s="1"/>
  <c r="Y736" i="3"/>
  <c r="AA736" i="3" s="1"/>
  <c r="Y768" i="3"/>
  <c r="AA768" i="3" s="1"/>
  <c r="Y800" i="3"/>
  <c r="AA800" i="3" s="1"/>
  <c r="Y832" i="3"/>
  <c r="AA832" i="3" s="1"/>
  <c r="Y864" i="3"/>
  <c r="AA864" i="3" s="1"/>
  <c r="Y996" i="3"/>
  <c r="AA996" i="3" s="1"/>
  <c r="Y1028" i="3"/>
  <c r="AA1028" i="3" s="1"/>
  <c r="Z1058" i="3"/>
  <c r="AB1058" i="3" s="1"/>
  <c r="Y1436" i="3"/>
  <c r="AA1436" i="3" s="1"/>
  <c r="Y1426" i="3"/>
  <c r="AA1426" i="3" s="1"/>
  <c r="Y233" i="3"/>
  <c r="AA233" i="3" s="1"/>
  <c r="Y249" i="3"/>
  <c r="AA249" i="3" s="1"/>
  <c r="Z286" i="3"/>
  <c r="AB286" i="3" s="1"/>
  <c r="Y388" i="3"/>
  <c r="AA388" i="3" s="1"/>
  <c r="Y396" i="3"/>
  <c r="AA396" i="3" s="1"/>
  <c r="Y337" i="3"/>
  <c r="AA337" i="3" s="1"/>
  <c r="Y353" i="3"/>
  <c r="AA353" i="3" s="1"/>
  <c r="Y734" i="3"/>
  <c r="AA734" i="3" s="1"/>
  <c r="Y766" i="3"/>
  <c r="AA766" i="3" s="1"/>
  <c r="Y798" i="3"/>
  <c r="AA798" i="3" s="1"/>
  <c r="Y830" i="3"/>
  <c r="AA830" i="3" s="1"/>
  <c r="Y862" i="3"/>
  <c r="AA862" i="3" s="1"/>
  <c r="Y998" i="3"/>
  <c r="AA998" i="3" s="1"/>
  <c r="Y1030" i="3"/>
  <c r="AA1030" i="3" s="1"/>
  <c r="Z1144" i="3"/>
  <c r="AB1144" i="3" s="1"/>
  <c r="Y1380" i="3"/>
  <c r="AA1380" i="3" s="1"/>
  <c r="Y1412" i="3"/>
  <c r="AA1412" i="3" s="1"/>
  <c r="Z1638" i="3"/>
  <c r="AB1638" i="3" s="1"/>
  <c r="Y1624" i="3"/>
  <c r="AA1624" i="3" s="1"/>
  <c r="Y1625" i="3"/>
  <c r="AA1625" i="3" s="1"/>
  <c r="Y1647" i="3"/>
  <c r="AA1647" i="3" s="1"/>
  <c r="Y1661" i="3"/>
  <c r="AA1661" i="3" s="1"/>
  <c r="Y1674" i="3"/>
  <c r="AA1674" i="3" s="1"/>
  <c r="Y1259" i="3"/>
  <c r="AA1259" i="3" s="1"/>
  <c r="Y1368" i="3"/>
  <c r="AA1368" i="3" s="1"/>
  <c r="Y1416" i="3"/>
  <c r="AA1416" i="3" s="1"/>
  <c r="Y1618" i="3"/>
  <c r="AA1618" i="3" s="1"/>
  <c r="Y1649" i="3"/>
  <c r="AA1649" i="3" s="1"/>
  <c r="Y1402" i="3"/>
  <c r="AA1402" i="3" s="1"/>
  <c r="Y1642" i="3"/>
  <c r="AA1642" i="3" s="1"/>
  <c r="Y41" i="3"/>
  <c r="AA41" i="3" s="1"/>
  <c r="Y57" i="3"/>
  <c r="AA57" i="3" s="1"/>
  <c r="Y223" i="3"/>
  <c r="AA223" i="3" s="1"/>
  <c r="Z316" i="3"/>
  <c r="AB316" i="3" s="1"/>
  <c r="Z317" i="3"/>
  <c r="AB317" i="3" s="1"/>
  <c r="Y440" i="3"/>
  <c r="AA440" i="3" s="1"/>
  <c r="Y600" i="3"/>
  <c r="AA600" i="3" s="1"/>
  <c r="Y608" i="3"/>
  <c r="AA608" i="3" s="1"/>
  <c r="Y616" i="3"/>
  <c r="AA616" i="3" s="1"/>
  <c r="Y624" i="3"/>
  <c r="AA624" i="3" s="1"/>
  <c r="Y632" i="3"/>
  <c r="AA632" i="3" s="1"/>
  <c r="Y640" i="3"/>
  <c r="AA640" i="3" s="1"/>
  <c r="Y648" i="3"/>
  <c r="AA648" i="3" s="1"/>
  <c r="Y656" i="3"/>
  <c r="AA656" i="3" s="1"/>
  <c r="Y664" i="3"/>
  <c r="AA664" i="3" s="1"/>
  <c r="Y672" i="3"/>
  <c r="AA672" i="3" s="1"/>
  <c r="Y680" i="3"/>
  <c r="AA680" i="3" s="1"/>
  <c r="Z684" i="3"/>
  <c r="AB684" i="3" s="1"/>
  <c r="Y696" i="3"/>
  <c r="AA696" i="3" s="1"/>
  <c r="Y712" i="3"/>
  <c r="AA712" i="3" s="1"/>
  <c r="Y940" i="3"/>
  <c r="AA940" i="3" s="1"/>
  <c r="Y1340" i="3"/>
  <c r="AA1340" i="3" s="1"/>
  <c r="Y1382" i="3"/>
  <c r="AA1382" i="3" s="1"/>
  <c r="Y1414" i="3"/>
  <c r="AA1414" i="3" s="1"/>
  <c r="Y1683" i="3"/>
  <c r="AA1683" i="3" s="1"/>
  <c r="Y1691" i="3"/>
  <c r="AA1691" i="3" s="1"/>
  <c r="Z1274" i="3"/>
  <c r="AB1274" i="3" s="1"/>
  <c r="Y272" i="3"/>
  <c r="AA272" i="3" s="1"/>
  <c r="Y719" i="3"/>
  <c r="AA719" i="3" s="1"/>
  <c r="Y751" i="3"/>
  <c r="AA751" i="3" s="1"/>
  <c r="Y847" i="3"/>
  <c r="AA847" i="3" s="1"/>
  <c r="Y1673" i="3"/>
  <c r="AA1673" i="3" s="1"/>
  <c r="AB1696" i="3"/>
</calcChain>
</file>

<file path=xl/sharedStrings.xml><?xml version="1.0" encoding="utf-8"?>
<sst xmlns="http://schemas.openxmlformats.org/spreadsheetml/2006/main" count="15069" uniqueCount="332">
  <si>
    <t>Source</t>
  </si>
  <si>
    <t>Year</t>
  </si>
  <si>
    <t>Prevalence</t>
  </si>
  <si>
    <t>Lower CI</t>
  </si>
  <si>
    <t>Upper CI</t>
  </si>
  <si>
    <t>addm</t>
  </si>
  <si>
    <t>nsch</t>
  </si>
  <si>
    <t>sped</t>
  </si>
  <si>
    <t>medi</t>
  </si>
  <si>
    <t>State</t>
  </si>
  <si>
    <t>Denominator</t>
  </si>
  <si>
    <t>AZ</t>
  </si>
  <si>
    <t>GA</t>
  </si>
  <si>
    <t>MD</t>
  </si>
  <si>
    <t>NJ</t>
  </si>
  <si>
    <t>SC</t>
  </si>
  <si>
    <t>WV</t>
  </si>
  <si>
    <t>AL</t>
  </si>
  <si>
    <t>AR</t>
  </si>
  <si>
    <t>CO</t>
  </si>
  <si>
    <t>MO</t>
  </si>
  <si>
    <t>NC</t>
  </si>
  <si>
    <t>PA</t>
  </si>
  <si>
    <t>UT</t>
  </si>
  <si>
    <t>WI</t>
  </si>
  <si>
    <t>FL</t>
  </si>
  <si>
    <t>MN</t>
  </si>
  <si>
    <t>TN</t>
  </si>
  <si>
    <t>MA</t>
  </si>
  <si>
    <t>NV</t>
  </si>
  <si>
    <t>OR</t>
  </si>
  <si>
    <t>CT</t>
  </si>
  <si>
    <t>ID</t>
  </si>
  <si>
    <t>IN</t>
  </si>
  <si>
    <t>ME</t>
  </si>
  <si>
    <t>NH</t>
  </si>
  <si>
    <t>NY</t>
  </si>
  <si>
    <t>OK</t>
  </si>
  <si>
    <t>RI</t>
  </si>
  <si>
    <t>WA</t>
  </si>
  <si>
    <t>WY</t>
  </si>
  <si>
    <t>AK</t>
  </si>
  <si>
    <t>CA</t>
  </si>
  <si>
    <t>DE</t>
  </si>
  <si>
    <t>IA</t>
  </si>
  <si>
    <t>IL</t>
  </si>
  <si>
    <t>KS</t>
  </si>
  <si>
    <t>KY</t>
  </si>
  <si>
    <t>LA</t>
  </si>
  <si>
    <t>MI</t>
  </si>
  <si>
    <t>MT</t>
  </si>
  <si>
    <t>NE</t>
  </si>
  <si>
    <t>OH</t>
  </si>
  <si>
    <t>SD</t>
  </si>
  <si>
    <t>VA</t>
  </si>
  <si>
    <t>VT</t>
  </si>
  <si>
    <t>HI</t>
  </si>
  <si>
    <t>ND</t>
  </si>
  <si>
    <t>DC</t>
  </si>
  <si>
    <t>MS</t>
  </si>
  <si>
    <t>NM</t>
  </si>
  <si>
    <t>TX</t>
  </si>
  <si>
    <t>Row Labels</t>
  </si>
  <si>
    <t>Grand Total</t>
  </si>
  <si>
    <t>Sum of Prevalence</t>
  </si>
  <si>
    <t>Sum of Lower CI</t>
  </si>
  <si>
    <t>Sum of Upper CI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</si>
  <si>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</si>
  <si>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</si>
  <si>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</si>
  <si>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</si>
  <si>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</si>
  <si>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</si>
  <si>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</si>
  <si>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</si>
  <si>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</si>
  <si>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</si>
  <si>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</si>
  <si>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</si>
  <si>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</si>
  <si>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</si>
  <si>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</si>
  <si>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</si>
  <si>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</si>
  <si>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</si>
  <si>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</si>
  <si>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</si>
  <si>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</si>
  <si>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</si>
  <si>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</si>
  <si>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</si>
  <si>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</si>
  <si>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</si>
  <si>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</si>
  <si>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</si>
  <si>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</si>
  <si>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</si>
  <si>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</si>
  <si>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</si>
  <si>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</si>
  <si>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</si>
  <si>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</si>
  <si>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</si>
  <si>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</si>
  <si>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</si>
  <si>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</si>
  <si>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</si>
  <si>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</si>
  <si>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</si>
  <si>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</si>
  <si>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</si>
  <si>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</si>
  <si>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</si>
  <si>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</si>
  <si>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</si>
  <si>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</si>
  <si>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</si>
  <si>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Z_Lower CI</t>
  </si>
  <si>
    <t>Z_Upper CI</t>
  </si>
  <si>
    <t>025_BINOM_Proportion</t>
  </si>
  <si>
    <t>975_BINOM_Proportion</t>
  </si>
  <si>
    <t>BINOM_Lower CI</t>
  </si>
  <si>
    <t>BINOM_Upper CI</t>
  </si>
  <si>
    <t>Chi_Wilson_P_hat</t>
  </si>
  <si>
    <t>Chi_Wilson_Lower CI</t>
  </si>
  <si>
    <t>Chi_Wilson_Upper CI</t>
  </si>
  <si>
    <t>95_Chi_Wilson_CI</t>
  </si>
  <si>
    <t>95_Z_CI</t>
  </si>
  <si>
    <t>Chi_Wilson_Corrected_Lower CI</t>
  </si>
  <si>
    <t>Chi_Wilson_Corrected_Upper CI</t>
  </si>
  <si>
    <t>https://en.wikipedia.org/wiki/Binomial_proportion_confidence_interval</t>
  </si>
  <si>
    <t>Chi_Wilson_Corrected_part</t>
  </si>
  <si>
    <t>Chi_Wilson_Lower CI_ABSerror</t>
  </si>
  <si>
    <t>Chi_Wilson_Upper CI_ABSerror</t>
  </si>
  <si>
    <t>BINOM_Upper CI_ABSerror</t>
  </si>
  <si>
    <t>BINOM_Lower CI_ABSerror</t>
  </si>
  <si>
    <t>Chi_Wilson_Corrected_Upper CI_ABSerror</t>
  </si>
  <si>
    <t>Chi_Wilson_Corrected_Lower CI_ABSerror</t>
  </si>
  <si>
    <t>mean(error)</t>
  </si>
  <si>
    <t>Z_Lower CI_ABSerror</t>
  </si>
  <si>
    <t>Z_Upper CI_ABSerror</t>
  </si>
  <si>
    <t>State_Full2</t>
  </si>
  <si>
    <t>State_Full1</t>
  </si>
  <si>
    <t>AZ-Arizona</t>
  </si>
  <si>
    <t>GA-Georgia</t>
  </si>
  <si>
    <t>MD-Maryland</t>
  </si>
  <si>
    <t>NJ-New Jersey</t>
  </si>
  <si>
    <t>SC-South Carolina</t>
  </si>
  <si>
    <t>WV-West Virginia</t>
  </si>
  <si>
    <t>AL-Alabama</t>
  </si>
  <si>
    <t>AR-Arkansas</t>
  </si>
  <si>
    <t>CO-Colorado</t>
  </si>
  <si>
    <t>MO-Missouri</t>
  </si>
  <si>
    <t>NC-North Carolina</t>
  </si>
  <si>
    <t>PA-Pennsylvania</t>
  </si>
  <si>
    <t>UT-Utah</t>
  </si>
  <si>
    <t>WI-Wisconsin</t>
  </si>
  <si>
    <t>FL-Florida</t>
  </si>
  <si>
    <t>MN-Minnesota</t>
  </si>
  <si>
    <t>TN-Tennessee</t>
  </si>
  <si>
    <t>MA-Massachusetts</t>
  </si>
  <si>
    <t>NV-Nevada</t>
  </si>
  <si>
    <t>OR-Oregon</t>
  </si>
  <si>
    <t>CT-Connecticut</t>
  </si>
  <si>
    <t>ID-Idaho</t>
  </si>
  <si>
    <t>IN-Indiana</t>
  </si>
  <si>
    <t>ME-Maine</t>
  </si>
  <si>
    <t>NH-New Hampshire</t>
  </si>
  <si>
    <t>NY-New York</t>
  </si>
  <si>
    <t>OK-Oklahoma</t>
  </si>
  <si>
    <t>RI-Rhode Island</t>
  </si>
  <si>
    <t>WA-Washington</t>
  </si>
  <si>
    <t>WY-Wyoming</t>
  </si>
  <si>
    <t>AK-Alaska</t>
  </si>
  <si>
    <t>CA-California</t>
  </si>
  <si>
    <t>DE-Delaware</t>
  </si>
  <si>
    <t>IA-Iowa</t>
  </si>
  <si>
    <t>IL-Illinois</t>
  </si>
  <si>
    <t>KS-Kansas</t>
  </si>
  <si>
    <t>KY-Kentucky</t>
  </si>
  <si>
    <t>LA-Louisiana</t>
  </si>
  <si>
    <t>MI-Michigan</t>
  </si>
  <si>
    <t>MT-Montana</t>
  </si>
  <si>
    <t>NE-Nebraska</t>
  </si>
  <si>
    <t>OH-Ohio</t>
  </si>
  <si>
    <t>SD-South Dakota</t>
  </si>
  <si>
    <t>VA-Virginia</t>
  </si>
  <si>
    <t>VT-Vermont</t>
  </si>
  <si>
    <t>HI-Hawaii</t>
  </si>
  <si>
    <t>ND-North Dakota</t>
  </si>
  <si>
    <t>MS-Mississippi</t>
  </si>
  <si>
    <t>NM-New Mexico</t>
  </si>
  <si>
    <t>TX-Texas</t>
  </si>
  <si>
    <t>Numerator_ASD</t>
  </si>
  <si>
    <t>Numerator_NonASD</t>
  </si>
  <si>
    <t>District of Columbia</t>
  </si>
  <si>
    <t>DC-District of Columbia</t>
  </si>
  <si>
    <t xml:space="preserve">NHW </t>
  </si>
  <si>
    <t>Non-hispanic white</t>
  </si>
  <si>
    <t>NHB</t>
  </si>
  <si>
    <t>Non-hispanic black</t>
  </si>
  <si>
    <t>HIS</t>
  </si>
  <si>
    <t>Hispanic</t>
  </si>
  <si>
    <t>API</t>
  </si>
  <si>
    <t>prev</t>
  </si>
  <si>
    <t>ci.l</t>
  </si>
  <si>
    <t>ci.u</t>
  </si>
  <si>
    <t>abbr</t>
  </si>
  <si>
    <t>State abbreviation</t>
  </si>
  <si>
    <t>Name-Full</t>
  </si>
  <si>
    <t>Name-Abbr</t>
  </si>
  <si>
    <t>Special Education Child Count</t>
  </si>
  <si>
    <t>National Survey of Children’s Health</t>
  </si>
  <si>
    <t>Medicaid</t>
  </si>
  <si>
    <t>Autism &amp; Developmental Disabilities Monitoring Network</t>
  </si>
  <si>
    <t>Source_Full1</t>
  </si>
  <si>
    <t>Source_Full2</t>
  </si>
  <si>
    <t>year</t>
  </si>
  <si>
    <t>male.prev</t>
  </si>
  <si>
    <t>male.ci_l</t>
  </si>
  <si>
    <t>male.ci_u</t>
  </si>
  <si>
    <t>female.prev</t>
  </si>
  <si>
    <t>female.ci_l</t>
  </si>
  <si>
    <t>female.ci_u</t>
  </si>
  <si>
    <t>nhw.prev</t>
  </si>
  <si>
    <t>nhw.ci_l</t>
  </si>
  <si>
    <t>nhw.ci_u</t>
  </si>
  <si>
    <t>nhb.prev</t>
  </si>
  <si>
    <t>nhb.ci_l</t>
  </si>
  <si>
    <t>nhb.ci_u</t>
  </si>
  <si>
    <t>his.prev</t>
  </si>
  <si>
    <t>his.ci_l</t>
  </si>
  <si>
    <t>his.ci_u</t>
  </si>
  <si>
    <t>api.prev</t>
  </si>
  <si>
    <t>api.ci_l</t>
  </si>
  <si>
    <t>api.ci_u</t>
  </si>
  <si>
    <t>No data</t>
  </si>
  <si>
    <t>nhw</t>
  </si>
  <si>
    <t>male</t>
  </si>
  <si>
    <t>ci_l</t>
  </si>
  <si>
    <t>ci_u</t>
  </si>
  <si>
    <t>female</t>
  </si>
  <si>
    <t>nhb</t>
  </si>
  <si>
    <t>his</t>
  </si>
  <si>
    <t>api</t>
  </si>
  <si>
    <t>https://www.cdc.gov/ncbddd/autism/data/index.html</t>
  </si>
  <si>
    <t>https://www.cdc.gov/ncbddd/autism/index.html</t>
  </si>
  <si>
    <t>national</t>
  </si>
  <si>
    <t>national.ci_l</t>
  </si>
  <si>
    <t>national.prev</t>
  </si>
  <si>
    <t>national.ci_u</t>
  </si>
  <si>
    <t>state</t>
  </si>
  <si>
    <t>state.prev</t>
  </si>
  <si>
    <t>state.ci_l</t>
  </si>
  <si>
    <t>state.ci_u</t>
  </si>
  <si>
    <t>Asian or Pacific Islander</t>
  </si>
  <si>
    <t>Male</t>
  </si>
  <si>
    <t>Female</t>
  </si>
  <si>
    <t>National</t>
  </si>
  <si>
    <t>Column Labels</t>
  </si>
  <si>
    <t>Total Sum of Upper CI</t>
  </si>
  <si>
    <t>Total Sum of Lower CI</t>
  </si>
  <si>
    <t>Total Sum of Prevalence</t>
  </si>
  <si>
    <t>addm-Autism &amp; Developmental Disabilities Monitoring Network</t>
  </si>
  <si>
    <t>medi-Medicaid</t>
  </si>
  <si>
    <t>nsch-National Survey of Children’s Health</t>
  </si>
  <si>
    <t>sped-Special Education Child Count</t>
  </si>
  <si>
    <t>Prevalence_dup</t>
  </si>
  <si>
    <t>Total Sum of Male Prevalence</t>
  </si>
  <si>
    <t>Sum of Male Prevalence</t>
  </si>
  <si>
    <t>Total Sum of Male Lower CI</t>
  </si>
  <si>
    <t>Sum of Male Lower CI</t>
  </si>
  <si>
    <t>Total Sum of Female Upper CI</t>
  </si>
  <si>
    <t>Sum of Female Upper CI</t>
  </si>
  <si>
    <t>Total Sum of Male Upper CI</t>
  </si>
  <si>
    <t>Sum of Male Upper CI</t>
  </si>
  <si>
    <t>Total Sum of Female Prevalence</t>
  </si>
  <si>
    <t>Sum of Female Prevalence</t>
  </si>
  <si>
    <t>Total Sum of Female Lower CI</t>
  </si>
  <si>
    <t>Sum of Female Lower CI</t>
  </si>
  <si>
    <t>Total Sum of Non-hispanic white Prevalence</t>
  </si>
  <si>
    <t>Sum of Non-hispanic white Prevalence</t>
  </si>
  <si>
    <t>Total Sum of Non-hispanic black Prevalence</t>
  </si>
  <si>
    <t>Sum of Non-hispanic black Prevalence</t>
  </si>
  <si>
    <t>Total Sum of Hispanic Prevalence</t>
  </si>
  <si>
    <t>Sum of Hispanic Prevalence</t>
  </si>
  <si>
    <t>Total Sum of Asian or Pacific Islander Prevalence</t>
  </si>
  <si>
    <t>Sum of Asian or Pacific Islander Prevalence</t>
  </si>
  <si>
    <t>Total Average of Non-hispanic white Prevalence</t>
  </si>
  <si>
    <t>Average of Non-hispanic white Prevalence</t>
  </si>
  <si>
    <t>Total Average of Non-hispanic black Prevalence</t>
  </si>
  <si>
    <t>Average of Non-hispanic black Prevalence</t>
  </si>
  <si>
    <t>Total Average of Hispanic Prevalence</t>
  </si>
  <si>
    <t>Average of Hispanic Prevalence</t>
  </si>
  <si>
    <t>Total Average of Asian or Pacific Islander Prevalence</t>
  </si>
  <si>
    <t>Average of Asian or Pacific Islander Prevalence</t>
  </si>
  <si>
    <t>Average of Denominator</t>
  </si>
  <si>
    <t>Average of Upper CI</t>
  </si>
  <si>
    <t>Average of Lower CI</t>
  </si>
  <si>
    <t>Average of Prevalence</t>
  </si>
  <si>
    <t>Total Average of Upper CI</t>
  </si>
  <si>
    <t>Total Average of Lower CI</t>
  </si>
  <si>
    <t>Total Average of Prevalence</t>
  </si>
  <si>
    <t>Total Average of Denominator</t>
  </si>
  <si>
    <t>Male Prevalence</t>
  </si>
  <si>
    <t>Male Lower CI</t>
  </si>
  <si>
    <t>Male Upper CI</t>
  </si>
  <si>
    <t>Female Prevalence</t>
  </si>
  <si>
    <t>Female Lower CI</t>
  </si>
  <si>
    <t>Female Upper CI</t>
  </si>
  <si>
    <t>Non-hispanic white Prevalence</t>
  </si>
  <si>
    <t>Non-hispanic white Lower CI</t>
  </si>
  <si>
    <t>Non-hispanic white Upper CI</t>
  </si>
  <si>
    <t>Non-hispanic black Prevalence</t>
  </si>
  <si>
    <t>Non-hispanic black Lower CI</t>
  </si>
  <si>
    <t>Non-hispanic black Upper CI</t>
  </si>
  <si>
    <t>Hispanic Prevalence</t>
  </si>
  <si>
    <t>Hispanic Lower CI</t>
  </si>
  <si>
    <t>Hispanic Upper CI</t>
  </si>
  <si>
    <t>Asian or Pacific Islander Prevalence</t>
  </si>
  <si>
    <t>Asian or Pacific Islander Lower CI</t>
  </si>
  <si>
    <t>Asian or Pacific Islander Upper CI</t>
  </si>
  <si>
    <t>** State-Average-nsch **</t>
  </si>
  <si>
    <t>** State-Average [sped] **</t>
  </si>
  <si>
    <t>** State-Average [medi] **</t>
  </si>
  <si>
    <t>** State-Average [addm] **</t>
  </si>
  <si>
    <t>National Prevalence</t>
  </si>
  <si>
    <t>National Lower CI</t>
  </si>
  <si>
    <t>National Upper CI</t>
  </si>
  <si>
    <t>State Prevalence</t>
  </si>
  <si>
    <t>State Lower CI</t>
  </si>
  <si>
    <t>State Upper 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</si>
</sst>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46">
    <xf numFmtId="0" fontId="0" fillId="0" borderId="0" xfId="0"/>
    <xf numFmtId="0" fontId="16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64" fontId="21" fillId="0" borderId="0" xfId="0" applyNumberFormat="1" applyFont="1" applyFill="1" applyAlignment="1">
      <alignment horizontal="center" vertical="center"/>
    </xf>
    <xf numFmtId="0" fontId="24" fillId="0" borderId="0" xfId="42"/>
    <xf numFmtId="164" fontId="20" fillId="0" borderId="0" xfId="0" applyNumberFormat="1" applyFont="1" applyFill="1" applyAlignment="1">
      <alignment horizontal="center" vertical="center"/>
    </xf>
    <xf numFmtId="3" fontId="16" fillId="0" borderId="0" xfId="0" applyNumberFormat="1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3" fontId="20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164" fontId="22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/>
    </xf>
    <xf numFmtId="164" fontId="25" fillId="0" borderId="0" xfId="0" applyNumberFormat="1" applyFont="1" applyFill="1" applyAlignment="1">
      <alignment horizontal="center" vertical="center"/>
    </xf>
    <xf numFmtId="3" fontId="16" fillId="0" borderId="0" xfId="0" applyNumberFormat="1" applyFont="1"/>
    <xf numFmtId="165" fontId="16" fillId="0" borderId="0" xfId="0" applyNumberFormat="1" applyFont="1"/>
    <xf numFmtId="165" fontId="0" fillId="0" borderId="0" xfId="0" applyNumberFormat="1"/>
    <xf numFmtId="0" fontId="27" fillId="0" borderId="0" xfId="0" applyNumberFormat="1" applyFont="1" applyFill="1" applyAlignment="1">
      <alignment horizontal="center" vertical="center"/>
    </xf>
    <xf numFmtId="0" fontId="27" fillId="0" borderId="0" xfId="0" applyNumberFormat="1" applyFont="1" applyFill="1" applyAlignment="1"/>
    <xf numFmtId="0" fontId="0" fillId="33" borderId="0" xfId="0" applyFill="1"/>
    <xf numFmtId="0" fontId="21" fillId="33" borderId="0" xfId="0" applyFont="1" applyFill="1"/>
    <xf numFmtId="0" fontId="16" fillId="33" borderId="10" xfId="0" applyFont="1" applyFill="1" applyBorder="1"/>
    <xf numFmtId="0" fontId="0" fillId="33" borderId="10" xfId="0" applyFill="1" applyBorder="1"/>
    <xf numFmtId="0" fontId="26" fillId="33" borderId="10" xfId="0" applyFont="1" applyFill="1" applyBorder="1"/>
    <xf numFmtId="0" fontId="27" fillId="33" borderId="10" xfId="0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v007.xlsx]Combined National EDA!PivotTable6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12700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12700">
              <a:solidFill>
                <a:srgbClr val="00206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ln w="127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12700">
              <a:solidFill>
                <a:srgbClr val="C0000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EDA'!$C$2:$C$3</c:f>
              <c:strCache>
                <c:ptCount val="1"/>
                <c:pt idx="0">
                  <c:v>addm-Autism &amp; Developmental Disabilities Monitoring Network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00206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EDA'!$C$4:$C$21</c:f>
              <c:numCache>
                <c:formatCode>General</c:formatCode>
                <c:ptCount val="17"/>
                <c:pt idx="0">
                  <c:v>6.7</c:v>
                </c:pt>
                <c:pt idx="2">
                  <c:v>6.6</c:v>
                </c:pt>
                <c:pt idx="4">
                  <c:v>8</c:v>
                </c:pt>
                <c:pt idx="6">
                  <c:v>9</c:v>
                </c:pt>
                <c:pt idx="8">
                  <c:v>11.3</c:v>
                </c:pt>
                <c:pt idx="10">
                  <c:v>14.7</c:v>
                </c:pt>
                <c:pt idx="12">
                  <c:v>14.8</c:v>
                </c:pt>
                <c:pt idx="14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7-4FA6-AEA1-CE9F2E0CA922}"/>
            </c:ext>
          </c:extLst>
        </c:ser>
        <c:ser>
          <c:idx val="1"/>
          <c:order val="1"/>
          <c:tx>
            <c:strRef>
              <c:f>'Combined National EDA'!$D$2:$D$3</c:f>
              <c:strCache>
                <c:ptCount val="1"/>
                <c:pt idx="0">
                  <c:v>medi-Medicaid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EDA'!$D$4:$D$21</c:f>
              <c:numCache>
                <c:formatCode>General</c:formatCode>
                <c:ptCount val="17"/>
                <c:pt idx="0">
                  <c:v>2.2999999999999998</c:v>
                </c:pt>
                <c:pt idx="1">
                  <c:v>2.6</c:v>
                </c:pt>
                <c:pt idx="2">
                  <c:v>2.8</c:v>
                </c:pt>
                <c:pt idx="3">
                  <c:v>3</c:v>
                </c:pt>
                <c:pt idx="4">
                  <c:v>3.5</c:v>
                </c:pt>
                <c:pt idx="5">
                  <c:v>3.9</c:v>
                </c:pt>
                <c:pt idx="6">
                  <c:v>4.4000000000000004</c:v>
                </c:pt>
                <c:pt idx="7">
                  <c:v>5.0999999999999996</c:v>
                </c:pt>
                <c:pt idx="8">
                  <c:v>5.6</c:v>
                </c:pt>
                <c:pt idx="9">
                  <c:v>5.9</c:v>
                </c:pt>
                <c:pt idx="10">
                  <c:v>6.4</c:v>
                </c:pt>
                <c:pt idx="11">
                  <c:v>7.1</c:v>
                </c:pt>
                <c:pt idx="12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7-4FA6-AEA1-CE9F2E0CA922}"/>
            </c:ext>
          </c:extLst>
        </c:ser>
        <c:ser>
          <c:idx val="2"/>
          <c:order val="2"/>
          <c:tx>
            <c:strRef>
              <c:f>'Combined National EDA'!$E$2:$E$3</c:f>
              <c:strCache>
                <c:ptCount val="1"/>
                <c:pt idx="0">
                  <c:v>nsch-National Survey of Children’s Health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12700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C0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EDA'!$E$4:$E$21</c:f>
              <c:numCache>
                <c:formatCode>General</c:formatCode>
                <c:ptCount val="17"/>
                <c:pt idx="4">
                  <c:v>9.5</c:v>
                </c:pt>
                <c:pt idx="8">
                  <c:v>16.2</c:v>
                </c:pt>
                <c:pt idx="12">
                  <c:v>21.2</c:v>
                </c:pt>
                <c:pt idx="16">
                  <c:v>29.2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7-4FA6-AEA1-CE9F2E0CA922}"/>
            </c:ext>
          </c:extLst>
        </c:ser>
        <c:ser>
          <c:idx val="3"/>
          <c:order val="3"/>
          <c:tx>
            <c:strRef>
              <c:f>'Combined National EDA'!$F$2:$F$3</c:f>
              <c:strCache>
                <c:ptCount val="1"/>
                <c:pt idx="0">
                  <c:v>sped-Special Education Child Count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EDA'!$F$4:$F$21</c:f>
              <c:numCache>
                <c:formatCode>General</c:formatCode>
                <c:ptCount val="17"/>
                <c:pt idx="0">
                  <c:v>1.8</c:v>
                </c:pt>
                <c:pt idx="1">
                  <c:v>2.1</c:v>
                </c:pt>
                <c:pt idx="2">
                  <c:v>2.6</c:v>
                </c:pt>
                <c:pt idx="3">
                  <c:v>3</c:v>
                </c:pt>
                <c:pt idx="4">
                  <c:v>3.6</c:v>
                </c:pt>
                <c:pt idx="5">
                  <c:v>4.0999999999999996</c:v>
                </c:pt>
                <c:pt idx="6">
                  <c:v>4.8</c:v>
                </c:pt>
                <c:pt idx="7">
                  <c:v>5.4</c:v>
                </c:pt>
                <c:pt idx="8">
                  <c:v>6.2</c:v>
                </c:pt>
                <c:pt idx="9">
                  <c:v>7</c:v>
                </c:pt>
                <c:pt idx="10">
                  <c:v>7.7</c:v>
                </c:pt>
                <c:pt idx="11">
                  <c:v>8.4</c:v>
                </c:pt>
                <c:pt idx="12">
                  <c:v>9.1</c:v>
                </c:pt>
                <c:pt idx="13">
                  <c:v>9.8000000000000007</c:v>
                </c:pt>
                <c:pt idx="14">
                  <c:v>10.5</c:v>
                </c:pt>
                <c:pt idx="15">
                  <c:v>11.2</c:v>
                </c:pt>
                <c:pt idx="16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C7-4FA6-AEA1-CE9F2E0CA92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1303472"/>
        <c:axId val="691308064"/>
      </c:lineChart>
      <c:catAx>
        <c:axId val="69130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8064"/>
        <c:crosses val="autoZero"/>
        <c:auto val="1"/>
        <c:lblAlgn val="ctr"/>
        <c:lblOffset val="100"/>
        <c:noMultiLvlLbl val="0"/>
      </c:catAx>
      <c:valAx>
        <c:axId val="6913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v007.xlsx]Combined National EDA!PivotTable7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Sex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</c:pivotFmt>
      <c:pivotFmt>
        <c:idx val="72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3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50000"/>
                  <a:lumOff val="50000"/>
                </a:schemeClr>
              </a:solidFill>
              <a:prstDash val="sysDot"/>
            </a:ln>
            <a:effectLst/>
          </c:spPr>
        </c:marker>
      </c:pivotFmt>
      <c:pivotFmt>
        <c:idx val="74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50000"/>
                  <a:lumOff val="50000"/>
                </a:schemeClr>
              </a:solidFill>
              <a:prstDash val="sysDot"/>
            </a:ln>
            <a:effectLst/>
          </c:spPr>
        </c:marker>
      </c:pivotFmt>
      <c:pivotFmt>
        <c:idx val="7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6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7"/>
        <c:spPr>
          <a:ln w="28575" cap="rnd">
            <a:solidFill>
              <a:schemeClr val="accent5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9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EDA'!$C$58:$C$60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EDA'!$C$61:$C$68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C-4238-90FC-0FB9269B3FA7}"/>
            </c:ext>
          </c:extLst>
        </c:ser>
        <c:ser>
          <c:idx val="1"/>
          <c:order val="1"/>
          <c:tx>
            <c:strRef>
              <c:f>'Combined National EDA'!$D$58:$D$60</c:f>
              <c:strCache>
                <c:ptCount val="1"/>
                <c:pt idx="0">
                  <c:v>addm-Autism &amp; Developmental Disabilities Monitoring Network - Sum of Upper 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EDA'!$D$61:$D$68</c:f>
              <c:numCache>
                <c:formatCode>General</c:formatCode>
                <c:ptCount val="7"/>
                <c:pt idx="0">
                  <c:v>6.8</c:v>
                </c:pt>
                <c:pt idx="1">
                  <c:v>8.4</c:v>
                </c:pt>
                <c:pt idx="2">
                  <c:v>9.3000000000000007</c:v>
                </c:pt>
                <c:pt idx="3">
                  <c:v>11.7</c:v>
                </c:pt>
                <c:pt idx="4">
                  <c:v>15.1</c:v>
                </c:pt>
                <c:pt idx="5">
                  <c:v>15.2</c:v>
                </c:pt>
                <c:pt idx="6">
                  <c:v>17.3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C-4238-90FC-0FB9269B3FA7}"/>
            </c:ext>
          </c:extLst>
        </c:ser>
        <c:ser>
          <c:idx val="2"/>
          <c:order val="2"/>
          <c:tx>
            <c:strRef>
              <c:f>'Combined National EDA'!$E$58:$E$60</c:f>
              <c:strCache>
                <c:ptCount val="1"/>
                <c:pt idx="0">
                  <c:v>addm-Autism &amp; Developmental Disabilities Monitoring Network - Sum of Lower 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EDA'!$E$61:$E$68</c:f>
              <c:numCache>
                <c:formatCode>General</c:formatCode>
                <c:ptCount val="7"/>
                <c:pt idx="0">
                  <c:v>6.3</c:v>
                </c:pt>
                <c:pt idx="1">
                  <c:v>7.6</c:v>
                </c:pt>
                <c:pt idx="2">
                  <c:v>8.6</c:v>
                </c:pt>
                <c:pt idx="3">
                  <c:v>11</c:v>
                </c:pt>
                <c:pt idx="4">
                  <c:v>14.3</c:v>
                </c:pt>
                <c:pt idx="5">
                  <c:v>14.4</c:v>
                </c:pt>
                <c:pt idx="6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C-4238-90FC-0FB9269B3FA7}"/>
            </c:ext>
          </c:extLst>
        </c:ser>
        <c:ser>
          <c:idx val="3"/>
          <c:order val="3"/>
          <c:tx>
            <c:strRef>
              <c:f>'Combined National EDA'!$F$58:$F$60</c:f>
              <c:strCache>
                <c:ptCount val="1"/>
                <c:pt idx="0">
                  <c:v>addm-Autism &amp; Developmental Disabilities Monitoring Network - Sum of Male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EDA'!$F$61:$F$68</c:f>
              <c:numCache>
                <c:formatCode>General</c:formatCode>
                <c:ptCount val="7"/>
                <c:pt idx="0">
                  <c:v>11.5</c:v>
                </c:pt>
                <c:pt idx="1">
                  <c:v>12.9</c:v>
                </c:pt>
                <c:pt idx="2">
                  <c:v>14.5</c:v>
                </c:pt>
                <c:pt idx="3">
                  <c:v>18.399999999999999</c:v>
                </c:pt>
                <c:pt idx="4">
                  <c:v>23.7</c:v>
                </c:pt>
                <c:pt idx="5">
                  <c:v>23.4</c:v>
                </c:pt>
                <c:pt idx="6">
                  <c:v>26.6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1C-4238-90FC-0FB9269B3FA7}"/>
            </c:ext>
          </c:extLst>
        </c:ser>
        <c:ser>
          <c:idx val="4"/>
          <c:order val="4"/>
          <c:tx>
            <c:strRef>
              <c:f>'Combined National EDA'!$G$58:$G$60</c:f>
              <c:strCache>
                <c:ptCount val="1"/>
                <c:pt idx="0">
                  <c:v>addm-Autism &amp; Developmental Disabilities Monitoring Network - Sum of Male Lower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EDA'!$G$61:$G$68</c:f>
              <c:numCache>
                <c:formatCode>General</c:formatCode>
                <c:ptCount val="7"/>
                <c:pt idx="0">
                  <c:v>0</c:v>
                </c:pt>
                <c:pt idx="1">
                  <c:v>12.2</c:v>
                </c:pt>
                <c:pt idx="2">
                  <c:v>13.9</c:v>
                </c:pt>
                <c:pt idx="3">
                  <c:v>17.7</c:v>
                </c:pt>
                <c:pt idx="4">
                  <c:v>23</c:v>
                </c:pt>
                <c:pt idx="5">
                  <c:v>22.7</c:v>
                </c:pt>
                <c:pt idx="6">
                  <c:v>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1C-4238-90FC-0FB9269B3FA7}"/>
            </c:ext>
          </c:extLst>
        </c:ser>
        <c:ser>
          <c:idx val="5"/>
          <c:order val="5"/>
          <c:tx>
            <c:strRef>
              <c:f>'Combined National EDA'!$H$58:$H$60</c:f>
              <c:strCache>
                <c:ptCount val="1"/>
                <c:pt idx="0">
                  <c:v>addm-Autism &amp; Developmental Disabilities Monitoring Network - Sum of Male Upper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EDA'!$H$61:$H$68</c:f>
              <c:numCache>
                <c:formatCode>General</c:formatCode>
                <c:ptCount val="7"/>
                <c:pt idx="0">
                  <c:v>0</c:v>
                </c:pt>
                <c:pt idx="1">
                  <c:v>13.7</c:v>
                </c:pt>
                <c:pt idx="2">
                  <c:v>15.1</c:v>
                </c:pt>
                <c:pt idx="3">
                  <c:v>19</c:v>
                </c:pt>
                <c:pt idx="4">
                  <c:v>24.4</c:v>
                </c:pt>
                <c:pt idx="5">
                  <c:v>24.1</c:v>
                </c:pt>
                <c:pt idx="6">
                  <c:v>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1C-4238-90FC-0FB9269B3FA7}"/>
            </c:ext>
          </c:extLst>
        </c:ser>
        <c:ser>
          <c:idx val="6"/>
          <c:order val="6"/>
          <c:tx>
            <c:strRef>
              <c:f>'Combined National EDA'!$I$58:$I$60</c:f>
              <c:strCache>
                <c:ptCount val="1"/>
                <c:pt idx="0">
                  <c:v>addm-Autism &amp; Developmental Disabilities Monitoring Network - Sum of Female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EDA'!$I$61:$I$68</c:f>
              <c:numCache>
                <c:formatCode>General</c:formatCode>
                <c:ptCount val="7"/>
                <c:pt idx="0">
                  <c:v>2.7</c:v>
                </c:pt>
                <c:pt idx="1">
                  <c:v>2.9</c:v>
                </c:pt>
                <c:pt idx="2">
                  <c:v>3.2</c:v>
                </c:pt>
                <c:pt idx="3">
                  <c:v>4</c:v>
                </c:pt>
                <c:pt idx="4">
                  <c:v>5.3</c:v>
                </c:pt>
                <c:pt idx="5">
                  <c:v>5.2</c:v>
                </c:pt>
                <c:pt idx="6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1C-4238-90FC-0FB9269B3FA7}"/>
            </c:ext>
          </c:extLst>
        </c:ser>
        <c:ser>
          <c:idx val="7"/>
          <c:order val="7"/>
          <c:tx>
            <c:strRef>
              <c:f>'Combined National EDA'!$J$58:$J$60</c:f>
              <c:strCache>
                <c:ptCount val="1"/>
                <c:pt idx="0">
                  <c:v>addm-Autism &amp; Developmental Disabilities Monitoring Network - Sum of Female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EDA'!$J$61:$J$68</c:f>
              <c:numCache>
                <c:formatCode>General</c:formatCode>
                <c:ptCount val="7"/>
                <c:pt idx="0">
                  <c:v>0</c:v>
                </c:pt>
                <c:pt idx="1">
                  <c:v>2.6</c:v>
                </c:pt>
                <c:pt idx="2">
                  <c:v>2.9</c:v>
                </c:pt>
                <c:pt idx="3">
                  <c:v>3.7</c:v>
                </c:pt>
                <c:pt idx="4">
                  <c:v>5</c:v>
                </c:pt>
                <c:pt idx="5">
                  <c:v>4.9000000000000004</c:v>
                </c:pt>
                <c:pt idx="6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1C-4238-90FC-0FB9269B3FA7}"/>
            </c:ext>
          </c:extLst>
        </c:ser>
        <c:ser>
          <c:idx val="8"/>
          <c:order val="8"/>
          <c:tx>
            <c:strRef>
              <c:f>'Combined National EDA'!$K$58:$K$60</c:f>
              <c:strCache>
                <c:ptCount val="1"/>
                <c:pt idx="0">
                  <c:v>addm-Autism &amp; Developmental Disabilities Monitoring Network - Sum of Female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EDA'!$K$61:$K$68</c:f>
              <c:numCache>
                <c:formatCode>General</c:formatCode>
                <c:ptCount val="7"/>
                <c:pt idx="0">
                  <c:v>0</c:v>
                </c:pt>
                <c:pt idx="1">
                  <c:v>3.3</c:v>
                </c:pt>
                <c:pt idx="2">
                  <c:v>3.5</c:v>
                </c:pt>
                <c:pt idx="3">
                  <c:v>4.3</c:v>
                </c:pt>
                <c:pt idx="4">
                  <c:v>5.7</c:v>
                </c:pt>
                <c:pt idx="5">
                  <c:v>5.6</c:v>
                </c:pt>
                <c:pt idx="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1C-4238-90FC-0FB9269B3F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0178336"/>
        <c:axId val="710179976"/>
      </c:lineChart>
      <c:catAx>
        <c:axId val="71017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9976"/>
        <c:crosses val="autoZero"/>
        <c:auto val="1"/>
        <c:lblAlgn val="ctr"/>
        <c:lblOffset val="100"/>
        <c:noMultiLvlLbl val="0"/>
      </c:catAx>
      <c:valAx>
        <c:axId val="71017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Prevalance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v007.xlsx]Combined National EDA!PivotTable8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Race/Ethnicity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0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</c:pivotFmt>
      <c:pivotFmt>
        <c:idx val="4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EDA'!$C$117:$C$119</c:f>
              <c:strCache>
                <c:ptCount val="1"/>
                <c:pt idx="0">
                  <c:v>addm-Autism &amp; Developmental Disabilities Monitoring Network - Sum of Non-hispanic white Prevalence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EDA'!$C$120:$C$127</c:f>
              <c:numCache>
                <c:formatCode>General</c:formatCode>
                <c:ptCount val="7"/>
                <c:pt idx="0">
                  <c:v>7.7</c:v>
                </c:pt>
                <c:pt idx="1">
                  <c:v>9.6999999999999993</c:v>
                </c:pt>
                <c:pt idx="2">
                  <c:v>9.9</c:v>
                </c:pt>
                <c:pt idx="3">
                  <c:v>12</c:v>
                </c:pt>
                <c:pt idx="4">
                  <c:v>15.8</c:v>
                </c:pt>
                <c:pt idx="5">
                  <c:v>15.3</c:v>
                </c:pt>
                <c:pt idx="6">
                  <c:v>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9-4574-95DD-079F2F183D6C}"/>
            </c:ext>
          </c:extLst>
        </c:ser>
        <c:ser>
          <c:idx val="1"/>
          <c:order val="1"/>
          <c:tx>
            <c:strRef>
              <c:f>'Combined National EDA'!$D$117:$D$119</c:f>
              <c:strCache>
                <c:ptCount val="1"/>
                <c:pt idx="0">
                  <c:v>addm-Autism &amp; Developmental Disabilities Monitoring Network - Sum of Non-hispanic black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EDA'!$D$120:$D$127</c:f>
              <c:numCache>
                <c:formatCode>General</c:formatCode>
                <c:ptCount val="7"/>
                <c:pt idx="0">
                  <c:v>6.5</c:v>
                </c:pt>
                <c:pt idx="1">
                  <c:v>6.9</c:v>
                </c:pt>
                <c:pt idx="2">
                  <c:v>7.2</c:v>
                </c:pt>
                <c:pt idx="3">
                  <c:v>10.199999999999999</c:v>
                </c:pt>
                <c:pt idx="4">
                  <c:v>12.3</c:v>
                </c:pt>
                <c:pt idx="5">
                  <c:v>13.1</c:v>
                </c:pt>
                <c:pt idx="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9-4574-95DD-079F2F183D6C}"/>
            </c:ext>
          </c:extLst>
        </c:ser>
        <c:ser>
          <c:idx val="2"/>
          <c:order val="2"/>
          <c:tx>
            <c:strRef>
              <c:f>'Combined National EDA'!$E$117:$E$119</c:f>
              <c:strCache>
                <c:ptCount val="1"/>
                <c:pt idx="0">
                  <c:v>addm-Autism &amp; Developmental Disabilities Monitoring Network - Sum of Hispanic Prevalence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EDA'!$E$120:$E$127</c:f>
              <c:numCache>
                <c:formatCode>General</c:formatCode>
                <c:ptCount val="7"/>
                <c:pt idx="0">
                  <c:v>0</c:v>
                </c:pt>
                <c:pt idx="1">
                  <c:v>6.2</c:v>
                </c:pt>
                <c:pt idx="2">
                  <c:v>5.9</c:v>
                </c:pt>
                <c:pt idx="3">
                  <c:v>7.9</c:v>
                </c:pt>
                <c:pt idx="4">
                  <c:v>10.8</c:v>
                </c:pt>
                <c:pt idx="5">
                  <c:v>10.1</c:v>
                </c:pt>
                <c:pt idx="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59-4574-95DD-079F2F183D6C}"/>
            </c:ext>
          </c:extLst>
        </c:ser>
        <c:ser>
          <c:idx val="3"/>
          <c:order val="3"/>
          <c:tx>
            <c:strRef>
              <c:f>'Combined National EDA'!$F$117:$F$119</c:f>
              <c:strCache>
                <c:ptCount val="1"/>
                <c:pt idx="0">
                  <c:v>addm-Autism &amp; Developmental Disabilities Monitoring Network - Sum of Asian or Pacific Islander Prevalence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EDA'!$F$120:$F$127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9.6999999999999993</c:v>
                </c:pt>
                <c:pt idx="4">
                  <c:v>12.3</c:v>
                </c:pt>
                <c:pt idx="5">
                  <c:v>11.4</c:v>
                </c:pt>
                <c:pt idx="6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59-4574-95DD-079F2F183D6C}"/>
            </c:ext>
          </c:extLst>
        </c:ser>
        <c:ser>
          <c:idx val="4"/>
          <c:order val="4"/>
          <c:tx>
            <c:strRef>
              <c:f>'Combined National EDA'!$G$117:$G$119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EDA'!$G$120:$G$127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59-4574-95DD-079F2F183D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1520328"/>
        <c:axId val="721523936"/>
      </c:lineChart>
      <c:catAx>
        <c:axId val="721520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3936"/>
        <c:crosses val="autoZero"/>
        <c:auto val="1"/>
        <c:lblAlgn val="ctr"/>
        <c:lblOffset val="100"/>
        <c:noMultiLvlLbl val="0"/>
      </c:catAx>
      <c:valAx>
        <c:axId val="7215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v007.xlsx]Combined State EDA!PivotTable9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EDA'!$W$2:$W$4</c:f>
              <c:strCache>
                <c:ptCount val="1"/>
                <c:pt idx="0">
                  <c:v>addm - 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EDA'!$W$5:$W$22</c:f>
              <c:numCache>
                <c:formatCode>General</c:formatCode>
                <c:ptCount val="17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2142232"/>
        <c:axId val="732136328"/>
      </c:barChart>
      <c:lineChart>
        <c:grouping val="standard"/>
        <c:varyColors val="0"/>
        <c:ser>
          <c:idx val="1"/>
          <c:order val="1"/>
          <c:tx>
            <c:strRef>
              <c:f>'Combined State EDA'!$X$2:$X$4</c:f>
              <c:strCache>
                <c:ptCount val="1"/>
                <c:pt idx="0">
                  <c:v>addm - 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EDA'!$X$5:$X$22</c:f>
              <c:numCache>
                <c:formatCode>General</c:formatCode>
                <c:ptCount val="17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235-8C67-B59DD87853AB}"/>
            </c:ext>
          </c:extLst>
        </c:ser>
        <c:ser>
          <c:idx val="2"/>
          <c:order val="2"/>
          <c:tx>
            <c:strRef>
              <c:f>'Combined State EDA'!$Y$2:$Y$4</c:f>
              <c:strCache>
                <c:ptCount val="1"/>
                <c:pt idx="0">
                  <c:v>addm - 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EDA'!$Y$5:$Y$22</c:f>
              <c:numCache>
                <c:formatCode>General</c:formatCode>
                <c:ptCount val="17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235-8C67-B59DD87853AB}"/>
            </c:ext>
          </c:extLst>
        </c:ser>
        <c:ser>
          <c:idx val="3"/>
          <c:order val="3"/>
          <c:tx>
            <c:strRef>
              <c:f>'Combined State EDA'!$Z$2:$Z$4</c:f>
              <c:strCache>
                <c:ptCount val="1"/>
                <c:pt idx="0">
                  <c:v>addm - 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EDA'!$Z$5:$Z$22</c:f>
              <c:numCache>
                <c:formatCode>General</c:formatCode>
                <c:ptCount val="17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32144200"/>
        <c:axId val="732136000"/>
      </c:lineChart>
      <c:catAx>
        <c:axId val="732144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36000"/>
        <c:crosses val="autoZero"/>
        <c:auto val="1"/>
        <c:lblAlgn val="ctr"/>
        <c:lblOffset val="100"/>
        <c:noMultiLvlLbl val="0"/>
      </c:catAx>
      <c:valAx>
        <c:axId val="7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4200"/>
        <c:crosses val="autoZero"/>
        <c:crossBetween val="between"/>
      </c:valAx>
      <c:valAx>
        <c:axId val="7321363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2232"/>
        <c:crosses val="max"/>
        <c:crossBetween val="between"/>
      </c:valAx>
      <c:catAx>
        <c:axId val="732142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2136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v007.xlsx]Combined State EDA!PivotTable2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EDA'!$C$2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EDA'!$C$3:$C$173</c:f>
              <c:numCache>
                <c:formatCode>#,##0</c:formatCode>
                <c:ptCount val="166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  <c:pt idx="17">
                  <c:v>58571.615384615383</c:v>
                </c:pt>
                <c:pt idx="18">
                  <c:v>335815.53846153844</c:v>
                </c:pt>
                <c:pt idx="19">
                  <c:v>300939.46153846156</c:v>
                </c:pt>
                <c:pt idx="20">
                  <c:v>468533.92307692306</c:v>
                </c:pt>
                <c:pt idx="21">
                  <c:v>2859673</c:v>
                </c:pt>
                <c:pt idx="22">
                  <c:v>218602.76923076922</c:v>
                </c:pt>
                <c:pt idx="23">
                  <c:v>199025.46153846153</c:v>
                </c:pt>
                <c:pt idx="24">
                  <c:v>60497</c:v>
                </c:pt>
                <c:pt idx="25">
                  <c:v>58487.692307692305</c:v>
                </c:pt>
                <c:pt idx="26">
                  <c:v>1126042.8461538462</c:v>
                </c:pt>
                <c:pt idx="27">
                  <c:v>685452.5384615385</c:v>
                </c:pt>
                <c:pt idx="28">
                  <c:v>82707.538461538468</c:v>
                </c:pt>
                <c:pt idx="29">
                  <c:v>161899.53846153847</c:v>
                </c:pt>
                <c:pt idx="30">
                  <c:v>103339.5</c:v>
                </c:pt>
                <c:pt idx="31">
                  <c:v>976240.92307692312</c:v>
                </c:pt>
                <c:pt idx="32">
                  <c:v>442269.46153846156</c:v>
                </c:pt>
                <c:pt idx="33">
                  <c:v>137428</c:v>
                </c:pt>
                <c:pt idx="34">
                  <c:v>330194.76923076925</c:v>
                </c:pt>
                <c:pt idx="35">
                  <c:v>514598.84615384613</c:v>
                </c:pt>
                <c:pt idx="36">
                  <c:v>351073.30769230769</c:v>
                </c:pt>
                <c:pt idx="37">
                  <c:v>352368</c:v>
                </c:pt>
                <c:pt idx="38">
                  <c:v>86765.857142857145</c:v>
                </c:pt>
                <c:pt idx="39">
                  <c:v>737280.5384615385</c:v>
                </c:pt>
                <c:pt idx="40">
                  <c:v>266481.69230769231</c:v>
                </c:pt>
                <c:pt idx="41">
                  <c:v>441840.84615384613</c:v>
                </c:pt>
                <c:pt idx="42">
                  <c:v>280517.46153846156</c:v>
                </c:pt>
                <c:pt idx="43">
                  <c:v>44194.769230769234</c:v>
                </c:pt>
                <c:pt idx="44">
                  <c:v>617617.4615384615</c:v>
                </c:pt>
                <c:pt idx="45">
                  <c:v>25858.461538461539</c:v>
                </c:pt>
                <c:pt idx="46">
                  <c:v>114860</c:v>
                </c:pt>
                <c:pt idx="47">
                  <c:v>58827.384615384617</c:v>
                </c:pt>
                <c:pt idx="48">
                  <c:v>414468.84615384613</c:v>
                </c:pt>
                <c:pt idx="49">
                  <c:v>232440.84615384616</c:v>
                </c:pt>
                <c:pt idx="50">
                  <c:v>103642</c:v>
                </c:pt>
                <c:pt idx="51">
                  <c:v>1293014.3846153845</c:v>
                </c:pt>
                <c:pt idx="52">
                  <c:v>825181.30769230775</c:v>
                </c:pt>
                <c:pt idx="53">
                  <c:v>338242</c:v>
                </c:pt>
                <c:pt idx="54">
                  <c:v>190105.07692307694</c:v>
                </c:pt>
                <c:pt idx="55">
                  <c:v>703409.4615384615</c:v>
                </c:pt>
                <c:pt idx="56">
                  <c:v>75083.153846153844</c:v>
                </c:pt>
                <c:pt idx="57">
                  <c:v>377283.38461538462</c:v>
                </c:pt>
                <c:pt idx="58">
                  <c:v>56665.461538461539</c:v>
                </c:pt>
                <c:pt idx="59">
                  <c:v>522758.92307692306</c:v>
                </c:pt>
                <c:pt idx="60">
                  <c:v>1767842</c:v>
                </c:pt>
                <c:pt idx="61">
                  <c:v>102645.30769230769</c:v>
                </c:pt>
                <c:pt idx="62">
                  <c:v>363434.30769230769</c:v>
                </c:pt>
                <c:pt idx="63">
                  <c:v>51222.538461538461</c:v>
                </c:pt>
                <c:pt idx="64">
                  <c:v>493680.30769230769</c:v>
                </c:pt>
                <c:pt idx="65">
                  <c:v>322058.69230769231</c:v>
                </c:pt>
                <c:pt idx="66">
                  <c:v>141008.23076923078</c:v>
                </c:pt>
                <c:pt idx="67">
                  <c:v>33172.615384615383</c:v>
                </c:pt>
                <c:pt idx="68">
                  <c:v>1287</c:v>
                </c:pt>
                <c:pt idx="69">
                  <c:v>1089</c:v>
                </c:pt>
                <c:pt idx="70">
                  <c:v>1314.5</c:v>
                </c:pt>
                <c:pt idx="71">
                  <c:v>1362</c:v>
                </c:pt>
                <c:pt idx="72">
                  <c:v>1595</c:v>
                </c:pt>
                <c:pt idx="73">
                  <c:v>1326</c:v>
                </c:pt>
                <c:pt idx="74">
                  <c:v>1543.3333333333333</c:v>
                </c:pt>
                <c:pt idx="75">
                  <c:v>1360.5</c:v>
                </c:pt>
                <c:pt idx="76">
                  <c:v>1370.5</c:v>
                </c:pt>
                <c:pt idx="77">
                  <c:v>1075</c:v>
                </c:pt>
                <c:pt idx="78">
                  <c:v>1333</c:v>
                </c:pt>
                <c:pt idx="79">
                  <c:v>1466</c:v>
                </c:pt>
                <c:pt idx="80">
                  <c:v>1445.3333333333333</c:v>
                </c:pt>
                <c:pt idx="81">
                  <c:v>1540.5</c:v>
                </c:pt>
                <c:pt idx="82">
                  <c:v>1426.3333333333333</c:v>
                </c:pt>
                <c:pt idx="83">
                  <c:v>1582</c:v>
                </c:pt>
                <c:pt idx="84">
                  <c:v>1338</c:v>
                </c:pt>
                <c:pt idx="85">
                  <c:v>1273</c:v>
                </c:pt>
                <c:pt idx="86">
                  <c:v>1567.3333333333333</c:v>
                </c:pt>
                <c:pt idx="87">
                  <c:v>1568.5</c:v>
                </c:pt>
                <c:pt idx="88">
                  <c:v>1447</c:v>
                </c:pt>
                <c:pt idx="89">
                  <c:v>1464</c:v>
                </c:pt>
                <c:pt idx="90">
                  <c:v>1512</c:v>
                </c:pt>
                <c:pt idx="91">
                  <c:v>1425.5</c:v>
                </c:pt>
                <c:pt idx="92">
                  <c:v>1413</c:v>
                </c:pt>
                <c:pt idx="93">
                  <c:v>1364.5</c:v>
                </c:pt>
                <c:pt idx="94">
                  <c:v>1202</c:v>
                </c:pt>
                <c:pt idx="95">
                  <c:v>1570</c:v>
                </c:pt>
                <c:pt idx="96">
                  <c:v>1500.3333333333333</c:v>
                </c:pt>
                <c:pt idx="97">
                  <c:v>1462.5</c:v>
                </c:pt>
                <c:pt idx="98">
                  <c:v>1378</c:v>
                </c:pt>
                <c:pt idx="99">
                  <c:v>1458</c:v>
                </c:pt>
                <c:pt idx="100">
                  <c:v>1634</c:v>
                </c:pt>
                <c:pt idx="101">
                  <c:v>1367.3333333333333</c:v>
                </c:pt>
                <c:pt idx="102">
                  <c:v>1515</c:v>
                </c:pt>
                <c:pt idx="103">
                  <c:v>1589</c:v>
                </c:pt>
                <c:pt idx="104">
                  <c:v>1416</c:v>
                </c:pt>
                <c:pt idx="105">
                  <c:v>1402.5</c:v>
                </c:pt>
                <c:pt idx="106">
                  <c:v>1513</c:v>
                </c:pt>
                <c:pt idx="107">
                  <c:v>1343.5</c:v>
                </c:pt>
                <c:pt idx="108">
                  <c:v>1438</c:v>
                </c:pt>
                <c:pt idx="109">
                  <c:v>1477</c:v>
                </c:pt>
                <c:pt idx="110">
                  <c:v>1481.5</c:v>
                </c:pt>
                <c:pt idx="111">
                  <c:v>1528.5</c:v>
                </c:pt>
                <c:pt idx="112">
                  <c:v>1548.6666666666667</c:v>
                </c:pt>
                <c:pt idx="113">
                  <c:v>1277.5</c:v>
                </c:pt>
                <c:pt idx="114">
                  <c:v>1520.5</c:v>
                </c:pt>
                <c:pt idx="115">
                  <c:v>120005.64705882352</c:v>
                </c:pt>
                <c:pt idx="116">
                  <c:v>677672.29411764711</c:v>
                </c:pt>
                <c:pt idx="117">
                  <c:v>426226.5294117647</c:v>
                </c:pt>
                <c:pt idx="118">
                  <c:v>960268.17647058819</c:v>
                </c:pt>
                <c:pt idx="119">
                  <c:v>5729314.5882352944</c:v>
                </c:pt>
                <c:pt idx="120">
                  <c:v>730033.9411764706</c:v>
                </c:pt>
                <c:pt idx="121">
                  <c:v>506474.23529411765</c:v>
                </c:pt>
                <c:pt idx="122">
                  <c:v>58849.333333333336</c:v>
                </c:pt>
                <c:pt idx="123">
                  <c:v>114905.5294117647</c:v>
                </c:pt>
                <c:pt idx="124">
                  <c:v>2401705.2352941176</c:v>
                </c:pt>
                <c:pt idx="125">
                  <c:v>1464326.7647058824</c:v>
                </c:pt>
                <c:pt idx="126">
                  <c:v>166059.17647058822</c:v>
                </c:pt>
                <c:pt idx="127">
                  <c:v>435546.29411764705</c:v>
                </c:pt>
                <c:pt idx="128">
                  <c:v>248568.17647058822</c:v>
                </c:pt>
                <c:pt idx="129">
                  <c:v>1860467.8823529412</c:v>
                </c:pt>
                <c:pt idx="130">
                  <c:v>944999.9411764706</c:v>
                </c:pt>
                <c:pt idx="131">
                  <c:v>424258.5882352941</c:v>
                </c:pt>
                <c:pt idx="132">
                  <c:v>594325.29411764711</c:v>
                </c:pt>
                <c:pt idx="133">
                  <c:v>625665.5294117647</c:v>
                </c:pt>
                <c:pt idx="134">
                  <c:v>870314.9411764706</c:v>
                </c:pt>
                <c:pt idx="135">
                  <c:v>772670.17647058819</c:v>
                </c:pt>
                <c:pt idx="136">
                  <c:v>175537.58823529413</c:v>
                </c:pt>
                <c:pt idx="137">
                  <c:v>1478282.6470588236</c:v>
                </c:pt>
                <c:pt idx="138">
                  <c:v>771920.70588235289</c:v>
                </c:pt>
                <c:pt idx="139">
                  <c:v>823000.0588235294</c:v>
                </c:pt>
                <c:pt idx="140">
                  <c:v>439767.0588235294</c:v>
                </c:pt>
                <c:pt idx="141">
                  <c:v>133856.07142857142</c:v>
                </c:pt>
                <c:pt idx="142">
                  <c:v>1319307.1176470588</c:v>
                </c:pt>
                <c:pt idx="143">
                  <c:v>92535.76470588235</c:v>
                </c:pt>
                <c:pt idx="144">
                  <c:v>263904.17647058825</c:v>
                </c:pt>
                <c:pt idx="145">
                  <c:v>183280.82352941178</c:v>
                </c:pt>
                <c:pt idx="146">
                  <c:v>1191068.294117647</c:v>
                </c:pt>
                <c:pt idx="147">
                  <c:v>299433.4117647059</c:v>
                </c:pt>
                <c:pt idx="148">
                  <c:v>384998.5882352941</c:v>
                </c:pt>
                <c:pt idx="149">
                  <c:v>2453499.7058823528</c:v>
                </c:pt>
                <c:pt idx="150">
                  <c:v>1625820.5294117648</c:v>
                </c:pt>
                <c:pt idx="151">
                  <c:v>564036.17647058819</c:v>
                </c:pt>
                <c:pt idx="152">
                  <c:v>519697.5882352941</c:v>
                </c:pt>
                <c:pt idx="153">
                  <c:v>1653566.2352941176</c:v>
                </c:pt>
                <c:pt idx="154">
                  <c:v>136661.17647058822</c:v>
                </c:pt>
                <c:pt idx="155">
                  <c:v>644194.6470588235</c:v>
                </c:pt>
                <c:pt idx="156">
                  <c:v>114941.29411764706</c:v>
                </c:pt>
                <c:pt idx="157">
                  <c:v>866204.3529411765</c:v>
                </c:pt>
                <c:pt idx="158">
                  <c:v>4171623.7058823528</c:v>
                </c:pt>
                <c:pt idx="159">
                  <c:v>505299.64705882355</c:v>
                </c:pt>
                <c:pt idx="160">
                  <c:v>1115356.3529411764</c:v>
                </c:pt>
                <c:pt idx="161">
                  <c:v>82840.53333333334</c:v>
                </c:pt>
                <c:pt idx="162">
                  <c:v>954711.17647058819</c:v>
                </c:pt>
                <c:pt idx="163">
                  <c:v>773847.75</c:v>
                </c:pt>
                <c:pt idx="164">
                  <c:v>248547.64705882352</c:v>
                </c:pt>
                <c:pt idx="165">
                  <c:v>81617.642857142855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9762896"/>
        <c:axId val="589767160"/>
      </c:barChart>
      <c:lineChart>
        <c:grouping val="standard"/>
        <c:varyColors val="0"/>
        <c:ser>
          <c:idx val="1"/>
          <c:order val="1"/>
          <c:tx>
            <c:strRef>
              <c:f>'Combined State EDA'!$D$2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EDA'!$D$3:$D$173</c:f>
              <c:numCache>
                <c:formatCode>General</c:formatCode>
                <c:ptCount val="166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  <c:pt idx="17">
                  <c:v>7.1</c:v>
                </c:pt>
                <c:pt idx="18">
                  <c:v>13.923076923076923</c:v>
                </c:pt>
                <c:pt idx="19">
                  <c:v>5.8692307692307697</c:v>
                </c:pt>
                <c:pt idx="20">
                  <c:v>7.5384615384615374</c:v>
                </c:pt>
                <c:pt idx="21">
                  <c:v>3.2461538461538462</c:v>
                </c:pt>
                <c:pt idx="22">
                  <c:v>3.930769230769231</c:v>
                </c:pt>
                <c:pt idx="23">
                  <c:v>3.3692307692307688</c:v>
                </c:pt>
                <c:pt idx="24">
                  <c:v>2.6538461538461542</c:v>
                </c:pt>
                <c:pt idx="25">
                  <c:v>5.4384615384615387</c:v>
                </c:pt>
                <c:pt idx="26">
                  <c:v>3.523076923076923</c:v>
                </c:pt>
                <c:pt idx="27">
                  <c:v>4.6615384615384619</c:v>
                </c:pt>
                <c:pt idx="28">
                  <c:v>1.7615384615384615</c:v>
                </c:pt>
                <c:pt idx="29">
                  <c:v>6.2153846153846164</c:v>
                </c:pt>
                <c:pt idx="30">
                  <c:v>14.091666666666667</c:v>
                </c:pt>
                <c:pt idx="31">
                  <c:v>3.8846153846153841</c:v>
                </c:pt>
                <c:pt idx="32">
                  <c:v>5.9538461538461531</c:v>
                </c:pt>
                <c:pt idx="33">
                  <c:v>6.8833333333333329</c:v>
                </c:pt>
                <c:pt idx="34">
                  <c:v>5.9230769230769234</c:v>
                </c:pt>
                <c:pt idx="35">
                  <c:v>3.1076923076923078</c:v>
                </c:pt>
                <c:pt idx="36">
                  <c:v>4.2692307692307692</c:v>
                </c:pt>
                <c:pt idx="37">
                  <c:v>5.2153846153846164</c:v>
                </c:pt>
                <c:pt idx="38">
                  <c:v>18.742857142857144</c:v>
                </c:pt>
                <c:pt idx="39">
                  <c:v>7.7384615384615376</c:v>
                </c:pt>
                <c:pt idx="40">
                  <c:v>13.369230769230768</c:v>
                </c:pt>
                <c:pt idx="41">
                  <c:v>6.3153846153846143</c:v>
                </c:pt>
                <c:pt idx="42">
                  <c:v>3.5153846153846158</c:v>
                </c:pt>
                <c:pt idx="43">
                  <c:v>11.830769230769231</c:v>
                </c:pt>
                <c:pt idx="44">
                  <c:v>6.2153846153846137</c:v>
                </c:pt>
                <c:pt idx="45">
                  <c:v>9.953846153846154</c:v>
                </c:pt>
                <c:pt idx="46">
                  <c:v>2.569230769230769</c:v>
                </c:pt>
                <c:pt idx="47">
                  <c:v>10.984615384615385</c:v>
                </c:pt>
                <c:pt idx="48">
                  <c:v>5.1384615384615397</c:v>
                </c:pt>
                <c:pt idx="49">
                  <c:v>3.2615384615384615</c:v>
                </c:pt>
                <c:pt idx="50">
                  <c:v>4.7000000000000011</c:v>
                </c:pt>
                <c:pt idx="51">
                  <c:v>4.1538461538461542</c:v>
                </c:pt>
                <c:pt idx="52">
                  <c:v>4.6307692307692312</c:v>
                </c:pt>
                <c:pt idx="53">
                  <c:v>3.8769230769230769</c:v>
                </c:pt>
                <c:pt idx="54">
                  <c:v>7.4461538461538463</c:v>
                </c:pt>
                <c:pt idx="55">
                  <c:v>5</c:v>
                </c:pt>
                <c:pt idx="56">
                  <c:v>13.038461538461537</c:v>
                </c:pt>
                <c:pt idx="57">
                  <c:v>5.6769230769230763</c:v>
                </c:pt>
                <c:pt idx="58">
                  <c:v>4.1000000000000005</c:v>
                </c:pt>
                <c:pt idx="59">
                  <c:v>2.8923076923076922</c:v>
                </c:pt>
                <c:pt idx="60">
                  <c:v>2.6769230769230772</c:v>
                </c:pt>
                <c:pt idx="61">
                  <c:v>5.0307692307692315</c:v>
                </c:pt>
                <c:pt idx="62">
                  <c:v>5.6076923076923082</c:v>
                </c:pt>
                <c:pt idx="63">
                  <c:v>13.930769230769231</c:v>
                </c:pt>
                <c:pt idx="64">
                  <c:v>2.6769230769230772</c:v>
                </c:pt>
                <c:pt idx="65">
                  <c:v>6.207692307692307</c:v>
                </c:pt>
                <c:pt idx="66">
                  <c:v>8.8461538461538467</c:v>
                </c:pt>
                <c:pt idx="67">
                  <c:v>6.1307692307692312</c:v>
                </c:pt>
                <c:pt idx="68">
                  <c:v>36.4</c:v>
                </c:pt>
                <c:pt idx="69">
                  <c:v>47.3</c:v>
                </c:pt>
                <c:pt idx="70">
                  <c:v>32.700000000000003</c:v>
                </c:pt>
                <c:pt idx="71">
                  <c:v>40</c:v>
                </c:pt>
                <c:pt idx="72">
                  <c:v>33.700000000000003</c:v>
                </c:pt>
                <c:pt idx="73">
                  <c:v>30.5</c:v>
                </c:pt>
                <c:pt idx="74">
                  <c:v>36.6</c:v>
                </c:pt>
                <c:pt idx="75">
                  <c:v>50.95</c:v>
                </c:pt>
                <c:pt idx="76">
                  <c:v>36.25</c:v>
                </c:pt>
                <c:pt idx="77">
                  <c:v>56.1</c:v>
                </c:pt>
                <c:pt idx="78">
                  <c:v>26.7</c:v>
                </c:pt>
                <c:pt idx="79">
                  <c:v>35.549999999999997</c:v>
                </c:pt>
                <c:pt idx="80">
                  <c:v>28.599999999999998</c:v>
                </c:pt>
                <c:pt idx="81">
                  <c:v>43.25</c:v>
                </c:pt>
                <c:pt idx="82">
                  <c:v>38.166666666666664</c:v>
                </c:pt>
                <c:pt idx="83">
                  <c:v>17</c:v>
                </c:pt>
                <c:pt idx="84">
                  <c:v>35.349999999999994</c:v>
                </c:pt>
                <c:pt idx="85">
                  <c:v>33.35</c:v>
                </c:pt>
                <c:pt idx="86">
                  <c:v>35.466666666666669</c:v>
                </c:pt>
                <c:pt idx="87">
                  <c:v>30.1</c:v>
                </c:pt>
                <c:pt idx="88">
                  <c:v>36.633333333333333</c:v>
                </c:pt>
                <c:pt idx="89">
                  <c:v>38.5</c:v>
                </c:pt>
                <c:pt idx="90">
                  <c:v>42.366666666666667</c:v>
                </c:pt>
                <c:pt idx="91">
                  <c:v>37.6</c:v>
                </c:pt>
                <c:pt idx="92">
                  <c:v>46.2</c:v>
                </c:pt>
                <c:pt idx="93">
                  <c:v>34.099999999999994</c:v>
                </c:pt>
                <c:pt idx="94">
                  <c:v>21.6</c:v>
                </c:pt>
                <c:pt idx="95">
                  <c:v>19</c:v>
                </c:pt>
                <c:pt idx="96">
                  <c:v>29.899999999999995</c:v>
                </c:pt>
                <c:pt idx="97">
                  <c:v>50.1</c:v>
                </c:pt>
                <c:pt idx="98">
                  <c:v>28.85</c:v>
                </c:pt>
                <c:pt idx="99">
                  <c:v>26.099999999999998</c:v>
                </c:pt>
                <c:pt idx="100">
                  <c:v>33.200000000000003</c:v>
                </c:pt>
                <c:pt idx="101">
                  <c:v>31.433333333333334</c:v>
                </c:pt>
                <c:pt idx="102">
                  <c:v>36.35</c:v>
                </c:pt>
                <c:pt idx="103">
                  <c:v>36.133333333333333</c:v>
                </c:pt>
                <c:pt idx="104">
                  <c:v>28.133333333333336</c:v>
                </c:pt>
                <c:pt idx="105">
                  <c:v>27.1</c:v>
                </c:pt>
                <c:pt idx="106">
                  <c:v>27.5</c:v>
                </c:pt>
                <c:pt idx="107">
                  <c:v>31.950000000000003</c:v>
                </c:pt>
                <c:pt idx="108">
                  <c:v>29.45</c:v>
                </c:pt>
                <c:pt idx="109">
                  <c:v>33.85</c:v>
                </c:pt>
                <c:pt idx="110">
                  <c:v>31.4</c:v>
                </c:pt>
                <c:pt idx="111">
                  <c:v>30.05</c:v>
                </c:pt>
                <c:pt idx="112">
                  <c:v>29.7</c:v>
                </c:pt>
                <c:pt idx="113">
                  <c:v>42.8</c:v>
                </c:pt>
                <c:pt idx="114">
                  <c:v>24.9</c:v>
                </c:pt>
                <c:pt idx="115">
                  <c:v>5.4235294117647062</c:v>
                </c:pt>
                <c:pt idx="116">
                  <c:v>4.7058823529411766</c:v>
                </c:pt>
                <c:pt idx="117">
                  <c:v>5.2529411764705882</c:v>
                </c:pt>
                <c:pt idx="118">
                  <c:v>5.6058823529411752</c:v>
                </c:pt>
                <c:pt idx="119">
                  <c:v>7.2352941176470589</c:v>
                </c:pt>
                <c:pt idx="120">
                  <c:v>3.5882352941176472</c:v>
                </c:pt>
                <c:pt idx="121">
                  <c:v>8.5823529411764685</c:v>
                </c:pt>
                <c:pt idx="122">
                  <c:v>7.4750000000000014</c:v>
                </c:pt>
                <c:pt idx="123">
                  <c:v>6.3352941176470594</c:v>
                </c:pt>
                <c:pt idx="124">
                  <c:v>5.7882352941176478</c:v>
                </c:pt>
                <c:pt idx="125">
                  <c:v>5.6882352941176473</c:v>
                </c:pt>
                <c:pt idx="126">
                  <c:v>5.6882352941176473</c:v>
                </c:pt>
                <c:pt idx="127">
                  <c:v>1.9058823529411768</c:v>
                </c:pt>
                <c:pt idx="128">
                  <c:v>5.5529411764705889</c:v>
                </c:pt>
                <c:pt idx="129">
                  <c:v>6.1999999999999984</c:v>
                </c:pt>
                <c:pt idx="130">
                  <c:v>9</c:v>
                </c:pt>
                <c:pt idx="131">
                  <c:v>4.6647058823529415</c:v>
                </c:pt>
                <c:pt idx="132">
                  <c:v>4.9529411764705884</c:v>
                </c:pt>
                <c:pt idx="133">
                  <c:v>4.1352941176470583</c:v>
                </c:pt>
                <c:pt idx="134">
                  <c:v>9.117647058823529</c:v>
                </c:pt>
                <c:pt idx="135">
                  <c:v>7.8647058823529425</c:v>
                </c:pt>
                <c:pt idx="136">
                  <c:v>10.147058823529411</c:v>
                </c:pt>
                <c:pt idx="137">
                  <c:v>7.1294117647058828</c:v>
                </c:pt>
                <c:pt idx="138">
                  <c:v>12.605882352941176</c:v>
                </c:pt>
                <c:pt idx="139">
                  <c:v>6.8117647058823527</c:v>
                </c:pt>
                <c:pt idx="140">
                  <c:v>4.1764705882352944</c:v>
                </c:pt>
                <c:pt idx="141">
                  <c:v>3.407142857142857</c:v>
                </c:pt>
                <c:pt idx="142">
                  <c:v>6.3470588235294123</c:v>
                </c:pt>
                <c:pt idx="143">
                  <c:v>5.4</c:v>
                </c:pt>
                <c:pt idx="144">
                  <c:v>5.7470588235294109</c:v>
                </c:pt>
                <c:pt idx="145">
                  <c:v>7.2529411764705891</c:v>
                </c:pt>
                <c:pt idx="146">
                  <c:v>8.0470588235294116</c:v>
                </c:pt>
                <c:pt idx="147">
                  <c:v>3.7941176470588234</c:v>
                </c:pt>
                <c:pt idx="148">
                  <c:v>6.3941176470588248</c:v>
                </c:pt>
                <c:pt idx="149">
                  <c:v>6.988235294117648</c:v>
                </c:pt>
                <c:pt idx="150">
                  <c:v>6.9</c:v>
                </c:pt>
                <c:pt idx="151">
                  <c:v>4.4176470588235288</c:v>
                </c:pt>
                <c:pt idx="152">
                  <c:v>11.047058823529412</c:v>
                </c:pt>
                <c:pt idx="153">
                  <c:v>8.6529411764705877</c:v>
                </c:pt>
                <c:pt idx="154">
                  <c:v>9.4235294117647062</c:v>
                </c:pt>
                <c:pt idx="155">
                  <c:v>4.5823529411764703</c:v>
                </c:pt>
                <c:pt idx="156">
                  <c:v>5.0176470588235293</c:v>
                </c:pt>
                <c:pt idx="157">
                  <c:v>4.7882352941176478</c:v>
                </c:pt>
                <c:pt idx="158">
                  <c:v>5.4705882352941178</c:v>
                </c:pt>
                <c:pt idx="159">
                  <c:v>5.1764705882352944</c:v>
                </c:pt>
                <c:pt idx="160">
                  <c:v>7.4529411764705884</c:v>
                </c:pt>
                <c:pt idx="161">
                  <c:v>7.3599999999999994</c:v>
                </c:pt>
                <c:pt idx="162">
                  <c:v>6.3176470588235292</c:v>
                </c:pt>
                <c:pt idx="163">
                  <c:v>7.5749999999999993</c:v>
                </c:pt>
                <c:pt idx="164">
                  <c:v>4.4411764705882364</c:v>
                </c:pt>
                <c:pt idx="165">
                  <c:v>5.5857142857142863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7-4916-BA2F-7B5B0EC6EE70}"/>
            </c:ext>
          </c:extLst>
        </c:ser>
        <c:ser>
          <c:idx val="2"/>
          <c:order val="2"/>
          <c:tx>
            <c:strRef>
              <c:f>'Combined State EDA'!$E$2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EDA'!$E$3:$E$173</c:f>
              <c:numCache>
                <c:formatCode>General</c:formatCode>
                <c:ptCount val="166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  <c:pt idx="17">
                  <c:v>5.8307692307692305</c:v>
                </c:pt>
                <c:pt idx="18">
                  <c:v>13.215384615384616</c:v>
                </c:pt>
                <c:pt idx="19">
                  <c:v>5.315384615384616</c:v>
                </c:pt>
                <c:pt idx="20">
                  <c:v>7.0615384615384604</c:v>
                </c:pt>
                <c:pt idx="21">
                  <c:v>3.1153846153846154</c:v>
                </c:pt>
                <c:pt idx="22">
                  <c:v>3.4461538461538463</c:v>
                </c:pt>
                <c:pt idx="23">
                  <c:v>2.9461538461538463</c:v>
                </c:pt>
                <c:pt idx="24">
                  <c:v>1.9615384615384615</c:v>
                </c:pt>
                <c:pt idx="25">
                  <c:v>4.3461538461538458</c:v>
                </c:pt>
                <c:pt idx="26">
                  <c:v>3.3153846153846156</c:v>
                </c:pt>
                <c:pt idx="27">
                  <c:v>4.361538461538462</c:v>
                </c:pt>
                <c:pt idx="28">
                  <c:v>1.2615384615384615</c:v>
                </c:pt>
                <c:pt idx="29">
                  <c:v>5.5153846153846144</c:v>
                </c:pt>
                <c:pt idx="30">
                  <c:v>12.741666666666667</c:v>
                </c:pt>
                <c:pt idx="31">
                  <c:v>3.6384615384615389</c:v>
                </c:pt>
                <c:pt idx="32">
                  <c:v>5.523076923076923</c:v>
                </c:pt>
                <c:pt idx="33">
                  <c:v>6.041666666666667</c:v>
                </c:pt>
                <c:pt idx="34">
                  <c:v>5.4</c:v>
                </c:pt>
                <c:pt idx="35">
                  <c:v>2.8384615384615381</c:v>
                </c:pt>
                <c:pt idx="36">
                  <c:v>3.8923076923076922</c:v>
                </c:pt>
                <c:pt idx="37">
                  <c:v>4.7615384615384624</c:v>
                </c:pt>
                <c:pt idx="38">
                  <c:v>17.042857142857144</c:v>
                </c:pt>
                <c:pt idx="39">
                  <c:v>7.3384615384615364</c:v>
                </c:pt>
                <c:pt idx="40">
                  <c:v>12.538461538461538</c:v>
                </c:pt>
                <c:pt idx="41">
                  <c:v>5.8461538461538476</c:v>
                </c:pt>
                <c:pt idx="42">
                  <c:v>3.1076923076923082</c:v>
                </c:pt>
                <c:pt idx="43">
                  <c:v>9.9153846153846157</c:v>
                </c:pt>
                <c:pt idx="44">
                  <c:v>5.8153846153846152</c:v>
                </c:pt>
                <c:pt idx="45">
                  <c:v>7.7538461538461538</c:v>
                </c:pt>
                <c:pt idx="46">
                  <c:v>2.023076923076923</c:v>
                </c:pt>
                <c:pt idx="47">
                  <c:v>9.4153846153846157</c:v>
                </c:pt>
                <c:pt idx="48">
                  <c:v>4.7461538461538462</c:v>
                </c:pt>
                <c:pt idx="49">
                  <c:v>2.8307692307692309</c:v>
                </c:pt>
                <c:pt idx="50">
                  <c:v>3.8615384615384611</c:v>
                </c:pt>
                <c:pt idx="51">
                  <c:v>3.9461538461538459</c:v>
                </c:pt>
                <c:pt idx="52">
                  <c:v>4.3461538461538458</c:v>
                </c:pt>
                <c:pt idx="53">
                  <c:v>3.4923076923076923</c:v>
                </c:pt>
                <c:pt idx="54">
                  <c:v>6.6999999999999984</c:v>
                </c:pt>
                <c:pt idx="55">
                  <c:v>4.6769230769230763</c:v>
                </c:pt>
                <c:pt idx="56">
                  <c:v>11.507692307692308</c:v>
                </c:pt>
                <c:pt idx="57">
                  <c:v>5.2307692307692308</c:v>
                </c:pt>
                <c:pt idx="58">
                  <c:v>3.0923076923076924</c:v>
                </c:pt>
                <c:pt idx="59">
                  <c:v>2.6230769230769226</c:v>
                </c:pt>
                <c:pt idx="60">
                  <c:v>2.5307692307692307</c:v>
                </c:pt>
                <c:pt idx="61">
                  <c:v>4.2076923076923078</c:v>
                </c:pt>
                <c:pt idx="62">
                  <c:v>5.1692307692307686</c:v>
                </c:pt>
                <c:pt idx="63">
                  <c:v>12.023076923076925</c:v>
                </c:pt>
                <c:pt idx="64">
                  <c:v>2.4076923076923076</c:v>
                </c:pt>
                <c:pt idx="65">
                  <c:v>5.6769230769230763</c:v>
                </c:pt>
                <c:pt idx="66">
                  <c:v>7.9153846153846148</c:v>
                </c:pt>
                <c:pt idx="67">
                  <c:v>4.6076923076923073</c:v>
                </c:pt>
                <c:pt idx="68">
                  <c:v>12.7</c:v>
                </c:pt>
                <c:pt idx="69">
                  <c:v>20.8</c:v>
                </c:pt>
                <c:pt idx="70">
                  <c:v>13.2</c:v>
                </c:pt>
                <c:pt idx="71">
                  <c:v>15.35</c:v>
                </c:pt>
                <c:pt idx="72">
                  <c:v>11.3</c:v>
                </c:pt>
                <c:pt idx="73">
                  <c:v>11.9</c:v>
                </c:pt>
                <c:pt idx="74">
                  <c:v>13.6</c:v>
                </c:pt>
                <c:pt idx="75">
                  <c:v>21.1</c:v>
                </c:pt>
                <c:pt idx="76">
                  <c:v>15</c:v>
                </c:pt>
                <c:pt idx="77">
                  <c:v>18.100000000000001</c:v>
                </c:pt>
                <c:pt idx="78">
                  <c:v>9.3000000000000007</c:v>
                </c:pt>
                <c:pt idx="79">
                  <c:v>13.7</c:v>
                </c:pt>
                <c:pt idx="80">
                  <c:v>10.833333333333334</c:v>
                </c:pt>
                <c:pt idx="81">
                  <c:v>17.350000000000001</c:v>
                </c:pt>
                <c:pt idx="82">
                  <c:v>16.2</c:v>
                </c:pt>
                <c:pt idx="83">
                  <c:v>5.5</c:v>
                </c:pt>
                <c:pt idx="84">
                  <c:v>13.899999999999999</c:v>
                </c:pt>
                <c:pt idx="85">
                  <c:v>12.3</c:v>
                </c:pt>
                <c:pt idx="86">
                  <c:v>13.733333333333334</c:v>
                </c:pt>
                <c:pt idx="87">
                  <c:v>12.2</c:v>
                </c:pt>
                <c:pt idx="88">
                  <c:v>16.866666666666667</c:v>
                </c:pt>
                <c:pt idx="89">
                  <c:v>12.3</c:v>
                </c:pt>
                <c:pt idx="90">
                  <c:v>18.400000000000002</c:v>
                </c:pt>
                <c:pt idx="91">
                  <c:v>15.55</c:v>
                </c:pt>
                <c:pt idx="92">
                  <c:v>17.149999999999999</c:v>
                </c:pt>
                <c:pt idx="93">
                  <c:v>13.2</c:v>
                </c:pt>
                <c:pt idx="94">
                  <c:v>8.5</c:v>
                </c:pt>
                <c:pt idx="95">
                  <c:v>8.1999999999999993</c:v>
                </c:pt>
                <c:pt idx="96">
                  <c:v>12.033333333333333</c:v>
                </c:pt>
                <c:pt idx="97">
                  <c:v>21.25</c:v>
                </c:pt>
                <c:pt idx="98">
                  <c:v>10.25</c:v>
                </c:pt>
                <c:pt idx="99">
                  <c:v>11.066666666666668</c:v>
                </c:pt>
                <c:pt idx="100">
                  <c:v>14.5</c:v>
                </c:pt>
                <c:pt idx="101">
                  <c:v>12.199999999999998</c:v>
                </c:pt>
                <c:pt idx="102">
                  <c:v>13.625</c:v>
                </c:pt>
                <c:pt idx="103">
                  <c:v>14.6</c:v>
                </c:pt>
                <c:pt idx="104">
                  <c:v>12.166666666666666</c:v>
                </c:pt>
                <c:pt idx="105">
                  <c:v>9.8000000000000007</c:v>
                </c:pt>
                <c:pt idx="106">
                  <c:v>10.7</c:v>
                </c:pt>
                <c:pt idx="107">
                  <c:v>10.5</c:v>
                </c:pt>
                <c:pt idx="108">
                  <c:v>12.8</c:v>
                </c:pt>
                <c:pt idx="109">
                  <c:v>14.95</c:v>
                </c:pt>
                <c:pt idx="110">
                  <c:v>12.25</c:v>
                </c:pt>
                <c:pt idx="111">
                  <c:v>11</c:v>
                </c:pt>
                <c:pt idx="112">
                  <c:v>9.9</c:v>
                </c:pt>
                <c:pt idx="113">
                  <c:v>18.899999999999999</c:v>
                </c:pt>
                <c:pt idx="114">
                  <c:v>9.6</c:v>
                </c:pt>
                <c:pt idx="115">
                  <c:v>4.6411764705882357</c:v>
                </c:pt>
                <c:pt idx="116">
                  <c:v>4.4000000000000004</c:v>
                </c:pt>
                <c:pt idx="117">
                  <c:v>4.841176470588235</c:v>
                </c:pt>
                <c:pt idx="118">
                  <c:v>5.3176470588235292</c:v>
                </c:pt>
                <c:pt idx="119">
                  <c:v>7.0941176470588232</c:v>
                </c:pt>
                <c:pt idx="120">
                  <c:v>3.3470588235294123</c:v>
                </c:pt>
                <c:pt idx="121">
                  <c:v>8.117647058823529</c:v>
                </c:pt>
                <c:pt idx="122">
                  <c:v>6.208333333333333</c:v>
                </c:pt>
                <c:pt idx="123">
                  <c:v>5.4705882352941178</c:v>
                </c:pt>
                <c:pt idx="124">
                  <c:v>5.6058823529411752</c:v>
                </c:pt>
                <c:pt idx="125">
                  <c:v>5.4529411764705884</c:v>
                </c:pt>
                <c:pt idx="126">
                  <c:v>5.0000000000000009</c:v>
                </c:pt>
                <c:pt idx="127">
                  <c:v>1.6588235294117646</c:v>
                </c:pt>
                <c:pt idx="128">
                  <c:v>5.0176470588235302</c:v>
                </c:pt>
                <c:pt idx="129">
                  <c:v>5.9764705882352942</c:v>
                </c:pt>
                <c:pt idx="130">
                  <c:v>8.6411764705882348</c:v>
                </c:pt>
                <c:pt idx="131">
                  <c:v>4.276470588235294</c:v>
                </c:pt>
                <c:pt idx="132">
                  <c:v>4.5999999999999996</c:v>
                </c:pt>
                <c:pt idx="133">
                  <c:v>3.8294117647058821</c:v>
                </c:pt>
                <c:pt idx="134">
                  <c:v>8.7411764705882344</c:v>
                </c:pt>
                <c:pt idx="135">
                  <c:v>7.4941176470588244</c:v>
                </c:pt>
                <c:pt idx="136">
                  <c:v>9.2529411764705873</c:v>
                </c:pt>
                <c:pt idx="137">
                  <c:v>6.8705882352941163</c:v>
                </c:pt>
                <c:pt idx="138">
                  <c:v>12.123529411764704</c:v>
                </c:pt>
                <c:pt idx="139">
                  <c:v>6.4588235294117649</c:v>
                </c:pt>
                <c:pt idx="140">
                  <c:v>3.835294117647059</c:v>
                </c:pt>
                <c:pt idx="141">
                  <c:v>2.8285714285714287</c:v>
                </c:pt>
                <c:pt idx="142">
                  <c:v>6.0588235294117645</c:v>
                </c:pt>
                <c:pt idx="143">
                  <c:v>4.5352941176470596</c:v>
                </c:pt>
                <c:pt idx="144">
                  <c:v>5.223529411764706</c:v>
                </c:pt>
                <c:pt idx="145">
                  <c:v>6.5235294117647058</c:v>
                </c:pt>
                <c:pt idx="146">
                  <c:v>7.7411764705882353</c:v>
                </c:pt>
                <c:pt idx="147">
                  <c:v>3.4176470588235293</c:v>
                </c:pt>
                <c:pt idx="148">
                  <c:v>5.9176470588235279</c:v>
                </c:pt>
                <c:pt idx="149">
                  <c:v>6.7823529411764705</c:v>
                </c:pt>
                <c:pt idx="150">
                  <c:v>6.6588235294117641</c:v>
                </c:pt>
                <c:pt idx="151">
                  <c:v>4.1294117647058828</c:v>
                </c:pt>
                <c:pt idx="152">
                  <c:v>10.499999999999998</c:v>
                </c:pt>
                <c:pt idx="153">
                  <c:v>8.382352941176471</c:v>
                </c:pt>
                <c:pt idx="154">
                  <c:v>8.4588235294117631</c:v>
                </c:pt>
                <c:pt idx="155">
                  <c:v>4.2823529411764714</c:v>
                </c:pt>
                <c:pt idx="156">
                  <c:v>4.2705882352941185</c:v>
                </c:pt>
                <c:pt idx="157">
                  <c:v>4.5352941176470587</c:v>
                </c:pt>
                <c:pt idx="158">
                  <c:v>5.341176470588235</c:v>
                </c:pt>
                <c:pt idx="159">
                  <c:v>4.7941176470588225</c:v>
                </c:pt>
                <c:pt idx="160">
                  <c:v>7.1294117647058828</c:v>
                </c:pt>
                <c:pt idx="161">
                  <c:v>6.2866666666666662</c:v>
                </c:pt>
                <c:pt idx="162">
                  <c:v>6.0117647058823538</c:v>
                </c:pt>
                <c:pt idx="163">
                  <c:v>7.2000000000000011</c:v>
                </c:pt>
                <c:pt idx="164">
                  <c:v>3.9470588235294115</c:v>
                </c:pt>
                <c:pt idx="165">
                  <c:v>4.6642857142857137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7-4916-BA2F-7B5B0EC6EE70}"/>
            </c:ext>
          </c:extLst>
        </c:ser>
        <c:ser>
          <c:idx val="3"/>
          <c:order val="3"/>
          <c:tx>
            <c:strRef>
              <c:f>'Combined State EDA'!$F$2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EDA'!$F$3:$F$173</c:f>
              <c:numCache>
                <c:formatCode>General</c:formatCode>
                <c:ptCount val="166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  <c:pt idx="17">
                  <c:v>6.4384615384615387</c:v>
                </c:pt>
                <c:pt idx="18">
                  <c:v>13.569230769230773</c:v>
                </c:pt>
                <c:pt idx="19">
                  <c:v>5.5923076923076929</c:v>
                </c:pt>
                <c:pt idx="20">
                  <c:v>7.2846153846153845</c:v>
                </c:pt>
                <c:pt idx="21">
                  <c:v>3.1769230769230767</c:v>
                </c:pt>
                <c:pt idx="22">
                  <c:v>3.6769230769230772</c:v>
                </c:pt>
                <c:pt idx="23">
                  <c:v>3.1384615384615389</c:v>
                </c:pt>
                <c:pt idx="24">
                  <c:v>2.2538461538461538</c:v>
                </c:pt>
                <c:pt idx="25">
                  <c:v>4.8538461538461535</c:v>
                </c:pt>
                <c:pt idx="26">
                  <c:v>3.4230769230769238</c:v>
                </c:pt>
                <c:pt idx="27">
                  <c:v>4.5076923076923077</c:v>
                </c:pt>
                <c:pt idx="28">
                  <c:v>1.5</c:v>
                </c:pt>
                <c:pt idx="29">
                  <c:v>5.861538461538462</c:v>
                </c:pt>
                <c:pt idx="30">
                  <c:v>13.416666666666664</c:v>
                </c:pt>
                <c:pt idx="31">
                  <c:v>3.7538461538461543</c:v>
                </c:pt>
                <c:pt idx="32">
                  <c:v>5.7307692307692308</c:v>
                </c:pt>
                <c:pt idx="33">
                  <c:v>6.4583333333333321</c:v>
                </c:pt>
                <c:pt idx="34">
                  <c:v>5.638461538461538</c:v>
                </c:pt>
                <c:pt idx="35">
                  <c:v>2.976923076923077</c:v>
                </c:pt>
                <c:pt idx="36">
                  <c:v>4.069230769230769</c:v>
                </c:pt>
                <c:pt idx="37">
                  <c:v>4.9923076923076923</c:v>
                </c:pt>
                <c:pt idx="38">
                  <c:v>17.885714285714283</c:v>
                </c:pt>
                <c:pt idx="39">
                  <c:v>7.5307692307692298</c:v>
                </c:pt>
                <c:pt idx="40">
                  <c:v>12.938461538461537</c:v>
                </c:pt>
                <c:pt idx="41">
                  <c:v>6.0846153846153843</c:v>
                </c:pt>
                <c:pt idx="42">
                  <c:v>3.3000000000000003</c:v>
                </c:pt>
                <c:pt idx="43">
                  <c:v>10.838461538461537</c:v>
                </c:pt>
                <c:pt idx="44">
                  <c:v>6.0153846153846153</c:v>
                </c:pt>
                <c:pt idx="45">
                  <c:v>8.7846153846153836</c:v>
                </c:pt>
                <c:pt idx="46">
                  <c:v>2.2846153846153845</c:v>
                </c:pt>
                <c:pt idx="47">
                  <c:v>10.169230769230769</c:v>
                </c:pt>
                <c:pt idx="48">
                  <c:v>4.930769230769231</c:v>
                </c:pt>
                <c:pt idx="49">
                  <c:v>3.023076923076923</c:v>
                </c:pt>
                <c:pt idx="50">
                  <c:v>4.2538461538461538</c:v>
                </c:pt>
                <c:pt idx="51">
                  <c:v>4.0538461538461537</c:v>
                </c:pt>
                <c:pt idx="52">
                  <c:v>4.5</c:v>
                </c:pt>
                <c:pt idx="53">
                  <c:v>3.6923076923076925</c:v>
                </c:pt>
                <c:pt idx="54">
                  <c:v>7.0615384615384613</c:v>
                </c:pt>
                <c:pt idx="55">
                  <c:v>4.838461538461539</c:v>
                </c:pt>
                <c:pt idx="56">
                  <c:v>12.253846153846153</c:v>
                </c:pt>
                <c:pt idx="57">
                  <c:v>5.4615384615384608</c:v>
                </c:pt>
                <c:pt idx="58">
                  <c:v>3.5615384615384618</c:v>
                </c:pt>
                <c:pt idx="59">
                  <c:v>2.7538461538461543</c:v>
                </c:pt>
                <c:pt idx="60">
                  <c:v>2.5846153846153848</c:v>
                </c:pt>
                <c:pt idx="61">
                  <c:v>4.6307692307692312</c:v>
                </c:pt>
                <c:pt idx="62">
                  <c:v>5.3769230769230774</c:v>
                </c:pt>
                <c:pt idx="63">
                  <c:v>12.930769230769231</c:v>
                </c:pt>
                <c:pt idx="64">
                  <c:v>2.5538461538461541</c:v>
                </c:pt>
                <c:pt idx="65">
                  <c:v>5.9384615384615378</c:v>
                </c:pt>
                <c:pt idx="66">
                  <c:v>8.361538461538462</c:v>
                </c:pt>
                <c:pt idx="67">
                  <c:v>5.3076923076923075</c:v>
                </c:pt>
                <c:pt idx="68">
                  <c:v>21.6</c:v>
                </c:pt>
                <c:pt idx="69">
                  <c:v>31.5</c:v>
                </c:pt>
                <c:pt idx="70">
                  <c:v>20.75</c:v>
                </c:pt>
                <c:pt idx="71">
                  <c:v>24.85</c:v>
                </c:pt>
                <c:pt idx="72">
                  <c:v>19.600000000000001</c:v>
                </c:pt>
                <c:pt idx="73">
                  <c:v>19.100000000000001</c:v>
                </c:pt>
                <c:pt idx="74">
                  <c:v>22.366666666666664</c:v>
                </c:pt>
                <c:pt idx="75">
                  <c:v>32.950000000000003</c:v>
                </c:pt>
                <c:pt idx="76">
                  <c:v>23.35</c:v>
                </c:pt>
                <c:pt idx="77">
                  <c:v>32</c:v>
                </c:pt>
                <c:pt idx="78">
                  <c:v>15.8</c:v>
                </c:pt>
                <c:pt idx="79">
                  <c:v>22.15</c:v>
                </c:pt>
                <c:pt idx="80">
                  <c:v>17.599999999999998</c:v>
                </c:pt>
                <c:pt idx="81">
                  <c:v>27.5</c:v>
                </c:pt>
                <c:pt idx="82">
                  <c:v>24.900000000000002</c:v>
                </c:pt>
                <c:pt idx="83">
                  <c:v>9.6999999999999993</c:v>
                </c:pt>
                <c:pt idx="84">
                  <c:v>22.25</c:v>
                </c:pt>
                <c:pt idx="85">
                  <c:v>20.3</c:v>
                </c:pt>
                <c:pt idx="86">
                  <c:v>22.133333333333336</c:v>
                </c:pt>
                <c:pt idx="87">
                  <c:v>19.2</c:v>
                </c:pt>
                <c:pt idx="88">
                  <c:v>24.899999999999995</c:v>
                </c:pt>
                <c:pt idx="89">
                  <c:v>21.85</c:v>
                </c:pt>
                <c:pt idx="90">
                  <c:v>27.966666666666669</c:v>
                </c:pt>
                <c:pt idx="91">
                  <c:v>24.25</c:v>
                </c:pt>
                <c:pt idx="92">
                  <c:v>28.15</c:v>
                </c:pt>
                <c:pt idx="93">
                  <c:v>21.3</c:v>
                </c:pt>
                <c:pt idx="94">
                  <c:v>13.6</c:v>
                </c:pt>
                <c:pt idx="95">
                  <c:v>12.5</c:v>
                </c:pt>
                <c:pt idx="96">
                  <c:v>19</c:v>
                </c:pt>
                <c:pt idx="97">
                  <c:v>32.75</c:v>
                </c:pt>
                <c:pt idx="98">
                  <c:v>17.25</c:v>
                </c:pt>
                <c:pt idx="99">
                  <c:v>17.033333333333331</c:v>
                </c:pt>
                <c:pt idx="100">
                  <c:v>22</c:v>
                </c:pt>
                <c:pt idx="101">
                  <c:v>19.599999999999998</c:v>
                </c:pt>
                <c:pt idx="102">
                  <c:v>22.274999999999999</c:v>
                </c:pt>
                <c:pt idx="103">
                  <c:v>23</c:v>
                </c:pt>
                <c:pt idx="104">
                  <c:v>18.5</c:v>
                </c:pt>
                <c:pt idx="105">
                  <c:v>16.350000000000001</c:v>
                </c:pt>
                <c:pt idx="106">
                  <c:v>17.2</c:v>
                </c:pt>
                <c:pt idx="107">
                  <c:v>18.350000000000001</c:v>
                </c:pt>
                <c:pt idx="108">
                  <c:v>19.45</c:v>
                </c:pt>
                <c:pt idx="109">
                  <c:v>22.55</c:v>
                </c:pt>
                <c:pt idx="110">
                  <c:v>19.7</c:v>
                </c:pt>
                <c:pt idx="111">
                  <c:v>18.2</c:v>
                </c:pt>
                <c:pt idx="112">
                  <c:v>17.166666666666668</c:v>
                </c:pt>
                <c:pt idx="113">
                  <c:v>28.45</c:v>
                </c:pt>
                <c:pt idx="114">
                  <c:v>15.450000000000001</c:v>
                </c:pt>
                <c:pt idx="115">
                  <c:v>5.011764705882352</c:v>
                </c:pt>
                <c:pt idx="116">
                  <c:v>4.552941176470588</c:v>
                </c:pt>
                <c:pt idx="117">
                  <c:v>5.0352941176470596</c:v>
                </c:pt>
                <c:pt idx="118">
                  <c:v>5.4647058823529404</c:v>
                </c:pt>
                <c:pt idx="119">
                  <c:v>7.1647058823529406</c:v>
                </c:pt>
                <c:pt idx="120">
                  <c:v>3.4705882352941178</c:v>
                </c:pt>
                <c:pt idx="121">
                  <c:v>8.3529411764705888</c:v>
                </c:pt>
                <c:pt idx="122">
                  <c:v>6.825000000000002</c:v>
                </c:pt>
                <c:pt idx="123">
                  <c:v>5.8823529411764701</c:v>
                </c:pt>
                <c:pt idx="124">
                  <c:v>5.6941176470588237</c:v>
                </c:pt>
                <c:pt idx="125">
                  <c:v>5.5764705882352938</c:v>
                </c:pt>
                <c:pt idx="126">
                  <c:v>5.3352941176470585</c:v>
                </c:pt>
                <c:pt idx="127">
                  <c:v>1.7764705882352936</c:v>
                </c:pt>
                <c:pt idx="128">
                  <c:v>5.2941176470588234</c:v>
                </c:pt>
                <c:pt idx="129">
                  <c:v>6.0823529411764703</c:v>
                </c:pt>
                <c:pt idx="130">
                  <c:v>8.8117647058823518</c:v>
                </c:pt>
                <c:pt idx="131">
                  <c:v>4.4705882352941178</c:v>
                </c:pt>
                <c:pt idx="132">
                  <c:v>4.776470588235294</c:v>
                </c:pt>
                <c:pt idx="133">
                  <c:v>3.9823529411764707</c:v>
                </c:pt>
                <c:pt idx="134">
                  <c:v>8.9294117647058826</c:v>
                </c:pt>
                <c:pt idx="135">
                  <c:v>7.6705882352941162</c:v>
                </c:pt>
                <c:pt idx="136">
                  <c:v>9.6941176470588228</c:v>
                </c:pt>
                <c:pt idx="137">
                  <c:v>6.9999999999999991</c:v>
                </c:pt>
                <c:pt idx="138">
                  <c:v>12.358823529411765</c:v>
                </c:pt>
                <c:pt idx="139">
                  <c:v>6.6235294117647054</c:v>
                </c:pt>
                <c:pt idx="140">
                  <c:v>4</c:v>
                </c:pt>
                <c:pt idx="141">
                  <c:v>3.0928571428571425</c:v>
                </c:pt>
                <c:pt idx="142">
                  <c:v>6.2176470588235295</c:v>
                </c:pt>
                <c:pt idx="143">
                  <c:v>4.9647058823529413</c:v>
                </c:pt>
                <c:pt idx="144">
                  <c:v>5.4705882352941169</c:v>
                </c:pt>
                <c:pt idx="145">
                  <c:v>6.882352941176471</c:v>
                </c:pt>
                <c:pt idx="146">
                  <c:v>7.8882352941176483</c:v>
                </c:pt>
                <c:pt idx="147">
                  <c:v>3.6058823529411761</c:v>
                </c:pt>
                <c:pt idx="148">
                  <c:v>6.1529411764705868</c:v>
                </c:pt>
                <c:pt idx="149">
                  <c:v>6.8764705882352937</c:v>
                </c:pt>
                <c:pt idx="150">
                  <c:v>6.776470588235294</c:v>
                </c:pt>
                <c:pt idx="151">
                  <c:v>4.2647058823529411</c:v>
                </c:pt>
                <c:pt idx="152">
                  <c:v>10.764705882352942</c:v>
                </c:pt>
                <c:pt idx="153">
                  <c:v>8.5058823529411782</c:v>
                </c:pt>
                <c:pt idx="154">
                  <c:v>8.9176470588235297</c:v>
                </c:pt>
                <c:pt idx="155">
                  <c:v>4.4176470588235288</c:v>
                </c:pt>
                <c:pt idx="156">
                  <c:v>4.617647058823529</c:v>
                </c:pt>
                <c:pt idx="157">
                  <c:v>4.6764705882352944</c:v>
                </c:pt>
                <c:pt idx="158">
                  <c:v>5.4</c:v>
                </c:pt>
                <c:pt idx="159">
                  <c:v>4.9882352941176471</c:v>
                </c:pt>
                <c:pt idx="160">
                  <c:v>7.276470588235294</c:v>
                </c:pt>
                <c:pt idx="161">
                  <c:v>6.8</c:v>
                </c:pt>
                <c:pt idx="162">
                  <c:v>6.158823529411765</c:v>
                </c:pt>
                <c:pt idx="163">
                  <c:v>7.3750000000000009</c:v>
                </c:pt>
                <c:pt idx="164">
                  <c:v>4.1882352941176473</c:v>
                </c:pt>
                <c:pt idx="165">
                  <c:v>5.0857142857142863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9812096"/>
        <c:axId val="589813408"/>
      </c:lineChart>
      <c:catAx>
        <c:axId val="5898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3408"/>
        <c:crosses val="autoZero"/>
        <c:auto val="1"/>
        <c:lblAlgn val="ctr"/>
        <c:lblOffset val="100"/>
        <c:noMultiLvlLbl val="0"/>
      </c:catAx>
      <c:valAx>
        <c:axId val="5898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2096"/>
        <c:crosses val="autoZero"/>
        <c:crossBetween val="between"/>
      </c:valAx>
      <c:valAx>
        <c:axId val="589767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62896"/>
        <c:crosses val="max"/>
        <c:crossBetween val="between"/>
      </c:valAx>
      <c:catAx>
        <c:axId val="58976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9767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v007.xlsx]Combined State EDA!PivotTable11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48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49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</c:pivotFmt>
      <c:pivotFmt>
        <c:idx val="50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'Combined State EDA'!$AT$2:$AT$4</c:f>
              <c:strCache>
                <c:ptCount val="1"/>
                <c:pt idx="0">
                  <c:v>addm - Average of Non-hispanic white Prevalence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EDA'!$AT$5:$AT$22</c:f>
              <c:numCache>
                <c:formatCode>General</c:formatCode>
                <c:ptCount val="17"/>
                <c:pt idx="0">
                  <c:v>4.8199999999999994</c:v>
                </c:pt>
                <c:pt idx="1">
                  <c:v>12.26</c:v>
                </c:pt>
                <c:pt idx="2">
                  <c:v>14.5375</c:v>
                </c:pt>
                <c:pt idx="3">
                  <c:v>11.066666666666668</c:v>
                </c:pt>
                <c:pt idx="4">
                  <c:v>4</c:v>
                </c:pt>
                <c:pt idx="5">
                  <c:v>13.087499999999999</c:v>
                </c:pt>
                <c:pt idx="6">
                  <c:v>12.0375</c:v>
                </c:pt>
                <c:pt idx="7">
                  <c:v>24.3</c:v>
                </c:pt>
                <c:pt idx="8">
                  <c:v>12.071428571428569</c:v>
                </c:pt>
                <c:pt idx="9">
                  <c:v>14.028571428571427</c:v>
                </c:pt>
                <c:pt idx="10">
                  <c:v>20.716666666666665</c:v>
                </c:pt>
                <c:pt idx="11">
                  <c:v>10.666666666666666</c:v>
                </c:pt>
                <c:pt idx="12">
                  <c:v>8</c:v>
                </c:pt>
                <c:pt idx="13">
                  <c:v>16.100000000000001</c:v>
                </c:pt>
                <c:pt idx="14">
                  <c:v>21.2</c:v>
                </c:pt>
                <c:pt idx="15">
                  <c:v>9.7285714285714278</c:v>
                </c:pt>
                <c:pt idx="16">
                  <c:v>5.65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4C02-B0AC-4C5ABF514945}"/>
            </c:ext>
          </c:extLst>
        </c:ser>
        <c:ser>
          <c:idx val="1"/>
          <c:order val="1"/>
          <c:tx>
            <c:strRef>
              <c:f>'Combined State EDA'!$AU$2:$AU$4</c:f>
              <c:strCache>
                <c:ptCount val="1"/>
                <c:pt idx="0">
                  <c:v>addm - Average of Non-hispanic black Prevalence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EDA'!$AU$5:$AU$22</c:f>
              <c:numCache>
                <c:formatCode>General</c:formatCode>
                <c:ptCount val="17"/>
                <c:pt idx="0">
                  <c:v>5.0999999999999996</c:v>
                </c:pt>
                <c:pt idx="1">
                  <c:v>8.4599999999999991</c:v>
                </c:pt>
                <c:pt idx="2">
                  <c:v>12.925000000000001</c:v>
                </c:pt>
                <c:pt idx="3">
                  <c:v>10.083333333333332</c:v>
                </c:pt>
                <c:pt idx="4">
                  <c:v>2.2999999999999998</c:v>
                </c:pt>
                <c:pt idx="5">
                  <c:v>10.774999999999999</c:v>
                </c:pt>
                <c:pt idx="6">
                  <c:v>11.912500000000001</c:v>
                </c:pt>
                <c:pt idx="7">
                  <c:v>27.2</c:v>
                </c:pt>
                <c:pt idx="8">
                  <c:v>7.2142857142857144</c:v>
                </c:pt>
                <c:pt idx="9">
                  <c:v>12.342857142857143</c:v>
                </c:pt>
                <c:pt idx="10">
                  <c:v>17.883333333333333</c:v>
                </c:pt>
                <c:pt idx="11">
                  <c:v>8.1333333333333329</c:v>
                </c:pt>
                <c:pt idx="12">
                  <c:v>7.2</c:v>
                </c:pt>
                <c:pt idx="13">
                  <c:v>12.5</c:v>
                </c:pt>
                <c:pt idx="14">
                  <c:v>13.175000000000001</c:v>
                </c:pt>
                <c:pt idx="15">
                  <c:v>5.3714285714285719</c:v>
                </c:pt>
                <c:pt idx="16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1-4C02-B0AC-4C5ABF514945}"/>
            </c:ext>
          </c:extLst>
        </c:ser>
        <c:ser>
          <c:idx val="2"/>
          <c:order val="2"/>
          <c:tx>
            <c:strRef>
              <c:f>'Combined State EDA'!$AV$2:$AV$4</c:f>
              <c:strCache>
                <c:ptCount val="1"/>
                <c:pt idx="0">
                  <c:v>addm - Average of Hispanic Prevalence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EDA'!$AV$5:$AV$22</c:f>
              <c:numCache>
                <c:formatCode>General</c:formatCode>
                <c:ptCount val="17"/>
                <c:pt idx="0">
                  <c:v>1.2749999999999999</c:v>
                </c:pt>
                <c:pt idx="1">
                  <c:v>7.625</c:v>
                </c:pt>
                <c:pt idx="2">
                  <c:v>8.5428571428571427</c:v>
                </c:pt>
                <c:pt idx="3">
                  <c:v>6.0666666666666664</c:v>
                </c:pt>
                <c:pt idx="4">
                  <c:v>6.6999999999999993</c:v>
                </c:pt>
                <c:pt idx="5">
                  <c:v>7.8857142857142852</c:v>
                </c:pt>
                <c:pt idx="6">
                  <c:v>8.5857142857142872</c:v>
                </c:pt>
                <c:pt idx="7">
                  <c:v>20.9</c:v>
                </c:pt>
                <c:pt idx="8">
                  <c:v>6.3142857142857141</c:v>
                </c:pt>
                <c:pt idx="9">
                  <c:v>7.8999999999999995</c:v>
                </c:pt>
                <c:pt idx="10">
                  <c:v>19.599999999999998</c:v>
                </c:pt>
                <c:pt idx="11">
                  <c:v>7.166666666666667</c:v>
                </c:pt>
                <c:pt idx="12">
                  <c:v>5.0400000000000009</c:v>
                </c:pt>
                <c:pt idx="13">
                  <c:v>10.5</c:v>
                </c:pt>
                <c:pt idx="14">
                  <c:v>9.65</c:v>
                </c:pt>
                <c:pt idx="15">
                  <c:v>4.7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1-4C02-B0AC-4C5ABF514945}"/>
            </c:ext>
          </c:extLst>
        </c:ser>
        <c:ser>
          <c:idx val="3"/>
          <c:order val="3"/>
          <c:tx>
            <c:strRef>
              <c:f>'Combined State EDA'!$AW$2:$AW$4</c:f>
              <c:strCache>
                <c:ptCount val="1"/>
                <c:pt idx="0">
                  <c:v>addm - Average of Asian or Pacific Islander Prevalence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EDA'!$AW$5:$AW$22</c:f>
              <c:numCache>
                <c:formatCode>General</c:formatCode>
                <c:ptCount val="17"/>
                <c:pt idx="0">
                  <c:v>3.2666666666666671</c:v>
                </c:pt>
                <c:pt idx="1">
                  <c:v>12.85</c:v>
                </c:pt>
                <c:pt idx="2">
                  <c:v>13.242857142857142</c:v>
                </c:pt>
                <c:pt idx="3">
                  <c:v>6.6499999999999995</c:v>
                </c:pt>
                <c:pt idx="4">
                  <c:v>2.2000000000000002</c:v>
                </c:pt>
                <c:pt idx="5">
                  <c:v>10.671428571428573</c:v>
                </c:pt>
                <c:pt idx="6">
                  <c:v>9.8857142857142861</c:v>
                </c:pt>
                <c:pt idx="7">
                  <c:v>17.8</c:v>
                </c:pt>
                <c:pt idx="8">
                  <c:v>8.0333333333333332</c:v>
                </c:pt>
                <c:pt idx="9">
                  <c:v>11.428571428571429</c:v>
                </c:pt>
                <c:pt idx="10">
                  <c:v>15.84</c:v>
                </c:pt>
                <c:pt idx="11">
                  <c:v>3.5333333333333337</c:v>
                </c:pt>
                <c:pt idx="12">
                  <c:v>4.05</c:v>
                </c:pt>
                <c:pt idx="13">
                  <c:v>12.5</c:v>
                </c:pt>
                <c:pt idx="14">
                  <c:v>4.1333333333333337</c:v>
                </c:pt>
                <c:pt idx="15">
                  <c:v>5.3714285714285719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1-4C02-B0AC-4C5ABF514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311288"/>
        <c:axId val="852312600"/>
      </c:barChart>
      <c:catAx>
        <c:axId val="85231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US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2600"/>
        <c:crosses val="autoZero"/>
        <c:auto val="1"/>
        <c:lblAlgn val="ctr"/>
        <c:lblOffset val="100"/>
        <c:noMultiLvlLbl val="0"/>
      </c:catAx>
      <c:valAx>
        <c:axId val="85231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EDA'!$B$2:$B$172</c:f>
              <c:numCache>
                <c:formatCode>#,##0</c:formatCode>
                <c:ptCount val="171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  <c:pt idx="18">
                  <c:v>413753</c:v>
                </c:pt>
                <c:pt idx="19">
                  <c:v>58572</c:v>
                </c:pt>
                <c:pt idx="20">
                  <c:v>335816</c:v>
                </c:pt>
                <c:pt idx="21">
                  <c:v>300939</c:v>
                </c:pt>
                <c:pt idx="22">
                  <c:v>468534</c:v>
                </c:pt>
                <c:pt idx="23">
                  <c:v>2859673</c:v>
                </c:pt>
                <c:pt idx="24">
                  <c:v>218603</c:v>
                </c:pt>
                <c:pt idx="25">
                  <c:v>199025</c:v>
                </c:pt>
                <c:pt idx="26">
                  <c:v>60497</c:v>
                </c:pt>
                <c:pt idx="27">
                  <c:v>58488</c:v>
                </c:pt>
                <c:pt idx="28">
                  <c:v>1126043</c:v>
                </c:pt>
                <c:pt idx="29">
                  <c:v>685453</c:v>
                </c:pt>
                <c:pt idx="30">
                  <c:v>82708</c:v>
                </c:pt>
                <c:pt idx="31">
                  <c:v>161900</c:v>
                </c:pt>
                <c:pt idx="32">
                  <c:v>103340</c:v>
                </c:pt>
                <c:pt idx="33">
                  <c:v>976241</c:v>
                </c:pt>
                <c:pt idx="34">
                  <c:v>442269</c:v>
                </c:pt>
                <c:pt idx="35">
                  <c:v>137428</c:v>
                </c:pt>
                <c:pt idx="36">
                  <c:v>330195</c:v>
                </c:pt>
                <c:pt idx="37">
                  <c:v>514599</c:v>
                </c:pt>
                <c:pt idx="38">
                  <c:v>351073</c:v>
                </c:pt>
                <c:pt idx="39">
                  <c:v>352368</c:v>
                </c:pt>
                <c:pt idx="40">
                  <c:v>86766</c:v>
                </c:pt>
                <c:pt idx="41">
                  <c:v>737281</c:v>
                </c:pt>
                <c:pt idx="42">
                  <c:v>266482</c:v>
                </c:pt>
                <c:pt idx="43">
                  <c:v>441841</c:v>
                </c:pt>
                <c:pt idx="44">
                  <c:v>280517</c:v>
                </c:pt>
                <c:pt idx="45">
                  <c:v>44195</c:v>
                </c:pt>
                <c:pt idx="46">
                  <c:v>617617</c:v>
                </c:pt>
                <c:pt idx="47">
                  <c:v>25858</c:v>
                </c:pt>
                <c:pt idx="48">
                  <c:v>114860</c:v>
                </c:pt>
                <c:pt idx="49">
                  <c:v>58827</c:v>
                </c:pt>
                <c:pt idx="50">
                  <c:v>414469</c:v>
                </c:pt>
                <c:pt idx="51">
                  <c:v>232441</c:v>
                </c:pt>
                <c:pt idx="52">
                  <c:v>103642</c:v>
                </c:pt>
                <c:pt idx="53">
                  <c:v>1293014</c:v>
                </c:pt>
                <c:pt idx="54">
                  <c:v>825181</c:v>
                </c:pt>
                <c:pt idx="55">
                  <c:v>338242</c:v>
                </c:pt>
                <c:pt idx="56">
                  <c:v>190105</c:v>
                </c:pt>
                <c:pt idx="57">
                  <c:v>703409</c:v>
                </c:pt>
                <c:pt idx="58">
                  <c:v>75083</c:v>
                </c:pt>
                <c:pt idx="59">
                  <c:v>377283</c:v>
                </c:pt>
                <c:pt idx="60">
                  <c:v>56665</c:v>
                </c:pt>
                <c:pt idx="61">
                  <c:v>522759</c:v>
                </c:pt>
                <c:pt idx="62">
                  <c:v>1767842</c:v>
                </c:pt>
                <c:pt idx="63">
                  <c:v>102645</c:v>
                </c:pt>
                <c:pt idx="64">
                  <c:v>363434</c:v>
                </c:pt>
                <c:pt idx="65">
                  <c:v>51223</c:v>
                </c:pt>
                <c:pt idx="66">
                  <c:v>493680</c:v>
                </c:pt>
                <c:pt idx="67">
                  <c:v>322059</c:v>
                </c:pt>
                <c:pt idx="68">
                  <c:v>141008</c:v>
                </c:pt>
                <c:pt idx="69">
                  <c:v>33173</c:v>
                </c:pt>
                <c:pt idx="70">
                  <c:v>1440</c:v>
                </c:pt>
                <c:pt idx="71">
                  <c:v>1287</c:v>
                </c:pt>
                <c:pt idx="72">
                  <c:v>1089</c:v>
                </c:pt>
                <c:pt idx="73">
                  <c:v>1315</c:v>
                </c:pt>
                <c:pt idx="74">
                  <c:v>1362</c:v>
                </c:pt>
                <c:pt idx="75">
                  <c:v>1595</c:v>
                </c:pt>
                <c:pt idx="76">
                  <c:v>1326</c:v>
                </c:pt>
                <c:pt idx="77">
                  <c:v>1543</c:v>
                </c:pt>
                <c:pt idx="78">
                  <c:v>1361</c:v>
                </c:pt>
                <c:pt idx="79">
                  <c:v>1371</c:v>
                </c:pt>
                <c:pt idx="80">
                  <c:v>1075</c:v>
                </c:pt>
                <c:pt idx="81">
                  <c:v>1333</c:v>
                </c:pt>
                <c:pt idx="82">
                  <c:v>1466</c:v>
                </c:pt>
                <c:pt idx="83">
                  <c:v>1445</c:v>
                </c:pt>
                <c:pt idx="84">
                  <c:v>1541</c:v>
                </c:pt>
                <c:pt idx="85">
                  <c:v>1426</c:v>
                </c:pt>
                <c:pt idx="86">
                  <c:v>1582</c:v>
                </c:pt>
                <c:pt idx="87">
                  <c:v>1338</c:v>
                </c:pt>
                <c:pt idx="88">
                  <c:v>1273</c:v>
                </c:pt>
                <c:pt idx="89">
                  <c:v>1567</c:v>
                </c:pt>
                <c:pt idx="90">
                  <c:v>1569</c:v>
                </c:pt>
                <c:pt idx="91">
                  <c:v>1447</c:v>
                </c:pt>
                <c:pt idx="92">
                  <c:v>1464</c:v>
                </c:pt>
                <c:pt idx="93">
                  <c:v>1512</c:v>
                </c:pt>
                <c:pt idx="94">
                  <c:v>1426</c:v>
                </c:pt>
                <c:pt idx="95">
                  <c:v>1413</c:v>
                </c:pt>
                <c:pt idx="96">
                  <c:v>1365</c:v>
                </c:pt>
                <c:pt idx="97">
                  <c:v>1202</c:v>
                </c:pt>
                <c:pt idx="98">
                  <c:v>1570</c:v>
                </c:pt>
                <c:pt idx="99">
                  <c:v>1500</c:v>
                </c:pt>
                <c:pt idx="100">
                  <c:v>1463</c:v>
                </c:pt>
                <c:pt idx="101">
                  <c:v>1378</c:v>
                </c:pt>
                <c:pt idx="102">
                  <c:v>1458</c:v>
                </c:pt>
                <c:pt idx="103">
                  <c:v>1634</c:v>
                </c:pt>
                <c:pt idx="104">
                  <c:v>1367</c:v>
                </c:pt>
                <c:pt idx="105">
                  <c:v>1515</c:v>
                </c:pt>
                <c:pt idx="106">
                  <c:v>1589</c:v>
                </c:pt>
                <c:pt idx="107">
                  <c:v>1416</c:v>
                </c:pt>
                <c:pt idx="108">
                  <c:v>1403</c:v>
                </c:pt>
                <c:pt idx="109">
                  <c:v>1513</c:v>
                </c:pt>
                <c:pt idx="110">
                  <c:v>1344</c:v>
                </c:pt>
                <c:pt idx="111">
                  <c:v>1438</c:v>
                </c:pt>
                <c:pt idx="112">
                  <c:v>1477</c:v>
                </c:pt>
                <c:pt idx="113">
                  <c:v>1482</c:v>
                </c:pt>
                <c:pt idx="114">
                  <c:v>1529</c:v>
                </c:pt>
                <c:pt idx="115">
                  <c:v>1549</c:v>
                </c:pt>
                <c:pt idx="116">
                  <c:v>1278</c:v>
                </c:pt>
                <c:pt idx="117">
                  <c:v>1521</c:v>
                </c:pt>
                <c:pt idx="118">
                  <c:v>878727</c:v>
                </c:pt>
                <c:pt idx="119">
                  <c:v>120006</c:v>
                </c:pt>
                <c:pt idx="120">
                  <c:v>677672</c:v>
                </c:pt>
                <c:pt idx="121">
                  <c:v>426227</c:v>
                </c:pt>
                <c:pt idx="122">
                  <c:v>960268</c:v>
                </c:pt>
                <c:pt idx="123">
                  <c:v>5729315</c:v>
                </c:pt>
                <c:pt idx="124">
                  <c:v>730034</c:v>
                </c:pt>
                <c:pt idx="125">
                  <c:v>506474</c:v>
                </c:pt>
                <c:pt idx="126">
                  <c:v>58849</c:v>
                </c:pt>
                <c:pt idx="127">
                  <c:v>114906</c:v>
                </c:pt>
                <c:pt idx="128">
                  <c:v>2401705</c:v>
                </c:pt>
                <c:pt idx="129">
                  <c:v>1464327</c:v>
                </c:pt>
                <c:pt idx="130">
                  <c:v>166059</c:v>
                </c:pt>
                <c:pt idx="131">
                  <c:v>435546</c:v>
                </c:pt>
                <c:pt idx="132">
                  <c:v>248568</c:v>
                </c:pt>
                <c:pt idx="133">
                  <c:v>1860468</c:v>
                </c:pt>
                <c:pt idx="134">
                  <c:v>945000</c:v>
                </c:pt>
                <c:pt idx="135">
                  <c:v>424259</c:v>
                </c:pt>
                <c:pt idx="136">
                  <c:v>594325</c:v>
                </c:pt>
                <c:pt idx="137">
                  <c:v>625666</c:v>
                </c:pt>
                <c:pt idx="138">
                  <c:v>870315</c:v>
                </c:pt>
                <c:pt idx="139">
                  <c:v>772670</c:v>
                </c:pt>
                <c:pt idx="140">
                  <c:v>175538</c:v>
                </c:pt>
                <c:pt idx="141">
                  <c:v>1478283</c:v>
                </c:pt>
                <c:pt idx="142">
                  <c:v>771921</c:v>
                </c:pt>
                <c:pt idx="143">
                  <c:v>823000</c:v>
                </c:pt>
                <c:pt idx="144">
                  <c:v>439767</c:v>
                </c:pt>
                <c:pt idx="145">
                  <c:v>133856</c:v>
                </c:pt>
                <c:pt idx="146">
                  <c:v>1319307</c:v>
                </c:pt>
                <c:pt idx="147">
                  <c:v>92536</c:v>
                </c:pt>
                <c:pt idx="148">
                  <c:v>263904</c:v>
                </c:pt>
                <c:pt idx="149">
                  <c:v>183281</c:v>
                </c:pt>
                <c:pt idx="150">
                  <c:v>1191068</c:v>
                </c:pt>
                <c:pt idx="151">
                  <c:v>299433</c:v>
                </c:pt>
                <c:pt idx="152">
                  <c:v>384999</c:v>
                </c:pt>
                <c:pt idx="153">
                  <c:v>2453500</c:v>
                </c:pt>
                <c:pt idx="154">
                  <c:v>1625821</c:v>
                </c:pt>
                <c:pt idx="155">
                  <c:v>564036</c:v>
                </c:pt>
                <c:pt idx="156">
                  <c:v>519698</c:v>
                </c:pt>
                <c:pt idx="157">
                  <c:v>1653566</c:v>
                </c:pt>
                <c:pt idx="158">
                  <c:v>136661</c:v>
                </c:pt>
                <c:pt idx="159">
                  <c:v>644195</c:v>
                </c:pt>
                <c:pt idx="160">
                  <c:v>114941</c:v>
                </c:pt>
                <c:pt idx="161">
                  <c:v>866204</c:v>
                </c:pt>
                <c:pt idx="162">
                  <c:v>4171624</c:v>
                </c:pt>
                <c:pt idx="163">
                  <c:v>505300</c:v>
                </c:pt>
                <c:pt idx="164">
                  <c:v>1115356</c:v>
                </c:pt>
                <c:pt idx="165">
                  <c:v>82841</c:v>
                </c:pt>
                <c:pt idx="166">
                  <c:v>954711</c:v>
                </c:pt>
                <c:pt idx="167">
                  <c:v>773848</c:v>
                </c:pt>
                <c:pt idx="168">
                  <c:v>248548</c:v>
                </c:pt>
                <c:pt idx="169">
                  <c:v>81618</c:v>
                </c:pt>
                <c:pt idx="170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EDA'!$C$2:$C$172</c:f>
              <c:numCache>
                <c:formatCode>#,##0.0</c:formatCode>
                <c:ptCount val="171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  <c:pt idx="18">
                  <c:v>6.2430534350000002</c:v>
                </c:pt>
                <c:pt idx="19">
                  <c:v>7.1</c:v>
                </c:pt>
                <c:pt idx="20">
                  <c:v>13.92307692</c:v>
                </c:pt>
                <c:pt idx="21">
                  <c:v>5.8692307689999996</c:v>
                </c:pt>
                <c:pt idx="22">
                  <c:v>7.538461538</c:v>
                </c:pt>
                <c:pt idx="23">
                  <c:v>3.2461538459999999</c:v>
                </c:pt>
                <c:pt idx="24">
                  <c:v>3.9307692310000002</c:v>
                </c:pt>
                <c:pt idx="25">
                  <c:v>3.3692307690000001</c:v>
                </c:pt>
                <c:pt idx="26">
                  <c:v>2.653846154</c:v>
                </c:pt>
                <c:pt idx="27">
                  <c:v>5.4384615380000003</c:v>
                </c:pt>
                <c:pt idx="28">
                  <c:v>3.5230769230000001</c:v>
                </c:pt>
                <c:pt idx="29">
                  <c:v>4.6615384620000002</c:v>
                </c:pt>
                <c:pt idx="30">
                  <c:v>1.7615384620000001</c:v>
                </c:pt>
                <c:pt idx="31">
                  <c:v>6.2153846149999996</c:v>
                </c:pt>
                <c:pt idx="32">
                  <c:v>14.09166667</c:v>
                </c:pt>
                <c:pt idx="33">
                  <c:v>3.884615385</c:v>
                </c:pt>
                <c:pt idx="34">
                  <c:v>5.9538461539999998</c:v>
                </c:pt>
                <c:pt idx="35">
                  <c:v>6.8833333330000004</c:v>
                </c:pt>
                <c:pt idx="36">
                  <c:v>5.923076923</c:v>
                </c:pt>
                <c:pt idx="37">
                  <c:v>3.1076923079999998</c:v>
                </c:pt>
                <c:pt idx="38">
                  <c:v>4.269230769</c:v>
                </c:pt>
                <c:pt idx="39">
                  <c:v>5.2153846149999996</c:v>
                </c:pt>
                <c:pt idx="40">
                  <c:v>18.742857140000002</c:v>
                </c:pt>
                <c:pt idx="41">
                  <c:v>7.7384615380000001</c:v>
                </c:pt>
                <c:pt idx="42">
                  <c:v>13.36923077</c:v>
                </c:pt>
                <c:pt idx="43">
                  <c:v>6.3153846150000001</c:v>
                </c:pt>
                <c:pt idx="44">
                  <c:v>3.5153846149999999</c:v>
                </c:pt>
                <c:pt idx="45">
                  <c:v>11.83076923</c:v>
                </c:pt>
                <c:pt idx="46">
                  <c:v>6.2153846149999996</c:v>
                </c:pt>
                <c:pt idx="47">
                  <c:v>9.9538461540000007</c:v>
                </c:pt>
                <c:pt idx="48">
                  <c:v>2.5692307689999998</c:v>
                </c:pt>
                <c:pt idx="49">
                  <c:v>10.984615379999999</c:v>
                </c:pt>
                <c:pt idx="50">
                  <c:v>5.1384615379999996</c:v>
                </c:pt>
                <c:pt idx="51">
                  <c:v>3.2615384619999999</c:v>
                </c:pt>
                <c:pt idx="52">
                  <c:v>4.7</c:v>
                </c:pt>
                <c:pt idx="53">
                  <c:v>4.153846154</c:v>
                </c:pt>
                <c:pt idx="54">
                  <c:v>4.6307692310000004</c:v>
                </c:pt>
                <c:pt idx="55">
                  <c:v>3.8769230769999998</c:v>
                </c:pt>
                <c:pt idx="56">
                  <c:v>7.4461538459999996</c:v>
                </c:pt>
                <c:pt idx="57">
                  <c:v>5</c:v>
                </c:pt>
                <c:pt idx="58">
                  <c:v>13.03846154</c:v>
                </c:pt>
                <c:pt idx="59">
                  <c:v>5.6769230769999997</c:v>
                </c:pt>
                <c:pt idx="60">
                  <c:v>4.0999999999999996</c:v>
                </c:pt>
                <c:pt idx="61">
                  <c:v>2.8923076920000002</c:v>
                </c:pt>
                <c:pt idx="62">
                  <c:v>2.6769230770000001</c:v>
                </c:pt>
                <c:pt idx="63">
                  <c:v>5.0307692309999998</c:v>
                </c:pt>
                <c:pt idx="64">
                  <c:v>5.6076923079999998</c:v>
                </c:pt>
                <c:pt idx="65">
                  <c:v>13.930769229999999</c:v>
                </c:pt>
                <c:pt idx="66">
                  <c:v>2.6769230770000001</c:v>
                </c:pt>
                <c:pt idx="67">
                  <c:v>6.2076923080000004</c:v>
                </c:pt>
                <c:pt idx="68">
                  <c:v>8.846153846</c:v>
                </c:pt>
                <c:pt idx="69">
                  <c:v>6.1307692310000004</c:v>
                </c:pt>
                <c:pt idx="70">
                  <c:v>34.461224489999999</c:v>
                </c:pt>
                <c:pt idx="71">
                  <c:v>36.4</c:v>
                </c:pt>
                <c:pt idx="72">
                  <c:v>47.3</c:v>
                </c:pt>
                <c:pt idx="73">
                  <c:v>32.700000000000003</c:v>
                </c:pt>
                <c:pt idx="74">
                  <c:v>40</c:v>
                </c:pt>
                <c:pt idx="75">
                  <c:v>33.700000000000003</c:v>
                </c:pt>
                <c:pt idx="76">
                  <c:v>30.5</c:v>
                </c:pt>
                <c:pt idx="77">
                  <c:v>36.6</c:v>
                </c:pt>
                <c:pt idx="78">
                  <c:v>50.95</c:v>
                </c:pt>
                <c:pt idx="79">
                  <c:v>36.25</c:v>
                </c:pt>
                <c:pt idx="80">
                  <c:v>56.1</c:v>
                </c:pt>
                <c:pt idx="81">
                  <c:v>26.7</c:v>
                </c:pt>
                <c:pt idx="82">
                  <c:v>35.549999999999997</c:v>
                </c:pt>
                <c:pt idx="83">
                  <c:v>28.6</c:v>
                </c:pt>
                <c:pt idx="84">
                  <c:v>43.25</c:v>
                </c:pt>
                <c:pt idx="85">
                  <c:v>38.166666669999998</c:v>
                </c:pt>
                <c:pt idx="86">
                  <c:v>17</c:v>
                </c:pt>
                <c:pt idx="87">
                  <c:v>35.35</c:v>
                </c:pt>
                <c:pt idx="88">
                  <c:v>33.35</c:v>
                </c:pt>
                <c:pt idx="89">
                  <c:v>35.466666670000002</c:v>
                </c:pt>
                <c:pt idx="90">
                  <c:v>30.1</c:v>
                </c:pt>
                <c:pt idx="91">
                  <c:v>36.633333329999999</c:v>
                </c:pt>
                <c:pt idx="92">
                  <c:v>38.5</c:v>
                </c:pt>
                <c:pt idx="93">
                  <c:v>42.366666670000001</c:v>
                </c:pt>
                <c:pt idx="94">
                  <c:v>37.6</c:v>
                </c:pt>
                <c:pt idx="95">
                  <c:v>46.2</c:v>
                </c:pt>
                <c:pt idx="96">
                  <c:v>34.1</c:v>
                </c:pt>
                <c:pt idx="97">
                  <c:v>21.6</c:v>
                </c:pt>
                <c:pt idx="98">
                  <c:v>19</c:v>
                </c:pt>
                <c:pt idx="99">
                  <c:v>29.9</c:v>
                </c:pt>
                <c:pt idx="100">
                  <c:v>50.1</c:v>
                </c:pt>
                <c:pt idx="101">
                  <c:v>28.85</c:v>
                </c:pt>
                <c:pt idx="102">
                  <c:v>26.1</c:v>
                </c:pt>
                <c:pt idx="103">
                  <c:v>33.200000000000003</c:v>
                </c:pt>
                <c:pt idx="104">
                  <c:v>31.43333333</c:v>
                </c:pt>
                <c:pt idx="105">
                  <c:v>36.35</c:v>
                </c:pt>
                <c:pt idx="106">
                  <c:v>36.133333329999999</c:v>
                </c:pt>
                <c:pt idx="107">
                  <c:v>28.133333329999999</c:v>
                </c:pt>
                <c:pt idx="108">
                  <c:v>27.1</c:v>
                </c:pt>
                <c:pt idx="109">
                  <c:v>27.5</c:v>
                </c:pt>
                <c:pt idx="110">
                  <c:v>31.95</c:v>
                </c:pt>
                <c:pt idx="111">
                  <c:v>29.45</c:v>
                </c:pt>
                <c:pt idx="112">
                  <c:v>33.85</c:v>
                </c:pt>
                <c:pt idx="113">
                  <c:v>31.4</c:v>
                </c:pt>
                <c:pt idx="114">
                  <c:v>30.05</c:v>
                </c:pt>
                <c:pt idx="115">
                  <c:v>29.7</c:v>
                </c:pt>
                <c:pt idx="116">
                  <c:v>42.8</c:v>
                </c:pt>
                <c:pt idx="117">
                  <c:v>24.9</c:v>
                </c:pt>
                <c:pt idx="118">
                  <c:v>6.3400937869999998</c:v>
                </c:pt>
                <c:pt idx="119">
                  <c:v>5.4235294119999997</c:v>
                </c:pt>
                <c:pt idx="120">
                  <c:v>4.7058823529999998</c:v>
                </c:pt>
                <c:pt idx="121">
                  <c:v>5.2529411760000002</c:v>
                </c:pt>
                <c:pt idx="122">
                  <c:v>5.6058823530000002</c:v>
                </c:pt>
                <c:pt idx="123">
                  <c:v>7.2352941179999997</c:v>
                </c:pt>
                <c:pt idx="124">
                  <c:v>3.588235294</c:v>
                </c:pt>
                <c:pt idx="125">
                  <c:v>8.5823529409999999</c:v>
                </c:pt>
                <c:pt idx="126">
                  <c:v>7.4749999999999996</c:v>
                </c:pt>
                <c:pt idx="127">
                  <c:v>6.3352941180000002</c:v>
                </c:pt>
                <c:pt idx="128">
                  <c:v>5.7882352939999997</c:v>
                </c:pt>
                <c:pt idx="129">
                  <c:v>5.6882352940000001</c:v>
                </c:pt>
                <c:pt idx="130">
                  <c:v>5.6882352940000001</c:v>
                </c:pt>
                <c:pt idx="131">
                  <c:v>1.905882353</c:v>
                </c:pt>
                <c:pt idx="132">
                  <c:v>5.552941176</c:v>
                </c:pt>
                <c:pt idx="133">
                  <c:v>6.2</c:v>
                </c:pt>
                <c:pt idx="134">
                  <c:v>9</c:v>
                </c:pt>
                <c:pt idx="135">
                  <c:v>4.6647058819999998</c:v>
                </c:pt>
                <c:pt idx="136">
                  <c:v>4.9529411760000004</c:v>
                </c:pt>
                <c:pt idx="137">
                  <c:v>4.135294118</c:v>
                </c:pt>
                <c:pt idx="138">
                  <c:v>9.1176470589999994</c:v>
                </c:pt>
                <c:pt idx="139">
                  <c:v>7.864705882</c:v>
                </c:pt>
                <c:pt idx="140">
                  <c:v>10.14705882</c:v>
                </c:pt>
                <c:pt idx="141">
                  <c:v>7.1294117650000004</c:v>
                </c:pt>
                <c:pt idx="142">
                  <c:v>12.60588235</c:v>
                </c:pt>
                <c:pt idx="143">
                  <c:v>6.8117647059999999</c:v>
                </c:pt>
                <c:pt idx="144">
                  <c:v>4.1764705879999999</c:v>
                </c:pt>
                <c:pt idx="145">
                  <c:v>3.4071428570000002</c:v>
                </c:pt>
                <c:pt idx="146">
                  <c:v>6.3470588240000003</c:v>
                </c:pt>
                <c:pt idx="147">
                  <c:v>5.4</c:v>
                </c:pt>
                <c:pt idx="148">
                  <c:v>5.7470588239999998</c:v>
                </c:pt>
                <c:pt idx="149">
                  <c:v>7.2529411760000002</c:v>
                </c:pt>
                <c:pt idx="150">
                  <c:v>8.0470588240000005</c:v>
                </c:pt>
                <c:pt idx="151">
                  <c:v>3.7941176470000002</c:v>
                </c:pt>
                <c:pt idx="152">
                  <c:v>6.3941176469999998</c:v>
                </c:pt>
                <c:pt idx="153">
                  <c:v>6.9882352939999999</c:v>
                </c:pt>
                <c:pt idx="154">
                  <c:v>6.9</c:v>
                </c:pt>
                <c:pt idx="155">
                  <c:v>4.4176470590000001</c:v>
                </c:pt>
                <c:pt idx="156">
                  <c:v>11.04705882</c:v>
                </c:pt>
                <c:pt idx="157">
                  <c:v>8.6529411760000006</c:v>
                </c:pt>
                <c:pt idx="158">
                  <c:v>9.4235294120000006</c:v>
                </c:pt>
                <c:pt idx="159">
                  <c:v>4.5823529409999999</c:v>
                </c:pt>
                <c:pt idx="160">
                  <c:v>5.0176470589999997</c:v>
                </c:pt>
                <c:pt idx="161">
                  <c:v>4.7882352939999997</c:v>
                </c:pt>
                <c:pt idx="162">
                  <c:v>5.4705882350000001</c:v>
                </c:pt>
                <c:pt idx="163">
                  <c:v>5.1764705879999999</c:v>
                </c:pt>
                <c:pt idx="164">
                  <c:v>7.4529411760000004</c:v>
                </c:pt>
                <c:pt idx="165">
                  <c:v>7.36</c:v>
                </c:pt>
                <c:pt idx="166">
                  <c:v>6.3176470589999996</c:v>
                </c:pt>
                <c:pt idx="167">
                  <c:v>7.5750000000000002</c:v>
                </c:pt>
                <c:pt idx="168">
                  <c:v>4.4411764710000003</c:v>
                </c:pt>
                <c:pt idx="169">
                  <c:v>5.585714286</c:v>
                </c:pt>
                <c:pt idx="170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5-4195-9F01-53D0684E0238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EDA'!$D$2:$D$172</c:f>
              <c:numCache>
                <c:formatCode>#,##0.0</c:formatCode>
                <c:ptCount val="171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  <c:pt idx="18">
                  <c:v>5.5494656490000001</c:v>
                </c:pt>
                <c:pt idx="19">
                  <c:v>5.8307692309999997</c:v>
                </c:pt>
                <c:pt idx="20">
                  <c:v>13.21538462</c:v>
                </c:pt>
                <c:pt idx="21">
                  <c:v>5.3153846150000001</c:v>
                </c:pt>
                <c:pt idx="22">
                  <c:v>7.0615384619999997</c:v>
                </c:pt>
                <c:pt idx="23">
                  <c:v>3.115384615</c:v>
                </c:pt>
                <c:pt idx="24">
                  <c:v>3.4461538460000001</c:v>
                </c:pt>
                <c:pt idx="25">
                  <c:v>2.9461538460000001</c:v>
                </c:pt>
                <c:pt idx="26">
                  <c:v>1.961538462</c:v>
                </c:pt>
                <c:pt idx="27">
                  <c:v>4.346153846</c:v>
                </c:pt>
                <c:pt idx="28">
                  <c:v>3.3153846150000001</c:v>
                </c:pt>
                <c:pt idx="29">
                  <c:v>4.3615384620000004</c:v>
                </c:pt>
                <c:pt idx="30">
                  <c:v>1.2615384620000001</c:v>
                </c:pt>
                <c:pt idx="31">
                  <c:v>5.5153846150000003</c:v>
                </c:pt>
                <c:pt idx="32">
                  <c:v>12.741666670000001</c:v>
                </c:pt>
                <c:pt idx="33">
                  <c:v>3.6384615380000001</c:v>
                </c:pt>
                <c:pt idx="34">
                  <c:v>5.5230769229999996</c:v>
                </c:pt>
                <c:pt idx="35">
                  <c:v>6.0416666670000003</c:v>
                </c:pt>
                <c:pt idx="36">
                  <c:v>5.4</c:v>
                </c:pt>
                <c:pt idx="37">
                  <c:v>2.8384615379999998</c:v>
                </c:pt>
                <c:pt idx="38">
                  <c:v>3.8923076920000002</c:v>
                </c:pt>
                <c:pt idx="39">
                  <c:v>4.7615384619999999</c:v>
                </c:pt>
                <c:pt idx="40">
                  <c:v>17.042857139999999</c:v>
                </c:pt>
                <c:pt idx="41">
                  <c:v>7.3384615379999998</c:v>
                </c:pt>
                <c:pt idx="42">
                  <c:v>12.53846154</c:v>
                </c:pt>
                <c:pt idx="43">
                  <c:v>5.846153846</c:v>
                </c:pt>
                <c:pt idx="44">
                  <c:v>3.1076923079999998</c:v>
                </c:pt>
                <c:pt idx="45">
                  <c:v>9.9153846150000007</c:v>
                </c:pt>
                <c:pt idx="46">
                  <c:v>5.8153846150000001</c:v>
                </c:pt>
                <c:pt idx="47">
                  <c:v>7.7538461539999997</c:v>
                </c:pt>
                <c:pt idx="48">
                  <c:v>2.0230769230000001</c:v>
                </c:pt>
                <c:pt idx="49">
                  <c:v>9.4153846150000007</c:v>
                </c:pt>
                <c:pt idx="50">
                  <c:v>4.7461538460000003</c:v>
                </c:pt>
                <c:pt idx="51">
                  <c:v>2.8307692310000001</c:v>
                </c:pt>
                <c:pt idx="52">
                  <c:v>3.8615384619999999</c:v>
                </c:pt>
                <c:pt idx="53">
                  <c:v>3.9461538460000001</c:v>
                </c:pt>
                <c:pt idx="54">
                  <c:v>4.346153846</c:v>
                </c:pt>
                <c:pt idx="55">
                  <c:v>3.4923076919999998</c:v>
                </c:pt>
                <c:pt idx="56">
                  <c:v>6.7</c:v>
                </c:pt>
                <c:pt idx="57">
                  <c:v>4.6769230769999997</c:v>
                </c:pt>
                <c:pt idx="58">
                  <c:v>11.507692309999999</c:v>
                </c:pt>
                <c:pt idx="59">
                  <c:v>5.230769231</c:v>
                </c:pt>
                <c:pt idx="60">
                  <c:v>3.0923076919999999</c:v>
                </c:pt>
                <c:pt idx="61">
                  <c:v>2.6230769230000002</c:v>
                </c:pt>
                <c:pt idx="62">
                  <c:v>2.5307692309999998</c:v>
                </c:pt>
                <c:pt idx="63">
                  <c:v>4.2076923080000004</c:v>
                </c:pt>
                <c:pt idx="64">
                  <c:v>5.1692307690000003</c:v>
                </c:pt>
                <c:pt idx="65">
                  <c:v>12.023076919999999</c:v>
                </c:pt>
                <c:pt idx="66">
                  <c:v>2.4076923080000001</c:v>
                </c:pt>
                <c:pt idx="67">
                  <c:v>5.6769230769999997</c:v>
                </c:pt>
                <c:pt idx="68">
                  <c:v>7.9153846149999998</c:v>
                </c:pt>
                <c:pt idx="69">
                  <c:v>4.6076923079999998</c:v>
                </c:pt>
                <c:pt idx="70">
                  <c:v>13.57857143</c:v>
                </c:pt>
                <c:pt idx="71">
                  <c:v>12.7</c:v>
                </c:pt>
                <c:pt idx="72">
                  <c:v>20.8</c:v>
                </c:pt>
                <c:pt idx="73">
                  <c:v>13.2</c:v>
                </c:pt>
                <c:pt idx="74">
                  <c:v>15.35</c:v>
                </c:pt>
                <c:pt idx="75">
                  <c:v>11.3</c:v>
                </c:pt>
                <c:pt idx="76">
                  <c:v>11.9</c:v>
                </c:pt>
                <c:pt idx="77">
                  <c:v>13.6</c:v>
                </c:pt>
                <c:pt idx="78">
                  <c:v>21.1</c:v>
                </c:pt>
                <c:pt idx="79">
                  <c:v>15</c:v>
                </c:pt>
                <c:pt idx="80">
                  <c:v>18.100000000000001</c:v>
                </c:pt>
                <c:pt idx="81">
                  <c:v>9.3000000000000007</c:v>
                </c:pt>
                <c:pt idx="82">
                  <c:v>13.7</c:v>
                </c:pt>
                <c:pt idx="83">
                  <c:v>10.83333333</c:v>
                </c:pt>
                <c:pt idx="84">
                  <c:v>17.350000000000001</c:v>
                </c:pt>
                <c:pt idx="85">
                  <c:v>16.2</c:v>
                </c:pt>
                <c:pt idx="86">
                  <c:v>5.5</c:v>
                </c:pt>
                <c:pt idx="87">
                  <c:v>13.9</c:v>
                </c:pt>
                <c:pt idx="88">
                  <c:v>12.3</c:v>
                </c:pt>
                <c:pt idx="89">
                  <c:v>13.733333330000001</c:v>
                </c:pt>
                <c:pt idx="90">
                  <c:v>12.2</c:v>
                </c:pt>
                <c:pt idx="91">
                  <c:v>16.866666670000001</c:v>
                </c:pt>
                <c:pt idx="92">
                  <c:v>12.3</c:v>
                </c:pt>
                <c:pt idx="93">
                  <c:v>18.399999999999999</c:v>
                </c:pt>
                <c:pt idx="94">
                  <c:v>15.55</c:v>
                </c:pt>
                <c:pt idx="95">
                  <c:v>17.149999999999999</c:v>
                </c:pt>
                <c:pt idx="96">
                  <c:v>13.2</c:v>
                </c:pt>
                <c:pt idx="97">
                  <c:v>8.5</c:v>
                </c:pt>
                <c:pt idx="98">
                  <c:v>8.1999999999999993</c:v>
                </c:pt>
                <c:pt idx="99">
                  <c:v>12.03333333</c:v>
                </c:pt>
                <c:pt idx="100">
                  <c:v>21.25</c:v>
                </c:pt>
                <c:pt idx="101">
                  <c:v>10.25</c:v>
                </c:pt>
                <c:pt idx="102">
                  <c:v>11.06666667</c:v>
                </c:pt>
                <c:pt idx="103">
                  <c:v>14.5</c:v>
                </c:pt>
                <c:pt idx="104">
                  <c:v>12.2</c:v>
                </c:pt>
                <c:pt idx="105">
                  <c:v>13.625</c:v>
                </c:pt>
                <c:pt idx="106">
                  <c:v>14.6</c:v>
                </c:pt>
                <c:pt idx="107">
                  <c:v>12.16666667</c:v>
                </c:pt>
                <c:pt idx="108">
                  <c:v>9.8000000000000007</c:v>
                </c:pt>
                <c:pt idx="109">
                  <c:v>10.7</c:v>
                </c:pt>
                <c:pt idx="110">
                  <c:v>10.5</c:v>
                </c:pt>
                <c:pt idx="111">
                  <c:v>12.8</c:v>
                </c:pt>
                <c:pt idx="112">
                  <c:v>14.95</c:v>
                </c:pt>
                <c:pt idx="113">
                  <c:v>12.25</c:v>
                </c:pt>
                <c:pt idx="114">
                  <c:v>11</c:v>
                </c:pt>
                <c:pt idx="115">
                  <c:v>9.9</c:v>
                </c:pt>
                <c:pt idx="116">
                  <c:v>18.899999999999999</c:v>
                </c:pt>
                <c:pt idx="117">
                  <c:v>9.6</c:v>
                </c:pt>
                <c:pt idx="118">
                  <c:v>5.890855803</c:v>
                </c:pt>
                <c:pt idx="119">
                  <c:v>4.6411764709999996</c:v>
                </c:pt>
                <c:pt idx="120">
                  <c:v>4.4000000000000004</c:v>
                </c:pt>
                <c:pt idx="121">
                  <c:v>4.8411764709999998</c:v>
                </c:pt>
                <c:pt idx="122">
                  <c:v>5.3176470589999996</c:v>
                </c:pt>
                <c:pt idx="123">
                  <c:v>7.094117647</c:v>
                </c:pt>
                <c:pt idx="124">
                  <c:v>3.3470588239999999</c:v>
                </c:pt>
                <c:pt idx="125">
                  <c:v>8.1176470589999994</c:v>
                </c:pt>
                <c:pt idx="126">
                  <c:v>6.2083333329999997</c:v>
                </c:pt>
                <c:pt idx="127">
                  <c:v>5.4705882350000001</c:v>
                </c:pt>
                <c:pt idx="128">
                  <c:v>5.6058823530000002</c:v>
                </c:pt>
                <c:pt idx="129">
                  <c:v>5.4529411760000004</c:v>
                </c:pt>
                <c:pt idx="130">
                  <c:v>5</c:v>
                </c:pt>
                <c:pt idx="131">
                  <c:v>1.658823529</c:v>
                </c:pt>
                <c:pt idx="132">
                  <c:v>5.0176470589999997</c:v>
                </c:pt>
                <c:pt idx="133">
                  <c:v>5.9764705879999998</c:v>
                </c:pt>
                <c:pt idx="134">
                  <c:v>8.6411764709999996</c:v>
                </c:pt>
                <c:pt idx="135">
                  <c:v>4.2764705879999996</c:v>
                </c:pt>
                <c:pt idx="136">
                  <c:v>4.5999999999999996</c:v>
                </c:pt>
                <c:pt idx="137">
                  <c:v>3.8294117650000001</c:v>
                </c:pt>
                <c:pt idx="138">
                  <c:v>8.7411764709999993</c:v>
                </c:pt>
                <c:pt idx="139">
                  <c:v>7.4941176470000004</c:v>
                </c:pt>
                <c:pt idx="140">
                  <c:v>9.2529411760000002</c:v>
                </c:pt>
                <c:pt idx="141">
                  <c:v>6.8705882349999996</c:v>
                </c:pt>
                <c:pt idx="142">
                  <c:v>12.12352941</c:v>
                </c:pt>
                <c:pt idx="143">
                  <c:v>6.458823529</c:v>
                </c:pt>
                <c:pt idx="144">
                  <c:v>3.8352941180000002</c:v>
                </c:pt>
                <c:pt idx="145">
                  <c:v>2.8285714290000001</c:v>
                </c:pt>
                <c:pt idx="146">
                  <c:v>6.0588235289999997</c:v>
                </c:pt>
                <c:pt idx="147">
                  <c:v>4.5352941180000004</c:v>
                </c:pt>
                <c:pt idx="148">
                  <c:v>5.2235294120000004</c:v>
                </c:pt>
                <c:pt idx="149">
                  <c:v>6.5235294120000002</c:v>
                </c:pt>
                <c:pt idx="150">
                  <c:v>7.7411764710000002</c:v>
                </c:pt>
                <c:pt idx="151">
                  <c:v>3.4176470590000001</c:v>
                </c:pt>
                <c:pt idx="152">
                  <c:v>5.9176470590000001</c:v>
                </c:pt>
                <c:pt idx="153">
                  <c:v>6.7823529410000001</c:v>
                </c:pt>
                <c:pt idx="154">
                  <c:v>6.6588235290000002</c:v>
                </c:pt>
                <c:pt idx="155">
                  <c:v>4.1294117650000004</c:v>
                </c:pt>
                <c:pt idx="156">
                  <c:v>10.5</c:v>
                </c:pt>
                <c:pt idx="157">
                  <c:v>8.3823529410000006</c:v>
                </c:pt>
                <c:pt idx="158">
                  <c:v>8.458823529</c:v>
                </c:pt>
                <c:pt idx="159">
                  <c:v>4.2823529410000001</c:v>
                </c:pt>
                <c:pt idx="160">
                  <c:v>4.270588235</c:v>
                </c:pt>
                <c:pt idx="161">
                  <c:v>4.5352941180000004</c:v>
                </c:pt>
                <c:pt idx="162">
                  <c:v>5.3411764709999998</c:v>
                </c:pt>
                <c:pt idx="163">
                  <c:v>4.7941176470000002</c:v>
                </c:pt>
                <c:pt idx="164">
                  <c:v>7.1294117650000004</c:v>
                </c:pt>
                <c:pt idx="165">
                  <c:v>6.2866666670000004</c:v>
                </c:pt>
                <c:pt idx="166">
                  <c:v>6.0117647060000001</c:v>
                </c:pt>
                <c:pt idx="167">
                  <c:v>7.2</c:v>
                </c:pt>
                <c:pt idx="168">
                  <c:v>3.947058824</c:v>
                </c:pt>
                <c:pt idx="169">
                  <c:v>4.664285714</c:v>
                </c:pt>
                <c:pt idx="170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5-4195-9F01-53D0684E0238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EDA'!$E$2:$E$172</c:f>
              <c:numCache>
                <c:formatCode>#,##0.0</c:formatCode>
                <c:ptCount val="171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  <c:pt idx="18">
                  <c:v>5.8833587789999999</c:v>
                </c:pt>
                <c:pt idx="19">
                  <c:v>6.4384615380000003</c:v>
                </c:pt>
                <c:pt idx="20">
                  <c:v>13.569230770000001</c:v>
                </c:pt>
                <c:pt idx="21">
                  <c:v>5.5923076920000003</c:v>
                </c:pt>
                <c:pt idx="22">
                  <c:v>7.2846153850000004</c:v>
                </c:pt>
                <c:pt idx="23">
                  <c:v>3.1769230770000001</c:v>
                </c:pt>
                <c:pt idx="24">
                  <c:v>3.6769230770000001</c:v>
                </c:pt>
                <c:pt idx="25">
                  <c:v>3.1384615380000001</c:v>
                </c:pt>
                <c:pt idx="26">
                  <c:v>2.2538461540000001</c:v>
                </c:pt>
                <c:pt idx="27">
                  <c:v>4.8538461540000002</c:v>
                </c:pt>
                <c:pt idx="28">
                  <c:v>3.423076923</c:v>
                </c:pt>
                <c:pt idx="29">
                  <c:v>4.5076923080000002</c:v>
                </c:pt>
                <c:pt idx="30">
                  <c:v>1.5</c:v>
                </c:pt>
                <c:pt idx="31">
                  <c:v>5.8615384620000004</c:v>
                </c:pt>
                <c:pt idx="32">
                  <c:v>13.41666667</c:v>
                </c:pt>
                <c:pt idx="33">
                  <c:v>3.7538461540000001</c:v>
                </c:pt>
                <c:pt idx="34">
                  <c:v>5.730769231</c:v>
                </c:pt>
                <c:pt idx="35">
                  <c:v>6.4583333329999997</c:v>
                </c:pt>
                <c:pt idx="36">
                  <c:v>5.6384615379999996</c:v>
                </c:pt>
                <c:pt idx="37">
                  <c:v>2.9769230769999999</c:v>
                </c:pt>
                <c:pt idx="38">
                  <c:v>4.0692307689999998</c:v>
                </c:pt>
                <c:pt idx="39">
                  <c:v>4.9923076919999998</c:v>
                </c:pt>
                <c:pt idx="40">
                  <c:v>17.885714289999999</c:v>
                </c:pt>
                <c:pt idx="41">
                  <c:v>7.5307692309999998</c:v>
                </c:pt>
                <c:pt idx="42">
                  <c:v>12.93846154</c:v>
                </c:pt>
                <c:pt idx="43">
                  <c:v>6.0846153850000002</c:v>
                </c:pt>
                <c:pt idx="44">
                  <c:v>3.3</c:v>
                </c:pt>
                <c:pt idx="45">
                  <c:v>10.838461540000001</c:v>
                </c:pt>
                <c:pt idx="46">
                  <c:v>6.0153846150000003</c:v>
                </c:pt>
                <c:pt idx="47">
                  <c:v>8.7846153850000004</c:v>
                </c:pt>
                <c:pt idx="48">
                  <c:v>2.2846153849999999</c:v>
                </c:pt>
                <c:pt idx="49">
                  <c:v>10.16923077</c:v>
                </c:pt>
                <c:pt idx="50">
                  <c:v>4.9307692310000002</c:v>
                </c:pt>
                <c:pt idx="51">
                  <c:v>3.0230769230000001</c:v>
                </c:pt>
                <c:pt idx="52">
                  <c:v>4.2538461539999997</c:v>
                </c:pt>
                <c:pt idx="53">
                  <c:v>4.0538461540000004</c:v>
                </c:pt>
                <c:pt idx="54">
                  <c:v>4.5</c:v>
                </c:pt>
                <c:pt idx="55">
                  <c:v>3.692307692</c:v>
                </c:pt>
                <c:pt idx="56">
                  <c:v>7.0615384619999997</c:v>
                </c:pt>
                <c:pt idx="57">
                  <c:v>4.8384615379999998</c:v>
                </c:pt>
                <c:pt idx="58">
                  <c:v>12.253846149999999</c:v>
                </c:pt>
                <c:pt idx="59">
                  <c:v>5.461538462</c:v>
                </c:pt>
                <c:pt idx="60">
                  <c:v>3.5615384620000001</c:v>
                </c:pt>
                <c:pt idx="61">
                  <c:v>2.7538461540000001</c:v>
                </c:pt>
                <c:pt idx="62">
                  <c:v>2.5846153850000002</c:v>
                </c:pt>
                <c:pt idx="63">
                  <c:v>4.6307692310000004</c:v>
                </c:pt>
                <c:pt idx="64">
                  <c:v>5.3769230769999998</c:v>
                </c:pt>
                <c:pt idx="65">
                  <c:v>12.930769229999999</c:v>
                </c:pt>
                <c:pt idx="66">
                  <c:v>2.5538461539999999</c:v>
                </c:pt>
                <c:pt idx="67">
                  <c:v>5.9384615380000003</c:v>
                </c:pt>
                <c:pt idx="68">
                  <c:v>8.3615384620000004</c:v>
                </c:pt>
                <c:pt idx="69">
                  <c:v>5.307692308</c:v>
                </c:pt>
                <c:pt idx="70">
                  <c:v>21.658163269999999</c:v>
                </c:pt>
                <c:pt idx="71">
                  <c:v>21.6</c:v>
                </c:pt>
                <c:pt idx="72">
                  <c:v>31.5</c:v>
                </c:pt>
                <c:pt idx="73">
                  <c:v>20.75</c:v>
                </c:pt>
                <c:pt idx="74">
                  <c:v>24.85</c:v>
                </c:pt>
                <c:pt idx="75">
                  <c:v>19.600000000000001</c:v>
                </c:pt>
                <c:pt idx="76">
                  <c:v>19.100000000000001</c:v>
                </c:pt>
                <c:pt idx="77">
                  <c:v>22.366666670000001</c:v>
                </c:pt>
                <c:pt idx="78">
                  <c:v>32.950000000000003</c:v>
                </c:pt>
                <c:pt idx="79">
                  <c:v>23.35</c:v>
                </c:pt>
                <c:pt idx="80">
                  <c:v>32</c:v>
                </c:pt>
                <c:pt idx="81">
                  <c:v>15.8</c:v>
                </c:pt>
                <c:pt idx="82">
                  <c:v>22.15</c:v>
                </c:pt>
                <c:pt idx="83">
                  <c:v>17.600000000000001</c:v>
                </c:pt>
                <c:pt idx="84">
                  <c:v>27.5</c:v>
                </c:pt>
                <c:pt idx="85">
                  <c:v>24.9</c:v>
                </c:pt>
                <c:pt idx="86">
                  <c:v>9.6999999999999993</c:v>
                </c:pt>
                <c:pt idx="87">
                  <c:v>22.25</c:v>
                </c:pt>
                <c:pt idx="88">
                  <c:v>20.3</c:v>
                </c:pt>
                <c:pt idx="89">
                  <c:v>22.133333329999999</c:v>
                </c:pt>
                <c:pt idx="90">
                  <c:v>19.2</c:v>
                </c:pt>
                <c:pt idx="91">
                  <c:v>24.9</c:v>
                </c:pt>
                <c:pt idx="92">
                  <c:v>21.85</c:v>
                </c:pt>
                <c:pt idx="93">
                  <c:v>27.966666669999999</c:v>
                </c:pt>
                <c:pt idx="94">
                  <c:v>24.25</c:v>
                </c:pt>
                <c:pt idx="95">
                  <c:v>28.15</c:v>
                </c:pt>
                <c:pt idx="96">
                  <c:v>21.3</c:v>
                </c:pt>
                <c:pt idx="97">
                  <c:v>13.6</c:v>
                </c:pt>
                <c:pt idx="98">
                  <c:v>12.5</c:v>
                </c:pt>
                <c:pt idx="99">
                  <c:v>19</c:v>
                </c:pt>
                <c:pt idx="100">
                  <c:v>32.75</c:v>
                </c:pt>
                <c:pt idx="101">
                  <c:v>17.25</c:v>
                </c:pt>
                <c:pt idx="102">
                  <c:v>17.033333330000001</c:v>
                </c:pt>
                <c:pt idx="103">
                  <c:v>22</c:v>
                </c:pt>
                <c:pt idx="104">
                  <c:v>19.600000000000001</c:v>
                </c:pt>
                <c:pt idx="105">
                  <c:v>22.274999999999999</c:v>
                </c:pt>
                <c:pt idx="106">
                  <c:v>23</c:v>
                </c:pt>
                <c:pt idx="107">
                  <c:v>18.5</c:v>
                </c:pt>
                <c:pt idx="108">
                  <c:v>16.350000000000001</c:v>
                </c:pt>
                <c:pt idx="109">
                  <c:v>17.2</c:v>
                </c:pt>
                <c:pt idx="110">
                  <c:v>18.350000000000001</c:v>
                </c:pt>
                <c:pt idx="111">
                  <c:v>19.45</c:v>
                </c:pt>
                <c:pt idx="112">
                  <c:v>22.55</c:v>
                </c:pt>
                <c:pt idx="113">
                  <c:v>19.7</c:v>
                </c:pt>
                <c:pt idx="114">
                  <c:v>18.2</c:v>
                </c:pt>
                <c:pt idx="115">
                  <c:v>17.166666670000001</c:v>
                </c:pt>
                <c:pt idx="116">
                  <c:v>28.45</c:v>
                </c:pt>
                <c:pt idx="117">
                  <c:v>15.45</c:v>
                </c:pt>
                <c:pt idx="118">
                  <c:v>6.1087924969999996</c:v>
                </c:pt>
                <c:pt idx="119">
                  <c:v>5.0117647060000001</c:v>
                </c:pt>
                <c:pt idx="120">
                  <c:v>4.552941176</c:v>
                </c:pt>
                <c:pt idx="121">
                  <c:v>5.0352941180000004</c:v>
                </c:pt>
                <c:pt idx="122">
                  <c:v>5.4647058819999996</c:v>
                </c:pt>
                <c:pt idx="123">
                  <c:v>7.1647058819999998</c:v>
                </c:pt>
                <c:pt idx="124">
                  <c:v>3.4705882350000001</c:v>
                </c:pt>
                <c:pt idx="125">
                  <c:v>8.3529411759999999</c:v>
                </c:pt>
                <c:pt idx="126">
                  <c:v>6.8250000000000002</c:v>
                </c:pt>
                <c:pt idx="127">
                  <c:v>5.8823529409999997</c:v>
                </c:pt>
                <c:pt idx="128">
                  <c:v>5.6941176469999997</c:v>
                </c:pt>
                <c:pt idx="129">
                  <c:v>5.5764705880000003</c:v>
                </c:pt>
                <c:pt idx="130">
                  <c:v>5.3352941180000002</c:v>
                </c:pt>
                <c:pt idx="131">
                  <c:v>1.776470588</c:v>
                </c:pt>
                <c:pt idx="132">
                  <c:v>5.2941176470000002</c:v>
                </c:pt>
                <c:pt idx="133">
                  <c:v>6.0823529409999999</c:v>
                </c:pt>
                <c:pt idx="134">
                  <c:v>8.8117647059999999</c:v>
                </c:pt>
                <c:pt idx="135">
                  <c:v>4.4705882350000001</c:v>
                </c:pt>
                <c:pt idx="136">
                  <c:v>4.7764705879999996</c:v>
                </c:pt>
                <c:pt idx="137">
                  <c:v>3.9823529409999998</c:v>
                </c:pt>
                <c:pt idx="138">
                  <c:v>8.9294117649999993</c:v>
                </c:pt>
                <c:pt idx="139">
                  <c:v>7.6705882350000003</c:v>
                </c:pt>
                <c:pt idx="140">
                  <c:v>9.6941176470000006</c:v>
                </c:pt>
                <c:pt idx="141">
                  <c:v>7</c:v>
                </c:pt>
                <c:pt idx="142">
                  <c:v>12.35882353</c:v>
                </c:pt>
                <c:pt idx="143">
                  <c:v>6.6235294119999999</c:v>
                </c:pt>
                <c:pt idx="144">
                  <c:v>4</c:v>
                </c:pt>
                <c:pt idx="145">
                  <c:v>3.0928571429999998</c:v>
                </c:pt>
                <c:pt idx="146">
                  <c:v>6.2176470589999999</c:v>
                </c:pt>
                <c:pt idx="147">
                  <c:v>4.9647058819999996</c:v>
                </c:pt>
                <c:pt idx="148">
                  <c:v>5.4705882350000001</c:v>
                </c:pt>
                <c:pt idx="149">
                  <c:v>6.8823529409999997</c:v>
                </c:pt>
                <c:pt idx="150">
                  <c:v>7.8882352940000002</c:v>
                </c:pt>
                <c:pt idx="151">
                  <c:v>3.6058823530000002</c:v>
                </c:pt>
                <c:pt idx="152">
                  <c:v>6.1529411759999997</c:v>
                </c:pt>
                <c:pt idx="153">
                  <c:v>6.8764705880000001</c:v>
                </c:pt>
                <c:pt idx="154">
                  <c:v>6.7764705879999996</c:v>
                </c:pt>
                <c:pt idx="155">
                  <c:v>4.2647058820000003</c:v>
                </c:pt>
                <c:pt idx="156">
                  <c:v>10.764705879999999</c:v>
                </c:pt>
                <c:pt idx="157">
                  <c:v>8.5058823530000005</c:v>
                </c:pt>
                <c:pt idx="158">
                  <c:v>8.9176470590000001</c:v>
                </c:pt>
                <c:pt idx="159">
                  <c:v>4.4176470590000001</c:v>
                </c:pt>
                <c:pt idx="160">
                  <c:v>4.6176470590000003</c:v>
                </c:pt>
                <c:pt idx="161">
                  <c:v>4.6764705879999999</c:v>
                </c:pt>
                <c:pt idx="162">
                  <c:v>5.4</c:v>
                </c:pt>
                <c:pt idx="163">
                  <c:v>4.9882352939999999</c:v>
                </c:pt>
                <c:pt idx="164">
                  <c:v>7.2764705879999996</c:v>
                </c:pt>
                <c:pt idx="165">
                  <c:v>6.8</c:v>
                </c:pt>
                <c:pt idx="166">
                  <c:v>6.1588235290000002</c:v>
                </c:pt>
                <c:pt idx="167">
                  <c:v>7.375</c:v>
                </c:pt>
                <c:pt idx="168">
                  <c:v>4.1882352940000001</c:v>
                </c:pt>
                <c:pt idx="169">
                  <c:v>5.085714286</c:v>
                </c:pt>
                <c:pt idx="170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[addm]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EDA'!$B$2:$B$19</c:f>
              <c:numCache>
                <c:formatCode>#,##0</c:formatCode>
                <c:ptCount val="18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EDA'!$C$2:$C$19</c:f>
              <c:numCache>
                <c:formatCode>#,##0.0</c:formatCode>
                <c:ptCount val="18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3-4C65-A7EA-194EA149755A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EDA'!$D$2:$D$19</c:f>
              <c:numCache>
                <c:formatCode>#,##0.0</c:formatCode>
                <c:ptCount val="18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3-4C65-A7EA-194EA149755A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EDA'!$E$2:$E$19</c:f>
              <c:numCache>
                <c:formatCode>#,##0.0</c:formatCode>
                <c:ptCount val="18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[medi]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EDA'!$B$20:$B$71</c:f>
              <c:numCache>
                <c:formatCode>#,##0</c:formatCode>
                <c:ptCount val="52"/>
                <c:pt idx="0">
                  <c:v>413753</c:v>
                </c:pt>
                <c:pt idx="1">
                  <c:v>58572</c:v>
                </c:pt>
                <c:pt idx="2">
                  <c:v>335816</c:v>
                </c:pt>
                <c:pt idx="3">
                  <c:v>300939</c:v>
                </c:pt>
                <c:pt idx="4">
                  <c:v>468534</c:v>
                </c:pt>
                <c:pt idx="5">
                  <c:v>2859673</c:v>
                </c:pt>
                <c:pt idx="6">
                  <c:v>218603</c:v>
                </c:pt>
                <c:pt idx="7">
                  <c:v>199025</c:v>
                </c:pt>
                <c:pt idx="8">
                  <c:v>60497</c:v>
                </c:pt>
                <c:pt idx="9">
                  <c:v>58488</c:v>
                </c:pt>
                <c:pt idx="10">
                  <c:v>1126043</c:v>
                </c:pt>
                <c:pt idx="11">
                  <c:v>685453</c:v>
                </c:pt>
                <c:pt idx="12">
                  <c:v>82708</c:v>
                </c:pt>
                <c:pt idx="13">
                  <c:v>161900</c:v>
                </c:pt>
                <c:pt idx="14">
                  <c:v>103340</c:v>
                </c:pt>
                <c:pt idx="15">
                  <c:v>976241</c:v>
                </c:pt>
                <c:pt idx="16">
                  <c:v>442269</c:v>
                </c:pt>
                <c:pt idx="17">
                  <c:v>137428</c:v>
                </c:pt>
                <c:pt idx="18">
                  <c:v>330195</c:v>
                </c:pt>
                <c:pt idx="19">
                  <c:v>514599</c:v>
                </c:pt>
                <c:pt idx="20">
                  <c:v>351073</c:v>
                </c:pt>
                <c:pt idx="21">
                  <c:v>352368</c:v>
                </c:pt>
                <c:pt idx="22">
                  <c:v>86766</c:v>
                </c:pt>
                <c:pt idx="23">
                  <c:v>737281</c:v>
                </c:pt>
                <c:pt idx="24">
                  <c:v>266482</c:v>
                </c:pt>
                <c:pt idx="25">
                  <c:v>441841</c:v>
                </c:pt>
                <c:pt idx="26">
                  <c:v>280517</c:v>
                </c:pt>
                <c:pt idx="27">
                  <c:v>44195</c:v>
                </c:pt>
                <c:pt idx="28">
                  <c:v>617617</c:v>
                </c:pt>
                <c:pt idx="29">
                  <c:v>25858</c:v>
                </c:pt>
                <c:pt idx="30">
                  <c:v>114860</c:v>
                </c:pt>
                <c:pt idx="31">
                  <c:v>58827</c:v>
                </c:pt>
                <c:pt idx="32">
                  <c:v>414469</c:v>
                </c:pt>
                <c:pt idx="33">
                  <c:v>232441</c:v>
                </c:pt>
                <c:pt idx="34">
                  <c:v>103642</c:v>
                </c:pt>
                <c:pt idx="35">
                  <c:v>1293014</c:v>
                </c:pt>
                <c:pt idx="36">
                  <c:v>825181</c:v>
                </c:pt>
                <c:pt idx="37">
                  <c:v>338242</c:v>
                </c:pt>
                <c:pt idx="38">
                  <c:v>190105</c:v>
                </c:pt>
                <c:pt idx="39">
                  <c:v>703409</c:v>
                </c:pt>
                <c:pt idx="40">
                  <c:v>75083</c:v>
                </c:pt>
                <c:pt idx="41">
                  <c:v>377283</c:v>
                </c:pt>
                <c:pt idx="42">
                  <c:v>56665</c:v>
                </c:pt>
                <c:pt idx="43">
                  <c:v>522759</c:v>
                </c:pt>
                <c:pt idx="44">
                  <c:v>1767842</c:v>
                </c:pt>
                <c:pt idx="45">
                  <c:v>102645</c:v>
                </c:pt>
                <c:pt idx="46">
                  <c:v>363434</c:v>
                </c:pt>
                <c:pt idx="47">
                  <c:v>51223</c:v>
                </c:pt>
                <c:pt idx="48">
                  <c:v>493680</c:v>
                </c:pt>
                <c:pt idx="49">
                  <c:v>322059</c:v>
                </c:pt>
                <c:pt idx="50">
                  <c:v>141008</c:v>
                </c:pt>
                <c:pt idx="51">
                  <c:v>33173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EDA'!$C$20:$C$71</c:f>
              <c:numCache>
                <c:formatCode>#,##0.0</c:formatCode>
                <c:ptCount val="52"/>
                <c:pt idx="0">
                  <c:v>6.2430534350000002</c:v>
                </c:pt>
                <c:pt idx="1">
                  <c:v>7.1</c:v>
                </c:pt>
                <c:pt idx="2">
                  <c:v>13.92307692</c:v>
                </c:pt>
                <c:pt idx="3">
                  <c:v>5.8692307689999996</c:v>
                </c:pt>
                <c:pt idx="4">
                  <c:v>7.538461538</c:v>
                </c:pt>
                <c:pt idx="5">
                  <c:v>3.2461538459999999</c:v>
                </c:pt>
                <c:pt idx="6">
                  <c:v>3.9307692310000002</c:v>
                </c:pt>
                <c:pt idx="7">
                  <c:v>3.3692307690000001</c:v>
                </c:pt>
                <c:pt idx="8">
                  <c:v>2.653846154</c:v>
                </c:pt>
                <c:pt idx="9">
                  <c:v>5.4384615380000003</c:v>
                </c:pt>
                <c:pt idx="10">
                  <c:v>3.5230769230000001</c:v>
                </c:pt>
                <c:pt idx="11">
                  <c:v>4.6615384620000002</c:v>
                </c:pt>
                <c:pt idx="12">
                  <c:v>1.7615384620000001</c:v>
                </c:pt>
                <c:pt idx="13">
                  <c:v>6.2153846149999996</c:v>
                </c:pt>
                <c:pt idx="14">
                  <c:v>14.09166667</c:v>
                </c:pt>
                <c:pt idx="15">
                  <c:v>3.884615385</c:v>
                </c:pt>
                <c:pt idx="16">
                  <c:v>5.9538461539999998</c:v>
                </c:pt>
                <c:pt idx="17">
                  <c:v>6.8833333330000004</c:v>
                </c:pt>
                <c:pt idx="18">
                  <c:v>5.923076923</c:v>
                </c:pt>
                <c:pt idx="19">
                  <c:v>3.1076923079999998</c:v>
                </c:pt>
                <c:pt idx="20">
                  <c:v>4.269230769</c:v>
                </c:pt>
                <c:pt idx="21">
                  <c:v>5.2153846149999996</c:v>
                </c:pt>
                <c:pt idx="22">
                  <c:v>18.742857140000002</c:v>
                </c:pt>
                <c:pt idx="23">
                  <c:v>7.7384615380000001</c:v>
                </c:pt>
                <c:pt idx="24">
                  <c:v>13.36923077</c:v>
                </c:pt>
                <c:pt idx="25">
                  <c:v>6.3153846150000001</c:v>
                </c:pt>
                <c:pt idx="26">
                  <c:v>3.5153846149999999</c:v>
                </c:pt>
                <c:pt idx="27">
                  <c:v>11.83076923</c:v>
                </c:pt>
                <c:pt idx="28">
                  <c:v>6.2153846149999996</c:v>
                </c:pt>
                <c:pt idx="29">
                  <c:v>9.9538461540000007</c:v>
                </c:pt>
                <c:pt idx="30">
                  <c:v>2.5692307689999998</c:v>
                </c:pt>
                <c:pt idx="31">
                  <c:v>10.984615379999999</c:v>
                </c:pt>
                <c:pt idx="32">
                  <c:v>5.1384615379999996</c:v>
                </c:pt>
                <c:pt idx="33">
                  <c:v>3.2615384619999999</c:v>
                </c:pt>
                <c:pt idx="34">
                  <c:v>4.7</c:v>
                </c:pt>
                <c:pt idx="35">
                  <c:v>4.153846154</c:v>
                </c:pt>
                <c:pt idx="36">
                  <c:v>4.6307692310000004</c:v>
                </c:pt>
                <c:pt idx="37">
                  <c:v>3.8769230769999998</c:v>
                </c:pt>
                <c:pt idx="38">
                  <c:v>7.4461538459999996</c:v>
                </c:pt>
                <c:pt idx="39">
                  <c:v>5</c:v>
                </c:pt>
                <c:pt idx="40">
                  <c:v>13.03846154</c:v>
                </c:pt>
                <c:pt idx="41">
                  <c:v>5.6769230769999997</c:v>
                </c:pt>
                <c:pt idx="42">
                  <c:v>4.0999999999999996</c:v>
                </c:pt>
                <c:pt idx="43">
                  <c:v>2.8923076920000002</c:v>
                </c:pt>
                <c:pt idx="44">
                  <c:v>2.6769230770000001</c:v>
                </c:pt>
                <c:pt idx="45">
                  <c:v>5.0307692309999998</c:v>
                </c:pt>
                <c:pt idx="46">
                  <c:v>5.6076923079999998</c:v>
                </c:pt>
                <c:pt idx="47">
                  <c:v>13.930769229999999</c:v>
                </c:pt>
                <c:pt idx="48">
                  <c:v>2.6769230770000001</c:v>
                </c:pt>
                <c:pt idx="49">
                  <c:v>6.2076923080000004</c:v>
                </c:pt>
                <c:pt idx="50">
                  <c:v>8.846153846</c:v>
                </c:pt>
                <c:pt idx="51">
                  <c:v>6.1307692310000004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6-46F8-A305-CFC7339B649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EDA'!$D$20:$D$71</c:f>
              <c:numCache>
                <c:formatCode>#,##0.0</c:formatCode>
                <c:ptCount val="52"/>
                <c:pt idx="0">
                  <c:v>5.5494656490000001</c:v>
                </c:pt>
                <c:pt idx="1">
                  <c:v>5.8307692309999997</c:v>
                </c:pt>
                <c:pt idx="2">
                  <c:v>13.21538462</c:v>
                </c:pt>
                <c:pt idx="3">
                  <c:v>5.3153846150000001</c:v>
                </c:pt>
                <c:pt idx="4">
                  <c:v>7.0615384619999997</c:v>
                </c:pt>
                <c:pt idx="5">
                  <c:v>3.115384615</c:v>
                </c:pt>
                <c:pt idx="6">
                  <c:v>3.4461538460000001</c:v>
                </c:pt>
                <c:pt idx="7">
                  <c:v>2.9461538460000001</c:v>
                </c:pt>
                <c:pt idx="8">
                  <c:v>1.961538462</c:v>
                </c:pt>
                <c:pt idx="9">
                  <c:v>4.346153846</c:v>
                </c:pt>
                <c:pt idx="10">
                  <c:v>3.3153846150000001</c:v>
                </c:pt>
                <c:pt idx="11">
                  <c:v>4.3615384620000004</c:v>
                </c:pt>
                <c:pt idx="12">
                  <c:v>1.2615384620000001</c:v>
                </c:pt>
                <c:pt idx="13">
                  <c:v>5.5153846150000003</c:v>
                </c:pt>
                <c:pt idx="14">
                  <c:v>12.741666670000001</c:v>
                </c:pt>
                <c:pt idx="15">
                  <c:v>3.6384615380000001</c:v>
                </c:pt>
                <c:pt idx="16">
                  <c:v>5.5230769229999996</c:v>
                </c:pt>
                <c:pt idx="17">
                  <c:v>6.0416666670000003</c:v>
                </c:pt>
                <c:pt idx="18">
                  <c:v>5.4</c:v>
                </c:pt>
                <c:pt idx="19">
                  <c:v>2.8384615379999998</c:v>
                </c:pt>
                <c:pt idx="20">
                  <c:v>3.8923076920000002</c:v>
                </c:pt>
                <c:pt idx="21">
                  <c:v>4.7615384619999999</c:v>
                </c:pt>
                <c:pt idx="22">
                  <c:v>17.042857139999999</c:v>
                </c:pt>
                <c:pt idx="23">
                  <c:v>7.3384615379999998</c:v>
                </c:pt>
                <c:pt idx="24">
                  <c:v>12.53846154</c:v>
                </c:pt>
                <c:pt idx="25">
                  <c:v>5.846153846</c:v>
                </c:pt>
                <c:pt idx="26">
                  <c:v>3.1076923079999998</c:v>
                </c:pt>
                <c:pt idx="27">
                  <c:v>9.9153846150000007</c:v>
                </c:pt>
                <c:pt idx="28">
                  <c:v>5.8153846150000001</c:v>
                </c:pt>
                <c:pt idx="29">
                  <c:v>7.7538461539999997</c:v>
                </c:pt>
                <c:pt idx="30">
                  <c:v>2.0230769230000001</c:v>
                </c:pt>
                <c:pt idx="31">
                  <c:v>9.4153846150000007</c:v>
                </c:pt>
                <c:pt idx="32">
                  <c:v>4.7461538460000003</c:v>
                </c:pt>
                <c:pt idx="33">
                  <c:v>2.8307692310000001</c:v>
                </c:pt>
                <c:pt idx="34">
                  <c:v>3.8615384619999999</c:v>
                </c:pt>
                <c:pt idx="35">
                  <c:v>3.9461538460000001</c:v>
                </c:pt>
                <c:pt idx="36">
                  <c:v>4.346153846</c:v>
                </c:pt>
                <c:pt idx="37">
                  <c:v>3.4923076919999998</c:v>
                </c:pt>
                <c:pt idx="38">
                  <c:v>6.7</c:v>
                </c:pt>
                <c:pt idx="39">
                  <c:v>4.6769230769999997</c:v>
                </c:pt>
                <c:pt idx="40">
                  <c:v>11.507692309999999</c:v>
                </c:pt>
                <c:pt idx="41">
                  <c:v>5.230769231</c:v>
                </c:pt>
                <c:pt idx="42">
                  <c:v>3.0923076919999999</c:v>
                </c:pt>
                <c:pt idx="43">
                  <c:v>2.6230769230000002</c:v>
                </c:pt>
                <c:pt idx="44">
                  <c:v>2.5307692309999998</c:v>
                </c:pt>
                <c:pt idx="45">
                  <c:v>4.2076923080000004</c:v>
                </c:pt>
                <c:pt idx="46">
                  <c:v>5.1692307690000003</c:v>
                </c:pt>
                <c:pt idx="47">
                  <c:v>12.023076919999999</c:v>
                </c:pt>
                <c:pt idx="48">
                  <c:v>2.4076923080000001</c:v>
                </c:pt>
                <c:pt idx="49">
                  <c:v>5.6769230769999997</c:v>
                </c:pt>
                <c:pt idx="50">
                  <c:v>7.9153846149999998</c:v>
                </c:pt>
                <c:pt idx="51">
                  <c:v>4.6076923079999998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96-46F8-A305-CFC7339B649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EDA'!$E$20:$E$71</c:f>
              <c:numCache>
                <c:formatCode>#,##0.0</c:formatCode>
                <c:ptCount val="52"/>
                <c:pt idx="0">
                  <c:v>5.8833587789999999</c:v>
                </c:pt>
                <c:pt idx="1">
                  <c:v>6.4384615380000003</c:v>
                </c:pt>
                <c:pt idx="2">
                  <c:v>13.569230770000001</c:v>
                </c:pt>
                <c:pt idx="3">
                  <c:v>5.5923076920000003</c:v>
                </c:pt>
                <c:pt idx="4">
                  <c:v>7.2846153850000004</c:v>
                </c:pt>
                <c:pt idx="5">
                  <c:v>3.1769230770000001</c:v>
                </c:pt>
                <c:pt idx="6">
                  <c:v>3.6769230770000001</c:v>
                </c:pt>
                <c:pt idx="7">
                  <c:v>3.1384615380000001</c:v>
                </c:pt>
                <c:pt idx="8">
                  <c:v>2.2538461540000001</c:v>
                </c:pt>
                <c:pt idx="9">
                  <c:v>4.8538461540000002</c:v>
                </c:pt>
                <c:pt idx="10">
                  <c:v>3.423076923</c:v>
                </c:pt>
                <c:pt idx="11">
                  <c:v>4.5076923080000002</c:v>
                </c:pt>
                <c:pt idx="12">
                  <c:v>1.5</c:v>
                </c:pt>
                <c:pt idx="13">
                  <c:v>5.8615384620000004</c:v>
                </c:pt>
                <c:pt idx="14">
                  <c:v>13.41666667</c:v>
                </c:pt>
                <c:pt idx="15">
                  <c:v>3.7538461540000001</c:v>
                </c:pt>
                <c:pt idx="16">
                  <c:v>5.730769231</c:v>
                </c:pt>
                <c:pt idx="17">
                  <c:v>6.4583333329999997</c:v>
                </c:pt>
                <c:pt idx="18">
                  <c:v>5.6384615379999996</c:v>
                </c:pt>
                <c:pt idx="19">
                  <c:v>2.9769230769999999</c:v>
                </c:pt>
                <c:pt idx="20">
                  <c:v>4.0692307689999998</c:v>
                </c:pt>
                <c:pt idx="21">
                  <c:v>4.9923076919999998</c:v>
                </c:pt>
                <c:pt idx="22">
                  <c:v>17.885714289999999</c:v>
                </c:pt>
                <c:pt idx="23">
                  <c:v>7.5307692309999998</c:v>
                </c:pt>
                <c:pt idx="24">
                  <c:v>12.93846154</c:v>
                </c:pt>
                <c:pt idx="25">
                  <c:v>6.0846153850000002</c:v>
                </c:pt>
                <c:pt idx="26">
                  <c:v>3.3</c:v>
                </c:pt>
                <c:pt idx="27">
                  <c:v>10.838461540000001</c:v>
                </c:pt>
                <c:pt idx="28">
                  <c:v>6.0153846150000003</c:v>
                </c:pt>
                <c:pt idx="29">
                  <c:v>8.7846153850000004</c:v>
                </c:pt>
                <c:pt idx="30">
                  <c:v>2.2846153849999999</c:v>
                </c:pt>
                <c:pt idx="31">
                  <c:v>10.16923077</c:v>
                </c:pt>
                <c:pt idx="32">
                  <c:v>4.9307692310000002</c:v>
                </c:pt>
                <c:pt idx="33">
                  <c:v>3.0230769230000001</c:v>
                </c:pt>
                <c:pt idx="34">
                  <c:v>4.2538461539999997</c:v>
                </c:pt>
                <c:pt idx="35">
                  <c:v>4.0538461540000004</c:v>
                </c:pt>
                <c:pt idx="36">
                  <c:v>4.5</c:v>
                </c:pt>
                <c:pt idx="37">
                  <c:v>3.692307692</c:v>
                </c:pt>
                <c:pt idx="38">
                  <c:v>7.0615384619999997</c:v>
                </c:pt>
                <c:pt idx="39">
                  <c:v>4.8384615379999998</c:v>
                </c:pt>
                <c:pt idx="40">
                  <c:v>12.253846149999999</c:v>
                </c:pt>
                <c:pt idx="41">
                  <c:v>5.461538462</c:v>
                </c:pt>
                <c:pt idx="42">
                  <c:v>3.5615384620000001</c:v>
                </c:pt>
                <c:pt idx="43">
                  <c:v>2.7538461540000001</c:v>
                </c:pt>
                <c:pt idx="44">
                  <c:v>2.5846153850000002</c:v>
                </c:pt>
                <c:pt idx="45">
                  <c:v>4.6307692310000004</c:v>
                </c:pt>
                <c:pt idx="46">
                  <c:v>5.3769230769999998</c:v>
                </c:pt>
                <c:pt idx="47">
                  <c:v>12.930769229999999</c:v>
                </c:pt>
                <c:pt idx="48">
                  <c:v>2.5538461539999999</c:v>
                </c:pt>
                <c:pt idx="49">
                  <c:v>5.9384615380000003</c:v>
                </c:pt>
                <c:pt idx="50">
                  <c:v>8.3615384620000004</c:v>
                </c:pt>
                <c:pt idx="51">
                  <c:v>5.307692308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[nsch]</a:t>
            </a:r>
            <a:r>
              <a:rPr lang="en-GB" baseline="0"/>
              <a:t> </a:t>
            </a:r>
            <a:r>
              <a:rPr lang="en-GB"/>
              <a:t>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EDA'!$B$72:$B$119</c:f>
              <c:numCache>
                <c:formatCode>#,##0</c:formatCode>
                <c:ptCount val="48"/>
                <c:pt idx="0">
                  <c:v>1440</c:v>
                </c:pt>
                <c:pt idx="1">
                  <c:v>1287</c:v>
                </c:pt>
                <c:pt idx="2">
                  <c:v>1089</c:v>
                </c:pt>
                <c:pt idx="3">
                  <c:v>1315</c:v>
                </c:pt>
                <c:pt idx="4">
                  <c:v>1362</c:v>
                </c:pt>
                <c:pt idx="5">
                  <c:v>1595</c:v>
                </c:pt>
                <c:pt idx="6">
                  <c:v>1326</c:v>
                </c:pt>
                <c:pt idx="7">
                  <c:v>1543</c:v>
                </c:pt>
                <c:pt idx="8">
                  <c:v>1361</c:v>
                </c:pt>
                <c:pt idx="9">
                  <c:v>1371</c:v>
                </c:pt>
                <c:pt idx="10">
                  <c:v>1075</c:v>
                </c:pt>
                <c:pt idx="11">
                  <c:v>1333</c:v>
                </c:pt>
                <c:pt idx="12">
                  <c:v>1466</c:v>
                </c:pt>
                <c:pt idx="13">
                  <c:v>1445</c:v>
                </c:pt>
                <c:pt idx="14">
                  <c:v>1541</c:v>
                </c:pt>
                <c:pt idx="15">
                  <c:v>1426</c:v>
                </c:pt>
                <c:pt idx="16">
                  <c:v>1582</c:v>
                </c:pt>
                <c:pt idx="17">
                  <c:v>1338</c:v>
                </c:pt>
                <c:pt idx="18">
                  <c:v>1273</c:v>
                </c:pt>
                <c:pt idx="19">
                  <c:v>1567</c:v>
                </c:pt>
                <c:pt idx="20">
                  <c:v>1569</c:v>
                </c:pt>
                <c:pt idx="21">
                  <c:v>1447</c:v>
                </c:pt>
                <c:pt idx="22">
                  <c:v>1464</c:v>
                </c:pt>
                <c:pt idx="23">
                  <c:v>1512</c:v>
                </c:pt>
                <c:pt idx="24">
                  <c:v>1426</c:v>
                </c:pt>
                <c:pt idx="25">
                  <c:v>1413</c:v>
                </c:pt>
                <c:pt idx="26">
                  <c:v>1365</c:v>
                </c:pt>
                <c:pt idx="27">
                  <c:v>1202</c:v>
                </c:pt>
                <c:pt idx="28">
                  <c:v>1570</c:v>
                </c:pt>
                <c:pt idx="29">
                  <c:v>1500</c:v>
                </c:pt>
                <c:pt idx="30">
                  <c:v>1463</c:v>
                </c:pt>
                <c:pt idx="31">
                  <c:v>1378</c:v>
                </c:pt>
                <c:pt idx="32">
                  <c:v>1458</c:v>
                </c:pt>
                <c:pt idx="33">
                  <c:v>1634</c:v>
                </c:pt>
                <c:pt idx="34">
                  <c:v>1367</c:v>
                </c:pt>
                <c:pt idx="35">
                  <c:v>1515</c:v>
                </c:pt>
                <c:pt idx="36">
                  <c:v>1589</c:v>
                </c:pt>
                <c:pt idx="37">
                  <c:v>1416</c:v>
                </c:pt>
                <c:pt idx="38">
                  <c:v>1403</c:v>
                </c:pt>
                <c:pt idx="39">
                  <c:v>1513</c:v>
                </c:pt>
                <c:pt idx="40">
                  <c:v>1344</c:v>
                </c:pt>
                <c:pt idx="41">
                  <c:v>1438</c:v>
                </c:pt>
                <c:pt idx="42">
                  <c:v>1477</c:v>
                </c:pt>
                <c:pt idx="43">
                  <c:v>1482</c:v>
                </c:pt>
                <c:pt idx="44">
                  <c:v>1529</c:v>
                </c:pt>
                <c:pt idx="45">
                  <c:v>1549</c:v>
                </c:pt>
                <c:pt idx="46">
                  <c:v>1278</c:v>
                </c:pt>
                <c:pt idx="47">
                  <c:v>1521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EDA'!$C$72:$C$119</c:f>
              <c:numCache>
                <c:formatCode>#,##0.0</c:formatCode>
                <c:ptCount val="48"/>
                <c:pt idx="0">
                  <c:v>34.461224489999999</c:v>
                </c:pt>
                <c:pt idx="1">
                  <c:v>36.4</c:v>
                </c:pt>
                <c:pt idx="2">
                  <c:v>47.3</c:v>
                </c:pt>
                <c:pt idx="3">
                  <c:v>32.700000000000003</c:v>
                </c:pt>
                <c:pt idx="4">
                  <c:v>40</c:v>
                </c:pt>
                <c:pt idx="5">
                  <c:v>33.700000000000003</c:v>
                </c:pt>
                <c:pt idx="6">
                  <c:v>30.5</c:v>
                </c:pt>
                <c:pt idx="7">
                  <c:v>36.6</c:v>
                </c:pt>
                <c:pt idx="8">
                  <c:v>50.95</c:v>
                </c:pt>
                <c:pt idx="9">
                  <c:v>36.25</c:v>
                </c:pt>
                <c:pt idx="10">
                  <c:v>56.1</c:v>
                </c:pt>
                <c:pt idx="11">
                  <c:v>26.7</c:v>
                </c:pt>
                <c:pt idx="12">
                  <c:v>35.549999999999997</c:v>
                </c:pt>
                <c:pt idx="13">
                  <c:v>28.6</c:v>
                </c:pt>
                <c:pt idx="14">
                  <c:v>43.25</c:v>
                </c:pt>
                <c:pt idx="15">
                  <c:v>38.166666669999998</c:v>
                </c:pt>
                <c:pt idx="16">
                  <c:v>17</c:v>
                </c:pt>
                <c:pt idx="17">
                  <c:v>35.35</c:v>
                </c:pt>
                <c:pt idx="18">
                  <c:v>33.35</c:v>
                </c:pt>
                <c:pt idx="19">
                  <c:v>35.466666670000002</c:v>
                </c:pt>
                <c:pt idx="20">
                  <c:v>30.1</c:v>
                </c:pt>
                <c:pt idx="21">
                  <c:v>36.633333329999999</c:v>
                </c:pt>
                <c:pt idx="22">
                  <c:v>38.5</c:v>
                </c:pt>
                <c:pt idx="23">
                  <c:v>42.366666670000001</c:v>
                </c:pt>
                <c:pt idx="24">
                  <c:v>37.6</c:v>
                </c:pt>
                <c:pt idx="25">
                  <c:v>46.2</c:v>
                </c:pt>
                <c:pt idx="26">
                  <c:v>34.1</c:v>
                </c:pt>
                <c:pt idx="27">
                  <c:v>21.6</c:v>
                </c:pt>
                <c:pt idx="28">
                  <c:v>19</c:v>
                </c:pt>
                <c:pt idx="29">
                  <c:v>29.9</c:v>
                </c:pt>
                <c:pt idx="30">
                  <c:v>50.1</c:v>
                </c:pt>
                <c:pt idx="31">
                  <c:v>28.85</c:v>
                </c:pt>
                <c:pt idx="32">
                  <c:v>26.1</c:v>
                </c:pt>
                <c:pt idx="33">
                  <c:v>33.200000000000003</c:v>
                </c:pt>
                <c:pt idx="34">
                  <c:v>31.43333333</c:v>
                </c:pt>
                <c:pt idx="35">
                  <c:v>36.35</c:v>
                </c:pt>
                <c:pt idx="36">
                  <c:v>36.133333329999999</c:v>
                </c:pt>
                <c:pt idx="37">
                  <c:v>28.133333329999999</c:v>
                </c:pt>
                <c:pt idx="38">
                  <c:v>27.1</c:v>
                </c:pt>
                <c:pt idx="39">
                  <c:v>27.5</c:v>
                </c:pt>
                <c:pt idx="40">
                  <c:v>31.95</c:v>
                </c:pt>
                <c:pt idx="41">
                  <c:v>29.45</c:v>
                </c:pt>
                <c:pt idx="42">
                  <c:v>33.85</c:v>
                </c:pt>
                <c:pt idx="43">
                  <c:v>31.4</c:v>
                </c:pt>
                <c:pt idx="44">
                  <c:v>30.05</c:v>
                </c:pt>
                <c:pt idx="45">
                  <c:v>29.7</c:v>
                </c:pt>
                <c:pt idx="46">
                  <c:v>42.8</c:v>
                </c:pt>
                <c:pt idx="47">
                  <c:v>24.9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9-4CD3-8D3D-8739B487ECF9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EDA'!$D$72:$D$119</c:f>
              <c:numCache>
                <c:formatCode>#,##0.0</c:formatCode>
                <c:ptCount val="48"/>
                <c:pt idx="0">
                  <c:v>13.57857143</c:v>
                </c:pt>
                <c:pt idx="1">
                  <c:v>12.7</c:v>
                </c:pt>
                <c:pt idx="2">
                  <c:v>20.8</c:v>
                </c:pt>
                <c:pt idx="3">
                  <c:v>13.2</c:v>
                </c:pt>
                <c:pt idx="4">
                  <c:v>15.35</c:v>
                </c:pt>
                <c:pt idx="5">
                  <c:v>11.3</c:v>
                </c:pt>
                <c:pt idx="6">
                  <c:v>11.9</c:v>
                </c:pt>
                <c:pt idx="7">
                  <c:v>13.6</c:v>
                </c:pt>
                <c:pt idx="8">
                  <c:v>21.1</c:v>
                </c:pt>
                <c:pt idx="9">
                  <c:v>15</c:v>
                </c:pt>
                <c:pt idx="10">
                  <c:v>18.100000000000001</c:v>
                </c:pt>
                <c:pt idx="11">
                  <c:v>9.3000000000000007</c:v>
                </c:pt>
                <c:pt idx="12">
                  <c:v>13.7</c:v>
                </c:pt>
                <c:pt idx="13">
                  <c:v>10.83333333</c:v>
                </c:pt>
                <c:pt idx="14">
                  <c:v>17.350000000000001</c:v>
                </c:pt>
                <c:pt idx="15">
                  <c:v>16.2</c:v>
                </c:pt>
                <c:pt idx="16">
                  <c:v>5.5</c:v>
                </c:pt>
                <c:pt idx="17">
                  <c:v>13.9</c:v>
                </c:pt>
                <c:pt idx="18">
                  <c:v>12.3</c:v>
                </c:pt>
                <c:pt idx="19">
                  <c:v>13.733333330000001</c:v>
                </c:pt>
                <c:pt idx="20">
                  <c:v>12.2</c:v>
                </c:pt>
                <c:pt idx="21">
                  <c:v>16.866666670000001</c:v>
                </c:pt>
                <c:pt idx="22">
                  <c:v>12.3</c:v>
                </c:pt>
                <c:pt idx="23">
                  <c:v>18.399999999999999</c:v>
                </c:pt>
                <c:pt idx="24">
                  <c:v>15.55</c:v>
                </c:pt>
                <c:pt idx="25">
                  <c:v>17.149999999999999</c:v>
                </c:pt>
                <c:pt idx="26">
                  <c:v>13.2</c:v>
                </c:pt>
                <c:pt idx="27">
                  <c:v>8.5</c:v>
                </c:pt>
                <c:pt idx="28">
                  <c:v>8.1999999999999993</c:v>
                </c:pt>
                <c:pt idx="29">
                  <c:v>12.03333333</c:v>
                </c:pt>
                <c:pt idx="30">
                  <c:v>21.25</c:v>
                </c:pt>
                <c:pt idx="31">
                  <c:v>10.25</c:v>
                </c:pt>
                <c:pt idx="32">
                  <c:v>11.06666667</c:v>
                </c:pt>
                <c:pt idx="33">
                  <c:v>14.5</c:v>
                </c:pt>
                <c:pt idx="34">
                  <c:v>12.2</c:v>
                </c:pt>
                <c:pt idx="35">
                  <c:v>13.625</c:v>
                </c:pt>
                <c:pt idx="36">
                  <c:v>14.6</c:v>
                </c:pt>
                <c:pt idx="37">
                  <c:v>12.16666667</c:v>
                </c:pt>
                <c:pt idx="38">
                  <c:v>9.8000000000000007</c:v>
                </c:pt>
                <c:pt idx="39">
                  <c:v>10.7</c:v>
                </c:pt>
                <c:pt idx="40">
                  <c:v>10.5</c:v>
                </c:pt>
                <c:pt idx="41">
                  <c:v>12.8</c:v>
                </c:pt>
                <c:pt idx="42">
                  <c:v>14.95</c:v>
                </c:pt>
                <c:pt idx="43">
                  <c:v>12.25</c:v>
                </c:pt>
                <c:pt idx="44">
                  <c:v>11</c:v>
                </c:pt>
                <c:pt idx="45">
                  <c:v>9.9</c:v>
                </c:pt>
                <c:pt idx="46">
                  <c:v>18.899999999999999</c:v>
                </c:pt>
                <c:pt idx="47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89-4CD3-8D3D-8739B487ECF9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EDA'!$E$72:$E$119</c:f>
              <c:numCache>
                <c:formatCode>#,##0.0</c:formatCode>
                <c:ptCount val="48"/>
                <c:pt idx="0">
                  <c:v>21.658163269999999</c:v>
                </c:pt>
                <c:pt idx="1">
                  <c:v>21.6</c:v>
                </c:pt>
                <c:pt idx="2">
                  <c:v>31.5</c:v>
                </c:pt>
                <c:pt idx="3">
                  <c:v>20.75</c:v>
                </c:pt>
                <c:pt idx="4">
                  <c:v>24.85</c:v>
                </c:pt>
                <c:pt idx="5">
                  <c:v>19.600000000000001</c:v>
                </c:pt>
                <c:pt idx="6">
                  <c:v>19.100000000000001</c:v>
                </c:pt>
                <c:pt idx="7">
                  <c:v>22.366666670000001</c:v>
                </c:pt>
                <c:pt idx="8">
                  <c:v>32.950000000000003</c:v>
                </c:pt>
                <c:pt idx="9">
                  <c:v>23.35</c:v>
                </c:pt>
                <c:pt idx="10">
                  <c:v>32</c:v>
                </c:pt>
                <c:pt idx="11">
                  <c:v>15.8</c:v>
                </c:pt>
                <c:pt idx="12">
                  <c:v>22.15</c:v>
                </c:pt>
                <c:pt idx="13">
                  <c:v>17.600000000000001</c:v>
                </c:pt>
                <c:pt idx="14">
                  <c:v>27.5</c:v>
                </c:pt>
                <c:pt idx="15">
                  <c:v>24.9</c:v>
                </c:pt>
                <c:pt idx="16">
                  <c:v>9.6999999999999993</c:v>
                </c:pt>
                <c:pt idx="17">
                  <c:v>22.25</c:v>
                </c:pt>
                <c:pt idx="18">
                  <c:v>20.3</c:v>
                </c:pt>
                <c:pt idx="19">
                  <c:v>22.133333329999999</c:v>
                </c:pt>
                <c:pt idx="20">
                  <c:v>19.2</c:v>
                </c:pt>
                <c:pt idx="21">
                  <c:v>24.9</c:v>
                </c:pt>
                <c:pt idx="22">
                  <c:v>21.85</c:v>
                </c:pt>
                <c:pt idx="23">
                  <c:v>27.966666669999999</c:v>
                </c:pt>
                <c:pt idx="24">
                  <c:v>24.25</c:v>
                </c:pt>
                <c:pt idx="25">
                  <c:v>28.15</c:v>
                </c:pt>
                <c:pt idx="26">
                  <c:v>21.3</c:v>
                </c:pt>
                <c:pt idx="27">
                  <c:v>13.6</c:v>
                </c:pt>
                <c:pt idx="28">
                  <c:v>12.5</c:v>
                </c:pt>
                <c:pt idx="29">
                  <c:v>19</c:v>
                </c:pt>
                <c:pt idx="30">
                  <c:v>32.75</c:v>
                </c:pt>
                <c:pt idx="31">
                  <c:v>17.25</c:v>
                </c:pt>
                <c:pt idx="32">
                  <c:v>17.033333330000001</c:v>
                </c:pt>
                <c:pt idx="33">
                  <c:v>22</c:v>
                </c:pt>
                <c:pt idx="34">
                  <c:v>19.600000000000001</c:v>
                </c:pt>
                <c:pt idx="35">
                  <c:v>22.274999999999999</c:v>
                </c:pt>
                <c:pt idx="36">
                  <c:v>23</c:v>
                </c:pt>
                <c:pt idx="37">
                  <c:v>18.5</c:v>
                </c:pt>
                <c:pt idx="38">
                  <c:v>16.350000000000001</c:v>
                </c:pt>
                <c:pt idx="39">
                  <c:v>17.2</c:v>
                </c:pt>
                <c:pt idx="40">
                  <c:v>18.350000000000001</c:v>
                </c:pt>
                <c:pt idx="41">
                  <c:v>19.45</c:v>
                </c:pt>
                <c:pt idx="42">
                  <c:v>22.55</c:v>
                </c:pt>
                <c:pt idx="43">
                  <c:v>19.7</c:v>
                </c:pt>
                <c:pt idx="44">
                  <c:v>18.2</c:v>
                </c:pt>
                <c:pt idx="45">
                  <c:v>17.166666670000001</c:v>
                </c:pt>
                <c:pt idx="46">
                  <c:v>28.45</c:v>
                </c:pt>
                <c:pt idx="47">
                  <c:v>15.45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[sped]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EDA'!$B$120:$B$172</c:f>
              <c:numCache>
                <c:formatCode>#,##0</c:formatCode>
                <c:ptCount val="53"/>
                <c:pt idx="0">
                  <c:v>878727</c:v>
                </c:pt>
                <c:pt idx="1">
                  <c:v>120006</c:v>
                </c:pt>
                <c:pt idx="2">
                  <c:v>677672</c:v>
                </c:pt>
                <c:pt idx="3">
                  <c:v>426227</c:v>
                </c:pt>
                <c:pt idx="4">
                  <c:v>960268</c:v>
                </c:pt>
                <c:pt idx="5">
                  <c:v>5729315</c:v>
                </c:pt>
                <c:pt idx="6">
                  <c:v>730034</c:v>
                </c:pt>
                <c:pt idx="7">
                  <c:v>506474</c:v>
                </c:pt>
                <c:pt idx="8">
                  <c:v>58849</c:v>
                </c:pt>
                <c:pt idx="9">
                  <c:v>114906</c:v>
                </c:pt>
                <c:pt idx="10">
                  <c:v>2401705</c:v>
                </c:pt>
                <c:pt idx="11">
                  <c:v>1464327</c:v>
                </c:pt>
                <c:pt idx="12">
                  <c:v>166059</c:v>
                </c:pt>
                <c:pt idx="13">
                  <c:v>435546</c:v>
                </c:pt>
                <c:pt idx="14">
                  <c:v>248568</c:v>
                </c:pt>
                <c:pt idx="15">
                  <c:v>1860468</c:v>
                </c:pt>
                <c:pt idx="16">
                  <c:v>945000</c:v>
                </c:pt>
                <c:pt idx="17">
                  <c:v>424259</c:v>
                </c:pt>
                <c:pt idx="18">
                  <c:v>594325</c:v>
                </c:pt>
                <c:pt idx="19">
                  <c:v>625666</c:v>
                </c:pt>
                <c:pt idx="20">
                  <c:v>870315</c:v>
                </c:pt>
                <c:pt idx="21">
                  <c:v>772670</c:v>
                </c:pt>
                <c:pt idx="22">
                  <c:v>175538</c:v>
                </c:pt>
                <c:pt idx="23">
                  <c:v>1478283</c:v>
                </c:pt>
                <c:pt idx="24">
                  <c:v>771921</c:v>
                </c:pt>
                <c:pt idx="25">
                  <c:v>823000</c:v>
                </c:pt>
                <c:pt idx="26">
                  <c:v>439767</c:v>
                </c:pt>
                <c:pt idx="27">
                  <c:v>133856</c:v>
                </c:pt>
                <c:pt idx="28">
                  <c:v>1319307</c:v>
                </c:pt>
                <c:pt idx="29">
                  <c:v>92536</c:v>
                </c:pt>
                <c:pt idx="30">
                  <c:v>263904</c:v>
                </c:pt>
                <c:pt idx="31">
                  <c:v>183281</c:v>
                </c:pt>
                <c:pt idx="32">
                  <c:v>1191068</c:v>
                </c:pt>
                <c:pt idx="33">
                  <c:v>299433</c:v>
                </c:pt>
                <c:pt idx="34">
                  <c:v>384999</c:v>
                </c:pt>
                <c:pt idx="35">
                  <c:v>2453500</c:v>
                </c:pt>
                <c:pt idx="36">
                  <c:v>1625821</c:v>
                </c:pt>
                <c:pt idx="37">
                  <c:v>564036</c:v>
                </c:pt>
                <c:pt idx="38">
                  <c:v>519698</c:v>
                </c:pt>
                <c:pt idx="39">
                  <c:v>1653566</c:v>
                </c:pt>
                <c:pt idx="40">
                  <c:v>136661</c:v>
                </c:pt>
                <c:pt idx="41">
                  <c:v>644195</c:v>
                </c:pt>
                <c:pt idx="42">
                  <c:v>114941</c:v>
                </c:pt>
                <c:pt idx="43">
                  <c:v>866204</c:v>
                </c:pt>
                <c:pt idx="44">
                  <c:v>4171624</c:v>
                </c:pt>
                <c:pt idx="45">
                  <c:v>505300</c:v>
                </c:pt>
                <c:pt idx="46">
                  <c:v>1115356</c:v>
                </c:pt>
                <c:pt idx="47">
                  <c:v>82841</c:v>
                </c:pt>
                <c:pt idx="48">
                  <c:v>954711</c:v>
                </c:pt>
                <c:pt idx="49">
                  <c:v>773848</c:v>
                </c:pt>
                <c:pt idx="50">
                  <c:v>248548</c:v>
                </c:pt>
                <c:pt idx="51">
                  <c:v>81618</c:v>
                </c:pt>
                <c:pt idx="52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EDA'!$C$120:$C$172</c:f>
              <c:numCache>
                <c:formatCode>#,##0.0</c:formatCode>
                <c:ptCount val="53"/>
                <c:pt idx="0">
                  <c:v>6.3400937869999998</c:v>
                </c:pt>
                <c:pt idx="1">
                  <c:v>5.4235294119999997</c:v>
                </c:pt>
                <c:pt idx="2">
                  <c:v>4.7058823529999998</c:v>
                </c:pt>
                <c:pt idx="3">
                  <c:v>5.2529411760000002</c:v>
                </c:pt>
                <c:pt idx="4">
                  <c:v>5.6058823530000002</c:v>
                </c:pt>
                <c:pt idx="5">
                  <c:v>7.2352941179999997</c:v>
                </c:pt>
                <c:pt idx="6">
                  <c:v>3.588235294</c:v>
                </c:pt>
                <c:pt idx="7">
                  <c:v>8.5823529409999999</c:v>
                </c:pt>
                <c:pt idx="8">
                  <c:v>7.4749999999999996</c:v>
                </c:pt>
                <c:pt idx="9">
                  <c:v>6.3352941180000002</c:v>
                </c:pt>
                <c:pt idx="10">
                  <c:v>5.7882352939999997</c:v>
                </c:pt>
                <c:pt idx="11">
                  <c:v>5.6882352940000001</c:v>
                </c:pt>
                <c:pt idx="12">
                  <c:v>5.6882352940000001</c:v>
                </c:pt>
                <c:pt idx="13">
                  <c:v>1.905882353</c:v>
                </c:pt>
                <c:pt idx="14">
                  <c:v>5.552941176</c:v>
                </c:pt>
                <c:pt idx="15">
                  <c:v>6.2</c:v>
                </c:pt>
                <c:pt idx="16">
                  <c:v>9</c:v>
                </c:pt>
                <c:pt idx="17">
                  <c:v>4.6647058819999998</c:v>
                </c:pt>
                <c:pt idx="18">
                  <c:v>4.9529411760000004</c:v>
                </c:pt>
                <c:pt idx="19">
                  <c:v>4.135294118</c:v>
                </c:pt>
                <c:pt idx="20">
                  <c:v>9.1176470589999994</c:v>
                </c:pt>
                <c:pt idx="21">
                  <c:v>7.864705882</c:v>
                </c:pt>
                <c:pt idx="22">
                  <c:v>10.14705882</c:v>
                </c:pt>
                <c:pt idx="23">
                  <c:v>7.1294117650000004</c:v>
                </c:pt>
                <c:pt idx="24">
                  <c:v>12.60588235</c:v>
                </c:pt>
                <c:pt idx="25">
                  <c:v>6.8117647059999999</c:v>
                </c:pt>
                <c:pt idx="26">
                  <c:v>4.1764705879999999</c:v>
                </c:pt>
                <c:pt idx="27">
                  <c:v>3.4071428570000002</c:v>
                </c:pt>
                <c:pt idx="28">
                  <c:v>6.3470588240000003</c:v>
                </c:pt>
                <c:pt idx="29">
                  <c:v>5.4</c:v>
                </c:pt>
                <c:pt idx="30">
                  <c:v>5.7470588239999998</c:v>
                </c:pt>
                <c:pt idx="31">
                  <c:v>7.2529411760000002</c:v>
                </c:pt>
                <c:pt idx="32">
                  <c:v>8.0470588240000005</c:v>
                </c:pt>
                <c:pt idx="33">
                  <c:v>3.7941176470000002</c:v>
                </c:pt>
                <c:pt idx="34">
                  <c:v>6.3941176469999998</c:v>
                </c:pt>
                <c:pt idx="35">
                  <c:v>6.9882352939999999</c:v>
                </c:pt>
                <c:pt idx="36">
                  <c:v>6.9</c:v>
                </c:pt>
                <c:pt idx="37">
                  <c:v>4.4176470590000001</c:v>
                </c:pt>
                <c:pt idx="38">
                  <c:v>11.04705882</c:v>
                </c:pt>
                <c:pt idx="39">
                  <c:v>8.6529411760000006</c:v>
                </c:pt>
                <c:pt idx="40">
                  <c:v>9.4235294120000006</c:v>
                </c:pt>
                <c:pt idx="41">
                  <c:v>4.5823529409999999</c:v>
                </c:pt>
                <c:pt idx="42">
                  <c:v>5.0176470589999997</c:v>
                </c:pt>
                <c:pt idx="43">
                  <c:v>4.7882352939999997</c:v>
                </c:pt>
                <c:pt idx="44">
                  <c:v>5.4705882350000001</c:v>
                </c:pt>
                <c:pt idx="45">
                  <c:v>5.1764705879999999</c:v>
                </c:pt>
                <c:pt idx="46">
                  <c:v>7.4529411760000004</c:v>
                </c:pt>
                <c:pt idx="47">
                  <c:v>7.36</c:v>
                </c:pt>
                <c:pt idx="48">
                  <c:v>6.3176470589999996</c:v>
                </c:pt>
                <c:pt idx="49">
                  <c:v>7.5750000000000002</c:v>
                </c:pt>
                <c:pt idx="50">
                  <c:v>4.4411764710000003</c:v>
                </c:pt>
                <c:pt idx="51">
                  <c:v>5.585714286</c:v>
                </c:pt>
                <c:pt idx="52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E-4CF0-B403-2895734A0C1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EDA'!$D$120:$D$172</c:f>
              <c:numCache>
                <c:formatCode>#,##0.0</c:formatCode>
                <c:ptCount val="53"/>
                <c:pt idx="0">
                  <c:v>5.890855803</c:v>
                </c:pt>
                <c:pt idx="1">
                  <c:v>4.6411764709999996</c:v>
                </c:pt>
                <c:pt idx="2">
                  <c:v>4.4000000000000004</c:v>
                </c:pt>
                <c:pt idx="3">
                  <c:v>4.8411764709999998</c:v>
                </c:pt>
                <c:pt idx="4">
                  <c:v>5.3176470589999996</c:v>
                </c:pt>
                <c:pt idx="5">
                  <c:v>7.094117647</c:v>
                </c:pt>
                <c:pt idx="6">
                  <c:v>3.3470588239999999</c:v>
                </c:pt>
                <c:pt idx="7">
                  <c:v>8.1176470589999994</c:v>
                </c:pt>
                <c:pt idx="8">
                  <c:v>6.2083333329999997</c:v>
                </c:pt>
                <c:pt idx="9">
                  <c:v>5.4705882350000001</c:v>
                </c:pt>
                <c:pt idx="10">
                  <c:v>5.6058823530000002</c:v>
                </c:pt>
                <c:pt idx="11">
                  <c:v>5.4529411760000004</c:v>
                </c:pt>
                <c:pt idx="12">
                  <c:v>5</c:v>
                </c:pt>
                <c:pt idx="13">
                  <c:v>1.658823529</c:v>
                </c:pt>
                <c:pt idx="14">
                  <c:v>5.0176470589999997</c:v>
                </c:pt>
                <c:pt idx="15">
                  <c:v>5.9764705879999998</c:v>
                </c:pt>
                <c:pt idx="16">
                  <c:v>8.6411764709999996</c:v>
                </c:pt>
                <c:pt idx="17">
                  <c:v>4.2764705879999996</c:v>
                </c:pt>
                <c:pt idx="18">
                  <c:v>4.5999999999999996</c:v>
                </c:pt>
                <c:pt idx="19">
                  <c:v>3.8294117650000001</c:v>
                </c:pt>
                <c:pt idx="20">
                  <c:v>8.7411764709999993</c:v>
                </c:pt>
                <c:pt idx="21">
                  <c:v>7.4941176470000004</c:v>
                </c:pt>
                <c:pt idx="22">
                  <c:v>9.2529411760000002</c:v>
                </c:pt>
                <c:pt idx="23">
                  <c:v>6.8705882349999996</c:v>
                </c:pt>
                <c:pt idx="24">
                  <c:v>12.12352941</c:v>
                </c:pt>
                <c:pt idx="25">
                  <c:v>6.458823529</c:v>
                </c:pt>
                <c:pt idx="26">
                  <c:v>3.8352941180000002</c:v>
                </c:pt>
                <c:pt idx="27">
                  <c:v>2.8285714290000001</c:v>
                </c:pt>
                <c:pt idx="28">
                  <c:v>6.0588235289999997</c:v>
                </c:pt>
                <c:pt idx="29">
                  <c:v>4.5352941180000004</c:v>
                </c:pt>
                <c:pt idx="30">
                  <c:v>5.2235294120000004</c:v>
                </c:pt>
                <c:pt idx="31">
                  <c:v>6.5235294120000002</c:v>
                </c:pt>
                <c:pt idx="32">
                  <c:v>7.7411764710000002</c:v>
                </c:pt>
                <c:pt idx="33">
                  <c:v>3.4176470590000001</c:v>
                </c:pt>
                <c:pt idx="34">
                  <c:v>5.9176470590000001</c:v>
                </c:pt>
                <c:pt idx="35">
                  <c:v>6.7823529410000001</c:v>
                </c:pt>
                <c:pt idx="36">
                  <c:v>6.6588235290000002</c:v>
                </c:pt>
                <c:pt idx="37">
                  <c:v>4.1294117650000004</c:v>
                </c:pt>
                <c:pt idx="38">
                  <c:v>10.5</c:v>
                </c:pt>
                <c:pt idx="39">
                  <c:v>8.3823529410000006</c:v>
                </c:pt>
                <c:pt idx="40">
                  <c:v>8.458823529</c:v>
                </c:pt>
                <c:pt idx="41">
                  <c:v>4.2823529410000001</c:v>
                </c:pt>
                <c:pt idx="42">
                  <c:v>4.270588235</c:v>
                </c:pt>
                <c:pt idx="43">
                  <c:v>4.5352941180000004</c:v>
                </c:pt>
                <c:pt idx="44">
                  <c:v>5.3411764709999998</c:v>
                </c:pt>
                <c:pt idx="45">
                  <c:v>4.7941176470000002</c:v>
                </c:pt>
                <c:pt idx="46">
                  <c:v>7.1294117650000004</c:v>
                </c:pt>
                <c:pt idx="47">
                  <c:v>6.2866666670000004</c:v>
                </c:pt>
                <c:pt idx="48">
                  <c:v>6.0117647060000001</c:v>
                </c:pt>
                <c:pt idx="49">
                  <c:v>7.2</c:v>
                </c:pt>
                <c:pt idx="50">
                  <c:v>3.947058824</c:v>
                </c:pt>
                <c:pt idx="51">
                  <c:v>4.664285714</c:v>
                </c:pt>
                <c:pt idx="52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E-4CF0-B403-2895734A0C1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EDA'!$E$120:$E$172</c:f>
              <c:numCache>
                <c:formatCode>#,##0.0</c:formatCode>
                <c:ptCount val="53"/>
                <c:pt idx="0">
                  <c:v>6.1087924969999996</c:v>
                </c:pt>
                <c:pt idx="1">
                  <c:v>5.0117647060000001</c:v>
                </c:pt>
                <c:pt idx="2">
                  <c:v>4.552941176</c:v>
                </c:pt>
                <c:pt idx="3">
                  <c:v>5.0352941180000004</c:v>
                </c:pt>
                <c:pt idx="4">
                  <c:v>5.4647058819999996</c:v>
                </c:pt>
                <c:pt idx="5">
                  <c:v>7.1647058819999998</c:v>
                </c:pt>
                <c:pt idx="6">
                  <c:v>3.4705882350000001</c:v>
                </c:pt>
                <c:pt idx="7">
                  <c:v>8.3529411759999999</c:v>
                </c:pt>
                <c:pt idx="8">
                  <c:v>6.8250000000000002</c:v>
                </c:pt>
                <c:pt idx="9">
                  <c:v>5.8823529409999997</c:v>
                </c:pt>
                <c:pt idx="10">
                  <c:v>5.6941176469999997</c:v>
                </c:pt>
                <c:pt idx="11">
                  <c:v>5.5764705880000003</c:v>
                </c:pt>
                <c:pt idx="12">
                  <c:v>5.3352941180000002</c:v>
                </c:pt>
                <c:pt idx="13">
                  <c:v>1.776470588</c:v>
                </c:pt>
                <c:pt idx="14">
                  <c:v>5.2941176470000002</c:v>
                </c:pt>
                <c:pt idx="15">
                  <c:v>6.0823529409999999</c:v>
                </c:pt>
                <c:pt idx="16">
                  <c:v>8.8117647059999999</c:v>
                </c:pt>
                <c:pt idx="17">
                  <c:v>4.4705882350000001</c:v>
                </c:pt>
                <c:pt idx="18">
                  <c:v>4.7764705879999996</c:v>
                </c:pt>
                <c:pt idx="19">
                  <c:v>3.9823529409999998</c:v>
                </c:pt>
                <c:pt idx="20">
                  <c:v>8.9294117649999993</c:v>
                </c:pt>
                <c:pt idx="21">
                  <c:v>7.6705882350000003</c:v>
                </c:pt>
                <c:pt idx="22">
                  <c:v>9.6941176470000006</c:v>
                </c:pt>
                <c:pt idx="23">
                  <c:v>7</c:v>
                </c:pt>
                <c:pt idx="24">
                  <c:v>12.35882353</c:v>
                </c:pt>
                <c:pt idx="25">
                  <c:v>6.6235294119999999</c:v>
                </c:pt>
                <c:pt idx="26">
                  <c:v>4</c:v>
                </c:pt>
                <c:pt idx="27">
                  <c:v>3.0928571429999998</c:v>
                </c:pt>
                <c:pt idx="28">
                  <c:v>6.2176470589999999</c:v>
                </c:pt>
                <c:pt idx="29">
                  <c:v>4.9647058819999996</c:v>
                </c:pt>
                <c:pt idx="30">
                  <c:v>5.4705882350000001</c:v>
                </c:pt>
                <c:pt idx="31">
                  <c:v>6.8823529409999997</c:v>
                </c:pt>
                <c:pt idx="32">
                  <c:v>7.8882352940000002</c:v>
                </c:pt>
                <c:pt idx="33">
                  <c:v>3.6058823530000002</c:v>
                </c:pt>
                <c:pt idx="34">
                  <c:v>6.1529411759999997</c:v>
                </c:pt>
                <c:pt idx="35">
                  <c:v>6.8764705880000001</c:v>
                </c:pt>
                <c:pt idx="36">
                  <c:v>6.7764705879999996</c:v>
                </c:pt>
                <c:pt idx="37">
                  <c:v>4.2647058820000003</c:v>
                </c:pt>
                <c:pt idx="38">
                  <c:v>10.764705879999999</c:v>
                </c:pt>
                <c:pt idx="39">
                  <c:v>8.5058823530000005</c:v>
                </c:pt>
                <c:pt idx="40">
                  <c:v>8.9176470590000001</c:v>
                </c:pt>
                <c:pt idx="41">
                  <c:v>4.4176470590000001</c:v>
                </c:pt>
                <c:pt idx="42">
                  <c:v>4.6176470590000003</c:v>
                </c:pt>
                <c:pt idx="43">
                  <c:v>4.6764705879999999</c:v>
                </c:pt>
                <c:pt idx="44">
                  <c:v>5.4</c:v>
                </c:pt>
                <c:pt idx="45">
                  <c:v>4.9882352939999999</c:v>
                </c:pt>
                <c:pt idx="46">
                  <c:v>7.2764705879999996</c:v>
                </c:pt>
                <c:pt idx="47">
                  <c:v>6.8</c:v>
                </c:pt>
                <c:pt idx="48">
                  <c:v>6.1588235290000002</c:v>
                </c:pt>
                <c:pt idx="49">
                  <c:v>7.375</c:v>
                </c:pt>
                <c:pt idx="50">
                  <c:v>4.1882352940000001</c:v>
                </c:pt>
                <c:pt idx="51">
                  <c:v>5.085714286</c:v>
                </c:pt>
                <c:pt idx="52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22</xdr:row>
      <xdr:rowOff>0</xdr:rowOff>
    </xdr:from>
    <xdr:to>
      <xdr:col>9</xdr:col>
      <xdr:colOff>1495425</xdr:colOff>
      <xdr:row>56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78</xdr:row>
      <xdr:rowOff>190499</xdr:rowOff>
    </xdr:from>
    <xdr:to>
      <xdr:col>9</xdr:col>
      <xdr:colOff>1495424</xdr:colOff>
      <xdr:row>115</xdr:row>
      <xdr:rowOff>9524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609598</xdr:colOff>
      <xdr:row>137</xdr:row>
      <xdr:rowOff>190499</xdr:rowOff>
    </xdr:from>
    <xdr:to>
      <xdr:col>9</xdr:col>
      <xdr:colOff>1495424</xdr:colOff>
      <xdr:row>172</xdr:row>
      <xdr:rowOff>180974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1304924</xdr:colOff>
      <xdr:row>0</xdr:row>
      <xdr:rowOff>190499</xdr:rowOff>
    </xdr:from>
    <xdr:to>
      <xdr:col>42</xdr:col>
      <xdr:colOff>1295399</xdr:colOff>
      <xdr:row>34</xdr:row>
      <xdr:rowOff>180975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</xdr:row>
      <xdr:rowOff>0</xdr:rowOff>
    </xdr:from>
    <xdr:to>
      <xdr:col>19</xdr:col>
      <xdr:colOff>85725</xdr:colOff>
      <xdr:row>36</xdr:row>
      <xdr:rowOff>9525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1</xdr:row>
      <xdr:rowOff>0</xdr:rowOff>
    </xdr:from>
    <xdr:to>
      <xdr:col>62</xdr:col>
      <xdr:colOff>0</xdr:colOff>
      <xdr:row>36</xdr:row>
      <xdr:rowOff>19050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0</xdr:row>
      <xdr:rowOff>0</xdr:rowOff>
    </xdr:from>
    <xdr:to>
      <xdr:col>32</xdr:col>
      <xdr:colOff>600074</xdr:colOff>
      <xdr:row>37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32</xdr:col>
      <xdr:colOff>600075</xdr:colOff>
      <xdr:row>75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76</xdr:row>
      <xdr:rowOff>0</xdr:rowOff>
    </xdr:from>
    <xdr:to>
      <xdr:col>32</xdr:col>
      <xdr:colOff>600075</xdr:colOff>
      <xdr:row>113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114</xdr:row>
      <xdr:rowOff>0</xdr:rowOff>
    </xdr:from>
    <xdr:to>
      <xdr:col>32</xdr:col>
      <xdr:colOff>600075</xdr:colOff>
      <xdr:row>151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152</xdr:row>
      <xdr:rowOff>0</xdr:rowOff>
    </xdr:from>
    <xdr:to>
      <xdr:col>32</xdr:col>
      <xdr:colOff>600075</xdr:colOff>
      <xdr:row>189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802.474288194448" createdVersion="6" refreshedVersion="6" minRefreshableVersion="3" recordCount="1692">
  <cacheSource type="worksheet">
    <worksheetSource ref="A1:M1693" sheet="Combined State Tmp"/>
  </cacheSource>
  <cacheFields count="13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2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  <e v="#N/A" u="1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802.627836342595" createdVersion="6" refreshedVersion="6" minRefreshableVersion="3" recordCount="1692">
  <cacheSource type="worksheet">
    <worksheetSource ref="A2:AY1694" sheet="Combined State"/>
  </cacheSource>
  <cacheFields count="51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1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95_Z_CI" numFmtId="0">
      <sharedItems containsSemiMixedTypes="0" containsString="0" containsNumber="1" minValue="3.5385269349296801E-5" maxValue="1.1568640519924862E-2"/>
    </cacheField>
    <cacheField name="Z_Lower CI" numFmtId="164">
      <sharedItems containsSemiMixedTypes="0" containsString="0" containsNumber="1" minValue="0.24122614986381119" maxValue="31.766974200913282"/>
    </cacheField>
    <cacheField name="Z_Upper CI" numFmtId="164">
      <sharedItems containsSemiMixedTypes="0" containsString="0" containsNumber="1" minValue="0.54625221084110431" maxValue="53.34409743898491"/>
    </cacheField>
    <cacheField name="Z_Lower CI_ABSerror" numFmtId="0">
      <sharedItems containsSemiMixedTypes="0" containsString="0" containsNumber="1" minValue="3.6083986159951564E-5" maxValue="5.5669742009132825"/>
    </cacheField>
    <cacheField name="Z_Upper CI_ABSerror" numFmtId="0">
      <sharedItems containsSemiMixedTypes="0" containsString="0" containsNumber="1" minValue="8.3428229192605841E-5" maxValue="15.847501287296879"/>
    </cacheField>
    <cacheField name="025_BINOM_Proportion" numFmtId="0">
      <sharedItems containsSemiMixedTypes="0" containsString="0" containsNumber="1" containsInteger="1" minValue="5" maxValue="78494"/>
    </cacheField>
    <cacheField name="975_BINOM_Proportion" numFmtId="0">
      <sharedItems containsSemiMixedTypes="0" containsString="0" containsNumber="1" containsInteger="1" minValue="18" maxValue="79589"/>
    </cacheField>
    <cacheField name="BINOM_Lower CI" numFmtId="164">
      <sharedItems containsSemiMixedTypes="0" containsString="0" containsNumber="1" minValue="0.24827977583883096" maxValue="32.210834553440705"/>
    </cacheField>
    <cacheField name="BINOM_Upper CI" numFmtId="164">
      <sharedItems containsSemiMixedTypes="0" containsString="0" containsNumber="1" minValue="0.54716159920412855" maxValue="53.959965187119231"/>
    </cacheField>
    <cacheField name="BINOM_Lower CI_ABSerror" numFmtId="0">
      <sharedItems containsSemiMixedTypes="0" containsString="0" containsNumber="1" minValue="1.0227295970999251E-5" maxValue="6.0108345534407057"/>
    </cacheField>
    <cacheField name="BINOM_Upper CI_ABSerror" numFmtId="0">
      <sharedItems containsSemiMixedTypes="0" containsString="0" containsNumber="1" minValue="7.2566168888954508E-5" maxValue="15.559297218155194"/>
    </cacheField>
    <cacheField name="Chi_Wilson_P_hat" numFmtId="0">
      <sharedItems containsSemiMixedTypes="0" containsString="0" containsNumber="1" minValue="4.419208304900817E-4" maxValue="4.3742820765501747E-2"/>
    </cacheField>
    <cacheField name="95_Chi_Wilson_CI" numFmtId="0">
      <sharedItems containsSemiMixedTypes="0" containsString="0" containsNumber="1" minValue="3.5390365887789743E-5" maxValue="1.1847290721985182E-2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  <cacheField name="Chi_Wilson_Lower CI_ABSerror" numFmtId="0">
      <sharedItems containsSemiMixedTypes="0" containsString="0" containsNumber="1" minValue="1.1680189754414982E-4" maxValue="6.6368768700006093"/>
    </cacheField>
    <cacheField name="Chi_Wilson_Upper CI_ABSerror" numFmtId="0">
      <sharedItems containsSemiMixedTypes="0" containsString="0" containsNumber="1" minValue="1.9602789484096661E-5" maxValue="14.351235338997114"/>
    </cacheField>
    <cacheField name="Chi_Wilson_Corrected_part" numFmtId="0">
      <sharedItems containsSemiMixedTypes="0" containsString="0" containsNumber="1" minValue="13.228327823091213" maxValue="1094.3748374308302"/>
    </cacheField>
    <cacheField name="Chi_Wilson_Corrected_Lower CI" numFmtId="164">
      <sharedItems containsSemiMixedTypes="0" containsString="0" containsNumber="1" minValue="0.28247497447917758" maxValue="33.396906944480826"/>
    </cacheField>
    <cacheField name="Chi_Wilson_Corrected_Upper CI" numFmtId="164">
      <sharedItems containsSemiMixedTypes="0" containsString="0" containsNumber="1" minValue="0.54901074461765376" maxValue="55.328880853070501"/>
    </cacheField>
    <cacheField name="Chi_Wilson_Corrected_Lower CI_ABSerror" numFmtId="0">
      <sharedItems containsSemiMixedTypes="0" containsString="0" containsNumber="1" minValue="4.9910749666537413E-6" maxValue="7.1969069444808262"/>
    </cacheField>
    <cacheField name="Chi_Wilson_Corrected_Upper CI_ABSerror" numFmtId="0">
      <sharedItems containsSemiMixedTypes="0" containsString="0" containsNumber="1" minValue="3.7123810581185523E-5" maxValue="14.181253926702134"/>
    </cacheField>
    <cacheField name="Male Prevalence" numFmtId="0">
      <sharedItems containsString="0" containsBlank="1" containsNumber="1" minValue="5" maxValue="45.5"/>
    </cacheField>
    <cacheField name="Male Lower CI" numFmtId="0">
      <sharedItems containsString="0" containsBlank="1" containsNumber="1" minValue="4.0999999999999996" maxValue="42.4"/>
    </cacheField>
    <cacheField name="Male Upper CI" numFmtId="0">
      <sharedItems containsString="0" containsBlank="1" containsNumber="1" minValue="6.2" maxValue="48.9"/>
    </cacheField>
    <cacheField name="Female Prevalence" numFmtId="0">
      <sharedItems containsString="0" containsBlank="1" containsNumber="1" minValue="1" maxValue="12.3"/>
    </cacheField>
    <cacheField name="Female Lower CI" numFmtId="0">
      <sharedItems containsString="0" containsBlank="1" containsNumber="1" minValue="0.6" maxValue="10.7"/>
    </cacheField>
    <cacheField name="Female Upper CI" numFmtId="0">
      <sharedItems containsString="0" containsBlank="1" containsNumber="1" minValue="1.7" maxValue="20.100000000000001"/>
    </cacheField>
    <cacheField name="Non-hispanic white Prevalence" numFmtId="0">
      <sharedItems containsString="0" containsBlank="1" containsNumber="1" minValue="3.3" maxValue="40"/>
    </cacheField>
    <cacheField name="Non-hispanic white Lower CI" numFmtId="0">
      <sharedItems containsString="0" containsBlank="1" containsNumber="1" minValue="2.2999999999999998" maxValue="28.9"/>
    </cacheField>
    <cacheField name="Non-hispanic white Upper CI" numFmtId="0">
      <sharedItems containsString="0" containsBlank="1" containsNumber="1" minValue="4.0999999999999996" maxValue="55.5"/>
    </cacheField>
    <cacheField name="Non-hispanic black Prevalence" numFmtId="0">
      <sharedItems containsBlank="1" containsMixedTypes="1" containsNumber="1" minValue="1.6" maxValue="27.2"/>
    </cacheField>
    <cacheField name="Non-hispanic black Lower CI" numFmtId="0">
      <sharedItems containsBlank="1" containsMixedTypes="1" containsNumber="1" minValue="0.9" maxValue="23.3"/>
    </cacheField>
    <cacheField name="Non-hispanic black Upper CI" numFmtId="0">
      <sharedItems containsBlank="1" containsMixedTypes="1" containsNumber="1" minValue="3" maxValue="80.2"/>
    </cacheField>
    <cacheField name="Hispanic Prevalence" numFmtId="0">
      <sharedItems containsBlank="1" containsMixedTypes="1" containsNumber="1" minValue="0.3" maxValue="29.3"/>
    </cacheField>
    <cacheField name="Hispanic Lower CI" numFmtId="0">
      <sharedItems containsBlank="1" containsMixedTypes="1" containsNumber="1" minValue="0" maxValue="26.2"/>
    </cacheField>
    <cacheField name="Hispanic Upper CI" numFmtId="0">
      <sharedItems containsBlank="1" containsMixedTypes="1" containsNumber="1" minValue="2.1" maxValue="32.9"/>
    </cacheField>
    <cacheField name="Asian or Pacific Islander Prevalence" numFmtId="0">
      <sharedItems containsBlank="1" containsMixedTypes="1" containsNumber="1" minValue="1" maxValue="21.9"/>
    </cacheField>
    <cacheField name="Asian or Pacific Islander Lower CI" numFmtId="0">
      <sharedItems containsBlank="1" containsMixedTypes="1" containsNumber="1" minValue="0.2" maxValue="16"/>
    </cacheField>
    <cacheField name="Asian or Pacific Islander Upper CI" numFmtId="0">
      <sharedItems containsBlank="1" containsMixedTypes="1" containsNumber="1" minValue="7.4" maxValue="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802.712417824077" createdVersion="6" refreshedVersion="6" minRefreshableVersion="3" recordCount="42">
  <cacheSource type="worksheet">
    <worksheetSource ref="A2:Z44" sheet="Combined National"/>
  </cacheSource>
  <cacheFields count="26">
    <cacheField name="Source" numFmtId="0">
      <sharedItems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Prevalence" numFmtId="0">
      <sharedItems containsSemiMixedTypes="0" containsString="0" containsNumber="1" minValue="1.8" maxValue="29.2"/>
    </cacheField>
    <cacheField name="Upper CI" numFmtId="0">
      <sharedItems containsSemiMixedTypes="0" containsString="0" containsNumber="1" minValue="1.8" maxValue="30.7"/>
    </cacheField>
    <cacheField name="Lower CI" numFmtId="0">
      <sharedItems containsSemiMixedTypes="0" containsString="0" containsNumber="1" minValue="1.7" maxValue="27.7"/>
    </cacheField>
    <cacheField name="Prevalence_dup" numFmtId="0">
      <sharedItems containsSemiMixedTypes="0" containsString="0" containsNumber="1" minValue="1.8" maxValue="29.2"/>
    </cacheField>
    <cacheField name="Source_Full1" numFmtId="0">
      <sharedItems/>
    </cacheField>
    <cacheField name="Source_Full2" numFmtId="0">
      <sharedItems count="4">
        <s v="addm-Autism &amp; Developmental Disabilities Monitoring Network"/>
        <s v="nsch-National Survey of Children’s Health"/>
        <s v="sped-Special Education Child Count"/>
        <s v="medi-Medicaid"/>
      </sharedItems>
    </cacheField>
    <cacheField name="Male Prevalence" numFmtId="0">
      <sharedItems containsBlank="1" containsMixedTypes="1" containsNumber="1" minValue="11.5" maxValue="26.6"/>
    </cacheField>
    <cacheField name="Male Lower CI" numFmtId="0">
      <sharedItems containsBlank="1" containsMixedTypes="1" containsNumber="1" minValue="12.2" maxValue="25.8"/>
    </cacheField>
    <cacheField name="Male Upper CI" numFmtId="0">
      <sharedItems containsBlank="1" containsMixedTypes="1" containsNumber="1" minValue="13.7" maxValue="27.4"/>
    </cacheField>
    <cacheField name="Female Prevalence" numFmtId="0">
      <sharedItems containsBlank="1" containsMixedTypes="1" containsNumber="1" minValue="2.7" maxValue="6.6"/>
    </cacheField>
    <cacheField name="Female Lower CI" numFmtId="0">
      <sharedItems containsBlank="1" containsMixedTypes="1" containsNumber="1" minValue="2.6" maxValue="6.2"/>
    </cacheField>
    <cacheField name="Female Upper CI" numFmtId="0">
      <sharedItems containsBlank="1" containsMixedTypes="1" containsNumber="1" minValue="3.3" maxValue="7"/>
    </cacheField>
    <cacheField name="Non-hispanic white Prevalence" numFmtId="0">
      <sharedItems containsBlank="1" containsMixedTypes="1" containsNumber="1" minValue="7.7" maxValue="17.2"/>
    </cacheField>
    <cacheField name="Non-hispanic white Lower CI" numFmtId="0">
      <sharedItems containsBlank="1" containsMixedTypes="1" containsNumber="1" minValue="9.1" maxValue="16.5"/>
    </cacheField>
    <cacheField name="Non-hispanic white Upper CI" numFmtId="0">
      <sharedItems containsBlank="1" containsMixedTypes="1" containsNumber="1" minValue="10.4" maxValue="17.8"/>
    </cacheField>
    <cacheField name="Non-hispanic black Prevalence" numFmtId="0">
      <sharedItems containsBlank="1" containsMixedTypes="1" containsNumber="1" minValue="6.5" maxValue="16"/>
    </cacheField>
    <cacheField name="Non-hispanic black Lower CI" numFmtId="0">
      <sharedItems containsBlank="1" containsMixedTypes="1" containsNumber="1" minValue="6.2" maxValue="15.1"/>
    </cacheField>
    <cacheField name="Non-hispanic black Upper CI" numFmtId="0">
      <sharedItems containsBlank="1" containsMixedTypes="1" containsNumber="1" minValue="7.6" maxValue="16.899999999999999"/>
    </cacheField>
    <cacheField name="Hispanic Prevalence" numFmtId="0">
      <sharedItems containsBlank="1" containsMixedTypes="1" containsNumber="1" minValue="5.9" maxValue="14"/>
    </cacheField>
    <cacheField name="Hispanic Lower CI" numFmtId="0">
      <sharedItems containsBlank="1" containsMixedTypes="1" containsNumber="1" minValue="5" maxValue="13.1"/>
    </cacheField>
    <cacheField name="Hispanic Upper CI" numFmtId="0">
      <sharedItems containsBlank="1" containsMixedTypes="1" containsNumber="1" minValue="6.6" maxValue="14.9"/>
    </cacheField>
    <cacheField name="Asian or Pacific Islander Prevalence" numFmtId="0">
      <sharedItems containsBlank="1" containsMixedTypes="1" containsNumber="1" minValue="9.6999999999999993" maxValue="13.5"/>
    </cacheField>
    <cacheField name="Asian or Pacific Islander Lower CI" numFmtId="0">
      <sharedItems containsBlank="1" containsMixedTypes="1" containsNumber="1" minValue="8.1" maxValue="11.8"/>
    </cacheField>
    <cacheField name="Asian or Pacific Islander Upper CI" numFmtId="0">
      <sharedItems containsBlank="1" containsMixedTypes="1" containsNumber="1" minValue="11.6" maxValue="15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5.8069589878318171"/>
    <n v="7.2946501540571296"/>
  </r>
  <r>
    <x v="1"/>
    <n v="43593"/>
    <n v="6.5"/>
    <n v="5.8"/>
    <n v="7.3"/>
    <x v="0"/>
    <x v="0"/>
    <s v="Georgia"/>
    <x v="1"/>
    <n v="283"/>
    <n v="43310"/>
    <n v="5.7777390327129945"/>
    <n v="7.2929660861185317"/>
  </r>
  <r>
    <x v="2"/>
    <n v="21532"/>
    <n v="5.5"/>
    <n v="4.5999999999999996"/>
    <n v="6.6"/>
    <x v="0"/>
    <x v="0"/>
    <s v="Maryland"/>
    <x v="2"/>
    <n v="118"/>
    <n v="21414"/>
    <n v="4.5706700508733853"/>
    <n v="6.5661810110784735"/>
  </r>
  <r>
    <x v="3"/>
    <n v="29714"/>
    <n v="9.9"/>
    <n v="8.9"/>
    <n v="11.1"/>
    <x v="0"/>
    <x v="0"/>
    <s v="New Jersey"/>
    <x v="3"/>
    <n v="294"/>
    <n v="29420"/>
    <n v="8.8270294368659901"/>
    <n v="11.088328804774635"/>
  </r>
  <r>
    <x v="4"/>
    <n v="24535"/>
    <n v="6.3"/>
    <n v="5.4"/>
    <n v="7.4"/>
    <x v="0"/>
    <x v="0"/>
    <s v="South Carolina"/>
    <x v="4"/>
    <n v="155"/>
    <n v="24380"/>
    <n v="5.3944655260152548"/>
    <n v="7.3951137761437362"/>
  </r>
  <r>
    <x v="5"/>
    <n v="23065"/>
    <n v="4.5"/>
    <n v="3.7"/>
    <n v="5.5"/>
    <x v="0"/>
    <x v="0"/>
    <s v="West Virginia"/>
    <x v="5"/>
    <n v="104"/>
    <n v="22961"/>
    <n v="3.7152187959463379"/>
    <n v="5.4677936756094718"/>
  </r>
  <r>
    <x v="6"/>
    <n v="35472"/>
    <n v="3.3"/>
    <n v="2.7"/>
    <n v="3.9"/>
    <x v="1"/>
    <x v="0"/>
    <s v="Alabama"/>
    <x v="6"/>
    <n v="117"/>
    <n v="35355"/>
    <n v="2.7482899905654636"/>
    <n v="3.956031853266583"/>
  </r>
  <r>
    <x v="0"/>
    <n v="45113"/>
    <n v="6.2"/>
    <n v="5.5"/>
    <n v="7"/>
    <x v="1"/>
    <x v="0"/>
    <s v="Arizona"/>
    <x v="0"/>
    <n v="280"/>
    <n v="44833"/>
    <n v="5.5203367351396606"/>
    <n v="6.9770243519685042"/>
  </r>
  <r>
    <x v="7"/>
    <n v="36472"/>
    <n v="6.9"/>
    <n v="6.1"/>
    <n v="7.8"/>
    <x v="1"/>
    <x v="0"/>
    <s v="Arkansas"/>
    <x v="7"/>
    <n v="252"/>
    <n v="36220"/>
    <n v="6.1065140849107475"/>
    <n v="7.8161656535133943"/>
  </r>
  <r>
    <x v="8"/>
    <n v="11020"/>
    <n v="5.9"/>
    <n v="4.5999999999999996"/>
    <n v="7.5"/>
    <x v="1"/>
    <x v="0"/>
    <s v="Colorado"/>
    <x v="8"/>
    <n v="65"/>
    <n v="10955"/>
    <n v="4.6103482211813018"/>
    <n v="7.5307424612868568"/>
  </r>
  <r>
    <x v="1"/>
    <n v="44299"/>
    <n v="7.6"/>
    <n v="6.8"/>
    <n v="8.5"/>
    <x v="1"/>
    <x v="0"/>
    <s v="Georgia"/>
    <x v="1"/>
    <n v="337"/>
    <n v="43962"/>
    <n v="6.8376368544093147"/>
    <n v="8.4625433710677544"/>
  </r>
  <r>
    <x v="2"/>
    <n v="29722"/>
    <n v="6.7"/>
    <n v="5.8"/>
    <n v="7.7"/>
    <x v="1"/>
    <x v="0"/>
    <s v="Maryland"/>
    <x v="2"/>
    <n v="199"/>
    <n v="29523"/>
    <n v="5.825511015464869"/>
    <n v="7.692742433385904"/>
  </r>
  <r>
    <x v="9"/>
    <n v="28049"/>
    <n v="7.3"/>
    <n v="6.4"/>
    <n v="8.4"/>
    <x v="1"/>
    <x v="0"/>
    <s v="Missouri"/>
    <x v="9"/>
    <n v="205"/>
    <n v="27844"/>
    <n v="6.3725329466840055"/>
    <n v="8.3796788543265972"/>
  </r>
  <r>
    <x v="3"/>
    <n v="29748"/>
    <n v="10.6"/>
    <n v="9.5"/>
    <n v="11.9"/>
    <x v="1"/>
    <x v="0"/>
    <s v="New Jersey"/>
    <x v="3"/>
    <n v="315"/>
    <n v="29433"/>
    <n v="9.4839301948245396"/>
    <n v="11.820346372324739"/>
  </r>
  <r>
    <x v="10"/>
    <n v="20725"/>
    <n v="6.5"/>
    <n v="5.5"/>
    <n v="7.7"/>
    <x v="1"/>
    <x v="0"/>
    <s v="North Carolina"/>
    <x v="10"/>
    <n v="135"/>
    <n v="20590"/>
    <n v="5.4988119783047695"/>
    <n v="7.7118375104618577"/>
  </r>
  <r>
    <x v="11"/>
    <n v="21061"/>
    <n v="5.3"/>
    <n v="4.4000000000000004"/>
    <n v="6.3"/>
    <x v="1"/>
    <x v="0"/>
    <s v="Pennsylvania"/>
    <x v="11"/>
    <n v="112"/>
    <n v="20949"/>
    <n v="4.4135925068377793"/>
    <n v="6.402603725452769"/>
  </r>
  <r>
    <x v="4"/>
    <n v="23191"/>
    <n v="6"/>
    <n v="5.0999999999999996"/>
    <n v="7.1"/>
    <x v="1"/>
    <x v="0"/>
    <s v="South Carolina"/>
    <x v="4"/>
    <n v="139"/>
    <n v="23052"/>
    <n v="5.072132266485629"/>
    <n v="7.0789082707418194"/>
  </r>
  <r>
    <x v="12"/>
    <n v="26108"/>
    <n v="7.5"/>
    <n v="6.5"/>
    <n v="8.6"/>
    <x v="1"/>
    <x v="0"/>
    <s v="Utah"/>
    <x v="12"/>
    <n v="196"/>
    <n v="25912"/>
    <n v="6.5252677586062973"/>
    <n v="8.634193876642609"/>
  </r>
  <r>
    <x v="5"/>
    <n v="21472"/>
    <n v="7.1"/>
    <n v="6.1"/>
    <n v="8.3000000000000007"/>
    <x v="1"/>
    <x v="0"/>
    <s v="West Virginia"/>
    <x v="5"/>
    <n v="152"/>
    <n v="21320"/>
    <n v="6.0355223022314064"/>
    <n v="8.2987918810322014"/>
  </r>
  <r>
    <x v="13"/>
    <n v="35126"/>
    <n v="5.2"/>
    <n v="4.5"/>
    <n v="6"/>
    <x v="1"/>
    <x v="0"/>
    <s v="Wisconsin"/>
    <x v="13"/>
    <n v="183"/>
    <n v="34943"/>
    <n v="4.5052989765067757"/>
    <n v="6.0225441182086783"/>
  </r>
  <r>
    <x v="6"/>
    <n v="11676"/>
    <n v="4.5999999999999996"/>
    <n v="3.5"/>
    <n v="6"/>
    <x v="2"/>
    <x v="0"/>
    <s v="Alabama"/>
    <x v="6"/>
    <n v="54"/>
    <n v="11622"/>
    <n v="3.5253888099250403"/>
    <n v="6.0502085314438983"/>
  </r>
  <r>
    <x v="0"/>
    <n v="13620"/>
    <n v="9.8000000000000007"/>
    <n v="8.1999999999999993"/>
    <n v="11.6"/>
    <x v="2"/>
    <x v="0"/>
    <s v="Arizona"/>
    <x v="0"/>
    <n v="133"/>
    <n v="13487"/>
    <n v="8.2347994627619343"/>
    <n v="11.57176241160475"/>
  </r>
  <r>
    <x v="1"/>
    <n v="45190"/>
    <n v="8.9"/>
    <n v="8"/>
    <n v="9.8000000000000007"/>
    <x v="2"/>
    <x v="0"/>
    <s v="Georgia"/>
    <x v="1"/>
    <n v="402"/>
    <n v="44788"/>
    <n v="8.0688180490746326"/>
    <n v="9.806216087086943"/>
  </r>
  <r>
    <x v="2"/>
    <n v="20981"/>
    <n v="8.8000000000000007"/>
    <n v="7.6"/>
    <n v="10.199999999999999"/>
    <x v="2"/>
    <x v="0"/>
    <s v="Maryland"/>
    <x v="2"/>
    <n v="185"/>
    <n v="20796"/>
    <n v="7.6330000312867208"/>
    <n v="10.181833573927625"/>
  </r>
  <r>
    <x v="9"/>
    <n v="26970"/>
    <n v="8.1999999999999993"/>
    <n v="7.2"/>
    <n v="9.3000000000000007"/>
    <x v="2"/>
    <x v="0"/>
    <s v="Missouri"/>
    <x v="9"/>
    <n v="221"/>
    <n v="26749"/>
    <n v="7.1816779480174899"/>
    <n v="9.3469822171033332"/>
  </r>
  <r>
    <x v="10"/>
    <n v="20187"/>
    <n v="8.6999999999999993"/>
    <n v="7.5"/>
    <n v="10.1"/>
    <x v="2"/>
    <x v="0"/>
    <s v="North Carolina"/>
    <x v="10"/>
    <n v="176"/>
    <n v="20011"/>
    <n v="7.5194740833056617"/>
    <n v="10.104430276818917"/>
  </r>
  <r>
    <x v="4"/>
    <n v="22399"/>
    <n v="5.3"/>
    <n v="4.4000000000000004"/>
    <n v="6.3"/>
    <x v="2"/>
    <x v="0"/>
    <s v="South Carolina"/>
    <x v="4"/>
    <n v="119"/>
    <n v="22280"/>
    <n v="4.4343759453603928"/>
    <n v="6.360748381401006"/>
  </r>
  <r>
    <x v="13"/>
    <n v="11312"/>
    <n v="7.8"/>
    <n v="6.3"/>
    <n v="9.6"/>
    <x v="2"/>
    <x v="0"/>
    <s v="Wisconsin"/>
    <x v="13"/>
    <n v="88"/>
    <n v="11224"/>
    <n v="6.302033165677484"/>
    <n v="9.5908599501506604"/>
  </r>
  <r>
    <x v="6"/>
    <n v="35126"/>
    <n v="6"/>
    <n v="5.3"/>
    <n v="6.9"/>
    <x v="3"/>
    <x v="0"/>
    <s v="Alabama"/>
    <x v="6"/>
    <n v="211"/>
    <n v="34915"/>
    <n v="5.2475345352431084"/>
    <n v="6.8743948882035308"/>
  </r>
  <r>
    <x v="0"/>
    <n v="41650"/>
    <n v="12.1"/>
    <n v="11.1"/>
    <n v="13.2"/>
    <x v="3"/>
    <x v="0"/>
    <s v="Arizona"/>
    <x v="0"/>
    <n v="504"/>
    <n v="41146"/>
    <n v="11.09295923321436"/>
    <n v="13.198712876331845"/>
  </r>
  <r>
    <x v="8"/>
    <n v="7184"/>
    <n v="7.5"/>
    <n v="5.8"/>
    <n v="9.8000000000000007"/>
    <x v="3"/>
    <x v="0"/>
    <s v="Colorado"/>
    <x v="8"/>
    <n v="54"/>
    <n v="7130"/>
    <n v="5.7318007884034321"/>
    <n v="9.8280107991832377"/>
  </r>
  <r>
    <x v="14"/>
    <n v="27615"/>
    <n v="4.2"/>
    <n v="3.5"/>
    <n v="5"/>
    <x v="3"/>
    <x v="0"/>
    <s v="Florida"/>
    <x v="14"/>
    <n v="116"/>
    <n v="27499"/>
    <n v="3.4975218696939709"/>
    <n v="5.0416291722615885"/>
  </r>
  <r>
    <x v="1"/>
    <n v="46621"/>
    <n v="10.199999999999999"/>
    <n v="9.3000000000000007"/>
    <n v="11.1"/>
    <x v="3"/>
    <x v="0"/>
    <s v="Georgia"/>
    <x v="1"/>
    <n v="476"/>
    <n v="46145"/>
    <n v="9.3351919940595653"/>
    <n v="11.165498816115059"/>
  </r>
  <r>
    <x v="2"/>
    <n v="26489"/>
    <n v="9.1999999999999993"/>
    <n v="8.1"/>
    <n v="10.4"/>
    <x v="3"/>
    <x v="0"/>
    <s v="Maryland"/>
    <x v="2"/>
    <n v="244"/>
    <n v="26245"/>
    <n v="8.1255841557452868"/>
    <n v="10.439485943858442"/>
  </r>
  <r>
    <x v="9"/>
    <n v="26533"/>
    <n v="12.1"/>
    <n v="10.9"/>
    <n v="13.5"/>
    <x v="3"/>
    <x v="0"/>
    <s v="Missouri"/>
    <x v="9"/>
    <n v="321"/>
    <n v="26212"/>
    <n v="10.847749637386416"/>
    <n v="13.489791053840802"/>
  </r>
  <r>
    <x v="10"/>
    <n v="22195"/>
    <n v="10.4"/>
    <n v="9.1"/>
    <n v="11.8"/>
    <x v="3"/>
    <x v="0"/>
    <s v="North Carolina"/>
    <x v="10"/>
    <n v="231"/>
    <n v="21964"/>
    <n v="9.1494076541865823"/>
    <n v="11.835536973885095"/>
  </r>
  <r>
    <x v="11"/>
    <n v="17886"/>
    <n v="8.4"/>
    <n v="7.2"/>
    <n v="9.8000000000000007"/>
    <x v="3"/>
    <x v="0"/>
    <s v="Pennsylvania"/>
    <x v="11"/>
    <n v="150"/>
    <n v="17736"/>
    <n v="7.1432594295272791"/>
    <n v="9.8407624535108891"/>
  </r>
  <r>
    <x v="4"/>
    <n v="22681"/>
    <n v="8.6"/>
    <n v="7.5"/>
    <n v="9.9"/>
    <x v="3"/>
    <x v="0"/>
    <s v="South Carolina"/>
    <x v="4"/>
    <n v="195"/>
    <n v="22486"/>
    <n v="7.470695009422931"/>
    <n v="9.8907425626943848"/>
  </r>
  <r>
    <x v="13"/>
    <n v="34058"/>
    <n v="7.5"/>
    <n v="6.7"/>
    <n v="8.5"/>
    <x v="3"/>
    <x v="0"/>
    <s v="Wisconsin"/>
    <x v="13"/>
    <n v="255"/>
    <n v="33803"/>
    <n v="6.622265171835255"/>
    <n v="8.4632803187661985"/>
  </r>
  <r>
    <x v="6"/>
    <n v="36566"/>
    <n v="4.8"/>
    <n v="4.0999999999999996"/>
    <n v="5.5"/>
    <x v="4"/>
    <x v="0"/>
    <s v="Alabama"/>
    <x v="6"/>
    <n v="176"/>
    <n v="36390"/>
    <n v="4.1501896700897261"/>
    <n v="5.5802724983445495"/>
  </r>
  <r>
    <x v="0"/>
    <n v="32601"/>
    <n v="15.6"/>
    <n v="14.3"/>
    <n v="17"/>
    <x v="4"/>
    <x v="0"/>
    <s v="Arizona"/>
    <x v="0"/>
    <n v="509"/>
    <n v="32092"/>
    <n v="14.320808608084553"/>
    <n v="17.019367056049894"/>
  </r>
  <r>
    <x v="7"/>
    <n v="4940"/>
    <n v="10.5"/>
    <n v="8"/>
    <n v="13.8"/>
    <x v="4"/>
    <x v="0"/>
    <s v="Arkansas"/>
    <x v="7"/>
    <n v="52"/>
    <n v="4888"/>
    <n v="7.9866003138527981"/>
    <n v="13.826691985050873"/>
  </r>
  <r>
    <x v="8"/>
    <n v="7725"/>
    <n v="11.8"/>
    <n v="9.6"/>
    <n v="14.4"/>
    <x v="4"/>
    <x v="0"/>
    <s v="Colorado"/>
    <x v="8"/>
    <n v="91"/>
    <n v="7634"/>
    <n v="9.5807590077239588"/>
    <n v="14.464430664086279"/>
  </r>
  <r>
    <x v="14"/>
    <n v="29366"/>
    <n v="7.2"/>
    <n v="6.3"/>
    <n v="8.1999999999999993"/>
    <x v="4"/>
    <x v="0"/>
    <s v="Florida"/>
    <x v="14"/>
    <n v="211"/>
    <n v="29155"/>
    <n v="6.2772683474765509"/>
    <n v="8.2220083822859955"/>
  </r>
  <r>
    <x v="1"/>
    <n v="50427"/>
    <n v="11.9"/>
    <n v="11"/>
    <n v="12.9"/>
    <x v="4"/>
    <x v="0"/>
    <s v="Georgia"/>
    <x v="1"/>
    <n v="600"/>
    <n v="49827"/>
    <n v="10.987044534449476"/>
    <n v="12.884091143579832"/>
  </r>
  <r>
    <x v="2"/>
    <n v="27022"/>
    <n v="12.4"/>
    <n v="11.2"/>
    <n v="13.8"/>
    <x v="4"/>
    <x v="0"/>
    <s v="Maryland"/>
    <x v="2"/>
    <n v="335"/>
    <n v="26687"/>
    <n v="11.141955996180863"/>
    <n v="13.791271701740296"/>
  </r>
  <r>
    <x v="9"/>
    <n v="25668"/>
    <n v="13.9"/>
    <n v="12.5"/>
    <n v="15.4"/>
    <x v="4"/>
    <x v="0"/>
    <s v="Missouri"/>
    <x v="9"/>
    <n v="357"/>
    <n v="25311"/>
    <n v="12.54300596326158"/>
    <n v="15.419205472648022"/>
  </r>
  <r>
    <x v="3"/>
    <n v="7082"/>
    <n v="20.5"/>
    <n v="17.399999999999999"/>
    <n v="24"/>
    <x v="4"/>
    <x v="0"/>
    <s v="New Jersey"/>
    <x v="3"/>
    <n v="145"/>
    <n v="6937"/>
    <n v="17.406463391096015"/>
    <n v="24.062353054819582"/>
  </r>
  <r>
    <x v="10"/>
    <n v="36913"/>
    <n v="14.2"/>
    <n v="13.1"/>
    <n v="15.5"/>
    <x v="4"/>
    <x v="0"/>
    <s v="North Carolina"/>
    <x v="10"/>
    <n v="524"/>
    <n v="36389"/>
    <n v="13.036198378675074"/>
    <n v="15.455986143502491"/>
  </r>
  <r>
    <x v="11"/>
    <n v="18440"/>
    <n v="13.3"/>
    <n v="11.7"/>
    <n v="15"/>
    <x v="4"/>
    <x v="0"/>
    <s v="Pennsylvania"/>
    <x v="11"/>
    <n v="245"/>
    <n v="18195"/>
    <n v="11.725985411413646"/>
    <n v="15.049426854154076"/>
  </r>
  <r>
    <x v="4"/>
    <n v="23769"/>
    <n v="11.1"/>
    <n v="9.9"/>
    <n v="12.5"/>
    <x v="4"/>
    <x v="0"/>
    <s v="South Carolina"/>
    <x v="4"/>
    <n v="264"/>
    <n v="23505"/>
    <n v="9.8466683385644647"/>
    <n v="12.525140254108384"/>
  </r>
  <r>
    <x v="12"/>
    <n v="2123"/>
    <n v="21.2"/>
    <n v="15.9"/>
    <n v="28.2"/>
    <x v="4"/>
    <x v="0"/>
    <s v="Utah"/>
    <x v="12"/>
    <n v="45"/>
    <n v="2078"/>
    <n v="15.75942644854476"/>
    <n v="28.363024913075773"/>
  </r>
  <r>
    <x v="13"/>
    <n v="34451"/>
    <n v="7.8"/>
    <n v="6.9"/>
    <n v="8.6999999999999993"/>
    <x v="4"/>
    <x v="0"/>
    <s v="Wisconsin"/>
    <x v="13"/>
    <n v="269"/>
    <n v="34182"/>
    <n v="6.928834294065199"/>
    <n v="8.7972998536796201"/>
  </r>
  <r>
    <x v="6"/>
    <n v="21833"/>
    <n v="5.7"/>
    <n v="4.8"/>
    <n v="6.8"/>
    <x v="5"/>
    <x v="0"/>
    <s v="Alabama"/>
    <x v="6"/>
    <n v="124"/>
    <n v="21709"/>
    <n v="4.7584072035474412"/>
    <n v="6.7744630284231357"/>
  </r>
  <r>
    <x v="0"/>
    <n v="33768"/>
    <n v="15.7"/>
    <n v="14.4"/>
    <n v="17.100000000000001"/>
    <x v="5"/>
    <x v="0"/>
    <s v="Arizona"/>
    <x v="0"/>
    <n v="530"/>
    <n v="33238"/>
    <n v="14.421366934307672"/>
    <n v="17.079475568399118"/>
  </r>
  <r>
    <x v="7"/>
    <n v="38956"/>
    <n v="15.5"/>
    <n v="14.3"/>
    <n v="16.8"/>
    <x v="5"/>
    <x v="0"/>
    <s v="Arkansas"/>
    <x v="7"/>
    <n v="604"/>
    <n v="38352"/>
    <n v="14.322845661170044"/>
    <n v="16.782041151615676"/>
  </r>
  <r>
    <x v="8"/>
    <n v="38806"/>
    <n v="9.9"/>
    <n v="9"/>
    <n v="10.9"/>
    <x v="5"/>
    <x v="0"/>
    <s v="Colorado"/>
    <x v="8"/>
    <n v="384"/>
    <n v="38422"/>
    <n v="8.9555426791571424"/>
    <n v="10.932233972537219"/>
  </r>
  <r>
    <x v="1"/>
    <n v="48529"/>
    <n v="15.5"/>
    <n v="14.5"/>
    <n v="16.7"/>
    <x v="5"/>
    <x v="0"/>
    <s v="Georgia"/>
    <x v="1"/>
    <n v="752"/>
    <n v="47777"/>
    <n v="14.433360513037353"/>
    <n v="16.635116285298722"/>
  </r>
  <r>
    <x v="2"/>
    <n v="27605"/>
    <n v="16.600000000000001"/>
    <n v="15.2"/>
    <n v="18.2"/>
    <x v="5"/>
    <x v="0"/>
    <s v="Maryland"/>
    <x v="2"/>
    <n v="458"/>
    <n v="27147"/>
    <n v="15.147250762761647"/>
    <n v="18.169665493672422"/>
  </r>
  <r>
    <x v="9"/>
    <n v="25367"/>
    <n v="14.2"/>
    <n v="12.8"/>
    <n v="15.7"/>
    <x v="5"/>
    <x v="0"/>
    <s v="Missouri"/>
    <x v="9"/>
    <n v="360"/>
    <n v="25007"/>
    <n v="12.804221240346994"/>
    <n v="15.726226202460854"/>
  </r>
  <r>
    <x v="3"/>
    <n v="31723"/>
    <n v="21.9"/>
    <n v="20.399999999999999"/>
    <n v="23.6"/>
    <x v="5"/>
    <x v="0"/>
    <s v="New Jersey"/>
    <x v="3"/>
    <n v="695"/>
    <n v="31028"/>
    <n v="20.352408530225254"/>
    <n v="23.580154395391109"/>
  </r>
  <r>
    <x v="10"/>
    <n v="37783"/>
    <n v="17.3"/>
    <n v="16.100000000000001"/>
    <n v="18.7"/>
    <x v="5"/>
    <x v="0"/>
    <s v="North Carolina"/>
    <x v="10"/>
    <n v="654"/>
    <n v="37129"/>
    <n v="16.040695972257726"/>
    <n v="18.676189805303537"/>
  </r>
  <r>
    <x v="12"/>
    <n v="23756"/>
    <n v="18.600000000000001"/>
    <n v="17"/>
    <n v="20.399999999999999"/>
    <x v="5"/>
    <x v="0"/>
    <s v="Utah"/>
    <x v="12"/>
    <n v="442"/>
    <n v="23314"/>
    <n v="16.96018226407676"/>
    <n v="20.407131838563785"/>
  </r>
  <r>
    <x v="13"/>
    <n v="35623"/>
    <n v="9.3000000000000007"/>
    <n v="8.3000000000000007"/>
    <n v="10.3"/>
    <x v="5"/>
    <x v="0"/>
    <s v="Wisconsin"/>
    <x v="13"/>
    <n v="331"/>
    <n v="35292"/>
    <n v="8.3441753961525382"/>
    <n v="10.345145114909531"/>
  </r>
  <r>
    <x v="0"/>
    <n v="32615"/>
    <n v="15.1"/>
    <n v="13.9"/>
    <n v="16.5"/>
    <x v="6"/>
    <x v="0"/>
    <s v="Arizona"/>
    <x v="0"/>
    <n v="492"/>
    <n v="32123"/>
    <n v="13.815720203086219"/>
    <n v="16.468661909864789"/>
  </r>
  <r>
    <x v="7"/>
    <n v="14153"/>
    <n v="8.8000000000000007"/>
    <n v="7.4"/>
    <n v="10.5"/>
    <x v="6"/>
    <x v="0"/>
    <s v="Arkansas"/>
    <x v="7"/>
    <n v="125"/>
    <n v="14028"/>
    <n v="7.4069043110671258"/>
    <n v="10.523752012171789"/>
  </r>
  <r>
    <x v="8"/>
    <n v="40538"/>
    <n v="10.8"/>
    <n v="9.8000000000000007"/>
    <n v="11.8"/>
    <x v="6"/>
    <x v="0"/>
    <s v="Colorado"/>
    <x v="8"/>
    <n v="438"/>
    <n v="40100"/>
    <n v="9.841495982183428"/>
    <n v="11.86056359777842"/>
  </r>
  <r>
    <x v="1"/>
    <n v="49720"/>
    <n v="15.5"/>
    <n v="14.5"/>
    <n v="16.600000000000001"/>
    <x v="6"/>
    <x v="0"/>
    <s v="Georgia"/>
    <x v="1"/>
    <n v="771"/>
    <n v="48949"/>
    <n v="14.456325262903949"/>
    <n v="16.632211211111201"/>
  </r>
  <r>
    <x v="2"/>
    <n v="9577"/>
    <n v="18.2"/>
    <n v="15.7"/>
    <n v="21"/>
    <x v="6"/>
    <x v="0"/>
    <s v="Maryland"/>
    <x v="2"/>
    <n v="174"/>
    <n v="9403"/>
    <n v="15.666486977592299"/>
    <n v="21.056953268542642"/>
  </r>
  <r>
    <x v="9"/>
    <n v="25870"/>
    <n v="11.6"/>
    <n v="10.4"/>
    <n v="13"/>
    <x v="6"/>
    <x v="0"/>
    <s v="Missouri"/>
    <x v="9"/>
    <n v="300"/>
    <n v="25570"/>
    <n v="10.358415888584775"/>
    <n v="12.979497029438368"/>
  </r>
  <r>
    <x v="3"/>
    <n v="32581"/>
    <n v="24.6"/>
    <n v="23"/>
    <n v="26.4"/>
    <x v="6"/>
    <x v="0"/>
    <s v="New Jersey"/>
    <x v="3"/>
    <n v="801"/>
    <n v="31780"/>
    <n v="22.95673578078425"/>
    <n v="26.325120043191042"/>
  </r>
  <r>
    <x v="10"/>
    <n v="38913"/>
    <n v="16.8"/>
    <n v="15.6"/>
    <n v="18.100000000000001"/>
    <x v="6"/>
    <x v="0"/>
    <s v="North Carolina"/>
    <x v="10"/>
    <n v="654"/>
    <n v="38259"/>
    <n v="15.574604460589303"/>
    <n v="18.134232373170722"/>
  </r>
  <r>
    <x v="4"/>
    <n v="24356"/>
    <n v="12.4"/>
    <n v="11.1"/>
    <n v="13.9"/>
    <x v="6"/>
    <x v="0"/>
    <s v="South Carolina"/>
    <x v="4"/>
    <n v="302"/>
    <n v="24054"/>
    <n v="11.080296055863323"/>
    <n v="13.872307180419021"/>
  </r>
  <r>
    <x v="12"/>
    <n v="24945"/>
    <n v="17.3"/>
    <n v="15.7"/>
    <n v="19"/>
    <x v="6"/>
    <x v="0"/>
    <s v="Utah"/>
    <x v="12"/>
    <n v="432"/>
    <n v="24513"/>
    <n v="15.768561625370277"/>
    <n v="19.016278394279933"/>
  </r>
  <r>
    <x v="13"/>
    <n v="35556"/>
    <n v="10.8"/>
    <n v="9.8000000000000007"/>
    <n v="11.9"/>
    <x v="6"/>
    <x v="0"/>
    <s v="Wisconsin"/>
    <x v="13"/>
    <n v="384"/>
    <n v="35172"/>
    <n v="9.7745354131549504"/>
    <n v="11.930889221949467"/>
  </r>
  <r>
    <x v="0"/>
    <n v="24952"/>
    <n v="14"/>
    <n v="12.6"/>
    <n v="15.5"/>
    <x v="7"/>
    <x v="0"/>
    <s v="Arizona"/>
    <x v="0"/>
    <n v="349"/>
    <n v="24603"/>
    <n v="12.598904334838883"/>
    <n v="15.524429433681542"/>
  </r>
  <r>
    <x v="7"/>
    <n v="39992"/>
    <n v="13.1"/>
    <n v="12"/>
    <n v="14.2"/>
    <x v="7"/>
    <x v="0"/>
    <s v="Arkansas"/>
    <x v="7"/>
    <n v="524"/>
    <n v="39468"/>
    <n v="12.032008302242128"/>
    <n v="14.266762281286146"/>
  </r>
  <r>
    <x v="8"/>
    <n v="41128"/>
    <n v="13.9"/>
    <n v="12.8"/>
    <n v="15.1"/>
    <x v="7"/>
    <x v="0"/>
    <s v="Colorado"/>
    <x v="8"/>
    <n v="572"/>
    <n v="40556"/>
    <n v="12.818729116240226"/>
    <n v="15.087666953331818"/>
  </r>
  <r>
    <x v="1"/>
    <n v="51161"/>
    <n v="17"/>
    <n v="15.9"/>
    <n v="18.100000000000001"/>
    <x v="7"/>
    <x v="0"/>
    <s v="Georgia"/>
    <x v="1"/>
    <n v="870"/>
    <n v="50291"/>
    <n v="15.919360990416559"/>
    <n v="18.163446834253453"/>
  </r>
  <r>
    <x v="2"/>
    <n v="9955"/>
    <n v="20"/>
    <n v="17.399999999999999"/>
    <n v="22.9"/>
    <x v="7"/>
    <x v="0"/>
    <s v="Maryland"/>
    <x v="2"/>
    <n v="199"/>
    <n v="9756"/>
    <n v="17.407536835090657"/>
    <n v="22.942684672329488"/>
  </r>
  <r>
    <x v="15"/>
    <n v="9767"/>
    <n v="24"/>
    <n v="21.1"/>
    <n v="27.2"/>
    <x v="7"/>
    <x v="0"/>
    <s v="Minnesota"/>
    <x v="15"/>
    <n v="234"/>
    <n v="9533"/>
    <n v="21.096011493418899"/>
    <n v="27.194758632089179"/>
  </r>
  <r>
    <x v="9"/>
    <n v="25333"/>
    <n v="14.1"/>
    <n v="12.7"/>
    <n v="15.6"/>
    <x v="7"/>
    <x v="0"/>
    <s v="Missouri"/>
    <x v="9"/>
    <n v="357"/>
    <n v="24976"/>
    <n v="12.708985409790515"/>
    <n v="15.622938282725896"/>
  </r>
  <r>
    <x v="3"/>
    <n v="32935"/>
    <n v="29.3"/>
    <n v="27.5"/>
    <n v="31.1"/>
    <x v="7"/>
    <x v="0"/>
    <s v="New Jersey"/>
    <x v="3"/>
    <n v="965"/>
    <n v="31970"/>
    <n v="27.531294587478335"/>
    <n v="31.178768461895565"/>
  </r>
  <r>
    <x v="10"/>
    <n v="30283"/>
    <n v="17.399999999999999"/>
    <n v="16"/>
    <n v="18.899999999999999"/>
    <x v="7"/>
    <x v="0"/>
    <s v="North Carolina"/>
    <x v="10"/>
    <n v="527"/>
    <n v="29756"/>
    <n v="15.987201268993227"/>
    <n v="18.9402262166025"/>
  </r>
  <r>
    <x v="16"/>
    <n v="24940"/>
    <n v="15.5"/>
    <n v="14.1"/>
    <n v="17.100000000000001"/>
    <x v="7"/>
    <x v="0"/>
    <s v="Tennessee"/>
    <x v="16"/>
    <n v="387"/>
    <n v="24553"/>
    <n v="14.052588247539424"/>
    <n v="17.131119366414804"/>
  </r>
  <r>
    <x v="13"/>
    <n v="35037"/>
    <n v="14.1"/>
    <n v="12.9"/>
    <n v="15.4"/>
    <x v="7"/>
    <x v="0"/>
    <s v="Wisconsin"/>
    <x v="13"/>
    <n v="494"/>
    <n v="34543"/>
    <n v="12.914745169546171"/>
    <n v="15.390552806425289"/>
  </r>
  <r>
    <x v="17"/>
    <n v="1756"/>
    <n v="7.9"/>
    <n v="4.5"/>
    <n v="14"/>
    <x v="2"/>
    <x v="1"/>
    <s v="Massachusetts"/>
    <x v="17"/>
    <n v="14"/>
    <n v="1742"/>
    <n v="4.4950541563735875"/>
    <n v="13.598313664402573"/>
  </r>
  <r>
    <x v="18"/>
    <n v="1705"/>
    <n v="7.2"/>
    <n v="4.2"/>
    <n v="12.3"/>
    <x v="2"/>
    <x v="1"/>
    <s v="Nevada"/>
    <x v="18"/>
    <n v="12"/>
    <n v="1693"/>
    <n v="3.743326411576287"/>
    <n v="12.549266840408643"/>
  </r>
  <r>
    <x v="19"/>
    <n v="1648"/>
    <n v="10.1"/>
    <n v="6"/>
    <n v="17.100000000000001"/>
    <x v="2"/>
    <x v="1"/>
    <s v="Oregon"/>
    <x v="19"/>
    <n v="17"/>
    <n v="1631"/>
    <n v="6.1985246029478782"/>
    <n v="16.710125993405622"/>
  </r>
  <r>
    <x v="11"/>
    <n v="1869"/>
    <n v="8.1"/>
    <n v="4.7"/>
    <n v="14.1"/>
    <x v="2"/>
    <x v="1"/>
    <s v="Pennsylvania"/>
    <x v="11"/>
    <n v="15"/>
    <n v="1854"/>
    <n v="4.6327098899262777"/>
    <n v="13.436870245278378"/>
  </r>
  <r>
    <x v="20"/>
    <n v="1604"/>
    <n v="11.9"/>
    <n v="7.2"/>
    <n v="19.7"/>
    <x v="4"/>
    <x v="1"/>
    <s v="Connecticut"/>
    <x v="20"/>
    <n v="19"/>
    <n v="1585"/>
    <n v="7.3515792440944745"/>
    <n v="18.671794261514492"/>
  </r>
  <r>
    <x v="21"/>
    <n v="1498"/>
    <n v="12.2"/>
    <n v="7.3"/>
    <n v="20.6"/>
    <x v="4"/>
    <x v="1"/>
    <s v="Idaho"/>
    <x v="21"/>
    <n v="18"/>
    <n v="1480"/>
    <n v="7.3457921985614227"/>
    <n v="19.182613038020094"/>
  </r>
  <r>
    <x v="22"/>
    <n v="1521"/>
    <n v="20.399999999999999"/>
    <n v="13.2"/>
    <n v="31.2"/>
    <x v="4"/>
    <x v="1"/>
    <s v="Indiana"/>
    <x v="22"/>
    <n v="31"/>
    <n v="1490"/>
    <n v="14.195827496214386"/>
    <n v="28.983388572330615"/>
  </r>
  <r>
    <x v="23"/>
    <n v="1526"/>
    <n v="21.7"/>
    <n v="14.1"/>
    <n v="33.299999999999997"/>
    <x v="4"/>
    <x v="1"/>
    <s v="Maine"/>
    <x v="23"/>
    <n v="33"/>
    <n v="1493"/>
    <n v="15.247141008001616"/>
    <n v="30.405601907288883"/>
  </r>
  <r>
    <x v="15"/>
    <n v="1469"/>
    <n v="19.7"/>
    <n v="12.4"/>
    <n v="31"/>
    <x v="4"/>
    <x v="1"/>
    <s v="Minnesota"/>
    <x v="15"/>
    <n v="29"/>
    <n v="1440"/>
    <n v="13.566441003539458"/>
    <n v="28.42141753366565"/>
  </r>
  <r>
    <x v="24"/>
    <n v="1554"/>
    <n v="11.5"/>
    <n v="7"/>
    <n v="18.899999999999999"/>
    <x v="4"/>
    <x v="1"/>
    <s v="New Hampshire"/>
    <x v="24"/>
    <n v="18"/>
    <n v="1536"/>
    <n v="7.0801669374663714"/>
    <n v="18.494617065813792"/>
  </r>
  <r>
    <x v="25"/>
    <n v="1527"/>
    <n v="7.4"/>
    <n v="4.3"/>
    <n v="12.6"/>
    <x v="4"/>
    <x v="1"/>
    <s v="New York"/>
    <x v="25"/>
    <n v="11"/>
    <n v="1516"/>
    <n v="3.6944784366911061"/>
    <n v="13.186080076926279"/>
  </r>
  <r>
    <x v="26"/>
    <n v="1533"/>
    <n v="12.3"/>
    <n v="7.1"/>
    <n v="21.2"/>
    <x v="4"/>
    <x v="1"/>
    <s v="Oklahoma"/>
    <x v="26"/>
    <n v="19"/>
    <n v="1514"/>
    <n v="7.6932483734987116"/>
    <n v="19.53236984531317"/>
  </r>
  <r>
    <x v="19"/>
    <n v="1530"/>
    <n v="19.2"/>
    <n v="11.7"/>
    <n v="31.4"/>
    <x v="4"/>
    <x v="1"/>
    <s v="Oregon"/>
    <x v="19"/>
    <n v="29"/>
    <n v="1501"/>
    <n v="13.023604964461567"/>
    <n v="27.294420386242802"/>
  </r>
  <r>
    <x v="27"/>
    <n v="1511"/>
    <n v="10.9"/>
    <n v="6.4"/>
    <n v="18.5"/>
    <x v="4"/>
    <x v="1"/>
    <s v="Rhode Island"/>
    <x v="27"/>
    <n v="16"/>
    <n v="1495"/>
    <n v="6.2464351392856878"/>
    <n v="17.413769439876503"/>
  </r>
  <r>
    <x v="28"/>
    <n v="1453"/>
    <n v="14.6"/>
    <n v="8.3000000000000007"/>
    <n v="25.4"/>
    <x v="4"/>
    <x v="1"/>
    <s v="Washington"/>
    <x v="28"/>
    <n v="21"/>
    <n v="1432"/>
    <n v="9.2167480041459235"/>
    <n v="22.249585235575687"/>
  </r>
  <r>
    <x v="13"/>
    <n v="1601"/>
    <n v="10"/>
    <n v="6"/>
    <n v="16.8"/>
    <x v="4"/>
    <x v="1"/>
    <s v="Wisconsin"/>
    <x v="13"/>
    <n v="16"/>
    <n v="1585"/>
    <n v="5.8940989232636234"/>
    <n v="16.439234144435133"/>
  </r>
  <r>
    <x v="29"/>
    <n v="1476"/>
    <n v="11.3"/>
    <n v="6.5"/>
    <n v="19.5"/>
    <x v="4"/>
    <x v="1"/>
    <s v="Wyoming"/>
    <x v="29"/>
    <n v="17"/>
    <n v="1459"/>
    <n v="6.9234844988039637"/>
    <n v="18.647808017118994"/>
  </r>
  <r>
    <x v="30"/>
    <n v="1550"/>
    <n v="21.5"/>
    <n v="12.7"/>
    <n v="35.9"/>
    <x v="6"/>
    <x v="1"/>
    <s v="Alaska"/>
    <x v="30"/>
    <n v="33"/>
    <n v="1517"/>
    <n v="15.010189655786348"/>
    <n v="29.937419654175748"/>
  </r>
  <r>
    <x v="7"/>
    <n v="1613"/>
    <n v="22.7"/>
    <n v="15.5"/>
    <n v="33.1"/>
    <x v="6"/>
    <x v="1"/>
    <s v="Arkansas"/>
    <x v="7"/>
    <n v="37"/>
    <n v="1576"/>
    <n v="16.515966282237816"/>
    <n v="31.628184398726777"/>
  </r>
  <r>
    <x v="0"/>
    <n v="1573"/>
    <n v="19.3"/>
    <n v="11.8"/>
    <n v="31.5"/>
    <x v="6"/>
    <x v="1"/>
    <s v="Arizona"/>
    <x v="0"/>
    <n v="30"/>
    <n v="1543"/>
    <n v="13.19475509039111"/>
    <n v="27.292167969356818"/>
  </r>
  <r>
    <x v="31"/>
    <n v="1595"/>
    <n v="19.600000000000001"/>
    <n v="11.3"/>
    <n v="33.700000000000003"/>
    <x v="6"/>
    <x v="1"/>
    <s v="California"/>
    <x v="31"/>
    <n v="31"/>
    <n v="1564"/>
    <n v="13.534898862563846"/>
    <n v="27.6458313827344"/>
  </r>
  <r>
    <x v="20"/>
    <n v="1660"/>
    <n v="12.5"/>
    <n v="7.4"/>
    <n v="21.1"/>
    <x v="6"/>
    <x v="1"/>
    <s v="Connecticut"/>
    <x v="20"/>
    <n v="21"/>
    <n v="1639"/>
    <n v="8.0637448173772057"/>
    <n v="19.487833836748809"/>
  </r>
  <r>
    <x v="32"/>
    <n v="1572"/>
    <n v="23.8"/>
    <n v="15.6"/>
    <n v="36"/>
    <x v="6"/>
    <x v="1"/>
    <s v="Delaware"/>
    <x v="32"/>
    <n v="37"/>
    <n v="1535"/>
    <n v="16.948336872989326"/>
    <n v="32.448420894094681"/>
  </r>
  <r>
    <x v="14"/>
    <n v="1590"/>
    <n v="17.899999999999999"/>
    <n v="10.8"/>
    <n v="29.4"/>
    <x v="6"/>
    <x v="1"/>
    <s v="Florida"/>
    <x v="14"/>
    <n v="28"/>
    <n v="1562"/>
    <n v="12.009456595254042"/>
    <n v="25.535970830740801"/>
  </r>
  <r>
    <x v="33"/>
    <n v="1591"/>
    <n v="17.2"/>
    <n v="10.1"/>
    <n v="29"/>
    <x v="6"/>
    <x v="1"/>
    <s v="Iowa"/>
    <x v="33"/>
    <n v="27"/>
    <n v="1564"/>
    <n v="11.483069168792774"/>
    <n v="24.784773318488067"/>
  </r>
  <r>
    <x v="21"/>
    <n v="1584"/>
    <n v="20.100000000000001"/>
    <n v="12.3"/>
    <n v="32.9"/>
    <x v="6"/>
    <x v="1"/>
    <s v="Idaho"/>
    <x v="21"/>
    <n v="32"/>
    <n v="1552"/>
    <n v="14.157259836876875"/>
    <n v="28.5683274337066"/>
  </r>
  <r>
    <x v="34"/>
    <n v="1765"/>
    <n v="21"/>
    <n v="13.1"/>
    <n v="33.5"/>
    <x v="6"/>
    <x v="1"/>
    <s v="Illinois"/>
    <x v="34"/>
    <n v="37"/>
    <n v="1728"/>
    <n v="15.088891907621127"/>
    <n v="28.918137909845886"/>
  </r>
  <r>
    <x v="22"/>
    <n v="1566"/>
    <n v="17.3"/>
    <n v="10.5"/>
    <n v="28.5"/>
    <x v="6"/>
    <x v="1"/>
    <s v="Indiana"/>
    <x v="22"/>
    <n v="27"/>
    <n v="1539"/>
    <n v="11.667025815586488"/>
    <n v="25.178388411240043"/>
  </r>
  <r>
    <x v="35"/>
    <n v="1582"/>
    <n v="9.6999999999999993"/>
    <n v="5.5"/>
    <n v="17"/>
    <x v="6"/>
    <x v="1"/>
    <s v="Kansas"/>
    <x v="35"/>
    <n v="15"/>
    <n v="1567"/>
    <n v="5.4760928442802816"/>
    <n v="15.863656241268419"/>
  </r>
  <r>
    <x v="36"/>
    <n v="1592"/>
    <n v="20.7"/>
    <n v="12.7"/>
    <n v="33.4"/>
    <x v="6"/>
    <x v="1"/>
    <s v="Kentucky"/>
    <x v="36"/>
    <n v="33"/>
    <n v="1559"/>
    <n v="14.612776881647781"/>
    <n v="29.151883094228548"/>
  </r>
  <r>
    <x v="37"/>
    <n v="1581"/>
    <n v="22.1"/>
    <n v="13"/>
    <n v="37.1"/>
    <x v="6"/>
    <x v="1"/>
    <s v="Louisiana"/>
    <x v="37"/>
    <n v="35"/>
    <n v="1546"/>
    <n v="15.78040503513744"/>
    <n v="30.81192658877195"/>
  </r>
  <r>
    <x v="17"/>
    <n v="1570"/>
    <n v="23.2"/>
    <n v="14.4"/>
    <n v="37.1"/>
    <x v="6"/>
    <x v="1"/>
    <s v="Massachusetts"/>
    <x v="17"/>
    <n v="36"/>
    <n v="1534"/>
    <n v="16.430025470924637"/>
    <n v="31.758728482426807"/>
  </r>
  <r>
    <x v="2"/>
    <n v="1798"/>
    <n v="13"/>
    <n v="7.9"/>
    <n v="21.2"/>
    <x v="6"/>
    <x v="1"/>
    <s v="Maryland"/>
    <x v="2"/>
    <n v="23"/>
    <n v="1775"/>
    <n v="8.3395220570202095"/>
    <n v="19.321878770839184"/>
  </r>
  <r>
    <x v="23"/>
    <n v="1570"/>
    <n v="20.9"/>
    <n v="13.9"/>
    <n v="31.2"/>
    <x v="6"/>
    <x v="1"/>
    <s v="Maine"/>
    <x v="23"/>
    <n v="33"/>
    <n v="1537"/>
    <n v="14.818284072151046"/>
    <n v="29.558141792896063"/>
  </r>
  <r>
    <x v="38"/>
    <n v="1581"/>
    <n v="15.3"/>
    <n v="8.6"/>
    <n v="27"/>
    <x v="6"/>
    <x v="1"/>
    <s v="Michigan"/>
    <x v="38"/>
    <n v="24"/>
    <n v="1557"/>
    <n v="10.001719198887731"/>
    <n v="22.709097729936289"/>
  </r>
  <r>
    <x v="15"/>
    <n v="1544"/>
    <n v="29.1"/>
    <n v="18.600000000000001"/>
    <n v="45.3"/>
    <x v="6"/>
    <x v="1"/>
    <s v="Minnesota"/>
    <x v="15"/>
    <n v="45"/>
    <n v="1499"/>
    <n v="21.693262047460458"/>
    <n v="38.934044635610469"/>
  </r>
  <r>
    <x v="9"/>
    <n v="1602"/>
    <n v="21.1"/>
    <n v="13.8"/>
    <n v="32.1"/>
    <x v="6"/>
    <x v="1"/>
    <s v="Missouri"/>
    <x v="9"/>
    <n v="34"/>
    <n v="1568"/>
    <n v="15.046313138807744"/>
    <n v="29.691265671402714"/>
  </r>
  <r>
    <x v="39"/>
    <n v="1564"/>
    <n v="25.3"/>
    <n v="16.399999999999999"/>
    <n v="39"/>
    <x v="6"/>
    <x v="1"/>
    <s v="Montana"/>
    <x v="39"/>
    <n v="40"/>
    <n v="1524"/>
    <n v="18.669100257816122"/>
    <n v="34.806624822038799"/>
  </r>
  <r>
    <x v="10"/>
    <n v="1558"/>
    <n v="25.6"/>
    <n v="15.5"/>
    <n v="41.8"/>
    <x v="6"/>
    <x v="1"/>
    <s v="North Carolina"/>
    <x v="10"/>
    <n v="40"/>
    <n v="1518"/>
    <n v="18.741274737026103"/>
    <n v="34.939883710388045"/>
  </r>
  <r>
    <x v="40"/>
    <n v="1570"/>
    <n v="12.5"/>
    <n v="8.1999999999999993"/>
    <n v="19"/>
    <x v="6"/>
    <x v="1"/>
    <s v="Nebraska"/>
    <x v="40"/>
    <n v="20"/>
    <n v="1550"/>
    <n v="8.0179927501326702"/>
    <n v="19.838344732262332"/>
  </r>
  <r>
    <x v="24"/>
    <n v="1688"/>
    <n v="18.100000000000001"/>
    <n v="10.8"/>
    <n v="30"/>
    <x v="6"/>
    <x v="1"/>
    <s v="New Hampshire"/>
    <x v="24"/>
    <n v="31"/>
    <n v="1657"/>
    <n v="12.786720910540867"/>
    <n v="26.130317371869598"/>
  </r>
  <r>
    <x v="3"/>
    <n v="1576"/>
    <n v="27.3"/>
    <n v="17.100000000000001"/>
    <n v="43.2"/>
    <x v="6"/>
    <x v="1"/>
    <s v="New Jersey"/>
    <x v="3"/>
    <n v="43"/>
    <n v="1533"/>
    <n v="20.158019668072352"/>
    <n v="36.709369346872322"/>
  </r>
  <r>
    <x v="25"/>
    <n v="1654"/>
    <n v="18.899999999999999"/>
    <n v="12.7"/>
    <n v="27.9"/>
    <x v="6"/>
    <x v="1"/>
    <s v="New York"/>
    <x v="25"/>
    <n v="31"/>
    <n v="1623"/>
    <n v="13.0504583785881"/>
    <n v="26.664713702782375"/>
  </r>
  <r>
    <x v="41"/>
    <n v="1634"/>
    <n v="22"/>
    <n v="14.5"/>
    <n v="33.200000000000003"/>
    <x v="6"/>
    <x v="1"/>
    <s v="Ohio"/>
    <x v="41"/>
    <n v="36"/>
    <n v="1598"/>
    <n v="15.784203675476363"/>
    <n v="30.521535144508551"/>
  </r>
  <r>
    <x v="26"/>
    <n v="1563"/>
    <n v="19.8"/>
    <n v="12.1"/>
    <n v="32.4"/>
    <x v="6"/>
    <x v="1"/>
    <s v="Oklahoma"/>
    <x v="26"/>
    <n v="31"/>
    <n v="1532"/>
    <n v="13.812998387216576"/>
    <n v="28.208776343106575"/>
  </r>
  <r>
    <x v="19"/>
    <n v="1592"/>
    <n v="30.9"/>
    <n v="20.5"/>
    <n v="46.2"/>
    <x v="6"/>
    <x v="1"/>
    <s v="Oregon"/>
    <x v="19"/>
    <n v="49"/>
    <n v="1543"/>
    <n v="23.211973586444827"/>
    <n v="40.604803611431478"/>
  </r>
  <r>
    <x v="11"/>
    <n v="1594"/>
    <n v="23"/>
    <n v="14.8"/>
    <n v="35.700000000000003"/>
    <x v="6"/>
    <x v="1"/>
    <s v="Pennsylvania"/>
    <x v="11"/>
    <n v="37"/>
    <n v="1557"/>
    <n v="16.713557557090667"/>
    <n v="32.003077244803848"/>
  </r>
  <r>
    <x v="27"/>
    <n v="1624"/>
    <n v="17.7"/>
    <n v="11.7"/>
    <n v="26.6"/>
    <x v="6"/>
    <x v="1"/>
    <s v="Rhode Island"/>
    <x v="27"/>
    <n v="29"/>
    <n v="1595"/>
    <n v="12.267212198869913"/>
    <n v="25.722641472442639"/>
  </r>
  <r>
    <x v="4"/>
    <n v="1682"/>
    <n v="11.8"/>
    <n v="7.5"/>
    <n v="18.5"/>
    <x v="6"/>
    <x v="1"/>
    <s v="South Carolina"/>
    <x v="4"/>
    <n v="20"/>
    <n v="1662"/>
    <n v="7.4824046662123349"/>
    <n v="18.523278484659269"/>
  </r>
  <r>
    <x v="42"/>
    <n v="1513"/>
    <n v="17.2"/>
    <n v="10.7"/>
    <n v="27.5"/>
    <x v="6"/>
    <x v="1"/>
    <s v="South Dakota"/>
    <x v="42"/>
    <n v="26"/>
    <n v="1487"/>
    <n v="11.533557814261313"/>
    <n v="25.280743704177837"/>
  </r>
  <r>
    <x v="16"/>
    <n v="1579"/>
    <n v="16.600000000000001"/>
    <n v="9.4"/>
    <n v="29.2"/>
    <x v="6"/>
    <x v="1"/>
    <s v="Tennessee"/>
    <x v="16"/>
    <n v="26"/>
    <n v="1553"/>
    <n v="11.049816817358689"/>
    <n v="24.229432730665625"/>
  </r>
  <r>
    <x v="12"/>
    <n v="1551"/>
    <n v="12.6"/>
    <n v="7.9"/>
    <n v="20"/>
    <x v="6"/>
    <x v="1"/>
    <s v="Utah"/>
    <x v="12"/>
    <n v="20"/>
    <n v="1531"/>
    <n v="8.1165516990830717"/>
    <n v="20.080187313746379"/>
  </r>
  <r>
    <x v="43"/>
    <n v="1590"/>
    <n v="12.6"/>
    <n v="7.5"/>
    <n v="20.8"/>
    <x v="6"/>
    <x v="1"/>
    <s v="Virginia"/>
    <x v="43"/>
    <n v="20"/>
    <n v="1570"/>
    <n v="7.9167996729481818"/>
    <n v="19.589988143409066"/>
  </r>
  <r>
    <x v="44"/>
    <n v="1601"/>
    <n v="20.9"/>
    <n v="13.2"/>
    <n v="32.799999999999997"/>
    <x v="6"/>
    <x v="1"/>
    <s v="Vermont"/>
    <x v="44"/>
    <n v="33"/>
    <n v="1568"/>
    <n v="14.530339383791405"/>
    <n v="28.988887039992917"/>
  </r>
  <r>
    <x v="28"/>
    <n v="1604"/>
    <n v="21.8"/>
    <n v="13.7"/>
    <n v="34.700000000000003"/>
    <x v="6"/>
    <x v="1"/>
    <s v="Washington"/>
    <x v="28"/>
    <n v="35"/>
    <n v="1569"/>
    <n v="15.553311736812622"/>
    <n v="30.372521569448018"/>
  </r>
  <r>
    <x v="13"/>
    <n v="1584"/>
    <n v="12.6"/>
    <n v="7.3"/>
    <n v="21.8"/>
    <x v="6"/>
    <x v="1"/>
    <s v="Wisconsin"/>
    <x v="13"/>
    <n v="20"/>
    <n v="1564"/>
    <n v="7.9468883850327448"/>
    <n v="19.663839737191513"/>
  </r>
  <r>
    <x v="5"/>
    <n v="1539"/>
    <n v="26.7"/>
    <n v="18.5"/>
    <n v="38.6"/>
    <x v="6"/>
    <x v="1"/>
    <s v="West Virginia"/>
    <x v="5"/>
    <n v="41"/>
    <n v="1498"/>
    <n v="19.529440353730511"/>
    <n v="36.109107813304739"/>
  </r>
  <r>
    <x v="29"/>
    <n v="1565"/>
    <n v="19.600000000000001"/>
    <n v="12.7"/>
    <n v="30.3"/>
    <x v="6"/>
    <x v="1"/>
    <s v="Wyoming"/>
    <x v="29"/>
    <n v="31"/>
    <n v="1534"/>
    <n v="13.795282792487601"/>
    <n v="28.172921483671356"/>
  </r>
  <r>
    <x v="30"/>
    <n v="1024"/>
    <n v="21.7"/>
    <n v="12.7"/>
    <n v="36.9"/>
    <x v="8"/>
    <x v="1"/>
    <s v="Alaska"/>
    <x v="30"/>
    <n v="22"/>
    <n v="1002"/>
    <n v="13.885020093157507"/>
    <n v="32.660542367015658"/>
  </r>
  <r>
    <x v="6"/>
    <n v="1089"/>
    <n v="31.5"/>
    <n v="20.8"/>
    <n v="47.3"/>
    <x v="8"/>
    <x v="1"/>
    <s v="Alabama"/>
    <x v="6"/>
    <n v="34"/>
    <n v="1055"/>
    <n v="22.171583241510135"/>
    <n v="43.566642775481938"/>
  </r>
  <r>
    <x v="7"/>
    <n v="1016"/>
    <n v="18.8"/>
    <n v="10.9"/>
    <n v="32.299999999999997"/>
    <x v="8"/>
    <x v="1"/>
    <s v="Arkansas"/>
    <x v="7"/>
    <n v="19"/>
    <n v="997"/>
    <n v="11.628534020552218"/>
    <n v="29.398881033821045"/>
  </r>
  <r>
    <x v="0"/>
    <n v="1151"/>
    <n v="30.4"/>
    <n v="18.899999999999999"/>
    <n v="48.5"/>
    <x v="8"/>
    <x v="1"/>
    <s v="Arizona"/>
    <x v="0"/>
    <n v="35"/>
    <n v="1116"/>
    <n v="21.705399042594625"/>
    <n v="42.235376772727982"/>
  </r>
  <r>
    <x v="8"/>
    <n v="1326"/>
    <n v="19.100000000000001"/>
    <n v="11.9"/>
    <n v="30.5"/>
    <x v="8"/>
    <x v="1"/>
    <s v="Colorado"/>
    <x v="8"/>
    <n v="25"/>
    <n v="1301"/>
    <n v="12.548527907013671"/>
    <n v="27.938598181265178"/>
  </r>
  <r>
    <x v="20"/>
    <n v="1366"/>
    <n v="42.7"/>
    <n v="26.2"/>
    <n v="69"/>
    <x v="8"/>
    <x v="1"/>
    <s v="Connecticut"/>
    <x v="20"/>
    <n v="58"/>
    <n v="1308"/>
    <n v="32.836876870000609"/>
    <n v="54.648764661002886"/>
  </r>
  <r>
    <x v="32"/>
    <n v="1149"/>
    <n v="42.1"/>
    <n v="26.6"/>
    <n v="65.900000000000006"/>
    <x v="8"/>
    <x v="1"/>
    <s v="Delaware"/>
    <x v="32"/>
    <n v="48"/>
    <n v="1101"/>
    <n v="31.4550463239203"/>
    <n v="55.149627767890671"/>
  </r>
  <r>
    <x v="14"/>
    <n v="1151"/>
    <n v="28.8"/>
    <n v="19.2"/>
    <n v="43.1"/>
    <x v="8"/>
    <x v="1"/>
    <s v="Florida"/>
    <x v="14"/>
    <n v="33"/>
    <n v="1118"/>
    <n v="20.239270629681581"/>
    <n v="40.237826280239823"/>
  </r>
  <r>
    <x v="1"/>
    <n v="1075"/>
    <n v="32"/>
    <n v="18.100000000000001"/>
    <n v="56.1"/>
    <x v="8"/>
    <x v="1"/>
    <s v="Georgia"/>
    <x v="1"/>
    <n v="34"/>
    <n v="1041"/>
    <n v="22.461867924041659"/>
    <n v="44.129435397973438"/>
  </r>
  <r>
    <x v="45"/>
    <n v="1333"/>
    <n v="15.8"/>
    <n v="9.3000000000000007"/>
    <n v="26.7"/>
    <x v="8"/>
    <x v="1"/>
    <s v="Hawaii"/>
    <x v="45"/>
    <n v="21"/>
    <n v="1312"/>
    <n v="10.049773934889913"/>
    <n v="24.241097670134625"/>
  </r>
  <r>
    <x v="33"/>
    <n v="1341"/>
    <n v="27.1"/>
    <n v="17.3"/>
    <n v="42.1"/>
    <x v="8"/>
    <x v="1"/>
    <s v="Iowa"/>
    <x v="33"/>
    <n v="36"/>
    <n v="1305"/>
    <n v="19.247947440421445"/>
    <n v="37.146401739741627"/>
  </r>
  <r>
    <x v="21"/>
    <n v="1254"/>
    <n v="20.5"/>
    <n v="12.9"/>
    <n v="32.299999999999997"/>
    <x v="8"/>
    <x v="1"/>
    <s v="Idaho"/>
    <x v="21"/>
    <n v="26"/>
    <n v="1228"/>
    <n v="13.925976564273192"/>
    <n v="30.468695299261203"/>
  </r>
  <r>
    <x v="34"/>
    <n v="1316"/>
    <n v="34"/>
    <n v="21.6"/>
    <n v="53"/>
    <x v="8"/>
    <x v="1"/>
    <s v="Illinois"/>
    <x v="34"/>
    <n v="45"/>
    <n v="1271"/>
    <n v="25.469619204523667"/>
    <n v="45.630934724539458"/>
  </r>
  <r>
    <x v="22"/>
    <n v="1192"/>
    <n v="37"/>
    <n v="24.9"/>
    <n v="54.8"/>
    <x v="8"/>
    <x v="1"/>
    <s v="Indiana"/>
    <x v="22"/>
    <n v="44"/>
    <n v="1148"/>
    <n v="27.408663693960371"/>
    <n v="49.392034377894106"/>
  </r>
  <r>
    <x v="36"/>
    <n v="1084"/>
    <n v="23.8"/>
    <n v="15.1"/>
    <n v="37.299999999999997"/>
    <x v="8"/>
    <x v="1"/>
    <s v="Kentucky"/>
    <x v="36"/>
    <n v="26"/>
    <n v="1058"/>
    <n v="16.120835264445287"/>
    <n v="35.211515022360906"/>
  </r>
  <r>
    <x v="37"/>
    <n v="965"/>
    <n v="18.5"/>
    <n v="11.6"/>
    <n v="29.6"/>
    <x v="8"/>
    <x v="1"/>
    <s v="Louisiana"/>
    <x v="37"/>
    <n v="18"/>
    <n v="947"/>
    <n v="11.425562275541445"/>
    <n v="29.697222528889267"/>
  </r>
  <r>
    <x v="17"/>
    <n v="1376"/>
    <n v="35.299999999999997"/>
    <n v="22.3"/>
    <n v="55.3"/>
    <x v="8"/>
    <x v="1"/>
    <s v="Massachusetts"/>
    <x v="17"/>
    <n v="49"/>
    <n v="1327"/>
    <n v="26.872910008581126"/>
    <n v="46.93372782627182"/>
  </r>
  <r>
    <x v="2"/>
    <n v="1339"/>
    <n v="25.4"/>
    <n v="16.5"/>
    <n v="39"/>
    <x v="8"/>
    <x v="1"/>
    <s v="Maryland"/>
    <x v="2"/>
    <n v="34"/>
    <n v="1305"/>
    <n v="18.014298583742455"/>
    <n v="35.485284966341332"/>
  </r>
  <r>
    <x v="23"/>
    <n v="1245"/>
    <n v="32.1"/>
    <n v="22.6"/>
    <n v="45.4"/>
    <x v="8"/>
    <x v="1"/>
    <s v="Maine"/>
    <x v="23"/>
    <n v="40"/>
    <n v="1205"/>
    <n v="23.475751473144804"/>
    <n v="43.65963887485605"/>
  </r>
  <r>
    <x v="38"/>
    <n v="1347"/>
    <n v="28.4"/>
    <n v="16"/>
    <n v="50"/>
    <x v="8"/>
    <x v="1"/>
    <s v="Michigan"/>
    <x v="38"/>
    <n v="38"/>
    <n v="1309"/>
    <n v="20.423077325374692"/>
    <n v="38.681903721325618"/>
  </r>
  <r>
    <x v="15"/>
    <n v="1523"/>
    <n v="35.1"/>
    <n v="24.2"/>
    <n v="50.8"/>
    <x v="8"/>
    <x v="1"/>
    <s v="Minnesota"/>
    <x v="15"/>
    <n v="53"/>
    <n v="1470"/>
    <n v="26.557034727992903"/>
    <n v="45.383282445169115"/>
  </r>
  <r>
    <x v="9"/>
    <n v="1249"/>
    <n v="27.4"/>
    <n v="17.3"/>
    <n v="43.1"/>
    <x v="8"/>
    <x v="1"/>
    <s v="Missouri"/>
    <x v="9"/>
    <n v="34"/>
    <n v="1215"/>
    <n v="19.318324288113551"/>
    <n v="38.024492965331149"/>
  </r>
  <r>
    <x v="39"/>
    <n v="1262"/>
    <n v="31"/>
    <n v="17.899999999999999"/>
    <n v="53.4"/>
    <x v="8"/>
    <x v="1"/>
    <s v="Montana"/>
    <x v="39"/>
    <n v="39"/>
    <n v="1223"/>
    <n v="22.480803235860716"/>
    <n v="42.172995429369237"/>
  </r>
  <r>
    <x v="10"/>
    <n v="1171"/>
    <n v="17"/>
    <n v="10.9"/>
    <n v="26.4"/>
    <x v="8"/>
    <x v="1"/>
    <s v="North Carolina"/>
    <x v="10"/>
    <n v="20"/>
    <n v="1151"/>
    <n v="10.762409326219357"/>
    <n v="26.554505642632847"/>
  </r>
  <r>
    <x v="46"/>
    <n v="1202"/>
    <n v="13.6"/>
    <n v="8.5"/>
    <n v="21.6"/>
    <x v="8"/>
    <x v="1"/>
    <s v="North Dakota"/>
    <x v="46"/>
    <n v="16"/>
    <n v="1186"/>
    <n v="7.8594763528366878"/>
    <n v="21.86371698946791"/>
  </r>
  <r>
    <x v="24"/>
    <n v="1259"/>
    <n v="27.4"/>
    <n v="18.3"/>
    <n v="40.799999999999997"/>
    <x v="8"/>
    <x v="1"/>
    <s v="New Hampshire"/>
    <x v="24"/>
    <n v="34"/>
    <n v="1225"/>
    <n v="19.164184015893571"/>
    <n v="37.724555515815609"/>
  </r>
  <r>
    <x v="3"/>
    <n v="1349"/>
    <n v="38.200000000000003"/>
    <n v="25.4"/>
    <n v="57"/>
    <x v="8"/>
    <x v="1"/>
    <s v="New Jersey"/>
    <x v="3"/>
    <n v="52"/>
    <n v="1297"/>
    <n v="29.351522660443155"/>
    <n v="50.363257011302139"/>
  </r>
  <r>
    <x v="18"/>
    <n v="1051"/>
    <n v="27.3"/>
    <n v="16.3"/>
    <n v="45.4"/>
    <x v="8"/>
    <x v="1"/>
    <s v="Nevada"/>
    <x v="18"/>
    <n v="29"/>
    <n v="1022"/>
    <n v="18.990368027694299"/>
    <n v="39.635938611629939"/>
  </r>
  <r>
    <x v="25"/>
    <n v="1193"/>
    <n v="24.8"/>
    <n v="16.2"/>
    <n v="37.799999999999997"/>
    <x v="8"/>
    <x v="1"/>
    <s v="New York"/>
    <x v="25"/>
    <n v="30"/>
    <n v="1163"/>
    <n v="17.417201298839004"/>
    <n v="35.924415796879089"/>
  </r>
  <r>
    <x v="26"/>
    <n v="1006"/>
    <n v="26.7"/>
    <n v="17.399999999999999"/>
    <n v="40.700000000000003"/>
    <x v="8"/>
    <x v="1"/>
    <s v="Oklahoma"/>
    <x v="26"/>
    <n v="27"/>
    <n v="979"/>
    <n v="18.196754151359677"/>
    <n v="39.081007932445154"/>
  </r>
  <r>
    <x v="19"/>
    <n v="1290"/>
    <n v="28.9"/>
    <n v="16.3"/>
    <n v="50.7"/>
    <x v="8"/>
    <x v="1"/>
    <s v="Oregon"/>
    <x v="19"/>
    <n v="37"/>
    <n v="1253"/>
    <n v="20.67020651920738"/>
    <n v="39.492851551017672"/>
  </r>
  <r>
    <x v="11"/>
    <n v="1304"/>
    <n v="37.9"/>
    <n v="24.3"/>
    <n v="58.6"/>
    <x v="8"/>
    <x v="1"/>
    <s v="Pennsylvania"/>
    <x v="11"/>
    <n v="49"/>
    <n v="1255"/>
    <n v="28.364081365857871"/>
    <n v="49.505799676548087"/>
  </r>
  <r>
    <x v="27"/>
    <n v="1113"/>
    <n v="26.9"/>
    <n v="18.399999999999999"/>
    <n v="39.299999999999997"/>
    <x v="8"/>
    <x v="1"/>
    <s v="Rhode Island"/>
    <x v="27"/>
    <n v="30"/>
    <n v="1083"/>
    <n v="18.675357429846315"/>
    <n v="38.48715056668366"/>
  </r>
  <r>
    <x v="4"/>
    <n v="1123"/>
    <n v="20.9"/>
    <n v="12.1"/>
    <n v="35.700000000000003"/>
    <x v="8"/>
    <x v="1"/>
    <s v="South Carolina"/>
    <x v="4"/>
    <n v="23"/>
    <n v="1100"/>
    <n v="13.376008170108204"/>
    <n v="30.855110973179386"/>
  </r>
  <r>
    <x v="16"/>
    <n v="1108"/>
    <n v="20.100000000000001"/>
    <n v="11.6"/>
    <n v="34.700000000000003"/>
    <x v="8"/>
    <x v="1"/>
    <s v="Tennessee"/>
    <x v="16"/>
    <n v="22"/>
    <n v="1086"/>
    <n v="12.827321369791543"/>
    <n v="30.201708031071522"/>
  </r>
  <r>
    <x v="12"/>
    <n v="1325"/>
    <n v="26.3"/>
    <n v="17.7"/>
    <n v="38.9"/>
    <x v="8"/>
    <x v="1"/>
    <s v="Utah"/>
    <x v="12"/>
    <n v="35"/>
    <n v="1290"/>
    <n v="18.842604460817636"/>
    <n v="36.725694022453766"/>
  </r>
  <r>
    <x v="43"/>
    <n v="1364"/>
    <n v="32.5"/>
    <n v="22.4"/>
    <n v="46.9"/>
    <x v="8"/>
    <x v="1"/>
    <s v="Virginia"/>
    <x v="43"/>
    <n v="44"/>
    <n v="1320"/>
    <n v="23.936652524102854"/>
    <n v="43.206698211790666"/>
  </r>
  <r>
    <x v="44"/>
    <n v="1362"/>
    <n v="18.5"/>
    <n v="11.3"/>
    <n v="30"/>
    <x v="8"/>
    <x v="1"/>
    <s v="Vermont"/>
    <x v="44"/>
    <n v="25"/>
    <n v="1337"/>
    <n v="12.215537601332727"/>
    <n v="27.204453989186391"/>
  </r>
  <r>
    <x v="13"/>
    <n v="1461"/>
    <n v="28.9"/>
    <n v="16.399999999999999"/>
    <n v="50.5"/>
    <x v="8"/>
    <x v="1"/>
    <s v="Wisconsin"/>
    <x v="13"/>
    <n v="42"/>
    <n v="1419"/>
    <n v="21.163342560833811"/>
    <n v="38.803187121779764"/>
  </r>
  <r>
    <x v="5"/>
    <n v="1016"/>
    <n v="30.2"/>
    <n v="19.3"/>
    <n v="47"/>
    <x v="8"/>
    <x v="1"/>
    <s v="West Virginia"/>
    <x v="5"/>
    <n v="31"/>
    <n v="985"/>
    <n v="21.290722663332719"/>
    <n v="43.269761960258379"/>
  </r>
  <r>
    <x v="6"/>
    <n v="252812"/>
    <n v="1.5"/>
    <n v="1.3"/>
    <n v="1.6"/>
    <x v="0"/>
    <x v="2"/>
    <s v="Alabama"/>
    <x v="6"/>
    <n v="379"/>
    <n v="252433"/>
    <n v="1.3553289570318354"/>
    <n v="1.6580955753259794"/>
  </r>
  <r>
    <x v="30"/>
    <n v="50342"/>
    <n v="3.3"/>
    <n v="2.8"/>
    <n v="3.8"/>
    <x v="0"/>
    <x v="2"/>
    <s v="Alaska"/>
    <x v="30"/>
    <n v="166"/>
    <n v="50176"/>
    <n v="2.8302913059908001"/>
    <n v="3.8403978530212393"/>
  </r>
  <r>
    <x v="0"/>
    <n v="274759"/>
    <n v="3.3"/>
    <n v="3.1"/>
    <n v="3.5"/>
    <x v="0"/>
    <x v="2"/>
    <s v="Arizona"/>
    <x v="0"/>
    <n v="907"/>
    <n v="273852"/>
    <n v="3.093206076097117"/>
    <n v="3.522832137691474"/>
  </r>
  <r>
    <x v="7"/>
    <n v="185692"/>
    <n v="5.3"/>
    <n v="5"/>
    <n v="5.7"/>
    <x v="0"/>
    <x v="2"/>
    <s v="Arkansas"/>
    <x v="7"/>
    <n v="984"/>
    <n v="184708"/>
    <n v="4.9786428031088237"/>
    <n v="5.6400196468952775"/>
  </r>
  <r>
    <x v="31"/>
    <n v="2406609"/>
    <n v="1"/>
    <n v="1"/>
    <n v="1.1000000000000001"/>
    <x v="0"/>
    <x v="2"/>
    <s v="California"/>
    <x v="31"/>
    <n v="2407"/>
    <n v="2404202"/>
    <n v="0.96099930292506652"/>
    <n v="1.040918652395181"/>
  </r>
  <r>
    <x v="8"/>
    <n v="130820"/>
    <n v="1.9"/>
    <n v="1.7"/>
    <n v="2.2000000000000002"/>
    <x v="0"/>
    <x v="2"/>
    <s v="Colorado"/>
    <x v="8"/>
    <n v="249"/>
    <n v="130571"/>
    <n v="1.6804642822751881"/>
    <n v="2.1555449131791309"/>
  </r>
  <r>
    <x v="20"/>
    <n v="163068"/>
    <n v="0.5"/>
    <n v="0.4"/>
    <n v="0.6"/>
    <x v="0"/>
    <x v="2"/>
    <s v="Connecticut"/>
    <x v="20"/>
    <n v="82"/>
    <n v="162986"/>
    <n v="0.40392137443771797"/>
    <n v="0.62532719060701925"/>
  </r>
  <r>
    <x v="32"/>
    <n v="42834"/>
    <n v="3.2"/>
    <n v="2.7"/>
    <n v="3.8"/>
    <x v="0"/>
    <x v="2"/>
    <s v="Delaware"/>
    <x v="32"/>
    <n v="137"/>
    <n v="42697"/>
    <n v="2.7027123384919438"/>
    <n v="3.7831760573502811"/>
  </r>
  <r>
    <x v="47"/>
    <n v="58590"/>
    <n v="0.5"/>
    <n v="0.4"/>
    <n v="0.8"/>
    <x v="0"/>
    <x v="2"/>
    <s v="District of Columbia"/>
    <x v="47"/>
    <n v="29"/>
    <n v="58561"/>
    <n v="0.33889741067024115"/>
    <n v="0.71652850579157368"/>
  </r>
  <r>
    <x v="14"/>
    <n v="801638"/>
    <n v="1.7"/>
    <n v="1.6"/>
    <n v="1.8"/>
    <x v="0"/>
    <x v="2"/>
    <s v="Florida"/>
    <x v="14"/>
    <n v="1363"/>
    <n v="800275"/>
    <n v="1.6123740959715456"/>
    <n v="1.7929389972833583"/>
  </r>
  <r>
    <x v="1"/>
    <n v="460568"/>
    <n v="2.2999999999999998"/>
    <n v="2.1"/>
    <n v="2.4"/>
    <x v="0"/>
    <x v="2"/>
    <s v="Georgia"/>
    <x v="1"/>
    <n v="1059"/>
    <n v="459509"/>
    <n v="2.164974150439539"/>
    <n v="2.4419975916885699"/>
  </r>
  <r>
    <x v="45"/>
    <n v="62623"/>
    <n v="0.7"/>
    <n v="0.5"/>
    <n v="1"/>
    <x v="0"/>
    <x v="2"/>
    <s v="Hawaii"/>
    <x v="45"/>
    <n v="44"/>
    <n v="62579"/>
    <n v="0.51904460454793433"/>
    <n v="0.94744255465333305"/>
  </r>
  <r>
    <x v="21"/>
    <n v="66850"/>
    <n v="6.2"/>
    <n v="5.6"/>
    <n v="6.8"/>
    <x v="0"/>
    <x v="2"/>
    <s v="Idaho"/>
    <x v="21"/>
    <n v="414"/>
    <n v="66436"/>
    <n v="5.6246337284978098"/>
    <n v="6.8180537920551458"/>
  </r>
  <r>
    <x v="34"/>
    <n v="706643"/>
    <n v="1.9"/>
    <n v="1.8"/>
    <n v="2"/>
    <x v="0"/>
    <x v="2"/>
    <s v="Illinois"/>
    <x v="34"/>
    <n v="1343"/>
    <n v="705300"/>
    <n v="1.8015867698304866"/>
    <n v="2.0048994422464164"/>
  </r>
  <r>
    <x v="22"/>
    <n v="318736"/>
    <n v="2.8"/>
    <n v="2.6"/>
    <n v="3"/>
    <x v="0"/>
    <x v="2"/>
    <s v="Indiana"/>
    <x v="22"/>
    <n v="892"/>
    <n v="317844"/>
    <n v="2.6208578073028486"/>
    <n v="2.9882353347343469"/>
  </r>
  <r>
    <x v="33"/>
    <n v="106118"/>
    <n v="1.5"/>
    <n v="1.2"/>
    <n v="1.7"/>
    <x v="0"/>
    <x v="2"/>
    <s v="Iowa"/>
    <x v="33"/>
    <n v="159"/>
    <n v="105959"/>
    <n v="1.2815728202888561"/>
    <n v="1.7511813648670886"/>
  </r>
  <r>
    <x v="35"/>
    <n v="102151"/>
    <n v="4.2"/>
    <n v="3.8"/>
    <n v="4.5999999999999996"/>
    <x v="0"/>
    <x v="2"/>
    <s v="Kansas"/>
    <x v="35"/>
    <n v="429"/>
    <n v="101722"/>
    <n v="3.8204339119678199"/>
    <n v="4.6161849160111563"/>
  </r>
  <r>
    <x v="36"/>
    <n v="270411"/>
    <n v="2.2000000000000002"/>
    <n v="2"/>
    <n v="2.4"/>
    <x v="0"/>
    <x v="2"/>
    <s v="Kentucky"/>
    <x v="36"/>
    <n v="595"/>
    <n v="269816"/>
    <n v="2.0303975746161789"/>
    <n v="2.3844542596256719"/>
  </r>
  <r>
    <x v="37"/>
    <n v="339301"/>
    <n v="1.7"/>
    <n v="1.6"/>
    <n v="1.8"/>
    <x v="0"/>
    <x v="2"/>
    <s v="Louisiana"/>
    <x v="37"/>
    <n v="577"/>
    <n v="338724"/>
    <n v="1.5672156736076666"/>
    <n v="1.845177305645517"/>
  </r>
  <r>
    <x v="23"/>
    <n v="69466"/>
    <n v="9.8000000000000007"/>
    <n v="9.1"/>
    <n v="10.6"/>
    <x v="0"/>
    <x v="2"/>
    <s v="Maine"/>
    <x v="23"/>
    <n v="681"/>
    <n v="68785"/>
    <n v="9.0963081022091874"/>
    <n v="10.564618569551214"/>
  </r>
  <r>
    <x v="2"/>
    <n v="275403"/>
    <n v="1.9"/>
    <n v="1.8"/>
    <n v="2.1"/>
    <x v="0"/>
    <x v="2"/>
    <s v="Maryland"/>
    <x v="2"/>
    <n v="523"/>
    <n v="274880"/>
    <n v="1.7429404792764449"/>
    <n v="2.0690253138016055"/>
  </r>
  <r>
    <x v="17"/>
    <n v="331038"/>
    <n v="1.1000000000000001"/>
    <n v="1"/>
    <n v="1.2"/>
    <x v="0"/>
    <x v="2"/>
    <s v="Massachusetts"/>
    <x v="17"/>
    <n v="364"/>
    <n v="330674"/>
    <n v="0.99202028232492945"/>
    <n v="1.2187016481586832"/>
  </r>
  <r>
    <x v="38"/>
    <n v="551959"/>
    <n v="5.8"/>
    <n v="5.6"/>
    <n v="6"/>
    <x v="0"/>
    <x v="2"/>
    <s v="Michigan"/>
    <x v="38"/>
    <n v="3201"/>
    <n v="548758"/>
    <n v="5.6023768479171832"/>
    <n v="6.0031896461791474"/>
  </r>
  <r>
    <x v="15"/>
    <n v="211436"/>
    <n v="5.6"/>
    <n v="5.3"/>
    <n v="5.9"/>
    <x v="0"/>
    <x v="2"/>
    <s v="Minnesota"/>
    <x v="15"/>
    <n v="1184"/>
    <n v="210252"/>
    <n v="5.2903360668257573"/>
    <n v="5.9272350515418566"/>
  </r>
  <r>
    <x v="48"/>
    <n v="228630"/>
    <n v="1.7"/>
    <n v="1.5"/>
    <n v="1.9"/>
    <x v="0"/>
    <x v="2"/>
    <s v="Mississippi"/>
    <x v="48"/>
    <n v="389"/>
    <n v="228241"/>
    <n v="1.5402563921101551"/>
    <n v="1.8793662404453664"/>
  </r>
  <r>
    <x v="9"/>
    <n v="400654"/>
    <n v="2.7"/>
    <n v="2.5"/>
    <n v="2.9"/>
    <x v="0"/>
    <x v="2"/>
    <s v="Missouri"/>
    <x v="9"/>
    <n v="1082"/>
    <n v="399572"/>
    <n v="2.5444453084149248"/>
    <n v="2.8662598731620674"/>
  </r>
  <r>
    <x v="39"/>
    <n v="33967"/>
    <n v="5.2"/>
    <n v="4.4000000000000004"/>
    <n v="6"/>
    <x v="0"/>
    <x v="2"/>
    <s v="Montana"/>
    <x v="39"/>
    <n v="177"/>
    <n v="33790"/>
    <n v="4.495153903580098"/>
    <n v="6.0386287009652726"/>
  </r>
  <r>
    <x v="40"/>
    <n v="97463"/>
    <n v="1.1000000000000001"/>
    <n v="0.9"/>
    <n v="1.4"/>
    <x v="0"/>
    <x v="2"/>
    <s v="Nebraska"/>
    <x v="40"/>
    <n v="107"/>
    <n v="97356"/>
    <n v="0.90684533720344185"/>
    <n v="1.3281861418122312"/>
  </r>
  <r>
    <x v="18"/>
    <n v="50946"/>
    <n v="3.3"/>
    <n v="2.9"/>
    <n v="3.9"/>
    <x v="0"/>
    <x v="2"/>
    <s v="Nevada"/>
    <x v="18"/>
    <n v="168"/>
    <n v="50778"/>
    <n v="2.8330463969074429"/>
    <n v="3.8370716857045499"/>
  </r>
  <r>
    <x v="24"/>
    <n v="44032"/>
    <n v="4.2"/>
    <n v="3.7"/>
    <n v="4.9000000000000004"/>
    <x v="0"/>
    <x v="2"/>
    <s v="New Hampshire"/>
    <x v="24"/>
    <n v="185"/>
    <n v="43847"/>
    <n v="3.6359815433921976"/>
    <n v="4.8534998979987884"/>
  </r>
  <r>
    <x v="3"/>
    <n v="334551"/>
    <n v="2.1"/>
    <n v="1.9"/>
    <n v="2.2000000000000002"/>
    <x v="0"/>
    <x v="2"/>
    <s v="New Jersey"/>
    <x v="3"/>
    <n v="703"/>
    <n v="333848"/>
    <n v="1.9515565435579891"/>
    <n v="2.2625252275295384"/>
  </r>
  <r>
    <x v="49"/>
    <n v="183786"/>
    <n v="1.5"/>
    <n v="1.3"/>
    <n v="1.7"/>
    <x v="0"/>
    <x v="2"/>
    <s v="New Mexico"/>
    <x v="49"/>
    <n v="276"/>
    <n v="183510"/>
    <n v="1.3342133792453339"/>
    <n v="1.6901184032336996"/>
  </r>
  <r>
    <x v="25"/>
    <n v="986828"/>
    <n v="2.5"/>
    <n v="2.4"/>
    <n v="2.6"/>
    <x v="0"/>
    <x v="2"/>
    <s v="New York"/>
    <x v="25"/>
    <n v="2467"/>
    <n v="984361"/>
    <n v="2.4032835237458356"/>
    <n v="2.6004478632766452"/>
  </r>
  <r>
    <x v="10"/>
    <n v="435822"/>
    <n v="3.4"/>
    <n v="3.3"/>
    <n v="3.6"/>
    <x v="0"/>
    <x v="2"/>
    <s v="North Carolina"/>
    <x v="10"/>
    <n v="1482"/>
    <n v="434340"/>
    <n v="3.2318508324962858"/>
    <n v="3.577845097617836"/>
  </r>
  <r>
    <x v="46"/>
    <n v="21041"/>
    <n v="2.9"/>
    <n v="2.2999999999999998"/>
    <n v="3.8"/>
    <x v="0"/>
    <x v="2"/>
    <s v="North Dakota"/>
    <x v="46"/>
    <n v="61"/>
    <n v="20980"/>
    <n v="2.2466350886848541"/>
    <n v="3.7330468712355032"/>
  </r>
  <r>
    <x v="41"/>
    <n v="562133"/>
    <n v="2.5"/>
    <n v="2.4"/>
    <n v="2.6"/>
    <x v="0"/>
    <x v="2"/>
    <s v="Ohio"/>
    <x v="41"/>
    <n v="1405"/>
    <n v="560728"/>
    <n v="2.3721479260664791"/>
    <n v="2.6334685916454665"/>
  </r>
  <r>
    <x v="26"/>
    <n v="252657"/>
    <n v="1.1000000000000001"/>
    <n v="1"/>
    <n v="1.3"/>
    <x v="0"/>
    <x v="2"/>
    <s v="Oklahoma"/>
    <x v="26"/>
    <n v="278"/>
    <n v="252379"/>
    <n v="0.97795560355484046"/>
    <n v="1.2378268484795338"/>
  </r>
  <r>
    <x v="19"/>
    <n v="154884"/>
    <n v="4.7"/>
    <n v="4.4000000000000004"/>
    <n v="5.0999999999999996"/>
    <x v="0"/>
    <x v="2"/>
    <s v="Oregon"/>
    <x v="19"/>
    <n v="728"/>
    <n v="154156"/>
    <n v="4.3712854079497179"/>
    <n v="5.0538666573840576"/>
  </r>
  <r>
    <x v="11"/>
    <n v="573278"/>
    <n v="4.2"/>
    <n v="4"/>
    <n v="4.4000000000000004"/>
    <x v="0"/>
    <x v="2"/>
    <s v="Pennsylvania"/>
    <x v="11"/>
    <n v="2408"/>
    <n v="570870"/>
    <n v="4.0362133240889735"/>
    <n v="4.3712419801915932"/>
  </r>
  <r>
    <x v="27"/>
    <n v="66153"/>
    <n v="4.8"/>
    <n v="4.3"/>
    <n v="5.3"/>
    <x v="0"/>
    <x v="2"/>
    <s v="Rhode Island"/>
    <x v="27"/>
    <n v="318"/>
    <n v="65835"/>
    <n v="4.3063927820999561"/>
    <n v="5.3651913611509467"/>
  </r>
  <r>
    <x v="4"/>
    <n v="312791"/>
    <n v="3.1"/>
    <n v="3"/>
    <n v="3.4"/>
    <x v="0"/>
    <x v="2"/>
    <s v="South Carolina"/>
    <x v="4"/>
    <n v="970"/>
    <n v="311821"/>
    <n v="2.9120772517339177"/>
    <n v="3.3023521479165248"/>
  </r>
  <r>
    <x v="42"/>
    <n v="42764"/>
    <n v="2.9"/>
    <n v="2.4"/>
    <n v="3.5"/>
    <x v="0"/>
    <x v="2"/>
    <s v="South Dakota"/>
    <x v="42"/>
    <n v="124"/>
    <n v="42640"/>
    <n v="2.4288497395631343"/>
    <n v="3.4597209768987054"/>
  </r>
  <r>
    <x v="16"/>
    <n v="479157"/>
    <n v="0.9"/>
    <n v="0.8"/>
    <n v="1"/>
    <x v="0"/>
    <x v="2"/>
    <s v="Tennessee"/>
    <x v="16"/>
    <n v="431"/>
    <n v="478726"/>
    <n v="0.81833401735995581"/>
    <n v="0.98866142948125879"/>
  </r>
  <r>
    <x v="50"/>
    <n v="1007251"/>
    <n v="1.3"/>
    <n v="1.3"/>
    <n v="1.4"/>
    <x v="0"/>
    <x v="2"/>
    <s v="Texas"/>
    <x v="50"/>
    <n v="1309"/>
    <n v="1005942"/>
    <n v="1.2310462980144952"/>
    <n v="1.3719111174330652"/>
  </r>
  <r>
    <x v="12"/>
    <n v="69605"/>
    <n v="2.6"/>
    <n v="2.2000000000000002"/>
    <n v="3"/>
    <x v="0"/>
    <x v="2"/>
    <s v="Utah"/>
    <x v="12"/>
    <n v="181"/>
    <n v="69424"/>
    <n v="2.2465330942593877"/>
    <n v="3.0091420635741071"/>
  </r>
  <r>
    <x v="44"/>
    <n v="49725"/>
    <n v="5.5"/>
    <n v="4.9000000000000004"/>
    <n v="6.2"/>
    <x v="0"/>
    <x v="2"/>
    <s v="Vermont"/>
    <x v="44"/>
    <n v="273"/>
    <n v="49452"/>
    <n v="4.8755896313539884"/>
    <n v="6.1812024170995263"/>
  </r>
  <r>
    <x v="43"/>
    <n v="265202"/>
    <n v="1.8"/>
    <n v="1.6"/>
    <n v="2"/>
    <x v="0"/>
    <x v="2"/>
    <s v="Virginia"/>
    <x v="43"/>
    <n v="477"/>
    <n v="264725"/>
    <n v="1.6440980475564724"/>
    <n v="1.9675926058314208"/>
  </r>
  <r>
    <x v="28"/>
    <n v="421362"/>
    <n v="1.1000000000000001"/>
    <n v="1"/>
    <n v="1.2"/>
    <x v="0"/>
    <x v="2"/>
    <s v="Washington"/>
    <x v="28"/>
    <n v="463"/>
    <n v="420899"/>
    <n v="1.0030234249685972"/>
    <n v="1.2037085104001266"/>
  </r>
  <r>
    <x v="5"/>
    <n v="122080"/>
    <n v="4.2"/>
    <n v="3.9"/>
    <n v="4.5999999999999996"/>
    <x v="0"/>
    <x v="2"/>
    <s v="West Virginia"/>
    <x v="5"/>
    <n v="513"/>
    <n v="121567"/>
    <n v="3.853896900832376"/>
    <n v="4.5816294269336399"/>
  </r>
  <r>
    <x v="13"/>
    <n v="217566"/>
    <n v="5.6"/>
    <n v="5.3"/>
    <n v="5.9"/>
    <x v="0"/>
    <x v="2"/>
    <s v="Wisconsin"/>
    <x v="13"/>
    <n v="1218"/>
    <n v="216348"/>
    <n v="5.293151483873995"/>
    <n v="5.9209094469121384"/>
  </r>
  <r>
    <x v="29"/>
    <n v="19981"/>
    <n v="2.8"/>
    <n v="2.2000000000000002"/>
    <n v="3.6"/>
    <x v="0"/>
    <x v="2"/>
    <s v="Wyoming"/>
    <x v="29"/>
    <n v="56"/>
    <n v="19925"/>
    <n v="2.1468277476310331"/>
    <n v="3.6496384920130782"/>
  </r>
  <r>
    <x v="6"/>
    <n v="273698"/>
    <n v="1.6"/>
    <n v="1.5"/>
    <n v="1.8"/>
    <x v="9"/>
    <x v="2"/>
    <s v="Alabama"/>
    <x v="6"/>
    <n v="438"/>
    <n v="273260"/>
    <n v="1.4570612134384926"/>
    <n v="1.7575370301508519"/>
  </r>
  <r>
    <x v="30"/>
    <n v="54204"/>
    <n v="3.6"/>
    <n v="3.1"/>
    <n v="4.0999999999999996"/>
    <x v="9"/>
    <x v="2"/>
    <s v="Alaska"/>
    <x v="30"/>
    <n v="195"/>
    <n v="54009"/>
    <n v="3.1250225080501983"/>
    <n v="4.1403739405406963"/>
  </r>
  <r>
    <x v="0"/>
    <n v="312970"/>
    <n v="3.7"/>
    <n v="3.5"/>
    <n v="3.9"/>
    <x v="9"/>
    <x v="2"/>
    <s v="Arizona"/>
    <x v="0"/>
    <n v="1158"/>
    <n v="311812"/>
    <n v="3.4931532188139345"/>
    <n v="3.9191003037410028"/>
  </r>
  <r>
    <x v="7"/>
    <n v="218750"/>
    <n v="5.0999999999999996"/>
    <n v="4.8"/>
    <n v="5.4"/>
    <x v="9"/>
    <x v="2"/>
    <s v="Arkansas"/>
    <x v="7"/>
    <n v="1116"/>
    <n v="217634"/>
    <n v="4.8114753909507879"/>
    <n v="5.4093346479055127"/>
  </r>
  <r>
    <x v="31"/>
    <n v="2471781"/>
    <n v="1.2"/>
    <n v="1.2"/>
    <n v="1.3"/>
    <x v="9"/>
    <x v="2"/>
    <s v="California"/>
    <x v="31"/>
    <n v="2966"/>
    <n v="2468815"/>
    <n v="1.1575406798076164"/>
    <n v="1.2438987008617082"/>
  </r>
  <r>
    <x v="8"/>
    <n v="145270"/>
    <n v="1.8"/>
    <n v="1.6"/>
    <n v="2"/>
    <x v="9"/>
    <x v="2"/>
    <s v="Colorado"/>
    <x v="8"/>
    <n v="261"/>
    <n v="145009"/>
    <n v="1.5908672367622314"/>
    <n v="2.0287896370442553"/>
  </r>
  <r>
    <x v="20"/>
    <n v="170794"/>
    <n v="0.6"/>
    <n v="0.5"/>
    <n v="0.7"/>
    <x v="9"/>
    <x v="2"/>
    <s v="Connecticut"/>
    <x v="20"/>
    <n v="102"/>
    <n v="170692"/>
    <n v="0.49095892668068586"/>
    <n v="0.72592681991585206"/>
  </r>
  <r>
    <x v="32"/>
    <n v="46003"/>
    <n v="2.8"/>
    <n v="2.2999999999999998"/>
    <n v="3.3"/>
    <x v="9"/>
    <x v="2"/>
    <s v="Delaware"/>
    <x v="32"/>
    <n v="129"/>
    <n v="45874"/>
    <n v="2.3571570005781273"/>
    <n v="3.3342021651029232"/>
  </r>
  <r>
    <x v="47"/>
    <n v="58799"/>
    <n v="0.5"/>
    <n v="0.4"/>
    <n v="0.7"/>
    <x v="9"/>
    <x v="2"/>
    <s v="District of Columbia"/>
    <x v="47"/>
    <n v="29"/>
    <n v="58770"/>
    <n v="0.33769269206647001"/>
    <n v="0.71398197681838926"/>
  </r>
  <r>
    <x v="14"/>
    <n v="904760"/>
    <n v="1.7"/>
    <n v="1.6"/>
    <n v="1.7"/>
    <x v="9"/>
    <x v="2"/>
    <s v="Florida"/>
    <x v="14"/>
    <n v="1538"/>
    <n v="903222"/>
    <n v="1.6170515945614257"/>
    <n v="1.7869764155045245"/>
  </r>
  <r>
    <x v="1"/>
    <n v="540112"/>
    <n v="2.4"/>
    <n v="2.2999999999999998"/>
    <n v="2.5"/>
    <x v="9"/>
    <x v="2"/>
    <s v="Georgia"/>
    <x v="1"/>
    <n v="1296"/>
    <n v="538816"/>
    <n v="2.272417614527761"/>
    <n v="2.5336651913560311"/>
  </r>
  <r>
    <x v="45"/>
    <n v="64743"/>
    <n v="0.7"/>
    <n v="0.5"/>
    <n v="0.9"/>
    <x v="9"/>
    <x v="2"/>
    <s v="Hawaii"/>
    <x v="45"/>
    <n v="45"/>
    <n v="64698"/>
    <n v="0.51529526131906633"/>
    <n v="0.93406437856974212"/>
  </r>
  <r>
    <x v="21"/>
    <n v="82400"/>
    <n v="6.1"/>
    <n v="5.6"/>
    <n v="6.6"/>
    <x v="9"/>
    <x v="2"/>
    <s v="Idaho"/>
    <x v="21"/>
    <n v="503"/>
    <n v="81897"/>
    <n v="5.5940795016789462"/>
    <n v="6.6607066944881073"/>
  </r>
  <r>
    <x v="34"/>
    <n v="761748"/>
    <n v="2"/>
    <n v="1.9"/>
    <n v="2.1"/>
    <x v="9"/>
    <x v="2"/>
    <s v="Illinois"/>
    <x v="34"/>
    <n v="1523"/>
    <n v="760225"/>
    <n v="1.9014544077818025"/>
    <n v="2.1022660859947324"/>
  </r>
  <r>
    <x v="22"/>
    <n v="356775"/>
    <n v="3"/>
    <n v="2.8"/>
    <n v="3.2"/>
    <x v="9"/>
    <x v="2"/>
    <s v="Indiana"/>
    <x v="22"/>
    <n v="1070"/>
    <n v="355705"/>
    <n v="2.8247727446812796"/>
    <n v="3.1841078550056712"/>
  </r>
  <r>
    <x v="33"/>
    <n v="118235"/>
    <n v="1.7"/>
    <n v="1.5"/>
    <n v="2"/>
    <x v="9"/>
    <x v="2"/>
    <s v="Iowa"/>
    <x v="33"/>
    <n v="201"/>
    <n v="118034"/>
    <n v="1.4797114507638354"/>
    <n v="1.9526755196551653"/>
  </r>
  <r>
    <x v="35"/>
    <n v="112351"/>
    <n v="4.5"/>
    <n v="4.0999999999999996"/>
    <n v="4.9000000000000004"/>
    <x v="9"/>
    <x v="2"/>
    <s v="Kansas"/>
    <x v="35"/>
    <n v="506"/>
    <n v="111845"/>
    <n v="4.1280615985105529"/>
    <n v="4.9133063179135146"/>
  </r>
  <r>
    <x v="36"/>
    <n v="286937"/>
    <n v="2.6"/>
    <n v="2.4"/>
    <n v="2.8"/>
    <x v="9"/>
    <x v="2"/>
    <s v="Kentucky"/>
    <x v="36"/>
    <n v="746"/>
    <n v="286191"/>
    <n v="2.419854806867471"/>
    <n v="2.7932108941173244"/>
  </r>
  <r>
    <x v="37"/>
    <n v="396329"/>
    <n v="1.6"/>
    <n v="1.5"/>
    <n v="1.7"/>
    <x v="9"/>
    <x v="2"/>
    <s v="Louisiana"/>
    <x v="37"/>
    <n v="634"/>
    <n v="395695"/>
    <n v="1.4798116824334453"/>
    <n v="1.7292119607733702"/>
  </r>
  <r>
    <x v="23"/>
    <n v="73985"/>
    <n v="12"/>
    <n v="11.2"/>
    <n v="12.8"/>
    <x v="9"/>
    <x v="2"/>
    <s v="Maine"/>
    <x v="23"/>
    <n v="888"/>
    <n v="73097"/>
    <n v="11.241890469035226"/>
    <n v="12.813648497759988"/>
  </r>
  <r>
    <x v="2"/>
    <n v="297394"/>
    <n v="2.5"/>
    <n v="2.2999999999999998"/>
    <n v="2.7"/>
    <x v="9"/>
    <x v="2"/>
    <s v="Maryland"/>
    <x v="2"/>
    <n v="743"/>
    <n v="296651"/>
    <n v="2.3250331412789516"/>
    <n v="2.6845575521591711"/>
  </r>
  <r>
    <x v="17"/>
    <n v="334015"/>
    <n v="1.2"/>
    <n v="1.1000000000000001"/>
    <n v="1.3"/>
    <x v="9"/>
    <x v="2"/>
    <s v="Massachusetts"/>
    <x v="17"/>
    <n v="401"/>
    <n v="333614"/>
    <n v="1.0884286367123757"/>
    <n v="1.3241342453729505"/>
  </r>
  <r>
    <x v="38"/>
    <n v="592669"/>
    <n v="7.1"/>
    <n v="6.9"/>
    <n v="7.3"/>
    <x v="9"/>
    <x v="2"/>
    <s v="Michigan"/>
    <x v="38"/>
    <n v="4208"/>
    <n v="588461"/>
    <n v="6.8894483682120589"/>
    <n v="7.3171102419241372"/>
  </r>
  <r>
    <x v="15"/>
    <n v="220104"/>
    <n v="6.5"/>
    <n v="6.2"/>
    <n v="6.9"/>
    <x v="9"/>
    <x v="2"/>
    <s v="Minnesota"/>
    <x v="15"/>
    <n v="1431"/>
    <n v="218673"/>
    <n v="6.174000715499802"/>
    <n v="6.846169033231555"/>
  </r>
  <r>
    <x v="48"/>
    <n v="278423"/>
    <n v="1.6"/>
    <n v="1.5"/>
    <n v="1.8"/>
    <x v="9"/>
    <x v="2"/>
    <s v="Mississippi"/>
    <x v="48"/>
    <n v="445"/>
    <n v="277978"/>
    <n v="1.4563076330406006"/>
    <n v="1.7540202726218037"/>
  </r>
  <r>
    <x v="9"/>
    <n v="429228"/>
    <n v="3"/>
    <n v="2.8"/>
    <n v="3.1"/>
    <x v="9"/>
    <x v="2"/>
    <s v="Missouri"/>
    <x v="9"/>
    <n v="1288"/>
    <n v="427940"/>
    <n v="2.8413726988832653"/>
    <n v="3.1689956140840221"/>
  </r>
  <r>
    <x v="39"/>
    <n v="36697"/>
    <n v="6.2"/>
    <n v="5.4"/>
    <n v="7"/>
    <x v="9"/>
    <x v="2"/>
    <s v="Montana"/>
    <x v="39"/>
    <n v="228"/>
    <n v="36469"/>
    <n v="5.4558453113274625"/>
    <n v="7.0736074353254521"/>
  </r>
  <r>
    <x v="40"/>
    <n v="105601"/>
    <n v="1.1000000000000001"/>
    <n v="0.9"/>
    <n v="1.3"/>
    <x v="9"/>
    <x v="2"/>
    <s v="Nebraska"/>
    <x v="40"/>
    <n v="116"/>
    <n v="105485"/>
    <n v="0.91437999523779812"/>
    <n v="1.3188647647825806"/>
  </r>
  <r>
    <x v="18"/>
    <n v="53446"/>
    <n v="4.3"/>
    <n v="3.8"/>
    <n v="4.9000000000000004"/>
    <x v="9"/>
    <x v="2"/>
    <s v="Nevada"/>
    <x v="18"/>
    <n v="230"/>
    <n v="53216"/>
    <n v="3.7806767512906272"/>
    <n v="4.8973931205919881"/>
  </r>
  <r>
    <x v="24"/>
    <n v="45367"/>
    <n v="4.3"/>
    <n v="3.7"/>
    <n v="4.9000000000000004"/>
    <x v="9"/>
    <x v="2"/>
    <s v="New Hampshire"/>
    <x v="24"/>
    <n v="195"/>
    <n v="45172"/>
    <n v="3.7339100109515964"/>
    <n v="4.9465871135760784"/>
  </r>
  <r>
    <x v="3"/>
    <n v="347409"/>
    <n v="2.1"/>
    <n v="2"/>
    <n v="2.2999999999999998"/>
    <x v="9"/>
    <x v="2"/>
    <s v="New Jersey"/>
    <x v="3"/>
    <n v="730"/>
    <n v="346679"/>
    <n v="1.9542086022430933"/>
    <n v="2.2593416300220124"/>
  </r>
  <r>
    <x v="49"/>
    <n v="196635"/>
    <n v="1.7"/>
    <n v="1.5"/>
    <n v="1.9"/>
    <x v="9"/>
    <x v="2"/>
    <s v="New Mexico"/>
    <x v="49"/>
    <n v="334"/>
    <n v="196301"/>
    <n v="1.5255273177902269"/>
    <n v="1.8910990915012886"/>
  </r>
  <r>
    <x v="25"/>
    <n v="1085474"/>
    <n v="2.5"/>
    <n v="2.4"/>
    <n v="2.6"/>
    <x v="9"/>
    <x v="2"/>
    <s v="New York"/>
    <x v="25"/>
    <n v="2714"/>
    <n v="1082760"/>
    <n v="2.4080529854833235"/>
    <n v="2.5960486657494704"/>
  </r>
  <r>
    <x v="10"/>
    <n v="482049"/>
    <n v="3.5"/>
    <n v="3.3"/>
    <n v="3.6"/>
    <x v="9"/>
    <x v="2"/>
    <s v="North Carolina"/>
    <x v="10"/>
    <n v="1687"/>
    <n v="480362"/>
    <n v="3.336753937910911"/>
    <n v="3.6704476970767463"/>
  </r>
  <r>
    <x v="46"/>
    <n v="21553"/>
    <n v="3.2"/>
    <n v="2.5"/>
    <n v="4"/>
    <x v="9"/>
    <x v="2"/>
    <s v="North Dakota"/>
    <x v="46"/>
    <n v="69"/>
    <n v="21484"/>
    <n v="2.5204096704474401"/>
    <n v="4.0594716675328515"/>
  </r>
  <r>
    <x v="41"/>
    <n v="680239"/>
    <n v="2.5"/>
    <n v="2.2999999999999998"/>
    <n v="2.6"/>
    <x v="9"/>
    <x v="2"/>
    <s v="Ohio"/>
    <x v="41"/>
    <n v="1701"/>
    <n v="678538"/>
    <n v="2.3846170119889187"/>
    <n v="2.6221853404131541"/>
  </r>
  <r>
    <x v="26"/>
    <n v="277750"/>
    <n v="1.3"/>
    <n v="1.2"/>
    <n v="1.5"/>
    <x v="9"/>
    <x v="2"/>
    <s v="Oklahoma"/>
    <x v="26"/>
    <n v="361"/>
    <n v="277389"/>
    <n v="1.1721088473488268"/>
    <n v="1.4411455904959369"/>
  </r>
  <r>
    <x v="19"/>
    <n v="165685"/>
    <n v="5"/>
    <n v="4.5999999999999996"/>
    <n v="5.3"/>
    <x v="9"/>
    <x v="2"/>
    <s v="Oregon"/>
    <x v="19"/>
    <n v="828"/>
    <n v="164857"/>
    <n v="4.6687930380260161"/>
    <n v="5.3490297930499144"/>
  </r>
  <r>
    <x v="11"/>
    <n v="589318"/>
    <n v="5.2"/>
    <n v="5"/>
    <n v="5.4"/>
    <x v="9"/>
    <x v="2"/>
    <s v="Pennsylvania"/>
    <x v="11"/>
    <n v="3064"/>
    <n v="586254"/>
    <n v="5.0187551351880364"/>
    <n v="5.3861561160932574"/>
  </r>
  <r>
    <x v="27"/>
    <n v="69924"/>
    <n v="5.2"/>
    <n v="4.7"/>
    <n v="5.8"/>
    <x v="9"/>
    <x v="2"/>
    <s v="Rhode Island"/>
    <x v="27"/>
    <n v="364"/>
    <n v="69560"/>
    <n v="4.6973911687331187"/>
    <n v="5.7682752032463895"/>
  </r>
  <r>
    <x v="4"/>
    <n v="352715"/>
    <n v="3.2"/>
    <n v="3"/>
    <n v="3.4"/>
    <x v="9"/>
    <x v="2"/>
    <s v="South Carolina"/>
    <x v="4"/>
    <n v="1129"/>
    <n v="351586"/>
    <n v="3.019648334705042"/>
    <n v="3.3929420714832816"/>
  </r>
  <r>
    <x v="42"/>
    <n v="47275"/>
    <n v="2.6"/>
    <n v="2.1"/>
    <n v="3.1"/>
    <x v="9"/>
    <x v="2"/>
    <s v="South Dakota"/>
    <x v="42"/>
    <n v="123"/>
    <n v="47152"/>
    <n v="2.1777248014335275"/>
    <n v="3.1066995015245533"/>
  </r>
  <r>
    <x v="16"/>
    <n v="514766"/>
    <n v="0.8"/>
    <n v="0.7"/>
    <n v="0.9"/>
    <x v="9"/>
    <x v="2"/>
    <s v="Tennessee"/>
    <x v="16"/>
    <n v="412"/>
    <n v="514354"/>
    <n v="0.7265676477658195"/>
    <n v="0.88161020600014894"/>
  </r>
  <r>
    <x v="50"/>
    <n v="1054202"/>
    <n v="1.6"/>
    <n v="1.6"/>
    <n v="1.7"/>
    <x v="9"/>
    <x v="2"/>
    <s v="Texas"/>
    <x v="50"/>
    <n v="1687"/>
    <n v="1052515"/>
    <n v="1.5257123632145044"/>
    <n v="1.6784450470180197"/>
  </r>
  <r>
    <x v="12"/>
    <n v="72832"/>
    <n v="2.9"/>
    <n v="2.5"/>
    <n v="3.3"/>
    <x v="9"/>
    <x v="2"/>
    <s v="Utah"/>
    <x v="12"/>
    <n v="211"/>
    <n v="72621"/>
    <n v="2.5303392009976857"/>
    <n v="3.3162529477516718"/>
  </r>
  <r>
    <x v="44"/>
    <n v="51215"/>
    <n v="6.2"/>
    <n v="5.6"/>
    <n v="7"/>
    <x v="9"/>
    <x v="2"/>
    <s v="Vermont"/>
    <x v="44"/>
    <n v="318"/>
    <n v="50897"/>
    <n v="5.5628433567495028"/>
    <n v="6.9294630015487124"/>
  </r>
  <r>
    <x v="43"/>
    <n v="260389"/>
    <n v="2.2000000000000002"/>
    <n v="2"/>
    <n v="2.4"/>
    <x v="9"/>
    <x v="2"/>
    <s v="Virginia"/>
    <x v="43"/>
    <n v="573"/>
    <n v="259816"/>
    <n v="2.0274699478283873"/>
    <n v="2.3883252498384957"/>
  </r>
  <r>
    <x v="28"/>
    <n v="440348"/>
    <n v="1.2"/>
    <n v="1.1000000000000001"/>
    <n v="1.3"/>
    <x v="9"/>
    <x v="2"/>
    <s v="Washington"/>
    <x v="28"/>
    <n v="528"/>
    <n v="439820"/>
    <n v="1.1009124105776611"/>
    <n v="1.3058936000650916"/>
  </r>
  <r>
    <x v="5"/>
    <n v="123188"/>
    <n v="5.2"/>
    <n v="4.9000000000000004"/>
    <n v="5.7"/>
    <x v="9"/>
    <x v="2"/>
    <s v="West Virginia"/>
    <x v="5"/>
    <n v="641"/>
    <n v="122547"/>
    <n v="4.8162080288775586"/>
    <n v="5.6215080048624824"/>
  </r>
  <r>
    <x v="13"/>
    <n v="238280"/>
    <n v="6.2"/>
    <n v="5.9"/>
    <n v="6.5"/>
    <x v="9"/>
    <x v="2"/>
    <s v="Wisconsin"/>
    <x v="13"/>
    <n v="1477"/>
    <n v="236803"/>
    <n v="5.8911138449173333"/>
    <n v="6.5219874409785357"/>
  </r>
  <r>
    <x v="29"/>
    <n v="23603"/>
    <n v="3.1"/>
    <n v="2.5"/>
    <n v="3.9"/>
    <x v="9"/>
    <x v="2"/>
    <s v="Wyoming"/>
    <x v="29"/>
    <n v="73"/>
    <n v="23530"/>
    <n v="2.451648233452747"/>
    <n v="3.8957260682756143"/>
  </r>
  <r>
    <x v="6"/>
    <n v="301754"/>
    <n v="1.8"/>
    <n v="1.6"/>
    <n v="1.9"/>
    <x v="1"/>
    <x v="2"/>
    <s v="Alabama"/>
    <x v="6"/>
    <n v="543"/>
    <n v="301211"/>
    <n v="1.654205633814773"/>
    <n v="1.9574369122478419"/>
  </r>
  <r>
    <x v="30"/>
    <n v="57115"/>
    <n v="3.9"/>
    <n v="3.4"/>
    <n v="4.4000000000000004"/>
    <x v="1"/>
    <x v="2"/>
    <s v="Alaska"/>
    <x v="30"/>
    <n v="223"/>
    <n v="56892"/>
    <n v="3.4230833297716194"/>
    <n v="4.4524520860684094"/>
  </r>
  <r>
    <x v="0"/>
    <n v="373705"/>
    <n v="3.9"/>
    <n v="3.8"/>
    <n v="4.2"/>
    <x v="1"/>
    <x v="2"/>
    <s v="Arizona"/>
    <x v="0"/>
    <n v="1457"/>
    <n v="372248"/>
    <n v="3.7039002373195005"/>
    <n v="4.1038932508691204"/>
  </r>
  <r>
    <x v="7"/>
    <n v="249902"/>
    <n v="5"/>
    <n v="4.7"/>
    <n v="5.3"/>
    <x v="1"/>
    <x v="2"/>
    <s v="Arkansas"/>
    <x v="7"/>
    <n v="1250"/>
    <n v="248652"/>
    <n v="4.7326629278564001"/>
    <n v="5.2864764576200116"/>
  </r>
  <r>
    <x v="31"/>
    <n v="2695067"/>
    <n v="1.4"/>
    <n v="1.4"/>
    <n v="1.4"/>
    <x v="1"/>
    <x v="2"/>
    <s v="California"/>
    <x v="31"/>
    <n v="3773"/>
    <n v="2691294"/>
    <n v="1.3560196107691904"/>
    <n v="1.4453321543421207"/>
  </r>
  <r>
    <x v="8"/>
    <n v="156929"/>
    <n v="2"/>
    <n v="1.8"/>
    <n v="2.2000000000000002"/>
    <x v="1"/>
    <x v="2"/>
    <s v="Colorado"/>
    <x v="8"/>
    <n v="314"/>
    <n v="156615"/>
    <n v="1.7909990032482948"/>
    <n v="2.2351911360954189"/>
  </r>
  <r>
    <x v="20"/>
    <n v="182671"/>
    <n v="0.6"/>
    <n v="0.5"/>
    <n v="0.8"/>
    <x v="1"/>
    <x v="2"/>
    <s v="Connecticut"/>
    <x v="20"/>
    <n v="110"/>
    <n v="182561"/>
    <n v="0.49871965542737262"/>
    <n v="0.72663495297475589"/>
  </r>
  <r>
    <x v="32"/>
    <n v="49318"/>
    <n v="4"/>
    <n v="3.5"/>
    <n v="4.5999999999999996"/>
    <x v="1"/>
    <x v="2"/>
    <s v="Delaware"/>
    <x v="32"/>
    <n v="197"/>
    <n v="49121"/>
    <n v="3.4724500622085706"/>
    <n v="4.5937828085340184"/>
  </r>
  <r>
    <x v="47"/>
    <n v="56388"/>
    <n v="0.4"/>
    <n v="0.3"/>
    <n v="0.7"/>
    <x v="1"/>
    <x v="2"/>
    <s v="District of Columbia"/>
    <x v="47"/>
    <n v="23"/>
    <n v="56365"/>
    <n v="0.26514761321250557"/>
    <n v="0.6186940477676578"/>
  </r>
  <r>
    <x v="14"/>
    <n v="998003"/>
    <n v="1.7"/>
    <n v="1.7"/>
    <n v="1.8"/>
    <x v="1"/>
    <x v="2"/>
    <s v="Florida"/>
    <x v="14"/>
    <n v="1697"/>
    <n v="996306"/>
    <n v="1.6214128296100923"/>
    <n v="1.7832145914343904"/>
  </r>
  <r>
    <x v="1"/>
    <n v="606252"/>
    <n v="2.7"/>
    <n v="2.6"/>
    <n v="2.9"/>
    <x v="1"/>
    <x v="2"/>
    <s v="Georgia"/>
    <x v="1"/>
    <n v="1637"/>
    <n v="604615"/>
    <n v="2.5726080490246348"/>
    <n v="2.8340886533663769"/>
  </r>
  <r>
    <x v="45"/>
    <n v="68692"/>
    <n v="0.7"/>
    <n v="0.5"/>
    <n v="0.9"/>
    <x v="1"/>
    <x v="2"/>
    <s v="Hawaii"/>
    <x v="45"/>
    <n v="48"/>
    <n v="68644"/>
    <n v="0.52325556678428331"/>
    <n v="0.93012875314639942"/>
  </r>
  <r>
    <x v="21"/>
    <n v="90875"/>
    <n v="7"/>
    <n v="6.4"/>
    <n v="7.5"/>
    <x v="1"/>
    <x v="2"/>
    <s v="Idaho"/>
    <x v="21"/>
    <n v="636"/>
    <n v="90239"/>
    <n v="6.4762648628866115"/>
    <n v="7.5626625523446576"/>
  </r>
  <r>
    <x v="34"/>
    <n v="784475"/>
    <n v="2.2000000000000002"/>
    <n v="2.1"/>
    <n v="2.2999999999999998"/>
    <x v="1"/>
    <x v="2"/>
    <s v="Illinois"/>
    <x v="34"/>
    <n v="1726"/>
    <n v="782749"/>
    <n v="2.0988657070652574"/>
    <n v="2.3064047427969649"/>
  </r>
  <r>
    <x v="22"/>
    <n v="388141"/>
    <n v="3.7"/>
    <n v="3.5"/>
    <n v="3.9"/>
    <x v="1"/>
    <x v="2"/>
    <s v="Indiana"/>
    <x v="22"/>
    <n v="1436"/>
    <n v="386705"/>
    <n v="3.5134109632138673"/>
    <n v="3.8957856861915579"/>
  </r>
  <r>
    <x v="33"/>
    <n v="129963"/>
    <n v="3.3"/>
    <n v="3"/>
    <n v="3.6"/>
    <x v="1"/>
    <x v="2"/>
    <s v="Iowa"/>
    <x v="33"/>
    <n v="429"/>
    <n v="129534"/>
    <n v="3.0027449746375541"/>
    <n v="3.6284961107570171"/>
  </r>
  <r>
    <x v="35"/>
    <n v="119002"/>
    <n v="4.9000000000000004"/>
    <n v="4.5"/>
    <n v="5.3"/>
    <x v="1"/>
    <x v="2"/>
    <s v="Kansas"/>
    <x v="35"/>
    <n v="583"/>
    <n v="118419"/>
    <n v="4.517401282461984"/>
    <n v="5.3127166720880998"/>
  </r>
  <r>
    <x v="36"/>
    <n v="292737"/>
    <n v="3.1"/>
    <n v="2.9"/>
    <n v="3.3"/>
    <x v="1"/>
    <x v="2"/>
    <s v="Kentucky"/>
    <x v="36"/>
    <n v="907"/>
    <n v="291830"/>
    <n v="2.9032233854399214"/>
    <n v="3.3065061820567498"/>
  </r>
  <r>
    <x v="37"/>
    <n v="462469"/>
    <n v="1.7"/>
    <n v="1.6"/>
    <n v="1.8"/>
    <x v="1"/>
    <x v="2"/>
    <s v="Louisiana"/>
    <x v="37"/>
    <n v="786"/>
    <n v="461683"/>
    <n v="1.5847811749871221"/>
    <n v="1.8226436888164954"/>
  </r>
  <r>
    <x v="23"/>
    <n v="87386"/>
    <n v="12.1"/>
    <n v="11.4"/>
    <n v="12.8"/>
    <x v="1"/>
    <x v="2"/>
    <s v="Maine"/>
    <x v="23"/>
    <n v="1057"/>
    <n v="86329"/>
    <n v="11.391499228818761"/>
    <n v="12.842913186480681"/>
  </r>
  <r>
    <x v="2"/>
    <n v="319183"/>
    <n v="3.7"/>
    <n v="3.5"/>
    <n v="3.9"/>
    <x v="1"/>
    <x v="2"/>
    <s v="Maryland"/>
    <x v="2"/>
    <n v="1181"/>
    <n v="318002"/>
    <n v="3.4951582044676885"/>
    <n v="3.9169313666680909"/>
  </r>
  <r>
    <x v="17"/>
    <n v="352027"/>
    <n v="1.3"/>
    <n v="1.2"/>
    <n v="1.5"/>
    <x v="1"/>
    <x v="2"/>
    <s v="Massachusetts"/>
    <x v="17"/>
    <n v="458"/>
    <n v="351569"/>
    <n v="1.1870312572478694"/>
    <n v="1.4259257638155651"/>
  </r>
  <r>
    <x v="38"/>
    <n v="637087"/>
    <n v="6.6"/>
    <n v="6.4"/>
    <n v="6.8"/>
    <x v="1"/>
    <x v="2"/>
    <s v="Michigan"/>
    <x v="38"/>
    <n v="4205"/>
    <n v="632882"/>
    <n v="6.4044276184732443"/>
    <n v="6.8022313244720749"/>
  </r>
  <r>
    <x v="15"/>
    <n v="235826"/>
    <n v="7.4"/>
    <n v="7.1"/>
    <n v="7.8"/>
    <x v="1"/>
    <x v="2"/>
    <s v="Minnesota"/>
    <x v="15"/>
    <n v="1745"/>
    <n v="234081"/>
    <n v="7.0613784494873277"/>
    <n v="7.7537163544956105"/>
  </r>
  <r>
    <x v="48"/>
    <n v="285144"/>
    <n v="1.8"/>
    <n v="1.6"/>
    <n v="1.9"/>
    <x v="1"/>
    <x v="2"/>
    <s v="Mississippi"/>
    <x v="48"/>
    <n v="513"/>
    <n v="284631"/>
    <n v="1.6498265258447149"/>
    <n v="1.961778785814001"/>
  </r>
  <r>
    <x v="9"/>
    <n v="436980"/>
    <n v="3.4"/>
    <n v="3.2"/>
    <n v="3.6"/>
    <x v="1"/>
    <x v="2"/>
    <s v="Missouri"/>
    <x v="9"/>
    <n v="1486"/>
    <n v="435494"/>
    <n v="3.2322079096131024"/>
    <n v="3.5777497512610092"/>
  </r>
  <r>
    <x v="39"/>
    <n v="38320"/>
    <n v="7.3"/>
    <n v="6.5"/>
    <n v="8.1999999999999993"/>
    <x v="1"/>
    <x v="2"/>
    <s v="Montana"/>
    <x v="39"/>
    <n v="280"/>
    <n v="38040"/>
    <n v="6.4993134778670631"/>
    <n v="8.2132371787926228"/>
  </r>
  <r>
    <x v="40"/>
    <n v="112447"/>
    <n v="1.2"/>
    <n v="1"/>
    <n v="1.4"/>
    <x v="1"/>
    <x v="2"/>
    <s v="Nebraska"/>
    <x v="40"/>
    <n v="135"/>
    <n v="112312"/>
    <n v="1.0130701898586298"/>
    <n v="1.4221402120215052"/>
  </r>
  <r>
    <x v="18"/>
    <n v="78225"/>
    <n v="3.8"/>
    <n v="3.4"/>
    <n v="4.3"/>
    <x v="1"/>
    <x v="2"/>
    <s v="Nevada"/>
    <x v="18"/>
    <n v="297"/>
    <n v="77928"/>
    <n v="3.3880779722296372"/>
    <n v="4.2541348954554241"/>
  </r>
  <r>
    <x v="24"/>
    <n v="50451"/>
    <n v="5"/>
    <n v="4.4000000000000004"/>
    <n v="5.6"/>
    <x v="1"/>
    <x v="2"/>
    <s v="New Hampshire"/>
    <x v="24"/>
    <n v="252"/>
    <n v="50199"/>
    <n v="4.4140389546884498"/>
    <n v="5.6512282057519378"/>
  </r>
  <r>
    <x v="3"/>
    <n v="367563"/>
    <n v="2.5"/>
    <n v="2.4"/>
    <n v="2.7"/>
    <x v="1"/>
    <x v="2"/>
    <s v="New Jersey"/>
    <x v="3"/>
    <n v="919"/>
    <n v="366644"/>
    <n v="2.3437537449644261"/>
    <n v="2.667148357931163"/>
  </r>
  <r>
    <x v="49"/>
    <n v="212060"/>
    <n v="1.6"/>
    <n v="1.5"/>
    <n v="1.8"/>
    <x v="1"/>
    <x v="2"/>
    <s v="New Mexico"/>
    <x v="49"/>
    <n v="339"/>
    <n v="211721"/>
    <n v="1.4368801751163267"/>
    <n v="1.7783848796435935"/>
  </r>
  <r>
    <x v="25"/>
    <n v="1213599"/>
    <n v="2.5"/>
    <n v="2.4"/>
    <n v="2.6"/>
    <x v="1"/>
    <x v="2"/>
    <s v="New York"/>
    <x v="25"/>
    <n v="3034"/>
    <n v="1210565"/>
    <n v="2.4126892518874814"/>
    <n v="2.5904643758034274"/>
  </r>
  <r>
    <x v="10"/>
    <n v="506880"/>
    <n v="3.7"/>
    <n v="3.5"/>
    <n v="3.9"/>
    <x v="1"/>
    <x v="2"/>
    <s v="North Carolina"/>
    <x v="10"/>
    <n v="1875"/>
    <n v="505005"/>
    <n v="3.5356113367166491"/>
    <n v="3.8701119311963148"/>
  </r>
  <r>
    <x v="46"/>
    <n v="23278"/>
    <n v="3.5"/>
    <n v="2.8"/>
    <n v="4.3"/>
    <x v="1"/>
    <x v="2"/>
    <s v="North Dakota"/>
    <x v="46"/>
    <n v="81"/>
    <n v="23197"/>
    <n v="2.7920115851601688"/>
    <n v="4.3311989698993623"/>
  </r>
  <r>
    <x v="41"/>
    <n v="714335"/>
    <n v="2.7"/>
    <n v="2.6"/>
    <n v="2.8"/>
    <x v="1"/>
    <x v="2"/>
    <s v="Ohio"/>
    <x v="41"/>
    <n v="1929"/>
    <n v="712406"/>
    <n v="2.5826550040912584"/>
    <n v="2.8235209374745862"/>
  </r>
  <r>
    <x v="26"/>
    <n v="325747"/>
    <n v="1.4"/>
    <n v="1.2"/>
    <n v="1.5"/>
    <x v="1"/>
    <x v="2"/>
    <s v="Oklahoma"/>
    <x v="26"/>
    <n v="456"/>
    <n v="325291"/>
    <n v="1.2769423556705752"/>
    <n v="1.5345360574603049"/>
  </r>
  <r>
    <x v="19"/>
    <n v="175645"/>
    <n v="5.6"/>
    <n v="5.2"/>
    <n v="5.9"/>
    <x v="1"/>
    <x v="2"/>
    <s v="Oregon"/>
    <x v="19"/>
    <n v="984"/>
    <n v="174661"/>
    <n v="5.2634714752346188"/>
    <n v="5.9625715913971353"/>
  </r>
  <r>
    <x v="11"/>
    <n v="613611"/>
    <n v="4.9000000000000004"/>
    <n v="4.8"/>
    <n v="5.0999999999999996"/>
    <x v="1"/>
    <x v="2"/>
    <s v="Pennsylvania"/>
    <x v="11"/>
    <n v="3007"/>
    <n v="610604"/>
    <n v="4.7287915011411092"/>
    <n v="5.0784052161249713"/>
  </r>
  <r>
    <x v="27"/>
    <n v="73167"/>
    <n v="5.7"/>
    <n v="5.2"/>
    <n v="6.3"/>
    <x v="1"/>
    <x v="2"/>
    <s v="Rhode Island"/>
    <x v="27"/>
    <n v="417"/>
    <n v="72750"/>
    <n v="5.1779509002323199"/>
    <n v="6.2725318619785977"/>
  </r>
  <r>
    <x v="4"/>
    <n v="376871"/>
    <n v="3.4"/>
    <n v="3.2"/>
    <n v="3.6"/>
    <x v="1"/>
    <x v="2"/>
    <s v="South Carolina"/>
    <x v="4"/>
    <n v="1281"/>
    <n v="375590"/>
    <n v="3.2180779027275315"/>
    <n v="3.5901278371110386"/>
  </r>
  <r>
    <x v="42"/>
    <n v="50966"/>
    <n v="2.6"/>
    <n v="2.1"/>
    <n v="3"/>
    <x v="1"/>
    <x v="2"/>
    <s v="South Dakota"/>
    <x v="42"/>
    <n v="133"/>
    <n v="50833"/>
    <n v="2.1994322021385639"/>
    <n v="3.094707451772329"/>
  </r>
  <r>
    <x v="16"/>
    <n v="517306"/>
    <n v="0.8"/>
    <n v="0.7"/>
    <n v="0.9"/>
    <x v="1"/>
    <x v="2"/>
    <s v="Tennessee"/>
    <x v="16"/>
    <n v="414"/>
    <n v="516892"/>
    <n v="0.72668062832908142"/>
    <n v="0.88133335507956578"/>
  </r>
  <r>
    <x v="50"/>
    <n v="1298947"/>
    <n v="1.5"/>
    <n v="1.5"/>
    <n v="1.6"/>
    <x v="1"/>
    <x v="2"/>
    <s v="Texas"/>
    <x v="50"/>
    <n v="1948"/>
    <n v="1296999"/>
    <n v="1.434555142174502"/>
    <n v="1.5677458952080026"/>
  </r>
  <r>
    <x v="12"/>
    <n v="80714"/>
    <n v="3.2"/>
    <n v="2.8"/>
    <n v="3.6"/>
    <x v="1"/>
    <x v="2"/>
    <s v="Utah"/>
    <x v="12"/>
    <n v="258"/>
    <n v="80456"/>
    <n v="2.8285608692376827"/>
    <n v="3.6116690653784245"/>
  </r>
  <r>
    <x v="44"/>
    <n v="52396"/>
    <n v="6.9"/>
    <n v="6.3"/>
    <n v="7.7"/>
    <x v="1"/>
    <x v="2"/>
    <s v="Vermont"/>
    <x v="44"/>
    <n v="362"/>
    <n v="52034"/>
    <n v="6.2330918561712902"/>
    <n v="7.6570543457533971"/>
  </r>
  <r>
    <x v="43"/>
    <n v="281133"/>
    <n v="2.6"/>
    <n v="2.5"/>
    <n v="2.8"/>
    <x v="1"/>
    <x v="2"/>
    <s v="Virginia"/>
    <x v="43"/>
    <n v="731"/>
    <n v="280402"/>
    <n v="2.4183751868950707"/>
    <n v="2.7956033554206012"/>
  </r>
  <r>
    <x v="28"/>
    <n v="471773"/>
    <n v="1.4"/>
    <n v="1.3"/>
    <n v="1.5"/>
    <x v="1"/>
    <x v="2"/>
    <s v="Washington"/>
    <x v="28"/>
    <n v="660"/>
    <n v="471113"/>
    <n v="1.2961512174367142"/>
    <n v="1.5099243303310244"/>
  </r>
  <r>
    <x v="5"/>
    <n v="135767"/>
    <n v="5.5"/>
    <n v="5.0999999999999996"/>
    <n v="5.9"/>
    <x v="1"/>
    <x v="2"/>
    <s v="West Virginia"/>
    <x v="5"/>
    <n v="747"/>
    <n v="135020"/>
    <n v="5.1218505493935655"/>
    <n v="5.9102786082870953"/>
  </r>
  <r>
    <x v="13"/>
    <n v="266853"/>
    <n v="6.7"/>
    <n v="6.4"/>
    <n v="7"/>
    <x v="1"/>
    <x v="2"/>
    <s v="Wisconsin"/>
    <x v="13"/>
    <n v="1788"/>
    <n v="265065"/>
    <n v="6.3976492827936617"/>
    <n v="7.0171893222458408"/>
  </r>
  <r>
    <x v="29"/>
    <n v="29803"/>
    <n v="2.8"/>
    <n v="2.2000000000000002"/>
    <n v="3.5"/>
    <x v="1"/>
    <x v="2"/>
    <s v="Wyoming"/>
    <x v="29"/>
    <n v="83"/>
    <n v="29720"/>
    <n v="2.240562770087223"/>
    <n v="3.4575068846709538"/>
  </r>
  <r>
    <x v="6"/>
    <n v="317920"/>
    <n v="2"/>
    <n v="1.9"/>
    <n v="2.2000000000000002"/>
    <x v="10"/>
    <x v="2"/>
    <s v="Alabama"/>
    <x v="6"/>
    <n v="636"/>
    <n v="317284"/>
    <n v="1.8508534522887148"/>
    <n v="2.1621876992222471"/>
  </r>
  <r>
    <x v="30"/>
    <n v="59663"/>
    <n v="4.2"/>
    <n v="3.7"/>
    <n v="4.7"/>
    <x v="10"/>
    <x v="2"/>
    <s v="Alaska"/>
    <x v="30"/>
    <n v="251"/>
    <n v="59412"/>
    <n v="3.7166097297967355"/>
    <n v="4.7611552474193379"/>
  </r>
  <r>
    <x v="0"/>
    <n v="432277"/>
    <n v="4"/>
    <n v="3.9"/>
    <n v="4.2"/>
    <x v="10"/>
    <x v="2"/>
    <s v="Arizona"/>
    <x v="0"/>
    <n v="1729"/>
    <n v="430548"/>
    <n v="3.8158499970144422"/>
    <n v="4.1924657246307673"/>
  </r>
  <r>
    <x v="7"/>
    <n v="271969"/>
    <n v="4.7"/>
    <n v="4.4000000000000004"/>
    <n v="4.9000000000000004"/>
    <x v="10"/>
    <x v="2"/>
    <s v="Arkansas"/>
    <x v="7"/>
    <n v="1278"/>
    <n v="270691"/>
    <n v="4.4487545500962424"/>
    <n v="4.9633670613488441"/>
  </r>
  <r>
    <x v="31"/>
    <n v="2831003"/>
    <n v="1.6"/>
    <n v="1.6"/>
    <n v="1.7"/>
    <x v="10"/>
    <x v="2"/>
    <s v="California"/>
    <x v="31"/>
    <n v="4530"/>
    <n v="2826473"/>
    <n v="1.5542415995934367"/>
    <n v="1.6473901753937576"/>
  </r>
  <r>
    <x v="8"/>
    <n v="174653"/>
    <n v="2.2999999999999998"/>
    <n v="2.1"/>
    <n v="2.6"/>
    <x v="10"/>
    <x v="2"/>
    <s v="Colorado"/>
    <x v="8"/>
    <n v="402"/>
    <n v="174251"/>
    <n v="2.0871152589220325"/>
    <n v="2.5381914400495109"/>
  </r>
  <r>
    <x v="20"/>
    <n v="189680"/>
    <n v="0.5"/>
    <n v="0.4"/>
    <n v="0.6"/>
    <x v="10"/>
    <x v="2"/>
    <s v="Connecticut"/>
    <x v="20"/>
    <n v="95"/>
    <n v="189585"/>
    <n v="0.4087588593562908"/>
    <n v="0.61315980978230344"/>
  </r>
  <r>
    <x v="32"/>
    <n v="51552"/>
    <n v="3.8"/>
    <n v="3.3"/>
    <n v="4.3"/>
    <x v="10"/>
    <x v="2"/>
    <s v="Delaware"/>
    <x v="32"/>
    <n v="196"/>
    <n v="51356"/>
    <n v="3.3038771948026042"/>
    <n v="4.3740395575961584"/>
  </r>
  <r>
    <x v="47"/>
    <n v="61285"/>
    <n v="0.7"/>
    <n v="0.5"/>
    <n v="1"/>
    <x v="10"/>
    <x v="2"/>
    <s v="District of Columbia"/>
    <x v="47"/>
    <n v="43"/>
    <n v="61242"/>
    <n v="0.51640673009981108"/>
    <n v="0.94946302175473551"/>
  </r>
  <r>
    <x v="14"/>
    <n v="1046227"/>
    <n v="2"/>
    <n v="1.9"/>
    <n v="2.1"/>
    <x v="10"/>
    <x v="2"/>
    <s v="Florida"/>
    <x v="14"/>
    <n v="2092"/>
    <n v="1044135"/>
    <n v="1.9157372247657696"/>
    <n v="2.0870519235462237"/>
  </r>
  <r>
    <x v="1"/>
    <n v="656791"/>
    <n v="3.3"/>
    <n v="3.2"/>
    <n v="3.5"/>
    <x v="10"/>
    <x v="2"/>
    <s v="Georgia"/>
    <x v="1"/>
    <n v="2167"/>
    <n v="654624"/>
    <n v="3.1635035203436224"/>
    <n v="3.4410572724692807"/>
  </r>
  <r>
    <x v="45"/>
    <n v="71906"/>
    <n v="0.7"/>
    <n v="0.5"/>
    <n v="0.9"/>
    <x v="10"/>
    <x v="2"/>
    <s v="Hawaii"/>
    <x v="45"/>
    <n v="50"/>
    <n v="71856"/>
    <n v="0.52389793928623452"/>
    <n v="0.92015278748611029"/>
  </r>
  <r>
    <x v="21"/>
    <n v="97498"/>
    <n v="8.1"/>
    <n v="7.6"/>
    <n v="8.6999999999999993"/>
    <x v="10"/>
    <x v="2"/>
    <s v="Idaho"/>
    <x v="21"/>
    <n v="790"/>
    <n v="96708"/>
    <n v="7.5583923417166954"/>
    <n v="8.6858286404031109"/>
  </r>
  <r>
    <x v="34"/>
    <n v="813830"/>
    <n v="2.4"/>
    <n v="2.2999999999999998"/>
    <n v="2.5"/>
    <x v="10"/>
    <x v="2"/>
    <s v="Illinois"/>
    <x v="34"/>
    <n v="1953"/>
    <n v="811877"/>
    <n v="2.2957327100024298"/>
    <n v="2.50849299264492"/>
  </r>
  <r>
    <x v="22"/>
    <n v="398970"/>
    <n v="4.5"/>
    <n v="4.3"/>
    <n v="4.7"/>
    <x v="10"/>
    <x v="2"/>
    <s v="Indiana"/>
    <x v="22"/>
    <n v="1795"/>
    <n v="397175"/>
    <n v="4.2960288035030008"/>
    <n v="4.7116831950582521"/>
  </r>
  <r>
    <x v="33"/>
    <n v="139481"/>
    <n v="2.6"/>
    <n v="2.2999999999999998"/>
    <n v="2.9"/>
    <x v="10"/>
    <x v="2"/>
    <s v="Iowa"/>
    <x v="33"/>
    <n v="363"/>
    <n v="139118"/>
    <n v="2.3477817158140062"/>
    <n v="2.884625269687433"/>
  </r>
  <r>
    <x v="35"/>
    <n v="127906"/>
    <n v="5.0999999999999996"/>
    <n v="4.7"/>
    <n v="5.5"/>
    <x v="10"/>
    <x v="2"/>
    <s v="Kansas"/>
    <x v="35"/>
    <n v="652"/>
    <n v="127254"/>
    <n v="4.7212389301027748"/>
    <n v="5.5034743828422714"/>
  </r>
  <r>
    <x v="36"/>
    <n v="305029"/>
    <n v="3.3"/>
    <n v="3.1"/>
    <n v="3.5"/>
    <x v="10"/>
    <x v="2"/>
    <s v="Kentucky"/>
    <x v="36"/>
    <n v="1007"/>
    <n v="304022"/>
    <n v="3.1037285898721594"/>
    <n v="3.511432745446228"/>
  </r>
  <r>
    <x v="37"/>
    <n v="498414"/>
    <n v="2"/>
    <n v="1.9"/>
    <n v="2.1"/>
    <x v="10"/>
    <x v="2"/>
    <s v="Louisiana"/>
    <x v="37"/>
    <n v="997"/>
    <n v="497417"/>
    <n v="1.879963252648915"/>
    <n v="2.1284034080894054"/>
  </r>
  <r>
    <x v="23"/>
    <n v="85462"/>
    <n v="15.4"/>
    <n v="14.6"/>
    <n v="16.2"/>
    <x v="10"/>
    <x v="2"/>
    <s v="Maine"/>
    <x v="23"/>
    <n v="1316"/>
    <n v="84146"/>
    <n v="14.594064565354586"/>
    <n v="16.246811904465233"/>
  </r>
  <r>
    <x v="2"/>
    <n v="331647"/>
    <n v="4.8"/>
    <n v="4.5999999999999996"/>
    <n v="5"/>
    <x v="10"/>
    <x v="2"/>
    <s v="Maryland"/>
    <x v="2"/>
    <n v="1592"/>
    <n v="330055"/>
    <n v="4.5705788973964978"/>
    <n v="5.0414620212951302"/>
  </r>
  <r>
    <x v="17"/>
    <n v="339011"/>
    <n v="1.5"/>
    <n v="1.4"/>
    <n v="1.7"/>
    <x v="10"/>
    <x v="2"/>
    <s v="Massachusetts"/>
    <x v="17"/>
    <n v="509"/>
    <n v="338502"/>
    <n v="1.376372108675801"/>
    <n v="1.6377775209498233"/>
  </r>
  <r>
    <x v="38"/>
    <n v="676109"/>
    <n v="6.3"/>
    <n v="6.1"/>
    <n v="6.5"/>
    <x v="10"/>
    <x v="2"/>
    <s v="Michigan"/>
    <x v="38"/>
    <n v="4259"/>
    <n v="671850"/>
    <n v="6.1134356191275696"/>
    <n v="6.4907347741361781"/>
  </r>
  <r>
    <x v="15"/>
    <n v="250920"/>
    <n v="8.6"/>
    <n v="8.3000000000000007"/>
    <n v="9"/>
    <x v="10"/>
    <x v="2"/>
    <s v="Minnesota"/>
    <x v="15"/>
    <n v="2158"/>
    <n v="248762"/>
    <n v="8.2463457524462882"/>
    <n v="8.9694015982478739"/>
  </r>
  <r>
    <x v="48"/>
    <n v="292406"/>
    <n v="1.9"/>
    <n v="1.8"/>
    <n v="2.1"/>
    <x v="10"/>
    <x v="2"/>
    <s v="Mississippi"/>
    <x v="48"/>
    <n v="556"/>
    <n v="291850"/>
    <n v="1.7497028314750875"/>
    <n v="2.0663159907841329"/>
  </r>
  <r>
    <x v="9"/>
    <n v="463143"/>
    <n v="3.6"/>
    <n v="3.4"/>
    <n v="3.8"/>
    <x v="10"/>
    <x v="2"/>
    <s v="Missouri"/>
    <x v="9"/>
    <n v="1667"/>
    <n v="461476"/>
    <n v="3.430819237256697"/>
    <n v="3.776055904776348"/>
  </r>
  <r>
    <x v="39"/>
    <n v="40132"/>
    <n v="8.6999999999999993"/>
    <n v="7.8"/>
    <n v="9.6"/>
    <x v="10"/>
    <x v="2"/>
    <s v="Montana"/>
    <x v="39"/>
    <n v="349"/>
    <n v="39783"/>
    <n v="7.8313331228103102"/>
    <n v="9.6553180426020919"/>
  </r>
  <r>
    <x v="40"/>
    <n v="105068"/>
    <n v="1.5"/>
    <n v="1.3"/>
    <n v="1.8"/>
    <x v="10"/>
    <x v="2"/>
    <s v="Nebraska"/>
    <x v="40"/>
    <n v="158"/>
    <n v="104910"/>
    <n v="1.2855968061336811"/>
    <n v="1.7584295893306552"/>
  </r>
  <r>
    <x v="18"/>
    <n v="88989"/>
    <n v="3.7"/>
    <n v="3.3"/>
    <n v="4.0999999999999996"/>
    <x v="10"/>
    <x v="2"/>
    <s v="Nevada"/>
    <x v="18"/>
    <n v="329"/>
    <n v="88660"/>
    <n v="3.3180410866683676"/>
    <n v="4.1189779810613159"/>
  </r>
  <r>
    <x v="24"/>
    <n v="54281"/>
    <n v="7"/>
    <n v="6.3"/>
    <n v="7.7"/>
    <x v="10"/>
    <x v="2"/>
    <s v="New Hampshire"/>
    <x v="24"/>
    <n v="380"/>
    <n v="53901"/>
    <n v="6.3315205686387079"/>
    <n v="7.7394693853455507"/>
  </r>
  <r>
    <x v="3"/>
    <n v="367528"/>
    <n v="2.6"/>
    <n v="2.5"/>
    <n v="2.8"/>
    <x v="10"/>
    <x v="2"/>
    <s v="New Jersey"/>
    <x v="3"/>
    <n v="956"/>
    <n v="366572"/>
    <n v="2.4414435604199243"/>
    <n v="2.7712788290641184"/>
  </r>
  <r>
    <x v="49"/>
    <n v="221257"/>
    <n v="1.6"/>
    <n v="1.5"/>
    <n v="1.8"/>
    <x v="10"/>
    <x v="2"/>
    <s v="New Mexico"/>
    <x v="49"/>
    <n v="354"/>
    <n v="220903"/>
    <n v="1.4413960389009268"/>
    <n v="1.7758088407667494"/>
  </r>
  <r>
    <x v="25"/>
    <n v="1351815"/>
    <n v="2.6"/>
    <n v="2.5"/>
    <n v="2.7"/>
    <x v="10"/>
    <x v="2"/>
    <s v="New York"/>
    <x v="25"/>
    <n v="3515"/>
    <n v="1348300"/>
    <n v="2.5157389540017507"/>
    <n v="2.6875037018189771"/>
  </r>
  <r>
    <x v="10"/>
    <n v="537981"/>
    <n v="3.9"/>
    <n v="3.7"/>
    <n v="4.0999999999999996"/>
    <x v="10"/>
    <x v="2"/>
    <s v="North Carolina"/>
    <x v="10"/>
    <n v="2098"/>
    <n v="535883"/>
    <n v="3.7366495119769279"/>
    <n v="4.0699672087326002"/>
  </r>
  <r>
    <x v="46"/>
    <n v="24670"/>
    <n v="6"/>
    <n v="5.0999999999999996"/>
    <n v="7"/>
    <x v="10"/>
    <x v="2"/>
    <s v="North Dakota"/>
    <x v="46"/>
    <n v="148"/>
    <n v="24522"/>
    <n v="5.1033972760174695"/>
    <n v="7.0488028311735107"/>
  </r>
  <r>
    <x v="41"/>
    <n v="767543"/>
    <n v="2.9"/>
    <n v="2.8"/>
    <n v="3"/>
    <x v="10"/>
    <x v="2"/>
    <s v="Ohio"/>
    <x v="41"/>
    <n v="2226"/>
    <n v="765317"/>
    <n v="2.7822710819354337"/>
    <n v="3.0230312372712982"/>
  </r>
  <r>
    <x v="26"/>
    <n v="298071"/>
    <n v="1.5"/>
    <n v="1.3"/>
    <n v="1.6"/>
    <x v="10"/>
    <x v="2"/>
    <s v="Oklahoma"/>
    <x v="26"/>
    <n v="447"/>
    <n v="297624"/>
    <n v="1.3667058345844494"/>
    <n v="1.6454284818393397"/>
  </r>
  <r>
    <x v="19"/>
    <n v="174605"/>
    <n v="6.2"/>
    <n v="5.9"/>
    <n v="6.6"/>
    <x v="10"/>
    <x v="2"/>
    <s v="Oregon"/>
    <x v="19"/>
    <n v="1083"/>
    <n v="173522"/>
    <n v="5.8446988667740944"/>
    <n v="6.5821716209521783"/>
  </r>
  <r>
    <x v="11"/>
    <n v="638268"/>
    <n v="4.9000000000000004"/>
    <n v="4.7"/>
    <n v="5.0999999999999996"/>
    <x v="10"/>
    <x v="2"/>
    <s v="Pennsylvania"/>
    <x v="11"/>
    <n v="3128"/>
    <n v="635140"/>
    <n v="4.7323438627063936"/>
    <n v="5.0751410554960632"/>
  </r>
  <r>
    <x v="27"/>
    <n v="74320"/>
    <n v="7.2"/>
    <n v="6.6"/>
    <n v="7.8"/>
    <x v="10"/>
    <x v="2"/>
    <s v="Rhode Island"/>
    <x v="27"/>
    <n v="535"/>
    <n v="73785"/>
    <n v="6.6147023445932618"/>
    <n v="7.8334402398513099"/>
  </r>
  <r>
    <x v="4"/>
    <n v="401466"/>
    <n v="3.5"/>
    <n v="3.3"/>
    <n v="3.6"/>
    <x v="10"/>
    <x v="2"/>
    <s v="South Carolina"/>
    <x v="4"/>
    <n v="1405"/>
    <n v="400061"/>
    <n v="3.3215663180960022"/>
    <n v="3.6872825872066723"/>
  </r>
  <r>
    <x v="42"/>
    <n v="53420"/>
    <n v="2.8"/>
    <n v="2.4"/>
    <n v="3.3"/>
    <x v="10"/>
    <x v="2"/>
    <s v="South Dakota"/>
    <x v="42"/>
    <n v="150"/>
    <n v="53270"/>
    <n v="2.3907278475004845"/>
    <n v="3.2966478732233111"/>
  </r>
  <r>
    <x v="16"/>
    <n v="489562"/>
    <n v="0.8"/>
    <n v="0.7"/>
    <n v="0.9"/>
    <x v="10"/>
    <x v="2"/>
    <s v="Tennessee"/>
    <x v="16"/>
    <n v="392"/>
    <n v="489170"/>
    <n v="0.72510954758420088"/>
    <n v="0.88415603449371594"/>
  </r>
  <r>
    <x v="50"/>
    <n v="1538529"/>
    <n v="1.5"/>
    <n v="1.5"/>
    <n v="1.6"/>
    <x v="10"/>
    <x v="2"/>
    <s v="Texas"/>
    <x v="50"/>
    <n v="2308"/>
    <n v="1536221"/>
    <n v="1.4401856498249925"/>
    <n v="1.5625721297490911"/>
  </r>
  <r>
    <x v="12"/>
    <n v="90071"/>
    <n v="3.1"/>
    <n v="2.8"/>
    <n v="3.5"/>
    <x v="10"/>
    <x v="2"/>
    <s v="Utah"/>
    <x v="12"/>
    <n v="279"/>
    <n v="89792"/>
    <n v="2.7540004462233645"/>
    <n v="3.4834955040476094"/>
  </r>
  <r>
    <x v="44"/>
    <n v="52490"/>
    <n v="7.6"/>
    <n v="6.9"/>
    <n v="8.4"/>
    <x v="10"/>
    <x v="2"/>
    <s v="Vermont"/>
    <x v="44"/>
    <n v="399"/>
    <n v="52091"/>
    <n v="6.8918710406886232"/>
    <n v="8.3830914413333186"/>
  </r>
  <r>
    <x v="43"/>
    <n v="308865"/>
    <n v="2.7"/>
    <n v="2.6"/>
    <n v="2.9"/>
    <x v="10"/>
    <x v="2"/>
    <s v="Virginia"/>
    <x v="43"/>
    <n v="834"/>
    <n v="308031"/>
    <n v="2.5230715093223548"/>
    <n v="2.8897161675582521"/>
  </r>
  <r>
    <x v="28"/>
    <n v="493226"/>
    <n v="1.6"/>
    <n v="1.5"/>
    <n v="1.7"/>
    <x v="10"/>
    <x v="2"/>
    <s v="Washington"/>
    <x v="28"/>
    <n v="789"/>
    <n v="492437"/>
    <n v="1.4918217273984484"/>
    <n v="1.7152864519081767"/>
  </r>
  <r>
    <x v="5"/>
    <n v="139175"/>
    <n v="5.7"/>
    <n v="5.3"/>
    <n v="6.1"/>
    <x v="10"/>
    <x v="2"/>
    <s v="West Virginia"/>
    <x v="5"/>
    <n v="793"/>
    <n v="138382"/>
    <n v="5.3153637572588677"/>
    <n v="6.1076473998722687"/>
  </r>
  <r>
    <x v="13"/>
    <n v="291200"/>
    <n v="7.1"/>
    <n v="6.8"/>
    <n v="7.4"/>
    <x v="10"/>
    <x v="2"/>
    <s v="Wisconsin"/>
    <x v="13"/>
    <n v="2068"/>
    <n v="289132"/>
    <n v="6.8029555012449459"/>
    <n v="7.4133454860004848"/>
  </r>
  <r>
    <x v="29"/>
    <n v="32579"/>
    <n v="2.7"/>
    <n v="2.2000000000000002"/>
    <n v="3.3"/>
    <x v="10"/>
    <x v="2"/>
    <s v="Wyoming"/>
    <x v="29"/>
    <n v="88"/>
    <n v="32491"/>
    <n v="2.187123543536726"/>
    <n v="3.3323907397090702"/>
  </r>
  <r>
    <x v="6"/>
    <n v="326144"/>
    <n v="19.5"/>
    <n v="19"/>
    <n v="19.899999999999999"/>
    <x v="2"/>
    <x v="2"/>
    <s v="Alabama"/>
    <x v="6"/>
    <n v="6360"/>
    <n v="319784"/>
    <n v="19.031589942004565"/>
    <n v="19.980906360005157"/>
  </r>
  <r>
    <x v="30"/>
    <n v="59999"/>
    <n v="4.4000000000000004"/>
    <n v="3.9"/>
    <n v="5"/>
    <x v="2"/>
    <x v="2"/>
    <s v="Alaska"/>
    <x v="30"/>
    <n v="264"/>
    <n v="59735"/>
    <n v="3.8993749811235796"/>
    <n v="4.9642295730989252"/>
  </r>
  <r>
    <x v="0"/>
    <n v="458585"/>
    <n v="4.3"/>
    <n v="4.0999999999999996"/>
    <n v="4.5"/>
    <x v="2"/>
    <x v="2"/>
    <s v="Arizona"/>
    <x v="0"/>
    <n v="1972"/>
    <n v="456613"/>
    <n v="4.1148157234436571"/>
    <n v="4.4938574537365445"/>
  </r>
  <r>
    <x v="7"/>
    <n v="292778"/>
    <n v="4.5"/>
    <n v="4.3"/>
    <n v="4.8"/>
    <x v="2"/>
    <x v="2"/>
    <s v="Arkansas"/>
    <x v="7"/>
    <n v="1318"/>
    <n v="291460"/>
    <n v="4.265459325583846"/>
    <n v="4.7509518209113297"/>
  </r>
  <r>
    <x v="31"/>
    <n v="2870079"/>
    <n v="1.9"/>
    <n v="1.8"/>
    <n v="1.9"/>
    <x v="2"/>
    <x v="2"/>
    <s v="California"/>
    <x v="31"/>
    <n v="5453"/>
    <n v="2864626"/>
    <n v="1.850221084997506"/>
    <n v="1.9510076813733572"/>
  </r>
  <r>
    <x v="8"/>
    <n v="197589"/>
    <n v="2.5"/>
    <n v="2.2999999999999998"/>
    <n v="2.7"/>
    <x v="2"/>
    <x v="2"/>
    <s v="Colorado"/>
    <x v="8"/>
    <n v="494"/>
    <n v="197095"/>
    <n v="2.2889831431508711"/>
    <n v="2.7306392859713831"/>
  </r>
  <r>
    <x v="20"/>
    <n v="195864"/>
    <n v="0.5"/>
    <n v="0.4"/>
    <n v="0.6"/>
    <x v="2"/>
    <x v="2"/>
    <s v="Connecticut"/>
    <x v="20"/>
    <n v="98"/>
    <n v="195766"/>
    <n v="0.40966448586075999"/>
    <n v="0.61062275135121946"/>
  </r>
  <r>
    <x v="32"/>
    <n v="54121"/>
    <n v="3.5"/>
    <n v="3"/>
    <n v="4"/>
    <x v="2"/>
    <x v="2"/>
    <s v="Delaware"/>
    <x v="32"/>
    <n v="189"/>
    <n v="53932"/>
    <n v="3.0267012593295397"/>
    <n v="4.0281269587116535"/>
  </r>
  <r>
    <x v="47"/>
    <n v="62570"/>
    <n v="0.9"/>
    <n v="0.7"/>
    <n v="1.2"/>
    <x v="2"/>
    <x v="2"/>
    <s v="District of Columbia"/>
    <x v="47"/>
    <n v="56"/>
    <n v="62514"/>
    <n v="0.68540527365960568"/>
    <n v="1.1658708525940207"/>
  </r>
  <r>
    <x v="14"/>
    <n v="1054779"/>
    <n v="2.2999999999999998"/>
    <n v="2.2000000000000002"/>
    <n v="2.4"/>
    <x v="2"/>
    <x v="2"/>
    <s v="Florida"/>
    <x v="14"/>
    <n v="2426"/>
    <n v="1052353"/>
    <n v="2.2103486777645682"/>
    <n v="2.3932922499782525"/>
  </r>
  <r>
    <x v="1"/>
    <n v="705383"/>
    <n v="3.8"/>
    <n v="3.7"/>
    <n v="3.9"/>
    <x v="2"/>
    <x v="2"/>
    <s v="Georgia"/>
    <x v="1"/>
    <n v="2680"/>
    <n v="702703"/>
    <n v="3.6584106976238067"/>
    <n v="3.9457025967603867"/>
  </r>
  <r>
    <x v="45"/>
    <n v="74716"/>
    <n v="1"/>
    <n v="0.8"/>
    <n v="1.2"/>
    <x v="2"/>
    <x v="2"/>
    <s v="Hawaii"/>
    <x v="45"/>
    <n v="75"/>
    <n v="74641"/>
    <n v="0.79809095503557648"/>
    <n v="1.2608194470358549"/>
  </r>
  <r>
    <x v="21"/>
    <n v="103459"/>
    <n v="9.6"/>
    <n v="9"/>
    <n v="10.199999999999999"/>
    <x v="2"/>
    <x v="2"/>
    <s v="Idaho"/>
    <x v="21"/>
    <n v="993"/>
    <n v="102466"/>
    <n v="9.0212867744030181"/>
    <n v="10.211139387144772"/>
  </r>
  <r>
    <x v="34"/>
    <n v="865273"/>
    <n v="2.5"/>
    <n v="2.4"/>
    <n v="2.6"/>
    <x v="2"/>
    <x v="2"/>
    <s v="Illinois"/>
    <x v="34"/>
    <n v="2163"/>
    <n v="863110"/>
    <n v="2.3967129877526809"/>
    <n v="2.6072825560558908"/>
  </r>
  <r>
    <x v="22"/>
    <n v="417564"/>
    <n v="4.9000000000000004"/>
    <n v="4.7"/>
    <n v="5.0999999999999996"/>
    <x v="2"/>
    <x v="2"/>
    <s v="Indiana"/>
    <x v="22"/>
    <n v="2046"/>
    <n v="415518"/>
    <n v="4.6924636815749645"/>
    <n v="5.1163411452321172"/>
  </r>
  <r>
    <x v="33"/>
    <n v="148588"/>
    <n v="2.9"/>
    <n v="2.6"/>
    <n v="3.1"/>
    <x v="2"/>
    <x v="2"/>
    <s v="Iowa"/>
    <x v="33"/>
    <n v="431"/>
    <n v="148157"/>
    <n v="2.6391419134217853"/>
    <n v="3.187836541923927"/>
  </r>
  <r>
    <x v="35"/>
    <n v="133708"/>
    <n v="6.1"/>
    <n v="5.7"/>
    <n v="6.6"/>
    <x v="2"/>
    <x v="2"/>
    <s v="Kansas"/>
    <x v="35"/>
    <n v="816"/>
    <n v="132892"/>
    <n v="5.6988715733127231"/>
    <n v="6.5352091256991525"/>
  </r>
  <r>
    <x v="36"/>
    <n v="315654"/>
    <n v="3.3"/>
    <n v="3.1"/>
    <n v="3.6"/>
    <x v="2"/>
    <x v="2"/>
    <s v="Kentucky"/>
    <x v="36"/>
    <n v="1042"/>
    <n v="314612"/>
    <n v="3.1067524547575465"/>
    <n v="3.5075025536771616"/>
  </r>
  <r>
    <x v="37"/>
    <n v="536048"/>
    <n v="2.2000000000000002"/>
    <n v="2.1"/>
    <n v="2.2999999999999998"/>
    <x v="2"/>
    <x v="2"/>
    <s v="Louisiana"/>
    <x v="37"/>
    <n v="1179"/>
    <n v="534869"/>
    <n v="2.0774381643813902"/>
    <n v="2.3285563237508362"/>
  </r>
  <r>
    <x v="23"/>
    <n v="88494"/>
    <n v="16.899999999999999"/>
    <n v="16"/>
    <n v="17.7"/>
    <x v="2"/>
    <x v="2"/>
    <s v="Maine"/>
    <x v="23"/>
    <n v="1496"/>
    <n v="86998"/>
    <n v="16.075941326062186"/>
    <n v="17.77620025656276"/>
  </r>
  <r>
    <x v="2"/>
    <n v="331587"/>
    <n v="5.4"/>
    <n v="5.0999999999999996"/>
    <n v="5.6"/>
    <x v="2"/>
    <x v="2"/>
    <s v="Maryland"/>
    <x v="2"/>
    <n v="1791"/>
    <n v="329796"/>
    <n v="5.1573591080958234"/>
    <n v="5.6566954750914791"/>
  </r>
  <r>
    <x v="17"/>
    <n v="337855"/>
    <n v="1.7"/>
    <n v="1.6"/>
    <n v="1.9"/>
    <x v="2"/>
    <x v="2"/>
    <s v="Massachusetts"/>
    <x v="17"/>
    <n v="574"/>
    <n v="337281"/>
    <n v="1.5654051487048528"/>
    <n v="1.8438336145822827"/>
  </r>
  <r>
    <x v="38"/>
    <n v="708548"/>
    <n v="6.1"/>
    <n v="5.9"/>
    <n v="6.3"/>
    <x v="2"/>
    <x v="2"/>
    <s v="Michigan"/>
    <x v="38"/>
    <n v="4322"/>
    <n v="704226"/>
    <n v="5.921119528990741"/>
    <n v="6.2838328158029126"/>
  </r>
  <r>
    <x v="15"/>
    <n v="256887"/>
    <n v="10"/>
    <n v="9.6"/>
    <n v="10.4"/>
    <x v="2"/>
    <x v="2"/>
    <s v="Minnesota"/>
    <x v="15"/>
    <n v="2569"/>
    <n v="254318"/>
    <n v="9.622853170929945"/>
    <n v="10.392813520889138"/>
  </r>
  <r>
    <x v="48"/>
    <n v="293894"/>
    <n v="2.1"/>
    <n v="1.9"/>
    <n v="2.2999999999999998"/>
    <x v="2"/>
    <x v="2"/>
    <s v="Mississippi"/>
    <x v="48"/>
    <n v="617"/>
    <n v="293277"/>
    <n v="1.9400426502128765"/>
    <n v="2.2717659587800325"/>
  </r>
  <r>
    <x v="9"/>
    <n v="478509"/>
    <n v="4.0999999999999996"/>
    <n v="4"/>
    <n v="4.3"/>
    <x v="2"/>
    <x v="2"/>
    <s v="Missouri"/>
    <x v="9"/>
    <n v="1962"/>
    <n v="476547"/>
    <n v="3.9230298820702032"/>
    <n v="4.2854049153033849"/>
  </r>
  <r>
    <x v="39"/>
    <n v="41884"/>
    <n v="7.8"/>
    <n v="7"/>
    <n v="8.6999999999999993"/>
    <x v="2"/>
    <x v="2"/>
    <s v="Montana"/>
    <x v="39"/>
    <n v="327"/>
    <n v="41557"/>
    <n v="7.0059443039622549"/>
    <n v="8.6988864037123861"/>
  </r>
  <r>
    <x v="40"/>
    <n v="108382"/>
    <n v="1.9"/>
    <n v="1.6"/>
    <n v="2.1"/>
    <x v="2"/>
    <x v="2"/>
    <s v="Nebraska"/>
    <x v="40"/>
    <n v="206"/>
    <n v="108176"/>
    <n v="1.6572411595953569"/>
    <n v="2.1794357829247213"/>
  </r>
  <r>
    <x v="18"/>
    <n v="96629"/>
    <n v="3.3"/>
    <n v="3"/>
    <n v="3.7"/>
    <x v="2"/>
    <x v="2"/>
    <s v="Nevada"/>
    <x v="18"/>
    <n v="319"/>
    <n v="96310"/>
    <n v="2.9577510392958333"/>
    <n v="3.684312353760963"/>
  </r>
  <r>
    <x v="24"/>
    <n v="56488"/>
    <n v="8.1999999999999993"/>
    <n v="7.5"/>
    <n v="9"/>
    <x v="2"/>
    <x v="2"/>
    <s v="New Hampshire"/>
    <x v="24"/>
    <n v="463"/>
    <n v="56025"/>
    <n v="7.4841219202238172"/>
    <n v="8.9756258027902209"/>
  </r>
  <r>
    <x v="3"/>
    <n v="371750"/>
    <n v="3"/>
    <n v="2.8"/>
    <n v="3.2"/>
    <x v="2"/>
    <x v="2"/>
    <s v="New Jersey"/>
    <x v="3"/>
    <n v="1115"/>
    <n v="370635"/>
    <n v="2.8284539859682569"/>
    <n v="3.180472377925518"/>
  </r>
  <r>
    <x v="49"/>
    <n v="228934"/>
    <n v="1.8"/>
    <n v="1.6"/>
    <n v="2"/>
    <x v="2"/>
    <x v="2"/>
    <s v="New Mexico"/>
    <x v="49"/>
    <n v="412"/>
    <n v="228522"/>
    <n v="1.6337854042747821"/>
    <n v="1.9822243106136974"/>
  </r>
  <r>
    <x v="25"/>
    <n v="1375277"/>
    <n v="3"/>
    <n v="2.9"/>
    <n v="3.1"/>
    <x v="2"/>
    <x v="2"/>
    <s v="New York"/>
    <x v="25"/>
    <n v="4126"/>
    <n v="1371151"/>
    <n v="2.9100745947016082"/>
    <n v="3.0929476316993361"/>
  </r>
  <r>
    <x v="10"/>
    <n v="566243"/>
    <n v="4.5"/>
    <n v="4.3"/>
    <n v="4.5999999999999996"/>
    <x v="2"/>
    <x v="2"/>
    <s v="North Carolina"/>
    <x v="10"/>
    <n v="2548"/>
    <n v="563695"/>
    <n v="4.3287723863264844"/>
    <n v="4.6776203834450536"/>
  </r>
  <r>
    <x v="46"/>
    <n v="24625"/>
    <n v="8.3000000000000007"/>
    <n v="7.3"/>
    <n v="9.5"/>
    <x v="2"/>
    <x v="2"/>
    <s v="North Dakota"/>
    <x v="46"/>
    <n v="204"/>
    <n v="24421"/>
    <n v="7.2211917609130722"/>
    <n v="9.5007258944216755"/>
  </r>
  <r>
    <x v="41"/>
    <n v="802186"/>
    <n v="3.5"/>
    <n v="3.4"/>
    <n v="3.7"/>
    <x v="2"/>
    <x v="2"/>
    <s v="Ohio"/>
    <x v="41"/>
    <n v="2808"/>
    <n v="799378"/>
    <n v="3.3735034547105531"/>
    <n v="3.6321218578722414"/>
  </r>
  <r>
    <x v="26"/>
    <n v="311496"/>
    <n v="1.8"/>
    <n v="1.6"/>
    <n v="1.9"/>
    <x v="2"/>
    <x v="2"/>
    <s v="Oklahoma"/>
    <x v="26"/>
    <n v="561"/>
    <n v="310935"/>
    <n v="1.6578543192161694"/>
    <n v="1.9564058150687682"/>
  </r>
  <r>
    <x v="19"/>
    <n v="178898"/>
    <n v="6.4"/>
    <n v="6.1"/>
    <n v="6.8"/>
    <x v="2"/>
    <x v="2"/>
    <s v="Oregon"/>
    <x v="19"/>
    <n v="1145"/>
    <n v="177753"/>
    <n v="6.0409110266515791"/>
    <n v="6.7808768326348599"/>
  </r>
  <r>
    <x v="11"/>
    <n v="677306"/>
    <n v="5.0999999999999996"/>
    <n v="5"/>
    <n v="5.3"/>
    <x v="2"/>
    <x v="2"/>
    <s v="Pennsylvania"/>
    <x v="11"/>
    <n v="3454"/>
    <n v="673852"/>
    <n v="4.9327184852236901"/>
    <n v="5.2721257909699899"/>
  </r>
  <r>
    <x v="27"/>
    <n v="76203"/>
    <n v="8.1"/>
    <n v="7.5"/>
    <n v="8.8000000000000007"/>
    <x v="2"/>
    <x v="2"/>
    <s v="Rhode Island"/>
    <x v="27"/>
    <n v="617"/>
    <n v="75586"/>
    <n v="7.4838710855402777"/>
    <n v="8.7593091214438523"/>
  </r>
  <r>
    <x v="4"/>
    <n v="371453"/>
    <n v="4.0999999999999996"/>
    <n v="3.9"/>
    <n v="4.3"/>
    <x v="2"/>
    <x v="2"/>
    <s v="South Carolina"/>
    <x v="4"/>
    <n v="1523"/>
    <n v="369930"/>
    <n v="3.8995571708576784"/>
    <n v="4.3109295356007804"/>
  </r>
  <r>
    <x v="42"/>
    <n v="54810"/>
    <n v="2.7"/>
    <n v="2.2999999999999998"/>
    <n v="3.2"/>
    <x v="2"/>
    <x v="2"/>
    <s v="South Dakota"/>
    <x v="42"/>
    <n v="148"/>
    <n v="54662"/>
    <n v="2.29648832042552"/>
    <n v="3.1736894821273673"/>
  </r>
  <r>
    <x v="16"/>
    <n v="503828"/>
    <n v="1.5"/>
    <n v="1.4"/>
    <n v="1.6"/>
    <x v="2"/>
    <x v="2"/>
    <s v="Tennessee"/>
    <x v="16"/>
    <n v="756"/>
    <n v="503072"/>
    <n v="1.3972297156193831"/>
    <n v="1.6113960481506251"/>
  </r>
  <r>
    <x v="50"/>
    <n v="1710039"/>
    <n v="1.6"/>
    <n v="1.5"/>
    <n v="1.6"/>
    <x v="2"/>
    <x v="2"/>
    <s v="Texas"/>
    <x v="50"/>
    <n v="2736"/>
    <n v="1707303"/>
    <n v="1.5411482775432719"/>
    <n v="1.661017964180419"/>
  </r>
  <r>
    <x v="12"/>
    <n v="97080"/>
    <n v="3"/>
    <n v="2.6"/>
    <n v="3.3"/>
    <x v="2"/>
    <x v="2"/>
    <s v="Utah"/>
    <x v="12"/>
    <n v="291"/>
    <n v="96789"/>
    <n v="2.6716327101827"/>
    <n v="3.3627541663315137"/>
  </r>
  <r>
    <x v="44"/>
    <n v="52366"/>
    <n v="8.5"/>
    <n v="7.7"/>
    <n v="9.3000000000000007"/>
    <x v="2"/>
    <x v="2"/>
    <s v="Vermont"/>
    <x v="44"/>
    <n v="445"/>
    <n v="51921"/>
    <n v="7.7452996834820977"/>
    <n v="9.3225667434868846"/>
  </r>
  <r>
    <x v="43"/>
    <n v="338551"/>
    <n v="3"/>
    <n v="2.8"/>
    <n v="3.2"/>
    <x v="2"/>
    <x v="2"/>
    <s v="Virginia"/>
    <x v="43"/>
    <n v="1016"/>
    <n v="337535"/>
    <n v="2.8221520188067446"/>
    <n v="3.191176427622572"/>
  </r>
  <r>
    <x v="28"/>
    <n v="472691"/>
    <n v="1.6"/>
    <n v="1.5"/>
    <n v="1.7"/>
    <x v="2"/>
    <x v="2"/>
    <s v="Washington"/>
    <x v="28"/>
    <n v="756"/>
    <n v="471935"/>
    <n v="1.4892726683738853"/>
    <n v="1.717535034757667"/>
  </r>
  <r>
    <x v="5"/>
    <n v="142482"/>
    <n v="6.4"/>
    <n v="6"/>
    <n v="6.8"/>
    <x v="2"/>
    <x v="2"/>
    <s v="West Virginia"/>
    <x v="5"/>
    <n v="912"/>
    <n v="141570"/>
    <n v="5.9993941346386039"/>
    <n v="6.8288380609718757"/>
  </r>
  <r>
    <x v="13"/>
    <n v="307314"/>
    <n v="5.0999999999999996"/>
    <n v="4.9000000000000004"/>
    <n v="5.4"/>
    <x v="2"/>
    <x v="2"/>
    <s v="Wisconsin"/>
    <x v="13"/>
    <n v="1567"/>
    <n v="305747"/>
    <n v="4.8531592309355238"/>
    <n v="5.3572517361776626"/>
  </r>
  <r>
    <x v="29"/>
    <n v="33643"/>
    <n v="3.2"/>
    <n v="2.7"/>
    <n v="3.9"/>
    <x v="2"/>
    <x v="2"/>
    <s v="Wyoming"/>
    <x v="29"/>
    <n v="108"/>
    <n v="33535"/>
    <n v="2.6545405065088508"/>
    <n v="3.8792513529663144"/>
  </r>
  <r>
    <x v="6"/>
    <n v="330980"/>
    <n v="19.8"/>
    <n v="19.399999999999999"/>
    <n v="20.3"/>
    <x v="11"/>
    <x v="2"/>
    <s v="Alabama"/>
    <x v="6"/>
    <n v="6553"/>
    <n v="324427"/>
    <n v="19.329661310670353"/>
    <n v="20.279044060077339"/>
  </r>
  <r>
    <x v="30"/>
    <n v="60366"/>
    <n v="5.3"/>
    <n v="4.7"/>
    <n v="5.9"/>
    <x v="11"/>
    <x v="2"/>
    <s v="Alaska"/>
    <x v="30"/>
    <n v="320"/>
    <n v="60046"/>
    <n v="4.7506702154198868"/>
    <n v="5.9142817417567697"/>
  </r>
  <r>
    <x v="0"/>
    <n v="475755"/>
    <n v="4.9000000000000004"/>
    <n v="4.7"/>
    <n v="5.0999999999999996"/>
    <x v="11"/>
    <x v="2"/>
    <s v="Arizona"/>
    <x v="0"/>
    <n v="2331"/>
    <n v="473424"/>
    <n v="4.7050456848087041"/>
    <n v="5.1021109084640779"/>
  </r>
  <r>
    <x v="7"/>
    <n v="317561"/>
    <n v="4.5"/>
    <n v="4.2"/>
    <n v="4.7"/>
    <x v="11"/>
    <x v="2"/>
    <s v="Arkansas"/>
    <x v="7"/>
    <n v="1429"/>
    <n v="316132"/>
    <n v="4.2729002995830765"/>
    <n v="4.7389331441761389"/>
  </r>
  <r>
    <x v="31"/>
    <n v="2832737"/>
    <n v="2.5"/>
    <n v="2.4"/>
    <n v="2.6"/>
    <x v="11"/>
    <x v="2"/>
    <s v="California"/>
    <x v="31"/>
    <n v="7082"/>
    <n v="2825655"/>
    <n v="2.442565005470176"/>
    <n v="2.5588955063655847"/>
  </r>
  <r>
    <x v="8"/>
    <n v="208987"/>
    <n v="2.8"/>
    <n v="2.6"/>
    <n v="3"/>
    <x v="11"/>
    <x v="2"/>
    <s v="Colorado"/>
    <x v="8"/>
    <n v="585"/>
    <n v="208402"/>
    <n v="2.581290322264711"/>
    <n v="3.0354221165527879"/>
  </r>
  <r>
    <x v="20"/>
    <n v="198270"/>
    <n v="0.5"/>
    <n v="0.4"/>
    <n v="0.6"/>
    <x v="11"/>
    <x v="2"/>
    <s v="Connecticut"/>
    <x v="20"/>
    <n v="99"/>
    <n v="198171"/>
    <n v="0.40924602925365661"/>
    <n v="0.60874735472288988"/>
  </r>
  <r>
    <x v="32"/>
    <n v="56660"/>
    <n v="3.7"/>
    <n v="3.2"/>
    <n v="4.2"/>
    <x v="11"/>
    <x v="2"/>
    <s v="Delaware"/>
    <x v="32"/>
    <n v="210"/>
    <n v="56450"/>
    <n v="3.2362477437392916"/>
    <n v="4.2436803357699731"/>
  </r>
  <r>
    <x v="47"/>
    <n v="62544"/>
    <n v="0.9"/>
    <n v="0.7"/>
    <n v="1.1000000000000001"/>
    <x v="11"/>
    <x v="2"/>
    <s v="District of Columbia"/>
    <x v="47"/>
    <n v="56"/>
    <n v="62488"/>
    <n v="0.6856902327053378"/>
    <n v="1.1663554353607628"/>
  </r>
  <r>
    <x v="14"/>
    <n v="1109808"/>
    <n v="2.6"/>
    <n v="2.5"/>
    <n v="2.7"/>
    <x v="11"/>
    <x v="2"/>
    <s v="Florida"/>
    <x v="14"/>
    <n v="2886"/>
    <n v="1106922"/>
    <n v="2.5073739142184963"/>
    <n v="2.6969690591169573"/>
  </r>
  <r>
    <x v="1"/>
    <n v="751510"/>
    <n v="4"/>
    <n v="3.8"/>
    <n v="4.0999999999999996"/>
    <x v="11"/>
    <x v="2"/>
    <s v="Georgia"/>
    <x v="1"/>
    <n v="3006"/>
    <n v="748504"/>
    <n v="3.8597105116608463"/>
    <n v="4.1452537710234045"/>
  </r>
  <r>
    <x v="45"/>
    <n v="78809"/>
    <n v="2"/>
    <n v="1.7"/>
    <n v="2.2999999999999998"/>
    <x v="11"/>
    <x v="2"/>
    <s v="Hawaii"/>
    <x v="45"/>
    <n v="158"/>
    <n v="78651"/>
    <n v="1.7140156702703468"/>
    <n v="2.3442247496973763"/>
  </r>
  <r>
    <x v="21"/>
    <n v="105721"/>
    <n v="11.8"/>
    <n v="11.1"/>
    <n v="12.4"/>
    <x v="11"/>
    <x v="2"/>
    <s v="Idaho"/>
    <x v="21"/>
    <n v="1248"/>
    <n v="104473"/>
    <n v="11.170629518928926"/>
    <n v="12.474158445065042"/>
  </r>
  <r>
    <x v="34"/>
    <n v="909088"/>
    <n v="2.8"/>
    <n v="2.7"/>
    <n v="3"/>
    <x v="11"/>
    <x v="2"/>
    <s v="Illinois"/>
    <x v="34"/>
    <n v="2545"/>
    <n v="906543"/>
    <n v="2.6929373419595208"/>
    <n v="2.9102825160546053"/>
  </r>
  <r>
    <x v="22"/>
    <n v="431557"/>
    <n v="5.2"/>
    <n v="5"/>
    <n v="5.4"/>
    <x v="11"/>
    <x v="2"/>
    <s v="Indiana"/>
    <x v="22"/>
    <n v="2244"/>
    <n v="429313"/>
    <n v="4.9894663667344883"/>
    <n v="5.4188956237481536"/>
  </r>
  <r>
    <x v="33"/>
    <n v="154384"/>
    <n v="3.7"/>
    <n v="3.4"/>
    <n v="4"/>
    <x v="11"/>
    <x v="2"/>
    <s v="Iowa"/>
    <x v="33"/>
    <n v="571"/>
    <n v="153813"/>
    <n v="3.4073656606388836"/>
    <n v="4.0144717586395009"/>
  </r>
  <r>
    <x v="35"/>
    <n v="138918"/>
    <n v="6.4"/>
    <n v="6"/>
    <n v="6.8"/>
    <x v="11"/>
    <x v="2"/>
    <s v="Kansas"/>
    <x v="35"/>
    <n v="889"/>
    <n v="138029"/>
    <n v="5.9931268487912934"/>
    <n v="6.8330885260521832"/>
  </r>
  <r>
    <x v="36"/>
    <n v="328498"/>
    <n v="4"/>
    <n v="3.8"/>
    <n v="4.3"/>
    <x v="11"/>
    <x v="2"/>
    <s v="Kentucky"/>
    <x v="36"/>
    <n v="1314"/>
    <n v="327184"/>
    <n v="3.7897467570969803"/>
    <n v="4.2219022709058285"/>
  </r>
  <r>
    <x v="37"/>
    <n v="548070"/>
    <n v="2.2999999999999998"/>
    <n v="2.2000000000000002"/>
    <n v="2.5"/>
    <x v="11"/>
    <x v="2"/>
    <s v="Louisiana"/>
    <x v="37"/>
    <n v="1261"/>
    <n v="546809"/>
    <n v="2.1773021481547681"/>
    <n v="2.43127660119332"/>
  </r>
  <r>
    <x v="2"/>
    <n v="337905"/>
    <n v="5.8"/>
    <n v="5.5"/>
    <n v="6.1"/>
    <x v="11"/>
    <x v="2"/>
    <s v="Maryland"/>
    <x v="2"/>
    <n v="1960"/>
    <n v="335945"/>
    <n v="5.5498355290861676"/>
    <n v="6.0622946592826201"/>
  </r>
  <r>
    <x v="17"/>
    <n v="350146"/>
    <n v="1.9"/>
    <n v="1.7"/>
    <n v="2"/>
    <x v="11"/>
    <x v="2"/>
    <s v="Massachusetts"/>
    <x v="17"/>
    <n v="665"/>
    <n v="349481"/>
    <n v="1.760152370496489"/>
    <n v="2.0491923753515833"/>
  </r>
  <r>
    <x v="38"/>
    <n v="731817"/>
    <n v="6.2"/>
    <n v="6"/>
    <n v="6.4"/>
    <x v="11"/>
    <x v="2"/>
    <s v="Michigan"/>
    <x v="38"/>
    <n v="4537"/>
    <n v="727280"/>
    <n v="6.0223366161910938"/>
    <n v="6.3821221591627397"/>
  </r>
  <r>
    <x v="15"/>
    <n v="261827"/>
    <n v="11.9"/>
    <n v="11.5"/>
    <n v="12.3"/>
    <x v="11"/>
    <x v="2"/>
    <s v="Minnesota"/>
    <x v="15"/>
    <n v="3116"/>
    <n v="258711"/>
    <n v="11.492599511077792"/>
    <n v="12.32369892067679"/>
  </r>
  <r>
    <x v="48"/>
    <n v="286454"/>
    <n v="2.4"/>
    <n v="2.2000000000000002"/>
    <n v="2.5"/>
    <x v="11"/>
    <x v="2"/>
    <s v="Mississippi"/>
    <x v="48"/>
    <n v="687"/>
    <n v="285767"/>
    <n v="2.2254699641518294"/>
    <n v="2.5844575693514331"/>
  </r>
  <r>
    <x v="9"/>
    <n v="475524"/>
    <n v="4.9000000000000004"/>
    <n v="4.7"/>
    <n v="5.0999999999999996"/>
    <x v="11"/>
    <x v="2"/>
    <s v="Missouri"/>
    <x v="9"/>
    <n v="2330"/>
    <n v="473194"/>
    <n v="4.7052709427447255"/>
    <n v="5.1024438789847375"/>
  </r>
  <r>
    <x v="39"/>
    <n v="41867"/>
    <n v="9"/>
    <n v="8.1"/>
    <n v="9.9"/>
    <x v="11"/>
    <x v="2"/>
    <s v="Montana"/>
    <x v="39"/>
    <n v="377"/>
    <n v="41490"/>
    <n v="8.1415732634509652"/>
    <n v="9.9579306494574773"/>
  </r>
  <r>
    <x v="40"/>
    <n v="109311"/>
    <n v="2.2000000000000002"/>
    <n v="1.9"/>
    <n v="2.5"/>
    <x v="11"/>
    <x v="2"/>
    <s v="Nebraska"/>
    <x v="40"/>
    <n v="240"/>
    <n v="109071"/>
    <n v="1.9339515670197396"/>
    <n v="2.4921762337780957"/>
  </r>
  <r>
    <x v="18"/>
    <n v="94321"/>
    <n v="3.6"/>
    <n v="3.3"/>
    <n v="4"/>
    <x v="11"/>
    <x v="2"/>
    <s v="Nevada"/>
    <x v="18"/>
    <n v="340"/>
    <n v="93981"/>
    <n v="3.2408681118588825"/>
    <n v="4.0089872628701402"/>
  </r>
  <r>
    <x v="24"/>
    <n v="57389"/>
    <n v="8.1"/>
    <n v="7.4"/>
    <n v="8.9"/>
    <x v="11"/>
    <x v="2"/>
    <s v="New Hampshire"/>
    <x v="24"/>
    <n v="465"/>
    <n v="56924"/>
    <n v="7.3998683737599302"/>
    <n v="8.8711758032516652"/>
  </r>
  <r>
    <x v="3"/>
    <n v="384814"/>
    <n v="3.4"/>
    <n v="3.3"/>
    <n v="3.6"/>
    <x v="11"/>
    <x v="2"/>
    <s v="New Jersey"/>
    <x v="3"/>
    <n v="1308"/>
    <n v="383506"/>
    <n v="3.2199111003022307"/>
    <n v="3.5880930423566353"/>
  </r>
  <r>
    <x v="49"/>
    <n v="223693"/>
    <n v="2.6"/>
    <n v="2.4"/>
    <n v="2.8"/>
    <x v="11"/>
    <x v="2"/>
    <s v="New Mexico"/>
    <x v="49"/>
    <n v="582"/>
    <n v="223111"/>
    <n v="2.3987041974833718"/>
    <n v="2.8219392912879107"/>
  </r>
  <r>
    <x v="25"/>
    <n v="1362388"/>
    <n v="3"/>
    <n v="2.9"/>
    <n v="3.1"/>
    <x v="11"/>
    <x v="2"/>
    <s v="New York"/>
    <x v="25"/>
    <n v="4087"/>
    <n v="1358301"/>
    <n v="2.9094163753544051"/>
    <n v="3.0931455968782191"/>
  </r>
  <r>
    <x v="10"/>
    <n v="582887"/>
    <n v="5.3"/>
    <n v="5.0999999999999996"/>
    <n v="5.5"/>
    <x v="11"/>
    <x v="2"/>
    <s v="North Carolina"/>
    <x v="10"/>
    <n v="3089"/>
    <n v="579798"/>
    <n v="5.1162703934332905"/>
    <n v="5.4892169793811281"/>
  </r>
  <r>
    <x v="46"/>
    <n v="24661"/>
    <n v="9.6999999999999993"/>
    <n v="8.5"/>
    <n v="11"/>
    <x v="11"/>
    <x v="2"/>
    <s v="North Dakota"/>
    <x v="46"/>
    <n v="239"/>
    <n v="24422"/>
    <n v="8.5380371848292214"/>
    <n v="10.99752154256641"/>
  </r>
  <r>
    <x v="41"/>
    <n v="825396"/>
    <n v="3.7"/>
    <n v="3.5"/>
    <n v="3.8"/>
    <x v="11"/>
    <x v="2"/>
    <s v="Ohio"/>
    <x v="41"/>
    <n v="3054"/>
    <n v="822342"/>
    <n v="3.5713080797824595"/>
    <n v="3.8333958610597856"/>
  </r>
  <r>
    <x v="26"/>
    <n v="323453"/>
    <n v="2.2000000000000002"/>
    <n v="2"/>
    <n v="2.2999999999999998"/>
    <x v="11"/>
    <x v="2"/>
    <s v="Oklahoma"/>
    <x v="26"/>
    <n v="712"/>
    <n v="322741"/>
    <n v="2.0453262192004114"/>
    <n v="2.3689920941207565"/>
  </r>
  <r>
    <x v="19"/>
    <n v="180745"/>
    <n v="6.8"/>
    <n v="6.4"/>
    <n v="7.2"/>
    <x v="11"/>
    <x v="2"/>
    <s v="Oregon"/>
    <x v="19"/>
    <n v="1229"/>
    <n v="179516"/>
    <n v="6.4308283582723496"/>
    <n v="7.1894053259450157"/>
  </r>
  <r>
    <x v="11"/>
    <n v="709774"/>
    <n v="5.5"/>
    <n v="5.3"/>
    <n v="5.6"/>
    <x v="11"/>
    <x v="2"/>
    <s v="Pennsylvania"/>
    <x v="11"/>
    <n v="3904"/>
    <n v="705870"/>
    <n v="5.3308946233225116"/>
    <n v="5.6751427626359723"/>
  </r>
  <r>
    <x v="27"/>
    <n v="76748"/>
    <n v="9.4"/>
    <n v="8.6999999999999993"/>
    <n v="10.1"/>
    <x v="11"/>
    <x v="2"/>
    <s v="Rhode Island"/>
    <x v="27"/>
    <n v="721"/>
    <n v="76027"/>
    <n v="8.7351355023433506"/>
    <n v="10.102737717889736"/>
  </r>
  <r>
    <x v="4"/>
    <n v="371167"/>
    <n v="4.5999999999999996"/>
    <n v="4.3"/>
    <n v="4.8"/>
    <x v="11"/>
    <x v="2"/>
    <s v="South Carolina"/>
    <x v="4"/>
    <n v="1707"/>
    <n v="369460"/>
    <n v="4.3862872556177752"/>
    <n v="4.8219831068586476"/>
  </r>
  <r>
    <x v="42"/>
    <n v="56222"/>
    <n v="3.1"/>
    <n v="2.6"/>
    <n v="3.6"/>
    <x v="11"/>
    <x v="2"/>
    <s v="South Dakota"/>
    <x v="42"/>
    <n v="174"/>
    <n v="56048"/>
    <n v="2.6659510022979687"/>
    <n v="3.5916958321807946"/>
  </r>
  <r>
    <x v="16"/>
    <n v="498939"/>
    <n v="1.9"/>
    <n v="1.8"/>
    <n v="2.1"/>
    <x v="11"/>
    <x v="2"/>
    <s v="Tennessee"/>
    <x v="16"/>
    <n v="948"/>
    <n v="497991"/>
    <n v="1.7828501286314604"/>
    <n v="2.0248835453619245"/>
  </r>
  <r>
    <x v="50"/>
    <n v="1770847"/>
    <n v="1.7"/>
    <n v="1.6"/>
    <n v="1.8"/>
    <x v="11"/>
    <x v="2"/>
    <s v="Texas"/>
    <x v="50"/>
    <n v="3010"/>
    <n v="1767837"/>
    <n v="1.6401327585240639"/>
    <n v="1.7615323155700791"/>
  </r>
  <r>
    <x v="12"/>
    <n v="101071"/>
    <n v="3.4"/>
    <n v="3"/>
    <n v="3.7"/>
    <x v="11"/>
    <x v="2"/>
    <s v="Utah"/>
    <x v="12"/>
    <n v="344"/>
    <n v="100727"/>
    <n v="3.0618889314567377"/>
    <n v="3.7829544423768979"/>
  </r>
  <r>
    <x v="44"/>
    <n v="51239"/>
    <n v="9.9"/>
    <n v="9.1"/>
    <n v="10.8"/>
    <x v="11"/>
    <x v="2"/>
    <s v="Vermont"/>
    <x v="44"/>
    <n v="507"/>
    <n v="50732"/>
    <n v="9.0721983430655495"/>
    <n v="10.790897259051723"/>
  </r>
  <r>
    <x v="43"/>
    <n v="355302"/>
    <n v="3.4"/>
    <n v="3.3"/>
    <n v="3.6"/>
    <x v="11"/>
    <x v="2"/>
    <s v="Virginia"/>
    <x v="43"/>
    <n v="1208"/>
    <n v="354094"/>
    <n v="3.2136678417245168"/>
    <n v="3.596919479005332"/>
  </r>
  <r>
    <x v="28"/>
    <n v="458571"/>
    <n v="2.2000000000000002"/>
    <n v="2"/>
    <n v="2.2999999999999998"/>
    <x v="11"/>
    <x v="2"/>
    <s v="Washington"/>
    <x v="28"/>
    <n v="1009"/>
    <n v="457562"/>
    <n v="2.0686766688954927"/>
    <n v="2.3402905836227679"/>
  </r>
  <r>
    <x v="5"/>
    <n v="143007"/>
    <n v="7.1"/>
    <n v="6.7"/>
    <n v="7.6"/>
    <x v="11"/>
    <x v="2"/>
    <s v="West Virginia"/>
    <x v="5"/>
    <n v="1015"/>
    <n v="141992"/>
    <n v="6.6751085886778583"/>
    <n v="7.5464807542974377"/>
  </r>
  <r>
    <x v="13"/>
    <n v="316317"/>
    <n v="5.4"/>
    <n v="5.2"/>
    <n v="5.7"/>
    <x v="11"/>
    <x v="2"/>
    <s v="Wisconsin"/>
    <x v="13"/>
    <n v="1708"/>
    <n v="314609"/>
    <n v="5.1500587440588008"/>
    <n v="5.6612474065221638"/>
  </r>
  <r>
    <x v="29"/>
    <n v="34461"/>
    <n v="3.9"/>
    <n v="3.3"/>
    <n v="4.5999999999999996"/>
    <x v="11"/>
    <x v="2"/>
    <s v="Wyoming"/>
    <x v="29"/>
    <n v="134"/>
    <n v="34327"/>
    <n v="3.2797512477258279"/>
    <n v="4.607749385216179"/>
  </r>
  <r>
    <x v="6"/>
    <n v="326457"/>
    <n v="20.6"/>
    <n v="20.100000000000001"/>
    <n v="21.1"/>
    <x v="3"/>
    <x v="2"/>
    <s v="Alabama"/>
    <x v="6"/>
    <n v="6725"/>
    <n v="319732"/>
    <n v="20.118256476555693"/>
    <n v="21.0929387121259"/>
  </r>
  <r>
    <x v="30"/>
    <n v="58451"/>
    <n v="6.3"/>
    <n v="5.7"/>
    <n v="7"/>
    <x v="3"/>
    <x v="2"/>
    <s v="Alaska"/>
    <x v="30"/>
    <n v="368"/>
    <n v="58083"/>
    <n v="5.6846574912681396"/>
    <n v="6.9719752248069771"/>
  </r>
  <r>
    <x v="0"/>
    <n v="472700"/>
    <n v="7.8"/>
    <n v="7.5"/>
    <n v="8"/>
    <x v="3"/>
    <x v="2"/>
    <s v="Arizona"/>
    <x v="0"/>
    <n v="3687"/>
    <n v="469013"/>
    <n v="7.552994960339154"/>
    <n v="8.0547509721918615"/>
  </r>
  <r>
    <x v="7"/>
    <n v="332135"/>
    <n v="4.9000000000000004"/>
    <n v="4.7"/>
    <n v="5.2"/>
    <x v="3"/>
    <x v="2"/>
    <s v="Arkansas"/>
    <x v="7"/>
    <n v="1627"/>
    <n v="330508"/>
    <n v="4.6666872495623259"/>
    <n v="5.1419862693540361"/>
  </r>
  <r>
    <x v="31"/>
    <n v="2799720"/>
    <n v="3"/>
    <n v="2.9"/>
    <n v="3.1"/>
    <x v="3"/>
    <x v="2"/>
    <s v="California"/>
    <x v="31"/>
    <n v="8399"/>
    <n v="2791321"/>
    <n v="2.9365527629340797"/>
    <n v="3.0646967924741944"/>
  </r>
  <r>
    <x v="8"/>
    <n v="216781"/>
    <n v="3.6"/>
    <n v="3.3"/>
    <n v="3.8"/>
    <x v="3"/>
    <x v="2"/>
    <s v="Colorado"/>
    <x v="8"/>
    <n v="780"/>
    <n v="216001"/>
    <n v="3.3543870546271131"/>
    <n v="3.8594081918350485"/>
  </r>
  <r>
    <x v="20"/>
    <n v="194389"/>
    <n v="2.4"/>
    <n v="2.2000000000000002"/>
    <n v="2.6"/>
    <x v="3"/>
    <x v="2"/>
    <s v="Connecticut"/>
    <x v="20"/>
    <n v="467"/>
    <n v="193922"/>
    <n v="2.1939423383384602"/>
    <n v="2.630522656270728"/>
  </r>
  <r>
    <x v="32"/>
    <n v="57289"/>
    <n v="4"/>
    <n v="3.6"/>
    <n v="4.5999999999999996"/>
    <x v="3"/>
    <x v="2"/>
    <s v="Delaware"/>
    <x v="32"/>
    <n v="229"/>
    <n v="57060"/>
    <n v="3.5106663590140079"/>
    <n v="4.5504010808448321"/>
  </r>
  <r>
    <x v="47"/>
    <n v="61119"/>
    <n v="1.5"/>
    <n v="1.2"/>
    <n v="1.9"/>
    <x v="3"/>
    <x v="2"/>
    <s v="District of Columbia"/>
    <x v="47"/>
    <n v="92"/>
    <n v="61027"/>
    <n v="1.2244921711772629"/>
    <n v="1.8486872546720006"/>
  </r>
  <r>
    <x v="14"/>
    <n v="1079107"/>
    <n v="3.1"/>
    <n v="3"/>
    <n v="3.2"/>
    <x v="3"/>
    <x v="2"/>
    <s v="Florida"/>
    <x v="14"/>
    <n v="3345"/>
    <n v="1075762"/>
    <n v="2.9966260404339629"/>
    <n v="3.2064822980676415"/>
  </r>
  <r>
    <x v="1"/>
    <n v="707071"/>
    <n v="4.0999999999999996"/>
    <n v="4"/>
    <n v="4.2"/>
    <x v="3"/>
    <x v="2"/>
    <s v="Georgia"/>
    <x v="1"/>
    <n v="2899"/>
    <n v="704172"/>
    <n v="3.9536921276609771"/>
    <n v="4.2517213853562126"/>
  </r>
  <r>
    <x v="45"/>
    <n v="80003"/>
    <n v="1.7"/>
    <n v="1.5"/>
    <n v="2"/>
    <x v="3"/>
    <x v="2"/>
    <s v="Hawaii"/>
    <x v="45"/>
    <n v="136"/>
    <n v="79867"/>
    <n v="1.4354186227952248"/>
    <n v="2.012304769243304"/>
  </r>
  <r>
    <x v="21"/>
    <n v="103457"/>
    <n v="14.2"/>
    <n v="13.5"/>
    <n v="14.9"/>
    <x v="3"/>
    <x v="2"/>
    <s v="Idaho"/>
    <x v="21"/>
    <n v="1469"/>
    <n v="101988"/>
    <n v="13.495579220148221"/>
    <n v="14.938767701257792"/>
  </r>
  <r>
    <x v="34"/>
    <n v="953558"/>
    <n v="3.3"/>
    <n v="3.2"/>
    <n v="3.4"/>
    <x v="3"/>
    <x v="2"/>
    <s v="Illinois"/>
    <x v="34"/>
    <n v="3147"/>
    <n v="950411"/>
    <n v="3.1871053449758162"/>
    <n v="3.4174389908019744"/>
  </r>
  <r>
    <x v="22"/>
    <n v="440375"/>
    <n v="5.6"/>
    <n v="5.4"/>
    <n v="5.8"/>
    <x v="3"/>
    <x v="2"/>
    <s v="Indiana"/>
    <x v="22"/>
    <n v="2466"/>
    <n v="437909"/>
    <n v="5.3835645979305546"/>
    <n v="5.8246066268039991"/>
  </r>
  <r>
    <x v="33"/>
    <n v="159687"/>
    <n v="6.7"/>
    <n v="6.4"/>
    <n v="7.2"/>
    <x v="3"/>
    <x v="2"/>
    <s v="Iowa"/>
    <x v="33"/>
    <n v="1070"/>
    <n v="158617"/>
    <n v="6.3118133147548114"/>
    <n v="7.1131360388593361"/>
  </r>
  <r>
    <x v="35"/>
    <n v="139034"/>
    <n v="7"/>
    <n v="6.5"/>
    <n v="7.4"/>
    <x v="3"/>
    <x v="2"/>
    <s v="Kansas"/>
    <x v="35"/>
    <n v="973"/>
    <n v="138061"/>
    <n v="6.573094677172949"/>
    <n v="7.4507238628910883"/>
  </r>
  <r>
    <x v="36"/>
    <n v="324260"/>
    <n v="4.7"/>
    <n v="4.5"/>
    <n v="5"/>
    <x v="3"/>
    <x v="2"/>
    <s v="Kentucky"/>
    <x v="36"/>
    <n v="1524"/>
    <n v="322736"/>
    <n v="4.4701723212899571"/>
    <n v="4.9414273349987532"/>
  </r>
  <r>
    <x v="37"/>
    <n v="557859"/>
    <n v="2.4"/>
    <n v="2.2999999999999998"/>
    <n v="2.5"/>
    <x v="3"/>
    <x v="2"/>
    <s v="Louisiana"/>
    <x v="37"/>
    <n v="1339"/>
    <n v="556520"/>
    <n v="2.2751299363603326"/>
    <n v="2.5322192174345939"/>
  </r>
  <r>
    <x v="2"/>
    <n v="337131"/>
    <n v="6"/>
    <n v="5.8"/>
    <n v="6.3"/>
    <x v="3"/>
    <x v="2"/>
    <s v="Maryland"/>
    <x v="2"/>
    <n v="2023"/>
    <n v="335108"/>
    <n v="5.7453832382117476"/>
    <n v="6.2671439787812249"/>
  </r>
  <r>
    <x v="17"/>
    <n v="340954"/>
    <n v="2.2000000000000002"/>
    <n v="2.1"/>
    <n v="2.4"/>
    <x v="3"/>
    <x v="2"/>
    <s v="Massachusetts"/>
    <x v="17"/>
    <n v="750"/>
    <n v="340204"/>
    <n v="2.0477648003627142"/>
    <n v="2.3628727505625395"/>
  </r>
  <r>
    <x v="38"/>
    <n v="755584"/>
    <n v="6.7"/>
    <n v="6.5"/>
    <n v="6.9"/>
    <x v="3"/>
    <x v="2"/>
    <s v="Michigan"/>
    <x v="38"/>
    <n v="5062"/>
    <n v="750522"/>
    <n v="6.5179748174632772"/>
    <n v="6.8859484633385577"/>
  </r>
  <r>
    <x v="15"/>
    <n v="261461"/>
    <n v="13.4"/>
    <n v="13"/>
    <n v="13.8"/>
    <x v="3"/>
    <x v="2"/>
    <s v="Minnesota"/>
    <x v="15"/>
    <n v="3504"/>
    <n v="257957"/>
    <n v="12.967843652099502"/>
    <n v="13.849687223939988"/>
  </r>
  <r>
    <x v="48"/>
    <n v="271683"/>
    <n v="2.7"/>
    <n v="2.5"/>
    <n v="2.9"/>
    <x v="3"/>
    <x v="2"/>
    <s v="Mississippi"/>
    <x v="48"/>
    <n v="734"/>
    <n v="270949"/>
    <n v="2.5131464053043304"/>
    <n v="2.9042726015112046"/>
  </r>
  <r>
    <x v="9"/>
    <n v="433668"/>
    <n v="6"/>
    <n v="5.8"/>
    <n v="6.2"/>
    <x v="3"/>
    <x v="2"/>
    <s v="Missouri"/>
    <x v="9"/>
    <n v="2602"/>
    <n v="431066"/>
    <n v="5.7743871674720282"/>
    <n v="6.2343276278029727"/>
  </r>
  <r>
    <x v="39"/>
    <n v="41132"/>
    <n v="10.8"/>
    <n v="9.8000000000000007"/>
    <n v="11.8"/>
    <x v="3"/>
    <x v="2"/>
    <s v="Montana"/>
    <x v="39"/>
    <n v="444"/>
    <n v="40688"/>
    <n v="9.8384900065682164"/>
    <n v="11.841909061321958"/>
  </r>
  <r>
    <x v="40"/>
    <n v="109768"/>
    <n v="2.6"/>
    <n v="2.2999999999999998"/>
    <n v="2.9"/>
    <x v="3"/>
    <x v="2"/>
    <s v="Nebraska"/>
    <x v="40"/>
    <n v="285"/>
    <n v="109483"/>
    <n v="2.3112468947928715"/>
    <n v="2.916336529103341"/>
  </r>
  <r>
    <x v="18"/>
    <n v="90241"/>
    <n v="5.3"/>
    <n v="4.8"/>
    <n v="5.8"/>
    <x v="3"/>
    <x v="2"/>
    <s v="Nevada"/>
    <x v="18"/>
    <n v="478"/>
    <n v="89763"/>
    <n v="4.8430003024203261"/>
    <n v="5.792970056712897"/>
  </r>
  <r>
    <x v="24"/>
    <n v="58108"/>
    <n v="9.3000000000000007"/>
    <n v="8.5"/>
    <n v="10.1"/>
    <x v="3"/>
    <x v="2"/>
    <s v="New Hampshire"/>
    <x v="24"/>
    <n v="540"/>
    <n v="57568"/>
    <n v="8.5433275387289154"/>
    <n v="10.107629505692532"/>
  </r>
  <r>
    <x v="3"/>
    <n v="403013"/>
    <n v="4.2"/>
    <n v="4"/>
    <n v="4.4000000000000004"/>
    <x v="3"/>
    <x v="2"/>
    <s v="New Jersey"/>
    <x v="3"/>
    <n v="1693"/>
    <n v="401320"/>
    <n v="4.0057320822277092"/>
    <n v="4.4054336808463885"/>
  </r>
  <r>
    <x v="49"/>
    <n v="217172"/>
    <n v="2.5"/>
    <n v="2.2999999999999998"/>
    <n v="2.7"/>
    <x v="3"/>
    <x v="2"/>
    <s v="New Mexico"/>
    <x v="49"/>
    <n v="543"/>
    <n v="216629"/>
    <n v="2.2985324849046314"/>
    <n v="2.7197119547161623"/>
  </r>
  <r>
    <x v="25"/>
    <n v="1307202"/>
    <n v="3.4"/>
    <n v="3.3"/>
    <n v="3.5"/>
    <x v="3"/>
    <x v="2"/>
    <s v="New York"/>
    <x v="25"/>
    <n v="4444"/>
    <n v="1302758"/>
    <n v="3.3012729195254429"/>
    <n v="3.500900982097841"/>
  </r>
  <r>
    <x v="10"/>
    <n v="619018"/>
    <n v="5.8"/>
    <n v="5.6"/>
    <n v="6"/>
    <x v="3"/>
    <x v="2"/>
    <s v="North Carolina"/>
    <x v="10"/>
    <n v="3590"/>
    <n v="615428"/>
    <n v="5.6133412490553596"/>
    <n v="5.9918089697008323"/>
  </r>
  <r>
    <x v="46"/>
    <n v="23922"/>
    <n v="10.6"/>
    <n v="9.4"/>
    <n v="12"/>
    <x v="3"/>
    <x v="2"/>
    <s v="North Dakota"/>
    <x v="46"/>
    <n v="254"/>
    <n v="23668"/>
    <n v="9.3905876047729375"/>
    <n v="12.002242390428531"/>
  </r>
  <r>
    <x v="41"/>
    <n v="836357"/>
    <n v="3.9"/>
    <n v="3.8"/>
    <n v="4.0999999999999996"/>
    <x v="3"/>
    <x v="2"/>
    <s v="Ohio"/>
    <x v="41"/>
    <n v="3262"/>
    <n v="833095"/>
    <n v="3.7688864059816445"/>
    <n v="4.036167507631192"/>
  </r>
  <r>
    <x v="26"/>
    <n v="330285"/>
    <n v="2.8"/>
    <n v="2.6"/>
    <n v="3"/>
    <x v="3"/>
    <x v="2"/>
    <s v="Oklahoma"/>
    <x v="26"/>
    <n v="925"/>
    <n v="329360"/>
    <n v="2.6258897512920223"/>
    <n v="2.9868988934367606"/>
  </r>
  <r>
    <x v="19"/>
    <n v="177740"/>
    <n v="7.2"/>
    <n v="6.8"/>
    <n v="7.6"/>
    <x v="3"/>
    <x v="2"/>
    <s v="Oregon"/>
    <x v="19"/>
    <n v="1280"/>
    <n v="176460"/>
    <n v="6.8186566508136224"/>
    <n v="7.6057050473365742"/>
  </r>
  <r>
    <x v="11"/>
    <n v="714603"/>
    <n v="6.2"/>
    <n v="6"/>
    <n v="6.4"/>
    <x v="3"/>
    <x v="2"/>
    <s v="Pennsylvania"/>
    <x v="11"/>
    <n v="4431"/>
    <n v="710172"/>
    <n v="6.0212375102245854"/>
    <n v="6.3853627970460369"/>
  </r>
  <r>
    <x v="27"/>
    <n v="76442"/>
    <n v="11.3"/>
    <n v="10.6"/>
    <n v="12.1"/>
    <x v="3"/>
    <x v="2"/>
    <s v="Rhode Island"/>
    <x v="27"/>
    <n v="864"/>
    <n v="75578"/>
    <n v="10.576672792169788"/>
    <n v="12.077816003713114"/>
  </r>
  <r>
    <x v="4"/>
    <n v="359964"/>
    <n v="5.4"/>
    <n v="5.2"/>
    <n v="5.6"/>
    <x v="3"/>
    <x v="2"/>
    <s v="South Carolina"/>
    <x v="4"/>
    <n v="1944"/>
    <n v="358020"/>
    <n v="5.1662245959775799"/>
    <n v="5.6454119186856602"/>
  </r>
  <r>
    <x v="42"/>
    <n v="56658"/>
    <n v="3.3"/>
    <n v="2.9"/>
    <n v="3.8"/>
    <x v="3"/>
    <x v="2"/>
    <s v="South Dakota"/>
    <x v="42"/>
    <n v="187"/>
    <n v="56471"/>
    <n v="2.8583378930775205"/>
    <n v="3.8100203722515817"/>
  </r>
  <r>
    <x v="16"/>
    <n v="511277"/>
    <n v="2.4"/>
    <n v="2.2999999999999998"/>
    <n v="2.5"/>
    <x v="3"/>
    <x v="2"/>
    <s v="Tennessee"/>
    <x v="16"/>
    <n v="1227"/>
    <n v="510050"/>
    <n v="2.269336562014546"/>
    <n v="2.537887295245226"/>
  </r>
  <r>
    <x v="50"/>
    <n v="1792054"/>
    <n v="2"/>
    <n v="2"/>
    <n v="2.1"/>
    <x v="3"/>
    <x v="2"/>
    <s v="Texas"/>
    <x v="50"/>
    <n v="3584"/>
    <n v="1788470"/>
    <n v="1.935570868672353"/>
    <n v="2.0664436271223101"/>
  </r>
  <r>
    <x v="12"/>
    <n v="97102"/>
    <n v="3.9"/>
    <n v="3.5"/>
    <n v="4.3"/>
    <x v="3"/>
    <x v="2"/>
    <s v="Utah"/>
    <x v="12"/>
    <n v="379"/>
    <n v="96723"/>
    <n v="3.5290905708650091"/>
    <n v="4.3163845043266864"/>
  </r>
  <r>
    <x v="44"/>
    <n v="50523"/>
    <n v="10.6"/>
    <n v="9.8000000000000007"/>
    <n v="11.6"/>
    <x v="3"/>
    <x v="2"/>
    <s v="Vermont"/>
    <x v="44"/>
    <n v="536"/>
    <n v="49987"/>
    <n v="9.750592012580368"/>
    <n v="11.541882002394489"/>
  </r>
  <r>
    <x v="43"/>
    <n v="362006"/>
    <n v="4.3"/>
    <n v="4.0999999999999996"/>
    <n v="4.5"/>
    <x v="3"/>
    <x v="2"/>
    <s v="Virginia"/>
    <x v="43"/>
    <n v="1557"/>
    <n v="360449"/>
    <n v="4.0929231632225394"/>
    <n v="4.5196644014040794"/>
  </r>
  <r>
    <x v="28"/>
    <n v="469683"/>
    <n v="2.2999999999999998"/>
    <n v="2.1"/>
    <n v="2.4"/>
    <x v="3"/>
    <x v="2"/>
    <s v="Washington"/>
    <x v="28"/>
    <n v="1080"/>
    <n v="468603"/>
    <n v="2.1663336458006257"/>
    <n v="2.4406539634326361"/>
  </r>
  <r>
    <x v="5"/>
    <n v="142226"/>
    <n v="7.7"/>
    <n v="7.3"/>
    <n v="8.1999999999999993"/>
    <x v="3"/>
    <x v="2"/>
    <s v="West Virginia"/>
    <x v="5"/>
    <n v="1095"/>
    <n v="141131"/>
    <n v="7.2574803590757639"/>
    <n v="8.1671410587570694"/>
  </r>
  <r>
    <x v="13"/>
    <n v="319709"/>
    <n v="5"/>
    <n v="4.8"/>
    <n v="5.3"/>
    <x v="3"/>
    <x v="2"/>
    <s v="Wisconsin"/>
    <x v="13"/>
    <n v="1599"/>
    <n v="318110"/>
    <n v="4.7626272675865033"/>
    <n v="5.2521142242190244"/>
  </r>
  <r>
    <x v="29"/>
    <n v="34167"/>
    <n v="5"/>
    <n v="4.3"/>
    <n v="5.8"/>
    <x v="3"/>
    <x v="2"/>
    <s v="Wyoming"/>
    <x v="29"/>
    <n v="171"/>
    <n v="33996"/>
    <n v="4.3060812493798428"/>
    <n v="5.8148711198343568"/>
  </r>
  <r>
    <x v="6"/>
    <n v="321738"/>
    <n v="21.3"/>
    <n v="20.8"/>
    <n v="21.8"/>
    <x v="12"/>
    <x v="2"/>
    <s v="Alabama"/>
    <x v="6"/>
    <n v="6853"/>
    <n v="314885"/>
    <n v="20.806662930431596"/>
    <n v="21.804647419066104"/>
  </r>
  <r>
    <x v="30"/>
    <n v="55320"/>
    <n v="7.1"/>
    <n v="6.5"/>
    <n v="7.9"/>
    <x v="12"/>
    <x v="2"/>
    <s v="Alaska"/>
    <x v="30"/>
    <n v="393"/>
    <n v="54927"/>
    <n v="6.435999892220706"/>
    <n v="7.8406923618520432"/>
  </r>
  <r>
    <x v="0"/>
    <n v="479757"/>
    <n v="8.6"/>
    <n v="8.3000000000000007"/>
    <n v="8.9"/>
    <x v="12"/>
    <x v="2"/>
    <s v="Arizona"/>
    <x v="0"/>
    <n v="4126"/>
    <n v="475631"/>
    <n v="8.3427482206348085"/>
    <n v="8.8654954403462618"/>
  </r>
  <r>
    <x v="7"/>
    <n v="330340"/>
    <n v="5.4"/>
    <n v="5.0999999999999996"/>
    <n v="5.6"/>
    <x v="12"/>
    <x v="2"/>
    <s v="Arkansas"/>
    <x v="7"/>
    <n v="1784"/>
    <n v="328556"/>
    <n v="5.1561266916244612"/>
    <n v="5.6563692914918029"/>
  </r>
  <r>
    <x v="31"/>
    <n v="2767175"/>
    <n v="3.6"/>
    <n v="3.5"/>
    <n v="3.7"/>
    <x v="12"/>
    <x v="2"/>
    <s v="California"/>
    <x v="31"/>
    <n v="9962"/>
    <n v="2757213"/>
    <n v="3.5301735154786944"/>
    <n v="3.6713275802419538"/>
  </r>
  <r>
    <x v="8"/>
    <n v="206913"/>
    <n v="4.8"/>
    <n v="4.5"/>
    <n v="5.0999999999999996"/>
    <x v="12"/>
    <x v="2"/>
    <s v="Colorado"/>
    <x v="8"/>
    <n v="993"/>
    <n v="205920"/>
    <n v="4.5101128744889483"/>
    <n v="5.1065111025240579"/>
  </r>
  <r>
    <x v="20"/>
    <n v="192120"/>
    <n v="2.9"/>
    <n v="2.7"/>
    <n v="3.2"/>
    <x v="12"/>
    <x v="2"/>
    <s v="Connecticut"/>
    <x v="20"/>
    <n v="557"/>
    <n v="191563"/>
    <n v="2.6681347318743476"/>
    <n v="3.1502033272274392"/>
  </r>
  <r>
    <x v="32"/>
    <n v="57971"/>
    <n v="4.5"/>
    <n v="4"/>
    <n v="5"/>
    <x v="12"/>
    <x v="2"/>
    <s v="Delaware"/>
    <x v="32"/>
    <n v="261"/>
    <n v="57710"/>
    <n v="3.9871660371475648"/>
    <n v="5.0830003589813"/>
  </r>
  <r>
    <x v="47"/>
    <n v="59545"/>
    <n v="1.6"/>
    <n v="1.4"/>
    <n v="2"/>
    <x v="12"/>
    <x v="2"/>
    <s v="District of Columbia"/>
    <x v="47"/>
    <n v="95"/>
    <n v="59450"/>
    <n v="1.302226858362898"/>
    <n v="1.9529407330123214"/>
  </r>
  <r>
    <x v="14"/>
    <n v="1010850"/>
    <n v="3.3"/>
    <n v="3.2"/>
    <n v="3.5"/>
    <x v="12"/>
    <x v="2"/>
    <s v="Florida"/>
    <x v="14"/>
    <n v="3336"/>
    <n v="1007514"/>
    <n v="3.190229088190383"/>
    <n v="3.4139318547867017"/>
  </r>
  <r>
    <x v="1"/>
    <n v="651351"/>
    <n v="4.5999999999999996"/>
    <n v="4.4000000000000004"/>
    <n v="4.7"/>
    <x v="12"/>
    <x v="2"/>
    <s v="Georgia"/>
    <x v="1"/>
    <n v="2996"/>
    <n v="648355"/>
    <n v="4.4381901248976972"/>
    <n v="4.7669943263178345"/>
  </r>
  <r>
    <x v="45"/>
    <n v="81478"/>
    <n v="2.1"/>
    <n v="1.8"/>
    <n v="2.4"/>
    <x v="12"/>
    <x v="2"/>
    <s v="Hawaii"/>
    <x v="45"/>
    <n v="171"/>
    <n v="81307"/>
    <n v="1.8053563053169512"/>
    <n v="2.4390428470448118"/>
  </r>
  <r>
    <x v="21"/>
    <n v="108059"/>
    <n v="17.100000000000001"/>
    <n v="16.3"/>
    <n v="17.899999999999999"/>
    <x v="12"/>
    <x v="2"/>
    <s v="Idaho"/>
    <x v="21"/>
    <n v="1848"/>
    <n v="106211"/>
    <n v="16.345353897234713"/>
    <n v="17.892515557924721"/>
  </r>
  <r>
    <x v="34"/>
    <n v="998442"/>
    <n v="3.5"/>
    <n v="3.3"/>
    <n v="3.6"/>
    <x v="12"/>
    <x v="2"/>
    <s v="Illinois"/>
    <x v="34"/>
    <n v="3495"/>
    <n v="994947"/>
    <n v="3.3864692490167818"/>
    <n v="3.6182586675240413"/>
  </r>
  <r>
    <x v="22"/>
    <n v="447565"/>
    <n v="5.9"/>
    <n v="5.7"/>
    <n v="6.1"/>
    <x v="12"/>
    <x v="2"/>
    <s v="Indiana"/>
    <x v="22"/>
    <n v="2641"/>
    <n v="444924"/>
    <n v="5.6805569112585879"/>
    <n v="6.1295624920310754"/>
  </r>
  <r>
    <x v="33"/>
    <n v="160711"/>
    <n v="7.9"/>
    <n v="7.5"/>
    <n v="8.4"/>
    <x v="12"/>
    <x v="2"/>
    <s v="Iowa"/>
    <x v="33"/>
    <n v="1270"/>
    <n v="159441"/>
    <n v="7.4807781263206961"/>
    <n v="8.3475139948677004"/>
  </r>
  <r>
    <x v="35"/>
    <n v="134125"/>
    <n v="7.6"/>
    <n v="7.2"/>
    <n v="8.1"/>
    <x v="12"/>
    <x v="2"/>
    <s v="Kansas"/>
    <x v="35"/>
    <n v="1019"/>
    <n v="133106"/>
    <n v="7.1461615846224609"/>
    <n v="8.0768242893557787"/>
  </r>
  <r>
    <x v="36"/>
    <n v="326825"/>
    <n v="5.7"/>
    <n v="5.5"/>
    <n v="6"/>
    <x v="12"/>
    <x v="2"/>
    <s v="Kentucky"/>
    <x v="36"/>
    <n v="1863"/>
    <n v="324962"/>
    <n v="5.4478077341611391"/>
    <n v="5.964408648494433"/>
  </r>
  <r>
    <x v="37"/>
    <n v="513476"/>
    <n v="2.9"/>
    <n v="2.7"/>
    <n v="3"/>
    <x v="12"/>
    <x v="2"/>
    <s v="Louisiana"/>
    <x v="37"/>
    <n v="1489"/>
    <n v="511987"/>
    <n v="2.7563449319675524"/>
    <n v="3.0507797457006895"/>
  </r>
  <r>
    <x v="2"/>
    <n v="341325"/>
    <n v="6.2"/>
    <n v="5.9"/>
    <n v="6.4"/>
    <x v="12"/>
    <x v="2"/>
    <s v="Maryland"/>
    <x v="2"/>
    <n v="2116"/>
    <n v="339209"/>
    <n v="5.9414309589277376"/>
    <n v="6.4684241260306301"/>
  </r>
  <r>
    <x v="17"/>
    <n v="347378"/>
    <n v="2.8"/>
    <n v="2.7"/>
    <n v="3"/>
    <x v="12"/>
    <x v="2"/>
    <s v="Massachusetts"/>
    <x v="17"/>
    <n v="973"/>
    <n v="346405"/>
    <n v="2.6304755989365778"/>
    <n v="2.9824875042365404"/>
  </r>
  <r>
    <x v="38"/>
    <n v="765937"/>
    <n v="9.4"/>
    <n v="9.1999999999999993"/>
    <n v="9.6999999999999993"/>
    <x v="12"/>
    <x v="2"/>
    <s v="Michigan"/>
    <x v="38"/>
    <n v="7200"/>
    <n v="758737"/>
    <n v="9.1865622090053716"/>
    <n v="9.6188607155470702"/>
  </r>
  <r>
    <x v="15"/>
    <n v="259444"/>
    <n v="15"/>
    <n v="14.5"/>
    <n v="15.5"/>
    <x v="12"/>
    <x v="2"/>
    <s v="Minnesota"/>
    <x v="15"/>
    <n v="3892"/>
    <n v="255552"/>
    <n v="14.54058513428758"/>
    <n v="15.4763979133697"/>
  </r>
  <r>
    <x v="48"/>
    <n v="256308"/>
    <n v="3.7"/>
    <n v="3.5"/>
    <n v="3.9"/>
    <x v="12"/>
    <x v="2"/>
    <s v="Mississippi"/>
    <x v="48"/>
    <n v="948"/>
    <n v="255360"/>
    <n v="3.4707526856009863"/>
    <n v="3.9414739521055844"/>
  </r>
  <r>
    <x v="9"/>
    <n v="422932"/>
    <n v="6.9"/>
    <n v="6.6"/>
    <n v="7.1"/>
    <x v="12"/>
    <x v="2"/>
    <s v="Missouri"/>
    <x v="9"/>
    <n v="2918"/>
    <n v="420014"/>
    <n v="6.6543444683148101"/>
    <n v="7.153521610562529"/>
  </r>
  <r>
    <x v="39"/>
    <n v="40205"/>
    <n v="12.8"/>
    <n v="11.8"/>
    <n v="14"/>
    <x v="12"/>
    <x v="2"/>
    <s v="Montana"/>
    <x v="39"/>
    <n v="515"/>
    <n v="39690"/>
    <n v="11.753808873666248"/>
    <n v="13.957985381323368"/>
  </r>
  <r>
    <x v="40"/>
    <n v="110296"/>
    <n v="2.8"/>
    <n v="2.5"/>
    <n v="3.1"/>
    <x v="12"/>
    <x v="2"/>
    <s v="Nebraska"/>
    <x v="40"/>
    <n v="309"/>
    <n v="109987"/>
    <n v="2.5055043241621728"/>
    <n v="3.1322323270990369"/>
  </r>
  <r>
    <x v="18"/>
    <n v="89910"/>
    <n v="5.5"/>
    <n v="5"/>
    <n v="6"/>
    <x v="12"/>
    <x v="2"/>
    <s v="Nevada"/>
    <x v="18"/>
    <n v="495"/>
    <n v="89415"/>
    <n v="5.0415961452182882"/>
    <n v="6.0116682098127425"/>
  </r>
  <r>
    <x v="24"/>
    <n v="58317"/>
    <n v="11"/>
    <n v="10.199999999999999"/>
    <n v="11.9"/>
    <x v="12"/>
    <x v="2"/>
    <s v="New Hampshire"/>
    <x v="24"/>
    <n v="641"/>
    <n v="57676"/>
    <n v="10.175832520288324"/>
    <n v="11.871885356495119"/>
  </r>
  <r>
    <x v="3"/>
    <n v="407386"/>
    <n v="4.8"/>
    <n v="4.5999999999999996"/>
    <n v="5"/>
    <x v="12"/>
    <x v="2"/>
    <s v="New Jersey"/>
    <x v="3"/>
    <n v="1955"/>
    <n v="405431"/>
    <n v="4.5911925118928867"/>
    <n v="5.0159234751077575"/>
  </r>
  <r>
    <x v="49"/>
    <n v="224864"/>
    <n v="3"/>
    <n v="2.8"/>
    <n v="3.3"/>
    <x v="12"/>
    <x v="2"/>
    <s v="New Mexico"/>
    <x v="49"/>
    <n v="675"/>
    <n v="224189"/>
    <n v="2.783715096151357"/>
    <n v="3.2368943873466156"/>
  </r>
  <r>
    <x v="25"/>
    <n v="1259206"/>
    <n v="3.9"/>
    <n v="3.8"/>
    <n v="4"/>
    <x v="12"/>
    <x v="2"/>
    <s v="New York"/>
    <x v="25"/>
    <n v="4911"/>
    <n v="1254295"/>
    <n v="3.7926939105109083"/>
    <n v="4.0104864136177962"/>
  </r>
  <r>
    <x v="10"/>
    <n v="627426"/>
    <n v="6.6"/>
    <n v="6.4"/>
    <n v="6.8"/>
    <x v="12"/>
    <x v="2"/>
    <s v="North Carolina"/>
    <x v="10"/>
    <n v="4141"/>
    <n v="623285"/>
    <n v="6.4025796312003473"/>
    <n v="6.8034251064058546"/>
  </r>
  <r>
    <x v="46"/>
    <n v="23602"/>
    <n v="11.9"/>
    <n v="10.6"/>
    <n v="13.3"/>
    <x v="12"/>
    <x v="2"/>
    <s v="North Dakota"/>
    <x v="46"/>
    <n v="281"/>
    <n v="23321"/>
    <n v="10.59475991655108"/>
    <n v="13.375639944338372"/>
  </r>
  <r>
    <x v="41"/>
    <n v="840254"/>
    <n v="4.0999999999999996"/>
    <n v="3.9"/>
    <n v="4.2"/>
    <x v="12"/>
    <x v="2"/>
    <s v="Ohio"/>
    <x v="41"/>
    <n v="3445"/>
    <n v="836809"/>
    <n v="3.9655336721377208"/>
    <n v="4.2389020601749872"/>
  </r>
  <r>
    <x v="26"/>
    <n v="346026"/>
    <n v="3.8"/>
    <n v="3.6"/>
    <n v="4"/>
    <x v="12"/>
    <x v="2"/>
    <s v="Oklahoma"/>
    <x v="26"/>
    <n v="1315"/>
    <n v="344711"/>
    <n v="3.6005700889934884"/>
    <n v="4.0110319847372953"/>
  </r>
  <r>
    <x v="19"/>
    <n v="166724"/>
    <n v="8.3000000000000007"/>
    <n v="7.9"/>
    <n v="8.6999999999999993"/>
    <x v="12"/>
    <x v="2"/>
    <s v="Oregon"/>
    <x v="19"/>
    <n v="1384"/>
    <n v="165340"/>
    <n v="7.8765166869234262"/>
    <n v="8.7484299000885457"/>
  </r>
  <r>
    <x v="11"/>
    <n v="684904"/>
    <n v="4.5999999999999996"/>
    <n v="4.4000000000000004"/>
    <n v="4.7"/>
    <x v="12"/>
    <x v="2"/>
    <s v="Pennsylvania"/>
    <x v="11"/>
    <n v="3151"/>
    <n v="681753"/>
    <n v="4.4430855754439245"/>
    <n v="4.7637610645208834"/>
  </r>
  <r>
    <x v="27"/>
    <n v="74838"/>
    <n v="14.4"/>
    <n v="13.5"/>
    <n v="15.3"/>
    <x v="12"/>
    <x v="2"/>
    <s v="Rhode Island"/>
    <x v="27"/>
    <n v="1078"/>
    <n v="73760"/>
    <n v="13.57464300279206"/>
    <n v="15.284099870458558"/>
  </r>
  <r>
    <x v="4"/>
    <n v="345656"/>
    <n v="6.4"/>
    <n v="6.1"/>
    <n v="6.6"/>
    <x v="12"/>
    <x v="2"/>
    <s v="South Carolina"/>
    <x v="4"/>
    <n v="2212"/>
    <n v="343444"/>
    <n v="6.1389142685353306"/>
    <n v="6.6709089383881564"/>
  </r>
  <r>
    <x v="42"/>
    <n v="57204"/>
    <n v="4.0999999999999996"/>
    <n v="3.6"/>
    <n v="4.7"/>
    <x v="12"/>
    <x v="2"/>
    <s v="South Dakota"/>
    <x v="42"/>
    <n v="235"/>
    <n v="56969"/>
    <n v="3.6140997973912521"/>
    <n v="4.668706313406938"/>
  </r>
  <r>
    <x v="16"/>
    <n v="508780"/>
    <n v="2.9"/>
    <n v="2.8"/>
    <n v="3.1"/>
    <x v="12"/>
    <x v="2"/>
    <s v="Tennessee"/>
    <x v="16"/>
    <n v="1475"/>
    <n v="507305"/>
    <n v="2.7549677157441894"/>
    <n v="3.0507226740119657"/>
  </r>
  <r>
    <x v="50"/>
    <n v="1827774"/>
    <n v="2.6"/>
    <n v="2.5"/>
    <n v="2.7"/>
    <x v="12"/>
    <x v="2"/>
    <s v="Texas"/>
    <x v="50"/>
    <n v="4752"/>
    <n v="1823022"/>
    <n v="2.5270828989691658"/>
    <n v="2.6747754686933485"/>
  </r>
  <r>
    <x v="12"/>
    <n v="90761"/>
    <n v="5"/>
    <n v="4.5"/>
    <n v="5.4"/>
    <x v="12"/>
    <x v="2"/>
    <s v="Utah"/>
    <x v="12"/>
    <n v="454"/>
    <n v="90307"/>
    <n v="4.5627022651794276"/>
    <n v="5.4834945238535759"/>
  </r>
  <r>
    <x v="44"/>
    <n v="49041"/>
    <n v="13.5"/>
    <n v="12.5"/>
    <n v="14.5"/>
    <x v="12"/>
    <x v="2"/>
    <s v="Vermont"/>
    <x v="44"/>
    <n v="662"/>
    <n v="48379"/>
    <n v="12.51359315594793"/>
    <n v="14.560435820893268"/>
  </r>
  <r>
    <x v="43"/>
    <n v="360305"/>
    <n v="4.9000000000000004"/>
    <n v="4.7"/>
    <n v="5.0999999999999996"/>
    <x v="12"/>
    <x v="2"/>
    <s v="Virginia"/>
    <x v="43"/>
    <n v="1765"/>
    <n v="358540"/>
    <n v="4.6757508560377499"/>
    <n v="5.1320613655909355"/>
  </r>
  <r>
    <x v="28"/>
    <n v="460321"/>
    <n v="2.4"/>
    <n v="2.2999999999999998"/>
    <n v="2.6"/>
    <x v="12"/>
    <x v="2"/>
    <s v="Washington"/>
    <x v="28"/>
    <n v="1105"/>
    <n v="459216"/>
    <n v="2.2631025303334917"/>
    <n v="2.5462000738987354"/>
  </r>
  <r>
    <x v="5"/>
    <n v="140446"/>
    <n v="8.9"/>
    <n v="8.4"/>
    <n v="9.4"/>
    <x v="12"/>
    <x v="2"/>
    <s v="West Virginia"/>
    <x v="5"/>
    <n v="1250"/>
    <n v="139196"/>
    <n v="8.4219127878365967"/>
    <n v="9.4053872134582441"/>
  </r>
  <r>
    <x v="13"/>
    <n v="320361"/>
    <n v="5.4"/>
    <n v="5.2"/>
    <n v="5.7"/>
    <x v="12"/>
    <x v="2"/>
    <s v="Wisconsin"/>
    <x v="13"/>
    <n v="1730"/>
    <n v="318631"/>
    <n v="5.1521033420866091"/>
    <n v="5.660073933820656"/>
  </r>
  <r>
    <x v="29"/>
    <n v="33297"/>
    <n v="5.4"/>
    <n v="4.7"/>
    <n v="6.3"/>
    <x v="12"/>
    <x v="2"/>
    <s v="Wyoming"/>
    <x v="29"/>
    <n v="180"/>
    <n v="33117"/>
    <n v="4.6692236441486212"/>
    <n v="6.2566702036274133"/>
  </r>
  <r>
    <x v="6"/>
    <n v="327245"/>
    <n v="20.6"/>
    <n v="20.100000000000001"/>
    <n v="21.1"/>
    <x v="4"/>
    <x v="2"/>
    <s v="Alabama"/>
    <x v="6"/>
    <n v="6741"/>
    <n v="320504"/>
    <n v="20.118127172347499"/>
    <n v="21.091618288333311"/>
  </r>
  <r>
    <x v="30"/>
    <n v="55208"/>
    <n v="7.4"/>
    <n v="6.7"/>
    <n v="8.1"/>
    <x v="4"/>
    <x v="2"/>
    <s v="Alaska"/>
    <x v="30"/>
    <n v="409"/>
    <n v="54799"/>
    <n v="6.7248775910882914"/>
    <n v="8.1603614646251064"/>
  </r>
  <r>
    <x v="0"/>
    <n v="510208"/>
    <n v="9"/>
    <n v="8.6999999999999993"/>
    <n v="9.3000000000000007"/>
    <x v="4"/>
    <x v="2"/>
    <s v="Arizona"/>
    <x v="0"/>
    <n v="4592"/>
    <n v="505616"/>
    <n v="8.744727131497303"/>
    <n v="9.2631682410412939"/>
  </r>
  <r>
    <x v="7"/>
    <n v="328146"/>
    <n v="6"/>
    <n v="5.8"/>
    <n v="6.3"/>
    <x v="4"/>
    <x v="2"/>
    <s v="Arkansas"/>
    <x v="7"/>
    <n v="1969"/>
    <n v="326177"/>
    <n v="5.7417336021900116"/>
    <n v="6.2705880899274389"/>
  </r>
  <r>
    <x v="31"/>
    <n v="2816838"/>
    <n v="4.3"/>
    <n v="4.2"/>
    <n v="4.3"/>
    <x v="4"/>
    <x v="2"/>
    <s v="California"/>
    <x v="31"/>
    <n v="12112"/>
    <n v="2804726"/>
    <n v="4.2241124317873036"/>
    <n v="4.376953166653708"/>
  </r>
  <r>
    <x v="8"/>
    <n v="216481"/>
    <n v="5.4"/>
    <n v="5.0999999999999996"/>
    <n v="5.7"/>
    <x v="4"/>
    <x v="2"/>
    <s v="Colorado"/>
    <x v="8"/>
    <n v="1169"/>
    <n v="215312"/>
    <n v="5.0997007848136997"/>
    <n v="5.7178762937465768"/>
  </r>
  <r>
    <x v="20"/>
    <n v="197279"/>
    <n v="3.6"/>
    <n v="3.3"/>
    <n v="3.9"/>
    <x v="4"/>
    <x v="2"/>
    <s v="Connecticut"/>
    <x v="20"/>
    <n v="710"/>
    <n v="196569"/>
    <n v="3.3438534233066628"/>
    <n v="3.873406062069797"/>
  </r>
  <r>
    <x v="32"/>
    <n v="60841"/>
    <n v="4.5999999999999996"/>
    <n v="4.0999999999999996"/>
    <n v="5.2"/>
    <x v="4"/>
    <x v="2"/>
    <s v="Delaware"/>
    <x v="32"/>
    <n v="280"/>
    <n v="60561"/>
    <n v="4.0929220426617912"/>
    <n v="5.1739516199526063"/>
  </r>
  <r>
    <x v="47"/>
    <n v="58586"/>
    <n v="2"/>
    <n v="1.7"/>
    <n v="2.4"/>
    <x v="4"/>
    <x v="2"/>
    <s v="District of Columbia"/>
    <x v="47"/>
    <n v="117"/>
    <n v="58469"/>
    <n v="1.6638268563540075"/>
    <n v="2.3956048283666056"/>
  </r>
  <r>
    <x v="14"/>
    <n v="1057472"/>
    <n v="4"/>
    <n v="3.9"/>
    <n v="4.0999999999999996"/>
    <x v="4"/>
    <x v="2"/>
    <s v="Florida"/>
    <x v="14"/>
    <n v="4230"/>
    <n v="1053242"/>
    <n v="3.8815637461790096"/>
    <n v="4.1222516858071847"/>
  </r>
  <r>
    <x v="1"/>
    <n v="665660"/>
    <n v="5.2"/>
    <n v="5"/>
    <n v="5.4"/>
    <x v="4"/>
    <x v="2"/>
    <s v="Georgia"/>
    <x v="1"/>
    <n v="3461"/>
    <n v="662199"/>
    <n v="5.029367714181225"/>
    <n v="5.3750451853425361"/>
  </r>
  <r>
    <x v="45"/>
    <n v="81986"/>
    <n v="2"/>
    <n v="1.7"/>
    <n v="2.2999999999999998"/>
    <x v="4"/>
    <x v="2"/>
    <s v="Hawaii"/>
    <x v="45"/>
    <n v="164"/>
    <n v="81822"/>
    <n v="1.7151820572545955"/>
    <n v="2.3321664058761828"/>
  </r>
  <r>
    <x v="21"/>
    <n v="104212"/>
    <n v="20.8"/>
    <n v="19.899999999999999"/>
    <n v="21.6"/>
    <x v="4"/>
    <x v="2"/>
    <s v="Idaho"/>
    <x v="21"/>
    <n v="2168"/>
    <n v="102044"/>
    <n v="19.954333271796656"/>
    <n v="21.688486073816129"/>
  </r>
  <r>
    <x v="34"/>
    <n v="1043293"/>
    <n v="4.5"/>
    <n v="4.4000000000000004"/>
    <n v="4.5999999999999996"/>
    <x v="4"/>
    <x v="2"/>
    <s v="Illinois"/>
    <x v="34"/>
    <n v="4695"/>
    <n v="1038598"/>
    <n v="4.373525731029142"/>
    <n v="4.6304711043158946"/>
  </r>
  <r>
    <x v="22"/>
    <n v="461624"/>
    <n v="6.4"/>
    <n v="6.2"/>
    <n v="6.7"/>
    <x v="4"/>
    <x v="2"/>
    <s v="Indiana"/>
    <x v="22"/>
    <n v="2954"/>
    <n v="458670"/>
    <n v="6.1731230176151071"/>
    <n v="6.6333867460470932"/>
  </r>
  <r>
    <x v="33"/>
    <n v="165769"/>
    <n v="8.6999999999999993"/>
    <n v="8.1999999999999993"/>
    <n v="9.1"/>
    <x v="4"/>
    <x v="2"/>
    <s v="Iowa"/>
    <x v="33"/>
    <n v="1442"/>
    <n v="164327"/>
    <n v="8.2627840663213323"/>
    <n v="9.1576898388572623"/>
  </r>
  <r>
    <x v="35"/>
    <n v="136239"/>
    <n v="7.9"/>
    <n v="7.4"/>
    <n v="8.4"/>
    <x v="4"/>
    <x v="2"/>
    <s v="Kansas"/>
    <x v="35"/>
    <n v="1076"/>
    <n v="135163"/>
    <n v="7.4411173103967236"/>
    <n v="8.3824036594906808"/>
  </r>
  <r>
    <x v="36"/>
    <n v="331120"/>
    <n v="6.9"/>
    <n v="6.6"/>
    <n v="7.2"/>
    <x v="4"/>
    <x v="2"/>
    <s v="Kentucky"/>
    <x v="36"/>
    <n v="2285"/>
    <n v="328835"/>
    <n v="6.6244001638815844"/>
    <n v="7.1886839036077319"/>
  </r>
  <r>
    <x v="37"/>
    <n v="525667"/>
    <n v="3.4"/>
    <n v="3.2"/>
    <n v="3.5"/>
    <x v="4"/>
    <x v="2"/>
    <s v="Louisiana"/>
    <x v="37"/>
    <n v="1787"/>
    <n v="523880"/>
    <n v="3.2456470202359351"/>
    <n v="3.5605921253320627"/>
  </r>
  <r>
    <x v="2"/>
    <n v="349174"/>
    <n v="6.4"/>
    <n v="6.1"/>
    <n v="6.7"/>
    <x v="4"/>
    <x v="2"/>
    <s v="Maryland"/>
    <x v="2"/>
    <n v="2235"/>
    <n v="346939"/>
    <n v="6.1415696506733104"/>
    <n v="6.6709313950103217"/>
  </r>
  <r>
    <x v="17"/>
    <n v="355169"/>
    <n v="3.2"/>
    <n v="3"/>
    <n v="3.4"/>
    <x v="4"/>
    <x v="2"/>
    <s v="Massachusetts"/>
    <x v="17"/>
    <n v="1137"/>
    <n v="354032"/>
    <n v="3.0206550280083002"/>
    <n v="3.392677279340405"/>
  </r>
  <r>
    <x v="38"/>
    <n v="778851"/>
    <n v="9"/>
    <n v="8.8000000000000007"/>
    <n v="9.1999999999999993"/>
    <x v="4"/>
    <x v="2"/>
    <s v="Michigan"/>
    <x v="38"/>
    <n v="7010"/>
    <n v="771841"/>
    <n v="8.7930741535715295"/>
    <n v="9.2126448999989403"/>
  </r>
  <r>
    <x v="15"/>
    <n v="265014"/>
    <n v="16.3"/>
    <n v="15.8"/>
    <n v="16.8"/>
    <x v="4"/>
    <x v="2"/>
    <s v="Minnesota"/>
    <x v="15"/>
    <n v="4320"/>
    <n v="260694"/>
    <n v="15.825770654463989"/>
    <n v="16.790303083212279"/>
  </r>
  <r>
    <x v="48"/>
    <n v="259870"/>
    <n v="4.3"/>
    <n v="4.0999999999999996"/>
    <n v="4.5999999999999996"/>
    <x v="4"/>
    <x v="2"/>
    <s v="Mississippi"/>
    <x v="48"/>
    <n v="1117"/>
    <n v="258753"/>
    <n v="4.0537861793000447"/>
    <n v="4.5574747550764538"/>
  </r>
  <r>
    <x v="9"/>
    <n v="409920"/>
    <n v="7.7"/>
    <n v="7.4"/>
    <n v="8"/>
    <x v="4"/>
    <x v="2"/>
    <s v="Missouri"/>
    <x v="9"/>
    <n v="3156"/>
    <n v="406764"/>
    <n v="7.4359875379388436"/>
    <n v="7.9713657800436577"/>
  </r>
  <r>
    <x v="39"/>
    <n v="39946"/>
    <n v="14.1"/>
    <n v="13"/>
    <n v="15.3"/>
    <x v="4"/>
    <x v="2"/>
    <s v="Montana"/>
    <x v="39"/>
    <n v="563"/>
    <n v="39383"/>
    <n v="12.982006158597411"/>
    <n v="15.299494282031537"/>
  </r>
  <r>
    <x v="40"/>
    <n v="111808"/>
    <n v="3.1"/>
    <n v="2.8"/>
    <n v="3.4"/>
    <x v="4"/>
    <x v="2"/>
    <s v="Nebraska"/>
    <x v="40"/>
    <n v="347"/>
    <n v="111461"/>
    <n v="2.7932382038461157"/>
    <n v="3.4479742627037977"/>
  </r>
  <r>
    <x v="18"/>
    <n v="98538"/>
    <n v="4.7"/>
    <n v="4.3"/>
    <n v="5.2"/>
    <x v="4"/>
    <x v="2"/>
    <s v="Nevada"/>
    <x v="18"/>
    <n v="463"/>
    <n v="98075"/>
    <n v="4.289719400767563"/>
    <n v="5.1462871225047078"/>
  </r>
  <r>
    <x v="24"/>
    <n v="59681"/>
    <n v="12.5"/>
    <n v="11.6"/>
    <n v="13.4"/>
    <x v="4"/>
    <x v="2"/>
    <s v="New Hampshire"/>
    <x v="24"/>
    <n v="746"/>
    <n v="58935"/>
    <n v="11.638187185589253"/>
    <n v="13.424147274203914"/>
  </r>
  <r>
    <x v="3"/>
    <n v="419475"/>
    <n v="5.9"/>
    <n v="5.7"/>
    <n v="6.1"/>
    <x v="4"/>
    <x v="2"/>
    <s v="New Jersey"/>
    <x v="3"/>
    <n v="2475"/>
    <n v="417000"/>
    <n v="5.6728625749615578"/>
    <n v="6.1366519206748134"/>
  </r>
  <r>
    <x v="49"/>
    <n v="236197"/>
    <n v="3.4"/>
    <n v="3.2"/>
    <n v="3.7"/>
    <x v="4"/>
    <x v="2"/>
    <s v="New Mexico"/>
    <x v="49"/>
    <n v="803"/>
    <n v="235394"/>
    <n v="3.1726237795033456"/>
    <n v="3.6429381333078505"/>
  </r>
  <r>
    <x v="25"/>
    <n v="1258070"/>
    <n v="4.4000000000000004"/>
    <n v="4.3"/>
    <n v="4.5"/>
    <x v="4"/>
    <x v="2"/>
    <s v="New York"/>
    <x v="25"/>
    <n v="5536"/>
    <n v="1252534"/>
    <n v="4.2862147099511674"/>
    <n v="4.5175940124188276"/>
  </r>
  <r>
    <x v="10"/>
    <n v="653821"/>
    <n v="7.7"/>
    <n v="7.4"/>
    <n v="7.9"/>
    <x v="4"/>
    <x v="2"/>
    <s v="North Carolina"/>
    <x v="10"/>
    <n v="5034"/>
    <n v="648787"/>
    <n v="7.4903198418551167"/>
    <n v="7.9141750934371844"/>
  </r>
  <r>
    <x v="46"/>
    <n v="24576"/>
    <n v="12.7"/>
    <n v="11.3"/>
    <n v="14.1"/>
    <x v="4"/>
    <x v="2"/>
    <s v="North Dakota"/>
    <x v="46"/>
    <n v="312"/>
    <n v="24264"/>
    <n v="11.365663275202126"/>
    <n v="14.177278483496146"/>
  </r>
  <r>
    <x v="41"/>
    <n v="851303"/>
    <n v="4.8"/>
    <n v="4.5999999999999996"/>
    <n v="4.9000000000000004"/>
    <x v="4"/>
    <x v="2"/>
    <s v="Ohio"/>
    <x v="41"/>
    <n v="4086"/>
    <n v="847217"/>
    <n v="4.655070743447669"/>
    <n v="4.9488006935660032"/>
  </r>
  <r>
    <x v="26"/>
    <n v="346814"/>
    <n v="4.9000000000000004"/>
    <n v="4.5999999999999996"/>
    <n v="5.0999999999999996"/>
    <x v="4"/>
    <x v="2"/>
    <s v="Oklahoma"/>
    <x v="26"/>
    <n v="1699"/>
    <n v="345115"/>
    <n v="4.6717997306330767"/>
    <n v="5.1369270768215811"/>
  </r>
  <r>
    <x v="19"/>
    <n v="170792"/>
    <n v="7.8"/>
    <n v="7.4"/>
    <n v="8.3000000000000007"/>
    <x v="4"/>
    <x v="2"/>
    <s v="Oregon"/>
    <x v="19"/>
    <n v="1332"/>
    <n v="169460"/>
    <n v="7.3924060994308238"/>
    <n v="8.2276548811751802"/>
  </r>
  <r>
    <x v="11"/>
    <n v="723857"/>
    <n v="2.7"/>
    <n v="2.6"/>
    <n v="2.8"/>
    <x v="4"/>
    <x v="2"/>
    <s v="Pennsylvania"/>
    <x v="11"/>
    <n v="1954"/>
    <n v="721903"/>
    <n v="2.5824520030861118"/>
    <n v="2.8216826520459866"/>
  </r>
  <r>
    <x v="27"/>
    <n v="72401"/>
    <n v="17.399999999999999"/>
    <n v="16.399999999999999"/>
    <n v="18.3"/>
    <x v="4"/>
    <x v="2"/>
    <s v="Rhode Island"/>
    <x v="27"/>
    <n v="1260"/>
    <n v="71141"/>
    <n v="16.475147072354613"/>
    <n v="18.382210639782574"/>
  </r>
  <r>
    <x v="4"/>
    <n v="346725"/>
    <n v="6.8"/>
    <n v="6.5"/>
    <n v="7"/>
    <x v="4"/>
    <x v="2"/>
    <s v="South Carolina"/>
    <x v="4"/>
    <n v="2358"/>
    <n v="344367"/>
    <n v="6.5325205205356092"/>
    <n v="7.0799653602538797"/>
  </r>
  <r>
    <x v="42"/>
    <n v="58280"/>
    <n v="4.0999999999999996"/>
    <n v="3.6"/>
    <n v="4.7"/>
    <x v="4"/>
    <x v="2"/>
    <s v="South Dakota"/>
    <x v="42"/>
    <n v="239"/>
    <n v="58041"/>
    <n v="3.611672552882673"/>
    <n v="4.6554808598025526"/>
  </r>
  <r>
    <x v="16"/>
    <n v="517279"/>
    <n v="3.5"/>
    <n v="3.3"/>
    <n v="3.6"/>
    <x v="4"/>
    <x v="2"/>
    <s v="Tennessee"/>
    <x v="16"/>
    <n v="1810"/>
    <n v="515469"/>
    <n v="3.3417230846555697"/>
    <n v="3.6638088378819713"/>
  </r>
  <r>
    <x v="50"/>
    <n v="1851708"/>
    <n v="3.2"/>
    <n v="3.1"/>
    <n v="3.3"/>
    <x v="4"/>
    <x v="2"/>
    <s v="Texas"/>
    <x v="50"/>
    <n v="5925"/>
    <n v="1845783"/>
    <n v="3.1194160065812602"/>
    <n v="3.2821423749226168"/>
  </r>
  <r>
    <x v="12"/>
    <n v="95229"/>
    <n v="5.3"/>
    <n v="4.8"/>
    <n v="5.7"/>
    <x v="4"/>
    <x v="2"/>
    <s v="Utah"/>
    <x v="12"/>
    <n v="505"/>
    <n v="94724"/>
    <n v="4.8603919271608627"/>
    <n v="5.7855306693951336"/>
  </r>
  <r>
    <x v="44"/>
    <n v="49176"/>
    <n v="17"/>
    <n v="15.9"/>
    <n v="18.2"/>
    <x v="4"/>
    <x v="2"/>
    <s v="Vermont"/>
    <x v="44"/>
    <n v="836"/>
    <n v="48340"/>
    <n v="15.893518793238002"/>
    <n v="18.182261223741325"/>
  </r>
  <r>
    <x v="43"/>
    <n v="373772"/>
    <n v="6.3"/>
    <n v="6"/>
    <n v="6.6"/>
    <x v="4"/>
    <x v="2"/>
    <s v="Virginia"/>
    <x v="43"/>
    <n v="2355"/>
    <n v="371417"/>
    <n v="6.051888364387807"/>
    <n v="6.5595245092289138"/>
  </r>
  <r>
    <x v="28"/>
    <n v="473998"/>
    <n v="2.4"/>
    <n v="2.2999999999999998"/>
    <n v="2.6"/>
    <x v="4"/>
    <x v="2"/>
    <s v="Washington"/>
    <x v="28"/>
    <n v="1138"/>
    <n v="472860"/>
    <n v="2.2653899597711562"/>
    <n v="2.5443834617921381"/>
  </r>
  <r>
    <x v="5"/>
    <n v="140934"/>
    <n v="10.7"/>
    <n v="10.1"/>
    <n v="11.2"/>
    <x v="4"/>
    <x v="2"/>
    <s v="West Virginia"/>
    <x v="5"/>
    <n v="1508"/>
    <n v="139426"/>
    <n v="10.175739691096471"/>
    <n v="11.251021408427201"/>
  </r>
  <r>
    <x v="13"/>
    <n v="327508"/>
    <n v="5.7"/>
    <n v="5.4"/>
    <n v="5.9"/>
    <x v="4"/>
    <x v="2"/>
    <s v="Wisconsin"/>
    <x v="13"/>
    <n v="1867"/>
    <n v="325641"/>
    <n v="5.4483839581937765"/>
    <n v="5.9644597489876228"/>
  </r>
  <r>
    <x v="29"/>
    <n v="33195"/>
    <n v="6.3"/>
    <n v="5.5"/>
    <n v="7.2"/>
    <x v="4"/>
    <x v="2"/>
    <s v="Wyoming"/>
    <x v="29"/>
    <n v="209"/>
    <n v="32986"/>
    <n v="5.4966744917522421"/>
    <n v="7.2098369491346199"/>
  </r>
  <r>
    <x v="6"/>
    <n v="353220"/>
    <n v="18.7"/>
    <n v="18.3"/>
    <n v="19.2"/>
    <x v="13"/>
    <x v="2"/>
    <s v="Alabama"/>
    <x v="6"/>
    <n v="6605"/>
    <n v="346615"/>
    <n v="18.257813943209289"/>
    <n v="19.151443043089532"/>
  </r>
  <r>
    <x v="30"/>
    <n v="57055"/>
    <n v="8.1"/>
    <n v="7.4"/>
    <n v="8.9"/>
    <x v="13"/>
    <x v="2"/>
    <s v="Alaska"/>
    <x v="30"/>
    <n v="462"/>
    <n v="56593"/>
    <n v="7.3929813369862742"/>
    <n v="8.8681525223528848"/>
  </r>
  <r>
    <x v="0"/>
    <n v="576963"/>
    <n v="9.5"/>
    <n v="9.3000000000000007"/>
    <n v="9.8000000000000007"/>
    <x v="13"/>
    <x v="2"/>
    <s v="Arizona"/>
    <x v="0"/>
    <n v="5481"/>
    <n v="571482"/>
    <n v="9.2526473378961693"/>
    <n v="9.7533694222599721"/>
  </r>
  <r>
    <x v="7"/>
    <n v="332878"/>
    <n v="6.4"/>
    <n v="6.1"/>
    <n v="6.6"/>
    <x v="13"/>
    <x v="2"/>
    <s v="Arkansas"/>
    <x v="7"/>
    <n v="2130"/>
    <n v="330748"/>
    <n v="6.1333900599199938"/>
    <n v="6.6754836237115409"/>
  </r>
  <r>
    <x v="31"/>
    <n v="2960114"/>
    <n v="4.4000000000000004"/>
    <n v="4.4000000000000004"/>
    <n v="4.5"/>
    <x v="13"/>
    <x v="2"/>
    <s v="California"/>
    <x v="31"/>
    <n v="13025"/>
    <n v="2947089"/>
    <n v="4.325403423724131"/>
    <n v="4.4762196380052979"/>
  </r>
  <r>
    <x v="8"/>
    <n v="252259"/>
    <n v="5.5"/>
    <n v="5.2"/>
    <n v="5.8"/>
    <x v="13"/>
    <x v="2"/>
    <s v="Colorado"/>
    <x v="8"/>
    <n v="1387"/>
    <n v="250872"/>
    <n v="5.2169908914517151"/>
    <n v="5.794704064319836"/>
  </r>
  <r>
    <x v="20"/>
    <n v="209322"/>
    <n v="5.5"/>
    <n v="5.2"/>
    <n v="5.8"/>
    <x v="13"/>
    <x v="2"/>
    <s v="Connecticut"/>
    <x v="20"/>
    <n v="1151"/>
    <n v="208171"/>
    <n v="5.1906019058486912"/>
    <n v="5.824958536908718"/>
  </r>
  <r>
    <x v="32"/>
    <n v="64313"/>
    <n v="4.8"/>
    <n v="4.3"/>
    <n v="5.4"/>
    <x v="13"/>
    <x v="2"/>
    <s v="Delaware"/>
    <x v="32"/>
    <n v="309"/>
    <n v="64004"/>
    <n v="4.2973502618433717"/>
    <n v="5.3710576499293552"/>
  </r>
  <r>
    <x v="47"/>
    <n v="58975"/>
    <n v="3.8"/>
    <n v="3.4"/>
    <n v="4.4000000000000004"/>
    <x v="13"/>
    <x v="2"/>
    <s v="District of Columbia"/>
    <x v="47"/>
    <n v="224"/>
    <n v="58751"/>
    <n v="3.3309562793288756"/>
    <n v="4.3301209416635364"/>
  </r>
  <r>
    <x v="14"/>
    <n v="1227086"/>
    <n v="4.5999999999999996"/>
    <n v="4.4000000000000004"/>
    <n v="4.7"/>
    <x v="13"/>
    <x v="2"/>
    <s v="Florida"/>
    <x v="14"/>
    <n v="5645"/>
    <n v="1221441"/>
    <n v="4.4821202623419785"/>
    <n v="4.7216406011609395"/>
  </r>
  <r>
    <x v="1"/>
    <n v="732831"/>
    <n v="5.7"/>
    <n v="5.5"/>
    <n v="5.9"/>
    <x v="13"/>
    <x v="2"/>
    <s v="Georgia"/>
    <x v="1"/>
    <n v="4177"/>
    <n v="728654"/>
    <n v="5.5299870651927909"/>
    <n v="5.8748220213718199"/>
  </r>
  <r>
    <x v="45"/>
    <n v="91918"/>
    <n v="2"/>
    <n v="1.7"/>
    <n v="2.2999999999999998"/>
    <x v="13"/>
    <x v="2"/>
    <s v="Hawaii"/>
    <x v="45"/>
    <n v="184"/>
    <n v="91734"/>
    <n v="1.7314130362792659"/>
    <n v="2.3137785408202012"/>
  </r>
  <r>
    <x v="21"/>
    <n v="113252"/>
    <n v="20.8"/>
    <n v="20"/>
    <n v="21.7"/>
    <x v="13"/>
    <x v="2"/>
    <s v="Idaho"/>
    <x v="21"/>
    <n v="2356"/>
    <n v="110896"/>
    <n v="19.987718764361752"/>
    <n v="21.651117679543457"/>
  </r>
  <r>
    <x v="34"/>
    <n v="1119178"/>
    <n v="5.2"/>
    <n v="5.0999999999999996"/>
    <n v="5.4"/>
    <x v="13"/>
    <x v="2"/>
    <s v="Illinois"/>
    <x v="34"/>
    <n v="5820"/>
    <n v="1113358"/>
    <n v="5.0686578994341165"/>
    <n v="5.3352291433035397"/>
  </r>
  <r>
    <x v="22"/>
    <n v="494406"/>
    <n v="7.4"/>
    <n v="7.2"/>
    <n v="7.7"/>
    <x v="13"/>
    <x v="2"/>
    <s v="Indiana"/>
    <x v="22"/>
    <n v="3659"/>
    <n v="490747"/>
    <n v="7.1656275077966036"/>
    <n v="7.6436275774513911"/>
  </r>
  <r>
    <x v="33"/>
    <n v="185458"/>
    <n v="8.6999999999999993"/>
    <n v="8.3000000000000007"/>
    <n v="9.1"/>
    <x v="13"/>
    <x v="2"/>
    <s v="Iowa"/>
    <x v="33"/>
    <n v="1613"/>
    <n v="183845"/>
    <n v="8.2846067747811531"/>
    <n v="9.1305198810050019"/>
  </r>
  <r>
    <x v="35"/>
    <n v="146450"/>
    <n v="3.5"/>
    <n v="3.2"/>
    <n v="3.8"/>
    <x v="13"/>
    <x v="2"/>
    <s v="Kansas"/>
    <x v="35"/>
    <n v="513"/>
    <n v="145937"/>
    <n v="3.2124988653339575"/>
    <n v="3.8193512286102207"/>
  </r>
  <r>
    <x v="36"/>
    <n v="355465"/>
    <n v="7.5"/>
    <n v="7.2"/>
    <n v="7.8"/>
    <x v="13"/>
    <x v="2"/>
    <s v="Kentucky"/>
    <x v="36"/>
    <n v="2666"/>
    <n v="352799"/>
    <n v="7.2215828996624953"/>
    <n v="7.7891320674292821"/>
  </r>
  <r>
    <x v="37"/>
    <n v="547638"/>
    <n v="4"/>
    <n v="3.8"/>
    <n v="4.0999999999999996"/>
    <x v="13"/>
    <x v="2"/>
    <s v="Louisiana"/>
    <x v="37"/>
    <n v="2191"/>
    <n v="545447"/>
    <n v="3.8370012497725496"/>
    <n v="4.1715932855492781"/>
  </r>
  <r>
    <x v="2"/>
    <n v="373812"/>
    <n v="6"/>
    <n v="5.7"/>
    <n v="6.2"/>
    <x v="13"/>
    <x v="2"/>
    <s v="Maryland"/>
    <x v="2"/>
    <n v="2243"/>
    <n v="371569"/>
    <n v="5.7576914907488739"/>
    <n v="6.253146362722064"/>
  </r>
  <r>
    <x v="17"/>
    <n v="348542"/>
    <n v="4.5"/>
    <n v="4.3"/>
    <n v="4.7"/>
    <x v="13"/>
    <x v="2"/>
    <s v="Massachusetts"/>
    <x v="17"/>
    <n v="1568"/>
    <n v="346974"/>
    <n v="4.2818307747611195"/>
    <n v="4.7265723829958306"/>
  </r>
  <r>
    <x v="38"/>
    <n v="821336"/>
    <n v="6.8"/>
    <n v="6.7"/>
    <n v="7"/>
    <x v="13"/>
    <x v="2"/>
    <s v="Michigan"/>
    <x v="38"/>
    <n v="5585"/>
    <n v="815751"/>
    <n v="6.6244304444794304"/>
    <n v="6.9799765193594423"/>
  </r>
  <r>
    <x v="15"/>
    <n v="285345"/>
    <n v="16.899999999999999"/>
    <n v="16.5"/>
    <n v="17.399999999999999"/>
    <x v="13"/>
    <x v="2"/>
    <s v="Minnesota"/>
    <x v="15"/>
    <n v="4822"/>
    <n v="280523"/>
    <n v="16.432291359311527"/>
    <n v="17.378399476147834"/>
  </r>
  <r>
    <x v="48"/>
    <n v="280702"/>
    <n v="4.9000000000000004"/>
    <n v="4.5999999999999996"/>
    <n v="5.0999999999999996"/>
    <x v="13"/>
    <x v="2"/>
    <s v="Mississippi"/>
    <x v="48"/>
    <n v="1375"/>
    <n v="279327"/>
    <n v="4.6466658382121828"/>
    <n v="5.1637515172267143"/>
  </r>
  <r>
    <x v="9"/>
    <n v="429761"/>
    <n v="8"/>
    <n v="7.7"/>
    <n v="8.3000000000000007"/>
    <x v="13"/>
    <x v="2"/>
    <s v="Missouri"/>
    <x v="9"/>
    <n v="3438"/>
    <n v="426323"/>
    <n v="7.737749254216082"/>
    <n v="8.2706367167426666"/>
  </r>
  <r>
    <x v="39"/>
    <n v="44158"/>
    <n v="14.1"/>
    <n v="13"/>
    <n v="15.2"/>
    <x v="13"/>
    <x v="2"/>
    <s v="Montana"/>
    <x v="39"/>
    <n v="623"/>
    <n v="43535"/>
    <n v="13.048297552718225"/>
    <n v="15.253091554575359"/>
  </r>
  <r>
    <x v="40"/>
    <n v="119120"/>
    <n v="3.1"/>
    <n v="2.8"/>
    <n v="3.5"/>
    <x v="13"/>
    <x v="2"/>
    <s v="Nebraska"/>
    <x v="40"/>
    <n v="369"/>
    <n v="118751"/>
    <n v="2.7969522781978182"/>
    <n v="3.4305287175114874"/>
  </r>
  <r>
    <x v="18"/>
    <n v="119861"/>
    <n v="4.9000000000000004"/>
    <n v="4.5"/>
    <n v="5.3"/>
    <x v="13"/>
    <x v="2"/>
    <s v="Nevada"/>
    <x v="18"/>
    <n v="587"/>
    <n v="119274"/>
    <n v="4.517052823850876"/>
    <n v="5.3093603635835622"/>
  </r>
  <r>
    <x v="24"/>
    <n v="64998"/>
    <n v="13.7"/>
    <n v="12.8"/>
    <n v="14.6"/>
    <x v="13"/>
    <x v="2"/>
    <s v="New Hampshire"/>
    <x v="24"/>
    <n v="890"/>
    <n v="64108"/>
    <n v="12.826702662100192"/>
    <n v="14.616234626849925"/>
  </r>
  <r>
    <x v="3"/>
    <n v="448538"/>
    <n v="7.1"/>
    <n v="6.8"/>
    <n v="7.3"/>
    <x v="13"/>
    <x v="2"/>
    <s v="New Jersey"/>
    <x v="3"/>
    <n v="3185"/>
    <n v="445353"/>
    <n v="6.8592324480042981"/>
    <n v="7.3509055362039302"/>
  </r>
  <r>
    <x v="49"/>
    <n v="254466"/>
    <n v="4"/>
    <n v="3.7"/>
    <n v="4.2"/>
    <x v="13"/>
    <x v="2"/>
    <s v="New Mexico"/>
    <x v="49"/>
    <n v="1018"/>
    <n v="253448"/>
    <n v="3.762424029074908"/>
    <n v="4.2536200220657818"/>
  </r>
  <r>
    <x v="25"/>
    <n v="1312365"/>
    <n v="4.9000000000000004"/>
    <n v="4.8"/>
    <n v="5"/>
    <x v="13"/>
    <x v="2"/>
    <s v="New York"/>
    <x v="25"/>
    <n v="6431"/>
    <n v="1305934"/>
    <n v="4.7822646169377201"/>
    <n v="5.0212609258655583"/>
  </r>
  <r>
    <x v="10"/>
    <n v="702889"/>
    <n v="8"/>
    <n v="7.8"/>
    <n v="8.1999999999999993"/>
    <x v="13"/>
    <x v="2"/>
    <s v="North Carolina"/>
    <x v="10"/>
    <n v="5623"/>
    <n v="697266"/>
    <n v="7.7942202524709954"/>
    <n v="8.210838833736485"/>
  </r>
  <r>
    <x v="46"/>
    <n v="28646"/>
    <n v="11.6"/>
    <n v="10.4"/>
    <n v="12.9"/>
    <x v="13"/>
    <x v="2"/>
    <s v="North Dakota"/>
    <x v="46"/>
    <n v="332"/>
    <n v="28314"/>
    <n v="10.41071301020547"/>
    <n v="12.899763586344051"/>
  </r>
  <r>
    <x v="41"/>
    <n v="910230"/>
    <n v="5.9"/>
    <n v="5.7"/>
    <n v="6"/>
    <x v="13"/>
    <x v="2"/>
    <s v="Ohio"/>
    <x v="41"/>
    <n v="5370"/>
    <n v="904860"/>
    <n v="5.7443263894116985"/>
    <n v="6.0590596960821905"/>
  </r>
  <r>
    <x v="26"/>
    <n v="369633"/>
    <n v="5.6"/>
    <n v="5.4"/>
    <n v="5.8"/>
    <x v="13"/>
    <x v="2"/>
    <s v="Oklahoma"/>
    <x v="26"/>
    <n v="2070"/>
    <n v="367563"/>
    <n v="5.3645532219523773"/>
    <n v="5.8460215748305302"/>
  </r>
  <r>
    <x v="19"/>
    <n v="191205"/>
    <n v="8.4"/>
    <n v="8"/>
    <n v="8.8000000000000007"/>
    <x v="13"/>
    <x v="2"/>
    <s v="Oregon"/>
    <x v="19"/>
    <n v="1606"/>
    <n v="189599"/>
    <n v="7.9998221418538655"/>
    <n v="8.8186546309017917"/>
  </r>
  <r>
    <x v="11"/>
    <n v="757320"/>
    <n v="2.9"/>
    <n v="2.8"/>
    <n v="3"/>
    <x v="13"/>
    <x v="2"/>
    <s v="Pennsylvania"/>
    <x v="11"/>
    <n v="2196"/>
    <n v="755124"/>
    <n v="2.7810391983163223"/>
    <n v="3.023401673838257"/>
  </r>
  <r>
    <x v="27"/>
    <n v="74866"/>
    <n v="17.899999999999999"/>
    <n v="17"/>
    <n v="18.899999999999999"/>
    <x v="13"/>
    <x v="2"/>
    <s v="Rhode Island"/>
    <x v="27"/>
    <n v="1340"/>
    <n v="73526"/>
    <n v="16.972723395165939"/>
    <n v="18.874039554062932"/>
  </r>
  <r>
    <x v="4"/>
    <n v="369536"/>
    <n v="6.6"/>
    <n v="6.3"/>
    <n v="6.8"/>
    <x v="13"/>
    <x v="2"/>
    <s v="South Carolina"/>
    <x v="4"/>
    <n v="2439"/>
    <n v="367097"/>
    <n v="6.3440767408229934"/>
    <n v="6.8665190086063586"/>
  </r>
  <r>
    <x v="42"/>
    <n v="61406"/>
    <n v="4.0999999999999996"/>
    <n v="3.6"/>
    <n v="4.5999999999999996"/>
    <x v="13"/>
    <x v="2"/>
    <s v="South Dakota"/>
    <x v="42"/>
    <n v="252"/>
    <n v="61154"/>
    <n v="3.6263796546136877"/>
    <n v="4.6433283719285221"/>
  </r>
  <r>
    <x v="16"/>
    <n v="543490"/>
    <n v="3.9"/>
    <n v="3.8"/>
    <n v="4.0999999999999996"/>
    <x v="13"/>
    <x v="2"/>
    <s v="Tennessee"/>
    <x v="16"/>
    <n v="2120"/>
    <n v="541370"/>
    <n v="3.7383912226743661"/>
    <n v="4.0700532068514095"/>
  </r>
  <r>
    <x v="50"/>
    <n v="2048393"/>
    <n v="3.5"/>
    <n v="3.5"/>
    <n v="3.6"/>
    <x v="13"/>
    <x v="2"/>
    <s v="Texas"/>
    <x v="50"/>
    <n v="7169"/>
    <n v="2041224"/>
    <n v="3.419858936172091"/>
    <n v="3.5816366571362681"/>
  </r>
  <r>
    <x v="12"/>
    <n v="115356"/>
    <n v="4.9000000000000004"/>
    <n v="4.5"/>
    <n v="5.3"/>
    <x v="13"/>
    <x v="2"/>
    <s v="Utah"/>
    <x v="12"/>
    <n v="565"/>
    <n v="114791"/>
    <n v="4.5104931418126561"/>
    <n v="5.3182431366212439"/>
  </r>
  <r>
    <x v="44"/>
    <n v="50831"/>
    <n v="19.2"/>
    <n v="18.100000000000001"/>
    <n v="20.5"/>
    <x v="13"/>
    <x v="2"/>
    <s v="Vermont"/>
    <x v="44"/>
    <n v="976"/>
    <n v="49855"/>
    <n v="18.042617268134993"/>
    <n v="20.431810952616797"/>
  </r>
  <r>
    <x v="43"/>
    <n v="413147"/>
    <n v="7.7"/>
    <n v="7.4"/>
    <n v="7.9"/>
    <x v="13"/>
    <x v="2"/>
    <s v="Virginia"/>
    <x v="43"/>
    <n v="3181"/>
    <n v="409966"/>
    <n v="7.4373689195519717"/>
    <n v="7.9706632566458033"/>
  </r>
  <r>
    <x v="28"/>
    <n v="519657"/>
    <n v="3.1"/>
    <n v="2.9"/>
    <n v="3.2"/>
    <x v="13"/>
    <x v="2"/>
    <s v="Washington"/>
    <x v="28"/>
    <n v="1611"/>
    <n v="518046"/>
    <n v="2.9525128837627395"/>
    <n v="3.2550771470060469"/>
  </r>
  <r>
    <x v="5"/>
    <n v="146409"/>
    <n v="10.9"/>
    <n v="10.4"/>
    <n v="11.4"/>
    <x v="13"/>
    <x v="2"/>
    <s v="West Virginia"/>
    <x v="5"/>
    <n v="1596"/>
    <n v="144813"/>
    <n v="10.38146089363766"/>
    <n v="11.446142662021359"/>
  </r>
  <r>
    <x v="13"/>
    <n v="367548"/>
    <n v="5.3"/>
    <n v="5"/>
    <n v="5.5"/>
    <x v="13"/>
    <x v="2"/>
    <s v="Wisconsin"/>
    <x v="13"/>
    <n v="1948"/>
    <n v="365600"/>
    <n v="5.0702556118090234"/>
    <n v="5.5400611351895606"/>
  </r>
  <r>
    <x v="29"/>
    <n v="36620"/>
    <n v="7.6"/>
    <n v="6.8"/>
    <n v="8.6"/>
    <x v="13"/>
    <x v="2"/>
    <s v="Wyoming"/>
    <x v="29"/>
    <n v="278"/>
    <n v="36342"/>
    <n v="6.7496947174851325"/>
    <n v="8.5365624450839981"/>
  </r>
  <r>
    <x v="6"/>
    <n v="389115"/>
    <n v="17.2"/>
    <n v="16.8"/>
    <n v="17.600000000000001"/>
    <x v="5"/>
    <x v="2"/>
    <s v="Alabama"/>
    <x v="6"/>
    <n v="6693"/>
    <n v="382422"/>
    <n v="16.796735753155293"/>
    <n v="17.613937882235096"/>
  </r>
  <r>
    <x v="30"/>
    <n v="62444"/>
    <n v="9"/>
    <n v="8.3000000000000007"/>
    <n v="9.8000000000000007"/>
    <x v="5"/>
    <x v="2"/>
    <s v="Alaska"/>
    <x v="30"/>
    <n v="562"/>
    <n v="61882"/>
    <n v="8.2877114323919692"/>
    <n v="9.7728240877094645"/>
  </r>
  <r>
    <x v="0"/>
    <n v="526254"/>
    <n v="11.3"/>
    <n v="11"/>
    <n v="11.6"/>
    <x v="5"/>
    <x v="2"/>
    <s v="Arizona"/>
    <x v="0"/>
    <n v="5947"/>
    <n v="520307"/>
    <n v="11.018544262682044"/>
    <n v="11.589843720362753"/>
  </r>
  <r>
    <x v="7"/>
    <n v="345509"/>
    <n v="6.5"/>
    <n v="6.2"/>
    <n v="6.8"/>
    <x v="5"/>
    <x v="2"/>
    <s v="Arkansas"/>
    <x v="7"/>
    <n v="2246"/>
    <n v="343263"/>
    <n v="6.2379094770486061"/>
    <n v="6.7741726205035402"/>
  </r>
  <r>
    <x v="31"/>
    <n v="3086090"/>
    <n v="4.7"/>
    <n v="4.5999999999999996"/>
    <n v="4.8"/>
    <x v="5"/>
    <x v="2"/>
    <s v="California"/>
    <x v="31"/>
    <n v="14505"/>
    <n v="3071585"/>
    <n v="4.6244223418093675"/>
    <n v="4.7770550433065786"/>
  </r>
  <r>
    <x v="8"/>
    <n v="282212"/>
    <n v="5.7"/>
    <n v="5.5"/>
    <n v="6"/>
    <x v="5"/>
    <x v="2"/>
    <s v="Colorado"/>
    <x v="8"/>
    <n v="1609"/>
    <n v="280603"/>
    <n v="5.4300882728484652"/>
    <n v="5.9861435097703257"/>
  </r>
  <r>
    <x v="20"/>
    <n v="222605"/>
    <n v="6.6"/>
    <n v="6.3"/>
    <n v="7"/>
    <x v="5"/>
    <x v="2"/>
    <s v="Connecticut"/>
    <x v="20"/>
    <n v="1469"/>
    <n v="221136"/>
    <n v="6.2709810840101579"/>
    <n v="6.944313688389486"/>
  </r>
  <r>
    <x v="32"/>
    <n v="68633"/>
    <n v="5.4"/>
    <n v="4.9000000000000004"/>
    <n v="6"/>
    <x v="5"/>
    <x v="2"/>
    <s v="Delaware"/>
    <x v="32"/>
    <n v="371"/>
    <n v="68262"/>
    <n v="4.8826072534117735"/>
    <n v="5.9838813985779709"/>
  </r>
  <r>
    <x v="47"/>
    <n v="61320"/>
    <n v="4.5"/>
    <n v="4"/>
    <n v="5.0999999999999996"/>
    <x v="5"/>
    <x v="2"/>
    <s v="District of Columbia"/>
    <x v="47"/>
    <n v="276"/>
    <n v="61044"/>
    <n v="3.9995027001614361"/>
    <n v="5.0645325200382763"/>
  </r>
  <r>
    <x v="14"/>
    <n v="1369370"/>
    <n v="5.2"/>
    <n v="5.0999999999999996"/>
    <n v="5.3"/>
    <x v="5"/>
    <x v="2"/>
    <s v="Florida"/>
    <x v="14"/>
    <n v="7121"/>
    <n v="1362249"/>
    <n v="5.0810994660200857"/>
    <n v="5.3220797298409384"/>
  </r>
  <r>
    <x v="1"/>
    <n v="788431"/>
    <n v="6.3"/>
    <n v="6.2"/>
    <n v="6.5"/>
    <x v="5"/>
    <x v="2"/>
    <s v="Georgia"/>
    <x v="1"/>
    <n v="4967"/>
    <n v="783464"/>
    <n v="6.1275637258620836"/>
    <n v="6.4769546645643992"/>
  </r>
  <r>
    <x v="45"/>
    <n v="99733"/>
    <n v="1.9"/>
    <n v="1.7"/>
    <n v="2.2000000000000002"/>
    <x v="5"/>
    <x v="2"/>
    <s v="Hawaii"/>
    <x v="45"/>
    <n v="189"/>
    <n v="99544"/>
    <n v="1.6422965450587852"/>
    <n v="2.1861930404906897"/>
  </r>
  <r>
    <x v="21"/>
    <n v="125252"/>
    <n v="20.7"/>
    <n v="20"/>
    <n v="21.5"/>
    <x v="5"/>
    <x v="2"/>
    <s v="Idaho"/>
    <x v="21"/>
    <n v="2593"/>
    <n v="122659"/>
    <n v="19.928027980101593"/>
    <n v="21.505899558734299"/>
  </r>
  <r>
    <x v="34"/>
    <n v="1182884"/>
    <n v="5.7"/>
    <n v="5.5"/>
    <n v="5.8"/>
    <x v="5"/>
    <x v="2"/>
    <s v="Illinois"/>
    <x v="34"/>
    <n v="6742"/>
    <n v="1176142"/>
    <n v="5.5655437480720051"/>
    <n v="5.836924842852504"/>
  </r>
  <r>
    <x v="22"/>
    <n v="522457"/>
    <n v="8"/>
    <n v="7.8"/>
    <n v="8.1999999999999993"/>
    <x v="5"/>
    <x v="2"/>
    <s v="Indiana"/>
    <x v="22"/>
    <n v="4180"/>
    <n v="518277"/>
    <n v="7.7626264641254306"/>
    <n v="8.2459253643084249"/>
  </r>
  <r>
    <x v="33"/>
    <n v="201873"/>
    <n v="8.6999999999999993"/>
    <n v="8.3000000000000007"/>
    <n v="9.1"/>
    <x v="5"/>
    <x v="2"/>
    <s v="Iowa"/>
    <x v="33"/>
    <n v="1756"/>
    <n v="200117"/>
    <n v="8.3024927960811894"/>
    <n v="9.1132812640546987"/>
  </r>
  <r>
    <x v="36"/>
    <n v="378070"/>
    <n v="8.3000000000000007"/>
    <n v="8"/>
    <n v="8.6"/>
    <x v="5"/>
    <x v="2"/>
    <s v="Kentucky"/>
    <x v="36"/>
    <n v="3138"/>
    <n v="374932"/>
    <n v="8.0157221240914858"/>
    <n v="8.5943703239592626"/>
  </r>
  <r>
    <x v="37"/>
    <n v="580569"/>
    <n v="4.4000000000000004"/>
    <n v="4.3"/>
    <n v="4.5999999999999996"/>
    <x v="5"/>
    <x v="2"/>
    <s v="Louisiana"/>
    <x v="37"/>
    <n v="2555"/>
    <n v="578014"/>
    <n v="4.2337725186530557"/>
    <n v="4.5744959597191155"/>
  </r>
  <r>
    <x v="2"/>
    <n v="404787"/>
    <n v="5.7"/>
    <n v="5.5"/>
    <n v="5.9"/>
    <x v="5"/>
    <x v="2"/>
    <s v="Maryland"/>
    <x v="2"/>
    <n v="2307"/>
    <n v="402480"/>
    <n v="5.47194157598868"/>
    <n v="5.9360276413446771"/>
  </r>
  <r>
    <x v="17"/>
    <n v="308024"/>
    <n v="5.3"/>
    <n v="5"/>
    <n v="5.5"/>
    <x v="5"/>
    <x v="2"/>
    <s v="Massachusetts"/>
    <x v="17"/>
    <n v="1633"/>
    <n v="306391"/>
    <n v="5.0510336757253755"/>
    <n v="5.5643751241243899"/>
  </r>
  <r>
    <x v="38"/>
    <n v="856223"/>
    <n v="8.3000000000000007"/>
    <n v="8.1"/>
    <n v="8.5"/>
    <x v="5"/>
    <x v="2"/>
    <s v="Michigan"/>
    <x v="38"/>
    <n v="7107"/>
    <n v="849116"/>
    <n v="8.110402269502865"/>
    <n v="8.49482518937549"/>
  </r>
  <r>
    <x v="15"/>
    <n v="306592"/>
    <n v="18"/>
    <n v="17.5"/>
    <n v="18.5"/>
    <x v="5"/>
    <x v="2"/>
    <s v="Minnesota"/>
    <x v="15"/>
    <n v="5519"/>
    <n v="301073"/>
    <n v="17.536425081506973"/>
    <n v="18.477897246813775"/>
  </r>
  <r>
    <x v="48"/>
    <n v="298447"/>
    <n v="4.9000000000000004"/>
    <n v="4.7"/>
    <n v="5.2"/>
    <x v="5"/>
    <x v="2"/>
    <s v="Mississippi"/>
    <x v="48"/>
    <n v="1462"/>
    <n v="296985"/>
    <n v="4.6543346476319627"/>
    <n v="5.1557950357338935"/>
  </r>
  <r>
    <x v="9"/>
    <n v="448040"/>
    <n v="8.6"/>
    <n v="8.3000000000000007"/>
    <n v="8.9"/>
    <x v="5"/>
    <x v="2"/>
    <s v="Missouri"/>
    <x v="9"/>
    <n v="3853"/>
    <n v="444187"/>
    <n v="8.3334264570604244"/>
    <n v="8.8743571243802286"/>
  </r>
  <r>
    <x v="39"/>
    <n v="54888"/>
    <n v="13.9"/>
    <n v="13"/>
    <n v="15"/>
    <x v="5"/>
    <x v="2"/>
    <s v="Montana"/>
    <x v="39"/>
    <n v="763"/>
    <n v="54125"/>
    <n v="12.953842199804003"/>
    <n v="14.916264143200825"/>
  </r>
  <r>
    <x v="40"/>
    <n v="129365"/>
    <n v="2.7"/>
    <n v="2.5"/>
    <n v="3"/>
    <x v="5"/>
    <x v="2"/>
    <s v="Nebraska"/>
    <x v="40"/>
    <n v="349"/>
    <n v="129016"/>
    <n v="2.4287537829910519"/>
    <n v="2.996365982374527"/>
  </r>
  <r>
    <x v="18"/>
    <n v="149204"/>
    <n v="3.9"/>
    <n v="3.6"/>
    <n v="4.2"/>
    <x v="5"/>
    <x v="2"/>
    <s v="Nevada"/>
    <x v="18"/>
    <n v="582"/>
    <n v="148622"/>
    <n v="3.5964171456917438"/>
    <n v="4.2305271181122635"/>
  </r>
  <r>
    <x v="24"/>
    <n v="68529"/>
    <n v="14.8"/>
    <n v="14"/>
    <n v="15.8"/>
    <x v="5"/>
    <x v="2"/>
    <s v="New Hampshire"/>
    <x v="24"/>
    <n v="1014"/>
    <n v="67515"/>
    <n v="13.918677949527174"/>
    <n v="15.729026940128771"/>
  </r>
  <r>
    <x v="3"/>
    <n v="491524"/>
    <n v="7.9"/>
    <n v="7.7"/>
    <n v="8.1"/>
    <x v="5"/>
    <x v="2"/>
    <s v="New Jersey"/>
    <x v="3"/>
    <n v="3883"/>
    <n v="487641"/>
    <n v="7.6561826317176545"/>
    <n v="8.1513480989126617"/>
  </r>
  <r>
    <x v="49"/>
    <n v="268311"/>
    <n v="4.5999999999999996"/>
    <n v="4.4000000000000004"/>
    <n v="4.9000000000000004"/>
    <x v="5"/>
    <x v="2"/>
    <s v="New Mexico"/>
    <x v="49"/>
    <n v="1234"/>
    <n v="267077"/>
    <n v="4.349924993460939"/>
    <n v="4.8625413963271056"/>
  </r>
  <r>
    <x v="25"/>
    <n v="1376511"/>
    <n v="5"/>
    <n v="4.9000000000000004"/>
    <n v="5.0999999999999996"/>
    <x v="5"/>
    <x v="2"/>
    <s v="New York"/>
    <x v="25"/>
    <n v="6883"/>
    <n v="1369628"/>
    <n v="4.8838470634436177"/>
    <n v="5.1195623035251483"/>
  </r>
  <r>
    <x v="10"/>
    <n v="744006"/>
    <n v="8.6"/>
    <n v="8.4"/>
    <n v="8.9"/>
    <x v="5"/>
    <x v="2"/>
    <s v="North Carolina"/>
    <x v="10"/>
    <n v="6398"/>
    <n v="737608"/>
    <n v="8.3920785092322578"/>
    <n v="8.8117819043925785"/>
  </r>
  <r>
    <x v="46"/>
    <n v="30934"/>
    <n v="10.6"/>
    <n v="9.6"/>
    <n v="11.8"/>
    <x v="5"/>
    <x v="2"/>
    <s v="North Dakota"/>
    <x v="46"/>
    <n v="328"/>
    <n v="30606"/>
    <n v="9.517825029629936"/>
    <n v="11.810148342363885"/>
  </r>
  <r>
    <x v="41"/>
    <n v="958848"/>
    <n v="6.4"/>
    <n v="6.2"/>
    <n v="6.5"/>
    <x v="5"/>
    <x v="2"/>
    <s v="Ohio"/>
    <x v="41"/>
    <n v="6137"/>
    <n v="952711"/>
    <n v="6.2427118047057526"/>
    <n v="6.5620208223296048"/>
  </r>
  <r>
    <x v="26"/>
    <n v="392456"/>
    <n v="6.3"/>
    <n v="6"/>
    <n v="6.5"/>
    <x v="5"/>
    <x v="2"/>
    <s v="Oklahoma"/>
    <x v="26"/>
    <n v="2472"/>
    <n v="389984"/>
    <n v="6.0559680295829503"/>
    <n v="6.5512873788404162"/>
  </r>
  <r>
    <x v="19"/>
    <n v="225437"/>
    <n v="8.3000000000000007"/>
    <n v="8"/>
    <n v="8.6999999999999993"/>
    <x v="5"/>
    <x v="2"/>
    <s v="Oregon"/>
    <x v="19"/>
    <n v="1871"/>
    <n v="223566"/>
    <n v="7.9330383081136855"/>
    <n v="8.682591027642296"/>
  </r>
  <r>
    <x v="11"/>
    <n v="797425"/>
    <n v="2.8"/>
    <n v="2.7"/>
    <n v="3"/>
    <x v="5"/>
    <x v="2"/>
    <s v="Pennsylvania"/>
    <x v="11"/>
    <n v="2233"/>
    <n v="795192"/>
    <n v="2.6866017952895107"/>
    <n v="2.9187152266576031"/>
  </r>
  <r>
    <x v="27"/>
    <n v="79463"/>
    <n v="18.600000000000001"/>
    <n v="17.600000000000001"/>
    <n v="19.5"/>
    <x v="5"/>
    <x v="2"/>
    <s v="Rhode Island"/>
    <x v="27"/>
    <n v="1478"/>
    <n v="77985"/>
    <n v="17.682896427320596"/>
    <n v="19.563348729591407"/>
  </r>
  <r>
    <x v="4"/>
    <n v="403235"/>
    <n v="7.3"/>
    <n v="7.1"/>
    <n v="7.6"/>
    <x v="5"/>
    <x v="2"/>
    <s v="South Carolina"/>
    <x v="4"/>
    <n v="2944"/>
    <n v="400291"/>
    <n v="7.0427577242543933"/>
    <n v="7.5685367569653117"/>
  </r>
  <r>
    <x v="42"/>
    <n v="64732"/>
    <n v="4.3"/>
    <n v="3.9"/>
    <n v="4.9000000000000004"/>
    <x v="5"/>
    <x v="2"/>
    <s v="South Dakota"/>
    <x v="42"/>
    <n v="278"/>
    <n v="64454"/>
    <n v="3.8177385751858148"/>
    <n v="4.830352593549768"/>
  </r>
  <r>
    <x v="16"/>
    <n v="562799"/>
    <n v="4.8"/>
    <n v="4.5999999999999996"/>
    <n v="5"/>
    <x v="5"/>
    <x v="2"/>
    <s v="Tennessee"/>
    <x v="16"/>
    <n v="2701"/>
    <n v="560098"/>
    <n v="4.6219562815386208"/>
    <n v="4.9832572330349922"/>
  </r>
  <r>
    <x v="50"/>
    <n v="2253828"/>
    <n v="4"/>
    <n v="3.9"/>
    <n v="4.0999999999999996"/>
    <x v="5"/>
    <x v="2"/>
    <s v="Texas"/>
    <x v="50"/>
    <n v="9015"/>
    <n v="2244813"/>
    <n v="3.9182916144970918"/>
    <n v="4.0831223007256447"/>
  </r>
  <r>
    <x v="12"/>
    <n v="129805"/>
    <n v="4.7"/>
    <n v="4.3"/>
    <n v="5.0999999999999996"/>
    <x v="5"/>
    <x v="2"/>
    <s v="Utah"/>
    <x v="12"/>
    <n v="610"/>
    <n v="129195"/>
    <n v="4.341106799403109"/>
    <n v="5.0869217159652678"/>
  </r>
  <r>
    <x v="44"/>
    <n v="52091"/>
    <n v="20.6"/>
    <n v="19.399999999999999"/>
    <n v="21.8"/>
    <x v="5"/>
    <x v="2"/>
    <s v="Vermont"/>
    <x v="44"/>
    <n v="1073"/>
    <n v="51018"/>
    <n v="19.412692587910382"/>
    <n v="21.855145044728825"/>
  </r>
  <r>
    <x v="43"/>
    <n v="451844"/>
    <n v="8.6"/>
    <n v="8.3000000000000007"/>
    <n v="8.9"/>
    <x v="5"/>
    <x v="2"/>
    <s v="Virginia"/>
    <x v="43"/>
    <n v="3886"/>
    <n v="447958"/>
    <n v="8.3351576413465995"/>
    <n v="8.8738245543320922"/>
  </r>
  <r>
    <x v="28"/>
    <n v="558303"/>
    <n v="4.2"/>
    <n v="4"/>
    <n v="4.3"/>
    <x v="5"/>
    <x v="2"/>
    <s v="Washington"/>
    <x v="28"/>
    <n v="2345"/>
    <n v="555958"/>
    <n v="4.0338944308638904"/>
    <n v="4.3733847035919613"/>
  </r>
  <r>
    <x v="5"/>
    <n v="151551"/>
    <n v="11.3"/>
    <n v="10.8"/>
    <n v="11.9"/>
    <x v="5"/>
    <x v="2"/>
    <s v="West Virginia"/>
    <x v="5"/>
    <n v="1713"/>
    <n v="149838"/>
    <n v="10.782856922740478"/>
    <n v="11.848168426275667"/>
  </r>
  <r>
    <x v="13"/>
    <n v="394238"/>
    <n v="6.1"/>
    <n v="5.8"/>
    <n v="6.3"/>
    <x v="5"/>
    <x v="2"/>
    <s v="Wisconsin"/>
    <x v="13"/>
    <n v="2405"/>
    <n v="391833"/>
    <n v="5.8619839772584381"/>
    <n v="6.3483928843347996"/>
  </r>
  <r>
    <x v="29"/>
    <n v="39334"/>
    <n v="8"/>
    <n v="7.1"/>
    <n v="8.9"/>
    <x v="5"/>
    <x v="2"/>
    <s v="Wyoming"/>
    <x v="29"/>
    <n v="315"/>
    <n v="39019"/>
    <n v="7.1716801171368685"/>
    <n v="8.9410865043923433"/>
  </r>
  <r>
    <x v="6"/>
    <n v="414969"/>
    <n v="16.3"/>
    <n v="15.9"/>
    <n v="16.7"/>
    <x v="14"/>
    <x v="2"/>
    <s v="Alabama"/>
    <x v="6"/>
    <n v="6764"/>
    <n v="408205"/>
    <n v="15.919143844553203"/>
    <n v="16.689837049835067"/>
  </r>
  <r>
    <x v="30"/>
    <n v="64970"/>
    <n v="9.6999999999999993"/>
    <n v="9"/>
    <n v="10.5"/>
    <x v="14"/>
    <x v="2"/>
    <s v="Alaska"/>
    <x v="30"/>
    <n v="630"/>
    <n v="64340"/>
    <n v="8.9706117791808762"/>
    <n v="10.480931033193777"/>
  </r>
  <r>
    <x v="0"/>
    <n v="580628"/>
    <n v="11.9"/>
    <n v="11.6"/>
    <n v="12.2"/>
    <x v="14"/>
    <x v="2"/>
    <s v="Arizona"/>
    <x v="0"/>
    <n v="6909"/>
    <n v="573719"/>
    <n v="11.623452827496472"/>
    <n v="12.18137576077681"/>
  </r>
  <r>
    <x v="7"/>
    <n v="350947"/>
    <n v="7"/>
    <n v="6.7"/>
    <n v="7.3"/>
    <x v="14"/>
    <x v="2"/>
    <s v="Arkansas"/>
    <x v="7"/>
    <n v="2457"/>
    <n v="348490"/>
    <n v="6.7304399553589418"/>
    <n v="7.2824669189439524"/>
  </r>
  <r>
    <x v="31"/>
    <n v="3279839"/>
    <n v="4.9000000000000004"/>
    <n v="4.8"/>
    <n v="4.9000000000000004"/>
    <x v="14"/>
    <x v="2"/>
    <s v="California"/>
    <x v="31"/>
    <n v="16071"/>
    <n v="3263768"/>
    <n v="4.82493871562402"/>
    <n v="4.9760923132050143"/>
  </r>
  <r>
    <x v="8"/>
    <n v="315401"/>
    <n v="5.0999999999999996"/>
    <n v="4.9000000000000004"/>
    <n v="5.4"/>
    <x v="14"/>
    <x v="2"/>
    <s v="Colorado"/>
    <x v="8"/>
    <n v="1609"/>
    <n v="313792"/>
    <n v="4.8586229236809819"/>
    <n v="5.3563168468023381"/>
  </r>
  <r>
    <x v="20"/>
    <n v="231880"/>
    <n v="7.7"/>
    <n v="7.4"/>
    <n v="8.1"/>
    <x v="14"/>
    <x v="2"/>
    <s v="Connecticut"/>
    <x v="20"/>
    <n v="1785"/>
    <n v="230095"/>
    <n v="7.350091042234757"/>
    <n v="8.062114639442111"/>
  </r>
  <r>
    <x v="32"/>
    <n v="73977"/>
    <n v="8.8000000000000007"/>
    <n v="8.1999999999999993"/>
    <n v="9.5"/>
    <x v="14"/>
    <x v="2"/>
    <s v="Delaware"/>
    <x v="32"/>
    <n v="651"/>
    <n v="73326"/>
    <n v="8.1510956526280527"/>
    <n v="9.4999803972105159"/>
  </r>
  <r>
    <x v="47"/>
    <n v="62845"/>
    <n v="5.5"/>
    <n v="4.9000000000000004"/>
    <n v="6.1"/>
    <x v="14"/>
    <x v="2"/>
    <s v="District of Columbia"/>
    <x v="47"/>
    <n v="346"/>
    <n v="62499"/>
    <n v="4.9549699768380639"/>
    <n v="6.1166972594882862"/>
  </r>
  <r>
    <x v="14"/>
    <n v="1456639"/>
    <n v="5.6"/>
    <n v="5.5"/>
    <n v="5.7"/>
    <x v="14"/>
    <x v="2"/>
    <s v="Florida"/>
    <x v="14"/>
    <n v="8157"/>
    <n v="1448482"/>
    <n v="5.4799774014446205"/>
    <n v="5.7223853153339546"/>
  </r>
  <r>
    <x v="1"/>
    <n v="810505"/>
    <n v="6.8"/>
    <n v="6.7"/>
    <n v="7"/>
    <x v="14"/>
    <x v="2"/>
    <s v="Georgia"/>
    <x v="1"/>
    <n v="5511"/>
    <n v="804994"/>
    <n v="6.6228502240890226"/>
    <n v="6.9807539500190261"/>
  </r>
  <r>
    <x v="45"/>
    <n v="106656"/>
    <n v="2.1"/>
    <n v="1.8"/>
    <n v="2.2999999999999998"/>
    <x v="14"/>
    <x v="2"/>
    <s v="Hawaii"/>
    <x v="45"/>
    <n v="224"/>
    <n v="106432"/>
    <n v="1.8416519824166171"/>
    <n v="2.3946327583134845"/>
  </r>
  <r>
    <x v="34"/>
    <n v="1231833"/>
    <n v="6.2"/>
    <n v="6.1"/>
    <n v="6.4"/>
    <x v="14"/>
    <x v="2"/>
    <s v="Illinois"/>
    <x v="34"/>
    <n v="7637"/>
    <n v="1224196"/>
    <n v="6.0626044451466443"/>
    <n v="6.3398834044030465"/>
  </r>
  <r>
    <x v="22"/>
    <n v="532109"/>
    <n v="8.1999999999999993"/>
    <n v="8"/>
    <n v="8.5"/>
    <x v="14"/>
    <x v="2"/>
    <s v="Indiana"/>
    <x v="22"/>
    <n v="4363"/>
    <n v="527746"/>
    <n v="7.9606217824586176"/>
    <n v="8.4453748006858227"/>
  </r>
  <r>
    <x v="33"/>
    <n v="213371"/>
    <n v="9.3000000000000007"/>
    <n v="8.9"/>
    <n v="9.6999999999999993"/>
    <x v="14"/>
    <x v="2"/>
    <s v="Iowa"/>
    <x v="33"/>
    <n v="1984"/>
    <n v="211387"/>
    <n v="8.899664573018125"/>
    <n v="9.714720476623361"/>
  </r>
  <r>
    <x v="35"/>
    <n v="172602"/>
    <n v="10.5"/>
    <n v="10"/>
    <n v="11"/>
    <x v="14"/>
    <x v="2"/>
    <s v="Kansas"/>
    <x v="35"/>
    <n v="1812"/>
    <n v="170790"/>
    <n v="10.027841759544026"/>
    <n v="10.990227085398303"/>
  </r>
  <r>
    <x v="36"/>
    <n v="383962"/>
    <n v="10.1"/>
    <n v="9.8000000000000007"/>
    <n v="10.5"/>
    <x v="14"/>
    <x v="2"/>
    <s v="Kentucky"/>
    <x v="36"/>
    <n v="3878"/>
    <n v="380084"/>
    <n v="9.7884757400580611"/>
    <n v="10.42124247169312"/>
  </r>
  <r>
    <x v="37"/>
    <n v="588822"/>
    <n v="4.9000000000000004"/>
    <n v="4.7"/>
    <n v="5.0999999999999996"/>
    <x v="14"/>
    <x v="2"/>
    <s v="Louisiana"/>
    <x v="37"/>
    <n v="2885"/>
    <n v="585937"/>
    <n v="4.7244070907463716"/>
    <n v="5.0812791619424669"/>
  </r>
  <r>
    <x v="23"/>
    <n v="101634"/>
    <n v="28.1"/>
    <n v="27.1"/>
    <n v="29.1"/>
    <x v="14"/>
    <x v="2"/>
    <s v="Maine"/>
    <x v="23"/>
    <n v="2856"/>
    <n v="98778"/>
    <n v="27.102205896437304"/>
    <n v="29.135130284462498"/>
  </r>
  <r>
    <x v="2"/>
    <n v="430293"/>
    <n v="5.2"/>
    <n v="5"/>
    <n v="5.4"/>
    <x v="14"/>
    <x v="2"/>
    <s v="Maryland"/>
    <x v="2"/>
    <n v="2238"/>
    <n v="428055"/>
    <n v="4.9904669620074316"/>
    <n v="5.4205819400315418"/>
  </r>
  <r>
    <x v="17"/>
    <n v="397423"/>
    <n v="11.2"/>
    <n v="10.9"/>
    <n v="11.6"/>
    <x v="14"/>
    <x v="2"/>
    <s v="Massachusetts"/>
    <x v="17"/>
    <n v="4451"/>
    <n v="392972"/>
    <n v="10.877104127264673"/>
    <n v="11.531652730048577"/>
  </r>
  <r>
    <x v="38"/>
    <n v="856842"/>
    <n v="9.3000000000000007"/>
    <n v="9.1"/>
    <n v="9.5"/>
    <x v="14"/>
    <x v="2"/>
    <s v="Michigan"/>
    <x v="38"/>
    <n v="7969"/>
    <n v="848873"/>
    <n v="9.0993506147568635"/>
    <n v="9.5059114842911452"/>
  </r>
  <r>
    <x v="15"/>
    <n v="321655"/>
    <n v="18.899999999999999"/>
    <n v="18.399999999999999"/>
    <n v="19.3"/>
    <x v="14"/>
    <x v="2"/>
    <s v="Minnesota"/>
    <x v="15"/>
    <n v="6079"/>
    <n v="315576"/>
    <n v="18.434197280729911"/>
    <n v="19.37555607056316"/>
  </r>
  <r>
    <x v="48"/>
    <n v="306190"/>
    <n v="5.2"/>
    <n v="5"/>
    <n v="5.5"/>
    <x v="14"/>
    <x v="2"/>
    <s v="Mississippi"/>
    <x v="48"/>
    <n v="1592"/>
    <n v="304598"/>
    <n v="4.9506287757510865"/>
    <n v="5.4605586068319161"/>
  </r>
  <r>
    <x v="9"/>
    <n v="457339"/>
    <n v="9.6999999999999993"/>
    <n v="9.4"/>
    <n v="10"/>
    <x v="14"/>
    <x v="2"/>
    <s v="Missouri"/>
    <x v="9"/>
    <n v="4436"/>
    <n v="452903"/>
    <n v="9.4195719226779158"/>
    <n v="9.9878411911007046"/>
  </r>
  <r>
    <x v="39"/>
    <n v="59924"/>
    <n v="14.3"/>
    <n v="13.4"/>
    <n v="15.3"/>
    <x v="14"/>
    <x v="2"/>
    <s v="Montana"/>
    <x v="39"/>
    <n v="857"/>
    <n v="59067"/>
    <n v="13.380458534713741"/>
    <n v="15.284706387021435"/>
  </r>
  <r>
    <x v="40"/>
    <n v="136481"/>
    <n v="2.9"/>
    <n v="2.6"/>
    <n v="3.2"/>
    <x v="14"/>
    <x v="2"/>
    <s v="Nebraska"/>
    <x v="40"/>
    <n v="396"/>
    <n v="136085"/>
    <n v="2.6291112267484928"/>
    <n v="3.2018766713530717"/>
  </r>
  <r>
    <x v="18"/>
    <n v="163821"/>
    <n v="4.0999999999999996"/>
    <n v="3.8"/>
    <n v="4.5"/>
    <x v="14"/>
    <x v="2"/>
    <s v="Nevada"/>
    <x v="18"/>
    <n v="672"/>
    <n v="163149"/>
    <n v="3.8035082597342349"/>
    <n v="4.4238243402456652"/>
  </r>
  <r>
    <x v="24"/>
    <n v="69984"/>
    <n v="16.7"/>
    <n v="15.8"/>
    <n v="17.7"/>
    <x v="14"/>
    <x v="2"/>
    <s v="New Hampshire"/>
    <x v="24"/>
    <n v="1169"/>
    <n v="68815"/>
    <n v="15.779751744222665"/>
    <n v="17.680938141442443"/>
  </r>
  <r>
    <x v="3"/>
    <n v="511196"/>
    <n v="8.8000000000000007"/>
    <n v="8.5"/>
    <n v="9.1"/>
    <x v="14"/>
    <x v="2"/>
    <s v="New Jersey"/>
    <x v="3"/>
    <n v="4499"/>
    <n v="506697"/>
    <n v="8.5485070490289683"/>
    <n v="9.0607344427758125"/>
  </r>
  <r>
    <x v="49"/>
    <n v="276347"/>
    <n v="5.2"/>
    <n v="5"/>
    <n v="5.5"/>
    <x v="14"/>
    <x v="2"/>
    <s v="New Mexico"/>
    <x v="49"/>
    <n v="1437"/>
    <n v="274910"/>
    <n v="4.9384422019417231"/>
    <n v="5.4752820466581289"/>
  </r>
  <r>
    <x v="25"/>
    <n v="1411900"/>
    <n v="6.6"/>
    <n v="6.5"/>
    <n v="6.7"/>
    <x v="14"/>
    <x v="2"/>
    <s v="New York"/>
    <x v="25"/>
    <n v="9319"/>
    <n v="1402581"/>
    <n v="6.4680837413796075"/>
    <n v="6.7352527121563455"/>
  </r>
  <r>
    <x v="10"/>
    <n v="767362"/>
    <n v="8.9"/>
    <n v="8.6999999999999993"/>
    <n v="9.1999999999999993"/>
    <x v="14"/>
    <x v="2"/>
    <s v="North Carolina"/>
    <x v="10"/>
    <n v="6830"/>
    <n v="760532"/>
    <n v="8.6928951379224344"/>
    <n v="9.1132681294503932"/>
  </r>
  <r>
    <x v="46"/>
    <n v="32032"/>
    <n v="11.3"/>
    <n v="10.199999999999999"/>
    <n v="12.6"/>
    <x v="14"/>
    <x v="2"/>
    <s v="North Dakota"/>
    <x v="46"/>
    <n v="362"/>
    <n v="31670"/>
    <n v="10.197849501376067"/>
    <n v="12.521749100592027"/>
  </r>
  <r>
    <x v="41"/>
    <n v="982164"/>
    <n v="7.6"/>
    <n v="7.4"/>
    <n v="7.8"/>
    <x v="14"/>
    <x v="2"/>
    <s v="Ohio"/>
    <x v="41"/>
    <n v="7464"/>
    <n v="974700"/>
    <n v="7.4296906518844299"/>
    <n v="7.7732520922419974"/>
  </r>
  <r>
    <x v="26"/>
    <n v="404595"/>
    <n v="7.1"/>
    <n v="6.9"/>
    <n v="7.4"/>
    <x v="14"/>
    <x v="2"/>
    <s v="Oklahoma"/>
    <x v="26"/>
    <n v="2873"/>
    <n v="401722"/>
    <n v="6.8467515135555388"/>
    <n v="7.3644643121968985"/>
  </r>
  <r>
    <x v="19"/>
    <n v="248952"/>
    <n v="8.5"/>
    <n v="8.1"/>
    <n v="8.8000000000000007"/>
    <x v="14"/>
    <x v="2"/>
    <s v="Oregon"/>
    <x v="19"/>
    <n v="2116"/>
    <n v="246836"/>
    <n v="8.1463689036312399"/>
    <n v="8.8680599766058883"/>
  </r>
  <r>
    <x v="11"/>
    <n v="830613"/>
    <n v="2.9"/>
    <n v="2.8"/>
    <n v="3"/>
    <x v="14"/>
    <x v="2"/>
    <s v="Pennsylvania"/>
    <x v="11"/>
    <n v="2409"/>
    <n v="828204"/>
    <n v="2.7868506498811518"/>
    <n v="3.0182826175253292"/>
  </r>
  <r>
    <x v="27"/>
    <n v="79721"/>
    <n v="19.2"/>
    <n v="18.3"/>
    <n v="20.2"/>
    <x v="14"/>
    <x v="2"/>
    <s v="Rhode Island"/>
    <x v="27"/>
    <n v="1531"/>
    <n v="78190"/>
    <n v="18.274129302111831"/>
    <n v="20.181155182890947"/>
  </r>
  <r>
    <x v="4"/>
    <n v="423686"/>
    <n v="8.3000000000000007"/>
    <n v="8.1"/>
    <n v="8.6"/>
    <x v="14"/>
    <x v="2"/>
    <s v="South Carolina"/>
    <x v="4"/>
    <n v="3517"/>
    <n v="420169"/>
    <n v="8.032109314620957"/>
    <n v="8.5787242956172935"/>
  </r>
  <r>
    <x v="42"/>
    <n v="65975"/>
    <n v="4.5999999999999996"/>
    <n v="4.0999999999999996"/>
    <n v="5.2"/>
    <x v="14"/>
    <x v="2"/>
    <s v="South Dakota"/>
    <x v="42"/>
    <n v="303"/>
    <n v="65672"/>
    <n v="4.1031649327793689"/>
    <n v="5.1398203233548116"/>
  </r>
  <r>
    <x v="16"/>
    <n v="575393"/>
    <n v="5.4"/>
    <n v="5.2"/>
    <n v="5.5"/>
    <x v="14"/>
    <x v="2"/>
    <s v="Tennessee"/>
    <x v="16"/>
    <n v="3107"/>
    <n v="572286"/>
    <n v="5.2136482324151876"/>
    <n v="5.5925311047122399"/>
  </r>
  <r>
    <x v="50"/>
    <n v="2396762"/>
    <n v="4.5"/>
    <n v="4.4000000000000004"/>
    <n v="4.5999999999999996"/>
    <x v="14"/>
    <x v="2"/>
    <s v="Texas"/>
    <x v="50"/>
    <n v="10785"/>
    <n v="2385977"/>
    <n v="4.4158708215180908"/>
    <n v="4.5853595388451538"/>
  </r>
  <r>
    <x v="12"/>
    <n v="144791"/>
    <n v="9.1"/>
    <n v="8.6"/>
    <n v="9.6"/>
    <x v="14"/>
    <x v="2"/>
    <s v="Utah"/>
    <x v="12"/>
    <n v="1318"/>
    <n v="143473"/>
    <n v="8.626094998321765"/>
    <n v="9.6055038088184634"/>
  </r>
  <r>
    <x v="44"/>
    <n v="52293"/>
    <n v="20.9"/>
    <n v="19.7"/>
    <n v="22.2"/>
    <x v="14"/>
    <x v="2"/>
    <s v="Vermont"/>
    <x v="44"/>
    <n v="1093"/>
    <n v="51200"/>
    <n v="19.709076663681941"/>
    <n v="22.164225771705237"/>
  </r>
  <r>
    <x v="43"/>
    <n v="469296"/>
    <n v="10"/>
    <n v="9.8000000000000007"/>
    <n v="10.3"/>
    <x v="14"/>
    <x v="2"/>
    <s v="Virginia"/>
    <x v="43"/>
    <n v="4693"/>
    <n v="464603"/>
    <n v="9.7193409753979925"/>
    <n v="10.288851291687223"/>
  </r>
  <r>
    <x v="28"/>
    <n v="583289"/>
    <n v="4.7"/>
    <n v="4.5"/>
    <n v="4.9000000000000004"/>
    <x v="14"/>
    <x v="2"/>
    <s v="Washington"/>
    <x v="28"/>
    <n v="2741"/>
    <n v="580548"/>
    <n v="4.5268782772022309"/>
    <n v="4.8780742079003714"/>
  </r>
  <r>
    <x v="5"/>
    <n v="153082"/>
    <n v="11.8"/>
    <n v="11.3"/>
    <n v="12.3"/>
    <x v="14"/>
    <x v="2"/>
    <s v="West Virginia"/>
    <x v="5"/>
    <n v="1806"/>
    <n v="151276"/>
    <n v="11.268554063367704"/>
    <n v="12.3511446910291"/>
  </r>
  <r>
    <x v="13"/>
    <n v="408449"/>
    <n v="6.5"/>
    <n v="6.3"/>
    <n v="6.8"/>
    <x v="14"/>
    <x v="2"/>
    <s v="Wisconsin"/>
    <x v="13"/>
    <n v="2655"/>
    <n v="405794"/>
    <n v="6.2582623030818754"/>
    <n v="6.7514194017678228"/>
  </r>
  <r>
    <x v="29"/>
    <n v="40181"/>
    <n v="8.6999999999999993"/>
    <n v="7.8"/>
    <n v="9.6"/>
    <x v="14"/>
    <x v="2"/>
    <s v="Wyoming"/>
    <x v="29"/>
    <n v="350"/>
    <n v="39831"/>
    <n v="7.8453819943808778"/>
    <n v="9.6697165669000906"/>
  </r>
  <r>
    <x v="6"/>
    <n v="429550"/>
    <n v="15.5"/>
    <n v="15.1"/>
    <n v="15.8"/>
    <x v="6"/>
    <x v="2"/>
    <s v="Alabama"/>
    <x v="6"/>
    <n v="6658"/>
    <n v="422892"/>
    <n v="15.134785399372777"/>
    <n v="15.873763874880671"/>
  </r>
  <r>
    <x v="30"/>
    <n v="66294"/>
    <n v="11.4"/>
    <n v="10.6"/>
    <n v="12.2"/>
    <x v="6"/>
    <x v="2"/>
    <s v="Alaska"/>
    <x v="30"/>
    <n v="756"/>
    <n v="65538"/>
    <n v="10.622347518887443"/>
    <n v="12.241767291882416"/>
  </r>
  <r>
    <x v="0"/>
    <n v="616380"/>
    <n v="12.5"/>
    <n v="12.3"/>
    <n v="12.8"/>
    <x v="6"/>
    <x v="2"/>
    <s v="Arizona"/>
    <x v="0"/>
    <n v="7705"/>
    <n v="608675"/>
    <n v="12.226028051472262"/>
    <n v="12.780859576114029"/>
  </r>
  <r>
    <x v="7"/>
    <n v="355606"/>
    <n v="7.4"/>
    <n v="7.1"/>
    <n v="7.7"/>
    <x v="6"/>
    <x v="2"/>
    <s v="Arkansas"/>
    <x v="7"/>
    <n v="2631"/>
    <n v="352975"/>
    <n v="7.1221487861101895"/>
    <n v="7.6857694571493242"/>
  </r>
  <r>
    <x v="31"/>
    <n v="3358697"/>
    <n v="6.8"/>
    <n v="6.7"/>
    <n v="6.9"/>
    <x v="6"/>
    <x v="2"/>
    <s v="California"/>
    <x v="31"/>
    <n v="22839"/>
    <n v="3335858"/>
    <n v="6.7126282166267615"/>
    <n v="6.8884168347625767"/>
  </r>
  <r>
    <x v="8"/>
    <n v="337541"/>
    <n v="4.4000000000000004"/>
    <n v="4.2"/>
    <n v="4.5999999999999996"/>
    <x v="6"/>
    <x v="2"/>
    <s v="Colorado"/>
    <x v="8"/>
    <n v="1485"/>
    <n v="336056"/>
    <n v="4.1816249761125954"/>
    <n v="4.6285865678356872"/>
  </r>
  <r>
    <x v="20"/>
    <n v="239389"/>
    <n v="8.9"/>
    <n v="8.6"/>
    <n v="9.3000000000000007"/>
    <x v="6"/>
    <x v="2"/>
    <s v="Connecticut"/>
    <x v="20"/>
    <n v="2131"/>
    <n v="237258"/>
    <n v="8.5332001397523936"/>
    <n v="9.2862193250292435"/>
  </r>
  <r>
    <x v="32"/>
    <n v="76828"/>
    <n v="10"/>
    <n v="9.4"/>
    <n v="10.8"/>
    <x v="6"/>
    <x v="2"/>
    <s v="Delaware"/>
    <x v="32"/>
    <n v="768"/>
    <n v="76060"/>
    <n v="9.316152893128228"/>
    <n v="10.725556762444688"/>
  </r>
  <r>
    <x v="47"/>
    <n v="63895"/>
    <n v="6.5"/>
    <n v="5.9"/>
    <n v="7.1"/>
    <x v="6"/>
    <x v="2"/>
    <s v="District of Columbia"/>
    <x v="47"/>
    <n v="415"/>
    <n v="63480"/>
    <n v="5.8997421761619471"/>
    <n v="7.1496565262865026"/>
  </r>
  <r>
    <x v="14"/>
    <n v="1522818"/>
    <n v="6.7"/>
    <n v="6.5"/>
    <n v="6.8"/>
    <x v="6"/>
    <x v="2"/>
    <s v="Florida"/>
    <x v="14"/>
    <n v="10203"/>
    <n v="1512615"/>
    <n v="6.5717351070344785"/>
    <n v="6.8309104967799756"/>
  </r>
  <r>
    <x v="1"/>
    <n v="834418"/>
    <n v="7.4"/>
    <n v="7.2"/>
    <n v="7.6"/>
    <x v="6"/>
    <x v="2"/>
    <s v="Georgia"/>
    <x v="1"/>
    <n v="6175"/>
    <n v="828243"/>
    <n v="7.218698941308662"/>
    <n v="7.5865720199864777"/>
  </r>
  <r>
    <x v="45"/>
    <n v="111935"/>
    <n v="1.9"/>
    <n v="1.7"/>
    <n v="2.2000000000000002"/>
    <x v="6"/>
    <x v="2"/>
    <s v="Hawaii"/>
    <x v="45"/>
    <n v="213"/>
    <n v="111722"/>
    <n v="1.6629725091499579"/>
    <n v="2.1769945051488397"/>
  </r>
  <r>
    <x v="21"/>
    <n v="139039"/>
    <n v="18.600000000000001"/>
    <n v="17.899999999999999"/>
    <n v="19.3"/>
    <x v="6"/>
    <x v="2"/>
    <s v="Idaho"/>
    <x v="21"/>
    <n v="2586"/>
    <n v="136453"/>
    <n v="17.901886335266326"/>
    <n v="19.322910026174437"/>
  </r>
  <r>
    <x v="34"/>
    <n v="1320887"/>
    <n v="6.6"/>
    <n v="6.5"/>
    <n v="6.8"/>
    <x v="6"/>
    <x v="2"/>
    <s v="Illinois"/>
    <x v="34"/>
    <n v="8718"/>
    <n v="1312169"/>
    <n v="6.4634361016024044"/>
    <n v="6.7396545031895503"/>
  </r>
  <r>
    <x v="22"/>
    <n v="539224"/>
    <n v="8.9"/>
    <n v="8.6"/>
    <n v="9.1"/>
    <x v="6"/>
    <x v="2"/>
    <s v="Indiana"/>
    <x v="22"/>
    <n v="4799"/>
    <n v="534425"/>
    <n v="8.6525765182762129"/>
    <n v="9.154073510854305"/>
  </r>
  <r>
    <x v="33"/>
    <n v="221056"/>
    <n v="10.5"/>
    <n v="10.1"/>
    <n v="10.9"/>
    <x v="6"/>
    <x v="2"/>
    <s v="Iowa"/>
    <x v="33"/>
    <n v="2321"/>
    <n v="218735"/>
    <n v="10.082952011988292"/>
    <n v="10.933264358030804"/>
  </r>
  <r>
    <x v="35"/>
    <n v="186650"/>
    <n v="9.8000000000000007"/>
    <n v="9.4"/>
    <n v="10.199999999999999"/>
    <x v="6"/>
    <x v="2"/>
    <s v="Kansas"/>
    <x v="35"/>
    <n v="1829"/>
    <n v="184821"/>
    <n v="9.3619633285841548"/>
    <n v="10.256392394507484"/>
  </r>
  <r>
    <x v="36"/>
    <n v="393564"/>
    <n v="11.6"/>
    <n v="11.3"/>
    <n v="12"/>
    <x v="6"/>
    <x v="2"/>
    <s v="Kentucky"/>
    <x v="36"/>
    <n v="4565"/>
    <n v="388999"/>
    <n v="11.269278693987195"/>
    <n v="11.938515481890299"/>
  </r>
  <r>
    <x v="37"/>
    <n v="595123"/>
    <n v="5.2"/>
    <n v="5"/>
    <n v="5.4"/>
    <x v="6"/>
    <x v="2"/>
    <s v="Louisiana"/>
    <x v="37"/>
    <n v="3095"/>
    <n v="592028"/>
    <n v="5.020973879157963"/>
    <n v="5.3866250179744073"/>
  </r>
  <r>
    <x v="23"/>
    <n v="100934"/>
    <n v="30.9"/>
    <n v="29.9"/>
    <n v="32"/>
    <x v="6"/>
    <x v="2"/>
    <s v="Maine"/>
    <x v="23"/>
    <n v="3119"/>
    <n v="97815"/>
    <n v="29.851221946759733"/>
    <n v="31.987245852922307"/>
  </r>
  <r>
    <x v="2"/>
    <n v="451143"/>
    <n v="5.3"/>
    <n v="5.0999999999999996"/>
    <n v="5.5"/>
    <x v="6"/>
    <x v="2"/>
    <s v="Maryland"/>
    <x v="2"/>
    <n v="2391"/>
    <n v="448752"/>
    <n v="5.0920891529546033"/>
    <n v="5.5160787848841704"/>
  </r>
  <r>
    <x v="17"/>
    <n v="422371"/>
    <n v="15"/>
    <n v="14.6"/>
    <n v="15.3"/>
    <x v="6"/>
    <x v="2"/>
    <s v="Massachusetts"/>
    <x v="17"/>
    <n v="6336"/>
    <n v="416035"/>
    <n v="14.638773945754686"/>
    <n v="15.37210789332503"/>
  </r>
  <r>
    <x v="38"/>
    <n v="851685"/>
    <n v="10.3"/>
    <n v="10.1"/>
    <n v="10.5"/>
    <x v="6"/>
    <x v="2"/>
    <s v="Michigan"/>
    <x v="38"/>
    <n v="8772"/>
    <n v="842913"/>
    <n v="10.087335232764378"/>
    <n v="10.516247442762706"/>
  </r>
  <r>
    <x v="15"/>
    <n v="327751"/>
    <n v="19.7"/>
    <n v="19.3"/>
    <n v="20.2"/>
    <x v="6"/>
    <x v="2"/>
    <s v="Minnesota"/>
    <x v="15"/>
    <n v="6457"/>
    <n v="321294"/>
    <n v="19.230691883756307"/>
    <n v="20.182429830400579"/>
  </r>
  <r>
    <x v="48"/>
    <n v="308576"/>
    <n v="5.7"/>
    <n v="5.5"/>
    <n v="6"/>
    <x v="6"/>
    <x v="2"/>
    <s v="Mississippi"/>
    <x v="48"/>
    <n v="1759"/>
    <n v="306817"/>
    <n v="5.4406896526317192"/>
    <n v="5.9723742797725503"/>
  </r>
  <r>
    <x v="9"/>
    <n v="458233"/>
    <n v="10.5"/>
    <n v="10.199999999999999"/>
    <n v="10.8"/>
    <x v="6"/>
    <x v="2"/>
    <s v="Missouri"/>
    <x v="9"/>
    <n v="4811"/>
    <n v="453422"/>
    <n v="10.207932372203238"/>
    <n v="10.798325937749169"/>
  </r>
  <r>
    <x v="39"/>
    <n v="61412"/>
    <n v="16.7"/>
    <n v="15.7"/>
    <n v="17.8"/>
    <x v="6"/>
    <x v="2"/>
    <s v="Montana"/>
    <x v="39"/>
    <n v="1026"/>
    <n v="60386"/>
    <n v="15.722040805387243"/>
    <n v="17.752082645304807"/>
  </r>
  <r>
    <x v="40"/>
    <n v="138070"/>
    <n v="3.5"/>
    <n v="3.2"/>
    <n v="3.8"/>
    <x v="6"/>
    <x v="2"/>
    <s v="Nebraska"/>
    <x v="40"/>
    <n v="483"/>
    <n v="137587"/>
    <n v="3.1996950770890216"/>
    <n v="3.8243831159548134"/>
  </r>
  <r>
    <x v="18"/>
    <n v="173215"/>
    <n v="4.9000000000000004"/>
    <n v="4.5"/>
    <n v="5.2"/>
    <x v="6"/>
    <x v="2"/>
    <s v="Nevada"/>
    <x v="18"/>
    <n v="849"/>
    <n v="172366"/>
    <n v="4.5829680195969109"/>
    <n v="5.2418376683297847"/>
  </r>
  <r>
    <x v="24"/>
    <n v="77131"/>
    <n v="17.399999999999999"/>
    <n v="16.5"/>
    <n v="18.3"/>
    <x v="6"/>
    <x v="2"/>
    <s v="New Hampshire"/>
    <x v="24"/>
    <n v="1342"/>
    <n v="75789"/>
    <n v="16.499339597562646"/>
    <n v="18.346670428342808"/>
  </r>
  <r>
    <x v="3"/>
    <n v="533348"/>
    <n v="9.6999999999999993"/>
    <n v="9.5"/>
    <n v="10"/>
    <x v="6"/>
    <x v="2"/>
    <s v="New Jersey"/>
    <x v="3"/>
    <n v="5173"/>
    <n v="528175"/>
    <n v="9.4395473948867004"/>
    <n v="9.9657319241306883"/>
  </r>
  <r>
    <x v="49"/>
    <n v="278009"/>
    <n v="5.8"/>
    <n v="5.6"/>
    <n v="6.1"/>
    <x v="6"/>
    <x v="2"/>
    <s v="New Mexico"/>
    <x v="49"/>
    <n v="1612"/>
    <n v="276397"/>
    <n v="5.522722547024574"/>
    <n v="6.0876816410812582"/>
  </r>
  <r>
    <x v="25"/>
    <n v="1508552"/>
    <n v="8.4"/>
    <n v="8.1999999999999993"/>
    <n v="8.5"/>
    <x v="6"/>
    <x v="2"/>
    <s v="New York"/>
    <x v="25"/>
    <n v="12672"/>
    <n v="1495880"/>
    <n v="8.2557047493393441"/>
    <n v="8.5470152840858287"/>
  </r>
  <r>
    <x v="10"/>
    <n v="802643"/>
    <n v="8.3000000000000007"/>
    <n v="8.1"/>
    <n v="8.5"/>
    <x v="6"/>
    <x v="2"/>
    <s v="North Carolina"/>
    <x v="10"/>
    <n v="6662"/>
    <n v="795981"/>
    <n v="8.1039098865250327"/>
    <n v="8.5009538846911799"/>
  </r>
  <r>
    <x v="46"/>
    <n v="32620"/>
    <n v="11.9"/>
    <n v="10.8"/>
    <n v="13.1"/>
    <x v="6"/>
    <x v="2"/>
    <s v="North Dakota"/>
    <x v="46"/>
    <n v="388"/>
    <n v="32232"/>
    <n v="10.771410838097127"/>
    <n v="13.132624491557282"/>
  </r>
  <r>
    <x v="41"/>
    <n v="996369"/>
    <n v="8"/>
    <n v="7.9"/>
    <n v="8.1999999999999993"/>
    <x v="6"/>
    <x v="2"/>
    <s v="Ohio"/>
    <x v="41"/>
    <n v="7971"/>
    <n v="988398"/>
    <n v="7.8269942774144861"/>
    <n v="8.1768958280945014"/>
  </r>
  <r>
    <x v="26"/>
    <n v="418163"/>
    <n v="8.1999999999999993"/>
    <n v="8"/>
    <n v="8.5"/>
    <x v="6"/>
    <x v="2"/>
    <s v="Oklahoma"/>
    <x v="26"/>
    <n v="3429"/>
    <n v="414734"/>
    <n v="7.9312218753943862"/>
    <n v="8.4781171216490225"/>
  </r>
  <r>
    <x v="19"/>
    <n v="260054"/>
    <n v="8.6"/>
    <n v="8.3000000000000007"/>
    <n v="9"/>
    <x v="6"/>
    <x v="2"/>
    <s v="Oregon"/>
    <x v="19"/>
    <n v="2236"/>
    <n v="257818"/>
    <n v="8.2504025502337974"/>
    <n v="8.9605434212970358"/>
  </r>
  <r>
    <x v="11"/>
    <n v="834046"/>
    <n v="11"/>
    <n v="10.7"/>
    <n v="11.2"/>
    <x v="6"/>
    <x v="2"/>
    <s v="Pennsylvania"/>
    <x v="11"/>
    <n v="9175"/>
    <n v="824871"/>
    <n v="10.778959998164444"/>
    <n v="11.226729046411526"/>
  </r>
  <r>
    <x v="27"/>
    <n v="81835"/>
    <n v="20.100000000000001"/>
    <n v="19.2"/>
    <n v="21.1"/>
    <x v="6"/>
    <x v="2"/>
    <s v="Rhode Island"/>
    <x v="27"/>
    <n v="1645"/>
    <n v="80190"/>
    <n v="19.161607489580096"/>
    <n v="21.086291919871769"/>
  </r>
  <r>
    <x v="4"/>
    <n v="469419"/>
    <n v="8.3000000000000007"/>
    <n v="8"/>
    <n v="8.5"/>
    <x v="6"/>
    <x v="2"/>
    <s v="South Carolina"/>
    <x v="4"/>
    <n v="3896"/>
    <n v="465523"/>
    <n v="8.0440229677503066"/>
    <n v="8.563267454236053"/>
  </r>
  <r>
    <x v="42"/>
    <n v="66939"/>
    <n v="5.0999999999999996"/>
    <n v="4.5999999999999996"/>
    <n v="5.7"/>
    <x v="6"/>
    <x v="2"/>
    <s v="South Dakota"/>
    <x v="42"/>
    <n v="341"/>
    <n v="66598"/>
    <n v="4.5810586676853351"/>
    <n v="5.6641213078701336"/>
  </r>
  <r>
    <x v="16"/>
    <n v="573290"/>
    <n v="6.2"/>
    <n v="6"/>
    <n v="6.4"/>
    <x v="6"/>
    <x v="2"/>
    <s v="Tennessee"/>
    <x v="16"/>
    <n v="3554"/>
    <n v="569736"/>
    <n v="5.9993539054614597"/>
    <n v="6.4058752187930219"/>
  </r>
  <r>
    <x v="50"/>
    <n v="2431612"/>
    <n v="4.5999999999999996"/>
    <n v="4.5"/>
    <n v="4.7"/>
    <x v="6"/>
    <x v="2"/>
    <s v="Texas"/>
    <x v="50"/>
    <n v="11185"/>
    <n v="2420427"/>
    <n v="4.5155518615734049"/>
    <n v="4.6856718997415223"/>
  </r>
  <r>
    <x v="12"/>
    <n v="149972"/>
    <n v="9.1"/>
    <n v="8.6"/>
    <n v="9.6"/>
    <x v="6"/>
    <x v="2"/>
    <s v="Utah"/>
    <x v="12"/>
    <n v="1365"/>
    <n v="148607"/>
    <n v="8.6331470442634384"/>
    <n v="9.5953985149980721"/>
  </r>
  <r>
    <x v="44"/>
    <n v="52507"/>
    <n v="21.7"/>
    <n v="20.399999999999999"/>
    <n v="22.9"/>
    <x v="6"/>
    <x v="2"/>
    <s v="Vermont"/>
    <x v="44"/>
    <n v="1139"/>
    <n v="51368"/>
    <n v="20.479873567039022"/>
    <n v="22.974799704767666"/>
  </r>
  <r>
    <x v="43"/>
    <n v="484834"/>
    <n v="12.4"/>
    <n v="12.1"/>
    <n v="12.7"/>
    <x v="6"/>
    <x v="2"/>
    <s v="Virginia"/>
    <x v="43"/>
    <n v="6012"/>
    <n v="478822"/>
    <n v="12.092415338430085"/>
    <n v="12.715552254673455"/>
  </r>
  <r>
    <x v="28"/>
    <n v="594622"/>
    <n v="5"/>
    <n v="4.8"/>
    <n v="5.0999999999999996"/>
    <x v="6"/>
    <x v="2"/>
    <s v="Washington"/>
    <x v="28"/>
    <n v="2973"/>
    <n v="591649"/>
    <n v="4.8236543690225018"/>
    <n v="5.182371343253469"/>
  </r>
  <r>
    <x v="5"/>
    <n v="152760"/>
    <n v="13.3"/>
    <n v="12.7"/>
    <n v="13.9"/>
    <x v="6"/>
    <x v="2"/>
    <s v="West Virginia"/>
    <x v="5"/>
    <n v="2032"/>
    <n v="150728"/>
    <n v="12.739263292588623"/>
    <n v="13.889037095610432"/>
  </r>
  <r>
    <x v="13"/>
    <n v="411420"/>
    <n v="7.1"/>
    <n v="6.8"/>
    <n v="7.3"/>
    <x v="6"/>
    <x v="2"/>
    <s v="Wisconsin"/>
    <x v="13"/>
    <n v="2921"/>
    <n v="408499"/>
    <n v="6.8477248224434462"/>
    <n v="7.3610809630759197"/>
  </r>
  <r>
    <x v="29"/>
    <n v="40380"/>
    <n v="9.5"/>
    <n v="8.6"/>
    <n v="10.5"/>
    <x v="6"/>
    <x v="2"/>
    <s v="Wyoming"/>
    <x v="29"/>
    <n v="384"/>
    <n v="39996"/>
    <n v="8.6063043262873702"/>
    <n v="10.506326640425861"/>
  </r>
  <r>
    <x v="6"/>
    <n v="674044"/>
    <n v="1.1000000000000001"/>
    <n v="1"/>
    <n v="1.2"/>
    <x v="0"/>
    <x v="3"/>
    <s v="Alabama"/>
    <x v="6"/>
    <n v="741"/>
    <n v="673303"/>
    <n v="1.0229153639946158"/>
    <n v="1.1814407179192932"/>
  </r>
  <r>
    <x v="30"/>
    <n v="122469"/>
    <n v="1.6"/>
    <n v="1.4"/>
    <n v="1.8"/>
    <x v="0"/>
    <x v="3"/>
    <s v="Alaska"/>
    <x v="30"/>
    <n v="196"/>
    <n v="122273"/>
    <n v="1.3905365513535921"/>
    <n v="1.8415388549624179"/>
  </r>
  <r>
    <x v="0"/>
    <n v="804559"/>
    <n v="1.3"/>
    <n v="1.2"/>
    <n v="1.4"/>
    <x v="0"/>
    <x v="3"/>
    <s v="Arizona"/>
    <x v="0"/>
    <n v="1046"/>
    <n v="803513"/>
    <n v="1.2236284100695751"/>
    <n v="1.3813159781407327"/>
  </r>
  <r>
    <x v="7"/>
    <n v="412602"/>
    <n v="1.6"/>
    <n v="1.5"/>
    <n v="1.7"/>
    <x v="0"/>
    <x v="3"/>
    <s v="Arkansas"/>
    <x v="7"/>
    <n v="660"/>
    <n v="411942"/>
    <n v="1.4820421052510258"/>
    <n v="1.72644727080842"/>
  </r>
  <r>
    <x v="31"/>
    <n v="5512592"/>
    <n v="1.8"/>
    <n v="1.8"/>
    <n v="1.8"/>
    <x v="0"/>
    <x v="3"/>
    <s v="California"/>
    <x v="31"/>
    <n v="9923"/>
    <n v="5502669"/>
    <n v="1.7650174664382372"/>
    <n v="1.835798198213817"/>
  </r>
  <r>
    <x v="8"/>
    <n v="658092"/>
    <n v="0.7"/>
    <n v="0.6"/>
    <n v="0.7"/>
    <x v="0"/>
    <x v="3"/>
    <s v="Colorado"/>
    <x v="8"/>
    <n v="461"/>
    <n v="657631"/>
    <n v="0.63930226922099975"/>
    <n v="0.76754670397468838"/>
  </r>
  <r>
    <x v="20"/>
    <n v="510125"/>
    <n v="2.2999999999999998"/>
    <n v="2.2000000000000002"/>
    <n v="2.4"/>
    <x v="0"/>
    <x v="3"/>
    <s v="Connecticut"/>
    <x v="20"/>
    <n v="1173"/>
    <n v="508952"/>
    <n v="2.1715866769698287"/>
    <n v="2.4347818869028361"/>
  </r>
  <r>
    <x v="32"/>
    <n v="106279"/>
    <n v="2.2999999999999998"/>
    <n v="2"/>
    <n v="2.6"/>
    <x v="0"/>
    <x v="3"/>
    <s v="Delaware"/>
    <x v="32"/>
    <n v="244"/>
    <n v="106035"/>
    <n v="2.0244185571516238"/>
    <n v="2.6032471325284749"/>
  </r>
  <r>
    <x v="47"/>
    <n v="55111"/>
    <n v="1.8"/>
    <n v="1.5"/>
    <n v="2.2000000000000002"/>
    <x v="0"/>
    <x v="3"/>
    <s v="District of Columbia"/>
    <x v="47"/>
    <n v="99"/>
    <n v="55012"/>
    <n v="1.4724933356693772"/>
    <n v="2.1897046037277788"/>
  </r>
  <r>
    <x v="14"/>
    <n v="2203889"/>
    <n v="1.5"/>
    <n v="1.5"/>
    <n v="1.6"/>
    <x v="0"/>
    <x v="3"/>
    <s v="Florida"/>
    <x v="14"/>
    <n v="3306"/>
    <n v="2200583"/>
    <n v="1.4498266987402193"/>
    <n v="1.5520622018296817"/>
  </r>
  <r>
    <x v="1"/>
    <n v="1301729"/>
    <n v="1.4"/>
    <n v="1.4"/>
    <n v="1.5"/>
    <x v="0"/>
    <x v="3"/>
    <s v="Georgia"/>
    <x v="1"/>
    <n v="1822"/>
    <n v="1299907"/>
    <n v="1.3368737989663553"/>
    <n v="1.4654227573167651"/>
  </r>
  <r>
    <x v="45"/>
    <n v="169370"/>
    <n v="1.6"/>
    <n v="1.4"/>
    <n v="1.8"/>
    <x v="0"/>
    <x v="3"/>
    <s v="Hawaii"/>
    <x v="45"/>
    <n v="271"/>
    <n v="169099"/>
    <n v="1.4200009222870003"/>
    <n v="1.8027013209835623"/>
  </r>
  <r>
    <x v="21"/>
    <n v="225835"/>
    <n v="1.2"/>
    <n v="1.1000000000000001"/>
    <n v="1.4"/>
    <x v="0"/>
    <x v="3"/>
    <s v="Idaho"/>
    <x v="21"/>
    <n v="271"/>
    <n v="225564"/>
    <n v="1.0649381766381953"/>
    <n v="1.3520130231412391"/>
  </r>
  <r>
    <x v="34"/>
    <n v="1836275"/>
    <n v="1.9"/>
    <n v="1.8"/>
    <n v="2"/>
    <x v="0"/>
    <x v="3"/>
    <s v="Illinois"/>
    <x v="34"/>
    <n v="3489"/>
    <n v="1832786"/>
    <n v="1.8380718761393413"/>
    <n v="1.9640965642888086"/>
  </r>
  <r>
    <x v="22"/>
    <n v="908247"/>
    <n v="2.7"/>
    <n v="2.6"/>
    <n v="2.8"/>
    <x v="0"/>
    <x v="3"/>
    <s v="Indiana"/>
    <x v="22"/>
    <n v="2452"/>
    <n v="905795"/>
    <n v="2.5950345342502299"/>
    <n v="2.8085844163667413"/>
  </r>
  <r>
    <x v="33"/>
    <n v="442950"/>
    <n v="1.1000000000000001"/>
    <n v="1"/>
    <n v="1.2"/>
    <x v="0"/>
    <x v="3"/>
    <s v="Iowa"/>
    <x v="33"/>
    <n v="487"/>
    <n v="442463"/>
    <n v="1.0058935902608577"/>
    <n v="1.201653488685966"/>
  </r>
  <r>
    <x v="35"/>
    <n v="425615"/>
    <n v="1.4"/>
    <n v="1.3"/>
    <n v="1.5"/>
    <x v="0"/>
    <x v="3"/>
    <s v="Kansas"/>
    <x v="35"/>
    <n v="596"/>
    <n v="425019"/>
    <n v="1.2922131475785659"/>
    <n v="1.5174403318630711"/>
  </r>
  <r>
    <x v="36"/>
    <n v="593147"/>
    <n v="1.4"/>
    <n v="1.3"/>
    <n v="1.5"/>
    <x v="0"/>
    <x v="3"/>
    <s v="Kentucky"/>
    <x v="36"/>
    <n v="830"/>
    <n v="592317"/>
    <n v="1.3072502991119481"/>
    <n v="1.497839641801852"/>
  </r>
  <r>
    <x v="37"/>
    <n v="664779"/>
    <n v="1.5"/>
    <n v="1.5"/>
    <n v="1.6"/>
    <x v="0"/>
    <x v="3"/>
    <s v="Louisiana"/>
    <x v="37"/>
    <n v="997"/>
    <n v="663782"/>
    <n v="1.4094702322280479"/>
    <n v="1.5957840165677952"/>
  </r>
  <r>
    <x v="23"/>
    <n v="190153"/>
    <n v="2.2999999999999998"/>
    <n v="2.1"/>
    <n v="2.5"/>
    <x v="0"/>
    <x v="3"/>
    <s v="Maine"/>
    <x v="23"/>
    <n v="437"/>
    <n v="189716"/>
    <n v="2.092280822996333"/>
    <n v="2.5241266230160391"/>
  </r>
  <r>
    <x v="2"/>
    <n v="770940"/>
    <n v="2.4"/>
    <n v="2.2999999999999998"/>
    <n v="2.5"/>
    <x v="0"/>
    <x v="3"/>
    <s v="Maryland"/>
    <x v="2"/>
    <n v="1850"/>
    <n v="769090"/>
    <n v="2.2928458950569746"/>
    <n v="2.5114488662995593"/>
  </r>
  <r>
    <x v="17"/>
    <n v="884565"/>
    <n v="0.5"/>
    <n v="0.5"/>
    <n v="0.6"/>
    <x v="0"/>
    <x v="3"/>
    <s v="Massachusetts"/>
    <x v="17"/>
    <n v="442"/>
    <n v="884123"/>
    <n v="0.45512705273449156"/>
    <n v="0.54857262241625915"/>
  </r>
  <r>
    <x v="38"/>
    <n v="1540035"/>
    <n v="2.4"/>
    <n v="2.4"/>
    <n v="2.5"/>
    <x v="0"/>
    <x v="3"/>
    <s v="Michigan"/>
    <x v="38"/>
    <n v="3696"/>
    <n v="1536339"/>
    <n v="2.3238778246007237"/>
    <n v="2.4784955050322433"/>
  </r>
  <r>
    <x v="15"/>
    <n v="786077"/>
    <n v="3"/>
    <n v="2.9"/>
    <n v="3.1"/>
    <x v="0"/>
    <x v="3"/>
    <s v="Minnesota"/>
    <x v="15"/>
    <n v="2358"/>
    <n v="783719"/>
    <n v="2.8811686406396571"/>
    <n v="3.1231011620202591"/>
  </r>
  <r>
    <x v="48"/>
    <n v="443941"/>
    <n v="0.8"/>
    <n v="0.7"/>
    <n v="0.9"/>
    <x v="0"/>
    <x v="3"/>
    <s v="Mississippi"/>
    <x v="48"/>
    <n v="355"/>
    <n v="443586"/>
    <n v="0.72048963649182196"/>
    <n v="0.88746115414014537"/>
  </r>
  <r>
    <x v="9"/>
    <n v="821734"/>
    <n v="1.8"/>
    <n v="1.7"/>
    <n v="1.9"/>
    <x v="0"/>
    <x v="3"/>
    <s v="Missouri"/>
    <x v="9"/>
    <n v="1479"/>
    <n v="820255"/>
    <n v="1.7104477670040241"/>
    <n v="1.8939152176220402"/>
  </r>
  <r>
    <x v="39"/>
    <n v="143919"/>
    <n v="1.1000000000000001"/>
    <n v="1"/>
    <n v="1.3"/>
    <x v="0"/>
    <x v="3"/>
    <s v="Montana"/>
    <x v="39"/>
    <n v="158"/>
    <n v="143761"/>
    <n v="0.93852248089577195"/>
    <n v="1.2837895272520616"/>
  </r>
  <r>
    <x v="40"/>
    <n v="261089"/>
    <n v="1.1000000000000001"/>
    <n v="1"/>
    <n v="1.3"/>
    <x v="0"/>
    <x v="3"/>
    <s v="Nebraska"/>
    <x v="40"/>
    <n v="287"/>
    <n v="260802"/>
    <n v="0.9788443038116037"/>
    <n v="1.2343203911378391"/>
  </r>
  <r>
    <x v="18"/>
    <n v="311652"/>
    <n v="1.2"/>
    <n v="1.1000000000000001"/>
    <n v="1.4"/>
    <x v="0"/>
    <x v="3"/>
    <s v="Nevada"/>
    <x v="18"/>
    <n v="374"/>
    <n v="311278"/>
    <n v="1.0841903132386645"/>
    <n v="1.3282190139904404"/>
  </r>
  <r>
    <x v="24"/>
    <n v="196553"/>
    <n v="1.6"/>
    <n v="1.5"/>
    <n v="1.8"/>
    <x v="0"/>
    <x v="3"/>
    <s v="New Hampshire"/>
    <x v="24"/>
    <n v="314"/>
    <n v="196239"/>
    <n v="1.4299141687730055"/>
    <n v="1.784634122353594"/>
  </r>
  <r>
    <x v="3"/>
    <n v="1114581"/>
    <n v="2.5"/>
    <n v="2.4"/>
    <n v="2.6"/>
    <x v="0"/>
    <x v="3"/>
    <s v="New Jersey"/>
    <x v="3"/>
    <n v="2786"/>
    <n v="1111795"/>
    <n v="2.4085604558699996"/>
    <n v="2.5940568877525574"/>
  </r>
  <r>
    <x v="49"/>
    <n v="295151"/>
    <n v="0.7"/>
    <n v="0.6"/>
    <n v="0.8"/>
    <x v="0"/>
    <x v="3"/>
    <s v="New Mexico"/>
    <x v="49"/>
    <n v="207"/>
    <n v="294944"/>
    <n v="0.611666687018802"/>
    <n v="0.80400197271073981"/>
  </r>
  <r>
    <x v="25"/>
    <n v="2500499"/>
    <n v="2.2000000000000002"/>
    <n v="2.2000000000000002"/>
    <n v="2.2999999999999998"/>
    <x v="0"/>
    <x v="3"/>
    <s v="New York"/>
    <x v="25"/>
    <n v="5501"/>
    <n v="2494998"/>
    <n v="2.1426389590026771"/>
    <n v="2.2588123316504327"/>
  </r>
  <r>
    <x v="10"/>
    <n v="1183821"/>
    <n v="1.9"/>
    <n v="1.8"/>
    <n v="2"/>
    <x v="0"/>
    <x v="3"/>
    <s v="North Carolina"/>
    <x v="10"/>
    <n v="2249"/>
    <n v="1181572"/>
    <n v="1.8229058233086062"/>
    <n v="1.9798877160405945"/>
  </r>
  <r>
    <x v="46"/>
    <n v="101354"/>
    <n v="1.1000000000000001"/>
    <n v="0.9"/>
    <n v="1.3"/>
    <x v="0"/>
    <x v="3"/>
    <s v="North Dakota"/>
    <x v="46"/>
    <n v="111"/>
    <n v="101243"/>
    <n v="0.90784200193793685"/>
    <n v="1.3203177099324881"/>
  </r>
  <r>
    <x v="41"/>
    <n v="1675014"/>
    <n v="1.3"/>
    <n v="1.2"/>
    <n v="1.3"/>
    <x v="0"/>
    <x v="3"/>
    <s v="Ohio"/>
    <x v="41"/>
    <n v="2178"/>
    <n v="1672836"/>
    <n v="1.2468226932316999"/>
    <n v="1.3560400052477279"/>
  </r>
  <r>
    <x v="26"/>
    <n v="553268"/>
    <n v="1.1000000000000001"/>
    <n v="1.1000000000000001"/>
    <n v="1.2"/>
    <x v="0"/>
    <x v="3"/>
    <s v="Oklahoma"/>
    <x v="26"/>
    <n v="609"/>
    <n v="552659"/>
    <n v="1.01661690832171"/>
    <n v="1.1917757248530507"/>
  </r>
  <r>
    <x v="19"/>
    <n v="505082"/>
    <n v="4.7"/>
    <n v="4.5"/>
    <n v="4.9000000000000004"/>
    <x v="0"/>
    <x v="3"/>
    <s v="Oregon"/>
    <x v="19"/>
    <n v="2374"/>
    <n v="502708"/>
    <n v="4.5152549809483835"/>
    <n v="4.8927328674065143"/>
  </r>
  <r>
    <x v="11"/>
    <n v="1680063"/>
    <n v="1.9"/>
    <n v="1.9"/>
    <n v="2"/>
    <x v="0"/>
    <x v="3"/>
    <s v="Pennsylvania"/>
    <x v="11"/>
    <n v="3192"/>
    <n v="1676871"/>
    <n v="1.8351904282718043"/>
    <n v="1.9669448803889271"/>
  </r>
  <r>
    <x v="27"/>
    <n v="142321"/>
    <n v="2.1"/>
    <n v="1.9"/>
    <n v="2.4"/>
    <x v="0"/>
    <x v="3"/>
    <s v="Rhode Island"/>
    <x v="27"/>
    <n v="299"/>
    <n v="142022"/>
    <n v="1.8753103986853537"/>
    <n v="2.3533362145963261"/>
  </r>
  <r>
    <x v="4"/>
    <n v="612794"/>
    <n v="1.3"/>
    <n v="1.2"/>
    <n v="1.4"/>
    <x v="0"/>
    <x v="3"/>
    <s v="South Carolina"/>
    <x v="4"/>
    <n v="797"/>
    <n v="611997"/>
    <n v="1.2133283147999627"/>
    <n v="1.3941245035991494"/>
  </r>
  <r>
    <x v="42"/>
    <n v="118489"/>
    <n v="1.7"/>
    <n v="1.5"/>
    <n v="2"/>
    <x v="0"/>
    <x v="3"/>
    <s v="South Dakota"/>
    <x v="42"/>
    <n v="201"/>
    <n v="118288"/>
    <n v="1.4765391160425612"/>
    <n v="1.9484902260188701"/>
  </r>
  <r>
    <x v="16"/>
    <n v="811052"/>
    <n v="1.1000000000000001"/>
    <n v="1"/>
    <n v="1.1000000000000001"/>
    <x v="0"/>
    <x v="3"/>
    <s v="Tennessee"/>
    <x v="16"/>
    <n v="892"/>
    <n v="810160"/>
    <n v="1.0299188340353624"/>
    <n v="1.1744194709634153"/>
  </r>
  <r>
    <x v="50"/>
    <n v="3619631"/>
    <n v="1.6"/>
    <n v="1.5"/>
    <n v="1.6"/>
    <x v="0"/>
    <x v="3"/>
    <s v="Texas"/>
    <x v="50"/>
    <n v="5791"/>
    <n v="3613840"/>
    <n v="1.5592325779853966"/>
    <n v="1.6415989882593507"/>
  </r>
  <r>
    <x v="12"/>
    <n v="428316"/>
    <n v="1.3"/>
    <n v="1.2"/>
    <n v="1.4"/>
    <x v="0"/>
    <x v="3"/>
    <s v="Utah"/>
    <x v="12"/>
    <n v="557"/>
    <n v="427759"/>
    <n v="1.1967105300886307"/>
    <n v="1.413118272176102"/>
  </r>
  <r>
    <x v="44"/>
    <n v="93062"/>
    <n v="2.1"/>
    <n v="1.8"/>
    <n v="2.4"/>
    <x v="0"/>
    <x v="3"/>
    <s v="Vermont"/>
    <x v="44"/>
    <n v="195"/>
    <n v="92867"/>
    <n v="1.8199962479314227"/>
    <n v="2.411862107907536"/>
  </r>
  <r>
    <x v="43"/>
    <n v="1050633"/>
    <n v="1.8"/>
    <n v="1.7"/>
    <n v="1.9"/>
    <x v="0"/>
    <x v="3"/>
    <s v="Virginia"/>
    <x v="43"/>
    <n v="1891"/>
    <n v="1048742"/>
    <n v="1.7205779160685333"/>
    <n v="1.8827998729341935"/>
  </r>
  <r>
    <x v="28"/>
    <n v="928956"/>
    <n v="1.7"/>
    <n v="1.6"/>
    <n v="1.8"/>
    <x v="0"/>
    <x v="3"/>
    <s v="Washington"/>
    <x v="28"/>
    <n v="1579"/>
    <n v="927377"/>
    <n v="1.6179750211091108"/>
    <n v="1.7856613017004945"/>
  </r>
  <r>
    <x v="5"/>
    <n v="258840"/>
    <n v="1.1000000000000001"/>
    <n v="1"/>
    <n v="1.3"/>
    <x v="0"/>
    <x v="3"/>
    <s v="West Virginia"/>
    <x v="5"/>
    <n v="285"/>
    <n v="258555"/>
    <n v="0.98006784180747319"/>
    <n v="1.2368729035723474"/>
  </r>
  <r>
    <x v="13"/>
    <n v="799218"/>
    <n v="2.2000000000000002"/>
    <n v="2.1"/>
    <n v="2.2999999999999998"/>
    <x v="0"/>
    <x v="3"/>
    <s v="Wisconsin"/>
    <x v="13"/>
    <n v="1758"/>
    <n v="797460"/>
    <n v="2.099249185157039"/>
    <n v="2.3048364844687104"/>
  </r>
  <r>
    <x v="29"/>
    <n v="83927"/>
    <n v="1"/>
    <n v="0.9"/>
    <n v="1.3"/>
    <x v="0"/>
    <x v="3"/>
    <s v="Wyoming"/>
    <x v="29"/>
    <n v="84"/>
    <n v="83843"/>
    <n v="0.8061585175744459"/>
    <n v="1.2412588064256396"/>
  </r>
  <r>
    <x v="6"/>
    <n v="671201"/>
    <n v="1.3"/>
    <n v="1.2"/>
    <n v="1.3"/>
    <x v="9"/>
    <x v="3"/>
    <s v="Alabama"/>
    <x v="6"/>
    <n v="873"/>
    <n v="670328"/>
    <n v="1.2171440395047908"/>
    <n v="1.3898715103495964"/>
  </r>
  <r>
    <x v="30"/>
    <n v="123001"/>
    <n v="1.8"/>
    <n v="1.6"/>
    <n v="2"/>
    <x v="9"/>
    <x v="3"/>
    <s v="Alaska"/>
    <x v="30"/>
    <n v="221"/>
    <n v="122780"/>
    <n v="1.5740956726415778"/>
    <n v="2.0504889659228489"/>
  </r>
  <r>
    <x v="0"/>
    <n v="835126"/>
    <n v="1.5"/>
    <n v="1.4"/>
    <n v="1.6"/>
    <x v="9"/>
    <x v="3"/>
    <s v="Arizona"/>
    <x v="0"/>
    <n v="1253"/>
    <n v="833873"/>
    <n v="1.4195577541084949"/>
    <n v="1.5857730749712748"/>
  </r>
  <r>
    <x v="7"/>
    <n v="411655"/>
    <n v="1.8"/>
    <n v="1.7"/>
    <n v="2"/>
    <x v="9"/>
    <x v="3"/>
    <s v="Arkansas"/>
    <x v="7"/>
    <n v="741"/>
    <n v="410914"/>
    <n v="1.6749616114566788"/>
    <n v="1.9344384771099277"/>
  </r>
  <r>
    <x v="31"/>
    <n v="5617138"/>
    <n v="2.2000000000000002"/>
    <n v="2.2000000000000002"/>
    <n v="2.2999999999999998"/>
    <x v="9"/>
    <x v="3"/>
    <s v="California"/>
    <x v="31"/>
    <n v="12358"/>
    <n v="5604780"/>
    <n v="2.1616425553516319"/>
    <n v="2.2391438510676034"/>
  </r>
  <r>
    <x v="8"/>
    <n v="669550"/>
    <n v="0.8"/>
    <n v="0.7"/>
    <n v="0.8"/>
    <x v="9"/>
    <x v="3"/>
    <s v="Colorado"/>
    <x v="8"/>
    <n v="536"/>
    <n v="669014"/>
    <n v="0.73547613401278433"/>
    <n v="0.87132737035761265"/>
  </r>
  <r>
    <x v="20"/>
    <n v="517272"/>
    <n v="2.7"/>
    <n v="2.5"/>
    <n v="2.8"/>
    <x v="9"/>
    <x v="3"/>
    <s v="Connecticut"/>
    <x v="20"/>
    <n v="1397"/>
    <n v="515875"/>
    <n v="2.5628263116260941"/>
    <n v="2.8459734709622921"/>
  </r>
  <r>
    <x v="32"/>
    <n v="107316"/>
    <n v="2.4"/>
    <n v="2.1"/>
    <n v="2.7"/>
    <x v="9"/>
    <x v="3"/>
    <s v="Delaware"/>
    <x v="32"/>
    <n v="258"/>
    <n v="107058"/>
    <n v="2.1273096739966117"/>
    <n v="2.7165426067595111"/>
  </r>
  <r>
    <x v="47"/>
    <n v="54822"/>
    <n v="2.5"/>
    <n v="2.1"/>
    <n v="2.9"/>
    <x v="9"/>
    <x v="3"/>
    <s v="District of Columbia"/>
    <x v="47"/>
    <n v="137"/>
    <n v="54685"/>
    <n v="2.1115948357814873"/>
    <n v="2.9561150511589416"/>
  </r>
  <r>
    <x v="14"/>
    <n v="2266215"/>
    <n v="1.8"/>
    <n v="1.7"/>
    <n v="1.8"/>
    <x v="9"/>
    <x v="3"/>
    <s v="Florida"/>
    <x v="14"/>
    <n v="4079"/>
    <n v="2262136"/>
    <n v="1.7455561738285224"/>
    <n v="1.8559677873643503"/>
  </r>
  <r>
    <x v="1"/>
    <n v="1326151"/>
    <n v="1.8"/>
    <n v="1.7"/>
    <n v="1.9"/>
    <x v="9"/>
    <x v="3"/>
    <s v="Georgia"/>
    <x v="1"/>
    <n v="2387"/>
    <n v="1323764"/>
    <n v="1.7292034820716964"/>
    <n v="1.8735744963767991"/>
  </r>
  <r>
    <x v="45"/>
    <n v="169693"/>
    <n v="2.2000000000000002"/>
    <n v="1.9"/>
    <n v="2.4"/>
    <x v="9"/>
    <x v="3"/>
    <s v="Hawaii"/>
    <x v="45"/>
    <n v="373"/>
    <n v="169320"/>
    <n v="1.9856819122945624"/>
    <n v="2.4330300234997977"/>
  </r>
  <r>
    <x v="21"/>
    <n v="226311"/>
    <n v="1.5"/>
    <n v="1.3"/>
    <n v="1.6"/>
    <x v="9"/>
    <x v="3"/>
    <s v="Idaho"/>
    <x v="21"/>
    <n v="339"/>
    <n v="225972"/>
    <n v="1.3463919401875517"/>
    <n v="1.6664085214417363"/>
  </r>
  <r>
    <x v="34"/>
    <n v="1860877"/>
    <n v="1.9"/>
    <n v="1.9"/>
    <n v="2"/>
    <x v="9"/>
    <x v="3"/>
    <s v="Illinois"/>
    <x v="34"/>
    <n v="3536"/>
    <n v="1857341"/>
    <n v="1.8386112228777067"/>
    <n v="1.9638039028934051"/>
  </r>
  <r>
    <x v="22"/>
    <n v="912934"/>
    <n v="3.4"/>
    <n v="3.3"/>
    <n v="3.5"/>
    <x v="9"/>
    <x v="3"/>
    <s v="Indiana"/>
    <x v="22"/>
    <n v="3104"/>
    <n v="909830"/>
    <n v="3.2826546738825026"/>
    <n v="3.521577965761987"/>
  </r>
  <r>
    <x v="33"/>
    <n v="441160"/>
    <n v="1.2"/>
    <n v="1.1000000000000001"/>
    <n v="1.3"/>
    <x v="9"/>
    <x v="3"/>
    <s v="Iowa"/>
    <x v="33"/>
    <n v="529"/>
    <n v="440631"/>
    <n v="1.1010565144100684"/>
    <n v="1.3058530258402037"/>
  </r>
  <r>
    <x v="35"/>
    <n v="423696"/>
    <n v="1.7"/>
    <n v="1.6"/>
    <n v="1.8"/>
    <x v="9"/>
    <x v="3"/>
    <s v="Kansas"/>
    <x v="35"/>
    <n v="720"/>
    <n v="422976"/>
    <n v="1.5795836701196644"/>
    <n v="1.828115171233385"/>
  </r>
  <r>
    <x v="36"/>
    <n v="570513"/>
    <n v="1.7"/>
    <n v="1.6"/>
    <n v="1.8"/>
    <x v="9"/>
    <x v="3"/>
    <s v="Kentucky"/>
    <x v="36"/>
    <n v="970"/>
    <n v="569543"/>
    <n v="1.5965166904722505"/>
    <n v="1.8106420777952392"/>
  </r>
  <r>
    <x v="37"/>
    <n v="657745"/>
    <n v="1.8"/>
    <n v="1.7"/>
    <n v="1.9"/>
    <x v="9"/>
    <x v="3"/>
    <s v="Louisiana"/>
    <x v="37"/>
    <n v="1184"/>
    <n v="656561"/>
    <n v="1.7004344377617877"/>
    <n v="1.9055642494577729"/>
  </r>
  <r>
    <x v="23"/>
    <n v="188117"/>
    <n v="2.8"/>
    <n v="2.6"/>
    <n v="3.1"/>
    <x v="9"/>
    <x v="3"/>
    <s v="Maine"/>
    <x v="23"/>
    <n v="527"/>
    <n v="187590"/>
    <n v="2.5721118501294353"/>
    <n v="3.0510899738548227"/>
  </r>
  <r>
    <x v="2"/>
    <n v="778239"/>
    <n v="2.9"/>
    <n v="2.8"/>
    <n v="3"/>
    <x v="9"/>
    <x v="3"/>
    <s v="Maryland"/>
    <x v="2"/>
    <n v="2257"/>
    <n v="775982"/>
    <n v="2.7830426868104441"/>
    <n v="3.0221394724651547"/>
  </r>
  <r>
    <x v="17"/>
    <n v="883908"/>
    <n v="2.8"/>
    <n v="2.7"/>
    <n v="2.9"/>
    <x v="9"/>
    <x v="3"/>
    <s v="Massachusetts"/>
    <x v="17"/>
    <n v="2475"/>
    <n v="881433"/>
    <n v="2.6920037232122165"/>
    <n v="2.9124482441296897"/>
  </r>
  <r>
    <x v="38"/>
    <n v="1553056"/>
    <n v="2.8"/>
    <n v="2.7"/>
    <n v="2.9"/>
    <x v="9"/>
    <x v="3"/>
    <s v="Michigan"/>
    <x v="38"/>
    <n v="4349"/>
    <n v="1548707"/>
    <n v="2.7183792447751753"/>
    <n v="2.8846511256752496"/>
  </r>
  <r>
    <x v="15"/>
    <n v="783356"/>
    <n v="4"/>
    <n v="3.8"/>
    <n v="4.0999999999999996"/>
    <x v="9"/>
    <x v="3"/>
    <s v="Minnesota"/>
    <x v="15"/>
    <n v="3133"/>
    <n v="780223"/>
    <n v="3.8620627505183083"/>
    <n v="4.141719326368106"/>
  </r>
  <r>
    <x v="48"/>
    <n v="440575"/>
    <n v="1"/>
    <n v="0.9"/>
    <n v="1"/>
    <x v="9"/>
    <x v="3"/>
    <s v="Mississippi"/>
    <x v="48"/>
    <n v="441"/>
    <n v="440134"/>
    <n v="0.91163740639102131"/>
    <n v="1.098993553297247"/>
  </r>
  <r>
    <x v="9"/>
    <n v="821837"/>
    <n v="2.2000000000000002"/>
    <n v="2.1"/>
    <n v="2.2999999999999998"/>
    <x v="9"/>
    <x v="3"/>
    <s v="Missouri"/>
    <x v="9"/>
    <n v="1808"/>
    <n v="820029"/>
    <n v="2.1009026234953723"/>
    <n v="2.3036502731399926"/>
  </r>
  <r>
    <x v="39"/>
    <n v="141117"/>
    <n v="1.3"/>
    <n v="1.2"/>
    <n v="1.6"/>
    <x v="9"/>
    <x v="3"/>
    <s v="Montana"/>
    <x v="39"/>
    <n v="183"/>
    <n v="140934"/>
    <n v="1.121143502433378"/>
    <n v="1.4995995075820101"/>
  </r>
  <r>
    <x v="40"/>
    <n v="259797"/>
    <n v="1.4"/>
    <n v="1.3"/>
    <n v="1.6"/>
    <x v="9"/>
    <x v="3"/>
    <s v="Nebraska"/>
    <x v="40"/>
    <n v="364"/>
    <n v="259433"/>
    <n v="1.2640681102080813"/>
    <n v="1.552864485973265"/>
  </r>
  <r>
    <x v="18"/>
    <n v="327117"/>
    <n v="1.5"/>
    <n v="1.4"/>
    <n v="1.7"/>
    <x v="9"/>
    <x v="3"/>
    <s v="Nevada"/>
    <x v="18"/>
    <n v="491"/>
    <n v="326626"/>
    <n v="1.373793899368319"/>
    <n v="1.6398980880460501"/>
  </r>
  <r>
    <x v="24"/>
    <n v="194715"/>
    <n v="2"/>
    <n v="1.8"/>
    <n v="2.2000000000000002"/>
    <x v="9"/>
    <x v="3"/>
    <s v="New Hampshire"/>
    <x v="24"/>
    <n v="389"/>
    <n v="194326"/>
    <n v="1.8085592445637202"/>
    <n v="2.2066734517854862"/>
  </r>
  <r>
    <x v="3"/>
    <n v="1153762"/>
    <n v="2.9"/>
    <n v="2.8"/>
    <n v="3"/>
    <x v="9"/>
    <x v="3"/>
    <s v="New Jersey"/>
    <x v="3"/>
    <n v="3346"/>
    <n v="1150416"/>
    <n v="2.8035700691161205"/>
    <n v="2.9998964734142755"/>
  </r>
  <r>
    <x v="49"/>
    <n v="294624"/>
    <n v="0.8"/>
    <n v="0.7"/>
    <n v="0.9"/>
    <x v="9"/>
    <x v="3"/>
    <s v="New Mexico"/>
    <x v="49"/>
    <n v="236"/>
    <n v="294388"/>
    <n v="0.70475464875121985"/>
    <n v="0.91030473078539176"/>
  </r>
  <r>
    <x v="25"/>
    <n v="2508236"/>
    <n v="2.6"/>
    <n v="2.6"/>
    <n v="2.7"/>
    <x v="9"/>
    <x v="3"/>
    <s v="New York"/>
    <x v="25"/>
    <n v="6521"/>
    <n v="2501715"/>
    <n v="2.5375641255073851"/>
    <n v="2.6636296531677379"/>
  </r>
  <r>
    <x v="10"/>
    <n v="1203271"/>
    <n v="2.4"/>
    <n v="2.2999999999999998"/>
    <n v="2.5"/>
    <x v="9"/>
    <x v="3"/>
    <s v="North Carolina"/>
    <x v="10"/>
    <n v="2888"/>
    <n v="1200383"/>
    <n v="2.3142395794817481"/>
    <n v="2.4891862544809702"/>
  </r>
  <r>
    <x v="46"/>
    <n v="98267"/>
    <n v="1.4"/>
    <n v="1.2"/>
    <n v="1.6"/>
    <x v="9"/>
    <x v="3"/>
    <s v="North Dakota"/>
    <x v="46"/>
    <n v="138"/>
    <n v="98129"/>
    <n v="1.1872714827832351"/>
    <n v="1.6603835760976695"/>
  </r>
  <r>
    <x v="41"/>
    <n v="1673476"/>
    <n v="1.7"/>
    <n v="1.7"/>
    <n v="1.8"/>
    <x v="9"/>
    <x v="3"/>
    <s v="Ohio"/>
    <x v="41"/>
    <n v="2845"/>
    <n v="1670631"/>
    <n v="1.6387501160820279"/>
    <n v="1.7636460871833834"/>
  </r>
  <r>
    <x v="26"/>
    <n v="549715"/>
    <n v="1.4"/>
    <n v="1.3"/>
    <n v="1.5"/>
    <x v="9"/>
    <x v="3"/>
    <s v="Oklahoma"/>
    <x v="26"/>
    <n v="770"/>
    <n v="548945"/>
    <n v="1.305159365898352"/>
    <n v="1.5032607616048508"/>
  </r>
  <r>
    <x v="19"/>
    <n v="510574"/>
    <n v="5.2"/>
    <n v="5.0999999999999996"/>
    <n v="5.4"/>
    <x v="9"/>
    <x v="3"/>
    <s v="Oregon"/>
    <x v="19"/>
    <n v="2655"/>
    <n v="507919"/>
    <n v="5.0063649741797143"/>
    <n v="5.4011400668498952"/>
  </r>
  <r>
    <x v="11"/>
    <n v="1694084"/>
    <n v="2.2000000000000002"/>
    <n v="2.2000000000000002"/>
    <n v="2.2999999999999998"/>
    <x v="9"/>
    <x v="3"/>
    <s v="Pennsylvania"/>
    <x v="11"/>
    <n v="3727"/>
    <n v="1690357"/>
    <n v="2.1305579076132521"/>
    <n v="2.271717627519898"/>
  </r>
  <r>
    <x v="27"/>
    <n v="146113"/>
    <n v="2.5"/>
    <n v="2.2999999999999998"/>
    <n v="2.8"/>
    <x v="9"/>
    <x v="3"/>
    <s v="Rhode Island"/>
    <x v="27"/>
    <n v="365"/>
    <n v="145748"/>
    <n v="2.2541944612918985"/>
    <n v="2.7680976406593243"/>
  </r>
  <r>
    <x v="4"/>
    <n v="611633"/>
    <n v="1.5"/>
    <n v="1.4"/>
    <n v="1.6"/>
    <x v="9"/>
    <x v="3"/>
    <s v="South Carolina"/>
    <x v="4"/>
    <n v="917"/>
    <n v="610716"/>
    <n v="1.4052795273635279"/>
    <n v="1.5995124247321657"/>
  </r>
  <r>
    <x v="42"/>
    <n v="117018"/>
    <n v="2"/>
    <n v="1.7"/>
    <n v="2.2000000000000002"/>
    <x v="9"/>
    <x v="3"/>
    <s v="South Dakota"/>
    <x v="42"/>
    <n v="234"/>
    <n v="116784"/>
    <n v="1.7585249652132571"/>
    <n v="2.273555310901116"/>
  </r>
  <r>
    <x v="16"/>
    <n v="825081"/>
    <n v="1.2"/>
    <n v="1.1000000000000001"/>
    <n v="1.3"/>
    <x v="9"/>
    <x v="3"/>
    <s v="Tennessee"/>
    <x v="16"/>
    <n v="990"/>
    <n v="824091"/>
    <n v="1.127398575939579"/>
    <n v="1.2770104728475644"/>
  </r>
  <r>
    <x v="50"/>
    <n v="3690487"/>
    <n v="1.8"/>
    <n v="1.8"/>
    <n v="1.9"/>
    <x v="9"/>
    <x v="3"/>
    <s v="Texas"/>
    <x v="50"/>
    <n v="6643"/>
    <n v="3683844"/>
    <n v="1.7572957803257969"/>
    <n v="1.8438082542712184"/>
  </r>
  <r>
    <x v="12"/>
    <n v="430133"/>
    <n v="1.6"/>
    <n v="1.5"/>
    <n v="1.7"/>
    <x v="9"/>
    <x v="3"/>
    <s v="Utah"/>
    <x v="12"/>
    <n v="688"/>
    <n v="429445"/>
    <n v="1.4842842304101369"/>
    <n v="1.7236285215897258"/>
  </r>
  <r>
    <x v="44"/>
    <n v="92230"/>
    <n v="2.5"/>
    <n v="2.2000000000000002"/>
    <n v="2.8"/>
    <x v="9"/>
    <x v="3"/>
    <s v="Vermont"/>
    <x v="44"/>
    <n v="231"/>
    <n v="91999"/>
    <n v="2.2007648952460968"/>
    <n v="2.8498916908040095"/>
  </r>
  <r>
    <x v="43"/>
    <n v="1064202"/>
    <n v="2.1"/>
    <n v="2"/>
    <n v="2.2000000000000002"/>
    <x v="9"/>
    <x v="3"/>
    <s v="Virginia"/>
    <x v="43"/>
    <n v="2235"/>
    <n v="1061967"/>
    <n v="2.0149295611902636"/>
    <n v="2.18899536059735"/>
  </r>
  <r>
    <x v="28"/>
    <n v="932818"/>
    <n v="2"/>
    <n v="1.9"/>
    <n v="2.1"/>
    <x v="9"/>
    <x v="3"/>
    <s v="Washington"/>
    <x v="28"/>
    <n v="1866"/>
    <n v="930952"/>
    <n v="1.9116998781753773"/>
    <n v="2.0931821826673342"/>
  </r>
  <r>
    <x v="5"/>
    <n v="255361"/>
    <n v="1.4"/>
    <n v="1.2"/>
    <n v="1.5"/>
    <x v="9"/>
    <x v="3"/>
    <s v="West Virginia"/>
    <x v="5"/>
    <n v="358"/>
    <n v="255003"/>
    <n v="1.2637370230602547"/>
    <n v="1.5551375514836077"/>
  </r>
  <r>
    <x v="13"/>
    <n v="797219"/>
    <n v="2.7"/>
    <n v="2.6"/>
    <n v="2.8"/>
    <x v="9"/>
    <x v="3"/>
    <s v="Wisconsin"/>
    <x v="13"/>
    <n v="2152"/>
    <n v="795067"/>
    <n v="2.5878096852853796"/>
    <n v="2.815750316756044"/>
  </r>
  <r>
    <x v="29"/>
    <n v="82126"/>
    <n v="1.2"/>
    <n v="1"/>
    <n v="1.5"/>
    <x v="9"/>
    <x v="3"/>
    <s v="Wyoming"/>
    <x v="29"/>
    <n v="99"/>
    <n v="82027"/>
    <n v="0.98807090041516887"/>
    <n v="1.4695188773746251"/>
  </r>
  <r>
    <x v="6"/>
    <n v="674152"/>
    <n v="1.5"/>
    <n v="1.4"/>
    <n v="1.6"/>
    <x v="1"/>
    <x v="3"/>
    <s v="Alabama"/>
    <x v="6"/>
    <n v="1011"/>
    <n v="673141"/>
    <n v="1.4099997560193294"/>
    <n v="1.5950049242589444"/>
  </r>
  <r>
    <x v="30"/>
    <n v="122904"/>
    <n v="2"/>
    <n v="1.8"/>
    <n v="2.2999999999999998"/>
    <x v="1"/>
    <x v="3"/>
    <s v="Alaska"/>
    <x v="30"/>
    <n v="246"/>
    <n v="122658"/>
    <n v="1.7658105737778098"/>
    <n v="2.2684434895548535"/>
  </r>
  <r>
    <x v="0"/>
    <n v="853801"/>
    <n v="1.9"/>
    <n v="1.8"/>
    <n v="2"/>
    <x v="1"/>
    <x v="3"/>
    <s v="Arizona"/>
    <x v="0"/>
    <n v="1622"/>
    <n v="852179"/>
    <n v="1.8095355911660918"/>
    <n v="1.9944267443851982"/>
  </r>
  <r>
    <x v="7"/>
    <n v="412287"/>
    <n v="2.2000000000000002"/>
    <n v="2"/>
    <n v="2.2999999999999998"/>
    <x v="1"/>
    <x v="3"/>
    <s v="Arkansas"/>
    <x v="7"/>
    <n v="907"/>
    <n v="411380"/>
    <n v="2.0613247705906881"/>
    <n v="2.3477992652199853"/>
  </r>
  <r>
    <x v="31"/>
    <n v="5724081"/>
    <n v="2.7"/>
    <n v="2.6"/>
    <n v="2.7"/>
    <x v="1"/>
    <x v="3"/>
    <s v="California"/>
    <x v="31"/>
    <n v="15455"/>
    <n v="5708626"/>
    <n v="2.6578166916305319"/>
    <n v="2.7428442550618835"/>
  </r>
  <r>
    <x v="8"/>
    <n v="677622"/>
    <n v="1"/>
    <n v="0.9"/>
    <n v="1"/>
    <x v="1"/>
    <x v="3"/>
    <s v="Colorado"/>
    <x v="8"/>
    <n v="678"/>
    <n v="676944"/>
    <n v="0.92795131885970383"/>
    <n v="1.0788220000166424"/>
  </r>
  <r>
    <x v="20"/>
    <n v="517649"/>
    <n v="3.2"/>
    <n v="3.1"/>
    <n v="3.4"/>
    <x v="1"/>
    <x v="3"/>
    <s v="Connecticut"/>
    <x v="20"/>
    <n v="1656"/>
    <n v="515993"/>
    <n v="3.0488015822136254"/>
    <n v="3.3567296797730242"/>
  </r>
  <r>
    <x v="32"/>
    <n v="107916"/>
    <n v="2.8"/>
    <n v="2.5"/>
    <n v="3.1"/>
    <x v="1"/>
    <x v="3"/>
    <s v="Delaware"/>
    <x v="32"/>
    <n v="302"/>
    <n v="107614"/>
    <n v="2.499510524454716"/>
    <n v="3.1328315046301776"/>
  </r>
  <r>
    <x v="47"/>
    <n v="60385"/>
    <n v="2.6"/>
    <n v="2.2999999999999998"/>
    <n v="3.1"/>
    <x v="1"/>
    <x v="3"/>
    <s v="District of Columbia"/>
    <x v="47"/>
    <n v="157"/>
    <n v="60228"/>
    <n v="2.2217905791958223"/>
    <n v="3.0414575829241781"/>
  </r>
  <r>
    <x v="14"/>
    <n v="2305437"/>
    <n v="2.1"/>
    <n v="2"/>
    <n v="2.1"/>
    <x v="1"/>
    <x v="3"/>
    <s v="Florida"/>
    <x v="14"/>
    <n v="4841"/>
    <n v="2300596"/>
    <n v="2.041542126441084"/>
    <n v="2.1597547728936886"/>
  </r>
  <r>
    <x v="1"/>
    <n v="1346495"/>
    <n v="2.2000000000000002"/>
    <n v="2.1"/>
    <n v="2.2999999999999998"/>
    <x v="1"/>
    <x v="3"/>
    <s v="Georgia"/>
    <x v="1"/>
    <n v="2962"/>
    <n v="1343533"/>
    <n v="2.1220344381491065"/>
    <n v="2.2803766715391607"/>
  </r>
  <r>
    <x v="45"/>
    <n v="169324"/>
    <n v="3"/>
    <n v="2.8"/>
    <n v="3.3"/>
    <x v="1"/>
    <x v="3"/>
    <s v="Hawaii"/>
    <x v="45"/>
    <n v="508"/>
    <n v="168816"/>
    <n v="2.7502117688593968"/>
    <n v="3.2726693476444835"/>
  </r>
  <r>
    <x v="21"/>
    <n v="228122"/>
    <n v="2"/>
    <n v="1.8"/>
    <n v="2.2000000000000002"/>
    <x v="1"/>
    <x v="3"/>
    <s v="Idaho"/>
    <x v="21"/>
    <n v="456"/>
    <n v="227666"/>
    <n v="1.8234574512592447"/>
    <n v="2.1911752311412456"/>
  </r>
  <r>
    <x v="34"/>
    <n v="1872358"/>
    <n v="2.6"/>
    <n v="2.5"/>
    <n v="2.6"/>
    <x v="1"/>
    <x v="3"/>
    <s v="Illinois"/>
    <x v="34"/>
    <n v="4868"/>
    <n v="1867490"/>
    <n v="2.5279887263960394"/>
    <n v="2.6739125531301728"/>
  </r>
  <r>
    <x v="22"/>
    <n v="924149"/>
    <n v="4.0999999999999996"/>
    <n v="4"/>
    <n v="4.2"/>
    <x v="1"/>
    <x v="3"/>
    <s v="Indiana"/>
    <x v="22"/>
    <n v="3789"/>
    <n v="920360"/>
    <n v="3.9717213337068338"/>
    <n v="4.2323777272800758"/>
  </r>
  <r>
    <x v="33"/>
    <n v="433833"/>
    <n v="2.5"/>
    <n v="2.2999999999999998"/>
    <n v="2.6"/>
    <x v="1"/>
    <x v="3"/>
    <s v="Iowa"/>
    <x v="33"/>
    <n v="1085"/>
    <n v="432748"/>
    <n v="2.3565458290500985"/>
    <n v="2.6541892009923718"/>
  </r>
  <r>
    <x v="35"/>
    <n v="422734"/>
    <n v="2"/>
    <n v="1.9"/>
    <n v="2.1"/>
    <x v="1"/>
    <x v="3"/>
    <s v="Kansas"/>
    <x v="35"/>
    <n v="845"/>
    <n v="421889"/>
    <n v="1.8685507470430054"/>
    <n v="2.138285861138173"/>
  </r>
  <r>
    <x v="36"/>
    <n v="576765"/>
    <n v="2"/>
    <n v="1.8"/>
    <n v="2.1"/>
    <x v="1"/>
    <x v="3"/>
    <s v="Kentucky"/>
    <x v="36"/>
    <n v="1154"/>
    <n v="575611"/>
    <n v="1.8886657637688924"/>
    <n v="2.1195976732318944"/>
  </r>
  <r>
    <x v="37"/>
    <n v="651099"/>
    <n v="2.1"/>
    <n v="1.9"/>
    <n v="2.2000000000000002"/>
    <x v="1"/>
    <x v="3"/>
    <s v="Louisiana"/>
    <x v="37"/>
    <n v="1367"/>
    <n v="649732"/>
    <n v="1.9911680693915057"/>
    <n v="2.2137612973525491"/>
  </r>
  <r>
    <x v="23"/>
    <n v="186615"/>
    <n v="3.5"/>
    <n v="3.2"/>
    <n v="3.7"/>
    <x v="1"/>
    <x v="3"/>
    <s v="Maine"/>
    <x v="23"/>
    <n v="653"/>
    <n v="185962"/>
    <n v="3.2409066701535991"/>
    <n v="3.7778994084905211"/>
  </r>
  <r>
    <x v="2"/>
    <n v="784109"/>
    <n v="3.5"/>
    <n v="3.4"/>
    <n v="3.7"/>
    <x v="1"/>
    <x v="3"/>
    <s v="Maryland"/>
    <x v="2"/>
    <n v="2744"/>
    <n v="781365"/>
    <n v="3.3711702238889512"/>
    <n v="3.632721522869427"/>
  </r>
  <r>
    <x v="17"/>
    <n v="890862"/>
    <n v="3.4"/>
    <n v="3.2"/>
    <n v="3.5"/>
    <x v="1"/>
    <x v="3"/>
    <s v="Massachusetts"/>
    <x v="17"/>
    <n v="3029"/>
    <n v="887833"/>
    <n v="3.2812842883787114"/>
    <n v="3.5231537950191654"/>
  </r>
  <r>
    <x v="38"/>
    <n v="1582807"/>
    <n v="3.2"/>
    <n v="3.1"/>
    <n v="3.3"/>
    <x v="1"/>
    <x v="3"/>
    <s v="Michigan"/>
    <x v="38"/>
    <n v="5065"/>
    <n v="1577742"/>
    <n v="3.1132061128505923"/>
    <n v="3.2892275787715168"/>
  </r>
  <r>
    <x v="15"/>
    <n v="778097"/>
    <n v="5"/>
    <n v="4.9000000000000004"/>
    <n v="5.2"/>
    <x v="1"/>
    <x v="3"/>
    <s v="Minnesota"/>
    <x v="15"/>
    <n v="3890"/>
    <n v="774207"/>
    <n v="4.8450522345302955"/>
    <n v="5.1585887385692528"/>
  </r>
  <r>
    <x v="48"/>
    <n v="439882"/>
    <n v="1.1000000000000001"/>
    <n v="1"/>
    <n v="1.2"/>
    <x v="1"/>
    <x v="3"/>
    <s v="Mississippi"/>
    <x v="48"/>
    <n v="484"/>
    <n v="439398"/>
    <n v="1.0063915853012715"/>
    <n v="1.2029122095144835"/>
  </r>
  <r>
    <x v="9"/>
    <n v="829081"/>
    <n v="2.6"/>
    <n v="2.5"/>
    <n v="2.7"/>
    <x v="1"/>
    <x v="3"/>
    <s v="Missouri"/>
    <x v="9"/>
    <n v="2156"/>
    <n v="826925"/>
    <n v="2.4930767957448574"/>
    <n v="2.7124718320972967"/>
  </r>
  <r>
    <x v="39"/>
    <n v="139124"/>
    <n v="1.6"/>
    <n v="1.4"/>
    <n v="1.9"/>
    <x v="1"/>
    <x v="3"/>
    <s v="Montana"/>
    <x v="39"/>
    <n v="223"/>
    <n v="138901"/>
    <n v="1.4050953696879838"/>
    <n v="1.8282003826495454"/>
  </r>
  <r>
    <x v="40"/>
    <n v="259471"/>
    <n v="1.7"/>
    <n v="1.6"/>
    <n v="1.9"/>
    <x v="1"/>
    <x v="3"/>
    <s v="Nebraska"/>
    <x v="40"/>
    <n v="441"/>
    <n v="259030"/>
    <n v="1.5479833844567836"/>
    <n v="1.8659948411018565"/>
  </r>
  <r>
    <x v="18"/>
    <n v="339018"/>
    <n v="1.9"/>
    <n v="1.8"/>
    <n v="2.1"/>
    <x v="1"/>
    <x v="3"/>
    <s v="Nevada"/>
    <x v="18"/>
    <n v="644"/>
    <n v="338374"/>
    <n v="1.7583498580911625"/>
    <n v="2.0521464015653343"/>
  </r>
  <r>
    <x v="24"/>
    <n v="195370"/>
    <n v="2.4"/>
    <n v="2.2000000000000002"/>
    <n v="2.6"/>
    <x v="1"/>
    <x v="3"/>
    <s v="New Hampshire"/>
    <x v="24"/>
    <n v="469"/>
    <n v="194901"/>
    <n v="2.1927010711712138"/>
    <n v="2.6280131646145817"/>
  </r>
  <r>
    <x v="3"/>
    <n v="1181285"/>
    <n v="3.4"/>
    <n v="3.3"/>
    <n v="3.5"/>
    <x v="1"/>
    <x v="3"/>
    <s v="New Jersey"/>
    <x v="3"/>
    <n v="4016"/>
    <n v="1177269"/>
    <n v="3.2962989317675975"/>
    <n v="3.5063061355052918"/>
  </r>
  <r>
    <x v="49"/>
    <n v="294067"/>
    <n v="0.9"/>
    <n v="0.8"/>
    <n v="1"/>
    <x v="1"/>
    <x v="3"/>
    <s v="New Mexico"/>
    <x v="49"/>
    <n v="265"/>
    <n v="293802"/>
    <n v="0.79863944369573125"/>
    <n v="1.0167104093275208"/>
  </r>
  <r>
    <x v="25"/>
    <n v="2515084"/>
    <n v="3.1"/>
    <n v="3"/>
    <n v="3.2"/>
    <x v="1"/>
    <x v="3"/>
    <s v="New York"/>
    <x v="25"/>
    <n v="7797"/>
    <n v="2507287"/>
    <n v="3.0321371977618319"/>
    <n v="3.1695712283635604"/>
  </r>
  <r>
    <x v="10"/>
    <n v="1220801"/>
    <n v="2.7"/>
    <n v="2.6"/>
    <n v="2.8"/>
    <x v="1"/>
    <x v="3"/>
    <s v="North Carolina"/>
    <x v="10"/>
    <n v="3296"/>
    <n v="1217505"/>
    <n v="2.6093447864243204"/>
    <n v="2.7935183370040613"/>
  </r>
  <r>
    <x v="46"/>
    <n v="96439"/>
    <n v="1.7"/>
    <n v="1.5"/>
    <n v="2"/>
    <x v="1"/>
    <x v="3"/>
    <s v="North Dakota"/>
    <x v="46"/>
    <n v="164"/>
    <n v="96275"/>
    <n v="1.4581029951045918"/>
    <n v="1.9827066471785455"/>
  </r>
  <r>
    <x v="41"/>
    <n v="1678807"/>
    <n v="2.2999999999999998"/>
    <n v="2.2000000000000002"/>
    <n v="2.4"/>
    <x v="1"/>
    <x v="3"/>
    <s v="Ohio"/>
    <x v="41"/>
    <n v="3861"/>
    <n v="1674946"/>
    <n v="2.2284997111842104"/>
    <n v="2.3734728684705892"/>
  </r>
  <r>
    <x v="26"/>
    <n v="547381"/>
    <n v="1.4"/>
    <n v="1.3"/>
    <n v="1.5"/>
    <x v="1"/>
    <x v="3"/>
    <s v="Oklahoma"/>
    <x v="26"/>
    <n v="766"/>
    <n v="546615"/>
    <n v="1.3036746534341577"/>
    <n v="1.5021053800931943"/>
  </r>
  <r>
    <x v="19"/>
    <n v="512972"/>
    <n v="6.2"/>
    <n v="5.9"/>
    <n v="6.4"/>
    <x v="1"/>
    <x v="3"/>
    <s v="Oregon"/>
    <x v="19"/>
    <n v="3180"/>
    <n v="509792"/>
    <n v="5.9879801770395158"/>
    <n v="6.4177530846340831"/>
  </r>
  <r>
    <x v="11"/>
    <n v="1691071"/>
    <n v="2.7"/>
    <n v="2.6"/>
    <n v="2.8"/>
    <x v="1"/>
    <x v="3"/>
    <s v="Pennsylvania"/>
    <x v="11"/>
    <n v="4566"/>
    <n v="1686505"/>
    <n v="2.6229584634444261"/>
    <n v="2.7794289619042822"/>
  </r>
  <r>
    <x v="27"/>
    <n v="147307"/>
    <n v="3.1"/>
    <n v="2.8"/>
    <n v="3.3"/>
    <x v="1"/>
    <x v="3"/>
    <s v="Rhode Island"/>
    <x v="27"/>
    <n v="457"/>
    <n v="146850"/>
    <n v="2.830447133093378"/>
    <n v="3.4001971951264687"/>
  </r>
  <r>
    <x v="4"/>
    <n v="625007"/>
    <n v="1.7"/>
    <n v="1.6"/>
    <n v="1.8"/>
    <x v="1"/>
    <x v="3"/>
    <s v="South Carolina"/>
    <x v="4"/>
    <n v="1063"/>
    <n v="623944"/>
    <n v="1.6015511523468708"/>
    <n v="1.8061360708851124"/>
  </r>
  <r>
    <x v="42"/>
    <n v="116672"/>
    <n v="2.2000000000000002"/>
    <n v="2"/>
    <n v="2.5"/>
    <x v="1"/>
    <x v="3"/>
    <s v="South Dakota"/>
    <x v="42"/>
    <n v="257"/>
    <n v="116415"/>
    <n v="1.9486463531870599"/>
    <n v="2.4896456903587318"/>
  </r>
  <r>
    <x v="16"/>
    <n v="826056"/>
    <n v="1.5"/>
    <n v="1.4"/>
    <n v="1.6"/>
    <x v="1"/>
    <x v="3"/>
    <s v="Tennessee"/>
    <x v="16"/>
    <n v="1239"/>
    <n v="824817"/>
    <n v="1.4186659428618971"/>
    <n v="1.5857670706565488"/>
  </r>
  <r>
    <x v="50"/>
    <n v="3760793"/>
    <n v="2.2000000000000002"/>
    <n v="2.1"/>
    <n v="2.2000000000000002"/>
    <x v="1"/>
    <x v="3"/>
    <s v="Texas"/>
    <x v="50"/>
    <n v="8274"/>
    <n v="3752519"/>
    <n v="2.1532151513490239"/>
    <n v="2.2479376246675082"/>
  </r>
  <r>
    <x v="12"/>
    <n v="431980"/>
    <n v="1.8"/>
    <n v="1.7"/>
    <n v="2"/>
    <x v="1"/>
    <x v="3"/>
    <s v="Utah"/>
    <x v="12"/>
    <n v="778"/>
    <n v="431202"/>
    <n v="1.6787680068490445"/>
    <n v="1.9321111722264253"/>
  </r>
  <r>
    <x v="44"/>
    <n v="90699"/>
    <n v="2.5"/>
    <n v="2.2000000000000002"/>
    <n v="2.8"/>
    <x v="1"/>
    <x v="3"/>
    <s v="Vermont"/>
    <x v="44"/>
    <n v="227"/>
    <n v="90472"/>
    <n v="2.1966465224124581"/>
    <n v="2.85106148162571"/>
  </r>
  <r>
    <x v="43"/>
    <n v="1078396"/>
    <n v="2.6"/>
    <n v="2.5"/>
    <n v="2.7"/>
    <x v="1"/>
    <x v="3"/>
    <s v="Virginia"/>
    <x v="43"/>
    <n v="2804"/>
    <n v="1075592"/>
    <n v="2.5057655221254906"/>
    <n v="2.6980941624504964"/>
  </r>
  <r>
    <x v="28"/>
    <n v="935529"/>
    <n v="2.4"/>
    <n v="2.2999999999999998"/>
    <n v="2.5"/>
    <x v="1"/>
    <x v="3"/>
    <s v="Washington"/>
    <x v="28"/>
    <n v="2245"/>
    <n v="933284"/>
    <n v="2.3025456377281488"/>
    <n v="2.5009644686762758"/>
  </r>
  <r>
    <x v="5"/>
    <n v="253894"/>
    <n v="1.6"/>
    <n v="1.4"/>
    <n v="1.7"/>
    <x v="1"/>
    <x v="3"/>
    <s v="West Virginia"/>
    <x v="5"/>
    <n v="406"/>
    <n v="253488"/>
    <n v="1.4506651373184356"/>
    <n v="1.7626014825673983"/>
  </r>
  <r>
    <x v="13"/>
    <n v="797469"/>
    <n v="3.2"/>
    <n v="3.1"/>
    <n v="3.4"/>
    <x v="1"/>
    <x v="3"/>
    <s v="Wisconsin"/>
    <x v="13"/>
    <n v="2552"/>
    <n v="794917"/>
    <n v="3.078489362113292"/>
    <n v="3.326545635037077"/>
  </r>
  <r>
    <x v="29"/>
    <n v="80295"/>
    <n v="1.5"/>
    <n v="1.3"/>
    <n v="1.8"/>
    <x v="1"/>
    <x v="3"/>
    <s v="Wyoming"/>
    <x v="29"/>
    <n v="120"/>
    <n v="80175"/>
    <n v="1.2479765758083294"/>
    <n v="1.788698105802641"/>
  </r>
  <r>
    <x v="6"/>
    <n v="672827"/>
    <n v="1.8"/>
    <n v="1.7"/>
    <n v="2"/>
    <x v="10"/>
    <x v="3"/>
    <s v="Alabama"/>
    <x v="6"/>
    <n v="1211"/>
    <n v="671616"/>
    <n v="1.701312836779266"/>
    <n v="1.9041126421732519"/>
  </r>
  <r>
    <x v="30"/>
    <n v="122575"/>
    <n v="2.2999999999999998"/>
    <n v="2"/>
    <n v="2.6"/>
    <x v="10"/>
    <x v="3"/>
    <s v="Alaska"/>
    <x v="30"/>
    <n v="282"/>
    <n v="122293"/>
    <n v="2.0466693097756812"/>
    <n v="2.5857897024222405"/>
  </r>
  <r>
    <x v="0"/>
    <n v="920714"/>
    <n v="2.2000000000000002"/>
    <n v="2.1"/>
    <n v="2.2999999999999998"/>
    <x v="10"/>
    <x v="3"/>
    <s v="Arizona"/>
    <x v="0"/>
    <n v="2026"/>
    <n v="918688"/>
    <n v="2.1067640898993538"/>
    <n v="2.2983221115306778"/>
  </r>
  <r>
    <x v="7"/>
    <n v="414546"/>
    <n v="2.4"/>
    <n v="2.2999999999999998"/>
    <n v="2.6"/>
    <x v="10"/>
    <x v="3"/>
    <s v="Arkansas"/>
    <x v="7"/>
    <n v="995"/>
    <n v="413551"/>
    <n v="2.2556555018788704"/>
    <n v="2.5539988735860213"/>
  </r>
  <r>
    <x v="31"/>
    <n v="5784387"/>
    <n v="3.1"/>
    <n v="3.1"/>
    <n v="3.2"/>
    <x v="10"/>
    <x v="3"/>
    <s v="California"/>
    <x v="31"/>
    <n v="17932"/>
    <n v="5766455"/>
    <n v="3.0550921977193566"/>
    <n v="3.1457061995367388"/>
  </r>
  <r>
    <x v="8"/>
    <n v="681787"/>
    <n v="1.2"/>
    <n v="1.1000000000000001"/>
    <n v="1.3"/>
    <x v="10"/>
    <x v="3"/>
    <s v="Colorado"/>
    <x v="8"/>
    <n v="818"/>
    <n v="680969"/>
    <n v="1.1202844114492578"/>
    <n v="1.2849128412916893"/>
  </r>
  <r>
    <x v="20"/>
    <n v="523070"/>
    <n v="3.7"/>
    <n v="3.5"/>
    <n v="3.8"/>
    <x v="10"/>
    <x v="3"/>
    <s v="Connecticut"/>
    <x v="20"/>
    <n v="1935"/>
    <n v="521135"/>
    <n v="3.5383160317965578"/>
    <n v="3.8676009760522558"/>
  </r>
  <r>
    <x v="32"/>
    <n v="109122"/>
    <n v="3.1"/>
    <n v="2.8"/>
    <n v="3.5"/>
    <x v="10"/>
    <x v="3"/>
    <s v="Delaware"/>
    <x v="32"/>
    <n v="338"/>
    <n v="108784"/>
    <n v="2.7838581298631109"/>
    <n v="3.4460270167933436"/>
  </r>
  <r>
    <x v="47"/>
    <n v="62534"/>
    <n v="3"/>
    <n v="2.6"/>
    <n v="3.4"/>
    <x v="10"/>
    <x v="3"/>
    <s v="District of Columbia"/>
    <x v="47"/>
    <n v="188"/>
    <n v="62346"/>
    <n v="2.6045620584159348"/>
    <n v="3.4692238280190555"/>
  </r>
  <r>
    <x v="14"/>
    <n v="2346054"/>
    <n v="2.4"/>
    <n v="2.2999999999999998"/>
    <n v="2.4"/>
    <x v="10"/>
    <x v="3"/>
    <s v="Florida"/>
    <x v="14"/>
    <n v="5631"/>
    <n v="2340423"/>
    <n v="2.3383840509552085"/>
    <n v="2.4636465127138409"/>
  </r>
  <r>
    <x v="1"/>
    <n v="1367276"/>
    <n v="2.8"/>
    <n v="2.7"/>
    <n v="2.9"/>
    <x v="10"/>
    <x v="3"/>
    <s v="Georgia"/>
    <x v="1"/>
    <n v="3828"/>
    <n v="1363448"/>
    <n v="2.7125249241710265"/>
    <n v="2.8897235889409756"/>
  </r>
  <r>
    <x v="45"/>
    <n v="168579"/>
    <n v="3.5"/>
    <n v="3.3"/>
    <n v="3.8"/>
    <x v="10"/>
    <x v="3"/>
    <s v="Hawaii"/>
    <x v="45"/>
    <n v="590"/>
    <n v="167989"/>
    <n v="3.2285701794689809"/>
    <n v="3.7937426999225319"/>
  </r>
  <r>
    <x v="21"/>
    <n v="230858"/>
    <n v="2.2999999999999998"/>
    <n v="2.1"/>
    <n v="2.5"/>
    <x v="10"/>
    <x v="3"/>
    <s v="Idaho"/>
    <x v="21"/>
    <n v="531"/>
    <n v="230327"/>
    <n v="2.1124610309147069"/>
    <n v="2.5043325114291468"/>
  </r>
  <r>
    <x v="34"/>
    <n v="1883049"/>
    <n v="3"/>
    <n v="2.9"/>
    <n v="3.1"/>
    <x v="10"/>
    <x v="3"/>
    <s v="Illinois"/>
    <x v="34"/>
    <n v="5649"/>
    <n v="1877400"/>
    <n v="2.9228037885341993"/>
    <n v="3.0790678583947528"/>
  </r>
  <r>
    <x v="22"/>
    <n v="931573"/>
    <n v="4.8"/>
    <n v="4.7"/>
    <n v="5"/>
    <x v="10"/>
    <x v="3"/>
    <s v="Indiana"/>
    <x v="22"/>
    <n v="4472"/>
    <n v="927101"/>
    <n v="4.6621223669711256"/>
    <n v="4.9429269006863326"/>
  </r>
  <r>
    <x v="33"/>
    <n v="435394"/>
    <n v="2.6"/>
    <n v="2.5"/>
    <n v="2.8"/>
    <x v="10"/>
    <x v="3"/>
    <s v="Iowa"/>
    <x v="33"/>
    <n v="1132"/>
    <n v="434262"/>
    <n v="2.4528824458730658"/>
    <n v="2.755782464412631"/>
  </r>
  <r>
    <x v="35"/>
    <n v="419497"/>
    <n v="2.2999999999999998"/>
    <n v="2.1"/>
    <n v="2.4"/>
    <x v="10"/>
    <x v="3"/>
    <s v="Kansas"/>
    <x v="35"/>
    <n v="965"/>
    <n v="418532"/>
    <n v="2.1597459148787141"/>
    <n v="2.4501172074352491"/>
  </r>
  <r>
    <x v="36"/>
    <n v="577827"/>
    <n v="2.2000000000000002"/>
    <n v="2.1"/>
    <n v="2.4"/>
    <x v="10"/>
    <x v="3"/>
    <s v="Kentucky"/>
    <x v="36"/>
    <n v="1271"/>
    <n v="576556"/>
    <n v="2.0820003258661406"/>
    <n v="2.3238590990017589"/>
  </r>
  <r>
    <x v="37"/>
    <n v="647893"/>
    <n v="2.2999999999999998"/>
    <n v="2.2000000000000002"/>
    <n v="2.4"/>
    <x v="10"/>
    <x v="3"/>
    <s v="Louisiana"/>
    <x v="37"/>
    <n v="1490"/>
    <n v="646403"/>
    <n v="2.1859643590536932"/>
    <n v="2.4194624124400566"/>
  </r>
  <r>
    <x v="23"/>
    <n v="186248"/>
    <n v="4.2"/>
    <n v="3.9"/>
    <n v="4.5"/>
    <x v="10"/>
    <x v="3"/>
    <s v="Maine"/>
    <x v="23"/>
    <n v="782"/>
    <n v="185466"/>
    <n v="3.9147371825177402"/>
    <n v="4.50312030839644"/>
  </r>
  <r>
    <x v="2"/>
    <n v="787162"/>
    <n v="4.2"/>
    <n v="4.0999999999999996"/>
    <n v="4.4000000000000004"/>
    <x v="10"/>
    <x v="3"/>
    <s v="Maryland"/>
    <x v="2"/>
    <n v="3306"/>
    <n v="783856"/>
    <n v="4.0593927532455636"/>
    <n v="4.3452420903597417"/>
  </r>
  <r>
    <x v="17"/>
    <n v="888222"/>
    <n v="4.2"/>
    <n v="4.0999999999999996"/>
    <n v="4.4000000000000004"/>
    <x v="10"/>
    <x v="3"/>
    <s v="Massachusetts"/>
    <x v="17"/>
    <n v="3731"/>
    <n v="884491"/>
    <n v="4.0681188523241971"/>
    <n v="4.3372225713826467"/>
  </r>
  <r>
    <x v="38"/>
    <n v="1560463"/>
    <n v="3.7"/>
    <n v="3.6"/>
    <n v="3.8"/>
    <x v="10"/>
    <x v="3"/>
    <s v="Michigan"/>
    <x v="38"/>
    <n v="5774"/>
    <n v="1554689"/>
    <n v="3.6061184035173603"/>
    <n v="3.7966928270124205"/>
  </r>
  <r>
    <x v="15"/>
    <n v="772648"/>
    <n v="6.2"/>
    <n v="6"/>
    <n v="6.4"/>
    <x v="10"/>
    <x v="3"/>
    <s v="Minnesota"/>
    <x v="15"/>
    <n v="4790"/>
    <n v="767858"/>
    <n v="6.0268449488272333"/>
    <n v="6.376984233441628"/>
  </r>
  <r>
    <x v="48"/>
    <n v="439395"/>
    <n v="1.3"/>
    <n v="1.2"/>
    <n v="1.4"/>
    <x v="10"/>
    <x v="3"/>
    <s v="Mississippi"/>
    <x v="48"/>
    <n v="571"/>
    <n v="438824"/>
    <n v="1.1970877431966158"/>
    <n v="1.4106602768401628"/>
  </r>
  <r>
    <x v="9"/>
    <n v="827353"/>
    <n v="3.1"/>
    <n v="2.9"/>
    <n v="3.2"/>
    <x v="10"/>
    <x v="3"/>
    <s v="Missouri"/>
    <x v="9"/>
    <n v="2565"/>
    <n v="824788"/>
    <n v="2.9826977149152607"/>
    <n v="3.2224137938849187"/>
  </r>
  <r>
    <x v="39"/>
    <n v="137195"/>
    <n v="1.7"/>
    <n v="1.5"/>
    <n v="2"/>
    <x v="10"/>
    <x v="3"/>
    <s v="Montana"/>
    <x v="39"/>
    <n v="233"/>
    <n v="136962"/>
    <n v="1.4930510486172412"/>
    <n v="1.9314782974393274"/>
  </r>
  <r>
    <x v="40"/>
    <n v="258903"/>
    <n v="2"/>
    <n v="1.9"/>
    <n v="2.2000000000000002"/>
    <x v="10"/>
    <x v="3"/>
    <s v="Nebraska"/>
    <x v="40"/>
    <n v="518"/>
    <n v="258385"/>
    <n v="1.8355405628312409"/>
    <n v="2.1807359208710309"/>
  </r>
  <r>
    <x v="18"/>
    <n v="353437"/>
    <n v="2.4"/>
    <n v="2.2999999999999998"/>
    <n v="2.6"/>
    <x v="10"/>
    <x v="3"/>
    <s v="Nevada"/>
    <x v="18"/>
    <n v="848"/>
    <n v="352589"/>
    <n v="2.2431416057102411"/>
    <n v="2.5662670970436028"/>
  </r>
  <r>
    <x v="24"/>
    <n v="194656"/>
    <n v="2.9"/>
    <n v="2.6"/>
    <n v="3.1"/>
    <x v="10"/>
    <x v="3"/>
    <s v="New Hampshire"/>
    <x v="24"/>
    <n v="565"/>
    <n v="194091"/>
    <n v="2.6727787777811058"/>
    <n v="3.1519534850392796"/>
  </r>
  <r>
    <x v="3"/>
    <n v="1194379"/>
    <n v="3.9"/>
    <n v="3.8"/>
    <n v="4"/>
    <x v="10"/>
    <x v="3"/>
    <s v="New Jersey"/>
    <x v="3"/>
    <n v="4658"/>
    <n v="1189721"/>
    <n v="3.7897180108505295"/>
    <n v="4.0133423943353224"/>
  </r>
  <r>
    <x v="49"/>
    <n v="295454"/>
    <n v="1.1000000000000001"/>
    <n v="1"/>
    <n v="1.2"/>
    <x v="10"/>
    <x v="3"/>
    <s v="New Mexico"/>
    <x v="49"/>
    <n v="325"/>
    <n v="295129"/>
    <n v="0.98643690615966617"/>
    <n v="1.2265402671397703"/>
  </r>
  <r>
    <x v="25"/>
    <n v="2502148"/>
    <n v="3.6"/>
    <n v="3.5"/>
    <n v="3.6"/>
    <x v="10"/>
    <x v="3"/>
    <s v="New York"/>
    <x v="25"/>
    <n v="9008"/>
    <n v="2493140"/>
    <n v="3.5266465799315347"/>
    <n v="3.675091204420772"/>
  </r>
  <r>
    <x v="10"/>
    <n v="1239187"/>
    <n v="3.1"/>
    <n v="3"/>
    <n v="3.2"/>
    <x v="10"/>
    <x v="3"/>
    <s v="North Carolina"/>
    <x v="10"/>
    <n v="3841"/>
    <n v="1235346"/>
    <n v="3.0032448789814961"/>
    <n v="3.1990616598343018"/>
  </r>
  <r>
    <x v="46"/>
    <n v="94590"/>
    <n v="2.1"/>
    <n v="1.8"/>
    <n v="2.4"/>
    <x v="10"/>
    <x v="3"/>
    <s v="North Dakota"/>
    <x v="46"/>
    <n v="199"/>
    <n v="94391"/>
    <n v="1.8299565469233405"/>
    <n v="2.4181155540033017"/>
  </r>
  <r>
    <x v="41"/>
    <n v="1685241"/>
    <n v="2.9"/>
    <n v="2.8"/>
    <n v="3"/>
    <x v="10"/>
    <x v="3"/>
    <s v="Ohio"/>
    <x v="41"/>
    <n v="4887"/>
    <n v="1680354"/>
    <n v="2.8198063156803124"/>
    <n v="2.982223880926949"/>
  </r>
  <r>
    <x v="26"/>
    <n v="545292"/>
    <n v="1.7"/>
    <n v="1.6"/>
    <n v="1.8"/>
    <x v="10"/>
    <x v="3"/>
    <s v="Oklahoma"/>
    <x v="26"/>
    <n v="927"/>
    <n v="544365"/>
    <n v="1.5940058632692542"/>
    <n v="1.8130281127288805"/>
  </r>
  <r>
    <x v="19"/>
    <n v="509235"/>
    <n v="6.9"/>
    <n v="6.7"/>
    <n v="7.2"/>
    <x v="10"/>
    <x v="3"/>
    <s v="Oregon"/>
    <x v="19"/>
    <n v="3514"/>
    <n v="505721"/>
    <n v="6.6768093802470974"/>
    <n v="7.1317238390111175"/>
  </r>
  <r>
    <x v="11"/>
    <n v="1693953"/>
    <n v="3.3"/>
    <n v="3.2"/>
    <n v="3.4"/>
    <x v="10"/>
    <x v="3"/>
    <s v="Pennsylvania"/>
    <x v="11"/>
    <n v="5590"/>
    <n v="1688363"/>
    <n v="3.2147135242139524"/>
    <n v="3.3874862397359196"/>
  </r>
  <r>
    <x v="27"/>
    <n v="147200"/>
    <n v="3.7"/>
    <n v="3.4"/>
    <n v="4"/>
    <x v="10"/>
    <x v="3"/>
    <s v="Rhode Island"/>
    <x v="27"/>
    <n v="545"/>
    <n v="146655"/>
    <n v="3.4043260887553335"/>
    <n v="4.02646816213172"/>
  </r>
  <r>
    <x v="4"/>
    <n v="628106"/>
    <n v="1.9"/>
    <n v="1.8"/>
    <n v="2"/>
    <x v="10"/>
    <x v="3"/>
    <s v="South Carolina"/>
    <x v="4"/>
    <n v="1193"/>
    <n v="626913"/>
    <n v="1.7946015019141992"/>
    <n v="2.0102130401890612"/>
  </r>
  <r>
    <x v="42"/>
    <n v="114204"/>
    <n v="2.6"/>
    <n v="2.2999999999999998"/>
    <n v="2.9"/>
    <x v="10"/>
    <x v="3"/>
    <s v="South Dakota"/>
    <x v="42"/>
    <n v="297"/>
    <n v="113907"/>
    <n v="2.3205478236093717"/>
    <n v="2.9141317849379509"/>
  </r>
  <r>
    <x v="16"/>
    <n v="834500"/>
    <n v="1.9"/>
    <n v="1.8"/>
    <n v="1.9"/>
    <x v="10"/>
    <x v="3"/>
    <s v="Tennessee"/>
    <x v="16"/>
    <n v="1586"/>
    <n v="832914"/>
    <n v="1.8093021003675025"/>
    <n v="1.9963621770657953"/>
  </r>
  <r>
    <x v="50"/>
    <n v="3814099"/>
    <n v="2.6"/>
    <n v="2.5"/>
    <n v="2.6"/>
    <x v="10"/>
    <x v="3"/>
    <s v="Texas"/>
    <x v="50"/>
    <n v="9917"/>
    <n v="3804182"/>
    <n v="2.5494763864551619"/>
    <n v="2.6517051976347692"/>
  </r>
  <r>
    <x v="12"/>
    <n v="435939"/>
    <n v="2.2000000000000002"/>
    <n v="2.1"/>
    <n v="2.4"/>
    <x v="10"/>
    <x v="3"/>
    <s v="Utah"/>
    <x v="12"/>
    <n v="959"/>
    <n v="434980"/>
    <n v="2.0649524309669069"/>
    <n v="2.3435187630766174"/>
  </r>
  <r>
    <x v="44"/>
    <n v="89718"/>
    <n v="2.8"/>
    <n v="2.5"/>
    <n v="3.2"/>
    <x v="10"/>
    <x v="3"/>
    <s v="Vermont"/>
    <x v="44"/>
    <n v="251"/>
    <n v="89467"/>
    <n v="2.4713703890973191"/>
    <n v="3.1665149975156868"/>
  </r>
  <r>
    <x v="43"/>
    <n v="1088822"/>
    <n v="3"/>
    <n v="2.9"/>
    <n v="3.2"/>
    <x v="10"/>
    <x v="3"/>
    <s v="Virginia"/>
    <x v="43"/>
    <n v="3266"/>
    <n v="1085556"/>
    <n v="2.898562664228268"/>
    <n v="3.1040882740190301"/>
  </r>
  <r>
    <x v="28"/>
    <n v="939334"/>
    <n v="2.8"/>
    <n v="2.7"/>
    <n v="2.9"/>
    <x v="10"/>
    <x v="3"/>
    <s v="Washington"/>
    <x v="28"/>
    <n v="2630"/>
    <n v="936704"/>
    <n v="2.6949760336850432"/>
    <n v="2.9088027416337336"/>
  </r>
  <r>
    <x v="5"/>
    <n v="252349"/>
    <n v="1.9"/>
    <n v="1.7"/>
    <n v="2.1"/>
    <x v="10"/>
    <x v="3"/>
    <s v="West Virginia"/>
    <x v="5"/>
    <n v="479"/>
    <n v="251870"/>
    <n v="1.735416451175277"/>
    <n v="2.0760780153043039"/>
  </r>
  <r>
    <x v="13"/>
    <n v="793991"/>
    <n v="3.9"/>
    <n v="3.8"/>
    <n v="4"/>
    <x v="10"/>
    <x v="3"/>
    <s v="Wisconsin"/>
    <x v="13"/>
    <n v="3097"/>
    <n v="790894"/>
    <n v="3.7657801388683483"/>
    <n v="4.0401162413062268"/>
  </r>
  <r>
    <x v="29"/>
    <n v="79054"/>
    <n v="1.9"/>
    <n v="1.6"/>
    <n v="2.2000000000000002"/>
    <x v="10"/>
    <x v="3"/>
    <s v="Wyoming"/>
    <x v="29"/>
    <n v="150"/>
    <n v="78904"/>
    <n v="1.6154054758058494"/>
    <n v="2.227875003575285"/>
  </r>
  <r>
    <x v="6"/>
    <n v="671182"/>
    <n v="2.2000000000000002"/>
    <n v="2.1"/>
    <n v="2.2999999999999998"/>
    <x v="2"/>
    <x v="3"/>
    <s v="Alabama"/>
    <x v="6"/>
    <n v="1477"/>
    <n v="669705"/>
    <n v="2.0912326019671061"/>
    <n v="2.3156563341758751"/>
  </r>
  <r>
    <x v="30"/>
    <n v="121340"/>
    <n v="2.8"/>
    <n v="2.5"/>
    <n v="3.1"/>
    <x v="2"/>
    <x v="3"/>
    <s v="Alaska"/>
    <x v="30"/>
    <n v="340"/>
    <n v="121000"/>
    <n v="2.519119012334698"/>
    <n v="3.1164488961756236"/>
  </r>
  <r>
    <x v="0"/>
    <n v="948234"/>
    <n v="2.6"/>
    <n v="2.5"/>
    <n v="2.7"/>
    <x v="2"/>
    <x v="3"/>
    <s v="Arizona"/>
    <x v="0"/>
    <n v="2465"/>
    <n v="945769"/>
    <n v="2.4990364910530336"/>
    <n v="2.7041322110420065"/>
  </r>
  <r>
    <x v="7"/>
    <n v="417497"/>
    <n v="2.8"/>
    <n v="2.6"/>
    <n v="2.9"/>
    <x v="2"/>
    <x v="3"/>
    <s v="Arkansas"/>
    <x v="7"/>
    <n v="1169"/>
    <n v="416328"/>
    <n v="2.6441148109474373"/>
    <n v="2.965074982869246"/>
  </r>
  <r>
    <x v="31"/>
    <n v="5812940"/>
    <n v="3.7"/>
    <n v="3.7"/>
    <n v="3.8"/>
    <x v="2"/>
    <x v="3"/>
    <s v="California"/>
    <x v="31"/>
    <n v="21508"/>
    <n v="5791432"/>
    <n v="3.6509888750967985"/>
    <n v="3.7497090556137116"/>
  </r>
  <r>
    <x v="8"/>
    <n v="687752"/>
    <n v="1.5"/>
    <n v="1.4"/>
    <n v="1.6"/>
    <x v="2"/>
    <x v="3"/>
    <s v="Colorado"/>
    <x v="8"/>
    <n v="1032"/>
    <n v="686720"/>
    <n v="1.4117176756249101"/>
    <n v="1.5949328450519193"/>
  </r>
  <r>
    <x v="20"/>
    <n v="523056"/>
    <n v="4.3"/>
    <n v="4.0999999999999996"/>
    <n v="4.5"/>
    <x v="2"/>
    <x v="3"/>
    <s v="Connecticut"/>
    <x v="20"/>
    <n v="2249"/>
    <n v="520807"/>
    <n v="4.1259394119778197"/>
    <n v="4.4808032625601451"/>
  </r>
  <r>
    <x v="32"/>
    <n v="110142"/>
    <n v="3.5"/>
    <n v="3.2"/>
    <n v="3.9"/>
    <x v="2"/>
    <x v="3"/>
    <s v="Delaware"/>
    <x v="32"/>
    <n v="385"/>
    <n v="109757"/>
    <n v="3.1629718220513574"/>
    <n v="3.8626357594205567"/>
  </r>
  <r>
    <x v="14"/>
    <n v="2394178"/>
    <n v="2.7"/>
    <n v="2.6"/>
    <n v="2.8"/>
    <x v="2"/>
    <x v="3"/>
    <s v="Florida"/>
    <x v="14"/>
    <n v="6464"/>
    <n v="2387714"/>
    <n v="2.6349375071485115"/>
    <n v="2.7664239245049327"/>
  </r>
  <r>
    <x v="1"/>
    <n v="1393151"/>
    <n v="3.2"/>
    <n v="3.1"/>
    <n v="3.3"/>
    <x v="2"/>
    <x v="3"/>
    <s v="Georgia"/>
    <x v="1"/>
    <n v="4458"/>
    <n v="1388693"/>
    <n v="3.1074973013362568"/>
    <n v="3.2951229913803934"/>
  </r>
  <r>
    <x v="45"/>
    <n v="168103"/>
    <n v="4.0999999999999996"/>
    <n v="3.8"/>
    <n v="4.4000000000000004"/>
    <x v="2"/>
    <x v="3"/>
    <s v="Hawaii"/>
    <x v="45"/>
    <n v="689"/>
    <n v="167414"/>
    <n v="3.8039680234455071"/>
    <n v="4.4160511431104759"/>
  </r>
  <r>
    <x v="21"/>
    <n v="233896"/>
    <n v="2.8"/>
    <n v="2.6"/>
    <n v="3"/>
    <x v="2"/>
    <x v="3"/>
    <s v="Idaho"/>
    <x v="21"/>
    <n v="655"/>
    <n v="233241"/>
    <n v="2.5939315931913574"/>
    <n v="3.0231797764715531"/>
  </r>
  <r>
    <x v="34"/>
    <n v="1882484"/>
    <n v="3.5"/>
    <n v="3.4"/>
    <n v="3.6"/>
    <x v="2"/>
    <x v="3"/>
    <s v="Illinois"/>
    <x v="34"/>
    <n v="6589"/>
    <n v="1875895"/>
    <n v="3.4167920049830611"/>
    <n v="3.5855594410722391"/>
  </r>
  <r>
    <x v="22"/>
    <n v="940239"/>
    <n v="5.6"/>
    <n v="5.5"/>
    <n v="5.8"/>
    <x v="2"/>
    <x v="3"/>
    <s v="Indiana"/>
    <x v="22"/>
    <n v="5265"/>
    <n v="934974"/>
    <n v="5.4507890846493217"/>
    <n v="5.7525309453942564"/>
  </r>
  <r>
    <x v="33"/>
    <n v="435498"/>
    <n v="2.6"/>
    <n v="2.5"/>
    <n v="2.8"/>
    <x v="2"/>
    <x v="3"/>
    <s v="Iowa"/>
    <x v="33"/>
    <n v="1132"/>
    <n v="434366"/>
    <n v="2.4522966380512572"/>
    <n v="2.7551244172168454"/>
  </r>
  <r>
    <x v="35"/>
    <n v="417673"/>
    <n v="2.6"/>
    <n v="2.4"/>
    <n v="2.8"/>
    <x v="2"/>
    <x v="3"/>
    <s v="Kansas"/>
    <x v="35"/>
    <n v="1086"/>
    <n v="416587"/>
    <n v="2.450051940895301"/>
    <n v="2.7593378141630085"/>
  </r>
  <r>
    <x v="36"/>
    <n v="582368"/>
    <n v="2.6"/>
    <n v="2.4"/>
    <n v="2.7"/>
    <x v="2"/>
    <x v="3"/>
    <s v="Kentucky"/>
    <x v="36"/>
    <n v="1514"/>
    <n v="580854"/>
    <n v="2.4721066576550905"/>
    <n v="2.7339167847318886"/>
  </r>
  <r>
    <x v="37"/>
    <n v="643428"/>
    <n v="2.6"/>
    <n v="2.5"/>
    <n v="2.7"/>
    <x v="2"/>
    <x v="3"/>
    <s v="Louisiana"/>
    <x v="37"/>
    <n v="1673"/>
    <n v="641755"/>
    <n v="2.4785676233718794"/>
    <n v="2.727642643166635"/>
  </r>
  <r>
    <x v="23"/>
    <n v="183386"/>
    <n v="5.2"/>
    <n v="4.8"/>
    <n v="5.5"/>
    <x v="2"/>
    <x v="3"/>
    <s v="Maine"/>
    <x v="23"/>
    <n v="954"/>
    <n v="182432"/>
    <n v="4.8827725692422836"/>
    <n v="5.5422403083111806"/>
  </r>
  <r>
    <x v="2"/>
    <n v="787343"/>
    <n v="4.9000000000000004"/>
    <n v="4.7"/>
    <n v="5"/>
    <x v="2"/>
    <x v="3"/>
    <s v="Maryland"/>
    <x v="2"/>
    <n v="3858"/>
    <n v="783485"/>
    <n v="4.7481431832373966"/>
    <n v="5.0567370198978985"/>
  </r>
  <r>
    <x v="17"/>
    <n v="883936"/>
    <n v="4.8"/>
    <n v="4.7"/>
    <n v="5"/>
    <x v="2"/>
    <x v="3"/>
    <s v="Massachusetts"/>
    <x v="17"/>
    <n v="4243"/>
    <n v="879693"/>
    <n v="4.6581403834532136"/>
    <n v="4.9464062843487291"/>
  </r>
  <r>
    <x v="38"/>
    <n v="1554020"/>
    <n v="4.3"/>
    <n v="4.2"/>
    <n v="4.4000000000000004"/>
    <x v="2"/>
    <x v="3"/>
    <s v="Michigan"/>
    <x v="38"/>
    <n v="6682"/>
    <n v="1547338"/>
    <n v="4.1981447378360546"/>
    <n v="4.4039378700290861"/>
  </r>
  <r>
    <x v="15"/>
    <n v="768673"/>
    <n v="7.7"/>
    <n v="7.5"/>
    <n v="7.9"/>
    <x v="2"/>
    <x v="3"/>
    <s v="Minnesota"/>
    <x v="15"/>
    <n v="5919"/>
    <n v="762754"/>
    <n v="7.507285395120916"/>
    <n v="7.8982020869097003"/>
  </r>
  <r>
    <x v="48"/>
    <n v="440374"/>
    <n v="1.5"/>
    <n v="1.4"/>
    <n v="1.6"/>
    <x v="2"/>
    <x v="3"/>
    <s v="Mississippi"/>
    <x v="48"/>
    <n v="661"/>
    <n v="439713"/>
    <n v="1.3907573094430707"/>
    <n v="1.6199333611606912"/>
  </r>
  <r>
    <x v="9"/>
    <n v="827519"/>
    <n v="3.6"/>
    <n v="3.5"/>
    <n v="3.8"/>
    <x v="2"/>
    <x v="3"/>
    <s v="Missouri"/>
    <x v="9"/>
    <n v="2979"/>
    <n v="824540"/>
    <n v="3.4731209064182611"/>
    <n v="3.7313224758462118"/>
  </r>
  <r>
    <x v="40"/>
    <n v="258442"/>
    <n v="2.5"/>
    <n v="2.2999999999999998"/>
    <n v="2.7"/>
    <x v="2"/>
    <x v="3"/>
    <s v="Nebraska"/>
    <x v="40"/>
    <n v="646"/>
    <n v="257796"/>
    <n v="2.3140522563112493"/>
    <n v="2.6999245657037667"/>
  </r>
  <r>
    <x v="18"/>
    <n v="366772"/>
    <n v="3"/>
    <n v="2.8"/>
    <n v="3.1"/>
    <x v="2"/>
    <x v="3"/>
    <s v="Nevada"/>
    <x v="18"/>
    <n v="1100"/>
    <n v="365672"/>
    <n v="2.8271466968059578"/>
    <n v="3.1815409257350913"/>
  </r>
  <r>
    <x v="24"/>
    <n v="193708"/>
    <n v="3.4"/>
    <n v="3.1"/>
    <n v="3.6"/>
    <x v="2"/>
    <x v="3"/>
    <s v="New Hampshire"/>
    <x v="24"/>
    <n v="659"/>
    <n v="193049"/>
    <n v="3.1520174549451205"/>
    <n v="3.6717339939392857"/>
  </r>
  <r>
    <x v="3"/>
    <n v="1213556"/>
    <n v="4.5"/>
    <n v="4.4000000000000004"/>
    <n v="4.5999999999999996"/>
    <x v="2"/>
    <x v="3"/>
    <s v="New Jersey"/>
    <x v="3"/>
    <n v="5461"/>
    <n v="1208095"/>
    <n v="4.3824543444219257"/>
    <n v="4.6206793170271343"/>
  </r>
  <r>
    <x v="49"/>
    <n v="296156"/>
    <n v="1.2"/>
    <n v="1.1000000000000001"/>
    <n v="1.4"/>
    <x v="2"/>
    <x v="3"/>
    <s v="New Mexico"/>
    <x v="49"/>
    <n v="355"/>
    <n v="295801"/>
    <n v="1.0800423075983236"/>
    <n v="1.3302826551125633"/>
  </r>
  <r>
    <x v="25"/>
    <n v="2503880"/>
    <n v="4.0999999999999996"/>
    <n v="4"/>
    <n v="4.2"/>
    <x v="2"/>
    <x v="3"/>
    <s v="New York"/>
    <x v="25"/>
    <n v="10266"/>
    <n v="2493614"/>
    <n v="4.0216380752599763"/>
    <n v="4.1799570302286391"/>
  </r>
  <r>
    <x v="10"/>
    <n v="1261533"/>
    <n v="3.6"/>
    <n v="3.4"/>
    <n v="3.7"/>
    <x v="2"/>
    <x v="3"/>
    <s v="North Carolina"/>
    <x v="10"/>
    <n v="4542"/>
    <n v="1256991"/>
    <n v="3.4973426884192049"/>
    <n v="3.7064433288893821"/>
  </r>
  <r>
    <x v="46"/>
    <n v="92781"/>
    <n v="2.4"/>
    <n v="2.1"/>
    <n v="2.7"/>
    <x v="2"/>
    <x v="3"/>
    <s v="North Dakota"/>
    <x v="46"/>
    <n v="223"/>
    <n v="92558"/>
    <n v="2.1070245815100068"/>
    <n v="2.74119687091701"/>
  </r>
  <r>
    <x v="41"/>
    <n v="1679698"/>
    <n v="3.6"/>
    <n v="3.5"/>
    <n v="3.7"/>
    <x v="2"/>
    <x v="3"/>
    <s v="Ohio"/>
    <x v="41"/>
    <n v="6047"/>
    <n v="1673651"/>
    <n v="3.5105919014671261"/>
    <n v="3.6917824486816606"/>
  </r>
  <r>
    <x v="26"/>
    <n v="545919"/>
    <n v="2"/>
    <n v="1.9"/>
    <n v="2.1"/>
    <x v="2"/>
    <x v="3"/>
    <s v="Oklahoma"/>
    <x v="26"/>
    <n v="1092"/>
    <n v="544827"/>
    <n v="1.8851247964272109"/>
    <n v="2.1224771807575533"/>
  </r>
  <r>
    <x v="19"/>
    <n v="511489"/>
    <n v="7.9"/>
    <n v="7.7"/>
    <n v="8.1999999999999993"/>
    <x v="2"/>
    <x v="3"/>
    <s v="Oregon"/>
    <x v="19"/>
    <n v="4041"/>
    <n v="507448"/>
    <n v="7.6614514012937498"/>
    <n v="8.1468665328520959"/>
  </r>
  <r>
    <x v="11"/>
    <n v="1690520"/>
    <n v="4"/>
    <n v="3.9"/>
    <n v="4.0999999999999996"/>
    <x v="2"/>
    <x v="3"/>
    <s v="Pennsylvania"/>
    <x v="11"/>
    <n v="6762"/>
    <n v="1683758"/>
    <n v="3.9059128585225733"/>
    <n v="4.0962466656796863"/>
  </r>
  <r>
    <x v="27"/>
    <n v="146041"/>
    <n v="4.4000000000000004"/>
    <n v="4.0999999999999996"/>
    <n v="4.8"/>
    <x v="2"/>
    <x v="3"/>
    <s v="Rhode Island"/>
    <x v="27"/>
    <n v="643"/>
    <n v="145398"/>
    <n v="4.0756004489039634"/>
    <n v="4.7562175457383358"/>
  </r>
  <r>
    <x v="4"/>
    <n v="630448"/>
    <n v="2.2000000000000002"/>
    <n v="2.1"/>
    <n v="2.2999999999999998"/>
    <x v="2"/>
    <x v="3"/>
    <s v="South Carolina"/>
    <x v="4"/>
    <n v="1387"/>
    <n v="629061"/>
    <n v="2.0872836130208237"/>
    <n v="2.3188284420934373"/>
  </r>
  <r>
    <x v="42"/>
    <n v="112368"/>
    <n v="3.1"/>
    <n v="2.8"/>
    <n v="3.4"/>
    <x v="2"/>
    <x v="3"/>
    <s v="South Dakota"/>
    <x v="42"/>
    <n v="348"/>
    <n v="112020"/>
    <n v="2.7877509806330742"/>
    <n v="3.4401567383763623"/>
  </r>
  <r>
    <x v="16"/>
    <n v="843716"/>
    <n v="2.2999999999999998"/>
    <n v="2.2000000000000002"/>
    <n v="2.4"/>
    <x v="2"/>
    <x v="3"/>
    <s v="Tennessee"/>
    <x v="16"/>
    <n v="1941"/>
    <n v="841775"/>
    <n v="2.2005013659525048"/>
    <n v="2.4051049833090468"/>
  </r>
  <r>
    <x v="50"/>
    <n v="3866616"/>
    <n v="3"/>
    <n v="3"/>
    <n v="3.1"/>
    <x v="2"/>
    <x v="3"/>
    <s v="Texas"/>
    <x v="50"/>
    <n v="11600"/>
    <n v="3855016"/>
    <n v="2.9460142076838718"/>
    <n v="3.05505194576198"/>
  </r>
  <r>
    <x v="12"/>
    <n v="453483"/>
    <n v="2.7"/>
    <n v="2.5"/>
    <n v="2.8"/>
    <x v="2"/>
    <x v="3"/>
    <s v="Utah"/>
    <x v="12"/>
    <n v="1224"/>
    <n v="452259"/>
    <n v="2.5521411169659083"/>
    <n v="2.8545018871251733"/>
  </r>
  <r>
    <x v="44"/>
    <n v="88167"/>
    <n v="3"/>
    <n v="2.7"/>
    <n v="3.4"/>
    <x v="2"/>
    <x v="3"/>
    <s v="Vermont"/>
    <x v="44"/>
    <n v="265"/>
    <n v="87902"/>
    <n v="2.6640436350372494"/>
    <n v="3.3905822479426639"/>
  </r>
  <r>
    <x v="43"/>
    <n v="1099140"/>
    <n v="3.6"/>
    <n v="3.5"/>
    <n v="3.7"/>
    <x v="2"/>
    <x v="3"/>
    <s v="Virginia"/>
    <x v="43"/>
    <n v="3957"/>
    <n v="1095183"/>
    <n v="3.4898138538514649"/>
    <n v="3.7138306193886068"/>
  </r>
  <r>
    <x v="28"/>
    <n v="936865"/>
    <n v="3.4"/>
    <n v="3.3"/>
    <n v="3.5"/>
    <x v="2"/>
    <x v="3"/>
    <s v="Washington"/>
    <x v="28"/>
    <n v="3185"/>
    <n v="933680"/>
    <n v="3.2837543315656563"/>
    <n v="3.5195901460837806"/>
  </r>
  <r>
    <x v="5"/>
    <n v="251197"/>
    <n v="2.2000000000000002"/>
    <n v="2.1"/>
    <n v="2.4"/>
    <x v="2"/>
    <x v="3"/>
    <s v="West Virginia"/>
    <x v="5"/>
    <n v="553"/>
    <n v="250644"/>
    <n v="2.0253185959970108"/>
    <n v="2.3928252779463022"/>
  </r>
  <r>
    <x v="13"/>
    <n v="778589"/>
    <n v="4.7"/>
    <n v="4.5999999999999996"/>
    <n v="4.9000000000000004"/>
    <x v="2"/>
    <x v="3"/>
    <s v="Wisconsin"/>
    <x v="13"/>
    <n v="3659"/>
    <n v="774930"/>
    <n v="4.5499980040930934"/>
    <n v="4.8539434001227848"/>
  </r>
  <r>
    <x v="6"/>
    <n v="678578"/>
    <n v="2.6"/>
    <n v="2.5"/>
    <n v="2.7"/>
    <x v="11"/>
    <x v="3"/>
    <s v="Alabama"/>
    <x v="6"/>
    <n v="1764"/>
    <n v="676814"/>
    <n v="2.4811192778535665"/>
    <n v="2.7236198457691843"/>
  </r>
  <r>
    <x v="30"/>
    <n v="121440"/>
    <n v="3"/>
    <n v="2.7"/>
    <n v="3.4"/>
    <x v="11"/>
    <x v="3"/>
    <s v="Alaska"/>
    <x v="30"/>
    <n v="364"/>
    <n v="121076"/>
    <n v="2.7044298303861578"/>
    <n v="3.3217420201547165"/>
  </r>
  <r>
    <x v="0"/>
    <n v="1000752"/>
    <n v="3.1"/>
    <n v="3"/>
    <n v="3.2"/>
    <x v="11"/>
    <x v="3"/>
    <s v="Arizona"/>
    <x v="0"/>
    <n v="3102"/>
    <n v="997650"/>
    <n v="2.9926163843406881"/>
    <n v="3.2105364743739875"/>
  </r>
  <r>
    <x v="7"/>
    <n v="425018"/>
    <n v="3.1"/>
    <n v="3"/>
    <n v="3.3"/>
    <x v="11"/>
    <x v="3"/>
    <s v="Arkansas"/>
    <x v="7"/>
    <n v="1318"/>
    <n v="423700"/>
    <n v="2.9381992936123567"/>
    <n v="3.2728731768278752"/>
  </r>
  <r>
    <x v="31"/>
    <n v="5801532"/>
    <n v="4.4000000000000004"/>
    <n v="4.3"/>
    <n v="4.4000000000000004"/>
    <x v="11"/>
    <x v="3"/>
    <s v="California"/>
    <x v="31"/>
    <n v="25527"/>
    <n v="5776005"/>
    <n v="4.3465121656104788"/>
    <n v="4.4542335083112699"/>
  </r>
  <r>
    <x v="8"/>
    <n v="697217"/>
    <n v="1.8"/>
    <n v="1.7"/>
    <n v="1.9"/>
    <x v="11"/>
    <x v="3"/>
    <s v="Colorado"/>
    <x v="8"/>
    <n v="1255"/>
    <n v="695962"/>
    <n v="1.7031479718582374"/>
    <n v="1.9023688304807338"/>
  </r>
  <r>
    <x v="20"/>
    <n v="521079"/>
    <n v="5.0999999999999996"/>
    <n v="4.9000000000000004"/>
    <n v="5.3"/>
    <x v="11"/>
    <x v="3"/>
    <s v="Connecticut"/>
    <x v="20"/>
    <n v="2658"/>
    <n v="518421"/>
    <n v="4.9110754117982252"/>
    <n v="5.2981294123853813"/>
  </r>
  <r>
    <x v="32"/>
    <n v="111746"/>
    <n v="3.9"/>
    <n v="3.6"/>
    <n v="4.3"/>
    <x v="11"/>
    <x v="3"/>
    <s v="Delaware"/>
    <x v="32"/>
    <n v="436"/>
    <n v="111310"/>
    <n v="3.5520546433885904"/>
    <n v="4.2854639372837378"/>
  </r>
  <r>
    <x v="14"/>
    <n v="2424459"/>
    <n v="3"/>
    <n v="3"/>
    <n v="3.1"/>
    <x v="11"/>
    <x v="3"/>
    <s v="Florida"/>
    <x v="14"/>
    <n v="7273"/>
    <n v="2417186"/>
    <n v="2.9317790292267993"/>
    <n v="3.0694849250047804"/>
  </r>
  <r>
    <x v="1"/>
    <n v="1431431"/>
    <n v="3.8"/>
    <n v="3.7"/>
    <n v="3.9"/>
    <x v="11"/>
    <x v="3"/>
    <s v="Georgia"/>
    <x v="1"/>
    <n v="5439"/>
    <n v="1425992"/>
    <n v="3.7002111278246956"/>
    <n v="3.9018404246795484"/>
  </r>
  <r>
    <x v="45"/>
    <n v="166989"/>
    <n v="4.7"/>
    <n v="4.4000000000000004"/>
    <n v="5"/>
    <x v="11"/>
    <x v="3"/>
    <s v="Hawaii"/>
    <x v="45"/>
    <n v="785"/>
    <n v="166204"/>
    <n v="4.3836389116987462"/>
    <n v="5.0409654310496403"/>
  </r>
  <r>
    <x v="21"/>
    <n v="239211"/>
    <n v="3.4"/>
    <n v="3.2"/>
    <n v="3.6"/>
    <x v="11"/>
    <x v="3"/>
    <s v="Idaho"/>
    <x v="21"/>
    <n v="813"/>
    <n v="238398"/>
    <n v="3.1730172323849626"/>
    <n v="3.6402785016143056"/>
  </r>
  <r>
    <x v="34"/>
    <n v="1891388"/>
    <n v="4"/>
    <n v="3.9"/>
    <n v="4.0999999999999996"/>
    <x v="11"/>
    <x v="3"/>
    <s v="Illinois"/>
    <x v="34"/>
    <n v="7566"/>
    <n v="1883822"/>
    <n v="3.9112713973188264"/>
    <n v="4.0912171019159471"/>
  </r>
  <r>
    <x v="22"/>
    <n v="949054"/>
    <n v="6.5"/>
    <n v="6.3"/>
    <n v="6.6"/>
    <x v="11"/>
    <x v="3"/>
    <s v="Indiana"/>
    <x v="22"/>
    <n v="6169"/>
    <n v="942885"/>
    <n v="6.3404407494293205"/>
    <n v="6.6638682817776074"/>
  </r>
  <r>
    <x v="33"/>
    <n v="439221"/>
    <n v="2.6"/>
    <n v="2.4"/>
    <n v="2.8"/>
    <x v="11"/>
    <x v="3"/>
    <s v="Iowa"/>
    <x v="33"/>
    <n v="1142"/>
    <n v="438079"/>
    <n v="2.4536176893648536"/>
    <n v="2.7551984860180445"/>
  </r>
  <r>
    <x v="35"/>
    <n v="415344"/>
    <n v="2.9"/>
    <n v="2.8"/>
    <n v="3.1"/>
    <x v="11"/>
    <x v="3"/>
    <s v="Kansas"/>
    <x v="35"/>
    <n v="1204"/>
    <n v="414140"/>
    <n v="2.7397045058341036"/>
    <n v="3.0670945625073021"/>
  </r>
  <r>
    <x v="36"/>
    <n v="586381"/>
    <n v="2.9"/>
    <n v="2.8"/>
    <n v="3.1"/>
    <x v="11"/>
    <x v="3"/>
    <s v="Kentucky"/>
    <x v="36"/>
    <n v="1701"/>
    <n v="584680"/>
    <n v="2.7663315890839284"/>
    <n v="3.0418701549235894"/>
  </r>
  <r>
    <x v="37"/>
    <n v="578261"/>
    <n v="2.7"/>
    <n v="2.6"/>
    <n v="2.9"/>
    <x v="11"/>
    <x v="3"/>
    <s v="Louisiana"/>
    <x v="37"/>
    <n v="1561"/>
    <n v="576700"/>
    <n v="2.5689217452917412"/>
    <n v="2.8366316183451716"/>
  </r>
  <r>
    <x v="23"/>
    <n v="179838"/>
    <n v="6.2"/>
    <n v="5.8"/>
    <n v="6.6"/>
    <x v="11"/>
    <x v="3"/>
    <s v="Maine"/>
    <x v="23"/>
    <n v="1115"/>
    <n v="178723"/>
    <n v="5.8473277810688256"/>
    <n v="6.5738164904781735"/>
  </r>
  <r>
    <x v="2"/>
    <n v="778943"/>
    <n v="5.6"/>
    <n v="5.4"/>
    <n v="5.8"/>
    <x v="11"/>
    <x v="3"/>
    <s v="Maryland"/>
    <x v="2"/>
    <n v="4362"/>
    <n v="774581"/>
    <n v="5.4365645370067162"/>
    <n v="5.7681043752840031"/>
  </r>
  <r>
    <x v="17"/>
    <n v="879050"/>
    <n v="5.5"/>
    <n v="5.3"/>
    <n v="5.6"/>
    <x v="11"/>
    <x v="3"/>
    <s v="Massachusetts"/>
    <x v="17"/>
    <n v="4835"/>
    <n v="874215"/>
    <n v="5.3477628441346585"/>
    <n v="5.6570709926262559"/>
  </r>
  <r>
    <x v="38"/>
    <n v="1547451"/>
    <n v="5.0999999999999996"/>
    <n v="5"/>
    <n v="5.2"/>
    <x v="11"/>
    <x v="3"/>
    <s v="Michigan"/>
    <x v="38"/>
    <n v="7892"/>
    <n v="1539559"/>
    <n v="4.9889770465193459"/>
    <n v="5.2134799401654091"/>
  </r>
  <r>
    <x v="15"/>
    <n v="767680"/>
    <n v="9.1"/>
    <n v="8.9"/>
    <n v="9.3000000000000007"/>
    <x v="11"/>
    <x v="3"/>
    <s v="Minnesota"/>
    <x v="15"/>
    <n v="6986"/>
    <n v="760694"/>
    <n v="8.8901394645482839"/>
    <n v="9.3150652096344704"/>
  </r>
  <r>
    <x v="48"/>
    <n v="440341"/>
    <n v="1.6"/>
    <n v="1.5"/>
    <n v="1.7"/>
    <x v="11"/>
    <x v="3"/>
    <s v="Mississippi"/>
    <x v="48"/>
    <n v="705"/>
    <n v="439636"/>
    <n v="1.4870525148937364"/>
    <n v="1.7237071573140077"/>
  </r>
  <r>
    <x v="9"/>
    <n v="831636"/>
    <n v="4.2"/>
    <n v="4.0999999999999996"/>
    <n v="4.4000000000000004"/>
    <x v="11"/>
    <x v="3"/>
    <s v="Missouri"/>
    <x v="9"/>
    <n v="3493"/>
    <n v="828143"/>
    <n v="4.0633934698180596"/>
    <n v="4.3414966164474889"/>
  </r>
  <r>
    <x v="39"/>
    <n v="134039"/>
    <n v="2.1"/>
    <n v="1.9"/>
    <n v="2.4"/>
    <x v="11"/>
    <x v="3"/>
    <s v="Montana"/>
    <x v="39"/>
    <n v="281"/>
    <n v="133758"/>
    <n v="1.8645752628763317"/>
    <n v="2.3567725738488865"/>
  </r>
  <r>
    <x v="40"/>
    <n v="258295"/>
    <n v="3.1"/>
    <n v="2.9"/>
    <n v="3.3"/>
    <x v="11"/>
    <x v="3"/>
    <s v="Nebraska"/>
    <x v="40"/>
    <n v="801"/>
    <n v="257494"/>
    <n v="2.8936909300973568"/>
    <n v="3.3232996291758479"/>
  </r>
  <r>
    <x v="18"/>
    <n v="378596"/>
    <n v="3.5"/>
    <n v="3.3"/>
    <n v="3.7"/>
    <x v="11"/>
    <x v="3"/>
    <s v="Nevada"/>
    <x v="18"/>
    <n v="1325"/>
    <n v="377271"/>
    <n v="3.3164963173296118"/>
    <n v="3.6931248399189327"/>
  </r>
  <r>
    <x v="24"/>
    <n v="192270"/>
    <n v="3.9"/>
    <n v="3.6"/>
    <n v="4.2"/>
    <x v="11"/>
    <x v="3"/>
    <s v="New Hampshire"/>
    <x v="24"/>
    <n v="750"/>
    <n v="191520"/>
    <n v="3.6315265860908847"/>
    <n v="4.189825748739187"/>
  </r>
  <r>
    <x v="3"/>
    <n v="1214239"/>
    <n v="5.2"/>
    <n v="5.0999999999999996"/>
    <n v="5.3"/>
    <x v="11"/>
    <x v="3"/>
    <s v="New Jersey"/>
    <x v="3"/>
    <n v="6314"/>
    <n v="1207925"/>
    <n v="5.0735740526111135"/>
    <n v="5.3294862146781679"/>
  </r>
  <r>
    <x v="49"/>
    <n v="295548"/>
    <n v="1.5"/>
    <n v="1.4"/>
    <n v="1.6"/>
    <x v="11"/>
    <x v="3"/>
    <s v="New Mexico"/>
    <x v="49"/>
    <n v="443"/>
    <n v="295105"/>
    <n v="1.3654650042144303"/>
    <n v="1.6453146086903874"/>
  </r>
  <r>
    <x v="25"/>
    <n v="2478126"/>
    <n v="4.5999999999999996"/>
    <n v="4.5999999999999996"/>
    <n v="4.7"/>
    <x v="11"/>
    <x v="3"/>
    <s v="New York"/>
    <x v="25"/>
    <n v="11399"/>
    <n v="2466727"/>
    <n v="4.51635684426246"/>
    <n v="4.684872678641697"/>
  </r>
  <r>
    <x v="10"/>
    <n v="1289760"/>
    <n v="4.0999999999999996"/>
    <n v="4"/>
    <n v="4.2"/>
    <x v="11"/>
    <x v="3"/>
    <s v="North Carolina"/>
    <x v="10"/>
    <n v="5288"/>
    <n v="1284472"/>
    <n v="3.9911560988619872"/>
    <n v="4.2117730876579991"/>
  </r>
  <r>
    <x v="46"/>
    <n v="90652"/>
    <n v="2.9"/>
    <n v="2.6"/>
    <n v="3.3"/>
    <x v="11"/>
    <x v="3"/>
    <s v="North Dakota"/>
    <x v="46"/>
    <n v="263"/>
    <n v="90389"/>
    <n v="2.5702597987980886"/>
    <n v="3.274277633038206"/>
  </r>
  <r>
    <x v="41"/>
    <n v="1674038"/>
    <n v="4.3"/>
    <n v="4.2"/>
    <n v="4.4000000000000004"/>
    <x v="11"/>
    <x v="3"/>
    <s v="Ohio"/>
    <x v="41"/>
    <n v="7198"/>
    <n v="1666840"/>
    <n v="4.2017828409414442"/>
    <n v="4.400057986568668"/>
  </r>
  <r>
    <x v="26"/>
    <n v="548852"/>
    <n v="2.4"/>
    <n v="2.2999999999999998"/>
    <n v="2.5"/>
    <x v="11"/>
    <x v="3"/>
    <s v="Oklahoma"/>
    <x v="26"/>
    <n v="1317"/>
    <n v="547535"/>
    <n v="2.2734579968133084"/>
    <n v="2.5326154009107555"/>
  </r>
  <r>
    <x v="19"/>
    <n v="510269"/>
    <n v="8.8000000000000007"/>
    <n v="8.6"/>
    <n v="9.1"/>
    <x v="11"/>
    <x v="3"/>
    <s v="Oregon"/>
    <x v="19"/>
    <n v="4490"/>
    <n v="505779"/>
    <n v="8.5466556755256455"/>
    <n v="9.0593008420439762"/>
  </r>
  <r>
    <x v="11"/>
    <n v="1690385"/>
    <n v="4.7"/>
    <n v="4.5999999999999996"/>
    <n v="4.8"/>
    <x v="11"/>
    <x v="3"/>
    <s v="Pennsylvania"/>
    <x v="11"/>
    <n v="7945"/>
    <n v="1682440"/>
    <n v="4.5981133855303638"/>
    <n v="4.8043631743031527"/>
  </r>
  <r>
    <x v="27"/>
    <n v="142154"/>
    <n v="5.4"/>
    <n v="5.0999999999999996"/>
    <n v="5.8"/>
    <x v="11"/>
    <x v="3"/>
    <s v="Rhode Island"/>
    <x v="27"/>
    <n v="768"/>
    <n v="141386"/>
    <n v="5.0341995322392368"/>
    <n v="5.7977140858832286"/>
  </r>
  <r>
    <x v="4"/>
    <n v="627135"/>
    <n v="2.5"/>
    <n v="2.4"/>
    <n v="2.7"/>
    <x v="11"/>
    <x v="3"/>
    <s v="South Carolina"/>
    <x v="4"/>
    <n v="1568"/>
    <n v="625567"/>
    <n v="2.3795947832377973"/>
    <n v="2.6270181886472543"/>
  </r>
  <r>
    <x v="42"/>
    <n v="111325"/>
    <n v="3.5"/>
    <n v="3.2"/>
    <n v="3.9"/>
    <x v="11"/>
    <x v="3"/>
    <s v="South Dakota"/>
    <x v="42"/>
    <n v="390"/>
    <n v="110935"/>
    <n v="3.1720511317382512"/>
    <n v="3.8687250817699828"/>
  </r>
  <r>
    <x v="16"/>
    <n v="852932"/>
    <n v="2.6"/>
    <n v="2.5"/>
    <n v="2.7"/>
    <x v="11"/>
    <x v="3"/>
    <s v="Tennessee"/>
    <x v="16"/>
    <n v="2218"/>
    <n v="850714"/>
    <n v="2.4945316578427033"/>
    <n v="2.7108322663968991"/>
  </r>
  <r>
    <x v="50"/>
    <n v="3967303"/>
    <n v="3.5"/>
    <n v="3.4"/>
    <n v="3.5"/>
    <x v="11"/>
    <x v="3"/>
    <s v="Texas"/>
    <x v="50"/>
    <n v="13886"/>
    <n v="3953417"/>
    <n v="3.4424717062438157"/>
    <n v="3.5587113554140064"/>
  </r>
  <r>
    <x v="12"/>
    <n v="462190"/>
    <n v="3.2"/>
    <n v="3"/>
    <n v="3.4"/>
    <x v="11"/>
    <x v="3"/>
    <s v="Utah"/>
    <x v="12"/>
    <n v="1479"/>
    <n v="460711"/>
    <n v="3.04113249873572"/>
    <n v="3.3670910497915489"/>
  </r>
  <r>
    <x v="44"/>
    <n v="86388"/>
    <n v="3.1"/>
    <n v="2.8"/>
    <n v="3.5"/>
    <x v="11"/>
    <x v="3"/>
    <s v="Vermont"/>
    <x v="44"/>
    <n v="268"/>
    <n v="86120"/>
    <n v="2.7515757556098985"/>
    <n v="3.4971793317326201"/>
  </r>
  <r>
    <x v="43"/>
    <n v="1104321"/>
    <n v="4.3"/>
    <n v="4.2"/>
    <n v="4.5"/>
    <x v="11"/>
    <x v="3"/>
    <s v="Virginia"/>
    <x v="43"/>
    <n v="4749"/>
    <n v="1099572"/>
    <n v="4.180023602495563"/>
    <n v="4.4241851430658388"/>
  </r>
  <r>
    <x v="28"/>
    <n v="946606"/>
    <n v="4"/>
    <n v="3.9"/>
    <n v="4.2"/>
    <x v="11"/>
    <x v="3"/>
    <s v="Washington"/>
    <x v="28"/>
    <n v="3786"/>
    <n v="942820"/>
    <n v="3.8743724941711837"/>
    <n v="4.1287573350576805"/>
  </r>
  <r>
    <x v="5"/>
    <n v="250295"/>
    <n v="2.6"/>
    <n v="2.4"/>
    <n v="2.8"/>
    <x v="11"/>
    <x v="3"/>
    <s v="West Virginia"/>
    <x v="5"/>
    <n v="651"/>
    <n v="249644"/>
    <n v="2.4085928319269283"/>
    <n v="2.8085366250447366"/>
  </r>
  <r>
    <x v="13"/>
    <n v="783574"/>
    <n v="5.4"/>
    <n v="5.3"/>
    <n v="5.6"/>
    <x v="11"/>
    <x v="3"/>
    <s v="Wisconsin"/>
    <x v="13"/>
    <n v="4231"/>
    <n v="779343"/>
    <n v="5.2397275566240165"/>
    <n v="5.5643572590714738"/>
  </r>
  <r>
    <x v="29"/>
    <n v="77589"/>
    <n v="2.9"/>
    <n v="2.5"/>
    <n v="3.3"/>
    <x v="11"/>
    <x v="3"/>
    <s v="Wyoming"/>
    <x v="29"/>
    <n v="225"/>
    <n v="77364"/>
    <n v="2.5437589058492236"/>
    <n v="3.3052530685550443"/>
  </r>
  <r>
    <x v="6"/>
    <n v="681551"/>
    <n v="3"/>
    <n v="2.9"/>
    <n v="3.1"/>
    <x v="3"/>
    <x v="3"/>
    <s v="Alabama"/>
    <x v="6"/>
    <n v="2045"/>
    <n v="679506"/>
    <n v="2.873369562089108"/>
    <n v="3.1332511964959409"/>
  </r>
  <r>
    <x v="30"/>
    <n v="120981"/>
    <n v="3.5"/>
    <n v="3.2"/>
    <n v="3.9"/>
    <x v="3"/>
    <x v="3"/>
    <s v="Alaska"/>
    <x v="30"/>
    <n v="423"/>
    <n v="120558"/>
    <n v="3.17845393841095"/>
    <n v="3.8459091848812568"/>
  </r>
  <r>
    <x v="0"/>
    <n v="967743"/>
    <n v="3.9"/>
    <n v="3.8"/>
    <n v="4"/>
    <x v="3"/>
    <x v="3"/>
    <s v="Arizona"/>
    <x v="0"/>
    <n v="3774"/>
    <n v="963969"/>
    <n v="3.77754157005216"/>
    <n v="4.0259883773427019"/>
  </r>
  <r>
    <x v="7"/>
    <n v="426896"/>
    <n v="3.6"/>
    <n v="3.4"/>
    <n v="3.8"/>
    <x v="3"/>
    <x v="3"/>
    <s v="Arkansas"/>
    <x v="7"/>
    <n v="1537"/>
    <n v="425359"/>
    <n v="3.4250379787048764"/>
    <n v="3.7847127869617503"/>
  </r>
  <r>
    <x v="31"/>
    <n v="5824922"/>
    <n v="5.0999999999999996"/>
    <n v="5"/>
    <n v="5.0999999999999996"/>
    <x v="3"/>
    <x v="3"/>
    <s v="California"/>
    <x v="31"/>
    <n v="29707"/>
    <n v="5795215"/>
    <n v="5.0424595904493357"/>
    <n v="5.1581580785199597"/>
  </r>
  <r>
    <x v="8"/>
    <n v="708550"/>
    <n v="2.2000000000000002"/>
    <n v="2.1"/>
    <n v="2.2999999999999998"/>
    <x v="3"/>
    <x v="3"/>
    <s v="Colorado"/>
    <x v="8"/>
    <n v="1559"/>
    <n v="706991"/>
    <n v="2.0937678026167466"/>
    <n v="2.3121661944288783"/>
  </r>
  <r>
    <x v="20"/>
    <n v="520689"/>
    <n v="6"/>
    <n v="5.8"/>
    <n v="6.2"/>
    <x v="3"/>
    <x v="3"/>
    <s v="Connecticut"/>
    <x v="20"/>
    <n v="3124"/>
    <n v="517565"/>
    <n v="5.7935350315942475"/>
    <n v="6.2132393294762132"/>
  </r>
  <r>
    <x v="32"/>
    <n v="112988"/>
    <n v="4.5999999999999996"/>
    <n v="4.2"/>
    <n v="5"/>
    <x v="3"/>
    <x v="3"/>
    <s v="Delaware"/>
    <x v="32"/>
    <n v="520"/>
    <n v="112468"/>
    <n v="4.2233777271675228"/>
    <n v="5.0148243000214654"/>
  </r>
  <r>
    <x v="14"/>
    <n v="2423333"/>
    <n v="3.5"/>
    <n v="3.4"/>
    <n v="3.6"/>
    <x v="3"/>
    <x v="3"/>
    <s v="Florida"/>
    <x v="14"/>
    <n v="8482"/>
    <n v="2414851"/>
    <n v="3.4265554930772941"/>
    <n v="3.5752946701077177"/>
  </r>
  <r>
    <x v="1"/>
    <n v="1459386"/>
    <n v="4.5"/>
    <n v="4.4000000000000004"/>
    <n v="4.5999999999999996"/>
    <x v="3"/>
    <x v="3"/>
    <s v="Georgia"/>
    <x v="1"/>
    <n v="6567"/>
    <n v="1452819"/>
    <n v="4.3925304588562106"/>
    <n v="4.6097532939811927"/>
  </r>
  <r>
    <x v="45"/>
    <n v="165116"/>
    <n v="5"/>
    <n v="4.7"/>
    <n v="5.3"/>
    <x v="3"/>
    <x v="3"/>
    <s v="Hawaii"/>
    <x v="45"/>
    <n v="826"/>
    <n v="164290"/>
    <n v="4.6731810967837184"/>
    <n v="5.3549381418944808"/>
  </r>
  <r>
    <x v="21"/>
    <n v="243671"/>
    <n v="3.9"/>
    <n v="3.7"/>
    <n v="4.2"/>
    <x v="3"/>
    <x v="3"/>
    <s v="Idaho"/>
    <x v="21"/>
    <n v="950"/>
    <n v="242721"/>
    <n v="3.6587186831532503"/>
    <n v="4.1543220371068674"/>
  </r>
  <r>
    <x v="34"/>
    <n v="1895561"/>
    <n v="4.7"/>
    <n v="4.5999999999999996"/>
    <n v="4.8"/>
    <x v="3"/>
    <x v="3"/>
    <s v="Illinois"/>
    <x v="34"/>
    <n v="8909"/>
    <n v="1886652"/>
    <n v="4.6035514473540458"/>
    <n v="4.798311822648925"/>
  </r>
  <r>
    <x v="22"/>
    <n v="956647"/>
    <n v="7.3"/>
    <n v="7.2"/>
    <n v="7.5"/>
    <x v="3"/>
    <x v="3"/>
    <s v="Indiana"/>
    <x v="22"/>
    <n v="6984"/>
    <n v="949663"/>
    <n v="7.1318513866294664"/>
    <n v="7.473102535236829"/>
  </r>
  <r>
    <x v="33"/>
    <n v="437275"/>
    <n v="2.2999999999999998"/>
    <n v="2.2000000000000002"/>
    <n v="2.5"/>
    <x v="3"/>
    <x v="3"/>
    <s v="Iowa"/>
    <x v="33"/>
    <n v="1006"/>
    <n v="436269"/>
    <n v="2.1627815371941663"/>
    <n v="2.4471864459252033"/>
  </r>
  <r>
    <x v="35"/>
    <n v="415826"/>
    <n v="3.4"/>
    <n v="3.2"/>
    <n v="3.6"/>
    <x v="3"/>
    <x v="3"/>
    <s v="Kansas"/>
    <x v="35"/>
    <n v="1414"/>
    <n v="414412"/>
    <n v="3.22793271565111"/>
    <n v="3.5821640510599666"/>
  </r>
  <r>
    <x v="36"/>
    <n v="591501"/>
    <n v="3.3"/>
    <n v="3.2"/>
    <n v="3.5"/>
    <x v="3"/>
    <x v="3"/>
    <s v="Kentucky"/>
    <x v="36"/>
    <n v="1952"/>
    <n v="589549"/>
    <n v="3.1570430794895428"/>
    <n v="3.449566342646099"/>
  </r>
  <r>
    <x v="37"/>
    <n v="598025"/>
    <n v="3"/>
    <n v="2.8"/>
    <n v="3.1"/>
    <x v="3"/>
    <x v="3"/>
    <s v="Louisiana"/>
    <x v="37"/>
    <n v="1794"/>
    <n v="596231"/>
    <n v="2.8643495064525988"/>
    <n v="3.1417846626935271"/>
  </r>
  <r>
    <x v="23"/>
    <n v="177662"/>
    <n v="7.4"/>
    <n v="7"/>
    <n v="7.8"/>
    <x v="3"/>
    <x v="3"/>
    <s v="Maine"/>
    <x v="23"/>
    <n v="1315"/>
    <n v="176347"/>
    <n v="7.0133551406967998"/>
    <n v="7.8113373111224478"/>
  </r>
  <r>
    <x v="2"/>
    <n v="769833"/>
    <n v="6.2"/>
    <n v="6.1"/>
    <n v="6.4"/>
    <x v="3"/>
    <x v="3"/>
    <s v="Maryland"/>
    <x v="2"/>
    <n v="4773"/>
    <n v="765060"/>
    <n v="6.0271121686424003"/>
    <n v="6.3779078882361384"/>
  </r>
  <r>
    <x v="17"/>
    <n v="874637"/>
    <n v="6.4"/>
    <n v="6.2"/>
    <n v="6.5"/>
    <x v="3"/>
    <x v="3"/>
    <s v="Massachusetts"/>
    <x v="17"/>
    <n v="5598"/>
    <n v="869039"/>
    <n v="6.2353702464997278"/>
    <n v="6.5697046230208693"/>
  </r>
  <r>
    <x v="38"/>
    <n v="1528322"/>
    <n v="5.9"/>
    <n v="5.8"/>
    <n v="6"/>
    <x v="3"/>
    <x v="3"/>
    <s v="Michigan"/>
    <x v="38"/>
    <n v="9017"/>
    <n v="1519305"/>
    <n v="5.7797407753010965"/>
    <n v="6.0226124726183246"/>
  </r>
  <r>
    <x v="15"/>
    <n v="767534"/>
    <n v="10.5"/>
    <n v="10.3"/>
    <n v="10.7"/>
    <x v="3"/>
    <x v="3"/>
    <s v="Minnesota"/>
    <x v="15"/>
    <n v="8059"/>
    <n v="759475"/>
    <n v="10.274237920705001"/>
    <n v="10.730383073849115"/>
  </r>
  <r>
    <x v="48"/>
    <n v="442463"/>
    <n v="1.9"/>
    <n v="1.8"/>
    <n v="2"/>
    <x v="3"/>
    <x v="3"/>
    <s v="Mississippi"/>
    <x v="48"/>
    <n v="841"/>
    <n v="441622"/>
    <n v="1.7764923107909905"/>
    <n v="2.0336044034903469"/>
  </r>
  <r>
    <x v="9"/>
    <n v="831553"/>
    <n v="5"/>
    <n v="4.9000000000000004"/>
    <n v="5.2"/>
    <x v="3"/>
    <x v="3"/>
    <s v="Missouri"/>
    <x v="9"/>
    <n v="4158"/>
    <n v="827395"/>
    <n v="4.8509135013151772"/>
    <n v="5.1542251061971989"/>
  </r>
  <r>
    <x v="40"/>
    <n v="258567"/>
    <n v="3.8"/>
    <n v="3.6"/>
    <n v="4"/>
    <x v="3"/>
    <x v="3"/>
    <s v="Nebraska"/>
    <x v="40"/>
    <n v="983"/>
    <n v="257584"/>
    <n v="3.5715472696831001"/>
    <n v="4.0466414158899626"/>
  </r>
  <r>
    <x v="18"/>
    <n v="388990"/>
    <n v="4.0999999999999996"/>
    <n v="3.9"/>
    <n v="4.3"/>
    <x v="3"/>
    <x v="3"/>
    <s v="Nevada"/>
    <x v="18"/>
    <n v="1595"/>
    <n v="387395"/>
    <n v="3.9042658484286652"/>
    <n v="4.3062534925537506"/>
  </r>
  <r>
    <x v="24"/>
    <n v="190666"/>
    <n v="4.5"/>
    <n v="4.2"/>
    <n v="4.9000000000000004"/>
    <x v="3"/>
    <x v="3"/>
    <s v="New Hampshire"/>
    <x v="24"/>
    <n v="858"/>
    <n v="189808"/>
    <n v="4.209077415065698"/>
    <n v="4.8109199041859219"/>
  </r>
  <r>
    <x v="3"/>
    <n v="1208203"/>
    <n v="6"/>
    <n v="5.9"/>
    <n v="6.2"/>
    <x v="3"/>
    <x v="3"/>
    <s v="New Jersey"/>
    <x v="3"/>
    <n v="7249"/>
    <n v="1200954"/>
    <n v="5.8636615066585422"/>
    <n v="6.1391189454954844"/>
  </r>
  <r>
    <x v="49"/>
    <n v="296700"/>
    <n v="1.9"/>
    <n v="1.7"/>
    <n v="2"/>
    <x v="3"/>
    <x v="3"/>
    <s v="New Mexico"/>
    <x v="49"/>
    <n v="564"/>
    <n v="296136"/>
    <n v="1.7502307216554274"/>
    <n v="2.0644871911821845"/>
  </r>
  <r>
    <x v="25"/>
    <n v="2454653"/>
    <n v="5.3"/>
    <n v="5.2"/>
    <n v="5.4"/>
    <x v="3"/>
    <x v="3"/>
    <s v="New York"/>
    <x v="25"/>
    <n v="13010"/>
    <n v="2441643"/>
    <n v="5.210069717413063"/>
    <n v="5.3917549528551172"/>
  </r>
  <r>
    <x v="10"/>
    <n v="1309437"/>
    <n v="4.7"/>
    <n v="4.5"/>
    <n v="4.8"/>
    <x v="3"/>
    <x v="3"/>
    <s v="North Carolina"/>
    <x v="10"/>
    <n v="6154"/>
    <n v="1303283"/>
    <n v="4.5840121202205575"/>
    <n v="4.8183534307915288"/>
  </r>
  <r>
    <x v="46"/>
    <n v="89043"/>
    <n v="3.5"/>
    <n v="3.1"/>
    <n v="3.9"/>
    <x v="3"/>
    <x v="3"/>
    <s v="North Dakota"/>
    <x v="46"/>
    <n v="312"/>
    <n v="88731"/>
    <n v="3.1354655481652323"/>
    <n v="3.9152220285641071"/>
  </r>
  <r>
    <x v="41"/>
    <n v="1671958"/>
    <n v="5.0999999999999996"/>
    <n v="5"/>
    <n v="5.2"/>
    <x v="3"/>
    <x v="3"/>
    <s v="Ohio"/>
    <x v="41"/>
    <n v="8527"/>
    <n v="1663431"/>
    <n v="4.9931558693392759"/>
    <n v="5.2091352570762535"/>
  </r>
  <r>
    <x v="26"/>
    <n v="551673"/>
    <n v="2.8"/>
    <n v="2.7"/>
    <n v="2.9"/>
    <x v="3"/>
    <x v="3"/>
    <s v="Oklahoma"/>
    <x v="26"/>
    <n v="1545"/>
    <n v="550128"/>
    <n v="2.6644548191375672"/>
    <n v="2.943613575829906"/>
  </r>
  <r>
    <x v="19"/>
    <n v="520824"/>
    <n v="9.8000000000000007"/>
    <n v="9.5"/>
    <n v="10"/>
    <x v="3"/>
    <x v="3"/>
    <s v="Oregon"/>
    <x v="19"/>
    <n v="5104"/>
    <n v="515720"/>
    <n v="9.5358679891202378"/>
    <n v="10.071074355240004"/>
  </r>
  <r>
    <x v="11"/>
    <n v="1728834"/>
    <n v="5.4"/>
    <n v="5.3"/>
    <n v="5.5"/>
    <x v="3"/>
    <x v="3"/>
    <s v="Pennsylvania"/>
    <x v="11"/>
    <n v="9336"/>
    <n v="1719498"/>
    <n v="5.2920095230171551"/>
    <n v="5.5105313578914474"/>
  </r>
  <r>
    <x v="27"/>
    <n v="139617"/>
    <n v="7"/>
    <n v="6.6"/>
    <n v="7.4"/>
    <x v="3"/>
    <x v="3"/>
    <s v="Rhode Island"/>
    <x v="27"/>
    <n v="977"/>
    <n v="138640"/>
    <n v="6.5734023115058378"/>
    <n v="7.4491564867673681"/>
  </r>
  <r>
    <x v="4"/>
    <n v="632650"/>
    <n v="2.9"/>
    <n v="2.7"/>
    <n v="3"/>
    <x v="3"/>
    <x v="3"/>
    <s v="South Carolina"/>
    <x v="4"/>
    <n v="1835"/>
    <n v="630815"/>
    <n v="2.7708965174925675"/>
    <n v="3.0361360460800717"/>
  </r>
  <r>
    <x v="42"/>
    <n v="110296"/>
    <n v="3.9"/>
    <n v="3.6"/>
    <n v="4.3"/>
    <x v="3"/>
    <x v="3"/>
    <s v="South Dakota"/>
    <x v="42"/>
    <n v="430"/>
    <n v="109866"/>
    <n v="3.5469005749889906"/>
    <n v="4.2848555490050799"/>
  </r>
  <r>
    <x v="16"/>
    <n v="873891"/>
    <n v="3.1"/>
    <n v="3"/>
    <n v="3.2"/>
    <x v="3"/>
    <x v="3"/>
    <s v="Tennessee"/>
    <x v="16"/>
    <n v="2709"/>
    <n v="871182"/>
    <n v="2.9854996993111875"/>
    <n v="3.2187267151276937"/>
  </r>
  <r>
    <x v="50"/>
    <n v="4034392"/>
    <n v="3.9"/>
    <n v="3.9"/>
    <n v="4"/>
    <x v="3"/>
    <x v="3"/>
    <s v="Texas"/>
    <x v="50"/>
    <n v="15734"/>
    <n v="4018658"/>
    <n v="3.8396157272816058"/>
    <n v="3.9612651717628986"/>
  </r>
  <r>
    <x v="12"/>
    <n v="476054"/>
    <n v="3.9"/>
    <n v="3.7"/>
    <n v="4.0999999999999996"/>
    <x v="3"/>
    <x v="3"/>
    <s v="Utah"/>
    <x v="12"/>
    <n v="1857"/>
    <n v="474197"/>
    <n v="3.7276144828479896"/>
    <n v="4.0820278232798239"/>
  </r>
  <r>
    <x v="44"/>
    <n v="84893"/>
    <n v="3.5"/>
    <n v="3.1"/>
    <n v="3.9"/>
    <x v="3"/>
    <x v="3"/>
    <s v="Vermont"/>
    <x v="44"/>
    <n v="297"/>
    <n v="84596"/>
    <n v="3.121909588570932"/>
    <n v="3.9200656904584754"/>
  </r>
  <r>
    <x v="43"/>
    <n v="1110405"/>
    <n v="4.9000000000000004"/>
    <n v="4.8"/>
    <n v="5.0999999999999996"/>
    <x v="3"/>
    <x v="3"/>
    <s v="Virginia"/>
    <x v="43"/>
    <n v="5441"/>
    <n v="1104964"/>
    <n v="4.7718139642025372"/>
    <n v="5.0316395498375828"/>
  </r>
  <r>
    <x v="28"/>
    <n v="945084"/>
    <n v="4.5999999999999996"/>
    <n v="4.5"/>
    <n v="4.8"/>
    <x v="3"/>
    <x v="3"/>
    <s v="Washington"/>
    <x v="28"/>
    <n v="4347"/>
    <n v="940737"/>
    <n v="4.4651425660560591"/>
    <n v="4.7380669952846741"/>
  </r>
  <r>
    <x v="5"/>
    <n v="250162"/>
    <n v="3"/>
    <n v="2.7"/>
    <n v="3.2"/>
    <x v="3"/>
    <x v="3"/>
    <s v="West Virginia"/>
    <x v="5"/>
    <n v="750"/>
    <n v="249412"/>
    <n v="2.7910409097139284"/>
    <n v="3.2203371827193594"/>
  </r>
  <r>
    <x v="13"/>
    <n v="782471"/>
    <n v="6.1"/>
    <n v="5.9"/>
    <n v="6.3"/>
    <x v="3"/>
    <x v="3"/>
    <s v="Wisconsin"/>
    <x v="13"/>
    <n v="4773"/>
    <n v="777698"/>
    <n v="5.9297576607304556"/>
    <n v="6.274904972276734"/>
  </r>
  <r>
    <x v="29"/>
    <n v="78195"/>
    <n v="3.3"/>
    <n v="3"/>
    <n v="3.8"/>
    <x v="3"/>
    <x v="3"/>
    <s v="Wyoming"/>
    <x v="29"/>
    <n v="258"/>
    <n v="77937"/>
    <n v="2.9196978642673823"/>
    <n v="3.7279896093947595"/>
  </r>
  <r>
    <x v="6"/>
    <n v="683355"/>
    <n v="3.5"/>
    <n v="3.3"/>
    <n v="3.6"/>
    <x v="12"/>
    <x v="3"/>
    <s v="Alabama"/>
    <x v="6"/>
    <n v="2392"/>
    <n v="680963"/>
    <n v="3.3630549019567075"/>
    <n v="3.6432808155993972"/>
  </r>
  <r>
    <x v="30"/>
    <n v="119725"/>
    <n v="3.9"/>
    <n v="3.6"/>
    <n v="4.3"/>
    <x v="12"/>
    <x v="3"/>
    <s v="Alaska"/>
    <x v="30"/>
    <n v="467"/>
    <n v="119258"/>
    <n v="3.5623737847463763"/>
    <n v="4.2706716819405584"/>
  </r>
  <r>
    <x v="0"/>
    <n v="984666"/>
    <n v="4.4000000000000004"/>
    <n v="4.3"/>
    <n v="4.5999999999999996"/>
    <x v="12"/>
    <x v="3"/>
    <s v="Arizona"/>
    <x v="0"/>
    <n v="4333"/>
    <n v="980333"/>
    <n v="4.2716315567091216"/>
    <n v="4.5331892002423029"/>
  </r>
  <r>
    <x v="7"/>
    <n v="427439"/>
    <n v="4.0999999999999996"/>
    <n v="3.9"/>
    <n v="4.3"/>
    <x v="12"/>
    <x v="3"/>
    <s v="Arkansas"/>
    <x v="7"/>
    <n v="1752"/>
    <n v="425687"/>
    <n v="3.9115971213170373"/>
    <n v="4.2949772287148269"/>
  </r>
  <r>
    <x v="31"/>
    <n v="5813550"/>
    <n v="5.9"/>
    <n v="5.8"/>
    <n v="6"/>
    <x v="12"/>
    <x v="3"/>
    <s v="California"/>
    <x v="31"/>
    <n v="34300"/>
    <n v="5779250"/>
    <n v="5.8380791856572181"/>
    <n v="5.9625927148210662"/>
  </r>
  <r>
    <x v="8"/>
    <n v="714642"/>
    <n v="2.6"/>
    <n v="2.5"/>
    <n v="2.7"/>
    <x v="12"/>
    <x v="3"/>
    <s v="Colorado"/>
    <x v="8"/>
    <n v="1858"/>
    <n v="712784"/>
    <n v="2.4844224918469373"/>
    <n v="2.7207312262902987"/>
  </r>
  <r>
    <x v="20"/>
    <n v="516557"/>
    <n v="6.9"/>
    <n v="6.7"/>
    <n v="7.1"/>
    <x v="12"/>
    <x v="3"/>
    <s v="Connecticut"/>
    <x v="20"/>
    <n v="3564"/>
    <n v="512993"/>
    <n v="6.6773743744747991"/>
    <n v="7.1290176057605654"/>
  </r>
  <r>
    <x v="32"/>
    <n v="113174"/>
    <n v="5.0999999999999996"/>
    <n v="4.7"/>
    <n v="5.6"/>
    <x v="12"/>
    <x v="3"/>
    <s v="Delaware"/>
    <x v="32"/>
    <n v="577"/>
    <n v="112597"/>
    <n v="4.6991958884100828"/>
    <n v="5.5310880955972488"/>
  </r>
  <r>
    <x v="14"/>
    <n v="2422427"/>
    <n v="4.0999999999999996"/>
    <n v="4"/>
    <n v="4.2"/>
    <x v="12"/>
    <x v="3"/>
    <s v="Florida"/>
    <x v="14"/>
    <n v="9932"/>
    <n v="2412495"/>
    <n v="4.0203272054061507"/>
    <n v="4.1812862808455407"/>
  </r>
  <r>
    <x v="1"/>
    <n v="1479890"/>
    <n v="5"/>
    <n v="4.9000000000000004"/>
    <n v="5.0999999999999996"/>
    <x v="12"/>
    <x v="3"/>
    <s v="Georgia"/>
    <x v="1"/>
    <n v="7399"/>
    <n v="1472491"/>
    <n v="4.8873229659576678"/>
    <n v="5.1146386911228356"/>
  </r>
  <r>
    <x v="45"/>
    <n v="163128"/>
    <n v="5.3"/>
    <n v="4.9000000000000004"/>
    <n v="5.6"/>
    <x v="12"/>
    <x v="3"/>
    <s v="Hawaii"/>
    <x v="45"/>
    <n v="865"/>
    <n v="162263"/>
    <n v="4.9612305392214386"/>
    <n v="5.6672368606170354"/>
  </r>
  <r>
    <x v="21"/>
    <n v="247944"/>
    <n v="4.7"/>
    <n v="4.4000000000000004"/>
    <n v="4.9000000000000004"/>
    <x v="12"/>
    <x v="3"/>
    <s v="Idaho"/>
    <x v="21"/>
    <n v="1165"/>
    <n v="246779"/>
    <n v="4.43681446310209"/>
    <n v="4.9758162139360884"/>
  </r>
  <r>
    <x v="34"/>
    <n v="1889207"/>
    <n v="5.3"/>
    <n v="5.2"/>
    <n v="5.4"/>
    <x v="12"/>
    <x v="3"/>
    <s v="Illinois"/>
    <x v="34"/>
    <n v="10013"/>
    <n v="1879194"/>
    <n v="5.197561488113438"/>
    <n v="5.4046651237950254"/>
  </r>
  <r>
    <x v="22"/>
    <n v="960564"/>
    <n v="8.1999999999999993"/>
    <n v="8"/>
    <n v="8.4"/>
    <x v="12"/>
    <x v="3"/>
    <s v="Indiana"/>
    <x v="22"/>
    <n v="7877"/>
    <n v="952687"/>
    <n v="8.0219763961188306"/>
    <n v="8.3827383764360786"/>
  </r>
  <r>
    <x v="33"/>
    <n v="434809"/>
    <n v="2.2000000000000002"/>
    <n v="2.1"/>
    <n v="2.4"/>
    <x v="12"/>
    <x v="3"/>
    <s v="Iowa"/>
    <x v="33"/>
    <n v="957"/>
    <n v="433852"/>
    <n v="2.0658645238711002"/>
    <n v="2.3448641298324833"/>
  </r>
  <r>
    <x v="35"/>
    <n v="417143"/>
    <n v="3.8"/>
    <n v="3.6"/>
    <n v="4"/>
    <x v="12"/>
    <x v="3"/>
    <s v="Kansas"/>
    <x v="35"/>
    <n v="1585"/>
    <n v="415558"/>
    <n v="3.6173559511445204"/>
    <n v="3.9910954222886996"/>
  </r>
  <r>
    <x v="36"/>
    <n v="597987"/>
    <n v="3.8"/>
    <n v="3.7"/>
    <n v="4"/>
    <x v="12"/>
    <x v="3"/>
    <s v="Kentucky"/>
    <x v="36"/>
    <n v="2272"/>
    <n v="595715"/>
    <n v="3.6465725362722727"/>
    <n v="3.9586299911210689"/>
  </r>
  <r>
    <x v="37"/>
    <n v="601345"/>
    <n v="3.4"/>
    <n v="3.2"/>
    <n v="3.5"/>
    <x v="12"/>
    <x v="3"/>
    <s v="Louisiana"/>
    <x v="37"/>
    <n v="2045"/>
    <n v="599300"/>
    <n v="3.2566401049259848"/>
    <n v="3.5511246674969343"/>
  </r>
  <r>
    <x v="23"/>
    <n v="179900"/>
    <n v="8.6"/>
    <n v="8.1999999999999993"/>
    <n v="9"/>
    <x v="12"/>
    <x v="3"/>
    <s v="Maine"/>
    <x v="23"/>
    <n v="1547"/>
    <n v="178353"/>
    <n v="8.1826675617202049"/>
    <n v="9.0367616272322611"/>
  </r>
  <r>
    <x v="2"/>
    <n v="759066"/>
    <n v="7.1"/>
    <n v="6.9"/>
    <n v="7.2"/>
    <x v="12"/>
    <x v="3"/>
    <s v="Maryland"/>
    <x v="2"/>
    <n v="5389"/>
    <n v="753677"/>
    <n v="6.9130844687699691"/>
    <n v="7.2909332249109955"/>
  </r>
  <r>
    <x v="17"/>
    <n v="868555"/>
    <n v="7.4"/>
    <n v="7.2"/>
    <n v="7.6"/>
    <x v="12"/>
    <x v="3"/>
    <s v="Massachusetts"/>
    <x v="17"/>
    <n v="6427"/>
    <n v="862128"/>
    <n v="7.2215498659118325"/>
    <n v="7.5821005548527793"/>
  </r>
  <r>
    <x v="38"/>
    <n v="1520173"/>
    <n v="6.6"/>
    <n v="6.4"/>
    <n v="6.7"/>
    <x v="12"/>
    <x v="3"/>
    <s v="Michigan"/>
    <x v="38"/>
    <n v="10033"/>
    <n v="1510140"/>
    <n v="6.4724195685388635"/>
    <n v="6.7298874996051889"/>
  </r>
  <r>
    <x v="15"/>
    <n v="764643"/>
    <n v="12"/>
    <n v="11.8"/>
    <n v="12.3"/>
    <x v="12"/>
    <x v="3"/>
    <s v="Minnesota"/>
    <x v="15"/>
    <n v="9176"/>
    <n v="755467"/>
    <n v="11.758727921989555"/>
    <n v="12.246918166603134"/>
  </r>
  <r>
    <x v="48"/>
    <n v="443977"/>
    <n v="2.2999999999999998"/>
    <n v="2.1"/>
    <n v="2.4"/>
    <x v="12"/>
    <x v="3"/>
    <s v="Mississippi"/>
    <x v="48"/>
    <n v="1021"/>
    <n v="442956"/>
    <n v="2.1628816504334076"/>
    <n v="2.4450682153727872"/>
  </r>
  <r>
    <x v="9"/>
    <n v="827183"/>
    <n v="5.7"/>
    <n v="5.5"/>
    <n v="5.8"/>
    <x v="12"/>
    <x v="3"/>
    <s v="Missouri"/>
    <x v="9"/>
    <n v="4715"/>
    <n v="822468"/>
    <n v="5.5400804252142066"/>
    <n v="5.8646482116476157"/>
  </r>
  <r>
    <x v="39"/>
    <n v="131613"/>
    <n v="2.8"/>
    <n v="2.6"/>
    <n v="3.1"/>
    <x v="12"/>
    <x v="3"/>
    <s v="Montana"/>
    <x v="39"/>
    <n v="369"/>
    <n v="131244"/>
    <n v="2.5314242406749066"/>
    <n v="3.1049475989638378"/>
  </r>
  <r>
    <x v="40"/>
    <n v="258565"/>
    <n v="4.5"/>
    <n v="4.3"/>
    <n v="4.8"/>
    <x v="12"/>
    <x v="3"/>
    <s v="Nebraska"/>
    <x v="40"/>
    <n v="1164"/>
    <n v="257401"/>
    <n v="4.2507849951157644"/>
    <n v="4.7674766239744049"/>
  </r>
  <r>
    <x v="18"/>
    <n v="393628"/>
    <n v="4.9000000000000004"/>
    <n v="4.7"/>
    <n v="5.2"/>
    <x v="12"/>
    <x v="3"/>
    <s v="Nevada"/>
    <x v="18"/>
    <n v="1929"/>
    <n v="391699"/>
    <n v="4.6870851681898102"/>
    <n v="5.1237102301410333"/>
  </r>
  <r>
    <x v="24"/>
    <n v="187669"/>
    <n v="5.6"/>
    <n v="5.3"/>
    <n v="6"/>
    <x v="12"/>
    <x v="3"/>
    <s v="New Hampshire"/>
    <x v="24"/>
    <n v="1051"/>
    <n v="186618"/>
    <n v="5.272327029230099"/>
    <n v="5.948483837443753"/>
  </r>
  <r>
    <x v="3"/>
    <n v="1206035"/>
    <n v="6.9"/>
    <n v="6.8"/>
    <n v="7.1"/>
    <x v="12"/>
    <x v="3"/>
    <s v="New Jersey"/>
    <x v="3"/>
    <n v="8322"/>
    <n v="1197713"/>
    <n v="6.7541029367902485"/>
    <n v="7.0496328025027895"/>
  </r>
  <r>
    <x v="49"/>
    <n v="297866"/>
    <n v="2.2999999999999998"/>
    <n v="2.2000000000000002"/>
    <n v="2.5"/>
    <x v="12"/>
    <x v="3"/>
    <s v="New Mexico"/>
    <x v="49"/>
    <n v="685"/>
    <n v="297181"/>
    <n v="2.1337351587719366"/>
    <n v="2.4784855752650885"/>
  </r>
  <r>
    <x v="25"/>
    <n v="2423601"/>
    <n v="6.1"/>
    <n v="6"/>
    <n v="6.2"/>
    <x v="12"/>
    <x v="3"/>
    <s v="New York"/>
    <x v="25"/>
    <n v="14784"/>
    <n v="2408817"/>
    <n v="6.0027585932236009"/>
    <n v="6.1988350630346343"/>
  </r>
  <r>
    <x v="10"/>
    <n v="1351567"/>
    <n v="5.2"/>
    <n v="5.0999999999999996"/>
    <n v="5.3"/>
    <x v="12"/>
    <x v="3"/>
    <s v="North Carolina"/>
    <x v="10"/>
    <n v="7028"/>
    <n v="1344539"/>
    <n v="5.0800187348989123"/>
    <n v="5.3225743275891597"/>
  </r>
  <r>
    <x v="46"/>
    <n v="87420"/>
    <n v="4.3"/>
    <n v="3.8"/>
    <n v="4.7"/>
    <x v="12"/>
    <x v="3"/>
    <s v="North Dakota"/>
    <x v="46"/>
    <n v="376"/>
    <n v="87044"/>
    <n v="3.8874231174511458"/>
    <n v="4.7582900679700044"/>
  </r>
  <r>
    <x v="41"/>
    <n v="1663480"/>
    <n v="5.6"/>
    <n v="5.5"/>
    <n v="5.7"/>
    <x v="12"/>
    <x v="3"/>
    <s v="Ohio"/>
    <x v="41"/>
    <n v="9315"/>
    <n v="1654165"/>
    <n v="5.4874339807039689"/>
    <n v="5.714262720166551"/>
  </r>
  <r>
    <x v="26"/>
    <n v="553905"/>
    <n v="3.3"/>
    <n v="3.1"/>
    <n v="3.4"/>
    <x v="12"/>
    <x v="3"/>
    <s v="Oklahoma"/>
    <x v="26"/>
    <n v="1828"/>
    <n v="552077"/>
    <n v="3.1524954294907999"/>
    <n v="3.4548037953813457"/>
  </r>
  <r>
    <x v="19"/>
    <n v="523572"/>
    <n v="10.8"/>
    <n v="10.5"/>
    <n v="11"/>
    <x v="12"/>
    <x v="3"/>
    <s v="Oregon"/>
    <x v="19"/>
    <n v="5655"/>
    <n v="517917"/>
    <n v="10.524346184102315"/>
    <n v="11.084445824515463"/>
  </r>
  <r>
    <x v="11"/>
    <n v="1664918"/>
    <n v="6.7"/>
    <n v="6.6"/>
    <n v="6.9"/>
    <x v="12"/>
    <x v="3"/>
    <s v="Pennsylvania"/>
    <x v="11"/>
    <n v="11155"/>
    <n v="1653763"/>
    <n v="6.5772355054630802"/>
    <n v="6.8251002097492881"/>
  </r>
  <r>
    <x v="27"/>
    <n v="136019"/>
    <n v="8.1999999999999993"/>
    <n v="7.7"/>
    <n v="8.6999999999999993"/>
    <x v="12"/>
    <x v="3"/>
    <s v="Rhode Island"/>
    <x v="27"/>
    <n v="1115"/>
    <n v="134904"/>
    <n v="7.7314967315864038"/>
    <n v="8.6910499147205211"/>
  </r>
  <r>
    <x v="4"/>
    <n v="637191"/>
    <n v="3.4"/>
    <n v="3.3"/>
    <n v="3.5"/>
    <x v="12"/>
    <x v="3"/>
    <s v="South Carolina"/>
    <x v="4"/>
    <n v="2166"/>
    <n v="635025"/>
    <n v="3.2592830974685816"/>
    <n v="3.5452940533665318"/>
  </r>
  <r>
    <x v="42"/>
    <n v="110583"/>
    <n v="4.2"/>
    <n v="3.9"/>
    <n v="4.5999999999999996"/>
    <x v="12"/>
    <x v="3"/>
    <s v="South Dakota"/>
    <x v="42"/>
    <n v="464"/>
    <n v="110119"/>
    <n v="3.8310235872350376"/>
    <n v="4.5953085742426421"/>
  </r>
  <r>
    <x v="16"/>
    <n v="861550"/>
    <n v="3.8"/>
    <n v="3.7"/>
    <n v="3.9"/>
    <x v="12"/>
    <x v="3"/>
    <s v="Tennessee"/>
    <x v="16"/>
    <n v="3274"/>
    <n v="858276"/>
    <n v="3.6723626521847046"/>
    <n v="3.9323175703848205"/>
  </r>
  <r>
    <x v="50"/>
    <n v="4100375"/>
    <n v="4.5"/>
    <n v="4.4000000000000004"/>
    <n v="4.5"/>
    <x v="12"/>
    <x v="3"/>
    <s v="Texas"/>
    <x v="50"/>
    <n v="18452"/>
    <n v="4081923"/>
    <n v="4.4357516002558848"/>
    <n v="4.5653292476029765"/>
  </r>
  <r>
    <x v="12"/>
    <n v="519166"/>
    <n v="4.3"/>
    <n v="4.0999999999999996"/>
    <n v="4.5"/>
    <x v="12"/>
    <x v="3"/>
    <s v="Utah"/>
    <x v="12"/>
    <n v="2232"/>
    <n v="516934"/>
    <n v="4.1247853771529366"/>
    <n v="4.4809561394699493"/>
  </r>
  <r>
    <x v="43"/>
    <n v="1112517"/>
    <n v="5.8"/>
    <n v="5.6"/>
    <n v="5.9"/>
    <x v="12"/>
    <x v="3"/>
    <s v="Virginia"/>
    <x v="43"/>
    <n v="6453"/>
    <n v="1106064"/>
    <n v="5.6609261198676988"/>
    <n v="5.9432083625859917"/>
  </r>
  <r>
    <x v="28"/>
    <n v="948070"/>
    <n v="5.3"/>
    <n v="5.2"/>
    <n v="5.5"/>
    <x v="12"/>
    <x v="3"/>
    <s v="Washington"/>
    <x v="28"/>
    <n v="5025"/>
    <n v="943045"/>
    <n v="5.1560473543876624"/>
    <n v="5.4484446368169914"/>
  </r>
  <r>
    <x v="5"/>
    <n v="248988"/>
    <n v="3.4"/>
    <n v="3.2"/>
    <n v="3.6"/>
    <x v="12"/>
    <x v="3"/>
    <s v="West Virginia"/>
    <x v="5"/>
    <n v="847"/>
    <n v="248141"/>
    <n v="3.1803462319389233"/>
    <n v="3.6385175865428177"/>
  </r>
  <r>
    <x v="13"/>
    <n v="777270"/>
    <n v="6.8"/>
    <n v="6.6"/>
    <n v="7"/>
    <x v="12"/>
    <x v="3"/>
    <s v="Wisconsin"/>
    <x v="13"/>
    <n v="5285"/>
    <n v="771985"/>
    <n v="6.6191372411688292"/>
    <n v="6.9846158955316913"/>
  </r>
  <r>
    <x v="6"/>
    <n v="682993"/>
    <n v="4.0999999999999996"/>
    <n v="3.9"/>
    <n v="4.3"/>
    <x v="4"/>
    <x v="3"/>
    <s v="Alabama"/>
    <x v="6"/>
    <n v="2800"/>
    <n v="680193"/>
    <n v="3.9507783271679275"/>
    <n v="4.2540055293011401"/>
  </r>
  <r>
    <x v="30"/>
    <n v="119013"/>
    <n v="4.5"/>
    <n v="4.0999999999999996"/>
    <n v="4.9000000000000004"/>
    <x v="4"/>
    <x v="3"/>
    <s v="Alaska"/>
    <x v="30"/>
    <n v="536"/>
    <n v="118477"/>
    <n v="4.1382880786107217"/>
    <n v="4.9011171486984795"/>
  </r>
  <r>
    <x v="0"/>
    <n v="983587"/>
    <n v="5.0999999999999996"/>
    <n v="4.9000000000000004"/>
    <n v="5.2"/>
    <x v="4"/>
    <x v="3"/>
    <s v="Arizona"/>
    <x v="0"/>
    <n v="5016"/>
    <n v="978571"/>
    <n v="4.9608267533463763"/>
    <n v="5.242441756083779"/>
  </r>
  <r>
    <x v="7"/>
    <n v="427149"/>
    <n v="4.7"/>
    <n v="4.5"/>
    <n v="4.9000000000000004"/>
    <x v="4"/>
    <x v="3"/>
    <s v="Arkansas"/>
    <x v="7"/>
    <n v="2008"/>
    <n v="425141"/>
    <n v="4.5001168018975441"/>
    <n v="4.9106632952031886"/>
  </r>
  <r>
    <x v="31"/>
    <n v="5783968"/>
    <n v="6.8"/>
    <n v="6.7"/>
    <n v="6.9"/>
    <x v="4"/>
    <x v="3"/>
    <s v="California"/>
    <x v="31"/>
    <n v="39331"/>
    <n v="5744637"/>
    <n v="6.7333539429793321"/>
    <n v="6.867307266149199"/>
  </r>
  <r>
    <x v="8"/>
    <n v="726178"/>
    <n v="3.1"/>
    <n v="3"/>
    <n v="3.2"/>
    <x v="4"/>
    <x v="3"/>
    <s v="Colorado"/>
    <x v="8"/>
    <n v="2251"/>
    <n v="723927"/>
    <n v="2.9744835774286469"/>
    <n v="3.2303554884573114"/>
  </r>
  <r>
    <x v="20"/>
    <n v="511562"/>
    <n v="8.1"/>
    <n v="7.9"/>
    <n v="8.3000000000000007"/>
    <x v="4"/>
    <x v="3"/>
    <s v="Connecticut"/>
    <x v="20"/>
    <n v="4144"/>
    <n v="507418"/>
    <n v="7.8586544457241816"/>
    <n v="8.3500928685512186"/>
  </r>
  <r>
    <x v="32"/>
    <n v="115234"/>
    <n v="5.8"/>
    <n v="5.3"/>
    <n v="6.2"/>
    <x v="4"/>
    <x v="3"/>
    <s v="Delaware"/>
    <x v="32"/>
    <n v="668"/>
    <n v="114566"/>
    <n v="5.3741320587766568"/>
    <n v="6.2526169488353576"/>
  </r>
  <r>
    <x v="47"/>
    <n v="56081"/>
    <n v="5.0999999999999996"/>
    <n v="4.5"/>
    <n v="5.7"/>
    <x v="4"/>
    <x v="3"/>
    <s v="District of Columbia"/>
    <x v="47"/>
    <n v="286"/>
    <n v="55795"/>
    <n v="4.5412388989458448"/>
    <n v="5.7260890250083598"/>
  </r>
  <r>
    <x v="14"/>
    <n v="2389359"/>
    <n v="4.9000000000000004"/>
    <n v="4.8"/>
    <n v="5"/>
    <x v="4"/>
    <x v="3"/>
    <s v="Florida"/>
    <x v="14"/>
    <n v="11708"/>
    <n v="2377651"/>
    <n v="4.8123039144423263"/>
    <n v="4.9894060027177458"/>
  </r>
  <r>
    <x v="1"/>
    <n v="1485730"/>
    <n v="5.5"/>
    <n v="5.4"/>
    <n v="5.6"/>
    <x v="4"/>
    <x v="3"/>
    <s v="Georgia"/>
    <x v="1"/>
    <n v="8172"/>
    <n v="1477558"/>
    <n v="5.3826591144117826"/>
    <n v="5.6205508836649827"/>
  </r>
  <r>
    <x v="45"/>
    <n v="162214"/>
    <n v="5.7"/>
    <n v="5.3"/>
    <n v="6.1"/>
    <x v="4"/>
    <x v="3"/>
    <s v="Hawaii"/>
    <x v="45"/>
    <n v="925"/>
    <n v="161289"/>
    <n v="5.3470649500013652"/>
    <n v="6.0810334770837686"/>
  </r>
  <r>
    <x v="21"/>
    <n v="250738"/>
    <n v="5.4"/>
    <n v="5.0999999999999996"/>
    <n v="5.6"/>
    <x v="4"/>
    <x v="3"/>
    <s v="Idaho"/>
    <x v="21"/>
    <n v="1354"/>
    <n v="249384"/>
    <n v="5.1204842163679753"/>
    <n v="5.6947887474227894"/>
  </r>
  <r>
    <x v="34"/>
    <n v="1879956"/>
    <n v="5.9"/>
    <n v="5.8"/>
    <n v="6"/>
    <x v="4"/>
    <x v="3"/>
    <s v="Illinois"/>
    <x v="34"/>
    <n v="11092"/>
    <n v="1868864"/>
    <n v="5.7916575059795203"/>
    <n v="6.0106379311417664"/>
  </r>
  <r>
    <x v="22"/>
    <n v="958352"/>
    <n v="9.1999999999999993"/>
    <n v="9"/>
    <n v="9.4"/>
    <x v="4"/>
    <x v="3"/>
    <s v="Indiana"/>
    <x v="22"/>
    <n v="8817"/>
    <n v="949535"/>
    <n v="9.0109550196312842"/>
    <n v="9.393316854970287"/>
  </r>
  <r>
    <x v="33"/>
    <n v="432015"/>
    <n v="1.5"/>
    <n v="1.4"/>
    <n v="1.6"/>
    <x v="4"/>
    <x v="3"/>
    <s v="Iowa"/>
    <x v="33"/>
    <n v="648"/>
    <n v="431367"/>
    <n v="1.3887245999407167"/>
    <n v="1.6200364402756104"/>
  </r>
  <r>
    <x v="35"/>
    <n v="417341"/>
    <n v="4.2"/>
    <n v="4"/>
    <n v="4.4000000000000004"/>
    <x v="4"/>
    <x v="3"/>
    <s v="Kansas"/>
    <x v="35"/>
    <n v="1753"/>
    <n v="415588"/>
    <n v="4.0085916266347805"/>
    <n v="4.4013397062939159"/>
  </r>
  <r>
    <x v="36"/>
    <n v="600466"/>
    <n v="4.4000000000000004"/>
    <n v="4.2"/>
    <n v="4.5"/>
    <x v="4"/>
    <x v="3"/>
    <s v="Kentucky"/>
    <x v="36"/>
    <n v="2642"/>
    <n v="597824"/>
    <n v="4.2355920711313519"/>
    <n v="4.5705811847545164"/>
  </r>
  <r>
    <x v="37"/>
    <n v="603649"/>
    <n v="3.7"/>
    <n v="3.6"/>
    <n v="3.9"/>
    <x v="4"/>
    <x v="3"/>
    <s v="Louisiana"/>
    <x v="37"/>
    <n v="2234"/>
    <n v="601415"/>
    <n v="3.5507079787590352"/>
    <n v="3.8572608929086534"/>
  </r>
  <r>
    <x v="23"/>
    <n v="176567"/>
    <n v="9.9"/>
    <n v="9.5"/>
    <n v="10.4"/>
    <x v="4"/>
    <x v="3"/>
    <s v="Maine"/>
    <x v="23"/>
    <n v="1748"/>
    <n v="174819"/>
    <n v="9.4484285707886979"/>
    <n v="10.372745921585892"/>
  </r>
  <r>
    <x v="2"/>
    <n v="756510"/>
    <n v="8.3000000000000007"/>
    <n v="8.1"/>
    <n v="8.5"/>
    <x v="4"/>
    <x v="3"/>
    <s v="Maryland"/>
    <x v="2"/>
    <n v="6279"/>
    <n v="750231"/>
    <n v="8.097966550059958"/>
    <n v="8.5069397588545126"/>
  </r>
  <r>
    <x v="17"/>
    <n v="862851"/>
    <n v="8.5"/>
    <n v="8.3000000000000007"/>
    <n v="8.6999999999999993"/>
    <x v="4"/>
    <x v="3"/>
    <s v="Massachusetts"/>
    <x v="17"/>
    <n v="7334"/>
    <n v="855517"/>
    <n v="8.3081811246363593"/>
    <n v="8.6956539978683089"/>
  </r>
  <r>
    <x v="38"/>
    <n v="1487974"/>
    <n v="7.4"/>
    <n v="7.3"/>
    <n v="7.5"/>
    <x v="4"/>
    <x v="3"/>
    <s v="Michigan"/>
    <x v="38"/>
    <n v="11011"/>
    <n v="1476963"/>
    <n v="7.2635430544757567"/>
    <n v="7.5389901856875854"/>
  </r>
  <r>
    <x v="15"/>
    <n v="760544"/>
    <n v="13.5"/>
    <n v="13.2"/>
    <n v="13.8"/>
    <x v="4"/>
    <x v="3"/>
    <s v="Minnesota"/>
    <x v="15"/>
    <n v="10267"/>
    <n v="750277"/>
    <n v="13.242615967971769"/>
    <n v="13.761393956540918"/>
  </r>
  <r>
    <x v="48"/>
    <n v="442501"/>
    <n v="2.8"/>
    <n v="2.7"/>
    <n v="3"/>
    <x v="4"/>
    <x v="3"/>
    <s v="Mississippi"/>
    <x v="48"/>
    <n v="1239"/>
    <n v="441262"/>
    <n v="2.6484412692042274"/>
    <n v="2.9601786289164878"/>
  </r>
  <r>
    <x v="9"/>
    <n v="824746"/>
    <n v="6.4"/>
    <n v="6.2"/>
    <n v="6.6"/>
    <x v="4"/>
    <x v="3"/>
    <s v="Missouri"/>
    <x v="9"/>
    <n v="5278"/>
    <n v="819468"/>
    <n v="6.2297043535704439"/>
    <n v="6.5739858419225383"/>
  </r>
  <r>
    <x v="39"/>
    <n v="130134"/>
    <n v="3.3"/>
    <n v="3"/>
    <n v="3.6"/>
    <x v="4"/>
    <x v="3"/>
    <s v="Montana"/>
    <x v="39"/>
    <n v="429"/>
    <n v="129705"/>
    <n v="2.9987987062174142"/>
    <n v="3.6237289856484853"/>
  </r>
  <r>
    <x v="40"/>
    <n v="258754"/>
    <n v="5.3"/>
    <n v="5"/>
    <n v="5.6"/>
    <x v="4"/>
    <x v="3"/>
    <s v="Nebraska"/>
    <x v="40"/>
    <n v="1371"/>
    <n v="257383"/>
    <n v="5.0258043413451077"/>
    <n v="5.5858217386230766"/>
  </r>
  <r>
    <x v="18"/>
    <n v="397502"/>
    <n v="5.7"/>
    <n v="5.4"/>
    <n v="5.9"/>
    <x v="4"/>
    <x v="3"/>
    <s v="Nevada"/>
    <x v="18"/>
    <n v="2266"/>
    <n v="395236"/>
    <n v="5.4711881504698612"/>
    <n v="5.9395660718440784"/>
  </r>
  <r>
    <x v="24"/>
    <n v="184132"/>
    <n v="6.1"/>
    <n v="5.8"/>
    <n v="6.5"/>
    <x v="4"/>
    <x v="3"/>
    <s v="New Hampshire"/>
    <x v="24"/>
    <n v="1123"/>
    <n v="183009"/>
    <n v="5.7531303879292306"/>
    <n v="6.4652483969736432"/>
  </r>
  <r>
    <x v="3"/>
    <n v="1205054"/>
    <n v="7.2"/>
    <n v="7"/>
    <n v="7.3"/>
    <x v="4"/>
    <x v="3"/>
    <s v="New Jersey"/>
    <x v="3"/>
    <n v="8676"/>
    <n v="1196378"/>
    <n v="7.0502742980975146"/>
    <n v="7.3522222972609574"/>
  </r>
  <r>
    <x v="49"/>
    <n v="298200"/>
    <n v="2.9"/>
    <n v="2.8"/>
    <n v="3.1"/>
    <x v="4"/>
    <x v="3"/>
    <s v="New Mexico"/>
    <x v="49"/>
    <n v="865"/>
    <n v="297335"/>
    <n v="2.7137973958477049"/>
    <n v="3.1004853791115243"/>
  </r>
  <r>
    <x v="25"/>
    <n v="2391967"/>
    <n v="6.7"/>
    <n v="6.6"/>
    <n v="6.8"/>
    <x v="4"/>
    <x v="3"/>
    <s v="New York"/>
    <x v="25"/>
    <n v="16026"/>
    <n v="2375941"/>
    <n v="6.5973262294551906"/>
    <n v="6.804108647263627"/>
  </r>
  <r>
    <x v="10"/>
    <n v="1346685"/>
    <n v="5.9"/>
    <n v="5.8"/>
    <n v="6.1"/>
    <x v="4"/>
    <x v="3"/>
    <s v="North Carolina"/>
    <x v="10"/>
    <n v="7945"/>
    <n v="1338740"/>
    <n v="5.771715382076934"/>
    <n v="6.0304477973576383"/>
  </r>
  <r>
    <x v="46"/>
    <n v="86249"/>
    <n v="5.0999999999999996"/>
    <n v="4.7"/>
    <n v="5.6"/>
    <x v="4"/>
    <x v="3"/>
    <s v="North Dakota"/>
    <x v="46"/>
    <n v="440"/>
    <n v="85809"/>
    <n v="4.6465748269213565"/>
    <n v="5.6005247917348315"/>
  </r>
  <r>
    <x v="41"/>
    <n v="1648885"/>
    <n v="6.4"/>
    <n v="6.3"/>
    <n v="6.5"/>
    <x v="4"/>
    <x v="3"/>
    <s v="Ohio"/>
    <x v="41"/>
    <n v="10553"/>
    <n v="1638332"/>
    <n v="6.279499215103586"/>
    <n v="6.522965649746971"/>
  </r>
  <r>
    <x v="26"/>
    <n v="555236"/>
    <n v="3.7"/>
    <n v="3.6"/>
    <n v="3.9"/>
    <x v="4"/>
    <x v="3"/>
    <s v="Oklahoma"/>
    <x v="26"/>
    <n v="2054"/>
    <n v="553182"/>
    <n v="3.5429657231663332"/>
    <n v="3.8625573531629227"/>
  </r>
  <r>
    <x v="19"/>
    <n v="522982"/>
    <n v="11.6"/>
    <n v="11.3"/>
    <n v="11.9"/>
    <x v="4"/>
    <x v="3"/>
    <s v="Oregon"/>
    <x v="19"/>
    <n v="6067"/>
    <n v="516915"/>
    <n v="11.314092188284429"/>
    <n v="11.894645977481794"/>
  </r>
  <r>
    <x v="11"/>
    <n v="1632752"/>
    <n v="8"/>
    <n v="7.9"/>
    <n v="8.1"/>
    <x v="4"/>
    <x v="3"/>
    <s v="Pennsylvania"/>
    <x v="11"/>
    <n v="13062"/>
    <n v="1619690"/>
    <n v="7.8644898401632988"/>
    <n v="8.1378056625593977"/>
  </r>
  <r>
    <x v="27"/>
    <n v="133452"/>
    <n v="9.4"/>
    <n v="8.9"/>
    <n v="9.9"/>
    <x v="4"/>
    <x v="3"/>
    <s v="Rhode Island"/>
    <x v="27"/>
    <n v="1254"/>
    <n v="132198"/>
    <n v="8.8925559880311447"/>
    <n v="9.9289615368930182"/>
  </r>
  <r>
    <x v="4"/>
    <n v="642269"/>
    <n v="3.7"/>
    <n v="3.6"/>
    <n v="3.9"/>
    <x v="4"/>
    <x v="3"/>
    <s v="South Carolina"/>
    <x v="4"/>
    <n v="2376"/>
    <n v="639893"/>
    <n v="3.5537906650253968"/>
    <n v="3.8509151731018334"/>
  </r>
  <r>
    <x v="42"/>
    <n v="113488"/>
    <n v="4.5999999999999996"/>
    <n v="4.2"/>
    <n v="5"/>
    <x v="4"/>
    <x v="3"/>
    <s v="South Dakota"/>
    <x v="42"/>
    <n v="522"/>
    <n v="112966"/>
    <n v="4.2216402909062918"/>
    <n v="5.0111067096866293"/>
  </r>
  <r>
    <x v="16"/>
    <n v="878930"/>
    <n v="4.3"/>
    <n v="4.2"/>
    <n v="4.4000000000000004"/>
    <x v="4"/>
    <x v="3"/>
    <s v="Tennessee"/>
    <x v="16"/>
    <n v="3779"/>
    <n v="875151"/>
    <n v="4.1648738201042983"/>
    <n v="4.4385512639382485"/>
  </r>
  <r>
    <x v="50"/>
    <n v="4165071"/>
    <n v="5.0999999999999996"/>
    <n v="5"/>
    <n v="5.2"/>
    <x v="4"/>
    <x v="3"/>
    <s v="Texas"/>
    <x v="50"/>
    <n v="21242"/>
    <n v="4143829"/>
    <n v="5.0320760430402087"/>
    <n v="5.1689030692437123"/>
  </r>
  <r>
    <x v="12"/>
    <n v="503252"/>
    <n v="5.0999999999999996"/>
    <n v="4.9000000000000004"/>
    <n v="5.3"/>
    <x v="4"/>
    <x v="3"/>
    <s v="Utah"/>
    <x v="12"/>
    <n v="2567"/>
    <n v="500685"/>
    <n v="4.9076758226693773"/>
    <n v="5.3015279968576765"/>
  </r>
  <r>
    <x v="43"/>
    <n v="1115877"/>
    <n v="6.6"/>
    <n v="6.5"/>
    <n v="6.8"/>
    <x v="4"/>
    <x v="3"/>
    <s v="Virginia"/>
    <x v="43"/>
    <n v="7365"/>
    <n v="1108512"/>
    <n v="6.4516216759437004"/>
    <n v="6.7521550279907006"/>
  </r>
  <r>
    <x v="28"/>
    <n v="952192"/>
    <n v="6.1"/>
    <n v="5.9"/>
    <n v="6.2"/>
    <x v="4"/>
    <x v="3"/>
    <s v="Washington"/>
    <x v="28"/>
    <n v="5808"/>
    <n v="946384"/>
    <n v="5.9451751984537822"/>
    <n v="6.2580302272477262"/>
  </r>
  <r>
    <x v="5"/>
    <n v="248660"/>
    <n v="3.9"/>
    <n v="3.7"/>
    <n v="4.0999999999999996"/>
    <x v="4"/>
    <x v="3"/>
    <s v="West Virginia"/>
    <x v="5"/>
    <n v="970"/>
    <n v="247690"/>
    <n v="3.6632079153908097"/>
    <n v="4.1539377034369247"/>
  </r>
  <r>
    <x v="13"/>
    <n v="770205"/>
    <n v="7.7"/>
    <n v="7.5"/>
    <n v="7.9"/>
    <x v="4"/>
    <x v="3"/>
    <s v="Wisconsin"/>
    <x v="13"/>
    <n v="5931"/>
    <n v="764274"/>
    <n v="7.5077355439544879"/>
    <n v="7.8982697108619782"/>
  </r>
  <r>
    <x v="29"/>
    <n v="79494"/>
    <n v="4.9000000000000004"/>
    <n v="4.4000000000000004"/>
    <n v="5.4"/>
    <x v="4"/>
    <x v="3"/>
    <s v="Wyoming"/>
    <x v="29"/>
    <n v="390"/>
    <n v="79104"/>
    <n v="4.4424906199635243"/>
    <n v="5.4174180824220404"/>
  </r>
  <r>
    <x v="6"/>
    <n v="684096"/>
    <n v="4.7"/>
    <n v="4.5999999999999996"/>
    <n v="4.9000000000000004"/>
    <x v="13"/>
    <x v="3"/>
    <s v="Alabama"/>
    <x v="6"/>
    <n v="3215"/>
    <n v="680881"/>
    <n v="4.5402744607345813"/>
    <n v="4.8645537074765643"/>
  </r>
  <r>
    <x v="30"/>
    <n v="119382"/>
    <n v="5"/>
    <n v="4.5999999999999996"/>
    <n v="5.4"/>
    <x v="13"/>
    <x v="3"/>
    <s v="Alaska"/>
    <x v="30"/>
    <n v="597"/>
    <n v="118785"/>
    <n v="4.6156018323642387"/>
    <n v="5.417760953237611"/>
  </r>
  <r>
    <x v="0"/>
    <n v="984294"/>
    <n v="6"/>
    <n v="5.8"/>
    <n v="6.1"/>
    <x v="13"/>
    <x v="3"/>
    <s v="Arizona"/>
    <x v="0"/>
    <n v="5906"/>
    <n v="978388"/>
    <n v="5.8495635952787923"/>
    <n v="6.1547718417557142"/>
  </r>
  <r>
    <x v="7"/>
    <n v="428469"/>
    <n v="5.2"/>
    <n v="5"/>
    <n v="5.5"/>
    <x v="13"/>
    <x v="3"/>
    <s v="Arkansas"/>
    <x v="7"/>
    <n v="2228"/>
    <n v="426241"/>
    <n v="4.9888548814793516"/>
    <n v="5.4198362356432188"/>
  </r>
  <r>
    <x v="31"/>
    <n v="5714230"/>
    <n v="7.8"/>
    <n v="7.7"/>
    <n v="7.9"/>
    <x v="13"/>
    <x v="3"/>
    <s v="California"/>
    <x v="31"/>
    <n v="44571"/>
    <n v="5669659"/>
    <n v="7.7281996442956835"/>
    <n v="7.8724642298418352"/>
  </r>
  <r>
    <x v="8"/>
    <n v="738477"/>
    <n v="3.6"/>
    <n v="3.5"/>
    <n v="3.8"/>
    <x v="13"/>
    <x v="3"/>
    <s v="Colorado"/>
    <x v="8"/>
    <n v="2659"/>
    <n v="735818"/>
    <n v="3.4665517119470515"/>
    <n v="3.7399202234761386"/>
  </r>
  <r>
    <x v="20"/>
    <n v="508413"/>
    <n v="9.1999999999999993"/>
    <n v="9"/>
    <n v="9.5"/>
    <x v="13"/>
    <x v="3"/>
    <s v="Connecticut"/>
    <x v="20"/>
    <n v="4677"/>
    <n v="503736"/>
    <n v="8.9404179109098116"/>
    <n v="9.4654268521587497"/>
  </r>
  <r>
    <x v="32"/>
    <n v="116509"/>
    <n v="6.2"/>
    <n v="5.8"/>
    <n v="6.7"/>
    <x v="13"/>
    <x v="3"/>
    <s v="Delaware"/>
    <x v="32"/>
    <n v="722"/>
    <n v="115787"/>
    <n v="5.7617361397192584"/>
    <n v="6.6647178089848138"/>
  </r>
  <r>
    <x v="14"/>
    <n v="2386970"/>
    <n v="5.7"/>
    <n v="5.6"/>
    <n v="5.8"/>
    <x v="13"/>
    <x v="3"/>
    <s v="Florida"/>
    <x v="14"/>
    <n v="13606"/>
    <n v="2373364"/>
    <n v="5.6053944002790717"/>
    <n v="5.7964236616178635"/>
  </r>
  <r>
    <x v="1"/>
    <n v="1494420"/>
    <n v="6"/>
    <n v="5.9"/>
    <n v="6.1"/>
    <x v="13"/>
    <x v="3"/>
    <s v="Georgia"/>
    <x v="1"/>
    <n v="8967"/>
    <n v="1485453"/>
    <n v="5.8777512830796637"/>
    <n v="6.1254307869482103"/>
  </r>
  <r>
    <x v="45"/>
    <n v="162491"/>
    <n v="6"/>
    <n v="5.6"/>
    <n v="6.4"/>
    <x v="13"/>
    <x v="3"/>
    <s v="Hawaii"/>
    <x v="45"/>
    <n v="975"/>
    <n v="161516"/>
    <n v="5.6359670670829223"/>
    <n v="6.3880543804892147"/>
  </r>
  <r>
    <x v="21"/>
    <n v="252048"/>
    <n v="6.1"/>
    <n v="5.8"/>
    <n v="6.5"/>
    <x v="13"/>
    <x v="3"/>
    <s v="Idaho"/>
    <x v="21"/>
    <n v="1537"/>
    <n v="250511"/>
    <n v="5.8013650711412854"/>
    <n v="6.4097794339209404"/>
  </r>
  <r>
    <x v="34"/>
    <n v="1871351"/>
    <n v="6.6"/>
    <n v="6.5"/>
    <n v="6.8"/>
    <x v="13"/>
    <x v="3"/>
    <s v="Illinois"/>
    <x v="34"/>
    <n v="12351"/>
    <n v="1859000"/>
    <n v="6.4850314435470908"/>
    <n v="6.7170833619812811"/>
  </r>
  <r>
    <x v="22"/>
    <n v="955993"/>
    <n v="10"/>
    <n v="9.8000000000000007"/>
    <n v="10.199999999999999"/>
    <x v="13"/>
    <x v="3"/>
    <s v="Indiana"/>
    <x v="22"/>
    <n v="9560"/>
    <n v="946433"/>
    <n v="9.8025607305865954"/>
    <n v="10.201523623539851"/>
  </r>
  <r>
    <x v="33"/>
    <n v="431082"/>
    <n v="1.5"/>
    <n v="1.4"/>
    <n v="1.6"/>
    <x v="13"/>
    <x v="3"/>
    <s v="Iowa"/>
    <x v="33"/>
    <n v="647"/>
    <n v="430435"/>
    <n v="1.3894996232379302"/>
    <n v="1.6211338376725921"/>
  </r>
  <r>
    <x v="35"/>
    <n v="423087"/>
    <n v="4.7"/>
    <n v="4.5"/>
    <n v="4.9000000000000004"/>
    <x v="13"/>
    <x v="3"/>
    <s v="Kansas"/>
    <x v="35"/>
    <n v="1989"/>
    <n v="421098"/>
    <n v="4.4993952380614024"/>
    <n v="4.9119204148401634"/>
  </r>
  <r>
    <x v="36"/>
    <n v="600532"/>
    <n v="4.9000000000000004"/>
    <n v="4.8"/>
    <n v="5.0999999999999996"/>
    <x v="13"/>
    <x v="3"/>
    <s v="Kentucky"/>
    <x v="36"/>
    <n v="2943"/>
    <n v="597589"/>
    <n v="4.7271170014508197"/>
    <n v="5.0805265265576018"/>
  </r>
  <r>
    <x v="37"/>
    <n v="607705"/>
    <n v="4.2"/>
    <n v="4"/>
    <n v="4.3"/>
    <x v="13"/>
    <x v="3"/>
    <s v="Louisiana"/>
    <x v="37"/>
    <n v="2552"/>
    <n v="605153"/>
    <n v="4.039864445128992"/>
    <n v="4.3652156036640948"/>
  </r>
  <r>
    <x v="23"/>
    <n v="171738"/>
    <n v="11.4"/>
    <n v="10.9"/>
    <n v="11.9"/>
    <x v="13"/>
    <x v="3"/>
    <s v="Maine"/>
    <x v="23"/>
    <n v="1958"/>
    <n v="169780"/>
    <n v="10.909556334238161"/>
    <n v="11.914476676730645"/>
  </r>
  <r>
    <x v="2"/>
    <n v="758358"/>
    <n v="9.1"/>
    <n v="8.8000000000000007"/>
    <n v="9.3000000000000007"/>
    <x v="13"/>
    <x v="3"/>
    <s v="Maryland"/>
    <x v="2"/>
    <n v="6901"/>
    <n v="751457"/>
    <n v="8.8886477676989593"/>
    <n v="9.3161730764816024"/>
  </r>
  <r>
    <x v="17"/>
    <n v="859991"/>
    <n v="9.4"/>
    <n v="9.1999999999999993"/>
    <n v="9.6"/>
    <x v="13"/>
    <x v="3"/>
    <s v="Massachusetts"/>
    <x v="17"/>
    <n v="8084"/>
    <n v="851907"/>
    <n v="9.1983083382452371"/>
    <n v="9.6062712699163484"/>
  </r>
  <r>
    <x v="38"/>
    <n v="1477988"/>
    <n v="8"/>
    <n v="7.9"/>
    <n v="8.1999999999999993"/>
    <x v="13"/>
    <x v="3"/>
    <s v="Michigan"/>
    <x v="38"/>
    <n v="11824"/>
    <n v="1466164"/>
    <n v="7.8577067256882618"/>
    <n v="8.1449807015140721"/>
  </r>
  <r>
    <x v="15"/>
    <n v="760009"/>
    <n v="14.8"/>
    <n v="14.6"/>
    <n v="15.1"/>
    <x v="13"/>
    <x v="3"/>
    <s v="Minnesota"/>
    <x v="15"/>
    <n v="11248"/>
    <n v="748761"/>
    <n v="14.530769992924329"/>
    <n v="15.073784340174781"/>
  </r>
  <r>
    <x v="48"/>
    <n v="441712"/>
    <n v="3.9"/>
    <n v="3.7"/>
    <n v="4.0999999999999996"/>
    <x v="13"/>
    <x v="3"/>
    <s v="Mississippi"/>
    <x v="48"/>
    <n v="1723"/>
    <n v="439989"/>
    <n v="3.7210708171801725"/>
    <n v="4.0890214073304314"/>
  </r>
  <r>
    <x v="9"/>
    <n v="823382"/>
    <n v="7.1"/>
    <n v="6.9"/>
    <n v="7.3"/>
    <x v="13"/>
    <x v="3"/>
    <s v="Missouri"/>
    <x v="9"/>
    <n v="5846"/>
    <n v="817536"/>
    <n v="6.9208867394631932"/>
    <n v="7.2836828194434489"/>
  </r>
  <r>
    <x v="40"/>
    <n v="259837"/>
    <n v="6.1"/>
    <n v="5.8"/>
    <n v="6.4"/>
    <x v="13"/>
    <x v="3"/>
    <s v="Nebraska"/>
    <x v="40"/>
    <n v="1585"/>
    <n v="258252"/>
    <n v="5.8076279387905725"/>
    <n v="6.4069317162730508"/>
  </r>
  <r>
    <x v="18"/>
    <n v="392478"/>
    <n v="6.7"/>
    <n v="6.4"/>
    <n v="6.9"/>
    <x v="13"/>
    <x v="3"/>
    <s v="Nevada"/>
    <x v="18"/>
    <n v="2630"/>
    <n v="389848"/>
    <n v="6.4504639256520937"/>
    <n v="6.9612175912696976"/>
  </r>
  <r>
    <x v="24"/>
    <n v="182184"/>
    <n v="7"/>
    <n v="6.6"/>
    <n v="7.4"/>
    <x v="13"/>
    <x v="3"/>
    <s v="New Hampshire"/>
    <x v="24"/>
    <n v="1275"/>
    <n v="180909"/>
    <n v="6.6255985806926443"/>
    <n v="7.3920298097174273"/>
  </r>
  <r>
    <x v="3"/>
    <n v="1215597"/>
    <n v="8.3000000000000007"/>
    <n v="8.1999999999999993"/>
    <n v="8.5"/>
    <x v="13"/>
    <x v="3"/>
    <s v="New Jersey"/>
    <x v="3"/>
    <n v="10089"/>
    <n v="1205508"/>
    <n v="8.1398801302728199"/>
    <n v="8.462478777772052"/>
  </r>
  <r>
    <x v="49"/>
    <n v="300747"/>
    <n v="3.6"/>
    <n v="3.4"/>
    <n v="3.8"/>
    <x v="13"/>
    <x v="3"/>
    <s v="New Mexico"/>
    <x v="49"/>
    <n v="1083"/>
    <n v="299664"/>
    <n v="3.3930129880458244"/>
    <n v="3.821734768920277"/>
  </r>
  <r>
    <x v="25"/>
    <n v="2408209"/>
    <n v="7.4"/>
    <n v="7.3"/>
    <n v="7.5"/>
    <x v="13"/>
    <x v="3"/>
    <s v="New York"/>
    <x v="25"/>
    <n v="17821"/>
    <n v="2390388"/>
    <n v="7.2926377190932925"/>
    <n v="7.5091442684271916"/>
  </r>
  <r>
    <x v="10"/>
    <n v="1351217"/>
    <n v="6.7"/>
    <n v="6.5"/>
    <n v="6.8"/>
    <x v="13"/>
    <x v="3"/>
    <s v="North Carolina"/>
    <x v="10"/>
    <n v="9053"/>
    <n v="1342164"/>
    <n v="6.5637176299814772"/>
    <n v="6.8388594345261575"/>
  </r>
  <r>
    <x v="46"/>
    <n v="86316"/>
    <n v="5.9"/>
    <n v="5.4"/>
    <n v="6.4"/>
    <x v="13"/>
    <x v="3"/>
    <s v="North Dakota"/>
    <x v="46"/>
    <n v="509"/>
    <n v="85807"/>
    <n v="5.4067420966978466"/>
    <n v="6.4311093352718096"/>
  </r>
  <r>
    <x v="41"/>
    <n v="1603854"/>
    <n v="7.8"/>
    <n v="7.6"/>
    <n v="7.9"/>
    <x v="13"/>
    <x v="3"/>
    <s v="Ohio"/>
    <x v="41"/>
    <n v="12510"/>
    <n v="1591344"/>
    <n v="7.664977496509449"/>
    <n v="7.9373039600938133"/>
  </r>
  <r>
    <x v="26"/>
    <n v="562297"/>
    <n v="4.2"/>
    <n v="4.0999999999999996"/>
    <n v="4.4000000000000004"/>
    <x v="13"/>
    <x v="3"/>
    <s v="Oklahoma"/>
    <x v="26"/>
    <n v="2362"/>
    <n v="559935"/>
    <n v="4.0348657376305841"/>
    <n v="4.3731626881403782"/>
  </r>
  <r>
    <x v="19"/>
    <n v="521133"/>
    <n v="12.4"/>
    <n v="12.1"/>
    <n v="12.7"/>
    <x v="13"/>
    <x v="3"/>
    <s v="Oregon"/>
    <x v="19"/>
    <n v="6462"/>
    <n v="514671"/>
    <n v="12.10298552682846"/>
    <n v="12.704014152241879"/>
  </r>
  <r>
    <x v="11"/>
    <n v="1639316"/>
    <n v="9.1"/>
    <n v="9"/>
    <n v="9.3000000000000007"/>
    <x v="13"/>
    <x v="3"/>
    <s v="Pennsylvania"/>
    <x v="11"/>
    <n v="14918"/>
    <n v="1624398"/>
    <n v="8.9559101640811871"/>
    <n v="9.2466642842744218"/>
  </r>
  <r>
    <x v="27"/>
    <n v="132755"/>
    <n v="10"/>
    <n v="9.5"/>
    <n v="10.6"/>
    <x v="13"/>
    <x v="3"/>
    <s v="Rhode Island"/>
    <x v="27"/>
    <n v="1328"/>
    <n v="131427"/>
    <n v="9.4816932795603108"/>
    <n v="10.55344283335709"/>
  </r>
  <r>
    <x v="4"/>
    <n v="645103"/>
    <n v="4.0999999999999996"/>
    <n v="4"/>
    <n v="4.3"/>
    <x v="13"/>
    <x v="3"/>
    <s v="South Carolina"/>
    <x v="4"/>
    <n v="2645"/>
    <n v="642458"/>
    <n v="3.9470564168380995"/>
    <n v="4.2590904081582037"/>
  </r>
  <r>
    <x v="42"/>
    <n v="111786"/>
    <n v="4.9000000000000004"/>
    <n v="4.5"/>
    <n v="5.3"/>
    <x v="13"/>
    <x v="3"/>
    <s v="South Dakota"/>
    <x v="42"/>
    <n v="548"/>
    <n v="111238"/>
    <n v="4.50875111845642"/>
    <n v="5.3297229724638679"/>
  </r>
  <r>
    <x v="16"/>
    <n v="879298"/>
    <n v="5.0999999999999996"/>
    <n v="4.9000000000000004"/>
    <n v="5.2"/>
    <x v="13"/>
    <x v="3"/>
    <s v="Tennessee"/>
    <x v="16"/>
    <n v="4484"/>
    <n v="874814"/>
    <n v="4.9527585032684271"/>
    <n v="5.2506108470513766"/>
  </r>
  <r>
    <x v="50"/>
    <n v="4241747"/>
    <n v="5.7"/>
    <n v="5.7"/>
    <n v="5.8"/>
    <x v="13"/>
    <x v="3"/>
    <s v="Texas"/>
    <x v="50"/>
    <n v="24178"/>
    <n v="4217569"/>
    <n v="5.6288106674891383"/>
    <n v="5.772104489090121"/>
  </r>
  <r>
    <x v="12"/>
    <n v="515677"/>
    <n v="5.8"/>
    <n v="5.6"/>
    <n v="6"/>
    <x v="13"/>
    <x v="3"/>
    <s v="Utah"/>
    <x v="12"/>
    <n v="2991"/>
    <n v="512686"/>
    <n v="5.5964665386248704"/>
    <n v="6.0111810169585738"/>
  </r>
  <r>
    <x v="44"/>
    <n v="80398"/>
    <n v="7.8"/>
    <n v="7.3"/>
    <n v="8.5"/>
    <x v="13"/>
    <x v="3"/>
    <s v="Vermont"/>
    <x v="44"/>
    <n v="627"/>
    <n v="79771"/>
    <n v="7.2128236824284224"/>
    <n v="8.4316122657820571"/>
  </r>
  <r>
    <x v="43"/>
    <n v="1122459"/>
    <n v="7.6"/>
    <n v="7.5"/>
    <n v="7.8"/>
    <x v="13"/>
    <x v="3"/>
    <s v="Virginia"/>
    <x v="43"/>
    <n v="8531"/>
    <n v="1113928"/>
    <n v="7.4412716753236561"/>
    <n v="7.7626538609915539"/>
  </r>
  <r>
    <x v="28"/>
    <n v="949763"/>
    <n v="6.7"/>
    <n v="6.6"/>
    <n v="6.9"/>
    <x v="13"/>
    <x v="3"/>
    <s v="Washington"/>
    <x v="28"/>
    <n v="6363"/>
    <n v="943400"/>
    <n v="6.5374647272776008"/>
    <n v="6.8656579162418767"/>
  </r>
  <r>
    <x v="5"/>
    <n v="247314"/>
    <n v="4.5"/>
    <n v="4.2"/>
    <n v="4.8"/>
    <x v="13"/>
    <x v="3"/>
    <s v="West Virginia"/>
    <x v="5"/>
    <n v="1113"/>
    <n v="246201"/>
    <n v="4.2439179798166933"/>
    <n v="4.7721782535477351"/>
  </r>
  <r>
    <x v="13"/>
    <n v="764288"/>
    <n v="8.5"/>
    <n v="8.3000000000000007"/>
    <n v="8.6999999999999993"/>
    <x v="13"/>
    <x v="3"/>
    <s v="Wisconsin"/>
    <x v="13"/>
    <n v="6496"/>
    <n v="757792"/>
    <n v="8.2960330497867698"/>
    <n v="8.7077353458240552"/>
  </r>
  <r>
    <x v="29"/>
    <n v="80215"/>
    <n v="5.6"/>
    <n v="5.0999999999999996"/>
    <n v="6.2"/>
    <x v="13"/>
    <x v="3"/>
    <s v="Wyoming"/>
    <x v="29"/>
    <n v="449"/>
    <n v="79766"/>
    <n v="5.1032251860683164"/>
    <n v="6.139039628783725"/>
  </r>
  <r>
    <x v="6"/>
    <n v="689708"/>
    <n v="5.4"/>
    <n v="5.2"/>
    <n v="5.6"/>
    <x v="5"/>
    <x v="3"/>
    <s v="Alabama"/>
    <x v="6"/>
    <n v="3724"/>
    <n v="685984"/>
    <n v="5.2291292406348848"/>
    <n v="5.5751530855307543"/>
  </r>
  <r>
    <x v="30"/>
    <n v="118994"/>
    <n v="5.6"/>
    <n v="5.2"/>
    <n v="6.1"/>
    <x v="5"/>
    <x v="3"/>
    <s v="Alaska"/>
    <x v="30"/>
    <n v="666"/>
    <n v="118328"/>
    <n v="5.1881089614387106"/>
    <n v="6.0376531401617921"/>
  </r>
  <r>
    <x v="0"/>
    <n v="980187"/>
    <n v="6.8"/>
    <n v="6.7"/>
    <n v="7"/>
    <x v="5"/>
    <x v="3"/>
    <s v="Arizona"/>
    <x v="0"/>
    <n v="6665"/>
    <n v="973522"/>
    <n v="6.6389328869611184"/>
    <n v="6.964378728331984"/>
  </r>
  <r>
    <x v="7"/>
    <n v="429836"/>
    <n v="5.8"/>
    <n v="5.6"/>
    <n v="6.1"/>
    <x v="5"/>
    <x v="3"/>
    <s v="Arkansas"/>
    <x v="7"/>
    <n v="2493"/>
    <n v="427343"/>
    <n v="5.5771661268897832"/>
    <n v="6.0314400969675006"/>
  </r>
  <r>
    <x v="31"/>
    <n v="5743498"/>
    <n v="8.6"/>
    <n v="8.5"/>
    <n v="8.6"/>
    <x v="5"/>
    <x v="3"/>
    <s v="California"/>
    <x v="31"/>
    <n v="49394"/>
    <n v="5694104"/>
    <n v="8.5247971379654395"/>
    <n v="8.6758313611329534"/>
  </r>
  <r>
    <x v="8"/>
    <n v="747541"/>
    <n v="4.2"/>
    <n v="4.0999999999999996"/>
    <n v="4.4000000000000004"/>
    <x v="5"/>
    <x v="3"/>
    <s v="Colorado"/>
    <x v="8"/>
    <n v="3140"/>
    <n v="744401"/>
    <n v="4.0563101900942815"/>
    <n v="4.3496624155863168"/>
  </r>
  <r>
    <x v="20"/>
    <n v="504955"/>
    <n v="10.1"/>
    <n v="9.9"/>
    <n v="10.4"/>
    <x v="5"/>
    <x v="3"/>
    <s v="Connecticut"/>
    <x v="20"/>
    <n v="5100"/>
    <n v="499855"/>
    <n v="9.827773786720277"/>
    <n v="10.379499798869205"/>
  </r>
  <r>
    <x v="32"/>
    <n v="117967"/>
    <n v="6.3"/>
    <n v="5.9"/>
    <n v="6.8"/>
    <x v="5"/>
    <x v="3"/>
    <s v="Delaware"/>
    <x v="32"/>
    <n v="743"/>
    <n v="117224"/>
    <n v="5.8621470145691692"/>
    <n v="6.7667487396477171"/>
  </r>
  <r>
    <x v="47"/>
    <n v="55499"/>
    <n v="7.1"/>
    <n v="6.4"/>
    <n v="7.8"/>
    <x v="5"/>
    <x v="3"/>
    <s v="District of Columbia"/>
    <x v="47"/>
    <n v="394"/>
    <n v="55105"/>
    <n v="6.4323750276079608"/>
    <n v="7.8343082269455264"/>
  </r>
  <r>
    <x v="14"/>
    <n v="2393471"/>
    <n v="6.6"/>
    <n v="6.5"/>
    <n v="6.7"/>
    <x v="5"/>
    <x v="3"/>
    <s v="Florida"/>
    <x v="14"/>
    <n v="15797"/>
    <n v="2377674"/>
    <n v="6.4982394330056348"/>
    <n v="6.7034207271495632"/>
  </r>
  <r>
    <x v="1"/>
    <n v="1502243"/>
    <n v="6.5"/>
    <n v="6.4"/>
    <n v="6.6"/>
    <x v="5"/>
    <x v="3"/>
    <s v="Georgia"/>
    <x v="1"/>
    <n v="9765"/>
    <n v="1492478"/>
    <n v="6.3730161107897505"/>
    <n v="6.6300676166831103"/>
  </r>
  <r>
    <x v="45"/>
    <n v="161965"/>
    <n v="6.1"/>
    <n v="5.7"/>
    <n v="6.5"/>
    <x v="5"/>
    <x v="3"/>
    <s v="Hawaii"/>
    <x v="45"/>
    <n v="988"/>
    <n v="160977"/>
    <n v="5.732052100390697"/>
    <n v="6.4915425181091404"/>
  </r>
  <r>
    <x v="21"/>
    <n v="252894"/>
    <n v="6.9"/>
    <n v="6.6"/>
    <n v="7.2"/>
    <x v="5"/>
    <x v="3"/>
    <s v="Idaho"/>
    <x v="21"/>
    <n v="1745"/>
    <n v="251149"/>
    <n v="6.5847267059197803"/>
    <n v="7.2305017620922545"/>
  </r>
  <r>
    <x v="34"/>
    <n v="1867169"/>
    <n v="7.3"/>
    <n v="7.1"/>
    <n v="7.4"/>
    <x v="5"/>
    <x v="3"/>
    <s v="Illinois"/>
    <x v="34"/>
    <n v="13630"/>
    <n v="1853539"/>
    <n v="7.1787208243477778"/>
    <n v="7.4229490657945165"/>
  </r>
  <r>
    <x v="22"/>
    <n v="958815"/>
    <n v="10.5"/>
    <n v="10.3"/>
    <n v="10.7"/>
    <x v="5"/>
    <x v="3"/>
    <s v="Indiana"/>
    <x v="22"/>
    <n v="10068"/>
    <n v="948747"/>
    <n v="10.298365433973625"/>
    <n v="10.706479890278027"/>
  </r>
  <r>
    <x v="33"/>
    <n v="429258"/>
    <n v="1.5"/>
    <n v="1.4"/>
    <n v="1.6"/>
    <x v="5"/>
    <x v="3"/>
    <s v="Iowa"/>
    <x v="33"/>
    <n v="644"/>
    <n v="428614"/>
    <n v="1.3886838135691983"/>
    <n v="1.6207648120772098"/>
  </r>
  <r>
    <x v="35"/>
    <n v="424755"/>
    <n v="5"/>
    <n v="4.8"/>
    <n v="5.3"/>
    <x v="5"/>
    <x v="3"/>
    <s v="Kansas"/>
    <x v="35"/>
    <n v="2124"/>
    <n v="422631"/>
    <n v="4.7927375821207558"/>
    <n v="5.2172752623862104"/>
  </r>
  <r>
    <x v="36"/>
    <n v="597317"/>
    <n v="5.5"/>
    <n v="5.3"/>
    <n v="5.7"/>
    <x v="5"/>
    <x v="3"/>
    <s v="Kentucky"/>
    <x v="36"/>
    <n v="3285"/>
    <n v="594032"/>
    <n v="5.3151438716379005"/>
    <n v="5.6904012266472632"/>
  </r>
  <r>
    <x v="37"/>
    <n v="612625"/>
    <n v="4.5999999999999996"/>
    <n v="4.4000000000000004"/>
    <n v="4.8"/>
    <x v="5"/>
    <x v="3"/>
    <s v="Louisiana"/>
    <x v="37"/>
    <n v="2818"/>
    <n v="609807"/>
    <n v="4.4334564451737384"/>
    <n v="4.7725114707194116"/>
  </r>
  <r>
    <x v="23"/>
    <n v="171011"/>
    <n v="12.5"/>
    <n v="12"/>
    <n v="13.1"/>
    <x v="5"/>
    <x v="3"/>
    <s v="Maine"/>
    <x v="23"/>
    <n v="2138"/>
    <n v="168873"/>
    <n v="11.986116404972128"/>
    <n v="13.040024146994256"/>
  </r>
  <r>
    <x v="2"/>
    <n v="760130"/>
    <n v="9.6"/>
    <n v="9.4"/>
    <n v="9.9"/>
    <x v="5"/>
    <x v="3"/>
    <s v="Maryland"/>
    <x v="2"/>
    <n v="7297"/>
    <n v="752833"/>
    <n v="9.382911983137582"/>
    <n v="9.8213921309971841"/>
  </r>
  <r>
    <x v="17"/>
    <n v="859444"/>
    <n v="10.6"/>
    <n v="10.4"/>
    <n v="10.9"/>
    <x v="5"/>
    <x v="3"/>
    <s v="Massachusetts"/>
    <x v="17"/>
    <n v="9110"/>
    <n v="850334"/>
    <n v="10.385522136367321"/>
    <n v="10.818605187854789"/>
  </r>
  <r>
    <x v="38"/>
    <n v="1438099"/>
    <n v="8.6999999999999993"/>
    <n v="8.5"/>
    <n v="8.8000000000000007"/>
    <x v="5"/>
    <x v="3"/>
    <s v="Michigan"/>
    <x v="38"/>
    <n v="12511"/>
    <n v="1425588"/>
    <n v="8.549197081541589"/>
    <n v="8.8527860989062894"/>
  </r>
  <r>
    <x v="15"/>
    <n v="760671"/>
    <n v="15.8"/>
    <n v="15.5"/>
    <n v="16.100000000000001"/>
    <x v="5"/>
    <x v="3"/>
    <s v="Minnesota"/>
    <x v="15"/>
    <n v="12019"/>
    <n v="748652"/>
    <n v="15.522699469472713"/>
    <n v="16.083237980375511"/>
  </r>
  <r>
    <x v="48"/>
    <n v="439999"/>
    <n v="4.7"/>
    <n v="4.5"/>
    <n v="4.9000000000000004"/>
    <x v="5"/>
    <x v="3"/>
    <s v="Mississippi"/>
    <x v="48"/>
    <n v="2068"/>
    <n v="437931"/>
    <n v="4.5021052647995417"/>
    <n v="4.9065645635477741"/>
  </r>
  <r>
    <x v="9"/>
    <n v="820839"/>
    <n v="7.9"/>
    <n v="7.7"/>
    <n v="8.1"/>
    <x v="5"/>
    <x v="3"/>
    <s v="Missouri"/>
    <x v="9"/>
    <n v="6485"/>
    <n v="814354"/>
    <n v="7.7111911734889489"/>
    <n v="8.0943209215709153"/>
  </r>
  <r>
    <x v="39"/>
    <n v="129227"/>
    <n v="4.2"/>
    <n v="3.8"/>
    <n v="4.5"/>
    <x v="5"/>
    <x v="3"/>
    <s v="Montana"/>
    <x v="39"/>
    <n v="543"/>
    <n v="128684"/>
    <n v="3.8630491617420017"/>
    <n v="4.5702431276065214"/>
  </r>
  <r>
    <x v="40"/>
    <n v="262433"/>
    <n v="6.6"/>
    <n v="6.3"/>
    <n v="6.9"/>
    <x v="5"/>
    <x v="3"/>
    <s v="Nebraska"/>
    <x v="40"/>
    <n v="1732"/>
    <n v="260701"/>
    <n v="6.296962981607173"/>
    <n v="6.9170409651856328"/>
  </r>
  <r>
    <x v="18"/>
    <n v="399604"/>
    <n v="7.3"/>
    <n v="7"/>
    <n v="7.5"/>
    <x v="5"/>
    <x v="3"/>
    <s v="Nevada"/>
    <x v="18"/>
    <n v="2917"/>
    <n v="396687"/>
    <n v="7.0404027721988784"/>
    <n v="7.5685234128051269"/>
  </r>
  <r>
    <x v="24"/>
    <n v="179644"/>
    <n v="7.6"/>
    <n v="7.2"/>
    <n v="8"/>
    <x v="5"/>
    <x v="3"/>
    <s v="New Hampshire"/>
    <x v="24"/>
    <n v="1365"/>
    <n v="178279"/>
    <n v="7.2069253778149358"/>
    <n v="8.0108553459648828"/>
  </r>
  <r>
    <x v="3"/>
    <n v="1199711"/>
    <n v="9.5"/>
    <n v="9.3000000000000007"/>
    <n v="9.6"/>
    <x v="5"/>
    <x v="3"/>
    <s v="New Jersey"/>
    <x v="3"/>
    <n v="11397"/>
    <n v="1188314"/>
    <n v="9.3277596662032192"/>
    <n v="9.6749572053319675"/>
  </r>
  <r>
    <x v="49"/>
    <n v="303454"/>
    <n v="4.4000000000000004"/>
    <n v="4.0999999999999996"/>
    <n v="4.5999999999999996"/>
    <x v="5"/>
    <x v="3"/>
    <s v="New Mexico"/>
    <x v="49"/>
    <n v="1335"/>
    <n v="302119"/>
    <n v="4.1699019578034635"/>
    <n v="4.6413432747028605"/>
  </r>
  <r>
    <x v="25"/>
    <n v="2461595"/>
    <n v="7.8"/>
    <n v="7.7"/>
    <n v="8"/>
    <x v="5"/>
    <x v="3"/>
    <s v="New York"/>
    <x v="25"/>
    <n v="19200"/>
    <n v="2442395"/>
    <n v="7.6906850191807496"/>
    <n v="7.9104928868266224"/>
  </r>
  <r>
    <x v="10"/>
    <n v="1350523"/>
    <n v="7.4"/>
    <n v="7.2"/>
    <n v="7.5"/>
    <x v="5"/>
    <x v="3"/>
    <s v="North Carolina"/>
    <x v="10"/>
    <n v="9994"/>
    <n v="1340529"/>
    <n v="7.2569321631445955"/>
    <n v="7.5460623758056862"/>
  </r>
  <r>
    <x v="46"/>
    <n v="87345"/>
    <n v="6.1"/>
    <n v="5.6"/>
    <n v="6.6"/>
    <x v="5"/>
    <x v="3"/>
    <s v="North Dakota"/>
    <x v="46"/>
    <n v="533"/>
    <n v="86812"/>
    <n v="5.6061327271659094"/>
    <n v="6.6417854014912949"/>
  </r>
  <r>
    <x v="41"/>
    <n v="1594180"/>
    <n v="8.6999999999999993"/>
    <n v="8.6"/>
    <n v="8.8000000000000007"/>
    <x v="5"/>
    <x v="3"/>
    <s v="Ohio"/>
    <x v="41"/>
    <n v="13869"/>
    <n v="1580311"/>
    <n v="8.556782819170893"/>
    <n v="8.8451257545820763"/>
  </r>
  <r>
    <x v="26"/>
    <n v="565311"/>
    <n v="4.9000000000000004"/>
    <n v="4.7"/>
    <n v="5.0999999999999996"/>
    <x v="5"/>
    <x v="3"/>
    <s v="Oklahoma"/>
    <x v="26"/>
    <n v="2770"/>
    <n v="562541"/>
    <n v="4.7212032198583094"/>
    <n v="5.0854408875466186"/>
  </r>
  <r>
    <x v="19"/>
    <n v="520672"/>
    <n v="12.9"/>
    <n v="12.6"/>
    <n v="13.2"/>
    <x v="5"/>
    <x v="3"/>
    <s v="Oregon"/>
    <x v="19"/>
    <n v="6717"/>
    <n v="513955"/>
    <n v="12.597652600465882"/>
    <n v="13.210807076039904"/>
  </r>
  <r>
    <x v="11"/>
    <n v="1646680"/>
    <n v="10.199999999999999"/>
    <n v="10.1"/>
    <n v="10.4"/>
    <x v="5"/>
    <x v="3"/>
    <s v="Pennsylvania"/>
    <x v="11"/>
    <n v="16796"/>
    <n v="1629884"/>
    <n v="10.047580260713074"/>
    <n v="10.354539814174929"/>
  </r>
  <r>
    <x v="27"/>
    <n v="131682"/>
    <n v="11.3"/>
    <n v="10.7"/>
    <n v="11.9"/>
    <x v="5"/>
    <x v="3"/>
    <s v="Rhode Island"/>
    <x v="27"/>
    <n v="1488"/>
    <n v="130194"/>
    <n v="10.742786606594661"/>
    <n v="11.885625269806768"/>
  </r>
  <r>
    <x v="4"/>
    <n v="647026"/>
    <n v="4.7"/>
    <n v="4.5999999999999996"/>
    <n v="4.9000000000000004"/>
    <x v="5"/>
    <x v="3"/>
    <s v="South Carolina"/>
    <x v="4"/>
    <n v="3041"/>
    <n v="643985"/>
    <n v="4.5361765967554541"/>
    <n v="4.8696360394891123"/>
  </r>
  <r>
    <x v="42"/>
    <n v="113105"/>
    <n v="4.9000000000000004"/>
    <n v="4.5999999999999996"/>
    <n v="5.4"/>
    <x v="5"/>
    <x v="3"/>
    <s v="South Dakota"/>
    <x v="42"/>
    <n v="554"/>
    <n v="112551"/>
    <n v="4.5070149883000337"/>
    <n v="5.3228218704346553"/>
  </r>
  <r>
    <x v="16"/>
    <n v="881993"/>
    <n v="5.7"/>
    <n v="5.5"/>
    <n v="5.8"/>
    <x v="5"/>
    <x v="3"/>
    <s v="Tennessee"/>
    <x v="16"/>
    <n v="5027"/>
    <n v="876966"/>
    <n v="5.5445934560007881"/>
    <n v="5.8588957471862066"/>
  </r>
  <r>
    <x v="50"/>
    <n v="4312398"/>
    <n v="6.4"/>
    <n v="6.3"/>
    <n v="6.5"/>
    <x v="5"/>
    <x v="3"/>
    <s v="Texas"/>
    <x v="50"/>
    <n v="27599"/>
    <n v="4284799"/>
    <n v="6.3250923273787842"/>
    <n v="6.4756260398471106"/>
  </r>
  <r>
    <x v="12"/>
    <n v="527133"/>
    <n v="6.4"/>
    <n v="6.1"/>
    <n v="6.6"/>
    <x v="5"/>
    <x v="3"/>
    <s v="Utah"/>
    <x v="12"/>
    <n v="3374"/>
    <n v="523759"/>
    <n v="6.1888882174821269"/>
    <n v="6.6196292827088348"/>
  </r>
  <r>
    <x v="44"/>
    <n v="79921"/>
    <n v="8.8000000000000007"/>
    <n v="8.1"/>
    <n v="9.4"/>
    <x v="5"/>
    <x v="3"/>
    <s v="Vermont"/>
    <x v="44"/>
    <n v="703"/>
    <n v="79218"/>
    <n v="8.1711598265739767"/>
    <n v="9.468430482117224"/>
  </r>
  <r>
    <x v="43"/>
    <n v="1127720"/>
    <n v="8.9"/>
    <n v="8.6999999999999993"/>
    <n v="9.1"/>
    <x v="5"/>
    <x v="3"/>
    <s v="Virginia"/>
    <x v="43"/>
    <n v="10037"/>
    <n v="1117683"/>
    <n v="8.7285644273403111"/>
    <n v="9.0752991788844621"/>
  </r>
  <r>
    <x v="28"/>
    <n v="955799"/>
    <n v="7.5"/>
    <n v="7.3"/>
    <n v="7.7"/>
    <x v="5"/>
    <x v="3"/>
    <s v="Washington"/>
    <x v="28"/>
    <n v="7168"/>
    <n v="948631"/>
    <n v="7.328470416289627"/>
    <n v="7.6744578413143287"/>
  </r>
  <r>
    <x v="5"/>
    <n v="246963"/>
    <n v="5"/>
    <n v="4.7"/>
    <n v="5.3"/>
    <x v="5"/>
    <x v="3"/>
    <s v="West Virginia"/>
    <x v="5"/>
    <n v="1235"/>
    <n v="245728"/>
    <n v="4.7299287898822824"/>
    <n v="5.2869683944030132"/>
  </r>
  <r>
    <x v="13"/>
    <n v="761365"/>
    <n v="9.1999999999999993"/>
    <n v="9"/>
    <n v="9.5"/>
    <x v="5"/>
    <x v="3"/>
    <s v="Wisconsin"/>
    <x v="13"/>
    <n v="7005"/>
    <n v="754360"/>
    <n v="8.9885516277477304"/>
    <n v="9.4175620660691539"/>
  </r>
  <r>
    <x v="29"/>
    <n v="80816"/>
    <n v="6.3"/>
    <n v="5.8"/>
    <n v="6.9"/>
    <x v="5"/>
    <x v="3"/>
    <s v="Wyoming"/>
    <x v="29"/>
    <n v="509"/>
    <n v="80307"/>
    <n v="5.7747963888225931"/>
    <n v="6.8686515612868169"/>
  </r>
  <r>
    <x v="6"/>
    <n v="678737"/>
    <n v="6.1"/>
    <n v="5.9"/>
    <n v="6.3"/>
    <x v="14"/>
    <x v="3"/>
    <s v="Alabama"/>
    <x v="6"/>
    <n v="4140"/>
    <n v="674597"/>
    <n v="5.9170639959924287"/>
    <n v="6.2876553207591561"/>
  </r>
  <r>
    <x v="30"/>
    <n v="117959"/>
    <n v="6.3"/>
    <n v="5.9"/>
    <n v="6.8"/>
    <x v="14"/>
    <x v="3"/>
    <s v="Alaska"/>
    <x v="30"/>
    <n v="743"/>
    <n v="117216"/>
    <n v="5.862544671297151"/>
    <n v="6.7672075489456827"/>
  </r>
  <r>
    <x v="0"/>
    <n v="986805"/>
    <n v="7.6"/>
    <n v="7.4"/>
    <n v="7.7"/>
    <x v="14"/>
    <x v="3"/>
    <s v="Arizona"/>
    <x v="0"/>
    <n v="7500"/>
    <n v="979305"/>
    <n v="7.4308181629321766"/>
    <n v="7.7735870151164868"/>
  </r>
  <r>
    <x v="7"/>
    <n v="430885"/>
    <n v="6.6"/>
    <n v="6.3"/>
    <n v="6.8"/>
    <x v="14"/>
    <x v="3"/>
    <s v="Arkansas"/>
    <x v="7"/>
    <n v="2844"/>
    <n v="428041"/>
    <n v="6.3628726494048387"/>
    <n v="6.8466628761621502"/>
  </r>
  <r>
    <x v="31"/>
    <n v="5719777"/>
    <n v="9.5"/>
    <n v="9.4"/>
    <n v="9.6"/>
    <x v="14"/>
    <x v="3"/>
    <s v="California"/>
    <x v="31"/>
    <n v="54338"/>
    <n v="5665439"/>
    <n v="9.4208516127135642"/>
    <n v="9.5798486713032744"/>
  </r>
  <r>
    <x v="8"/>
    <n v="756813"/>
    <n v="4.9000000000000004"/>
    <n v="4.7"/>
    <n v="5"/>
    <x v="14"/>
    <x v="3"/>
    <s v="Colorado"/>
    <x v="8"/>
    <n v="3708"/>
    <n v="753105"/>
    <n v="4.744633875677442"/>
    <n v="5.0593782080367609"/>
  </r>
  <r>
    <x v="20"/>
    <n v="499575"/>
    <n v="11.2"/>
    <n v="10.9"/>
    <n v="11.5"/>
    <x v="14"/>
    <x v="3"/>
    <s v="Connecticut"/>
    <x v="20"/>
    <n v="5595"/>
    <n v="493980"/>
    <n v="10.911395608648546"/>
    <n v="11.495160734157222"/>
  </r>
  <r>
    <x v="32"/>
    <n v="117428"/>
    <n v="7.1"/>
    <n v="6.6"/>
    <n v="7.6"/>
    <x v="14"/>
    <x v="3"/>
    <s v="Delaware"/>
    <x v="32"/>
    <n v="834"/>
    <n v="116594"/>
    <n v="6.6372457234041375"/>
    <n v="7.5994505427184658"/>
  </r>
  <r>
    <x v="47"/>
    <n v="55520"/>
    <n v="8"/>
    <n v="7.3"/>
    <n v="8.8000000000000007"/>
    <x v="14"/>
    <x v="3"/>
    <s v="District of Columbia"/>
    <x v="47"/>
    <n v="444"/>
    <n v="55076"/>
    <n v="7.2879634313356165"/>
    <n v="8.77435206032807"/>
  </r>
  <r>
    <x v="14"/>
    <n v="2409916"/>
    <n v="7.4"/>
    <n v="7.3"/>
    <n v="7.5"/>
    <x v="14"/>
    <x v="3"/>
    <s v="Florida"/>
    <x v="14"/>
    <n v="17833"/>
    <n v="2392083"/>
    <n v="7.2924151763872542"/>
    <n v="7.5088412161192748"/>
  </r>
  <r>
    <x v="1"/>
    <n v="1506291"/>
    <n v="7.2"/>
    <n v="7"/>
    <n v="7.3"/>
    <x v="14"/>
    <x v="3"/>
    <s v="Georgia"/>
    <x v="1"/>
    <n v="10845"/>
    <n v="1495446"/>
    <n v="7.0660275213903034"/>
    <n v="7.3360940697655019"/>
  </r>
  <r>
    <x v="45"/>
    <n v="164163"/>
    <n v="6.4"/>
    <n v="6"/>
    <n v="6.8"/>
    <x v="14"/>
    <x v="3"/>
    <s v="Hawaii"/>
    <x v="45"/>
    <n v="1051"/>
    <n v="163112"/>
    <n v="6.0273943795430283"/>
    <n v="6.8000526256362681"/>
  </r>
  <r>
    <x v="21"/>
    <n v="256634"/>
    <n v="7.2"/>
    <n v="6.9"/>
    <n v="7.5"/>
    <x v="14"/>
    <x v="3"/>
    <s v="Idaho"/>
    <x v="21"/>
    <n v="1848"/>
    <n v="254786"/>
    <n v="6.8809195654431807"/>
    <n v="7.5356662263850236"/>
  </r>
  <r>
    <x v="34"/>
    <n v="1856885"/>
    <n v="7.9"/>
    <n v="7.8"/>
    <n v="8"/>
    <x v="14"/>
    <x v="3"/>
    <s v="Illinois"/>
    <x v="34"/>
    <n v="14669"/>
    <n v="1842216"/>
    <n v="7.7734620838614576"/>
    <n v="8.0281523174448548"/>
  </r>
  <r>
    <x v="22"/>
    <n v="953059"/>
    <n v="11.2"/>
    <n v="11"/>
    <n v="11.4"/>
    <x v="14"/>
    <x v="3"/>
    <s v="Indiana"/>
    <x v="22"/>
    <n v="10674"/>
    <n v="942385"/>
    <n v="10.990395337745067"/>
    <n v="11.412997733522047"/>
  </r>
  <r>
    <x v="33"/>
    <n v="428753"/>
    <n v="1.5"/>
    <n v="1.4"/>
    <n v="1.6"/>
    <x v="14"/>
    <x v="3"/>
    <s v="Iowa"/>
    <x v="33"/>
    <n v="643"/>
    <n v="428110"/>
    <n v="1.3880769146455771"/>
    <n v="1.6202516625313657"/>
  </r>
  <r>
    <x v="35"/>
    <n v="424810"/>
    <n v="5.5"/>
    <n v="5.3"/>
    <n v="5.7"/>
    <x v="14"/>
    <x v="3"/>
    <s v="Kansas"/>
    <x v="35"/>
    <n v="2336"/>
    <n v="422474"/>
    <n v="5.280888424239814"/>
    <n v="5.7259126789533967"/>
  </r>
  <r>
    <x v="36"/>
    <n v="601070"/>
    <n v="6.1"/>
    <n v="5.9"/>
    <n v="6.3"/>
    <x v="14"/>
    <x v="3"/>
    <s v="Kentucky"/>
    <x v="36"/>
    <n v="3667"/>
    <n v="597403"/>
    <n v="5.9070117025020368"/>
    <n v="6.300875170451171"/>
  </r>
  <r>
    <x v="37"/>
    <n v="617931"/>
    <n v="4.9000000000000004"/>
    <n v="4.8"/>
    <n v="5.0999999999999996"/>
    <x v="14"/>
    <x v="3"/>
    <s v="Louisiana"/>
    <x v="37"/>
    <n v="3028"/>
    <n v="614903"/>
    <n v="4.7291120227898382"/>
    <n v="5.0774906353716913"/>
  </r>
  <r>
    <x v="23"/>
    <n v="170277"/>
    <n v="13.3"/>
    <n v="12.8"/>
    <n v="13.9"/>
    <x v="14"/>
    <x v="3"/>
    <s v="Maine"/>
    <x v="23"/>
    <n v="2265"/>
    <n v="168012"/>
    <n v="12.76835917095293"/>
    <n v="13.857310634167925"/>
  </r>
  <r>
    <x v="2"/>
    <n v="760509"/>
    <n v="10.1"/>
    <n v="9.9"/>
    <n v="10.3"/>
    <x v="14"/>
    <x v="3"/>
    <s v="Maryland"/>
    <x v="2"/>
    <n v="7681"/>
    <n v="752828"/>
    <n v="9.8775255722590227"/>
    <n v="10.327052997835647"/>
  </r>
  <r>
    <x v="17"/>
    <n v="856298"/>
    <n v="11.7"/>
    <n v="11.5"/>
    <n v="11.9"/>
    <x v="14"/>
    <x v="3"/>
    <s v="Massachusetts"/>
    <x v="17"/>
    <n v="10019"/>
    <n v="846279"/>
    <n v="11.474764306917633"/>
    <n v="11.930348806790997"/>
  </r>
  <r>
    <x v="38"/>
    <n v="1420628"/>
    <n v="9.1"/>
    <n v="8.9"/>
    <n v="9.1999999999999993"/>
    <x v="14"/>
    <x v="3"/>
    <s v="Michigan"/>
    <x v="38"/>
    <n v="12928"/>
    <n v="1407700"/>
    <n v="8.945359203668076"/>
    <n v="9.2576971436158928"/>
  </r>
  <r>
    <x v="15"/>
    <n v="761037"/>
    <n v="16.600000000000001"/>
    <n v="16.3"/>
    <n v="16.899999999999999"/>
    <x v="14"/>
    <x v="3"/>
    <s v="Minnesota"/>
    <x v="15"/>
    <n v="12633"/>
    <n v="748404"/>
    <n v="16.315076084388338"/>
    <n v="16.889241058935465"/>
  </r>
  <r>
    <x v="48"/>
    <n v="437230"/>
    <n v="5.5"/>
    <n v="5.3"/>
    <n v="5.7"/>
    <x v="14"/>
    <x v="3"/>
    <s v="Mississippi"/>
    <x v="48"/>
    <n v="2405"/>
    <n v="434825"/>
    <n v="5.2855249361884127"/>
    <n v="5.7242391817019653"/>
  </r>
  <r>
    <x v="9"/>
    <n v="816789"/>
    <n v="8.6999999999999993"/>
    <n v="8.5"/>
    <n v="8.9"/>
    <x v="14"/>
    <x v="3"/>
    <s v="Missouri"/>
    <x v="9"/>
    <n v="7106"/>
    <n v="809683"/>
    <n v="8.500795444636509"/>
    <n v="8.9036683768518152"/>
  </r>
  <r>
    <x v="39"/>
    <n v="129177"/>
    <n v="3"/>
    <n v="2.7"/>
    <n v="3.3"/>
    <x v="14"/>
    <x v="3"/>
    <s v="Montana"/>
    <x v="39"/>
    <n v="388"/>
    <n v="128789"/>
    <n v="2.7189000754538779"/>
    <n v="3.3179197038110386"/>
  </r>
  <r>
    <x v="40"/>
    <n v="264594"/>
    <n v="7.5"/>
    <n v="7.1"/>
    <n v="7.8"/>
    <x v="14"/>
    <x v="3"/>
    <s v="Nebraska"/>
    <x v="40"/>
    <n v="1984"/>
    <n v="262610"/>
    <n v="7.1764960611768371"/>
    <n v="7.8343650891732182"/>
  </r>
  <r>
    <x v="18"/>
    <n v="401059"/>
    <n v="8.1999999999999993"/>
    <n v="7.9"/>
    <n v="8.5"/>
    <x v="14"/>
    <x v="3"/>
    <s v="Nevada"/>
    <x v="18"/>
    <n v="3289"/>
    <n v="397770"/>
    <n v="7.9262657790308904"/>
    <n v="8.4847321455835925"/>
  </r>
  <r>
    <x v="24"/>
    <n v="176757"/>
    <n v="8.8000000000000007"/>
    <n v="8.4"/>
    <n v="9.1999999999999993"/>
    <x v="14"/>
    <x v="3"/>
    <s v="New Hampshire"/>
    <x v="24"/>
    <n v="1555"/>
    <n v="175202"/>
    <n v="8.3723465436314211"/>
    <n v="9.2437806094298782"/>
  </r>
  <r>
    <x v="3"/>
    <n v="1177240"/>
    <n v="10.5"/>
    <n v="10.3"/>
    <n v="10.7"/>
    <x v="14"/>
    <x v="3"/>
    <s v="New Jersey"/>
    <x v="3"/>
    <n v="12361"/>
    <n v="1164879"/>
    <n v="10.317432682059037"/>
    <n v="10.685727910550941"/>
  </r>
  <r>
    <x v="49"/>
    <n v="302619"/>
    <n v="4.9000000000000004"/>
    <n v="4.7"/>
    <n v="5.2"/>
    <x v="14"/>
    <x v="3"/>
    <s v="New Mexico"/>
    <x v="49"/>
    <n v="1483"/>
    <n v="301136"/>
    <n v="4.6577967598873631"/>
    <n v="5.1558757458108362"/>
  </r>
  <r>
    <x v="25"/>
    <n v="2427519"/>
    <n v="8.4"/>
    <n v="8.3000000000000007"/>
    <n v="8.6"/>
    <x v="14"/>
    <x v="3"/>
    <s v="New York"/>
    <x v="25"/>
    <n v="20391"/>
    <n v="2407128"/>
    <n v="8.2858961542813603"/>
    <n v="8.5155282287371872"/>
  </r>
  <r>
    <x v="10"/>
    <n v="1356317"/>
    <n v="8.1"/>
    <n v="7.9"/>
    <n v="8.1999999999999993"/>
    <x v="14"/>
    <x v="3"/>
    <s v="North Carolina"/>
    <x v="10"/>
    <n v="10986"/>
    <n v="1345331"/>
    <n v="7.9504020799561692"/>
    <n v="8.25213701483802"/>
  </r>
  <r>
    <x v="46"/>
    <n v="87704"/>
    <n v="6.6"/>
    <n v="6.1"/>
    <n v="7.2"/>
    <x v="14"/>
    <x v="3"/>
    <s v="North Dakota"/>
    <x v="46"/>
    <n v="579"/>
    <n v="87125"/>
    <n v="6.0861110868279109"/>
    <n v="7.1606116633401582"/>
  </r>
  <r>
    <x v="41"/>
    <n v="1579692"/>
    <n v="9.4"/>
    <n v="9.3000000000000007"/>
    <n v="9.6"/>
    <x v="14"/>
    <x v="3"/>
    <s v="Ohio"/>
    <x v="41"/>
    <n v="14849"/>
    <n v="1564843"/>
    <n v="9.2506345276953628"/>
    <n v="9.5516188424164312"/>
  </r>
  <r>
    <x v="26"/>
    <n v="568946"/>
    <n v="5.6"/>
    <n v="5.5"/>
    <n v="5.8"/>
    <x v="14"/>
    <x v="3"/>
    <s v="Oklahoma"/>
    <x v="26"/>
    <n v="3186"/>
    <n v="565760"/>
    <n v="5.4091798271041904"/>
    <n v="5.7971533049565593"/>
  </r>
  <r>
    <x v="19"/>
    <n v="519468"/>
    <n v="13.4"/>
    <n v="13.1"/>
    <n v="13.8"/>
    <x v="14"/>
    <x v="3"/>
    <s v="Oregon"/>
    <x v="19"/>
    <n v="6961"/>
    <n v="512507"/>
    <n v="13.091108599324155"/>
    <n v="13.71658403655208"/>
  </r>
  <r>
    <x v="11"/>
    <n v="1626936"/>
    <n v="11.7"/>
    <n v="11.5"/>
    <n v="11.9"/>
    <x v="14"/>
    <x v="3"/>
    <s v="Pennsylvania"/>
    <x v="11"/>
    <n v="19035"/>
    <n v="1607901"/>
    <n v="11.535814501400266"/>
    <n v="11.86630553315565"/>
  </r>
  <r>
    <x v="27"/>
    <n v="130711"/>
    <n v="12.7"/>
    <n v="12.1"/>
    <n v="13.3"/>
    <x v="14"/>
    <x v="3"/>
    <s v="Rhode Island"/>
    <x v="27"/>
    <n v="1660"/>
    <n v="129051"/>
    <n v="12.106559732405605"/>
    <n v="13.321627470558715"/>
  </r>
  <r>
    <x v="4"/>
    <n v="647570"/>
    <n v="5.4"/>
    <n v="5.2"/>
    <n v="5.6"/>
    <x v="14"/>
    <x v="3"/>
    <s v="South Carolina"/>
    <x v="4"/>
    <n v="3497"/>
    <n v="644073"/>
    <n v="5.2245525981668459"/>
    <n v="5.5816922048293955"/>
  </r>
  <r>
    <x v="42"/>
    <n v="113645"/>
    <n v="5.5"/>
    <n v="5.0999999999999996"/>
    <n v="5.9"/>
    <x v="14"/>
    <x v="3"/>
    <s v="South Dakota"/>
    <x v="42"/>
    <n v="625"/>
    <n v="113020"/>
    <n v="5.0853583667768589"/>
    <n v="5.9472350387178086"/>
  </r>
  <r>
    <x v="16"/>
    <n v="891908"/>
    <n v="6.3"/>
    <n v="6.1"/>
    <n v="6.4"/>
    <x v="14"/>
    <x v="3"/>
    <s v="Tennessee"/>
    <x v="16"/>
    <n v="5619"/>
    <n v="886289"/>
    <n v="6.1378579925907166"/>
    <n v="6.4663489887107266"/>
  </r>
  <r>
    <x v="50"/>
    <n v="4371500"/>
    <n v="7"/>
    <n v="7"/>
    <n v="7.1"/>
    <x v="14"/>
    <x v="3"/>
    <s v="Texas"/>
    <x v="50"/>
    <n v="30601"/>
    <n v="4340899"/>
    <n v="6.9223884483851119"/>
    <n v="7.0787067533053909"/>
  </r>
  <r>
    <x v="12"/>
    <n v="537907"/>
    <n v="6.8"/>
    <n v="6.5"/>
    <n v="7"/>
    <x v="14"/>
    <x v="3"/>
    <s v="Utah"/>
    <x v="12"/>
    <n v="3658"/>
    <n v="534249"/>
    <n v="6.584245661923104"/>
    <n v="7.0236627397168325"/>
  </r>
  <r>
    <x v="44"/>
    <n v="78287"/>
    <n v="9.5"/>
    <n v="8.8000000000000007"/>
    <n v="10.199999999999999"/>
    <x v="14"/>
    <x v="3"/>
    <s v="Vermont"/>
    <x v="44"/>
    <n v="744"/>
    <n v="77543"/>
    <n v="8.846671843190391"/>
    <n v="10.208449177642816"/>
  </r>
  <r>
    <x v="43"/>
    <n v="1130504"/>
    <n v="9.9"/>
    <n v="9.6999999999999993"/>
    <n v="10.1"/>
    <x v="14"/>
    <x v="3"/>
    <s v="Virginia"/>
    <x v="43"/>
    <n v="11192"/>
    <n v="1119312"/>
    <n v="9.7191493423714501"/>
    <n v="10.08419977012224"/>
  </r>
  <r>
    <x v="28"/>
    <n v="955171"/>
    <n v="8.1999999999999993"/>
    <n v="8"/>
    <n v="8.4"/>
    <x v="14"/>
    <x v="3"/>
    <s v="Washington"/>
    <x v="28"/>
    <n v="7832"/>
    <n v="947339"/>
    <n v="8.0206760101957375"/>
    <n v="8.3824376175579971"/>
  </r>
  <r>
    <x v="5"/>
    <n v="246418"/>
    <n v="5.4"/>
    <n v="5.0999999999999996"/>
    <n v="5.7"/>
    <x v="14"/>
    <x v="3"/>
    <s v="West Virginia"/>
    <x v="5"/>
    <n v="1331"/>
    <n v="245087"/>
    <n v="5.1194022986533829"/>
    <n v="5.6988005158328479"/>
  </r>
  <r>
    <x v="13"/>
    <n v="755792"/>
    <n v="10.1"/>
    <n v="9.9"/>
    <n v="10.3"/>
    <x v="14"/>
    <x v="3"/>
    <s v="Wisconsin"/>
    <x v="13"/>
    <n v="7633"/>
    <n v="748159"/>
    <n v="9.8763704867800843"/>
    <n v="10.327288519000076"/>
  </r>
  <r>
    <x v="29"/>
    <n v="81708"/>
    <n v="7.5"/>
    <n v="6.9"/>
    <n v="8.1"/>
    <x v="14"/>
    <x v="3"/>
    <s v="Wyoming"/>
    <x v="29"/>
    <n v="613"/>
    <n v="81095"/>
    <n v="6.9324666411004721"/>
    <n v="8.1184909296022045"/>
  </r>
  <r>
    <x v="6"/>
    <n v="676177"/>
    <n v="6.8"/>
    <n v="6.6"/>
    <n v="7"/>
    <x v="6"/>
    <x v="3"/>
    <s v="Alabama"/>
    <x v="6"/>
    <n v="4598"/>
    <n v="671579"/>
    <n v="6.6068568476552487"/>
    <n v="6.9987363527858832"/>
  </r>
  <r>
    <x v="30"/>
    <n v="117789"/>
    <n v="7.1"/>
    <n v="6.7"/>
    <n v="7.6"/>
    <x v="6"/>
    <x v="3"/>
    <s v="Alaska"/>
    <x v="30"/>
    <n v="836"/>
    <n v="116953"/>
    <n v="6.6333095419930412"/>
    <n v="7.5937134083494291"/>
  </r>
  <r>
    <x v="0"/>
    <n v="993616"/>
    <n v="8.1999999999999993"/>
    <n v="8"/>
    <n v="8.4"/>
    <x v="6"/>
    <x v="3"/>
    <s v="Arizona"/>
    <x v="0"/>
    <n v="8148"/>
    <n v="985468"/>
    <n v="8.0248983765681086"/>
    <n v="8.3796064236676262"/>
  </r>
  <r>
    <x v="7"/>
    <n v="431069"/>
    <n v="7.2"/>
    <n v="7"/>
    <n v="7.5"/>
    <x v="6"/>
    <x v="3"/>
    <s v="Arkansas"/>
    <x v="7"/>
    <n v="3104"/>
    <n v="427965"/>
    <n v="6.9525793798587801"/>
    <n v="7.4576104103372591"/>
  </r>
  <r>
    <x v="31"/>
    <n v="5728978"/>
    <n v="10.3"/>
    <n v="10.199999999999999"/>
    <n v="10.4"/>
    <x v="6"/>
    <x v="3"/>
    <s v="California"/>
    <x v="31"/>
    <n v="59008"/>
    <n v="5669970"/>
    <n v="10.217568039638198"/>
    <n v="10.382923413266857"/>
  </r>
  <r>
    <x v="8"/>
    <n v="766235"/>
    <n v="5.4"/>
    <n v="5.2"/>
    <n v="5.5"/>
    <x v="6"/>
    <x v="3"/>
    <s v="Colorado"/>
    <x v="8"/>
    <n v="4138"/>
    <n v="762097"/>
    <n v="5.2387569954483224"/>
    <n v="5.5670662163545872"/>
  </r>
  <r>
    <x v="20"/>
    <n v="495151"/>
    <n v="12.2"/>
    <n v="11.9"/>
    <n v="12.5"/>
    <x v="6"/>
    <x v="3"/>
    <s v="Connecticut"/>
    <x v="20"/>
    <n v="6041"/>
    <n v="489110"/>
    <n v="11.898260916435001"/>
    <n v="12.509945258452632"/>
  </r>
  <r>
    <x v="32"/>
    <n v="117607"/>
    <n v="7.7"/>
    <n v="7.2"/>
    <n v="8.1999999999999993"/>
    <x v="6"/>
    <x v="3"/>
    <s v="Delaware"/>
    <x v="32"/>
    <n v="906"/>
    <n v="116701"/>
    <n v="7.2192464012978235"/>
    <n v="8.2201589825713022"/>
  </r>
  <r>
    <x v="47"/>
    <n v="56954"/>
    <n v="9"/>
    <n v="8.1999999999999993"/>
    <n v="9.8000000000000007"/>
    <x v="6"/>
    <x v="3"/>
    <s v="District of Columbia"/>
    <x v="47"/>
    <n v="513"/>
    <n v="56441"/>
    <n v="8.2623712600316352"/>
    <n v="9.818395715051988"/>
  </r>
  <r>
    <x v="14"/>
    <n v="2426549"/>
    <n v="8.3000000000000007"/>
    <n v="8.1999999999999993"/>
    <n v="8.4"/>
    <x v="6"/>
    <x v="3"/>
    <s v="Florida"/>
    <x v="14"/>
    <n v="20140"/>
    <n v="2406409"/>
    <n v="8.1864727399362724"/>
    <n v="8.4147900764145263"/>
  </r>
  <r>
    <x v="1"/>
    <n v="1521243"/>
    <n v="7.8"/>
    <n v="7.6"/>
    <n v="7.9"/>
    <x v="6"/>
    <x v="3"/>
    <s v="Georgia"/>
    <x v="1"/>
    <n v="11866"/>
    <n v="1509377"/>
    <n v="7.6616286480613427"/>
    <n v="7.9412576238725929"/>
  </r>
  <r>
    <x v="45"/>
    <n v="165531"/>
    <n v="6.8"/>
    <n v="6.4"/>
    <n v="7.2"/>
    <x v="6"/>
    <x v="3"/>
    <s v="Hawaii"/>
    <x v="45"/>
    <n v="1126"/>
    <n v="164405"/>
    <n v="6.4173411296790972"/>
    <n v="7.2102519434194718"/>
  </r>
  <r>
    <x v="21"/>
    <n v="259742"/>
    <n v="7.6"/>
    <n v="7.2"/>
    <n v="7.9"/>
    <x v="6"/>
    <x v="3"/>
    <s v="Idaho"/>
    <x v="21"/>
    <n v="1974"/>
    <n v="257768"/>
    <n v="7.2729138403258071"/>
    <n v="7.9413488274644211"/>
  </r>
  <r>
    <x v="34"/>
    <n v="1844090"/>
    <n v="8.4"/>
    <n v="8.3000000000000007"/>
    <n v="8.6"/>
    <x v="6"/>
    <x v="3"/>
    <s v="Illinois"/>
    <x v="34"/>
    <n v="15490"/>
    <n v="1828600"/>
    <n v="8.2690966988274699"/>
    <n v="8.5325653219675672"/>
  </r>
  <r>
    <x v="22"/>
    <n v="951574"/>
    <n v="12.3"/>
    <n v="12.1"/>
    <n v="12.5"/>
    <x v="6"/>
    <x v="3"/>
    <s v="Indiana"/>
    <x v="22"/>
    <n v="11704"/>
    <n v="939870"/>
    <n v="12.080109579711831"/>
    <n v="12.523070989235705"/>
  </r>
  <r>
    <x v="33"/>
    <n v="430715"/>
    <n v="1.5"/>
    <n v="1.3"/>
    <n v="1.6"/>
    <x v="6"/>
    <x v="3"/>
    <s v="Iowa"/>
    <x v="33"/>
    <n v="646"/>
    <n v="430069"/>
    <n v="1.3884510223334234"/>
    <n v="1.6201042905285619"/>
  </r>
  <r>
    <x v="35"/>
    <n v="426652"/>
    <n v="6.4"/>
    <n v="6.1"/>
    <n v="6.6"/>
    <x v="6"/>
    <x v="3"/>
    <s v="Kansas"/>
    <x v="35"/>
    <n v="2731"/>
    <n v="423921"/>
    <n v="6.1660238671826804"/>
    <n v="6.6448670844843623"/>
  </r>
  <r>
    <x v="36"/>
    <n v="604045"/>
    <n v="6.8"/>
    <n v="6.5"/>
    <n v="7"/>
    <x v="6"/>
    <x v="3"/>
    <s v="Kentucky"/>
    <x v="36"/>
    <n v="4108"/>
    <n v="599937"/>
    <n v="6.5966253772488193"/>
    <n v="7.0112832795564737"/>
  </r>
  <r>
    <x v="37"/>
    <n v="622786"/>
    <n v="5.4"/>
    <n v="5.2"/>
    <n v="5.5"/>
    <x v="6"/>
    <x v="3"/>
    <s v="Louisiana"/>
    <x v="37"/>
    <n v="3363"/>
    <n v="619423"/>
    <n v="5.2208926450747164"/>
    <n v="5.5850663009747858"/>
  </r>
  <r>
    <x v="23"/>
    <n v="167122"/>
    <n v="14.6"/>
    <n v="14"/>
    <n v="15.2"/>
    <x v="6"/>
    <x v="3"/>
    <s v="Maine"/>
    <x v="23"/>
    <n v="2440"/>
    <n v="164682"/>
    <n v="14.035888346450022"/>
    <n v="15.186650886203941"/>
  </r>
  <r>
    <x v="2"/>
    <n v="763071"/>
    <n v="10.6"/>
    <n v="10.4"/>
    <n v="10.8"/>
    <x v="6"/>
    <x v="3"/>
    <s v="Maryland"/>
    <x v="2"/>
    <n v="8089"/>
    <n v="754982"/>
    <n v="10.373228798702536"/>
    <n v="10.83287128433099"/>
  </r>
  <r>
    <x v="17"/>
    <n v="855783"/>
    <n v="13.1"/>
    <n v="12.9"/>
    <n v="13.3"/>
    <x v="6"/>
    <x v="3"/>
    <s v="Massachusetts"/>
    <x v="17"/>
    <n v="11211"/>
    <n v="844572"/>
    <n v="12.861536488243029"/>
    <n v="13.343401905752827"/>
  </r>
  <r>
    <x v="38"/>
    <n v="1407009"/>
    <n v="9.5"/>
    <n v="9.4"/>
    <n v="9.6999999999999993"/>
    <x v="6"/>
    <x v="3"/>
    <s v="Michigan"/>
    <x v="38"/>
    <n v="13367"/>
    <n v="1393642"/>
    <n v="9.3413312902764556"/>
    <n v="9.6619362499816237"/>
  </r>
  <r>
    <x v="15"/>
    <n v="764964"/>
    <n v="17.3"/>
    <n v="17"/>
    <n v="17.600000000000001"/>
    <x v="6"/>
    <x v="3"/>
    <s v="Minnesota"/>
    <x v="15"/>
    <n v="13234"/>
    <n v="751730"/>
    <n v="17.010366599774756"/>
    <n v="17.594802433655403"/>
  </r>
  <r>
    <x v="48"/>
    <n v="437820"/>
    <n v="6.4"/>
    <n v="6.2"/>
    <n v="6.7"/>
    <x v="6"/>
    <x v="3"/>
    <s v="Mississippi"/>
    <x v="48"/>
    <n v="2802"/>
    <n v="435018"/>
    <n v="6.167896374300267"/>
    <n v="6.6405460351753636"/>
  </r>
  <r>
    <x v="9"/>
    <n v="816438"/>
    <n v="9.5"/>
    <n v="9.3000000000000007"/>
    <n v="9.6999999999999993"/>
    <x v="6"/>
    <x v="3"/>
    <s v="Missouri"/>
    <x v="9"/>
    <n v="7756"/>
    <n v="808682"/>
    <n v="9.2916609227228868"/>
    <n v="9.7125604080910062"/>
  </r>
  <r>
    <x v="39"/>
    <n v="129878"/>
    <n v="3.5"/>
    <n v="3.2"/>
    <n v="3.8"/>
    <x v="6"/>
    <x v="3"/>
    <s v="Montana"/>
    <x v="39"/>
    <n v="455"/>
    <n v="129423"/>
    <n v="3.1956384975876047"/>
    <n v="3.8403062392325111"/>
  </r>
  <r>
    <x v="40"/>
    <n v="267579"/>
    <n v="8.1"/>
    <n v="7.8"/>
    <n v="8.4"/>
    <x v="6"/>
    <x v="3"/>
    <s v="Nebraska"/>
    <x v="40"/>
    <n v="2167"/>
    <n v="265412"/>
    <n v="7.7657930818792469"/>
    <n v="8.4454162586429113"/>
  </r>
  <r>
    <x v="18"/>
    <n v="405383"/>
    <n v="9"/>
    <n v="8.6999999999999993"/>
    <n v="9.3000000000000007"/>
    <x v="6"/>
    <x v="3"/>
    <s v="Nevada"/>
    <x v="18"/>
    <n v="3648"/>
    <n v="401735"/>
    <n v="8.7127384325610393"/>
    <n v="9.2943617302157353"/>
  </r>
  <r>
    <x v="24"/>
    <n v="173822"/>
    <n v="10.199999999999999"/>
    <n v="9.8000000000000007"/>
    <n v="10.7"/>
    <x v="6"/>
    <x v="3"/>
    <s v="New Hampshire"/>
    <x v="24"/>
    <n v="1773"/>
    <n v="172049"/>
    <n v="9.738189209214184"/>
    <n v="10.68363892076297"/>
  </r>
  <r>
    <x v="3"/>
    <n v="1189043"/>
    <n v="11.2"/>
    <n v="11"/>
    <n v="11.4"/>
    <x v="6"/>
    <x v="3"/>
    <s v="New Jersey"/>
    <x v="3"/>
    <n v="13317"/>
    <n v="1175726"/>
    <n v="11.012172145027741"/>
    <n v="11.390512534861903"/>
  </r>
  <r>
    <x v="49"/>
    <n v="303049"/>
    <n v="5.6"/>
    <n v="5.3"/>
    <n v="5.8"/>
    <x v="6"/>
    <x v="3"/>
    <s v="New Mexico"/>
    <x v="49"/>
    <n v="1697"/>
    <n v="301352"/>
    <n v="5.3401227661576041"/>
    <n v="5.8719201319202821"/>
  </r>
  <r>
    <x v="25"/>
    <n v="2427513"/>
    <n v="9.1999999999999993"/>
    <n v="9"/>
    <n v="9.3000000000000007"/>
    <x v="6"/>
    <x v="3"/>
    <s v="New York"/>
    <x v="25"/>
    <n v="22333"/>
    <n v="2405180"/>
    <n v="9.0806171839155301"/>
    <n v="9.3208376261677941"/>
  </r>
  <r>
    <x v="10"/>
    <n v="1366747"/>
    <n v="8.6999999999999993"/>
    <n v="8.5"/>
    <n v="8.9"/>
    <x v="6"/>
    <x v="3"/>
    <s v="North Carolina"/>
    <x v="10"/>
    <n v="11891"/>
    <n v="1354856"/>
    <n v="8.545889104215755"/>
    <n v="8.8573132478914829"/>
  </r>
  <r>
    <x v="46"/>
    <n v="90685"/>
    <n v="7.1"/>
    <n v="6.5"/>
    <n v="7.6"/>
    <x v="6"/>
    <x v="3"/>
    <s v="North Dakota"/>
    <x v="46"/>
    <n v="644"/>
    <n v="90041"/>
    <n v="6.5746777912635057"/>
    <n v="7.6700896800166714"/>
  </r>
  <r>
    <x v="41"/>
    <n v="1570484"/>
    <n v="10"/>
    <n v="9.8000000000000007"/>
    <n v="10.199999999999999"/>
    <x v="6"/>
    <x v="3"/>
    <s v="Ohio"/>
    <x v="41"/>
    <n v="15705"/>
    <n v="1554779"/>
    <n v="9.8456718980747873"/>
    <n v="10.156928968698233"/>
  </r>
  <r>
    <x v="26"/>
    <n v="574282"/>
    <n v="6.5"/>
    <n v="6.3"/>
    <n v="6.7"/>
    <x v="6"/>
    <x v="3"/>
    <s v="Oklahoma"/>
    <x v="26"/>
    <n v="3733"/>
    <n v="570549"/>
    <n v="6.2956707677700017"/>
    <n v="6.7115129716820192"/>
  </r>
  <r>
    <x v="19"/>
    <n v="521072"/>
    <n v="13.9"/>
    <n v="13.6"/>
    <n v="14.2"/>
    <x v="6"/>
    <x v="3"/>
    <s v="Oregon"/>
    <x v="19"/>
    <n v="7243"/>
    <n v="513829"/>
    <n v="13.585829566352988"/>
    <n v="14.221718406422857"/>
  </r>
  <r>
    <x v="11"/>
    <n v="1620867"/>
    <n v="12.7"/>
    <n v="12.5"/>
    <n v="12.9"/>
    <x v="6"/>
    <x v="3"/>
    <s v="Pennsylvania"/>
    <x v="11"/>
    <n v="20585"/>
    <n v="1600282"/>
    <n v="12.528751280035499"/>
    <n v="12.873545069353636"/>
  </r>
  <r>
    <x v="27"/>
    <n v="129627"/>
    <n v="13.4"/>
    <n v="12.8"/>
    <n v="14.1"/>
    <x v="6"/>
    <x v="3"/>
    <s v="Rhode Island"/>
    <x v="27"/>
    <n v="1737"/>
    <n v="127890"/>
    <n v="12.787990981488212"/>
    <n v="14.040820894468686"/>
  </r>
  <r>
    <x v="4"/>
    <n v="653571"/>
    <n v="6.3"/>
    <n v="6.2"/>
    <n v="6.5"/>
    <x v="6"/>
    <x v="3"/>
    <s v="South Carolina"/>
    <x v="4"/>
    <n v="4117"/>
    <n v="649454"/>
    <n v="6.1102645877552897"/>
    <n v="6.4940171811593563"/>
  </r>
  <r>
    <x v="42"/>
    <n v="115453"/>
    <n v="5.9"/>
    <n v="5.4"/>
    <n v="6.3"/>
    <x v="6"/>
    <x v="3"/>
    <s v="South Dakota"/>
    <x v="42"/>
    <n v="681"/>
    <n v="114772"/>
    <n v="5.4723298653801358"/>
    <n v="6.3575577494464026"/>
  </r>
  <r>
    <x v="16"/>
    <n v="885214"/>
    <n v="6.8"/>
    <n v="6.7"/>
    <n v="7"/>
    <x v="6"/>
    <x v="3"/>
    <s v="Tennessee"/>
    <x v="16"/>
    <n v="6019"/>
    <n v="879195"/>
    <n v="6.6303954737759021"/>
    <n v="6.9728566240082843"/>
  </r>
  <r>
    <x v="50"/>
    <n v="4436112"/>
    <n v="7.6"/>
    <n v="7.5"/>
    <n v="7.7"/>
    <x v="6"/>
    <x v="3"/>
    <s v="Texas"/>
    <x v="50"/>
    <n v="33714"/>
    <n v="4402398"/>
    <n v="7.5195059435656768"/>
    <n v="7.6811434237523928"/>
  </r>
  <r>
    <x v="12"/>
    <n v="550572"/>
    <n v="7.3"/>
    <n v="7.1"/>
    <n v="7.5"/>
    <x v="6"/>
    <x v="3"/>
    <s v="Utah"/>
    <x v="12"/>
    <n v="4019"/>
    <n v="546553"/>
    <n v="7.0781859318327536"/>
    <n v="7.5280514895419524"/>
  </r>
  <r>
    <x v="44"/>
    <n v="77646"/>
    <n v="10.199999999999999"/>
    <n v="9.5"/>
    <n v="10.9"/>
    <x v="6"/>
    <x v="3"/>
    <s v="Vermont"/>
    <x v="44"/>
    <n v="792"/>
    <n v="76854"/>
    <n v="9.5163935643148303"/>
    <n v="10.932346948088647"/>
  </r>
  <r>
    <x v="43"/>
    <n v="1135632"/>
    <n v="10.9"/>
    <n v="10.7"/>
    <n v="11.1"/>
    <x v="6"/>
    <x v="3"/>
    <s v="Virginia"/>
    <x v="43"/>
    <n v="12378"/>
    <n v="1123254"/>
    <n v="10.710324988154186"/>
    <n v="11.09229919374428"/>
  </r>
  <r>
    <x v="28"/>
    <n v="958439"/>
    <n v="8.9"/>
    <n v="8.6999999999999993"/>
    <n v="9"/>
    <x v="6"/>
    <x v="3"/>
    <s v="Washington"/>
    <x v="28"/>
    <n v="8530"/>
    <n v="949909"/>
    <n v="8.7138005059858834"/>
    <n v="9.0899126845141023"/>
  </r>
  <r>
    <x v="5"/>
    <n v="245478"/>
    <n v="5.8"/>
    <n v="5.5"/>
    <n v="6.1"/>
    <x v="6"/>
    <x v="3"/>
    <s v="West Virginia"/>
    <x v="5"/>
    <n v="1424"/>
    <n v="244054"/>
    <n v="5.5079457423139422"/>
    <n v="6.1093756932476673"/>
  </r>
  <r>
    <x v="13"/>
    <n v="755006"/>
    <n v="10.9"/>
    <n v="10.6"/>
    <n v="11.1"/>
    <x v="6"/>
    <x v="3"/>
    <s v="Wisconsin"/>
    <x v="13"/>
    <n v="8230"/>
    <n v="746776"/>
    <n v="10.668808530907274"/>
    <n v="11.137319753473053"/>
  </r>
  <r>
    <x v="29"/>
    <n v="82862"/>
    <n v="8"/>
    <n v="7.5"/>
    <n v="8.6999999999999993"/>
    <x v="6"/>
    <x v="3"/>
    <s v="Wyoming"/>
    <x v="29"/>
    <n v="663"/>
    <n v="82199"/>
    <n v="7.4161884454368696"/>
    <n v="8.6319374820786923"/>
  </r>
  <r>
    <x v="6"/>
    <n v="677032"/>
    <n v="7.5"/>
    <n v="7.3"/>
    <n v="7.7"/>
    <x v="15"/>
    <x v="3"/>
    <s v="Alabama"/>
    <x v="6"/>
    <n v="5078"/>
    <n v="671954"/>
    <n v="7.2976037779097966"/>
    <n v="7.7087531040672488"/>
  </r>
  <r>
    <x v="30"/>
    <n v="117065"/>
    <n v="7.8"/>
    <n v="7.3"/>
    <n v="8.3000000000000007"/>
    <x v="15"/>
    <x v="3"/>
    <s v="Alaska"/>
    <x v="30"/>
    <n v="913"/>
    <n v="116152"/>
    <n v="7.3105555323490412"/>
    <n v="8.319918264253328"/>
  </r>
  <r>
    <x v="0"/>
    <n v="1007136"/>
    <n v="8.8000000000000007"/>
    <n v="8.6"/>
    <n v="9"/>
    <x v="15"/>
    <x v="3"/>
    <s v="Arizona"/>
    <x v="0"/>
    <n v="8863"/>
    <n v="998273"/>
    <n v="8.6196442233326316"/>
    <n v="8.984506391083924"/>
  </r>
  <r>
    <x v="7"/>
    <n v="434806"/>
    <n v="7.8"/>
    <n v="7.5"/>
    <n v="8"/>
    <x v="15"/>
    <x v="3"/>
    <s v="Arkansas"/>
    <x v="7"/>
    <n v="3391"/>
    <n v="431415"/>
    <n v="7.5416549597846334"/>
    <n v="8.0648028794714186"/>
  </r>
  <r>
    <x v="31"/>
    <n v="5723381"/>
    <n v="11.1"/>
    <n v="11.1"/>
    <n v="11.2"/>
    <x v="15"/>
    <x v="3"/>
    <s v="California"/>
    <x v="31"/>
    <n v="63530"/>
    <n v="5659851"/>
    <n v="11.01457423468135"/>
    <n v="11.186246604483765"/>
  </r>
  <r>
    <x v="8"/>
    <n v="778033"/>
    <n v="5.7"/>
    <n v="5.6"/>
    <n v="5.9"/>
    <x v="15"/>
    <x v="3"/>
    <s v="Colorado"/>
    <x v="8"/>
    <n v="4435"/>
    <n v="773598"/>
    <n v="5.5353754699535012"/>
    <n v="5.8700503222007914"/>
  </r>
  <r>
    <x v="20"/>
    <n v="491004"/>
    <n v="13"/>
    <n v="12.6"/>
    <n v="13.3"/>
    <x v="15"/>
    <x v="3"/>
    <s v="Connecticut"/>
    <x v="20"/>
    <n v="6383"/>
    <n v="484621"/>
    <n v="12.68680103825152"/>
    <n v="13.320607358487216"/>
  </r>
  <r>
    <x v="32"/>
    <n v="119786"/>
    <n v="8.1999999999999993"/>
    <n v="7.7"/>
    <n v="8.6999999999999993"/>
    <x v="15"/>
    <x v="3"/>
    <s v="Delaware"/>
    <x v="32"/>
    <n v="982"/>
    <n v="118804"/>
    <n v="7.7023677051810351"/>
    <n v="8.7250808568672351"/>
  </r>
  <r>
    <x v="47"/>
    <n v="58956"/>
    <n v="9.8000000000000007"/>
    <n v="9"/>
    <n v="10.6"/>
    <x v="15"/>
    <x v="3"/>
    <s v="District of Columbia"/>
    <x v="47"/>
    <n v="578"/>
    <n v="58378"/>
    <n v="9.0386392418106816"/>
    <n v="10.633080188282458"/>
  </r>
  <r>
    <x v="14"/>
    <n v="2454956"/>
    <n v="9.3000000000000007"/>
    <n v="9.1999999999999993"/>
    <n v="9.4"/>
    <x v="15"/>
    <x v="3"/>
    <s v="Florida"/>
    <x v="14"/>
    <n v="22831"/>
    <n v="2432125"/>
    <n v="9.1806526307194893"/>
    <n v="9.420809066382855"/>
  </r>
  <r>
    <x v="1"/>
    <n v="1541824"/>
    <n v="8.3000000000000007"/>
    <n v="8.1999999999999993"/>
    <n v="8.5"/>
    <x v="15"/>
    <x v="3"/>
    <s v="Georgia"/>
    <x v="1"/>
    <n v="12797"/>
    <n v="1529027"/>
    <n v="8.1579144536350316"/>
    <n v="8.4443551192123216"/>
  </r>
  <r>
    <x v="45"/>
    <n v="167476"/>
    <n v="6.9"/>
    <n v="6.6"/>
    <n v="7.4"/>
    <x v="15"/>
    <x v="3"/>
    <s v="Hawaii"/>
    <x v="45"/>
    <n v="1156"/>
    <n v="166320"/>
    <n v="6.5167877798594089"/>
    <n v="7.310795520009572"/>
  </r>
  <r>
    <x v="21"/>
    <n v="268999"/>
    <n v="7.9"/>
    <n v="7.5"/>
    <n v="8.1999999999999993"/>
    <x v="15"/>
    <x v="3"/>
    <s v="Idaho"/>
    <x v="21"/>
    <n v="2125"/>
    <n v="266874"/>
    <n v="7.5719209180075042"/>
    <n v="8.2414490663087285"/>
  </r>
  <r>
    <x v="34"/>
    <n v="1840920"/>
    <n v="9.1999999999999993"/>
    <n v="9.1"/>
    <n v="9.3000000000000007"/>
    <x v="15"/>
    <x v="3"/>
    <s v="Illinois"/>
    <x v="34"/>
    <n v="16936"/>
    <n v="1823984"/>
    <n v="9.0628457951827155"/>
    <n v="9.3386984164323366"/>
  </r>
  <r>
    <x v="22"/>
    <n v="951113"/>
    <n v="12.8"/>
    <n v="12.6"/>
    <n v="13"/>
    <x v="15"/>
    <x v="3"/>
    <s v="Indiana"/>
    <x v="22"/>
    <n v="12174"/>
    <n v="938939"/>
    <n v="12.575773538474847"/>
    <n v="13.027643830804303"/>
  </r>
  <r>
    <x v="33"/>
    <n v="433649"/>
    <n v="1.4"/>
    <n v="1.3"/>
    <n v="1.5"/>
    <x v="15"/>
    <x v="3"/>
    <s v="Iowa"/>
    <x v="33"/>
    <n v="607"/>
    <n v="433042"/>
    <n v="1.2926285950985339"/>
    <n v="1.5157041134427964"/>
  </r>
  <r>
    <x v="35"/>
    <n v="432946"/>
    <n v="6.9"/>
    <n v="6.7"/>
    <n v="7.1"/>
    <x v="15"/>
    <x v="3"/>
    <s v="Kansas"/>
    <x v="35"/>
    <n v="2987"/>
    <n v="429959"/>
    <n v="6.6569402079929185"/>
    <n v="7.1502976897700412"/>
  </r>
  <r>
    <x v="36"/>
    <n v="597518"/>
    <n v="7.6"/>
    <n v="7.4"/>
    <n v="7.8"/>
    <x v="15"/>
    <x v="3"/>
    <s v="Kentucky"/>
    <x v="36"/>
    <n v="4541"/>
    <n v="592977"/>
    <n v="7.3826696664747766"/>
    <n v="7.823203706518667"/>
  </r>
  <r>
    <x v="37"/>
    <n v="624795"/>
    <n v="5.8"/>
    <n v="5.6"/>
    <n v="6"/>
    <x v="15"/>
    <x v="3"/>
    <s v="Louisiana"/>
    <x v="37"/>
    <n v="3624"/>
    <n v="621171"/>
    <n v="5.61497188406502"/>
    <n v="5.9917101031944737"/>
  </r>
  <r>
    <x v="23"/>
    <n v="165540"/>
    <n v="15"/>
    <n v="14.4"/>
    <n v="15.6"/>
    <x v="15"/>
    <x v="3"/>
    <s v="Maine"/>
    <x v="23"/>
    <n v="2483"/>
    <n v="163057"/>
    <n v="14.424799300478366"/>
    <n v="15.596501492260273"/>
  </r>
  <r>
    <x v="2"/>
    <n v="768810"/>
    <n v="11.1"/>
    <n v="10.9"/>
    <n v="11.3"/>
    <x v="15"/>
    <x v="3"/>
    <s v="Maryland"/>
    <x v="2"/>
    <n v="8534"/>
    <n v="760276"/>
    <n v="10.868479953615292"/>
    <n v="11.336949421104277"/>
  </r>
  <r>
    <x v="17"/>
    <n v="856567"/>
    <n v="14.4"/>
    <n v="14.1"/>
    <n v="14.6"/>
    <x v="15"/>
    <x v="3"/>
    <s v="Massachusetts"/>
    <x v="17"/>
    <n v="12335"/>
    <n v="844232"/>
    <n v="14.15036441813632"/>
    <n v="14.655007262271127"/>
  </r>
  <r>
    <x v="38"/>
    <n v="1398112"/>
    <n v="10"/>
    <n v="9.8000000000000007"/>
    <n v="10.1"/>
    <x v="15"/>
    <x v="3"/>
    <s v="Michigan"/>
    <x v="38"/>
    <n v="13981"/>
    <n v="1384131"/>
    <n v="9.8363168161762093"/>
    <n v="10.166204169238418"/>
  </r>
  <r>
    <x v="15"/>
    <n v="770799"/>
    <n v="18"/>
    <n v="17.7"/>
    <n v="18.3"/>
    <x v="15"/>
    <x v="3"/>
    <s v="Minnesota"/>
    <x v="15"/>
    <n v="13874"/>
    <n v="756925"/>
    <n v="17.705078310576496"/>
    <n v="18.298734812760706"/>
  </r>
  <r>
    <x v="48"/>
    <n v="437397"/>
    <n v="7.2"/>
    <n v="7"/>
    <n v="7.5"/>
    <x v="15"/>
    <x v="3"/>
    <s v="Mississippi"/>
    <x v="48"/>
    <n v="3149"/>
    <n v="434248"/>
    <n v="6.9530789723453621"/>
    <n v="7.4543955030186364"/>
  </r>
  <r>
    <x v="9"/>
    <n v="817104"/>
    <n v="10"/>
    <n v="9.8000000000000007"/>
    <n v="10.199999999999999"/>
    <x v="15"/>
    <x v="3"/>
    <s v="Missouri"/>
    <x v="9"/>
    <n v="8171"/>
    <n v="808933"/>
    <n v="9.7864806290918605"/>
    <n v="10.218028726292252"/>
  </r>
  <r>
    <x v="39"/>
    <n v="130651"/>
    <n v="3.9"/>
    <n v="3.6"/>
    <n v="4.2"/>
    <x v="15"/>
    <x v="3"/>
    <s v="Montana"/>
    <x v="39"/>
    <n v="510"/>
    <n v="130141"/>
    <n v="3.5790575191786567"/>
    <n v="4.2571730206852987"/>
  </r>
  <r>
    <x v="40"/>
    <n v="269195"/>
    <n v="8.9"/>
    <n v="8.6"/>
    <n v="9.3000000000000007"/>
    <x v="15"/>
    <x v="3"/>
    <s v="Nebraska"/>
    <x v="40"/>
    <n v="2396"/>
    <n v="266799"/>
    <n v="8.5526144230362089"/>
    <n v="9.262623684347373"/>
  </r>
  <r>
    <x v="18"/>
    <n v="411226"/>
    <n v="9.6"/>
    <n v="9.3000000000000007"/>
    <n v="9.9"/>
    <x v="15"/>
    <x v="3"/>
    <s v="Nevada"/>
    <x v="18"/>
    <n v="3948"/>
    <n v="407278"/>
    <n v="9.3070061809209239"/>
    <n v="9.9032763968130677"/>
  </r>
  <r>
    <x v="24"/>
    <n v="171231"/>
    <n v="11.4"/>
    <n v="10.9"/>
    <n v="11.9"/>
    <x v="15"/>
    <x v="3"/>
    <s v="New Hampshire"/>
    <x v="24"/>
    <n v="1952"/>
    <n v="169279"/>
    <n v="10.907589539931999"/>
    <n v="11.913942722592211"/>
  </r>
  <r>
    <x v="3"/>
    <n v="1191399"/>
    <n v="11.9"/>
    <n v="11.7"/>
    <n v="12.1"/>
    <x v="15"/>
    <x v="3"/>
    <s v="New Jersey"/>
    <x v="3"/>
    <n v="14178"/>
    <n v="1177221"/>
    <n v="11.707135693334891"/>
    <n v="12.096602615779185"/>
  </r>
  <r>
    <x v="49"/>
    <n v="304011"/>
    <n v="6.4"/>
    <n v="6.1"/>
    <n v="6.6"/>
    <x v="15"/>
    <x v="3"/>
    <s v="New Mexico"/>
    <x v="49"/>
    <n v="1946"/>
    <n v="302065"/>
    <n v="6.1236284985151057"/>
    <n v="6.6910138397550538"/>
  </r>
  <r>
    <x v="25"/>
    <n v="2427327"/>
    <n v="10.1"/>
    <n v="10"/>
    <n v="10.199999999999999"/>
    <x v="15"/>
    <x v="3"/>
    <s v="New York"/>
    <x v="25"/>
    <n v="24516"/>
    <n v="2402811"/>
    <n v="9.9749788207492767"/>
    <n v="10.226569571949538"/>
  </r>
  <r>
    <x v="10"/>
    <n v="1377670"/>
    <n v="9.4"/>
    <n v="9.1999999999999993"/>
    <n v="9.5"/>
    <x v="15"/>
    <x v="3"/>
    <s v="North Carolina"/>
    <x v="10"/>
    <n v="12950"/>
    <n v="1364720"/>
    <n v="9.2401457310053523"/>
    <n v="9.5624479448614164"/>
  </r>
  <r>
    <x v="46"/>
    <n v="93071"/>
    <n v="7.4"/>
    <n v="6.8"/>
    <n v="7.9"/>
    <x v="15"/>
    <x v="3"/>
    <s v="North Dakota"/>
    <x v="46"/>
    <n v="689"/>
    <n v="92382"/>
    <n v="6.8714493140529269"/>
    <n v="7.9751132710906107"/>
  </r>
  <r>
    <x v="41"/>
    <n v="1564631"/>
    <n v="10.7"/>
    <n v="10.5"/>
    <n v="10.8"/>
    <x v="15"/>
    <x v="3"/>
    <s v="Ohio"/>
    <x v="41"/>
    <n v="16742"/>
    <n v="1547889"/>
    <n v="10.540260232841055"/>
    <n v="10.862715446517836"/>
  </r>
  <r>
    <x v="26"/>
    <n v="582209"/>
    <n v="6.8"/>
    <n v="6.6"/>
    <n v="7"/>
    <x v="15"/>
    <x v="3"/>
    <s v="Oklahoma"/>
    <x v="26"/>
    <n v="3959"/>
    <n v="578250"/>
    <n v="6.5920470607800743"/>
    <n v="7.0143884121499704"/>
  </r>
  <r>
    <x v="19"/>
    <n v="524370"/>
    <n v="14.1"/>
    <n v="13.8"/>
    <n v="14.4"/>
    <x v="15"/>
    <x v="3"/>
    <s v="Oregon"/>
    <x v="19"/>
    <n v="7394"/>
    <n v="516976"/>
    <n v="13.785102636481964"/>
    <n v="14.423477367565212"/>
  </r>
  <r>
    <x v="11"/>
    <n v="1617377"/>
    <n v="14"/>
    <n v="13.8"/>
    <n v="14.2"/>
    <x v="15"/>
    <x v="3"/>
    <s v="Pennsylvania"/>
    <x v="11"/>
    <n v="22643"/>
    <n v="1594734"/>
    <n v="13.819903347407994"/>
    <n v="14.182061494694901"/>
  </r>
  <r>
    <x v="27"/>
    <n v="129276"/>
    <n v="14"/>
    <n v="13.4"/>
    <n v="14.7"/>
    <x v="15"/>
    <x v="3"/>
    <s v="Rhode Island"/>
    <x v="27"/>
    <n v="1810"/>
    <n v="127466"/>
    <n v="13.374531290835549"/>
    <n v="14.656454962926148"/>
  </r>
  <r>
    <x v="4"/>
    <n v="663136"/>
    <n v="7.1"/>
    <n v="6.9"/>
    <n v="7.3"/>
    <x v="15"/>
    <x v="3"/>
    <s v="South Carolina"/>
    <x v="4"/>
    <n v="4708"/>
    <n v="658428"/>
    <n v="6.9003180003141198"/>
    <n v="7.3045915374664432"/>
  </r>
  <r>
    <x v="42"/>
    <n v="116127"/>
    <n v="6.1"/>
    <n v="5.7"/>
    <n v="6.6"/>
    <x v="15"/>
    <x v="3"/>
    <s v="South Dakota"/>
    <x v="42"/>
    <n v="708"/>
    <n v="115419"/>
    <n v="5.6645081069359176"/>
    <n v="6.561713980020726"/>
  </r>
  <r>
    <x v="16"/>
    <n v="889199"/>
    <n v="7.5"/>
    <n v="7.3"/>
    <n v="7.7"/>
    <x v="15"/>
    <x v="3"/>
    <s v="Tennessee"/>
    <x v="16"/>
    <n v="6669"/>
    <n v="882530"/>
    <n v="7.3227720061753407"/>
    <n v="7.6815001764597826"/>
  </r>
  <r>
    <x v="50"/>
    <n v="4513821"/>
    <n v="8.3000000000000007"/>
    <n v="8.1999999999999993"/>
    <n v="8.4"/>
    <x v="15"/>
    <x v="3"/>
    <s v="Texas"/>
    <x v="50"/>
    <n v="37465"/>
    <n v="4476356"/>
    <n v="8.2167822513608169"/>
    <n v="8.3841812531518816"/>
  </r>
  <r>
    <x v="12"/>
    <n v="562702"/>
    <n v="7.5"/>
    <n v="7.3"/>
    <n v="7.7"/>
    <x v="15"/>
    <x v="3"/>
    <s v="Utah"/>
    <x v="12"/>
    <n v="4220"/>
    <n v="558482"/>
    <n v="7.2773974389222982"/>
    <n v="7.7283850440353099"/>
  </r>
  <r>
    <x v="44"/>
    <n v="76808"/>
    <n v="10.9"/>
    <n v="10.199999999999999"/>
    <n v="11.7"/>
    <x v="15"/>
    <x v="3"/>
    <s v="Vermont"/>
    <x v="44"/>
    <n v="837"/>
    <n v="75971"/>
    <n v="10.186342006290463"/>
    <n v="11.657184030254241"/>
  </r>
  <r>
    <x v="43"/>
    <n v="1144601"/>
    <n v="11.7"/>
    <n v="11.5"/>
    <n v="11.9"/>
    <x v="15"/>
    <x v="3"/>
    <s v="Virginia"/>
    <x v="43"/>
    <n v="13392"/>
    <n v="1131209"/>
    <n v="11.504768070252943"/>
    <n v="11.898803615394552"/>
  </r>
  <r>
    <x v="28"/>
    <n v="965420"/>
    <n v="9.4"/>
    <n v="9.1999999999999993"/>
    <n v="9.6"/>
    <x v="15"/>
    <x v="3"/>
    <s v="Washington"/>
    <x v="28"/>
    <n v="9075"/>
    <n v="956345"/>
    <n v="9.2094883993360632"/>
    <n v="9.5945235581364301"/>
  </r>
  <r>
    <x v="5"/>
    <n v="243945"/>
    <n v="6.4"/>
    <n v="6.1"/>
    <n v="6.7"/>
    <x v="15"/>
    <x v="3"/>
    <s v="West Virginia"/>
    <x v="5"/>
    <n v="1561"/>
    <n v="242384"/>
    <n v="6.090052539523783"/>
    <n v="6.723459671184318"/>
  </r>
  <r>
    <x v="13"/>
    <n v="756115"/>
    <n v="11.5"/>
    <n v="11.3"/>
    <n v="11.8"/>
    <x v="15"/>
    <x v="3"/>
    <s v="Wisconsin"/>
    <x v="13"/>
    <n v="8695"/>
    <n v="747420"/>
    <n v="11.261701041398778"/>
    <n v="11.74240956277797"/>
  </r>
  <r>
    <x v="29"/>
    <n v="84077"/>
    <n v="8.6"/>
    <n v="8"/>
    <n v="9.1999999999999993"/>
    <x v="15"/>
    <x v="3"/>
    <s v="Wyoming"/>
    <x v="29"/>
    <n v="723"/>
    <n v="83354"/>
    <n v="7.9964001514794134"/>
    <n v="9.2470221747679542"/>
  </r>
  <r>
    <x v="6"/>
    <n v="675149"/>
    <n v="8.1"/>
    <n v="7.9"/>
    <n v="8.3000000000000007"/>
    <x v="7"/>
    <x v="3"/>
    <s v="Alabama"/>
    <x v="6"/>
    <n v="5469"/>
    <n v="669680"/>
    <n v="7.8893645128065986"/>
    <n v="8.3171013226601769"/>
  </r>
  <r>
    <x v="30"/>
    <n v="117543"/>
    <n v="8.5"/>
    <n v="8"/>
    <n v="9.1"/>
    <x v="7"/>
    <x v="3"/>
    <s v="Alaska"/>
    <x v="30"/>
    <n v="999"/>
    <n v="116544"/>
    <n v="7.9895673450588545"/>
    <n v="9.0405921554155544"/>
  </r>
  <r>
    <x v="0"/>
    <n v="1019375"/>
    <n v="9.3000000000000007"/>
    <n v="9.1"/>
    <n v="9.5"/>
    <x v="7"/>
    <x v="3"/>
    <s v="Arizona"/>
    <x v="0"/>
    <n v="9480"/>
    <n v="1009895"/>
    <n v="9.1153052200344042"/>
    <n v="9.4880252470584505"/>
  </r>
  <r>
    <x v="7"/>
    <n v="437275"/>
    <n v="8.3000000000000007"/>
    <n v="8"/>
    <n v="8.6"/>
    <x v="7"/>
    <x v="3"/>
    <s v="Arkansas"/>
    <x v="7"/>
    <n v="3629"/>
    <n v="433646"/>
    <n v="8.0344503078348612"/>
    <n v="8.5724393248631632"/>
  </r>
  <r>
    <x v="31"/>
    <n v="5717500"/>
    <n v="12"/>
    <n v="11.9"/>
    <n v="12.1"/>
    <x v="7"/>
    <x v="3"/>
    <s v="California"/>
    <x v="31"/>
    <n v="68610"/>
    <n v="5648890"/>
    <n v="11.911074891855442"/>
    <n v="12.089580860009873"/>
  </r>
  <r>
    <x v="8"/>
    <n v="791275"/>
    <n v="6.2"/>
    <n v="6.1"/>
    <n v="6.4"/>
    <x v="7"/>
    <x v="3"/>
    <s v="Colorado"/>
    <x v="8"/>
    <n v="4906"/>
    <n v="786369"/>
    <n v="6.0295126131678076"/>
    <n v="6.3755220528975372"/>
  </r>
  <r>
    <x v="20"/>
    <n v="487037"/>
    <n v="13.9"/>
    <n v="13.6"/>
    <n v="14.2"/>
    <x v="7"/>
    <x v="3"/>
    <s v="Connecticut"/>
    <x v="20"/>
    <n v="6770"/>
    <n v="480267"/>
    <n v="13.575342707736718"/>
    <n v="14.233087932809111"/>
  </r>
  <r>
    <x v="32"/>
    <n v="122317"/>
    <n v="9.3000000000000007"/>
    <n v="8.8000000000000007"/>
    <n v="9.9"/>
    <x v="7"/>
    <x v="3"/>
    <s v="Delaware"/>
    <x v="32"/>
    <n v="1138"/>
    <n v="121179"/>
    <n v="8.7804262315415293"/>
    <n v="9.8577831825770179"/>
  </r>
  <r>
    <x v="47"/>
    <n v="60718"/>
    <n v="10.199999999999999"/>
    <n v="9.4"/>
    <n v="11"/>
    <x v="7"/>
    <x v="3"/>
    <s v="District of Columbia"/>
    <x v="47"/>
    <n v="619"/>
    <n v="60099"/>
    <n v="9.424874409808595"/>
    <n v="11.026439795852728"/>
  </r>
  <r>
    <x v="14"/>
    <n v="2493779"/>
    <n v="10.199999999999999"/>
    <n v="10.1"/>
    <n v="10.4"/>
    <x v="7"/>
    <x v="3"/>
    <s v="Florida"/>
    <x v="14"/>
    <n v="25437"/>
    <n v="2468342"/>
    <n v="10.076221175494405"/>
    <n v="10.325652080261099"/>
  </r>
  <r>
    <x v="1"/>
    <n v="1564671"/>
    <n v="8.9"/>
    <n v="8.6999999999999993"/>
    <n v="9"/>
    <x v="7"/>
    <x v="3"/>
    <s v="Georgia"/>
    <x v="1"/>
    <n v="13926"/>
    <n v="1550745"/>
    <n v="8.7543022511436011"/>
    <n v="9.0486563705016252"/>
  </r>
  <r>
    <x v="45"/>
    <n v="168899"/>
    <n v="7.3"/>
    <n v="6.9"/>
    <n v="7.7"/>
    <x v="7"/>
    <x v="3"/>
    <s v="Hawaii"/>
    <x v="45"/>
    <n v="1233"/>
    <n v="167666"/>
    <n v="6.9049811285555389"/>
    <n v="7.7178720898306832"/>
  </r>
  <r>
    <x v="21"/>
    <n v="266586"/>
    <n v="8.5"/>
    <n v="8.1"/>
    <n v="8.8000000000000007"/>
    <x v="7"/>
    <x v="3"/>
    <s v="Idaho"/>
    <x v="21"/>
    <n v="2266"/>
    <n v="264320"/>
    <n v="8.1584529020487082"/>
    <n v="8.8558542973549521"/>
  </r>
  <r>
    <x v="34"/>
    <n v="1831161"/>
    <n v="9.8000000000000007"/>
    <n v="9.6999999999999993"/>
    <n v="10"/>
    <x v="7"/>
    <x v="3"/>
    <s v="Illinois"/>
    <x v="34"/>
    <n v="17945"/>
    <n v="1813216"/>
    <n v="9.6581337956142459"/>
    <n v="9.9435102760496736"/>
  </r>
  <r>
    <x v="22"/>
    <n v="949973"/>
    <n v="13.3"/>
    <n v="13.1"/>
    <n v="13.6"/>
    <x v="7"/>
    <x v="3"/>
    <s v="Indiana"/>
    <x v="22"/>
    <n v="12635"/>
    <n v="937338"/>
    <n v="13.071956111649982"/>
    <n v="13.532736082750482"/>
  </r>
  <r>
    <x v="33"/>
    <n v="436504"/>
    <n v="1.4"/>
    <n v="1.3"/>
    <n v="1.5"/>
    <x v="7"/>
    <x v="3"/>
    <s v="Iowa"/>
    <x v="33"/>
    <n v="611"/>
    <n v="435893"/>
    <n v="1.2929749493218758"/>
    <n v="1.5153170042061521"/>
  </r>
  <r>
    <x v="35"/>
    <n v="434554"/>
    <n v="7.3"/>
    <n v="7"/>
    <n v="7.6"/>
    <x v="7"/>
    <x v="3"/>
    <s v="Kansas"/>
    <x v="35"/>
    <n v="3172"/>
    <n v="431382"/>
    <n v="7.0505892383554931"/>
    <n v="7.5569977229356553"/>
  </r>
  <r>
    <x v="36"/>
    <n v="608929"/>
    <n v="8"/>
    <n v="7.7"/>
    <n v="8.1999999999999993"/>
    <x v="7"/>
    <x v="3"/>
    <s v="Kentucky"/>
    <x v="36"/>
    <n v="4871"/>
    <n v="604058"/>
    <n v="7.7785890082887352"/>
    <n v="8.2261996897105014"/>
  </r>
  <r>
    <x v="37"/>
    <n v="632481"/>
    <n v="6.1"/>
    <n v="5.9"/>
    <n v="6.3"/>
    <x v="7"/>
    <x v="3"/>
    <s v="Louisiana"/>
    <x v="37"/>
    <n v="3858"/>
    <n v="628623"/>
    <n v="5.9108276448453276"/>
    <n v="6.2947478137141974"/>
  </r>
  <r>
    <x v="23"/>
    <n v="164158"/>
    <n v="15.2"/>
    <n v="14.6"/>
    <n v="15.8"/>
    <x v="7"/>
    <x v="3"/>
    <s v="Maine"/>
    <x v="23"/>
    <n v="2495"/>
    <n v="161663"/>
    <n v="14.617969172237512"/>
    <n v="15.802263778629932"/>
  </r>
  <r>
    <x v="2"/>
    <n v="777929"/>
    <n v="11.3"/>
    <n v="11.1"/>
    <n v="11.6"/>
    <x v="7"/>
    <x v="3"/>
    <s v="Maryland"/>
    <x v="2"/>
    <n v="8791"/>
    <n v="769138"/>
    <n v="11.068006511189283"/>
    <n v="11.537854202754605"/>
  </r>
  <r>
    <x v="17"/>
    <n v="858611"/>
    <n v="15.5"/>
    <n v="15.2"/>
    <n v="15.7"/>
    <x v="7"/>
    <x v="3"/>
    <s v="Massachusetts"/>
    <x v="17"/>
    <n v="13308"/>
    <n v="845303"/>
    <n v="15.240307369838725"/>
    <n v="15.762932003001055"/>
  </r>
  <r>
    <x v="38"/>
    <n v="1383880"/>
    <n v="10.3"/>
    <n v="10.1"/>
    <n v="10.5"/>
    <x v="7"/>
    <x v="3"/>
    <s v="Michigan"/>
    <x v="38"/>
    <n v="14254"/>
    <n v="1369626"/>
    <n v="10.13315213324268"/>
    <n v="10.469618565174422"/>
  </r>
  <r>
    <x v="15"/>
    <n v="777804"/>
    <n v="18.399999999999999"/>
    <n v="18.100000000000001"/>
    <n v="18.7"/>
    <x v="7"/>
    <x v="3"/>
    <s v="Minnesota"/>
    <x v="15"/>
    <n v="14312"/>
    <n v="763492"/>
    <n v="18.104200856314865"/>
    <n v="18.701601210591061"/>
  </r>
  <r>
    <x v="48"/>
    <n v="438190"/>
    <n v="7.9"/>
    <n v="7.7"/>
    <n v="8.1999999999999993"/>
    <x v="7"/>
    <x v="3"/>
    <s v="Mississippi"/>
    <x v="48"/>
    <n v="3462"/>
    <n v="434728"/>
    <n v="7.6427550125564583"/>
    <n v="8.1672377426058436"/>
  </r>
  <r>
    <x v="9"/>
    <n v="817879"/>
    <n v="10.8"/>
    <n v="10.6"/>
    <n v="11.1"/>
    <x v="7"/>
    <x v="3"/>
    <s v="Missouri"/>
    <x v="9"/>
    <n v="8833"/>
    <n v="809046"/>
    <n v="10.578145195754328"/>
    <n v="11.026222279792409"/>
  </r>
  <r>
    <x v="39"/>
    <n v="131621"/>
    <n v="4.4000000000000004"/>
    <n v="4"/>
    <n v="4.8"/>
    <x v="7"/>
    <x v="3"/>
    <s v="Montana"/>
    <x v="39"/>
    <n v="579"/>
    <n v="131042"/>
    <n v="4.0550630011893256"/>
    <n v="4.7718533008081225"/>
  </r>
  <r>
    <x v="40"/>
    <n v="273431"/>
    <n v="9.5"/>
    <n v="9.1"/>
    <n v="9.8000000000000007"/>
    <x v="7"/>
    <x v="3"/>
    <s v="Nebraska"/>
    <x v="40"/>
    <n v="2598"/>
    <n v="270833"/>
    <n v="9.1445614753362605"/>
    <n v="9.8721864675325754"/>
  </r>
  <r>
    <x v="18"/>
    <n v="419082"/>
    <n v="11.1"/>
    <n v="10.8"/>
    <n v="11.4"/>
    <x v="7"/>
    <x v="3"/>
    <s v="Nevada"/>
    <x v="18"/>
    <n v="4652"/>
    <n v="414430"/>
    <n v="10.787632134600495"/>
    <n v="11.422236436526791"/>
  </r>
  <r>
    <x v="24"/>
    <n v="169433"/>
    <n v="12.3"/>
    <n v="11.7"/>
    <n v="12.8"/>
    <x v="7"/>
    <x v="3"/>
    <s v="New Hampshire"/>
    <x v="24"/>
    <n v="2084"/>
    <n v="167349"/>
    <n v="11.785739507762061"/>
    <n v="12.836068966132347"/>
  </r>
  <r>
    <x v="3"/>
    <n v="1194487"/>
    <n v="12.7"/>
    <n v="12.5"/>
    <n v="12.9"/>
    <x v="7"/>
    <x v="3"/>
    <s v="New Jersey"/>
    <x v="3"/>
    <n v="15170"/>
    <n v="1179317"/>
    <n v="12.500752375622049"/>
    <n v="12.902407201358916"/>
  </r>
  <r>
    <x v="49"/>
    <n v="305701"/>
    <n v="6.8"/>
    <n v="6.5"/>
    <n v="7.1"/>
    <x v="7"/>
    <x v="3"/>
    <s v="New Mexico"/>
    <x v="49"/>
    <n v="2079"/>
    <n v="303622"/>
    <n v="6.5154267919146358"/>
    <n v="7.0984938740467678"/>
  </r>
  <r>
    <x v="25"/>
    <n v="2435476"/>
    <n v="10.9"/>
    <n v="10.8"/>
    <n v="11"/>
    <x v="7"/>
    <x v="3"/>
    <s v="New York"/>
    <x v="25"/>
    <n v="26547"/>
    <n v="2408929"/>
    <n v="10.770488315244034"/>
    <n v="11.031310474031011"/>
  </r>
  <r>
    <x v="10"/>
    <n v="1396051"/>
    <n v="10"/>
    <n v="9.8000000000000007"/>
    <n v="10.199999999999999"/>
    <x v="7"/>
    <x v="3"/>
    <s v="North Carolina"/>
    <x v="10"/>
    <n v="13961"/>
    <n v="1382090"/>
    <n v="9.8366303217309525"/>
    <n v="10.166768276592967"/>
  </r>
  <r>
    <x v="46"/>
    <n v="95492"/>
    <n v="8.3000000000000007"/>
    <n v="7.7"/>
    <n v="8.9"/>
    <x v="7"/>
    <x v="3"/>
    <s v="North Dakota"/>
    <x v="46"/>
    <n v="793"/>
    <n v="94699"/>
    <n v="7.7475511196092599"/>
    <n v="8.9007283712443712"/>
  </r>
  <r>
    <x v="41"/>
    <n v="1564662"/>
    <n v="11.2"/>
    <n v="11.1"/>
    <n v="11.4"/>
    <x v="7"/>
    <x v="3"/>
    <s v="Ohio"/>
    <x v="41"/>
    <n v="17524"/>
    <n v="1547138"/>
    <n v="11.036158579792689"/>
    <n v="11.365967503652712"/>
  </r>
  <r>
    <x v="26"/>
    <n v="589376"/>
    <n v="7.5"/>
    <n v="7.3"/>
    <n v="7.7"/>
    <x v="7"/>
    <x v="3"/>
    <s v="Oklahoma"/>
    <x v="26"/>
    <n v="4420"/>
    <n v="584956"/>
    <n v="7.2823393922565849"/>
    <n v="7.7229947517321227"/>
  </r>
  <r>
    <x v="19"/>
    <n v="529212"/>
    <n v="14.5"/>
    <n v="14.2"/>
    <n v="14.8"/>
    <x v="7"/>
    <x v="3"/>
    <s v="Oregon"/>
    <x v="19"/>
    <n v="7674"/>
    <n v="521538"/>
    <n v="14.182197116679614"/>
    <n v="14.826461083162368"/>
  </r>
  <r>
    <x v="11"/>
    <n v="1607656"/>
    <n v="15"/>
    <n v="14.8"/>
    <n v="15.1"/>
    <x v="7"/>
    <x v="3"/>
    <s v="Pennsylvania"/>
    <x v="11"/>
    <n v="24115"/>
    <n v="1583541"/>
    <n v="14.813352285533112"/>
    <n v="15.189164549777272"/>
  </r>
  <r>
    <x v="27"/>
    <n v="129705"/>
    <n v="14.4"/>
    <n v="13.8"/>
    <n v="15.1"/>
    <x v="7"/>
    <x v="3"/>
    <s v="Rhode Island"/>
    <x v="27"/>
    <n v="1868"/>
    <n v="127837"/>
    <n v="13.767444623563559"/>
    <n v="15.065142397946461"/>
  </r>
  <r>
    <x v="4"/>
    <n v="673967"/>
    <n v="8"/>
    <n v="7.8"/>
    <n v="8.1999999999999993"/>
    <x v="7"/>
    <x v="3"/>
    <s v="South Carolina"/>
    <x v="4"/>
    <n v="5392"/>
    <n v="668575"/>
    <n v="7.7904545219172885"/>
    <n v="8.2159374392990703"/>
  </r>
  <r>
    <x v="42"/>
    <n v="118485"/>
    <n v="6.6"/>
    <n v="6.2"/>
    <n v="7.1"/>
    <x v="7"/>
    <x v="3"/>
    <s v="South Dakota"/>
    <x v="42"/>
    <n v="782"/>
    <n v="117703"/>
    <n v="6.1541112703849876"/>
    <n v="7.077864327634324"/>
  </r>
  <r>
    <x v="16"/>
    <n v="894603"/>
    <n v="8.1"/>
    <n v="7.9"/>
    <n v="8.1999999999999993"/>
    <x v="7"/>
    <x v="3"/>
    <s v="Tennessee"/>
    <x v="16"/>
    <n v="7246"/>
    <n v="887357"/>
    <n v="7.9160207398917963"/>
    <n v="8.287568129585841"/>
  </r>
  <r>
    <x v="50"/>
    <n v="4601387"/>
    <n v="8.9"/>
    <n v="8.9"/>
    <n v="9"/>
    <x v="7"/>
    <x v="3"/>
    <s v="Texas"/>
    <x v="50"/>
    <n v="40952"/>
    <n v="4560435"/>
    <n v="8.8145187605858268"/>
    <n v="8.9861515760493269"/>
  </r>
  <r>
    <x v="12"/>
    <n v="573594"/>
    <n v="7.9"/>
    <n v="7.6"/>
    <n v="8.1"/>
    <x v="7"/>
    <x v="3"/>
    <s v="Utah"/>
    <x v="12"/>
    <n v="4531"/>
    <n v="569063"/>
    <n v="7.6734443997902382"/>
    <n v="8.131778011374541"/>
  </r>
  <r>
    <x v="44"/>
    <n v="75559"/>
    <n v="11.3"/>
    <n v="10.6"/>
    <n v="12.1"/>
    <x v="7"/>
    <x v="3"/>
    <s v="Vermont"/>
    <x v="44"/>
    <n v="854"/>
    <n v="74705"/>
    <n v="10.572320398403615"/>
    <n v="12.082220190221447"/>
  </r>
  <r>
    <x v="43"/>
    <n v="1153689"/>
    <n v="12.5"/>
    <n v="12.3"/>
    <n v="12.7"/>
    <x v="7"/>
    <x v="3"/>
    <s v="Virginia"/>
    <x v="43"/>
    <n v="14421"/>
    <n v="1139268"/>
    <n v="12.298773023602513"/>
    <n v="12.704278414547806"/>
  </r>
  <r>
    <x v="28"/>
    <n v="979763"/>
    <n v="9.9"/>
    <n v="9.6999999999999993"/>
    <n v="10.1"/>
    <x v="7"/>
    <x v="3"/>
    <s v="Washington"/>
    <x v="28"/>
    <n v="9700"/>
    <n v="970063"/>
    <n v="9.706203696211384"/>
    <n v="10.098346363810451"/>
  </r>
  <r>
    <x v="5"/>
    <n v="244197"/>
    <n v="6.7"/>
    <n v="6.4"/>
    <n v="7.1"/>
    <x v="7"/>
    <x v="3"/>
    <s v="West Virginia"/>
    <x v="5"/>
    <n v="1636"/>
    <n v="242561"/>
    <n v="6.3834437160072666"/>
    <n v="7.0310942489370358"/>
  </r>
  <r>
    <x v="13"/>
    <n v="755177"/>
    <n v="12.2"/>
    <n v="11.9"/>
    <n v="12.4"/>
    <x v="7"/>
    <x v="3"/>
    <s v="Wisconsin"/>
    <x v="13"/>
    <n v="9213"/>
    <n v="745964"/>
    <n v="11.954642841615399"/>
    <n v="12.449897696275952"/>
  </r>
  <r>
    <x v="6"/>
    <n v="674946"/>
    <n v="8.6"/>
    <n v="8.4"/>
    <n v="8.8000000000000007"/>
    <x v="16"/>
    <x v="3"/>
    <s v="Alabama"/>
    <x v="6"/>
    <n v="5805"/>
    <n v="669141"/>
    <n v="8.383137294314551"/>
    <n v="8.8238323876381273"/>
  </r>
  <r>
    <x v="30"/>
    <n v="118699"/>
    <n v="9.4"/>
    <n v="8.8000000000000007"/>
    <n v="9.9"/>
    <x v="16"/>
    <x v="3"/>
    <s v="Alaska"/>
    <x v="30"/>
    <n v="1116"/>
    <n v="117583"/>
    <n v="8.8681179311901719"/>
    <n v="9.9675007561378131"/>
  </r>
  <r>
    <x v="0"/>
    <n v="1020723"/>
    <n v="9.8000000000000007"/>
    <n v="9.6"/>
    <n v="10"/>
    <x v="16"/>
    <x v="3"/>
    <s v="Arizona"/>
    <x v="0"/>
    <n v="10003"/>
    <n v="1010720"/>
    <n v="9.6106321350225574"/>
    <n v="9.9928902238317168"/>
  </r>
  <r>
    <x v="7"/>
    <n v="438292"/>
    <n v="8.9"/>
    <n v="8.6999999999999993"/>
    <n v="9.1999999999999993"/>
    <x v="16"/>
    <x v="3"/>
    <s v="Arkansas"/>
    <x v="7"/>
    <n v="3901"/>
    <n v="434391"/>
    <n v="8.6266093174820853"/>
    <n v="9.1829173091904099"/>
  </r>
  <r>
    <x v="31"/>
    <n v="5689474"/>
    <n v="12.9"/>
    <n v="12.8"/>
    <n v="13"/>
    <x v="16"/>
    <x v="3"/>
    <s v="California"/>
    <x v="31"/>
    <n v="73394"/>
    <n v="5616080"/>
    <n v="12.80756658225657"/>
    <n v="12.993015746961586"/>
  </r>
  <r>
    <x v="8"/>
    <n v="802257"/>
    <n v="6.8"/>
    <n v="6.6"/>
    <n v="7"/>
    <x v="16"/>
    <x v="3"/>
    <s v="Colorado"/>
    <x v="8"/>
    <n v="5455"/>
    <n v="796802"/>
    <n v="6.6220570870188142"/>
    <n v="6.9817995326999123"/>
  </r>
  <r>
    <x v="20"/>
    <n v="482907"/>
    <n v="14.7"/>
    <n v="14.4"/>
    <n v="15"/>
    <x v="16"/>
    <x v="3"/>
    <s v="Connecticut"/>
    <x v="20"/>
    <n v="7099"/>
    <n v="475808"/>
    <n v="14.364905723522901"/>
    <n v="15.043921413011226"/>
  </r>
  <r>
    <x v="32"/>
    <n v="123254"/>
    <n v="10.6"/>
    <n v="10.1"/>
    <n v="11.2"/>
    <x v="16"/>
    <x v="3"/>
    <s v="Delaware"/>
    <x v="32"/>
    <n v="1306"/>
    <n v="121948"/>
    <n v="10.039039066014006"/>
    <n v="11.183476498601186"/>
  </r>
  <r>
    <x v="47"/>
    <n v="63880"/>
    <n v="10.9"/>
    <n v="10.1"/>
    <n v="11.7"/>
    <x v="16"/>
    <x v="3"/>
    <s v="District of Columbia"/>
    <x v="47"/>
    <n v="696"/>
    <n v="63184"/>
    <n v="10.118229702960742"/>
    <n v="11.731449761297034"/>
  </r>
  <r>
    <x v="14"/>
    <n v="2532598"/>
    <n v="11.2"/>
    <n v="11.1"/>
    <n v="11.3"/>
    <x v="16"/>
    <x v="3"/>
    <s v="Florida"/>
    <x v="14"/>
    <n v="28365"/>
    <n v="2504233"/>
    <n v="11.07108990966073"/>
    <n v="11.330315842354782"/>
  </r>
  <r>
    <x v="1"/>
    <n v="1581764"/>
    <n v="9.6"/>
    <n v="9.4"/>
    <n v="9.6999999999999993"/>
    <x v="16"/>
    <x v="3"/>
    <s v="Georgia"/>
    <x v="1"/>
    <n v="15185"/>
    <n v="1566579"/>
    <n v="9.4492621950987576"/>
    <n v="9.7532027069615488"/>
  </r>
  <r>
    <x v="45"/>
    <n v="165143"/>
    <n v="7.8"/>
    <n v="7.4"/>
    <n v="8.3000000000000007"/>
    <x v="16"/>
    <x v="3"/>
    <s v="Hawaii"/>
    <x v="45"/>
    <n v="1288"/>
    <n v="163855"/>
    <n v="7.3860187750486892"/>
    <n v="8.2354816789214009"/>
  </r>
  <r>
    <x v="21"/>
    <n v="268654"/>
    <n v="9.1"/>
    <n v="8.6999999999999993"/>
    <n v="9.4"/>
    <x v="16"/>
    <x v="3"/>
    <s v="Idaho"/>
    <x v="21"/>
    <n v="2445"/>
    <n v="266209"/>
    <n v="8.7486467546335316"/>
    <n v="9.4672423936116061"/>
  </r>
  <r>
    <x v="34"/>
    <n v="1818262"/>
    <n v="10.4"/>
    <n v="10.3"/>
    <n v="10.6"/>
    <x v="16"/>
    <x v="3"/>
    <s v="Illinois"/>
    <x v="34"/>
    <n v="18910"/>
    <n v="1799352"/>
    <n v="10.253607388159102"/>
    <n v="10.548544088477605"/>
  </r>
  <r>
    <x v="22"/>
    <n v="950202"/>
    <n v="13.7"/>
    <n v="13.5"/>
    <n v="14"/>
    <x v="16"/>
    <x v="3"/>
    <s v="Indiana"/>
    <x v="22"/>
    <n v="13018"/>
    <n v="937184"/>
    <n v="13.468459528042995"/>
    <n v="13.935962043226823"/>
  </r>
  <r>
    <x v="33"/>
    <n v="439825"/>
    <n v="1.4"/>
    <n v="1.3"/>
    <n v="1.5"/>
    <x v="16"/>
    <x v="3"/>
    <s v="Iowa"/>
    <x v="33"/>
    <n v="616"/>
    <n v="439209"/>
    <n v="1.2941318188042037"/>
    <n v="1.5156917814891864"/>
  </r>
  <r>
    <x v="35"/>
    <n v="435155"/>
    <n v="7.7"/>
    <n v="7.4"/>
    <n v="7.9"/>
    <x v="16"/>
    <x v="3"/>
    <s v="Kansas"/>
    <x v="35"/>
    <n v="3351"/>
    <n v="431804"/>
    <n v="7.4452179676345702"/>
    <n v="7.964882482904641"/>
  </r>
  <r>
    <x v="36"/>
    <n v="609496"/>
    <n v="8.6999999999999993"/>
    <n v="8.4"/>
    <n v="8.9"/>
    <x v="16"/>
    <x v="3"/>
    <s v="Kentucky"/>
    <x v="36"/>
    <n v="5303"/>
    <n v="604193"/>
    <n v="8.470514176171843"/>
    <n v="8.9369414737366721"/>
  </r>
  <r>
    <x v="37"/>
    <n v="636551"/>
    <n v="6.7"/>
    <n v="6.5"/>
    <n v="6.9"/>
    <x v="16"/>
    <x v="3"/>
    <s v="Louisiana"/>
    <x v="37"/>
    <n v="4265"/>
    <n v="632286"/>
    <n v="6.5026735851810757"/>
    <n v="6.9036205830689292"/>
  </r>
  <r>
    <x v="23"/>
    <n v="163382"/>
    <n v="16"/>
    <n v="15.4"/>
    <n v="16.600000000000001"/>
    <x v="16"/>
    <x v="3"/>
    <s v="Maine"/>
    <x v="23"/>
    <n v="2614"/>
    <n v="160768"/>
    <n v="15.401974841265174"/>
    <n v="16.619413377611263"/>
  </r>
  <r>
    <x v="2"/>
    <n v="783637"/>
    <n v="11.6"/>
    <n v="11.4"/>
    <n v="11.9"/>
    <x v="16"/>
    <x v="3"/>
    <s v="Maryland"/>
    <x v="2"/>
    <n v="9090"/>
    <n v="774547"/>
    <n v="11.365044361712522"/>
    <n v="11.839261101705862"/>
  </r>
  <r>
    <x v="17"/>
    <n v="866134"/>
    <n v="16.2"/>
    <n v="16"/>
    <n v="16.5"/>
    <x v="16"/>
    <x v="3"/>
    <s v="Massachusetts"/>
    <x v="17"/>
    <n v="14031"/>
    <n v="852103"/>
    <n v="15.93582744997677"/>
    <n v="16.467607794868194"/>
  </r>
  <r>
    <x v="38"/>
    <n v="1370222"/>
    <n v="10.8"/>
    <n v="10.6"/>
    <n v="11"/>
    <x v="16"/>
    <x v="3"/>
    <s v="Michigan"/>
    <x v="38"/>
    <n v="14798"/>
    <n v="1355424"/>
    <n v="10.628003624604254"/>
    <n v="10.974158999410351"/>
  </r>
  <r>
    <x v="15"/>
    <n v="785350"/>
    <n v="18.8"/>
    <n v="18.5"/>
    <n v="19.100000000000001"/>
    <x v="16"/>
    <x v="3"/>
    <s v="Minnesota"/>
    <x v="15"/>
    <n v="14765"/>
    <n v="770585"/>
    <n v="18.502475222981843"/>
    <n v="19.103301816270438"/>
  </r>
  <r>
    <x v="48"/>
    <n v="436866"/>
    <n v="8.6"/>
    <n v="8.3000000000000007"/>
    <n v="8.9"/>
    <x v="16"/>
    <x v="3"/>
    <s v="Mississippi"/>
    <x v="48"/>
    <n v="3757"/>
    <n v="433109"/>
    <n v="8.3303036958522103"/>
    <n v="8.8781202908361081"/>
  </r>
  <r>
    <x v="9"/>
    <n v="818748"/>
    <n v="11.6"/>
    <n v="11.4"/>
    <n v="11.9"/>
    <x v="16"/>
    <x v="3"/>
    <s v="Missouri"/>
    <x v="9"/>
    <n v="9497"/>
    <n v="809251"/>
    <n v="11.369745400262786"/>
    <n v="11.833672896752663"/>
  </r>
  <r>
    <x v="39"/>
    <n v="132659"/>
    <n v="4.9000000000000004"/>
    <n v="4.5999999999999996"/>
    <n v="5.3"/>
    <x v="16"/>
    <x v="3"/>
    <s v="Montana"/>
    <x v="39"/>
    <n v="650"/>
    <n v="132009"/>
    <n v="4.5375507610775649"/>
    <n v="5.2906833132349025"/>
  </r>
  <r>
    <x v="40"/>
    <n v="276975"/>
    <n v="10.1"/>
    <n v="9.8000000000000007"/>
    <n v="10.5"/>
    <x v="16"/>
    <x v="3"/>
    <s v="Nebraska"/>
    <x v="40"/>
    <n v="2797"/>
    <n v="274178"/>
    <n v="9.7326468607345245"/>
    <n v="10.47771083062344"/>
  </r>
  <r>
    <x v="18"/>
    <n v="426638"/>
    <n v="11.8"/>
    <n v="11.5"/>
    <n v="12.2"/>
    <x v="16"/>
    <x v="3"/>
    <s v="Nevada"/>
    <x v="18"/>
    <n v="5034"/>
    <n v="421604"/>
    <n v="11.479521043526226"/>
    <n v="12.127730941843861"/>
  </r>
  <r>
    <x v="24"/>
    <n v="167477"/>
    <n v="13.2"/>
    <n v="12.6"/>
    <n v="13.7"/>
    <x v="16"/>
    <x v="3"/>
    <s v="New Hampshire"/>
    <x v="24"/>
    <n v="2211"/>
    <n v="165266"/>
    <n v="12.666002548643498"/>
    <n v="13.759954117623295"/>
  </r>
  <r>
    <x v="3"/>
    <n v="1192233"/>
    <n v="13.4"/>
    <n v="13.2"/>
    <n v="13.6"/>
    <x v="16"/>
    <x v="3"/>
    <s v="New Jersey"/>
    <x v="3"/>
    <n v="15976"/>
    <n v="1176257"/>
    <n v="13.19522421470962"/>
    <n v="13.608042005213205"/>
  </r>
  <r>
    <x v="49"/>
    <n v="302489"/>
    <n v="7.8"/>
    <n v="7.5"/>
    <n v="8.1"/>
    <x v="16"/>
    <x v="3"/>
    <s v="New Mexico"/>
    <x v="49"/>
    <n v="2359"/>
    <n v="300130"/>
    <n v="7.4912217968398096"/>
    <n v="8.1185408542326893"/>
  </r>
  <r>
    <x v="25"/>
    <n v="2421417"/>
    <n v="11.8"/>
    <n v="11.6"/>
    <n v="11.9"/>
    <x v="16"/>
    <x v="3"/>
    <s v="New York"/>
    <x v="25"/>
    <n v="28573"/>
    <n v="2392844"/>
    <n v="11.664870883241731"/>
    <n v="11.936908898413211"/>
  </r>
  <r>
    <x v="10"/>
    <n v="1408521"/>
    <n v="10.6"/>
    <n v="10.4"/>
    <n v="10.8"/>
    <x v="16"/>
    <x v="3"/>
    <s v="North Carolina"/>
    <x v="10"/>
    <n v="14930"/>
    <n v="1393591"/>
    <n v="10.43196791294786"/>
    <n v="10.770243492773934"/>
  </r>
  <r>
    <x v="46"/>
    <n v="97502"/>
    <n v="8.6999999999999993"/>
    <n v="8.1"/>
    <n v="9.3000000000000007"/>
    <x v="16"/>
    <x v="3"/>
    <s v="North Dakota"/>
    <x v="46"/>
    <n v="848"/>
    <n v="96654"/>
    <n v="8.1328398986796753"/>
    <n v="9.3003870074086361"/>
  </r>
  <r>
    <x v="41"/>
    <n v="1559370"/>
    <n v="11.7"/>
    <n v="11.6"/>
    <n v="11.9"/>
    <x v="16"/>
    <x v="3"/>
    <s v="Ohio"/>
    <x v="41"/>
    <n v="18245"/>
    <n v="1541125"/>
    <n v="11.532650422097378"/>
    <n v="11.870231227296005"/>
  </r>
  <r>
    <x v="26"/>
    <n v="596154"/>
    <n v="8.3000000000000007"/>
    <n v="8.1"/>
    <n v="8.5"/>
    <x v="16"/>
    <x v="3"/>
    <s v="Oklahoma"/>
    <x v="26"/>
    <n v="4948"/>
    <n v="591206"/>
    <n v="8.0726721766115013"/>
    <n v="8.5334022056282937"/>
  </r>
  <r>
    <x v="19"/>
    <n v="534782"/>
    <n v="14.8"/>
    <n v="14.5"/>
    <n v="15.1"/>
    <x v="16"/>
    <x v="3"/>
    <s v="Oregon"/>
    <x v="19"/>
    <n v="7915"/>
    <n v="526867"/>
    <n v="14.480215960168415"/>
    <n v="15.127601284260113"/>
  </r>
  <r>
    <x v="11"/>
    <n v="1588339"/>
    <n v="16.100000000000001"/>
    <n v="15.9"/>
    <n v="16.3"/>
    <x v="16"/>
    <x v="3"/>
    <s v="Pennsylvania"/>
    <x v="11"/>
    <n v="25572"/>
    <n v="1562767"/>
    <n v="15.905265282557764"/>
    <n v="16.296750632245448"/>
  </r>
  <r>
    <x v="27"/>
    <n v="129667"/>
    <n v="14.8"/>
    <n v="14.1"/>
    <n v="15.5"/>
    <x v="16"/>
    <x v="3"/>
    <s v="Rhode Island"/>
    <x v="27"/>
    <n v="1919"/>
    <n v="127748"/>
    <n v="14.156128496368192"/>
    <n v="15.471514970731075"/>
  </r>
  <r>
    <x v="4"/>
    <n v="683490"/>
    <n v="8.8000000000000007"/>
    <n v="8.6"/>
    <n v="9.1"/>
    <x v="16"/>
    <x v="3"/>
    <s v="South Carolina"/>
    <x v="4"/>
    <n v="6015"/>
    <n v="677475"/>
    <n v="8.5817123658633072"/>
    <n v="9.0246517721604764"/>
  </r>
  <r>
    <x v="42"/>
    <n v="119589"/>
    <n v="7.8"/>
    <n v="7.4"/>
    <n v="8.4"/>
    <x v="16"/>
    <x v="3"/>
    <s v="South Dakota"/>
    <x v="42"/>
    <n v="933"/>
    <n v="118656"/>
    <n v="7.318136307147034"/>
    <n v="8.3169254240731796"/>
  </r>
  <r>
    <x v="16"/>
    <n v="896643"/>
    <n v="8.6999999999999993"/>
    <n v="8.5"/>
    <n v="8.9"/>
    <x v="16"/>
    <x v="3"/>
    <s v="Tennessee"/>
    <x v="16"/>
    <n v="7801"/>
    <n v="888842"/>
    <n v="8.5100769651169053"/>
    <n v="8.8945920051438989"/>
  </r>
  <r>
    <x v="50"/>
    <n v="4681157"/>
    <n v="9.5"/>
    <n v="9.5"/>
    <n v="9.6"/>
    <x v="16"/>
    <x v="3"/>
    <s v="Texas"/>
    <x v="50"/>
    <n v="44471"/>
    <n v="4636686"/>
    <n v="9.412527565369782"/>
    <n v="9.5882810953943522"/>
  </r>
  <r>
    <x v="12"/>
    <n v="585739"/>
    <n v="8.3000000000000007"/>
    <n v="8.1"/>
    <n v="8.5"/>
    <x v="16"/>
    <x v="3"/>
    <s v="Utah"/>
    <x v="12"/>
    <n v="4862"/>
    <n v="580877"/>
    <n v="8.0714343587225947"/>
    <n v="8.5362657620215838"/>
  </r>
  <r>
    <x v="44"/>
    <n v="74724"/>
    <n v="11.9"/>
    <n v="11.2"/>
    <n v="12.7"/>
    <x v="16"/>
    <x v="3"/>
    <s v="Vermont"/>
    <x v="44"/>
    <n v="889"/>
    <n v="73835"/>
    <n v="11.143620519225896"/>
    <n v="12.700791737785309"/>
  </r>
  <r>
    <x v="43"/>
    <n v="1159195"/>
    <n v="13.3"/>
    <n v="13.1"/>
    <n v="13.6"/>
    <x v="16"/>
    <x v="3"/>
    <s v="Virginia"/>
    <x v="43"/>
    <n v="15417"/>
    <n v="1143778"/>
    <n v="13.092803820902876"/>
    <n v="13.509915536556189"/>
  </r>
  <r>
    <x v="28"/>
    <n v="993605"/>
    <n v="10.6"/>
    <n v="10.4"/>
    <n v="10.8"/>
    <x v="16"/>
    <x v="3"/>
    <s v="Washington"/>
    <x v="28"/>
    <n v="10532"/>
    <n v="983073"/>
    <n v="10.400290274547746"/>
    <n v="10.803065190656042"/>
  </r>
  <r>
    <x v="5"/>
    <n v="242212"/>
    <n v="7.7"/>
    <n v="7.4"/>
    <n v="8.1"/>
    <x v="16"/>
    <x v="3"/>
    <s v="West Virginia"/>
    <x v="5"/>
    <n v="1865"/>
    <n v="240347"/>
    <n v="7.3593066257528932"/>
    <n v="8.0560412570794817"/>
  </r>
  <r>
    <x v="13"/>
    <n v="753815"/>
    <n v="12.9"/>
    <n v="12.7"/>
    <n v="13.2"/>
    <x v="16"/>
    <x v="3"/>
    <s v="Wisconsin"/>
    <x v="13"/>
    <n v="9724"/>
    <n v="744091"/>
    <n v="12.647429689828405"/>
    <n v="13.156968381698574"/>
  </r>
  <r>
    <x v="29"/>
    <n v="86367"/>
    <n v="9.1999999999999993"/>
    <n v="8.6"/>
    <n v="9.8000000000000007"/>
    <x v="16"/>
    <x v="3"/>
    <s v="Wyoming"/>
    <x v="29"/>
    <n v="795"/>
    <n v="85572"/>
    <n v="8.5887197924829657"/>
    <n v="9.8647470477190655"/>
  </r>
  <r>
    <x v="6"/>
    <n v="674701"/>
    <n v="9.1"/>
    <n v="8.9"/>
    <n v="9.3000000000000007"/>
    <x v="8"/>
    <x v="3"/>
    <s v="Alabama"/>
    <x v="6"/>
    <n v="6140"/>
    <n v="668561"/>
    <n v="8.8764838936998345"/>
    <n v="9.3297608284531108"/>
  </r>
  <r>
    <x v="30"/>
    <n v="119217"/>
    <n v="10.1"/>
    <n v="9.5"/>
    <n v="10.7"/>
    <x v="8"/>
    <x v="3"/>
    <s v="Alaska"/>
    <x v="30"/>
    <n v="1204"/>
    <n v="118013"/>
    <n v="9.5467976883376462"/>
    <n v="10.683234488156872"/>
  </r>
  <r>
    <x v="0"/>
    <n v="1033241"/>
    <n v="10.4"/>
    <n v="10.199999999999999"/>
    <n v="10.6"/>
    <x v="8"/>
    <x v="3"/>
    <s v="Arizona"/>
    <x v="0"/>
    <n v="10746"/>
    <n v="1022495"/>
    <n v="10.2064654989445"/>
    <n v="10.597743335498929"/>
  </r>
  <r>
    <x v="7"/>
    <n v="440130"/>
    <n v="9.5"/>
    <n v="9.3000000000000007"/>
    <n v="9.8000000000000007"/>
    <x v="8"/>
    <x v="3"/>
    <s v="Arkansas"/>
    <x v="7"/>
    <n v="4181"/>
    <n v="435949"/>
    <n v="9.2170799275744617"/>
    <n v="9.7904143180217655"/>
  </r>
  <r>
    <x v="31"/>
    <n v="5686400"/>
    <n v="13.9"/>
    <n v="13.8"/>
    <n v="14"/>
    <x v="8"/>
    <x v="3"/>
    <s v="California"/>
    <x v="31"/>
    <n v="79041"/>
    <n v="5607359"/>
    <n v="13.804106676295522"/>
    <n v="13.996564163548403"/>
  </r>
  <r>
    <x v="8"/>
    <n v="808556"/>
    <n v="7.3"/>
    <n v="7.1"/>
    <n v="7.5"/>
    <x v="8"/>
    <x v="3"/>
    <s v="Colorado"/>
    <x v="8"/>
    <n v="5902"/>
    <n v="802654"/>
    <n v="7.116185613699729"/>
    <n v="7.4873611534965487"/>
  </r>
  <r>
    <x v="20"/>
    <n v="479961"/>
    <n v="15.4"/>
    <n v="15"/>
    <n v="15.7"/>
    <x v="8"/>
    <x v="3"/>
    <s v="Connecticut"/>
    <x v="20"/>
    <n v="7391"/>
    <n v="472570"/>
    <n v="15.054626599102793"/>
    <n v="15.751466226113585"/>
  </r>
  <r>
    <x v="32"/>
    <n v="124609"/>
    <n v="11.1"/>
    <n v="10.5"/>
    <n v="11.7"/>
    <x v="8"/>
    <x v="3"/>
    <s v="Delaware"/>
    <x v="32"/>
    <n v="1383"/>
    <n v="123226"/>
    <n v="10.531528912028586"/>
    <n v="11.696047527081911"/>
  </r>
  <r>
    <x v="47"/>
    <n v="65732"/>
    <n v="11.9"/>
    <n v="11.1"/>
    <n v="12.7"/>
    <x v="8"/>
    <x v="3"/>
    <s v="District of Columbia"/>
    <x v="47"/>
    <n v="782"/>
    <n v="64950"/>
    <n v="11.095020203860107"/>
    <n v="12.755613240953203"/>
  </r>
  <r>
    <x v="14"/>
    <n v="2555399"/>
    <n v="12.1"/>
    <n v="12"/>
    <n v="12.3"/>
    <x v="8"/>
    <x v="3"/>
    <s v="Florida"/>
    <x v="14"/>
    <n v="30920"/>
    <n v="2524479"/>
    <n v="11.966549575684033"/>
    <n v="12.234660681840555"/>
  </r>
  <r>
    <x v="1"/>
    <n v="1589860"/>
    <n v="10.3"/>
    <n v="10.1"/>
    <n v="10.5"/>
    <x v="8"/>
    <x v="3"/>
    <s v="Georgia"/>
    <x v="1"/>
    <n v="16376"/>
    <n v="1573484"/>
    <n v="10.144503996097781"/>
    <n v="10.458418471001499"/>
  </r>
  <r>
    <x v="45"/>
    <n v="164822"/>
    <n v="8.3000000000000007"/>
    <n v="7.9"/>
    <n v="8.6999999999999993"/>
    <x v="8"/>
    <x v="3"/>
    <s v="Hawaii"/>
    <x v="45"/>
    <n v="1368"/>
    <n v="163454"/>
    <n v="7.8728861539789747"/>
    <n v="8.7497589031991723"/>
  </r>
  <r>
    <x v="21"/>
    <n v="273516"/>
    <n v="9.5"/>
    <n v="9.1999999999999993"/>
    <n v="9.9"/>
    <x v="8"/>
    <x v="3"/>
    <s v="Idaho"/>
    <x v="21"/>
    <n v="2598"/>
    <n v="270918"/>
    <n v="9.1417191357572172"/>
    <n v="9.8691190947977976"/>
  </r>
  <r>
    <x v="34"/>
    <n v="1806961"/>
    <n v="11"/>
    <n v="10.8"/>
    <n v="11.1"/>
    <x v="8"/>
    <x v="3"/>
    <s v="Illinois"/>
    <x v="34"/>
    <n v="19877"/>
    <n v="1787084"/>
    <n v="10.849186238961108"/>
    <n v="11.15336773808413"/>
  </r>
  <r>
    <x v="22"/>
    <n v="952511"/>
    <n v="14.2"/>
    <n v="13.9"/>
    <n v="14.4"/>
    <x v="8"/>
    <x v="3"/>
    <s v="Indiana"/>
    <x v="22"/>
    <n v="13526"/>
    <n v="938985"/>
    <n v="13.964690561832017"/>
    <n v="14.439949745276918"/>
  </r>
  <r>
    <x v="33"/>
    <n v="442346"/>
    <n v="1.4"/>
    <n v="1.3"/>
    <n v="1.5"/>
    <x v="8"/>
    <x v="3"/>
    <s v="Iowa"/>
    <x v="33"/>
    <n v="619"/>
    <n v="441727"/>
    <n v="1.2932716653708405"/>
    <n v="1.5141023685504529"/>
  </r>
  <r>
    <x v="35"/>
    <n v="435568"/>
    <n v="8.1999999999999993"/>
    <n v="8"/>
    <n v="8.5"/>
    <x v="8"/>
    <x v="3"/>
    <s v="Kansas"/>
    <x v="35"/>
    <n v="3572"/>
    <n v="431996"/>
    <n v="7.9371889748574285"/>
    <n v="8.4730579200774852"/>
  </r>
  <r>
    <x v="36"/>
    <n v="607668"/>
    <n v="9.3000000000000007"/>
    <n v="9.1"/>
    <n v="9.6"/>
    <x v="8"/>
    <x v="3"/>
    <s v="Kentucky"/>
    <x v="36"/>
    <n v="5651"/>
    <n v="602017"/>
    <n v="9.0611965114584354"/>
    <n v="9.5439793210749286"/>
  </r>
  <r>
    <x v="37"/>
    <n v="635216"/>
    <n v="6.9"/>
    <n v="6.7"/>
    <n v="7.2"/>
    <x v="8"/>
    <x v="3"/>
    <s v="Louisiana"/>
    <x v="37"/>
    <n v="4383"/>
    <n v="630833"/>
    <n v="6.6993645049651898"/>
    <n v="7.1066297137925636"/>
  </r>
  <r>
    <x v="23"/>
    <n v="162425"/>
    <n v="16.7"/>
    <n v="16.100000000000001"/>
    <n v="17.3"/>
    <x v="8"/>
    <x v="3"/>
    <s v="Maine"/>
    <x v="23"/>
    <n v="2712"/>
    <n v="159713"/>
    <n v="16.084922863993267"/>
    <n v="17.33181156612191"/>
  </r>
  <r>
    <x v="2"/>
    <n v="790804"/>
    <n v="11.9"/>
    <n v="11.7"/>
    <n v="12.1"/>
    <x v="8"/>
    <x v="3"/>
    <s v="Maryland"/>
    <x v="2"/>
    <n v="9411"/>
    <n v="781393"/>
    <n v="11.663883344923223"/>
    <n v="12.141952247314014"/>
  </r>
  <r>
    <x v="17"/>
    <n v="865940"/>
    <n v="17.399999999999999"/>
    <n v="17.100000000000001"/>
    <n v="17.7"/>
    <x v="8"/>
    <x v="3"/>
    <s v="Massachusetts"/>
    <x v="17"/>
    <n v="15067"/>
    <n v="850873"/>
    <n v="17.126306552457276"/>
    <n v="17.677152997585473"/>
  </r>
  <r>
    <x v="38"/>
    <n v="1360566"/>
    <n v="11.2"/>
    <n v="11.1"/>
    <n v="11.4"/>
    <x v="8"/>
    <x v="3"/>
    <s v="Michigan"/>
    <x v="38"/>
    <n v="15238"/>
    <n v="1345328"/>
    <n v="11.024288619952374"/>
    <n v="11.377972939909785"/>
  </r>
  <r>
    <x v="15"/>
    <n v="792766"/>
    <n v="19.399999999999999"/>
    <n v="19.100000000000001"/>
    <n v="19.7"/>
    <x v="8"/>
    <x v="3"/>
    <s v="Minnesota"/>
    <x v="15"/>
    <n v="15380"/>
    <n v="777386"/>
    <n v="19.099113413816703"/>
    <n v="19.70640093598551"/>
  </r>
  <r>
    <x v="48"/>
    <n v="433377"/>
    <n v="9.5"/>
    <n v="9.1999999999999993"/>
    <n v="9.8000000000000007"/>
    <x v="8"/>
    <x v="3"/>
    <s v="Mississippi"/>
    <x v="48"/>
    <n v="4117"/>
    <n v="429260"/>
    <n v="9.2152609861323249"/>
    <n v="9.7930584197070374"/>
  </r>
  <r>
    <x v="9"/>
    <n v="817180"/>
    <n v="12.4"/>
    <n v="12.2"/>
    <n v="12.7"/>
    <x v="8"/>
    <x v="3"/>
    <s v="Missouri"/>
    <x v="9"/>
    <n v="10133"/>
    <n v="807047"/>
    <n v="12.162287724548678"/>
    <n v="12.642218226811501"/>
  </r>
  <r>
    <x v="39"/>
    <n v="133631"/>
    <n v="5.5"/>
    <n v="5.0999999999999996"/>
    <n v="5.9"/>
    <x v="8"/>
    <x v="3"/>
    <s v="Montana"/>
    <x v="39"/>
    <n v="735"/>
    <n v="132896"/>
    <n v="5.1171378220843238"/>
    <n v="5.9117334118809248"/>
  </r>
  <r>
    <x v="40"/>
    <n v="280444"/>
    <n v="10.8"/>
    <n v="10.4"/>
    <n v="11.2"/>
    <x v="8"/>
    <x v="3"/>
    <s v="Nebraska"/>
    <x v="40"/>
    <n v="3029"/>
    <n v="277415"/>
    <n v="10.424703088217786"/>
    <n v="11.190159152434472"/>
  </r>
  <r>
    <x v="18"/>
    <n v="432794"/>
    <n v="12.7"/>
    <n v="12.3"/>
    <n v="13"/>
    <x v="8"/>
    <x v="3"/>
    <s v="Nevada"/>
    <x v="18"/>
    <n v="5496"/>
    <n v="427298"/>
    <n v="12.369533196753263"/>
    <n v="13.036881543572823"/>
  </r>
  <r>
    <x v="24"/>
    <n v="165487"/>
    <n v="14.1"/>
    <n v="13.6"/>
    <n v="14.7"/>
    <x v="8"/>
    <x v="3"/>
    <s v="New Hampshire"/>
    <x v="24"/>
    <n v="2333"/>
    <n v="163154"/>
    <n v="13.540720582372725"/>
    <n v="14.677405675585167"/>
  </r>
  <r>
    <x v="3"/>
    <n v="1197357"/>
    <n v="14.1"/>
    <n v="13.9"/>
    <n v="14.4"/>
    <x v="8"/>
    <x v="3"/>
    <s v="New Jersey"/>
    <x v="3"/>
    <n v="16883"/>
    <n v="1180474"/>
    <n v="13.890578138787047"/>
    <n v="14.31298447119171"/>
  </r>
  <r>
    <x v="49"/>
    <n v="304532"/>
    <n v="8.5"/>
    <n v="8.1999999999999993"/>
    <n v="8.8000000000000007"/>
    <x v="8"/>
    <x v="3"/>
    <s v="New Mexico"/>
    <x v="49"/>
    <n v="2589"/>
    <n v="301943"/>
    <n v="8.1815124635102929"/>
    <n v="8.8340264431683906"/>
  </r>
  <r>
    <x v="25"/>
    <n v="2422245"/>
    <n v="13"/>
    <n v="12.9"/>
    <n v="13.2"/>
    <x v="8"/>
    <x v="3"/>
    <s v="New York"/>
    <x v="25"/>
    <n v="31489"/>
    <n v="2390756"/>
    <n v="12.858041025388792"/>
    <n v="13.143350896379792"/>
  </r>
  <r>
    <x v="10"/>
    <n v="1415113"/>
    <n v="11.2"/>
    <n v="11"/>
    <n v="11.4"/>
    <x v="8"/>
    <x v="3"/>
    <s v="North Carolina"/>
    <x v="10"/>
    <n v="15849"/>
    <n v="1399264"/>
    <n v="11.0277389474329"/>
    <n v="11.374539458171956"/>
  </r>
  <r>
    <x v="46"/>
    <n v="98198"/>
    <n v="9.8000000000000007"/>
    <n v="9.1999999999999993"/>
    <n v="10.4"/>
    <x v="8"/>
    <x v="3"/>
    <s v="North Dakota"/>
    <x v="46"/>
    <n v="962"/>
    <n v="97236"/>
    <n v="9.1988060990827858"/>
    <n v="10.432612519773786"/>
  </r>
  <r>
    <x v="41"/>
    <n v="1551479"/>
    <n v="12.5"/>
    <n v="12.3"/>
    <n v="12.7"/>
    <x v="8"/>
    <x v="3"/>
    <s v="Ohio"/>
    <x v="41"/>
    <n v="19393"/>
    <n v="1532086"/>
    <n v="12.326059663358219"/>
    <n v="12.675725997608273"/>
  </r>
  <r>
    <x v="26"/>
    <n v="598799"/>
    <n v="8.9"/>
    <n v="8.6999999999999993"/>
    <n v="9.1"/>
    <x v="8"/>
    <x v="3"/>
    <s v="Oklahoma"/>
    <x v="26"/>
    <n v="5329"/>
    <n v="593470"/>
    <n v="8.6646941999746616"/>
    <n v="9.1405677671295837"/>
  </r>
  <r>
    <x v="19"/>
    <n v="537151"/>
    <n v="15.1"/>
    <n v="14.8"/>
    <n v="15.5"/>
    <x v="8"/>
    <x v="3"/>
    <s v="Oregon"/>
    <x v="19"/>
    <n v="8111"/>
    <n v="529040"/>
    <n v="14.777325012250484"/>
    <n v="15.429684599268764"/>
  </r>
  <r>
    <x v="11"/>
    <n v="1596875"/>
    <n v="16.899999999999999"/>
    <n v="16.7"/>
    <n v="17.100000000000001"/>
    <x v="8"/>
    <x v="3"/>
    <s v="Pennsylvania"/>
    <x v="11"/>
    <n v="26987"/>
    <n v="1569888"/>
    <n v="16.701116171002873"/>
    <n v="17.10097329090615"/>
  </r>
  <r>
    <x v="27"/>
    <n v="129593"/>
    <n v="15.2"/>
    <n v="14.6"/>
    <n v="15.9"/>
    <x v="8"/>
    <x v="3"/>
    <s v="Rhode Island"/>
    <x v="27"/>
    <n v="1970"/>
    <n v="127623"/>
    <n v="14.549201568308542"/>
    <n v="15.882415548485522"/>
  </r>
  <r>
    <x v="4"/>
    <n v="690213"/>
    <n v="9.6"/>
    <n v="9.4"/>
    <n v="9.8000000000000007"/>
    <x v="8"/>
    <x v="3"/>
    <s v="South Carolina"/>
    <x v="4"/>
    <n v="6626"/>
    <n v="683587"/>
    <n v="9.3725804212633097"/>
    <n v="9.8327484878423608"/>
  </r>
  <r>
    <x v="42"/>
    <n v="121369"/>
    <n v="9"/>
    <n v="8.5"/>
    <n v="9.5"/>
    <x v="8"/>
    <x v="3"/>
    <s v="South Dakota"/>
    <x v="42"/>
    <n v="1092"/>
    <n v="120277"/>
    <n v="8.4809845075328312"/>
    <n v="9.5448063738892159"/>
  </r>
  <r>
    <x v="16"/>
    <n v="898908"/>
    <n v="9.5"/>
    <n v="9.3000000000000007"/>
    <n v="9.6999999999999993"/>
    <x v="8"/>
    <x v="3"/>
    <s v="Tennessee"/>
    <x v="16"/>
    <n v="8540"/>
    <n v="890368"/>
    <n v="9.3019453324202104"/>
    <n v="9.7030790436028838"/>
  </r>
  <r>
    <x v="50"/>
    <n v="4740714"/>
    <n v="10.199999999999999"/>
    <n v="10.1"/>
    <n v="10.3"/>
    <x v="8"/>
    <x v="3"/>
    <s v="Texas"/>
    <x v="50"/>
    <n v="48355"/>
    <n v="4692359"/>
    <n v="10.109886703454578"/>
    <n v="10.290787770995854"/>
  </r>
  <r>
    <x v="12"/>
    <n v="596257"/>
    <n v="8.6999999999999993"/>
    <n v="8.5"/>
    <n v="9"/>
    <x v="8"/>
    <x v="3"/>
    <s v="Utah"/>
    <x v="12"/>
    <n v="5187"/>
    <n v="591070"/>
    <n v="8.4666625899275392"/>
    <n v="8.9382057784699409"/>
  </r>
  <r>
    <x v="44"/>
    <n v="74108"/>
    <n v="12.1"/>
    <n v="11.3"/>
    <n v="12.9"/>
    <x v="8"/>
    <x v="3"/>
    <s v="Vermont"/>
    <x v="44"/>
    <n v="897"/>
    <n v="73211"/>
    <n v="11.340758308330283"/>
    <n v="12.917732958812795"/>
  </r>
  <r>
    <x v="43"/>
    <n v="1162945"/>
    <n v="14.2"/>
    <n v="14"/>
    <n v="14.4"/>
    <x v="8"/>
    <x v="3"/>
    <s v="Virginia"/>
    <x v="43"/>
    <n v="16514"/>
    <n v="1146431"/>
    <n v="13.986707593364734"/>
    <n v="14.416813078606571"/>
  </r>
  <r>
    <x v="28"/>
    <n v="1006676"/>
    <n v="11.2"/>
    <n v="11"/>
    <n v="11.4"/>
    <x v="8"/>
    <x v="3"/>
    <s v="Washington"/>
    <x v="28"/>
    <n v="11275"/>
    <n v="995401"/>
    <n v="10.996492283698403"/>
    <n v="11.407692770943207"/>
  </r>
  <r>
    <x v="5"/>
    <n v="239037"/>
    <n v="8.6"/>
    <n v="8.3000000000000007"/>
    <n v="9"/>
    <x v="8"/>
    <x v="3"/>
    <s v="West Virginia"/>
    <x v="5"/>
    <n v="2056"/>
    <n v="236981"/>
    <n v="8.23864128374003"/>
    <n v="8.9795103664235931"/>
  </r>
  <r>
    <x v="29"/>
    <n v="85922"/>
    <n v="9.3000000000000007"/>
    <n v="8.6999999999999993"/>
    <n v="10"/>
    <x v="8"/>
    <x v="3"/>
    <s v="Wyoming"/>
    <x v="29"/>
    <n v="799"/>
    <n v="85123"/>
    <n v="8.6781766702510463"/>
    <n v="9.9639620813184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7.4034134820073565E-4"/>
    <n v="5.7686388380222908"/>
    <n v="7.2493215344237623"/>
    <n v="3.1361161977708996E-2"/>
    <n v="5.0678465576237564E-2"/>
    <n v="262"/>
    <n v="329"/>
    <n v="5.7808569789506201"/>
    <n v="7.2591677331097477"/>
    <n v="1.9143021049379705E-2"/>
    <n v="4.08322668902521E-2"/>
    <n v="6.5508045709444735E-3"/>
    <n v="7.4384558311265607E-4"/>
    <n v="5.8069589878318171"/>
    <n v="7.2946501540571296"/>
    <n v="6.9589878318172538E-3"/>
    <n v="5.3498459428702461E-3"/>
    <n v="67.160930102060135"/>
    <n v="5.8209678158765223"/>
    <n v="7.3027037956283145"/>
    <n v="2.0967815876522522E-2"/>
    <n v="2.7037956283146869E-3"/>
    <n v="9.6999999999999993"/>
    <n v="8.5"/>
    <n v="11.1"/>
    <n v="3.2"/>
    <n v="2.5"/>
    <n v="4"/>
    <n v="8.6"/>
    <n v="7.5"/>
    <n v="9.8000000000000007"/>
    <n v="7.3"/>
    <n v="4.4000000000000004"/>
    <n v="12.2"/>
    <s v="No data"/>
    <s v="No data"/>
    <s v="No data"/>
    <s v="No data"/>
    <s v="No data"/>
    <s v="No data"/>
  </r>
  <r>
    <x v="1"/>
    <n v="43593"/>
    <n v="6.5"/>
    <n v="5.8"/>
    <n v="7.3"/>
    <x v="0"/>
    <x v="0"/>
    <s v="Georgia"/>
    <x v="1"/>
    <n v="283"/>
    <n v="43310"/>
    <n v="7.5389396092957121E-4"/>
    <n v="5.7379739995227945"/>
    <n v="7.2457619213819378"/>
    <n v="6.2026000477205301E-2"/>
    <n v="5.4238078618062069E-2"/>
    <n v="251"/>
    <n v="317"/>
    <n v="5.7578051522033356"/>
    <n v="7.2718096942169614"/>
    <n v="4.219484779666427E-2"/>
    <n v="2.8190305783038383E-2"/>
    <n v="6.5353525594157632E-3"/>
    <n v="7.5761352670276937E-4"/>
    <n v="5.7777390327129945"/>
    <n v="7.2929660861185317"/>
    <n v="2.2260967287005329E-2"/>
    <n v="7.0339138814681235E-3"/>
    <n v="65.783545408671415"/>
    <n v="5.7923681683347876"/>
    <n v="7.3012743919842045"/>
    <n v="7.6318316652121965E-3"/>
    <n v="1.2743919842046481E-3"/>
    <n v="11"/>
    <n v="9.6999999999999993"/>
    <n v="12.4"/>
    <n v="2"/>
    <n v="1.5"/>
    <n v="2.7"/>
    <n v="7.9"/>
    <n v="6.7"/>
    <n v="9.3000000000000007"/>
    <n v="5.3"/>
    <n v="4.4000000000000004"/>
    <n v="6.4"/>
    <s v="No data"/>
    <s v="No data"/>
    <s v="No data"/>
    <s v="No data"/>
    <s v="No data"/>
    <s v="No data"/>
  </r>
  <r>
    <x v="2"/>
    <n v="21532"/>
    <n v="5.5"/>
    <n v="4.5999999999999996"/>
    <n v="6.6"/>
    <x v="0"/>
    <x v="0"/>
    <s v="Maryland"/>
    <x v="2"/>
    <n v="118"/>
    <n v="21414"/>
    <n v="9.8607838052264534E-4"/>
    <n v="4.4941371126967491"/>
    <n v="6.466293873742039"/>
    <n v="0.10586288730325055"/>
    <n v="0.13370612625796063"/>
    <n v="98"/>
    <n v="140"/>
    <n v="4.5513654096228873"/>
    <n v="6.5019505851755524"/>
    <n v="4.8634590377112374E-2"/>
    <n v="9.804941482444729E-2"/>
    <n v="5.5684255309759291E-3"/>
    <n v="9.9775548010254378E-4"/>
    <n v="4.5706700508733853"/>
    <n v="6.5661810110784735"/>
    <n v="2.9329949126614352E-2"/>
    <n v="3.3818988921526127E-2"/>
    <n v="42.548677145431405"/>
    <n v="4.603785323513458"/>
    <n v="6.5794999584298575"/>
    <n v="3.785323513458394E-3"/>
    <n v="2.050004157014218E-2"/>
    <n v="8.6"/>
    <n v="7.1"/>
    <n v="10.6"/>
    <n v="2.2000000000000002"/>
    <n v="1.5"/>
    <n v="2.7"/>
    <n v="4.9000000000000004"/>
    <n v="3.8"/>
    <n v="6.4"/>
    <n v="6.1"/>
    <n v="4.7"/>
    <n v="8"/>
    <s v="No data"/>
    <s v="No data"/>
    <s v="No data"/>
    <s v="No data"/>
    <s v="No data"/>
    <s v="No data"/>
  </r>
  <r>
    <x v="3"/>
    <n v="29714"/>
    <n v="9.9"/>
    <n v="8.9"/>
    <n v="11.1"/>
    <x v="0"/>
    <x v="0"/>
    <s v="New Jersey"/>
    <x v="3"/>
    <n v="294"/>
    <n v="29420"/>
    <n v="1.1253857505625414E-3"/>
    <n v="8.768940156417333"/>
    <n v="11.019711657542418"/>
    <n v="0.13105984358266731"/>
    <n v="8.0288342457581763E-2"/>
    <n v="261"/>
    <n v="328"/>
    <n v="8.7837383051760121"/>
    <n v="11.038567678535371"/>
    <n v="0.11626169482398829"/>
    <n v="6.1432321464629069E-2"/>
    <n v="9.9576791208203126E-3"/>
    <n v="1.1306496839543225E-3"/>
    <n v="8.8270294368659901"/>
    <n v="11.088328804774635"/>
    <n v="7.2970563134010291E-2"/>
    <n v="1.1671195225364528E-2"/>
    <n v="66.933423635157794"/>
    <n v="8.8483552197805917"/>
    <n v="11.100652841325743"/>
    <n v="5.1644780219408659E-2"/>
    <n v="6.5284132574383591E-4"/>
    <n v="14.8"/>
    <n v="13"/>
    <n v="16.8"/>
    <n v="4.3"/>
    <n v="3.3"/>
    <n v="5.5"/>
    <n v="11.3"/>
    <n v="9.5"/>
    <n v="13.3"/>
    <n v="10.6"/>
    <n v="8.5"/>
    <n v="13.1"/>
    <s v="No data"/>
    <s v="No data"/>
    <s v="No data"/>
    <s v="No data"/>
    <s v="No data"/>
    <s v="No data"/>
  </r>
  <r>
    <x v="4"/>
    <n v="24535"/>
    <n v="6.3"/>
    <n v="5.4"/>
    <n v="7.4"/>
    <x v="0"/>
    <x v="0"/>
    <s v="South Carolina"/>
    <x v="4"/>
    <n v="155"/>
    <n v="24380"/>
    <n v="9.9140635232462457E-4"/>
    <n v="5.3260992519142176"/>
    <n v="7.3089119565634668"/>
    <n v="7.390074808578273E-2"/>
    <n v="9.1088043436533539E-2"/>
    <n v="131"/>
    <n v="179"/>
    <n v="5.3393111880986348"/>
    <n v="7.2957000203790505"/>
    <n v="6.0688811901365547E-2"/>
    <n v="0.10429997962094983"/>
    <n v="6.3947896510794956E-3"/>
    <n v="1.0003241250642403E-3"/>
    <n v="5.3944655260152548"/>
    <n v="7.3951137761437362"/>
    <n v="5.5344739847456026E-3"/>
    <n v="4.886223856264138E-3"/>
    <n v="48.721954424166199"/>
    <n v="5.4224137851640313"/>
    <n v="7.4079172371476067"/>
    <n v="2.2413785164030919E-2"/>
    <n v="7.917237147606393E-3"/>
    <n v="9.3000000000000007"/>
    <n v="7.8"/>
    <n v="11.2"/>
    <n v="3.3"/>
    <n v="2.4"/>
    <n v="4.5"/>
    <n v="6.5"/>
    <n v="5.2"/>
    <n v="8.1999999999999993"/>
    <n v="5.8"/>
    <n v="4.5"/>
    <n v="7.3"/>
    <s v="No data"/>
    <s v="No data"/>
    <s v="No data"/>
    <s v="No data"/>
    <s v="No data"/>
    <s v="No data"/>
  </r>
  <r>
    <x v="5"/>
    <n v="23065"/>
    <n v="4.5"/>
    <n v="3.7"/>
    <n v="5.5"/>
    <x v="0"/>
    <x v="0"/>
    <s v="West Virginia"/>
    <x v="5"/>
    <n v="104"/>
    <n v="22961"/>
    <n v="8.6462934579884475E-4"/>
    <n v="3.6443669689637828"/>
    <n v="5.3736256605614727"/>
    <n v="5.5633031036217417E-2"/>
    <n v="0.12637433943852727"/>
    <n v="84"/>
    <n v="124"/>
    <n v="3.6418816388467374"/>
    <n v="5.3761109906785176"/>
    <n v="5.8118361153262743E-2"/>
    <n v="0.12388900932148239"/>
    <n v="4.5915062357779046E-3"/>
    <n v="8.7628743983156679E-4"/>
    <n v="3.7152187959463379"/>
    <n v="5.4677936756094718"/>
    <n v="1.5218795946337682E-2"/>
    <n v="3.2206324390528174E-2"/>
    <n v="39.974795661002091"/>
    <n v="3.7467564955151675"/>
    <n v="5.4796044901732248"/>
    <n v="4.6756495515167362E-2"/>
    <n v="2.0395509826775182E-2"/>
    <n v="6.6"/>
    <n v="5.2"/>
    <n v="8.1999999999999993"/>
    <n v="2.4"/>
    <n v="1.6"/>
    <n v="3.5"/>
    <n v="4.5"/>
    <n v="3.7"/>
    <n v="5.5"/>
    <s v="No data"/>
    <s v="No data"/>
    <s v="No data"/>
    <s v="No data"/>
    <s v="No data"/>
    <s v="No data"/>
    <s v="No data"/>
    <s v="No data"/>
    <s v="No data"/>
  </r>
  <r>
    <x v="6"/>
    <n v="35472"/>
    <n v="3.3"/>
    <n v="2.7"/>
    <n v="3.9"/>
    <x v="1"/>
    <x v="0"/>
    <s v="Alabama"/>
    <x v="6"/>
    <n v="117"/>
    <n v="35355"/>
    <n v="5.9667511986456637E-4"/>
    <n v="2.70170106416791"/>
    <n v="3.8950513038970427"/>
    <n v="1.7010641679098271E-3"/>
    <n v="4.9486961029572285E-3"/>
    <n v="96"/>
    <n v="139"/>
    <n v="2.7063599458728009"/>
    <n v="3.9185836716283267"/>
    <n v="6.3599458728007541E-3"/>
    <n v="1.8583671628326748E-2"/>
    <n v="3.3521609219160234E-3"/>
    <n v="6.0387093135055977E-4"/>
    <n v="2.7482899905654636"/>
    <n v="3.956031853266583"/>
    <n v="4.8289990565463459E-2"/>
    <n v="5.6031853266583109E-2"/>
    <n v="42.414589006876717"/>
    <n v="2.768459629658452"/>
    <n v="3.9640504109542345"/>
    <n v="6.845962965845187E-2"/>
    <n v="6.4050410954234582E-2"/>
    <n v="5"/>
    <n v="4.0999999999999996"/>
    <n v="6.2"/>
    <n v="1.4"/>
    <n v="0.9"/>
    <n v="2.1"/>
    <n v="3.3"/>
    <n v="2.6"/>
    <n v="4.0999999999999996"/>
    <n v="3.4"/>
    <n v="2.4"/>
    <n v="4.8"/>
    <n v="1.9"/>
    <n v="0.5"/>
    <n v="7.7"/>
    <s v="No data"/>
    <s v="No data"/>
    <s v="No data"/>
  </r>
  <r>
    <x v="0"/>
    <n v="45113"/>
    <n v="6.2"/>
    <n v="5.5"/>
    <n v="7"/>
    <x v="1"/>
    <x v="0"/>
    <s v="Arizona"/>
    <x v="0"/>
    <n v="280"/>
    <n v="44833"/>
    <n v="7.2472533597391238E-4"/>
    <n v="5.4819113319488588"/>
    <n v="6.9313620038966839"/>
    <n v="1.8088668051141177E-2"/>
    <n v="6.8637996103316112E-2"/>
    <n v="248"/>
    <n v="313"/>
    <n v="5.4973067630173125"/>
    <n v="6.9381331323565272"/>
    <n v="2.6932369826875302E-3"/>
    <n v="6.1866867643472823E-2"/>
    <n v="6.2486805435540823E-3"/>
    <n v="7.2834380841442135E-4"/>
    <n v="5.5203367351396606"/>
    <n v="6.9770243519685042"/>
    <n v="2.0336735139660611E-2"/>
    <n v="2.2975648031495766E-2"/>
    <n v="65.443864559911773"/>
    <n v="5.534491978085339"/>
    <n v="6.9850337811866066"/>
    <n v="3.4491978085338992E-2"/>
    <n v="1.4966218813393439E-2"/>
    <n v="10.1"/>
    <n v="8.8000000000000007"/>
    <n v="11.4"/>
    <n v="2.2000000000000002"/>
    <n v="1.7"/>
    <n v="2.9"/>
    <n v="7.7"/>
    <n v="6.7"/>
    <n v="8.9"/>
    <n v="6.3"/>
    <n v="3.8"/>
    <n v="10.5"/>
    <n v="3.4"/>
    <n v="2.6"/>
    <n v="4.5"/>
    <n v="2.6"/>
    <n v="0.8"/>
    <n v="8"/>
  </r>
  <r>
    <x v="7"/>
    <n v="36472"/>
    <n v="6.9"/>
    <n v="6.1"/>
    <n v="7.8"/>
    <x v="1"/>
    <x v="0"/>
    <s v="Arkansas"/>
    <x v="7"/>
    <n v="252"/>
    <n v="36220"/>
    <n v="8.5012583732414662E-4"/>
    <n v="6.0592841210000463"/>
    <n v="7.7595357956483406"/>
    <n v="4.0715878999953325E-2"/>
    <n v="4.0464204351659205E-2"/>
    <n v="221"/>
    <n v="283"/>
    <n v="6.0594428602763761"/>
    <n v="7.7593770563720117"/>
    <n v="4.0557139723623514E-2"/>
    <n v="4.0622943627988128E-2"/>
    <n v="6.9613398692120708E-3"/>
    <n v="8.5482578430132389E-4"/>
    <n v="6.1065140849107475"/>
    <n v="7.8161656535133943"/>
    <n v="6.5140849107478971E-3"/>
    <n v="1.6165653513394496E-2"/>
    <n v="62.06944410478971"/>
    <n v="6.1242180693800634"/>
    <n v="7.8258770749677176"/>
    <n v="2.4218069380063767E-2"/>
    <n v="2.5877074967717739E-2"/>
    <n v="10.7"/>
    <n v="9.3000000000000007"/>
    <n v="12.3"/>
    <n v="2.9"/>
    <n v="2.2000000000000002"/>
    <n v="3.8"/>
    <n v="7.4"/>
    <n v="6.5"/>
    <n v="8.6"/>
    <n v="5.8"/>
    <n v="4.3"/>
    <n v="7.8"/>
    <n v="2.9"/>
    <n v="1.3"/>
    <n v="6.4"/>
    <s v="No data"/>
    <s v="No data"/>
    <s v="No data"/>
  </r>
  <r>
    <x v="8"/>
    <n v="11020"/>
    <n v="5.9"/>
    <n v="4.5999999999999996"/>
    <n v="7.5"/>
    <x v="1"/>
    <x v="0"/>
    <s v="Colorado"/>
    <x v="8"/>
    <n v="65"/>
    <n v="10955"/>
    <n v="1.4296791003268333E-3"/>
    <n v="4.4686875058437661"/>
    <n v="7.3280457064974325"/>
    <n v="0.13131249415623358"/>
    <n v="0.17195429350256752"/>
    <n v="50"/>
    <n v="81"/>
    <n v="4.5372050816696916"/>
    <n v="7.3502722323049001"/>
    <n v="6.2794918330308036E-2"/>
    <n v="0.14972776769509988"/>
    <n v="6.0705453412340793E-3"/>
    <n v="1.4601971200527775E-3"/>
    <n v="4.6103482211813018"/>
    <n v="7.5307424612868568"/>
    <n v="1.0348221181302186E-2"/>
    <n v="3.0742461286856759E-2"/>
    <n v="31.62360352520157"/>
    <n v="4.6815738271028513"/>
    <n v="7.5502293355597541"/>
    <n v="8.1573827102851659E-2"/>
    <n v="5.0229335559754063E-2"/>
    <n v="9.9"/>
    <n v="7.6"/>
    <n v="12.9"/>
    <n v="1.7"/>
    <n v="0.9"/>
    <n v="3.2"/>
    <n v="6.4"/>
    <n v="4.8"/>
    <n v="8.5"/>
    <n v="6.4"/>
    <n v="2.9"/>
    <n v="14.3"/>
    <n v="2"/>
    <n v="0.7"/>
    <n v="5.3"/>
    <n v="6.3"/>
    <n v="2"/>
    <n v="19.600000000000001"/>
  </r>
  <r>
    <x v="1"/>
    <n v="44299"/>
    <n v="7.6"/>
    <n v="6.8"/>
    <n v="8.5"/>
    <x v="1"/>
    <x v="0"/>
    <s v="Georgia"/>
    <x v="1"/>
    <n v="337"/>
    <n v="43962"/>
    <n v="8.0911616617132499E-4"/>
    <n v="6.7982790346232749"/>
    <n v="8.4165113669659242"/>
    <n v="1.7209653767249478E-3"/>
    <n v="8.3488633034075832E-2"/>
    <n v="301"/>
    <n v="373"/>
    <n v="6.7947357728165425"/>
    <n v="8.4200546287726592"/>
    <n v="5.2642271834573151E-3"/>
    <n v="7.99453712273408E-2"/>
    <n v="7.6500901127385347E-3"/>
    <n v="8.1245325832922019E-4"/>
    <n v="6.8376368544093147"/>
    <n v="8.4625433710677544"/>
    <n v="3.7636854409314857E-2"/>
    <n v="3.745662893224555E-2"/>
    <n v="71.736210619154875"/>
    <n v="6.8517642233607177"/>
    <n v="8.4709879177558829"/>
    <n v="5.1764223360717843E-2"/>
    <n v="2.901208224411711E-2"/>
    <n v="12.4"/>
    <n v="11"/>
    <n v="13.9"/>
    <n v="2.6"/>
    <n v="2.2999999999999998"/>
    <n v="3.4"/>
    <n v="8.9"/>
    <n v="7.7"/>
    <n v="10.4"/>
    <n v="6.8"/>
    <n v="5.7"/>
    <n v="8"/>
    <n v="4.5999999999999996"/>
    <n v="3"/>
    <n v="7.1"/>
    <n v="5"/>
    <n v="2.7"/>
    <n v="9.3000000000000007"/>
  </r>
  <r>
    <x v="2"/>
    <n v="29722"/>
    <n v="6.7"/>
    <n v="5.8"/>
    <n v="7.7"/>
    <x v="1"/>
    <x v="0"/>
    <s v="Maryland"/>
    <x v="2"/>
    <n v="199"/>
    <n v="29523"/>
    <n v="9.2712400882464152E-4"/>
    <n v="5.7682531528737639"/>
    <n v="7.6225011705230461"/>
    <n v="3.1746847126235878E-2"/>
    <n v="7.7498829476954079E-2"/>
    <n v="172"/>
    <n v="227"/>
    <n v="5.7869591548348023"/>
    <n v="7.6374402799273264"/>
    <n v="1.3040845165197545E-2"/>
    <n v="6.2559720072673741E-2"/>
    <n v="6.7591267244253867E-3"/>
    <n v="9.3361570896051719E-4"/>
    <n v="5.825511015464869"/>
    <n v="7.692742433385904"/>
    <n v="2.5511015464869224E-2"/>
    <n v="7.2575666140961559E-3"/>
    <n v="55.177030799569252"/>
    <n v="5.8478483864408943"/>
    <n v="7.704045825830665"/>
    <n v="4.7848386440894508E-2"/>
    <n v="4.0458258306648176E-3"/>
    <n v="10.199999999999999"/>
    <n v="8.6999999999999993"/>
    <n v="11.9"/>
    <n v="3"/>
    <n v="2.2999999999999998"/>
    <n v="4.0999999999999996"/>
    <n v="7"/>
    <n v="5.8"/>
    <n v="7.3"/>
    <n v="6.2"/>
    <n v="4.9000000000000004"/>
    <n v="5.8"/>
    <n v="1.4"/>
    <n v="0.2"/>
    <n v="9.6999999999999993"/>
    <n v="3.2"/>
    <n v="1"/>
    <n v="9.9"/>
  </r>
  <r>
    <x v="9"/>
    <n v="28049"/>
    <n v="7.3"/>
    <n v="6.4"/>
    <n v="8.4"/>
    <x v="1"/>
    <x v="0"/>
    <s v="Missouri"/>
    <x v="9"/>
    <n v="205"/>
    <n v="27844"/>
    <n v="9.9681544946941055E-4"/>
    <n v="6.3118230046644275"/>
    <n v="8.3054539036032491"/>
    <n v="8.8176995335572883E-2"/>
    <n v="9.4546096396751267E-2"/>
    <n v="177"/>
    <n v="233"/>
    <n v="6.3103853969838495"/>
    <n v="8.3068915112838244"/>
    <n v="8.9614603016150873E-2"/>
    <n v="9.3108488716175941E-2"/>
    <n v="7.3761059005053014E-3"/>
    <n v="1.0035729538212957E-3"/>
    <n v="6.3725329466840055"/>
    <n v="8.3796788543265972"/>
    <n v="2.746705331599486E-2"/>
    <n v="2.0321145673403151E-2"/>
    <n v="55.983569946722476"/>
    <n v="6.3961058882528183"/>
    <n v="8.3917529256091523"/>
    <n v="3.8941117471820164E-3"/>
    <n v="8.2470743908480415E-3"/>
    <n v="11.3"/>
    <n v="9.6999999999999993"/>
    <n v="13.2"/>
    <n v="3.1"/>
    <n v="2.2999999999999998"/>
    <n v="4.3"/>
    <n v="7.7"/>
    <n v="6.5"/>
    <n v="9"/>
    <n v="4.7"/>
    <n v="3.4"/>
    <n v="6.5"/>
    <n v="1.8"/>
    <n v="0.3"/>
    <n v="13"/>
    <n v="7.1"/>
    <n v="2.7"/>
    <n v="19"/>
  </r>
  <r>
    <x v="3"/>
    <n v="29748"/>
    <n v="10.6"/>
    <n v="9.5"/>
    <n v="11.9"/>
    <x v="1"/>
    <x v="0"/>
    <s v="New Jersey"/>
    <x v="3"/>
    <n v="315"/>
    <n v="29433"/>
    <n v="1.1631453100850585E-3"/>
    <n v="9.4258018460262765"/>
    <n v="11.752092466196395"/>
    <n v="7.4198153973723535E-2"/>
    <n v="0.14790753380360577"/>
    <n v="281"/>
    <n v="350"/>
    <n v="9.4460131773564608"/>
    <n v="11.765496840123706"/>
    <n v="5.3986822643539156E-2"/>
    <n v="0.13450315987629402"/>
    <n v="1.065213828357464E-2"/>
    <n v="1.1682080887501004E-3"/>
    <n v="9.4839301948245396"/>
    <n v="11.820346372324739"/>
    <n v="1.6069805175460417E-2"/>
    <n v="7.9653627675261518E-2"/>
    <n v="69.254758360533145"/>
    <n v="9.5050704885441348"/>
    <n v="11.832817443514575"/>
    <n v="5.0704885441348324E-3"/>
    <n v="6.7182556485425593E-2"/>
    <n v="16.8"/>
    <n v="14.9"/>
    <n v="19"/>
    <n v="4"/>
    <n v="3.1"/>
    <n v="5.2"/>
    <n v="12.5"/>
    <n v="10.7"/>
    <n v="14.6"/>
    <n v="7.7"/>
    <n v="6"/>
    <n v="9.9"/>
    <n v="9.6999999999999993"/>
    <n v="7.7"/>
    <n v="12.3"/>
    <n v="14"/>
    <n v="9.1999999999999993"/>
    <n v="21.2"/>
  </r>
  <r>
    <x v="10"/>
    <n v="20725"/>
    <n v="6.5"/>
    <n v="5.5"/>
    <n v="7.7"/>
    <x v="1"/>
    <x v="0"/>
    <s v="North Carolina"/>
    <x v="10"/>
    <n v="135"/>
    <n v="20590"/>
    <n v="1.0952199339755925E-3"/>
    <n v="5.4186522011269398"/>
    <n v="7.6090920690781259"/>
    <n v="8.1347798873060206E-2"/>
    <n v="9.0907930921874325E-2"/>
    <n v="113"/>
    <n v="158"/>
    <n v="5.4523522316043422"/>
    <n v="7.6236429433051871"/>
    <n v="4.7647768395657764E-2"/>
    <n v="7.6357056694813075E-2"/>
    <n v="6.6053247443833138E-3"/>
    <n v="1.1065127660785437E-3"/>
    <n v="5.4988119783047695"/>
    <n v="7.7118375104618577"/>
    <n v="1.1880216952304679E-3"/>
    <n v="1.1837510461857548E-2"/>
    <n v="45.475809618840245"/>
    <n v="5.532524566254823"/>
    <n v="7.7263668853820704"/>
    <n v="3.2524566254823029E-2"/>
    <n v="2.6366885382070215E-2"/>
    <n v="10.6"/>
    <n v="8.9"/>
    <n v="12.8"/>
    <n v="2.1"/>
    <n v="1.4"/>
    <n v="3.2"/>
    <n v="6.4"/>
    <n v="5.2"/>
    <n v="8"/>
    <n v="7.2"/>
    <n v="5.4"/>
    <n v="9.6"/>
    <n v="4.0999999999999996"/>
    <n v="2"/>
    <n v="8.6"/>
    <n v="1.9"/>
    <n v="0.3"/>
    <n v="13.7"/>
  </r>
  <r>
    <x v="11"/>
    <n v="21061"/>
    <n v="5.3"/>
    <n v="4.4000000000000004"/>
    <n v="6.3"/>
    <x v="1"/>
    <x v="0"/>
    <s v="Pennsylvania"/>
    <x v="11"/>
    <n v="112"/>
    <n v="20949"/>
    <n v="9.8224599916346819E-4"/>
    <n v="4.3356401410957792"/>
    <n v="6.3001321394227148"/>
    <n v="6.4359858904221134E-2"/>
    <n v="1.3213942271494972E-4"/>
    <n v="91"/>
    <n v="133"/>
    <n v="4.3207824889606385"/>
    <n v="6.3149897915578554"/>
    <n v="7.921751103936181E-2"/>
    <n v="1.4989791557855625E-2"/>
    <n v="5.408098116145274E-3"/>
    <n v="9.9450560930749521E-4"/>
    <n v="4.4135925068377793"/>
    <n v="6.402603725452769"/>
    <n v="1.3592506837778906E-2"/>
    <n v="0.10260372545276919"/>
    <n v="41.460547872262573"/>
    <n v="4.4477170956814307"/>
    <n v="6.4159516040356994"/>
    <n v="4.7717095681430344E-2"/>
    <n v="0.1159516040356996"/>
    <n v="8.6999999999999993"/>
    <n v="7.1"/>
    <n v="10.6"/>
    <n v="1.8"/>
    <n v="1.2"/>
    <n v="2.9"/>
    <n v="7.6"/>
    <n v="5.7"/>
    <n v="10.199999999999999"/>
    <n v="4.2"/>
    <n v="3.2"/>
    <n v="5.6"/>
    <n v="4.7"/>
    <n v="2.8"/>
    <n v="8"/>
    <n v="1.2"/>
    <n v="0.2"/>
    <n v="8.1999999999999993"/>
  </r>
  <r>
    <x v="4"/>
    <n v="23191"/>
    <n v="6"/>
    <n v="5.0999999999999996"/>
    <n v="7.1"/>
    <x v="1"/>
    <x v="0"/>
    <s v="South Carolina"/>
    <x v="4"/>
    <n v="139"/>
    <n v="23052"/>
    <n v="9.9341470137654015E-4"/>
    <n v="5.0002897529376336"/>
    <n v="6.9871191556907135"/>
    <n v="9.9710247062366086E-2"/>
    <n v="0.11288084430928613"/>
    <n v="117"/>
    <n v="163"/>
    <n v="5.0450605838471825"/>
    <n v="7.0285886766418004"/>
    <n v="5.4939416152817167E-2"/>
    <n v="7.1411323358199219E-2"/>
    <n v="6.0755202686137242E-3"/>
    <n v="1.003388002128095E-3"/>
    <n v="5.072132266485629"/>
    <n v="7.0789082707418194"/>
    <n v="2.7867733514370663E-2"/>
    <n v="2.1091729258180258E-2"/>
    <n v="46.154255111408752"/>
    <n v="5.1021517894289445"/>
    <n v="7.0920017822969452"/>
    <n v="2.1517894289448947E-3"/>
    <n v="7.9982177030544221E-3"/>
    <n v="9.1999999999999993"/>
    <n v="7.6"/>
    <n v="11.1"/>
    <n v="2.7"/>
    <n v="1.9"/>
    <n v="3.9"/>
    <n v="6"/>
    <n v="4.8"/>
    <n v="7.6"/>
    <n v="5.5"/>
    <n v="4.2"/>
    <n v="7.1"/>
    <n v="4.4000000000000004"/>
    <n v="1.4"/>
    <n v="13.6"/>
    <n v="4.5"/>
    <n v="0.6"/>
    <n v="32"/>
  </r>
  <r>
    <x v="12"/>
    <n v="26108"/>
    <n v="7.5"/>
    <n v="6.5"/>
    <n v="8.6"/>
    <x v="1"/>
    <x v="0"/>
    <s v="Utah"/>
    <x v="12"/>
    <n v="196"/>
    <n v="25912"/>
    <n v="1.0470470274179871E-3"/>
    <n v="6.4602304354286506"/>
    <n v="8.5543244902646247"/>
    <n v="3.9769564571349392E-2"/>
    <n v="4.5675509735374931E-2"/>
    <n v="169"/>
    <n v="224"/>
    <n v="6.4731116899034777"/>
    <n v="8.5797456718247282"/>
    <n v="2.6888310096522261E-2"/>
    <n v="2.0254328175271397E-2"/>
    <n v="7.5797308176244532E-3"/>
    <n v="1.0544630590181559E-3"/>
    <n v="6.5252677586062973"/>
    <n v="8.634193876642609"/>
    <n v="2.5267758606297264E-2"/>
    <n v="3.4193876642609311E-2"/>
    <n v="54.738314887088031"/>
    <n v="6.5507280379500417"/>
    <n v="8.6470303984485284"/>
    <n v="5.072803795004166E-2"/>
    <n v="4.7030398448528743E-2"/>
    <n v="12.7"/>
    <n v="11"/>
    <n v="14.8"/>
    <n v="2"/>
    <n v="1.3"/>
    <n v="2.9"/>
    <n v="8"/>
    <n v="6.9"/>
    <n v="9.3000000000000007"/>
    <n v="5.5"/>
    <n v="1.4"/>
    <n v="22"/>
    <n v="4.4000000000000004"/>
    <n v="2.6"/>
    <n v="7.2"/>
    <n v="2.2000000000000002"/>
    <n v="0.6"/>
    <n v="8.8000000000000007"/>
  </r>
  <r>
    <x v="5"/>
    <n v="21472"/>
    <n v="7.1"/>
    <n v="6.1"/>
    <n v="8.3000000000000007"/>
    <x v="1"/>
    <x v="0"/>
    <s v="West Virginia"/>
    <x v="5"/>
    <n v="152"/>
    <n v="21320"/>
    <n v="1.1213849868192225E-3"/>
    <n v="5.9576016003640868"/>
    <n v="8.2003715740025314"/>
    <n v="0.14239839963591283"/>
    <n v="9.962842599746935E-2"/>
    <n v="129"/>
    <n v="177"/>
    <n v="6.007824143070045"/>
    <n v="8.2432935916542469"/>
    <n v="9.2175856929954669E-2"/>
    <n v="5.67064083457538E-2"/>
    <n v="7.1671570916318041E-3"/>
    <n v="1.1316347894003978E-3"/>
    <n v="6.0355223022314064"/>
    <n v="8.2987918810322014"/>
    <n v="6.4477697768593245E-2"/>
    <n v="1.2081189677992654E-3"/>
    <n v="48.231273220641981"/>
    <n v="6.0675197779738843"/>
    <n v="8.3133583549220358"/>
    <n v="3.2480222026115335E-2"/>
    <n v="1.3358354922035076E-2"/>
    <n v="11"/>
    <n v="9.1999999999999993"/>
    <n v="13.1"/>
    <n v="3"/>
    <n v="2.1"/>
    <n v="4.2"/>
    <n v="6.8"/>
    <n v="5.7"/>
    <n v="8"/>
    <n v="6.4"/>
    <n v="2.9"/>
    <n v="14.2"/>
    <s v="No data"/>
    <s v="No data"/>
    <s v="No data"/>
    <s v="No data"/>
    <s v="No data"/>
    <s v="No data"/>
  </r>
  <r>
    <x v="13"/>
    <n v="35126"/>
    <n v="5.2"/>
    <n v="4.5"/>
    <n v="6"/>
    <x v="1"/>
    <x v="0"/>
    <s v="Wisconsin"/>
    <x v="13"/>
    <n v="183"/>
    <n v="34943"/>
    <n v="7.5285386530882974E-4"/>
    <n v="4.4569622253362757"/>
    <n v="5.9626699559539365"/>
    <n v="4.3037774663724271E-2"/>
    <n v="3.7330044046063549E-2"/>
    <n v="157"/>
    <n v="210"/>
    <n v="4.4696236406080967"/>
    <n v="5.9784774810681549"/>
    <n v="3.0376359391903307E-2"/>
    <n v="2.1522518931845092E-2"/>
    <n v="5.2639215473577272E-3"/>
    <n v="7.5862257085095074E-4"/>
    <n v="4.5052989765067757"/>
    <n v="6.0225441182086783"/>
    <n v="5.2989765067756878E-3"/>
    <n v="2.2544118208678299E-2"/>
    <n v="52.957076558296698"/>
    <n v="4.5244209632289758"/>
    <n v="6.0318879587852496"/>
    <n v="2.4420963228975801E-2"/>
    <n v="3.1887958785249637E-2"/>
    <n v="7.9"/>
    <n v="6.7"/>
    <n v="9.3000000000000007"/>
    <n v="2.2999999999999998"/>
    <n v="1.7"/>
    <n v="3.1"/>
    <n v="5.9"/>
    <n v="5"/>
    <n v="6.9"/>
    <n v="3.7"/>
    <n v="2.5"/>
    <n v="5.5"/>
    <n v="0.3"/>
    <n v="0"/>
    <n v="2.1"/>
    <n v="3.8"/>
    <n v="1.4"/>
    <n v="10.1"/>
  </r>
  <r>
    <x v="6"/>
    <n v="11676"/>
    <n v="4.5999999999999996"/>
    <n v="3.5"/>
    <n v="6"/>
    <x v="2"/>
    <x v="0"/>
    <s v="Alabama"/>
    <x v="6"/>
    <n v="54"/>
    <n v="11622"/>
    <n v="1.2306775464077065E-3"/>
    <n v="3.3941939849386449"/>
    <n v="5.8555490777540582"/>
    <n v="0.10580601506135512"/>
    <n v="0.1444509222459418"/>
    <n v="40"/>
    <n v="68"/>
    <n v="3.4258307639602603"/>
    <n v="5.8239122987324423"/>
    <n v="7.4169236039739683E-2"/>
    <n v="0.17608770126755768"/>
    <n v="4.7877986706844691E-3"/>
    <n v="1.2624098607594292E-3"/>
    <n v="3.5253888099250403"/>
    <n v="6.0502085314438983"/>
    <n v="2.5388809925040334E-2"/>
    <n v="5.0208531443898252E-2"/>
    <n v="28.86281723506454"/>
    <n v="3.595024893176455"/>
    <n v="6.0661900486989344"/>
    <n v="9.5024893176455016E-2"/>
    <n v="6.6190048698934412E-2"/>
    <n v="6.8"/>
    <n v="5"/>
    <n v="9.3000000000000007"/>
    <n v="2.2999999999999998"/>
    <n v="1.3"/>
    <n v="3.9"/>
    <n v="3.8"/>
    <n v="2.6"/>
    <n v="5.6"/>
    <n v="6"/>
    <n v="4.0999999999999996"/>
    <n v="8.8000000000000007"/>
    <s v="No data"/>
    <s v="No data"/>
    <s v="No data"/>
    <s v="No data"/>
    <s v="No data"/>
    <s v="No data"/>
  </r>
  <r>
    <x v="0"/>
    <n v="13620"/>
    <n v="9.8000000000000007"/>
    <n v="8.1999999999999993"/>
    <n v="11.6"/>
    <x v="2"/>
    <x v="0"/>
    <s v="Arizona"/>
    <x v="0"/>
    <n v="133"/>
    <n v="13487"/>
    <n v="1.6514518995844939E-3"/>
    <n v="8.1135994954228483"/>
    <n v="11.416503294591836"/>
    <n v="8.6400504577150983E-2"/>
    <n v="0.18349670540816376"/>
    <n v="111"/>
    <n v="156"/>
    <n v="8.1497797356828201"/>
    <n v="11.453744493392071"/>
    <n v="5.0220264317179186E-2"/>
    <n v="0.14625550660792896"/>
    <n v="9.9032809371833418E-3"/>
    <n v="1.6684814744214083E-3"/>
    <n v="8.2347994627619343"/>
    <n v="11.57176241160475"/>
    <n v="3.4799462761935018E-2"/>
    <n v="2.8237588395249702E-2"/>
    <n v="45.065766832339087"/>
    <n v="8.2860510624254804"/>
    <n v="11.593911548658712"/>
    <n v="8.6051062425481106E-2"/>
    <n v="6.0884513412879926E-3"/>
    <n v="15.8"/>
    <n v="13.1"/>
    <n v="19.100000000000001"/>
    <n v="3.6"/>
    <n v="2.4"/>
    <n v="5.3"/>
    <n v="12.6"/>
    <n v="10.199999999999999"/>
    <n v="15.7"/>
    <n v="5.6"/>
    <n v="2.1"/>
    <n v="15"/>
    <n v="7"/>
    <n v="5.0999999999999996"/>
    <n v="9.6"/>
    <n v="11.9"/>
    <n v="4.9000000000000004"/>
    <n v="28.5"/>
  </r>
  <r>
    <x v="1"/>
    <n v="45190"/>
    <n v="8.9"/>
    <n v="8"/>
    <n v="9.8000000000000007"/>
    <x v="2"/>
    <x v="0"/>
    <s v="Georgia"/>
    <x v="1"/>
    <n v="402"/>
    <n v="44788"/>
    <n v="8.6572197258720659E-4"/>
    <n v="8.0300514286077487"/>
    <n v="9.7614953737821626"/>
    <n v="3.0051428607748676E-2"/>
    <n v="3.8504626217838123E-2"/>
    <n v="364"/>
    <n v="442"/>
    <n v="8.054879398096924"/>
    <n v="9.7809249834034073"/>
    <n v="5.4879398096923993E-2"/>
    <n v="1.9075016596593386E-2"/>
    <n v="8.9375170680807883E-3"/>
    <n v="8.6869901900615549E-4"/>
    <n v="8.0688180490746326"/>
    <n v="9.806216087086943"/>
    <n v="6.8818049074632626E-2"/>
    <n v="6.2160870869423235E-3"/>
    <n v="78.290015330129776"/>
    <n v="8.0824225149816211"/>
    <n v="9.8147385297967222"/>
    <n v="8.242251498162112E-2"/>
    <n v="1.4738529796721522E-2"/>
    <n v="14.1"/>
    <n v="12.6"/>
    <n v="15.7"/>
    <n v="3.6"/>
    <n v="2.8"/>
    <n v="4.4000000000000004"/>
    <n v="9.6999999999999993"/>
    <n v="8.4"/>
    <n v="11.3"/>
    <n v="7.9"/>
    <n v="6.8"/>
    <n v="9.3000000000000007"/>
    <n v="6.4"/>
    <n v="4.5"/>
    <n v="9"/>
    <n v="8.1"/>
    <n v="5.2"/>
    <n v="12.6"/>
  </r>
  <r>
    <x v="2"/>
    <n v="20981"/>
    <n v="8.8000000000000007"/>
    <n v="7.6"/>
    <n v="10.199999999999999"/>
    <x v="2"/>
    <x v="0"/>
    <s v="Maryland"/>
    <x v="2"/>
    <n v="185"/>
    <n v="20796"/>
    <n v="1.2649826937134721E-3"/>
    <n v="7.5525188553070715"/>
    <n v="10.082484242734015"/>
    <n v="4.748114469292819E-2"/>
    <n v="0.11751575726598418"/>
    <n v="159"/>
    <n v="212"/>
    <n v="7.5782851151041415"/>
    <n v="10.104380153472189"/>
    <n v="2.1714884895858155E-2"/>
    <n v="9.5619846527810637E-2"/>
    <n v="8.907416802607173E-3"/>
    <n v="1.2744167713204522E-3"/>
    <n v="7.6330000312867208"/>
    <n v="10.181833573927625"/>
    <n v="3.3000031286721132E-2"/>
    <n v="1.816642607237462E-2"/>
    <n v="53.149067626742408"/>
    <n v="7.6648754250829159"/>
    <n v="10.197611625689374"/>
    <n v="6.4875425082916216E-2"/>
    <n v="2.3883743106249966E-3"/>
    <n v="14.1"/>
    <n v="12"/>
    <n v="16.5"/>
    <n v="3.2"/>
    <n v="2.2999999999999998"/>
    <n v="4.5999999999999996"/>
    <n v="7.4"/>
    <n v="6.2"/>
    <n v="9"/>
    <n v="12.8"/>
    <n v="9.8000000000000007"/>
    <n v="16.7"/>
    <n v="8.8000000000000007"/>
    <n v="3.9"/>
    <n v="19.5"/>
    <n v="12.3"/>
    <n v="7"/>
    <n v="21.7"/>
  </r>
  <r>
    <x v="9"/>
    <n v="26970"/>
    <n v="8.1999999999999993"/>
    <n v="7.2"/>
    <n v="9.3000000000000007"/>
    <x v="2"/>
    <x v="0"/>
    <s v="Missouri"/>
    <x v="9"/>
    <n v="221"/>
    <n v="26749"/>
    <n v="1.0759115842620237E-3"/>
    <n v="7.1183783675362715"/>
    <n v="9.270201536060318"/>
    <n v="8.1621632463728666E-2"/>
    <n v="2.9798463939682662E-2"/>
    <n v="193"/>
    <n v="251"/>
    <n v="7.1560993696700042"/>
    <n v="9.3066370040786062"/>
    <n v="4.3900630329996027E-2"/>
    <n v="6.6370040786054574E-3"/>
    <n v="8.2643300825604119E-3"/>
    <n v="1.0826521345429216E-3"/>
    <n v="7.1816779480174899"/>
    <n v="9.3469822171033332"/>
    <n v="1.8322051982510246E-2"/>
    <n v="4.6982217103332502E-2"/>
    <n v="58.096666678596037"/>
    <n v="7.2059590165451768"/>
    <n v="9.3597741031834154"/>
    <n v="5.9590165451766097E-3"/>
    <n v="5.9774103183414695E-2"/>
    <n v="13.5"/>
    <n v="11.7"/>
    <n v="15.6"/>
    <n v="2.8"/>
    <n v="2"/>
    <n v="3.8"/>
    <n v="8.6999999999999993"/>
    <n v="7.5"/>
    <n v="10.199999999999999"/>
    <n v="3.2"/>
    <n v="2.1"/>
    <n v="4.8"/>
    <n v="5.5"/>
    <n v="2.1"/>
    <n v="14.6"/>
    <n v="4.3"/>
    <n v="1.4"/>
    <n v="13.4"/>
  </r>
  <r>
    <x v="10"/>
    <n v="20187"/>
    <n v="8.6999999999999993"/>
    <n v="7.5"/>
    <n v="10.1"/>
    <x v="2"/>
    <x v="0"/>
    <s v="North Carolina"/>
    <x v="10"/>
    <n v="176"/>
    <n v="20011"/>
    <n v="1.2824225510908124E-3"/>
    <n v="7.4360596404185761"/>
    <n v="10.0009047426002"/>
    <n v="6.3940359581423856E-2"/>
    <n v="9.9095257399799408E-2"/>
    <n v="150"/>
    <n v="202"/>
    <n v="7.4305245950364096"/>
    <n v="10.006439787982364"/>
    <n v="6.9475404963590393E-2"/>
    <n v="9.3560212017635536E-2"/>
    <n v="8.8119521800622894E-3"/>
    <n v="1.2924780967566276E-3"/>
    <n v="7.5194740833056617"/>
    <n v="10.104430276818917"/>
    <n v="1.9474083305661694E-2"/>
    <n v="4.4302768189172781E-3"/>
    <n v="51.846084948454127"/>
    <n v="7.5528148367238526"/>
    <n v="10.120616929281233"/>
    <n v="5.2814836723852565E-2"/>
    <n v="2.0616929281233709E-2"/>
    <n v="14.8"/>
    <n v="12.6"/>
    <n v="17.3"/>
    <n v="2.4"/>
    <n v="1.6"/>
    <n v="3.6"/>
    <n v="8.6"/>
    <n v="7"/>
    <n v="10.4"/>
    <n v="9"/>
    <n v="6.8"/>
    <n v="11.8"/>
    <n v="6.8"/>
    <n v="4"/>
    <n v="11.4"/>
    <n v="5.3"/>
    <n v="1.7"/>
    <n v="16.3"/>
  </r>
  <r>
    <x v="4"/>
    <n v="22399"/>
    <n v="5.3"/>
    <n v="4.4000000000000004"/>
    <n v="6.3"/>
    <x v="2"/>
    <x v="0"/>
    <s v="South Carolina"/>
    <x v="4"/>
    <n v="119"/>
    <n v="22280"/>
    <n v="9.5199840407236174E-4"/>
    <n v="4.3607387716944137"/>
    <n v="6.2647355798391366"/>
    <n v="3.9261228305586648E-2"/>
    <n v="3.5264420160863175E-2"/>
    <n v="98"/>
    <n v="140"/>
    <n v="4.3751953212196977"/>
    <n v="6.2502790303138536"/>
    <n v="2.480467878030268E-2"/>
    <n v="4.9720969686146255E-2"/>
    <n v="5.3975621633806994E-3"/>
    <n v="9.6318621802030655E-4"/>
    <n v="4.4343759453603928"/>
    <n v="6.360748381401006"/>
    <n v="3.4375945360392457E-2"/>
    <n v="6.0748381401006135E-2"/>
    <n v="42.731431374881588"/>
    <n v="4.4661751459885233"/>
    <n v="6.3735863756500573"/>
    <n v="6.6175145988522921E-2"/>
    <n v="7.3586375650057434E-2"/>
    <n v="8.9"/>
    <n v="7.4"/>
    <n v="10.8"/>
    <n v="1.5"/>
    <n v="0.9"/>
    <n v="2.4"/>
    <n v="5.5"/>
    <n v="4.3"/>
    <n v="7"/>
    <n v="4.0999999999999996"/>
    <n v="3"/>
    <n v="5.6"/>
    <n v="2.4"/>
    <n v="0.6"/>
    <n v="9.6999999999999993"/>
    <s v="No data"/>
    <s v="No data"/>
    <s v="No data"/>
  </r>
  <r>
    <x v="13"/>
    <n v="11312"/>
    <n v="7.8"/>
    <n v="6.3"/>
    <n v="9.6"/>
    <x v="2"/>
    <x v="0"/>
    <s v="Wisconsin"/>
    <x v="13"/>
    <n v="88"/>
    <n v="11224"/>
    <n v="1.619027261034553E-3"/>
    <n v="6.1603221024732262"/>
    <n v="9.3983766245423332"/>
    <n v="0.13967789752677362"/>
    <n v="0.2016233754576664"/>
    <n v="70"/>
    <n v="107"/>
    <n v="6.1881188118811883"/>
    <n v="9.4589816124469586"/>
    <n v="0.11188118811881154"/>
    <n v="0.14101838755304108"/>
    <n v="7.946446557914072E-3"/>
    <n v="1.6444133922365882E-3"/>
    <n v="6.302033165677484"/>
    <n v="9.5908599501506604"/>
    <n v="2.0331656774841278E-3"/>
    <n v="9.140049849339249E-3"/>
    <n v="36.726930228946678"/>
    <n v="6.3678220093570781"/>
    <n v="9.6134427935116733"/>
    <n v="6.7822009357078272E-2"/>
    <n v="1.3442793511673656E-2"/>
    <n v="12"/>
    <n v="9.4"/>
    <n v="15.2"/>
    <n v="3.7"/>
    <n v="2.4"/>
    <n v="5.6"/>
    <n v="7.4"/>
    <n v="5.9"/>
    <n v="9.3000000000000007"/>
    <n v="3.6"/>
    <n v="0.9"/>
    <n v="14.4"/>
    <n v="1.6"/>
    <n v="0.2"/>
    <n v="11.2"/>
    <n v="6"/>
    <n v="2"/>
    <n v="18.7"/>
  </r>
  <r>
    <x v="6"/>
    <n v="35126"/>
    <n v="6"/>
    <n v="5.3"/>
    <n v="6.9"/>
    <x v="3"/>
    <x v="0"/>
    <s v="Alabama"/>
    <x v="6"/>
    <n v="211"/>
    <n v="34915"/>
    <n v="8.0807616380110996E-4"/>
    <n v="5.1988702576530832"/>
    <n v="6.8150225852553037"/>
    <n v="0.10112974234691663"/>
    <n v="8.4977414744696667E-2"/>
    <n v="183"/>
    <n v="240"/>
    <n v="5.2098160906451065"/>
    <n v="6.8325456926493198"/>
    <n v="9.0183909354893288E-2"/>
    <n v="6.7454307350680587E-2"/>
    <n v="6.0609647117233195E-3"/>
    <n v="8.1343017648021084E-4"/>
    <n v="5.2475345352431084"/>
    <n v="6.8743948882035308"/>
    <n v="5.24654647568914E-2"/>
    <n v="2.5605111796469515E-2"/>
    <n v="56.832047791608986"/>
    <n v="5.26631199663698"/>
    <n v="6.8840832541084289"/>
    <n v="3.3688003363019803E-2"/>
    <n v="1.5916745891571438E-2"/>
    <n v="9.1"/>
    <n v="7.8"/>
    <n v="10.6"/>
    <n v="2.9"/>
    <n v="2.2000000000000002"/>
    <n v="3.8"/>
    <n v="5.8"/>
    <n v="5"/>
    <n v="6.9"/>
    <n v="6.8"/>
    <n v="5.3"/>
    <n v="8.6999999999999993"/>
    <n v="0.6"/>
    <n v="0.1"/>
    <n v="4.4000000000000004"/>
    <n v="2.7"/>
    <n v="0.4"/>
    <n v="19.100000000000001"/>
  </r>
  <r>
    <x v="0"/>
    <n v="41650"/>
    <n v="12.1"/>
    <n v="11.1"/>
    <n v="13.2"/>
    <x v="3"/>
    <x v="0"/>
    <s v="Arizona"/>
    <x v="0"/>
    <n v="504"/>
    <n v="41146"/>
    <n v="1.0500371426344483E-3"/>
    <n v="11.050803193500006"/>
    <n v="13.150877478768901"/>
    <n v="4.9196806499994139E-2"/>
    <n v="4.9122521231097949E-2"/>
    <n v="461"/>
    <n v="548"/>
    <n v="11.068427370948379"/>
    <n v="13.157262905162066"/>
    <n v="3.1572629051620282E-2"/>
    <n v="4.2737094837933753E-2"/>
    <n v="1.2145836054773103E-2"/>
    <n v="1.0528768215587432E-3"/>
    <n v="11.09295923321436"/>
    <n v="13.198712876331845"/>
    <n v="7.040766785639363E-3"/>
    <n v="1.2871236681544218E-3"/>
    <n v="87.509583476696278"/>
    <n v="11.107401417691428"/>
    <n v="13.208278081449054"/>
    <n v="7.4014176914278806E-3"/>
    <n v="8.2780814490543975E-3"/>
    <n v="18.899999999999999"/>
    <n v="17.100000000000001"/>
    <n v="20.8"/>
    <n v="4.9000000000000004"/>
    <n v="4"/>
    <n v="5.9"/>
    <n v="14.8"/>
    <n v="13.1"/>
    <n v="16.600000000000001"/>
    <n v="12.9"/>
    <n v="9"/>
    <n v="18.600000000000001"/>
    <n v="8.3000000000000007"/>
    <n v="7"/>
    <n v="9.6999999999999993"/>
    <n v="16.2"/>
    <n v="10.4"/>
    <n v="25.1"/>
  </r>
  <r>
    <x v="8"/>
    <n v="7184"/>
    <n v="7.5"/>
    <n v="5.8"/>
    <n v="9.8000000000000007"/>
    <x v="3"/>
    <x v="0"/>
    <s v="Colorado"/>
    <x v="8"/>
    <n v="54"/>
    <n v="7130"/>
    <n v="1.9972859657119454E-3"/>
    <n v="5.5194178204795907"/>
    <n v="9.5139897519034822"/>
    <n v="0.28058217952040909"/>
    <n v="0.28601024809651854"/>
    <n v="40"/>
    <n v="69"/>
    <n v="5.5679287305122491"/>
    <n v="9.6046770601336302"/>
    <n v="0.2320712694877507"/>
    <n v="0.1953229398663705"/>
    <n v="7.779905793793335E-3"/>
    <n v="2.0481050053899027E-3"/>
    <n v="5.7318007884034321"/>
    <n v="9.8280107991832377"/>
    <n v="6.8199211596567721E-2"/>
    <n v="2.8010799183237012E-2"/>
    <n v="28.821987021478265"/>
    <n v="5.8445551616966869"/>
    <n v="9.8543802512733123"/>
    <n v="4.4555161696687051E-2"/>
    <n v="5.4380251273311586E-2"/>
    <n v="11.5"/>
    <n v="8.5"/>
    <n v="15.6"/>
    <n v="3.4"/>
    <n v="1.9"/>
    <n v="6"/>
    <n v="6.7"/>
    <n v="4.5999999999999996"/>
    <n v="9.8000000000000007"/>
    <n v="12.5"/>
    <n v="7.1"/>
    <n v="21.9"/>
    <n v="4.5"/>
    <n v="2.2999999999999998"/>
    <n v="9.1"/>
    <n v="7.3"/>
    <n v="2.4"/>
    <n v="22.6"/>
  </r>
  <r>
    <x v="14"/>
    <n v="27615"/>
    <n v="4.2"/>
    <n v="3.5"/>
    <n v="5"/>
    <x v="3"/>
    <x v="0"/>
    <s v="Florida"/>
    <x v="14"/>
    <n v="116"/>
    <n v="27499"/>
    <n v="7.6281278753821441E-4"/>
    <n v="3.4378028199215001"/>
    <n v="4.9634283949979281"/>
    <n v="6.2197180078499947E-2"/>
    <n v="3.6571605002071905E-2"/>
    <n v="95"/>
    <n v="138"/>
    <n v="3.4401593336954552"/>
    <n v="4.9972840847365561"/>
    <n v="5.9840666304544765E-2"/>
    <n v="2.7159152634439465E-3"/>
    <n v="4.2695755209777794E-3"/>
    <n v="7.7205365128380865E-4"/>
    <n v="3.4975218696939709"/>
    <n v="5.0416291722615885"/>
    <n v="2.4781303060290583E-3"/>
    <n v="4.1629172261588465E-2"/>
    <n v="42.21478243057021"/>
    <n v="3.5234402695766507"/>
    <n v="5.0519179391962057"/>
    <n v="2.3440269576650685E-2"/>
    <n v="5.1917939196205687E-2"/>
    <n v="7.3"/>
    <n v="6"/>
    <n v="8.9"/>
    <n v="1"/>
    <n v="0.6"/>
    <n v="1.7"/>
    <n v="3.4"/>
    <n v="2.2999999999999998"/>
    <n v="5.2"/>
    <n v="1.6"/>
    <n v="0.9"/>
    <n v="3"/>
    <n v="5.2"/>
    <n v="4.0999999999999996"/>
    <n v="6.5"/>
    <s v="No data"/>
    <s v="No data"/>
    <s v="No data"/>
  </r>
  <r>
    <x v="1"/>
    <n v="46621"/>
    <n v="10.199999999999999"/>
    <n v="9.3000000000000007"/>
    <n v="11.1"/>
    <x v="3"/>
    <x v="0"/>
    <s v="Georgia"/>
    <x v="1"/>
    <n v="476"/>
    <n v="46145"/>
    <n v="9.1251815869377662E-4"/>
    <n v="9.2974730469860685"/>
    <n v="11.12250936437362"/>
    <n v="2.5269530139322427E-3"/>
    <n v="2.25093643736205E-2"/>
    <n v="433"/>
    <n v="519"/>
    <n v="9.2876600673516219"/>
    <n v="11.132322344008065"/>
    <n v="1.2339932648378849E-2"/>
    <n v="3.2322344008065329E-2"/>
    <n v="1.0250345405087312E-2"/>
    <n v="9.1515341102774617E-4"/>
    <n v="9.3351919940595653"/>
    <n v="11.165498816115059"/>
    <n v="3.5191994059564635E-2"/>
    <n v="6.549881611505981E-2"/>
    <n v="85.127498524030386"/>
    <n v="9.3481707714391504"/>
    <n v="11.173967832845042"/>
    <n v="4.8170771439149718E-2"/>
    <n v="7.3967832845042381E-2"/>
    <n v="16.600000000000001"/>
    <n v="15.1"/>
    <n v="18.3"/>
    <n v="3.4"/>
    <n v="2.7"/>
    <n v="4.2"/>
    <n v="12"/>
    <n v="10.5"/>
    <n v="13.8"/>
    <n v="9.5"/>
    <n v="8.1999999999999993"/>
    <n v="10.9"/>
    <n v="4.8"/>
    <n v="3.4"/>
    <n v="6.9"/>
    <n v="7.8"/>
    <n v="5.0999999999999996"/>
    <n v="11.9"/>
  </r>
  <r>
    <x v="2"/>
    <n v="26489"/>
    <n v="9.1999999999999993"/>
    <n v="8.1"/>
    <n v="10.4"/>
    <x v="3"/>
    <x v="0"/>
    <s v="Maryland"/>
    <x v="2"/>
    <n v="244"/>
    <n v="26245"/>
    <n v="1.1504505279861313E-3"/>
    <n v="8.0609202296868645"/>
    <n v="10.361821285659127"/>
    <n v="3.9079770313135143E-2"/>
    <n v="3.8178714340872943E-2"/>
    <n v="214"/>
    <n v="275"/>
    <n v="8.0788251727132021"/>
    <n v="10.381667862131451"/>
    <n v="2.1174827286797537E-2"/>
    <n v="1.8332137868549481E-2"/>
    <n v="9.2825350498018638E-3"/>
    <n v="1.1569508940565769E-3"/>
    <n v="8.1255841557452868"/>
    <n v="10.439485943858442"/>
    <n v="2.5584155745287163E-2"/>
    <n v="3.9485943858441175E-2"/>
    <n v="61.007730933046901"/>
    <n v="8.1500077777400826"/>
    <n v="10.452808367396525"/>
    <n v="5.0007777740082915E-2"/>
    <n v="5.2808367396524503E-2"/>
    <n v="15.6"/>
    <n v="13.7"/>
    <n v="17.899999999999999"/>
    <n v="2.4"/>
    <n v="1.7"/>
    <n v="3.4"/>
    <n v="9.3000000000000007"/>
    <n v="8"/>
    <n v="10.8"/>
    <n v="7.9"/>
    <n v="5.9"/>
    <n v="10.6"/>
    <n v="6.3"/>
    <n v="3"/>
    <n v="13.2"/>
    <n v="9.6"/>
    <n v="5.5"/>
    <n v="17"/>
  </r>
  <r>
    <x v="9"/>
    <n v="26533"/>
    <n v="12.1"/>
    <n v="10.9"/>
    <n v="13.5"/>
    <x v="3"/>
    <x v="0"/>
    <s v="Missouri"/>
    <x v="9"/>
    <n v="321"/>
    <n v="26212"/>
    <n v="1.3154403257488478E-3"/>
    <n v="10.78270161070764"/>
    <n v="13.413582262205336"/>
    <n v="0.11729838929236003"/>
    <n v="8.6417737794663552E-2"/>
    <n v="287"/>
    <n v="356"/>
    <n v="10.816718803000038"/>
    <n v="13.417253985602834"/>
    <n v="8.3281196999962503E-2"/>
    <n v="8.2746014397166334E-2"/>
    <n v="1.216877034561361E-2"/>
    <n v="1.3210207082271926E-3"/>
    <n v="10.847749637386416"/>
    <n v="13.489791053840802"/>
    <n v="5.22503626135844E-2"/>
    <n v="1.0208946159197652E-2"/>
    <n v="69.857136294219075"/>
    <n v="10.871382779706979"/>
    <n v="13.503841371383082"/>
    <n v="2.8617220293021717E-2"/>
    <n v="3.8413713830820484E-3"/>
    <n v="19.3"/>
    <n v="17"/>
    <n v="21.7"/>
    <n v="4.7"/>
    <n v="3.7"/>
    <n v="6.1"/>
    <n v="13.7"/>
    <n v="12.1"/>
    <n v="15.5"/>
    <n v="5.0999999999999996"/>
    <n v="3.6"/>
    <n v="7.1"/>
    <n v="2.6"/>
    <n v="0.6"/>
    <n v="10.3"/>
    <n v="7.8"/>
    <n v="3.5"/>
    <n v="17.3"/>
  </r>
  <r>
    <x v="10"/>
    <n v="22195"/>
    <n v="10.4"/>
    <n v="9.1"/>
    <n v="11.8"/>
    <x v="3"/>
    <x v="0"/>
    <s v="North Carolina"/>
    <x v="10"/>
    <n v="231"/>
    <n v="21964"/>
    <n v="1.3351408212601331E-3"/>
    <n v="9.0726086718689505"/>
    <n v="11.742890314389216"/>
    <n v="2.7391328131049164E-2"/>
    <n v="5.7109685610784666E-2"/>
    <n v="202"/>
    <n v="261"/>
    <n v="9.101148907411579"/>
    <n v="11.759405271457535"/>
    <n v="1.1489074115793585E-3"/>
    <n v="4.059472854246593E-2"/>
    <n v="1.0492472314035838E-2"/>
    <n v="1.3430646598492568E-3"/>
    <n v="9.1494076541865823"/>
    <n v="11.835536973885095"/>
    <n v="4.9407654186582661E-2"/>
    <n v="3.5536973885093914E-2"/>
    <n v="59.327895628169429"/>
    <n v="9.1787124104758071"/>
    <n v="11.851279613508629"/>
    <n v="7.8712410475807459E-2"/>
    <n v="5.1279613508627975E-2"/>
    <n v="17"/>
    <n v="14.7"/>
    <n v="19.5"/>
    <n v="3.4"/>
    <n v="2.5"/>
    <n v="4.7"/>
    <n v="12.2"/>
    <n v="10.4"/>
    <n v="14.3"/>
    <n v="7.5"/>
    <n v="5.6"/>
    <n v="10"/>
    <n v="6.1"/>
    <n v="3.7"/>
    <n v="10"/>
    <n v="4.8"/>
    <n v="1.5"/>
    <n v="14.8"/>
  </r>
  <r>
    <x v="11"/>
    <n v="17886"/>
    <n v="8.4"/>
    <n v="7.2"/>
    <n v="9.8000000000000007"/>
    <x v="3"/>
    <x v="0"/>
    <s v="Pennsylvania"/>
    <x v="11"/>
    <n v="150"/>
    <n v="17736"/>
    <n v="1.3364469400803886E-3"/>
    <n v="7.0500005607582565"/>
    <n v="9.722894440919033"/>
    <n v="0.14999943924174364"/>
    <n v="7.7105559080967723E-2"/>
    <n v="127"/>
    <n v="175"/>
    <n v="7.1005255507100529"/>
    <n v="9.7841887509784193"/>
    <n v="9.9474449289947309E-2"/>
    <n v="1.5811249021581375E-2"/>
    <n v="8.4920109415190844E-3"/>
    <n v="1.3487515119918055E-3"/>
    <n v="7.1432594295272791"/>
    <n v="9.8407624535108891"/>
    <n v="5.6740570472721075E-2"/>
    <n v="4.0762453510888363E-2"/>
    <n v="47.882649415071342"/>
    <n v="7.1816961038223095"/>
    <n v="9.8582234238261712"/>
    <n v="1.8303896177690682E-2"/>
    <n v="5.8223423826170517E-2"/>
    <n v="13.3"/>
    <n v="11.1"/>
    <n v="15.8"/>
    <n v="3.3"/>
    <n v="2.2999999999999998"/>
    <n v="4.8"/>
    <n v="10.1"/>
    <n v="7.7"/>
    <n v="13.3"/>
    <n v="7.5"/>
    <n v="5.9"/>
    <n v="9.5"/>
    <n v="7.7"/>
    <n v="5.0999999999999996"/>
    <n v="11.7"/>
    <n v="1"/>
    <n v="0.2"/>
    <n v="7.4"/>
  </r>
  <r>
    <x v="4"/>
    <n v="22681"/>
    <n v="8.6"/>
    <n v="7.5"/>
    <n v="9.9"/>
    <x v="3"/>
    <x v="0"/>
    <s v="South Carolina"/>
    <x v="4"/>
    <n v="195"/>
    <n v="22486"/>
    <n v="1.2015122471835144E-3"/>
    <n v="7.3959922720175797"/>
    <n v="9.7990167663846091"/>
    <n v="0.10400772798242031"/>
    <n v="0.1009832336153913"/>
    <n v="168"/>
    <n v="223"/>
    <n v="7.4070808165424804"/>
    <n v="9.8320179886248393"/>
    <n v="9.2919183457519594E-2"/>
    <n v="6.7982011375161022E-2"/>
    <n v="8.6807187860586579E-3"/>
    <n v="1.2100237766357275E-3"/>
    <n v="7.470695009422931"/>
    <n v="9.8907425626943848"/>
    <n v="2.9304990577069034E-2"/>
    <n v="9.2574373056155679E-3"/>
    <n v="54.569063381872418"/>
    <n v="7.4999950089250333"/>
    <n v="9.9055248637812152"/>
    <n v="4.9910749666537413E-6"/>
    <n v="5.5248637812148615E-3"/>
    <n v="14.3"/>
    <n v="12.3"/>
    <n v="16.600000000000001"/>
    <n v="2.6"/>
    <n v="1.8"/>
    <n v="3.7"/>
    <n v="7.1"/>
    <n v="5.7"/>
    <n v="8.6999999999999993"/>
    <n v="7.3"/>
    <n v="5.7"/>
    <n v="9.3000000000000007"/>
    <n v="4.8"/>
    <n v="2"/>
    <n v="11.4"/>
    <n v="3.6"/>
    <n v="0.5"/>
    <n v="25.2"/>
  </r>
  <r>
    <x v="13"/>
    <n v="34058"/>
    <n v="7.5"/>
    <n v="6.7"/>
    <n v="8.5"/>
    <x v="3"/>
    <x v="0"/>
    <s v="Wisconsin"/>
    <x v="13"/>
    <n v="255"/>
    <n v="33803"/>
    <n v="9.1551843181196632E-4"/>
    <n v="6.5717092386325699"/>
    <n v="8.4027461022565024"/>
    <n v="0.12829076136743023"/>
    <n v="9.7253897743497575E-2"/>
    <n v="225"/>
    <n v="287"/>
    <n v="6.6063773562745904"/>
    <n v="8.4268013388924778"/>
    <n v="9.3622643725409738E-2"/>
    <n v="7.3198661107522156E-2"/>
    <n v="7.5427727453007271E-3"/>
    <n v="9.2050757346547236E-4"/>
    <n v="6.622265171835255"/>
    <n v="8.4632803187661985"/>
    <n v="7.7734828164745196E-2"/>
    <n v="3.6719681233801538E-2"/>
    <n v="62.419065242443551"/>
    <n v="6.6411910542947288"/>
    <n v="8.4737128020665136"/>
    <n v="5.8808945705271398E-2"/>
    <n v="2.6287197933486439E-2"/>
    <n v="12.7"/>
    <n v="11.1"/>
    <n v="14.5"/>
    <n v="2.2999999999999998"/>
    <n v="1.6"/>
    <n v="3.1"/>
    <n v="8.5"/>
    <n v="7.4"/>
    <n v="9.8000000000000007"/>
    <n v="3.6"/>
    <n v="2.4"/>
    <n v="5.4"/>
    <n v="1.7"/>
    <n v="0.8"/>
    <n v="3.5"/>
    <n v="5.8"/>
    <n v="2.8"/>
    <n v="12.2"/>
  </r>
  <r>
    <x v="6"/>
    <n v="36566"/>
    <n v="4.8"/>
    <n v="4.0999999999999996"/>
    <n v="5.5"/>
    <x v="4"/>
    <x v="0"/>
    <s v="Alabama"/>
    <x v="6"/>
    <n v="176"/>
    <n v="36390"/>
    <n v="7.093805396182171E-4"/>
    <n v="4.1038339219034148"/>
    <n v="5.522595001139849"/>
    <n v="3.8339219034151384E-3"/>
    <n v="2.2595001139849025E-2"/>
    <n v="150"/>
    <n v="202"/>
    <n v="4.1021714160695728"/>
    <n v="5.524257506973691"/>
    <n v="2.1714160695731621E-3"/>
    <n v="2.4257506973691001E-2"/>
    <n v="4.8652310842171378E-3"/>
    <n v="7.1504141412741132E-4"/>
    <n v="4.1501896700897261"/>
    <n v="5.5802724983445495"/>
    <n v="5.0189670089726413E-2"/>
    <n v="8.0272498344549525E-2"/>
    <n v="51.947261307392395"/>
    <n v="4.1686562663475923"/>
    <n v="5.5891508387915927"/>
    <n v="6.8656266347592698E-2"/>
    <n v="8.915083879159269E-2"/>
    <n v="8.1"/>
    <n v="7"/>
    <n v="9.5"/>
    <n v="1.1000000000000001"/>
    <n v="0.7"/>
    <n v="1.8"/>
    <n v="5"/>
    <n v="4.2"/>
    <n v="6"/>
    <n v="4"/>
    <n v="2.9"/>
    <n v="5.5"/>
    <n v="1.4"/>
    <n v="0.5"/>
    <n v="4.4000000000000004"/>
    <n v="4.0999999999999996"/>
    <n v="1"/>
    <n v="16.399999999999999"/>
  </r>
  <r>
    <x v="0"/>
    <n v="32601"/>
    <n v="15.6"/>
    <n v="14.3"/>
    <n v="17"/>
    <x v="4"/>
    <x v="0"/>
    <s v="Arizona"/>
    <x v="0"/>
    <n v="509"/>
    <n v="32092"/>
    <n v="1.3457332757658294E-3"/>
    <n v="14.26728472981682"/>
    <n v="16.95875128134848"/>
    <n v="3.2715270183180323E-2"/>
    <n v="4.1248718651520022E-2"/>
    <n v="465"/>
    <n v="553"/>
    <n v="14.263366154412441"/>
    <n v="16.962669856752861"/>
    <n v="3.6633845587559222E-2"/>
    <n v="3.7330143247139347E-2"/>
    <n v="1.5670087832067223E-2"/>
    <n v="1.3492792239826713E-3"/>
    <n v="14.320808608084553"/>
    <n v="17.019367056049894"/>
    <n v="2.0808608084552205E-2"/>
    <n v="1.9367056049894416E-2"/>
    <n v="87.786167141278355"/>
    <n v="14.33920929902961"/>
    <n v="17.031636656854694"/>
    <n v="3.9209299029609568E-2"/>
    <n v="3.1636656854693967E-2"/>
    <n v="25.1"/>
    <n v="22.8"/>
    <n v="27.6"/>
    <n v="5.4"/>
    <n v="4.4000000000000004"/>
    <n v="6.7"/>
    <n v="20.7"/>
    <n v="18.5"/>
    <n v="23.1"/>
    <n v="16.100000000000001"/>
    <n v="11.2"/>
    <n v="23.1"/>
    <n v="8.9"/>
    <n v="7.5"/>
    <n v="10.6"/>
    <n v="19"/>
    <n v="11.8"/>
    <n v="30.6"/>
  </r>
  <r>
    <x v="7"/>
    <n v="4940"/>
    <n v="10.5"/>
    <n v="8"/>
    <n v="13.8"/>
    <x v="4"/>
    <x v="0"/>
    <s v="Arkansas"/>
    <x v="7"/>
    <n v="52"/>
    <n v="4888"/>
    <n v="2.8459347465128195E-3"/>
    <n v="7.6803810429608639"/>
    <n v="13.372250535986504"/>
    <n v="0.31961895703913612"/>
    <n v="0.42774946401349645"/>
    <n v="38"/>
    <n v="66"/>
    <n v="7.6923076923076925"/>
    <n v="13.360323886639677"/>
    <n v="0.30769230769230749"/>
    <n v="0.43967611336032419"/>
    <n v="1.0906646149451835E-2"/>
    <n v="2.9200458355990383E-3"/>
    <n v="7.9866003138527981"/>
    <n v="13.826691985050873"/>
    <n v="1.3399686147201884E-2"/>
    <n v="2.6691985050872447E-2"/>
    <n v="28.246194751656414"/>
    <n v="8.151076924730404"/>
    <n v="13.86448723267225"/>
    <n v="0.15107692473040402"/>
    <n v="6.4487232672249206E-2"/>
    <n v="17.5"/>
    <n v="13"/>
    <n v="23.6"/>
    <n v="3.6"/>
    <n v="1.9"/>
    <n v="7"/>
    <n v="13.5"/>
    <n v="9.5"/>
    <n v="19.100000000000001"/>
    <n v="7.1"/>
    <n v="4.3"/>
    <n v="11.8"/>
    <n v="10.1"/>
    <n v="3.3"/>
    <n v="31.4"/>
    <s v="No data"/>
    <s v="No data"/>
    <s v="No data"/>
  </r>
  <r>
    <x v="8"/>
    <n v="7725"/>
    <n v="11.8"/>
    <n v="9.6"/>
    <n v="14.4"/>
    <x v="4"/>
    <x v="0"/>
    <s v="Colorado"/>
    <x v="8"/>
    <n v="91"/>
    <n v="7634"/>
    <n v="2.4060083645473457E-3"/>
    <n v="9.3739269105335588"/>
    <n v="14.185943639628253"/>
    <n v="0.22607308946644089"/>
    <n v="0.2140563603717478"/>
    <n v="73"/>
    <n v="110"/>
    <n v="9.4498381877022659"/>
    <n v="14.239482200647249"/>
    <n v="0.15016181229773373"/>
    <n v="0.16051779935275157"/>
    <n v="1.2022594835905119E-2"/>
    <n v="2.4418358281811598E-3"/>
    <n v="9.5807590077239588"/>
    <n v="14.464430664086279"/>
    <n v="1.9240992276040814E-2"/>
    <n v="6.4430664086279066E-2"/>
    <n v="37.270278139947649"/>
    <n v="9.67617083864784"/>
    <n v="14.498404331018449"/>
    <n v="7.6170838647840355E-2"/>
    <n v="9.8404331018448588E-2"/>
    <n v="20.100000000000001"/>
    <n v="16.100000000000001"/>
    <n v="25"/>
    <n v="2.9"/>
    <n v="1.6"/>
    <n v="5.3"/>
    <n v="14.8"/>
    <n v="11.5"/>
    <n v="19.100000000000001"/>
    <n v="10.5"/>
    <n v="5.8"/>
    <n v="18.899999999999999"/>
    <n v="6.7"/>
    <n v="4.0999999999999996"/>
    <n v="11.1"/>
    <n v="2.6"/>
    <n v="0.4"/>
    <n v="18.3"/>
  </r>
  <r>
    <x v="14"/>
    <n v="29366"/>
    <n v="7.2"/>
    <n v="6.3"/>
    <n v="8.1999999999999993"/>
    <x v="4"/>
    <x v="0"/>
    <s v="Florida"/>
    <x v="14"/>
    <n v="211"/>
    <n v="29155"/>
    <n v="9.6600338861080348E-4"/>
    <n v="6.2191767516875016"/>
    <n v="8.1511835289091081"/>
    <n v="8.0823248312498208E-2"/>
    <n v="4.8816471090891156E-2"/>
    <n v="184"/>
    <n v="240"/>
    <n v="6.2657495062316961"/>
    <n v="8.1727167472587343"/>
    <n v="3.4250493768303691E-2"/>
    <n v="2.7283252741264974E-2"/>
    <n v="7.2496383648812729E-3"/>
    <n v="9.7237001740472226E-4"/>
    <n v="6.2772683474765509"/>
    <n v="8.2220083822859955"/>
    <n v="2.2731652523448886E-2"/>
    <n v="2.200838228599622E-2"/>
    <n v="56.798588716927519"/>
    <n v="6.2997083355489316"/>
    <n v="8.233616926664908"/>
    <n v="2.916644510682076E-4"/>
    <n v="3.3616926664908675E-2"/>
    <n v="11.3"/>
    <n v="9.6999999999999993"/>
    <n v="13.1"/>
    <n v="2.9"/>
    <n v="2.1"/>
    <n v="3.9"/>
    <n v="4.5999999999999996"/>
    <n v="3.2"/>
    <n v="6.5"/>
    <n v="3"/>
    <n v="1.9"/>
    <n v="4.7"/>
    <n v="8.1999999999999993"/>
    <n v="6.9"/>
    <n v="9.8000000000000007"/>
    <n v="2.2000000000000002"/>
    <n v="0.3"/>
    <n v="16"/>
  </r>
  <r>
    <x v="1"/>
    <n v="50427"/>
    <n v="11.9"/>
    <n v="11"/>
    <n v="12.9"/>
    <x v="4"/>
    <x v="0"/>
    <s v="Georgia"/>
    <x v="1"/>
    <n v="600"/>
    <n v="49827"/>
    <n v="9.463709230433647E-4"/>
    <n v="10.952016845414009"/>
    <n v="12.844758691500738"/>
    <n v="4.7983154585990562E-2"/>
    <n v="5.5241308499262232E-2"/>
    <n v="553"/>
    <n v="648"/>
    <n v="10.966347393261547"/>
    <n v="12.850258789933964"/>
    <n v="3.3652606738453272E-2"/>
    <n v="4.9741210066036601E-2"/>
    <n v="1.1935567839014654E-2"/>
    <n v="9.4852330456517803E-4"/>
    <n v="10.987044534449476"/>
    <n v="12.884091143579832"/>
    <n v="1.2955465550524181E-2"/>
    <n v="1.5908856420168149E-2"/>
    <n v="95.483300165186662"/>
    <n v="10.998806747666048"/>
    <n v="12.892158066087999"/>
    <n v="1.1932523339517331E-3"/>
    <n v="7.8419339120010534E-3"/>
    <n v="19.600000000000001"/>
    <n v="18"/>
    <n v="21.4"/>
    <n v="3.8"/>
    <n v="3.1"/>
    <n v="4.5999999999999996"/>
    <n v="11.8"/>
    <n v="10.3"/>
    <n v="13.5"/>
    <n v="11.9"/>
    <n v="10.5"/>
    <n v="13.5"/>
    <n v="7.1"/>
    <n v="5.5"/>
    <n v="9.1999999999999993"/>
    <n v="15.9"/>
    <n v="11.9"/>
    <n v="21.1"/>
  </r>
  <r>
    <x v="2"/>
    <n v="27022"/>
    <n v="12.4"/>
    <n v="11.2"/>
    <n v="13.8"/>
    <x v="4"/>
    <x v="0"/>
    <s v="Maryland"/>
    <x v="2"/>
    <n v="335"/>
    <n v="26687"/>
    <n v="1.3193017480900031E-3"/>
    <n v="11.078004150807192"/>
    <n v="13.716607646987198"/>
    <n v="0.12199584919280682"/>
    <n v="8.33923530128029E-2"/>
    <n v="300"/>
    <n v="371"/>
    <n v="11.10206498408704"/>
    <n v="13.72955369698764"/>
    <n v="9.79350159129595E-2"/>
    <n v="7.0446303012360545E-2"/>
    <n v="1.246661384896058E-2"/>
    <n v="1.3246578527797159E-3"/>
    <n v="11.141955996180863"/>
    <n v="13.791271701740296"/>
    <n v="5.8044003819135881E-2"/>
    <n v="8.7282982597045589E-3"/>
    <n v="71.351266625255249"/>
    <n v="11.165058322327866"/>
    <n v="13.805170998707368"/>
    <n v="3.4941677672133409E-2"/>
    <n v="5.1709987073671471E-3"/>
    <n v="20.5"/>
    <n v="18.3"/>
    <n v="23.1"/>
    <n v="3.9"/>
    <n v="2.9"/>
    <n v="5.0999999999999996"/>
    <n v="12.9"/>
    <n v="11.4"/>
    <n v="14.7"/>
    <n v="11.7"/>
    <n v="9.3000000000000007"/>
    <n v="14.9"/>
    <n v="5.9"/>
    <n v="3"/>
    <n v="11.9"/>
    <n v="8.1999999999999993"/>
    <n v="4.5999999999999996"/>
    <n v="14.4"/>
  </r>
  <r>
    <x v="9"/>
    <n v="25668"/>
    <n v="13.9"/>
    <n v="12.5"/>
    <n v="15.4"/>
    <x v="4"/>
    <x v="0"/>
    <s v="Missouri"/>
    <x v="9"/>
    <n v="357"/>
    <n v="25311"/>
    <n v="1.4326787029366266E-3"/>
    <n v="12.475689693510311"/>
    <n v="15.341047099383566"/>
    <n v="2.4310306489688571E-2"/>
    <n v="5.8952900616434434E-2"/>
    <n v="320"/>
    <n v="394"/>
    <n v="12.466884837151317"/>
    <n v="15.349851955742558"/>
    <n v="3.3115162848682544E-2"/>
    <n v="5.0148044257442237E-2"/>
    <n v="1.39811057179548E-2"/>
    <n v="1.4380997546932215E-3"/>
    <n v="12.54300596326158"/>
    <n v="15.419205472648022"/>
    <n v="4.3005963261579794E-2"/>
    <n v="1.9205472648021527E-2"/>
    <n v="73.597519374590831"/>
    <n v="12.567153401930995"/>
    <n v="15.434011219382308"/>
    <n v="6.7153401930994505E-2"/>
    <n v="3.4011219382307445E-2"/>
    <n v="21.6"/>
    <n v="19.2"/>
    <n v="24.3"/>
    <n v="5.9"/>
    <n v="4.7"/>
    <n v="7.4"/>
    <n v="14.6"/>
    <n v="12.9"/>
    <n v="16.5"/>
    <n v="9.3000000000000007"/>
    <n v="7.1"/>
    <n v="12"/>
    <n v="9"/>
    <n v="4.5"/>
    <n v="18"/>
    <n v="9.8000000000000007"/>
    <n v="4.9000000000000004"/>
    <n v="19.600000000000001"/>
  </r>
  <r>
    <x v="3"/>
    <n v="7082"/>
    <n v="20.5"/>
    <n v="17.399999999999999"/>
    <n v="24"/>
    <x v="4"/>
    <x v="0"/>
    <s v="New Jersey"/>
    <x v="3"/>
    <n v="145"/>
    <n v="6937"/>
    <n v="3.2982536806329689E-3"/>
    <n v="17.176188567319588"/>
    <n v="23.772695928585524"/>
    <n v="0.22381143268041015"/>
    <n v="0.22730407141447628"/>
    <n v="122"/>
    <n v="169"/>
    <n v="17.226772098277323"/>
    <n v="23.863315447613669"/>
    <n v="0.17322790172267588"/>
    <n v="0.13668455238633115"/>
    <n v="2.0734408222957797E-2"/>
    <n v="3.3279448318617854E-3"/>
    <n v="17.406463391096015"/>
    <n v="24.062353054819582"/>
    <n v="6.4633910960161245E-3"/>
    <n v="6.2353054819581644E-2"/>
    <n v="46.795470584083326"/>
    <n v="17.502930998253905"/>
    <n v="24.107011947007106"/>
    <n v="0.10293099825390684"/>
    <n v="0.10701194700710559"/>
    <n v="34.200000000000003"/>
    <n v="28.7"/>
    <n v="40.700000000000003"/>
    <n v="5.8"/>
    <n v="3.8"/>
    <n v="9.1"/>
    <n v="21"/>
    <n v="16.5"/>
    <n v="26.8"/>
    <n v="20.6"/>
    <n v="14.7"/>
    <n v="29"/>
    <n v="20"/>
    <n v="14.7"/>
    <n v="27.2"/>
    <n v="3.1"/>
    <n v="0.4"/>
    <n v="22"/>
  </r>
  <r>
    <x v="10"/>
    <n v="36913"/>
    <n v="14.2"/>
    <n v="13.1"/>
    <n v="15.5"/>
    <x v="4"/>
    <x v="0"/>
    <s v="North Carolina"/>
    <x v="10"/>
    <n v="524"/>
    <n v="36389"/>
    <n v="1.2067846598516367E-3"/>
    <n v="12.988756206509807"/>
    <n v="15.402325526213081"/>
    <n v="0.11124379349019264"/>
    <n v="9.7674473786918625E-2"/>
    <n v="480"/>
    <n v="569"/>
    <n v="13.00354888521659"/>
    <n v="15.4146235743505"/>
    <n v="9.6451114783409508E-2"/>
    <n v="8.5376425649499765E-2"/>
    <n v="1.4246092261088783E-2"/>
    <n v="1.2098938824137088E-3"/>
    <n v="13.036198378675074"/>
    <n v="15.455986143502491"/>
    <n v="6.3801621324925506E-2"/>
    <n v="4.4013856497508996E-2"/>
    <n v="89.132998351358623"/>
    <n v="13.052422991608244"/>
    <n v="15.466849438431518"/>
    <n v="4.7577008391755271E-2"/>
    <n v="3.3150561568481507E-2"/>
    <n v="23.1"/>
    <n v="21"/>
    <n v="25.3"/>
    <n v="5.0999999999999996"/>
    <n v="4.0999999999999996"/>
    <n v="6.2"/>
    <n v="14.6"/>
    <n v="13.1"/>
    <n v="16.399999999999999"/>
    <n v="15.4"/>
    <n v="13.1"/>
    <n v="18.100000000000001"/>
    <n v="7.6"/>
    <n v="5.6"/>
    <n v="10.5"/>
    <n v="11.8"/>
    <n v="7.2"/>
    <n v="19.3"/>
  </r>
  <r>
    <x v="11"/>
    <n v="18440"/>
    <n v="13.3"/>
    <n v="11.7"/>
    <n v="15"/>
    <x v="4"/>
    <x v="0"/>
    <s v="Pennsylvania"/>
    <x v="11"/>
    <n v="245"/>
    <n v="18195"/>
    <n v="1.6525925404543361E-3"/>
    <n v="11.633741515944797"/>
    <n v="14.938926596853468"/>
    <n v="6.6258484055202516E-2"/>
    <n v="6.1073403146531646E-2"/>
    <n v="215"/>
    <n v="276"/>
    <n v="11.65943600867679"/>
    <n v="14.967462039045554"/>
    <n v="4.0563991323208981E-2"/>
    <n v="3.2537960954446277E-2"/>
    <n v="1.3387706132783861E-2"/>
    <n v="1.6617207213702151E-3"/>
    <n v="11.725985411413646"/>
    <n v="15.049426854154076"/>
    <n v="2.5985411413646631E-2"/>
    <n v="4.9426854154075883E-2"/>
    <n v="61.007289341159648"/>
    <n v="11.760949324145676"/>
    <n v="15.068681581407253"/>
    <n v="6.0949324145676442E-2"/>
    <n v="6.8681581407252779E-2"/>
    <n v="22.2"/>
    <n v="19.399999999999999"/>
    <n v="25.4"/>
    <n v="4.3"/>
    <n v="3.1"/>
    <n v="5.8"/>
    <n v="14.3"/>
    <n v="11.4"/>
    <n v="17.899999999999999"/>
    <n v="12.7"/>
    <n v="10.6"/>
    <n v="15.2"/>
    <n v="9.1"/>
    <n v="6.3"/>
    <n v="13.2"/>
    <n v="8.4"/>
    <n v="4.4000000000000004"/>
    <n v="16.2"/>
  </r>
  <r>
    <x v="4"/>
    <n v="23769"/>
    <n v="11.1"/>
    <n v="9.9"/>
    <n v="12.5"/>
    <x v="4"/>
    <x v="0"/>
    <s v="South Carolina"/>
    <x v="4"/>
    <n v="264"/>
    <n v="23505"/>
    <n v="1.3323361640280467E-3"/>
    <n v="9.7745677864957443"/>
    <n v="12.439240114551838"/>
    <n v="0.12543221350425604"/>
    <n v="6.075988544816191E-2"/>
    <n v="233"/>
    <n v="296"/>
    <n v="9.8026841684547108"/>
    <n v="12.453195338466069"/>
    <n v="9.7315831545289555E-2"/>
    <n v="4.680466153393148E-2"/>
    <n v="1.1185904296336424E-2"/>
    <n v="1.3392359577719594E-3"/>
    <n v="9.8466683385644647"/>
    <n v="12.525140254108384"/>
    <n v="5.3331661435535693E-2"/>
    <n v="2.5140254108384497E-2"/>
    <n v="63.393760402575438"/>
    <n v="9.8736135356662302"/>
    <n v="12.54025986451952"/>
    <n v="2.6386464333770121E-2"/>
    <n v="4.0259864519519795E-2"/>
    <n v="18.3"/>
    <n v="16.100000000000001"/>
    <n v="20.9"/>
    <n v="3.5"/>
    <n v="2.6"/>
    <n v="4.8"/>
    <n v="10.199999999999999"/>
    <n v="8.6"/>
    <n v="12.2"/>
    <n v="9.9"/>
    <n v="8.1"/>
    <n v="12.1"/>
    <n v="7"/>
    <n v="3.6"/>
    <n v="13.5"/>
    <s v="No data"/>
    <s v="No data"/>
    <s v="No data"/>
  </r>
  <r>
    <x v="12"/>
    <n v="2123"/>
    <n v="21.2"/>
    <n v="15.9"/>
    <n v="28.2"/>
    <x v="4"/>
    <x v="0"/>
    <s v="Utah"/>
    <x v="12"/>
    <n v="45"/>
    <n v="2078"/>
    <n v="6.1270599299347306E-3"/>
    <n v="15.069360230215999"/>
    <n v="27.323480090085461"/>
    <n v="0.83063976978400156"/>
    <n v="0.87651990991453843"/>
    <n v="32"/>
    <n v="58"/>
    <n v="15.073009891662741"/>
    <n v="27.319830428638717"/>
    <n v="0.8269901083372595"/>
    <n v="0.88016957136128227"/>
    <n v="2.2061225680810266E-2"/>
    <n v="6.3017992322655066E-3"/>
    <n v="15.75942644854476"/>
    <n v="28.363024913075773"/>
    <n v="0.14057355145524042"/>
    <n v="0.16302491307577327"/>
    <n v="26.157290296829821"/>
    <n v="16.146988351907712"/>
    <n v="28.445643800976157"/>
    <n v="0.24698835190771185"/>
    <n v="0.24564380097615768"/>
    <n v="31.7"/>
    <n v="22.4"/>
    <n v="44.8"/>
    <n v="11.7"/>
    <n v="6.8"/>
    <n v="20.100000000000001"/>
    <n v="40"/>
    <n v="28.9"/>
    <n v="55.5"/>
    <n v="25.9"/>
    <n v="8.3000000000000007"/>
    <n v="80.2"/>
    <n v="4.4000000000000004"/>
    <n v="1.7"/>
    <n v="11.8"/>
    <s v="No data"/>
    <s v="No data"/>
    <s v="No data"/>
  </r>
  <r>
    <x v="13"/>
    <n v="34451"/>
    <n v="7.8"/>
    <n v="6.9"/>
    <n v="8.6999999999999993"/>
    <x v="4"/>
    <x v="0"/>
    <s v="Wisconsin"/>
    <x v="13"/>
    <n v="269"/>
    <n v="34182"/>
    <n v="9.2943755587256464E-4"/>
    <n v="6.8787537883554695"/>
    <n v="8.7376289001005993"/>
    <n v="2.1246211644530888E-2"/>
    <n v="3.7628900100600049E-2"/>
    <n v="237"/>
    <n v="301"/>
    <n v="6.8793358683347359"/>
    <n v="8.737046820121332"/>
    <n v="2.0664131665264485E-2"/>
    <n v="3.7046820121332757E-2"/>
    <n v="7.8630670738724096E-3"/>
    <n v="9.3423277980721024E-4"/>
    <n v="6.928834294065199"/>
    <n v="8.7972998536796201"/>
    <n v="2.8834294065198662E-2"/>
    <n v="9.7299853679620796E-2"/>
    <n v="64.096247888637677"/>
    <n v="6.9474301819707573"/>
    <n v="8.8077274631306022"/>
    <n v="4.743018197075699E-2"/>
    <n v="0.10772746313060289"/>
    <n v="11.7"/>
    <n v="10.199999999999999"/>
    <n v="13.4"/>
    <n v="3.7"/>
    <n v="2.9"/>
    <n v="4.7"/>
    <n v="8.6"/>
    <n v="7.5"/>
    <n v="9.9"/>
    <n v="5"/>
    <n v="3.5"/>
    <n v="7.2"/>
    <n v="3.8"/>
    <n v="2.4"/>
    <n v="6.1"/>
    <n v="2.4"/>
    <n v="0.8"/>
    <n v="7.4"/>
  </r>
  <r>
    <x v="6"/>
    <n v="21833"/>
    <n v="5.7"/>
    <n v="4.8"/>
    <n v="6.8"/>
    <x v="5"/>
    <x v="0"/>
    <s v="Alabama"/>
    <x v="6"/>
    <n v="124"/>
    <n v="21709"/>
    <n v="9.9680158702871152E-4"/>
    <n v="4.6826744355059837"/>
    <n v="6.6762776095634075"/>
    <n v="0.1173255644940161"/>
    <n v="0.12372239043659228"/>
    <n v="103"/>
    <n v="147"/>
    <n v="4.7176292767828514"/>
    <n v="6.7329272202629049"/>
    <n v="8.2370723217148445E-2"/>
    <n v="6.7072779737094912E-2"/>
    <n v="5.7664351159852885E-3"/>
    <n v="1.0080279124378472E-3"/>
    <n v="4.7584072035474412"/>
    <n v="6.7744630284231357"/>
    <n v="4.1592796452558645E-2"/>
    <n v="2.5536971576864076E-2"/>
    <n v="43.608520847431727"/>
    <n v="4.7908242217132928"/>
    <n v="6.7878401788821643"/>
    <n v="9.1757782867070148E-3"/>
    <n v="1.2159821117835534E-2"/>
    <n v="8.8000000000000007"/>
    <n v="7.3"/>
    <n v="10.8"/>
    <n v="2.4"/>
    <n v="1.7"/>
    <n v="3.6"/>
    <n v="6.2"/>
    <n v="5"/>
    <n v="7.8"/>
    <n v="5.3"/>
    <n v="3.8"/>
    <n v="7.4"/>
    <n v="1.2"/>
    <n v="0.3"/>
    <n v="4.8"/>
    <n v="3"/>
    <n v="0.4"/>
    <n v="21.3"/>
  </r>
  <r>
    <x v="0"/>
    <n v="33768"/>
    <n v="15.7"/>
    <n v="14.4"/>
    <n v="17.100000000000001"/>
    <x v="5"/>
    <x v="0"/>
    <s v="Arizona"/>
    <x v="0"/>
    <n v="530"/>
    <n v="33238"/>
    <n v="1.3257006183354167E-3"/>
    <n v="14.369632241176548"/>
    <n v="17.021033477847382"/>
    <n v="3.0367758823452107E-2"/>
    <n v="7.8966522152619234E-2"/>
    <n v="486"/>
    <n v="575"/>
    <n v="14.392324093816631"/>
    <n v="17.027955460791283"/>
    <n v="7.6759061833691078E-3"/>
    <n v="7.2044539208718561E-2"/>
    <n v="1.5750421251353397E-2"/>
    <n v="1.329054317045724E-3"/>
    <n v="14.421366934307672"/>
    <n v="17.079475568399118"/>
    <n v="2.136693430767167E-2"/>
    <n v="2.052443160088302E-2"/>
    <n v="89.573358425056881"/>
    <n v="14.439071994117038"/>
    <n v="17.091380975677225"/>
    <n v="3.9071994117037434E-2"/>
    <n v="8.6190243227761698E-3"/>
    <n v="25.1"/>
    <n v="22.9"/>
    <n v="27.6"/>
    <n v="6"/>
    <n v="4.9000000000000004"/>
    <n v="7.3"/>
    <n v="18.8"/>
    <n v="16.8"/>
    <n v="21.1"/>
    <n v="16.3"/>
    <n v="11.6"/>
    <n v="23.1"/>
    <n v="10.6"/>
    <n v="9"/>
    <n v="12.5"/>
    <n v="19.399999999999999"/>
    <n v="12.7"/>
    <n v="29.8"/>
  </r>
  <r>
    <x v="7"/>
    <n v="38956"/>
    <n v="15.5"/>
    <n v="14.3"/>
    <n v="16.8"/>
    <x v="5"/>
    <x v="0"/>
    <s v="Arkansas"/>
    <x v="7"/>
    <n v="604"/>
    <n v="38352"/>
    <n v="1.2268713726946282E-3"/>
    <n v="14.277800564875964"/>
    <n v="16.73154331026522"/>
    <n v="2.2199435124036881E-2"/>
    <n v="6.8456689734780696E-2"/>
    <n v="556"/>
    <n v="652"/>
    <n v="14.27251257829346"/>
    <n v="16.736831296847726"/>
    <n v="2.7487421706540616E-2"/>
    <n v="6.3168703152275185E-2"/>
    <n v="1.5552443406392861E-2"/>
    <n v="1.2295977452228164E-3"/>
    <n v="14.322845661170044"/>
    <n v="16.782041151615676"/>
    <n v="2.2845661170043385E-2"/>
    <n v="1.795884838432471E-2"/>
    <n v="95.626242384857264"/>
    <n v="14.338035969893479"/>
    <n v="16.792518298471002"/>
    <n v="3.8035969893478239E-2"/>
    <n v="7.481701528998741E-3"/>
    <n v="24.9"/>
    <n v="22.8"/>
    <n v="27.2"/>
    <n v="5.8"/>
    <n v="4.9000000000000004"/>
    <n v="7"/>
    <n v="17.600000000000001"/>
    <n v="16.100000000000001"/>
    <n v="19.3"/>
    <n v="11"/>
    <n v="8.9"/>
    <n v="13.7"/>
    <n v="9.1"/>
    <n v="6.6"/>
    <n v="12.5"/>
    <n v="11.5"/>
    <n v="5.8"/>
    <n v="23.1"/>
  </r>
  <r>
    <x v="8"/>
    <n v="38806"/>
    <n v="9.9"/>
    <n v="9"/>
    <n v="10.9"/>
    <x v="5"/>
    <x v="0"/>
    <s v="Colorado"/>
    <x v="8"/>
    <n v="384"/>
    <n v="38422"/>
    <n v="9.8481661723606186E-4"/>
    <n v="8.9105603863200891"/>
    <n v="10.880193620792213"/>
    <n v="8.9439613679910934E-2"/>
    <n v="1.9806379207787828E-2"/>
    <n v="346"/>
    <n v="423"/>
    <n v="8.916146987579241"/>
    <n v="10.900376230479823"/>
    <n v="8.3853012420759043E-2"/>
    <n v="3.7623047982293656E-4"/>
    <n v="9.9438883258471805E-3"/>
    <n v="9.8834564669003839E-4"/>
    <n v="8.9555426791571424"/>
    <n v="10.932233972537219"/>
    <n v="4.4457320842857584E-2"/>
    <n v="3.2233972537218492E-2"/>
    <n v="76.480841437892963"/>
    <n v="8.9714437267371583"/>
    <n v="10.942099585227155"/>
    <n v="2.8556273262841714E-2"/>
    <n v="4.2099585227154179E-2"/>
    <n v="15.3"/>
    <n v="13.6"/>
    <n v="17.100000000000001"/>
    <n v="4.2"/>
    <n v="3.4"/>
    <n v="5.3"/>
    <n v="11.3"/>
    <n v="10"/>
    <n v="12.9"/>
    <n v="9.1999999999999993"/>
    <n v="6"/>
    <n v="13.9"/>
    <n v="6.1"/>
    <n v="4.9000000000000004"/>
    <n v="7.7"/>
    <n v="7.4"/>
    <n v="4.4000000000000004"/>
    <n v="12.5"/>
  </r>
  <r>
    <x v="1"/>
    <n v="48529"/>
    <n v="15.5"/>
    <n v="14.5"/>
    <n v="16.7"/>
    <x v="5"/>
    <x v="0"/>
    <s v="Georgia"/>
    <x v="1"/>
    <n v="752"/>
    <n v="47777"/>
    <n v="1.0989158466112601E-3"/>
    <n v="14.396973209417094"/>
    <n v="16.594804902639613"/>
    <n v="0.10302679058290565"/>
    <n v="0.10519509736038657"/>
    <n v="699"/>
    <n v="806"/>
    <n v="14.403758577345505"/>
    <n v="16.608625770158049"/>
    <n v="9.6241422654495423E-2"/>
    <n v="9.1374229841949983E-2"/>
    <n v="1.5534238399168038E-2"/>
    <n v="1.1008778861306841E-3"/>
    <n v="14.433360513037353"/>
    <n v="16.635116285298722"/>
    <n v="6.6639486962646544E-2"/>
    <n v="6.4883714701277739E-2"/>
    <n v="106.69284594266145"/>
    <n v="14.445358758437132"/>
    <n v="16.643722644326413"/>
    <n v="5.4641241562867648E-2"/>
    <n v="5.6277355673586271E-2"/>
    <n v="25.4"/>
    <n v="23.5"/>
    <n v="27.5"/>
    <n v="5.5"/>
    <n v="4.5999999999999996"/>
    <n v="6.5"/>
    <n v="18.2"/>
    <n v="16.2"/>
    <n v="20.399999999999999"/>
    <n v="14"/>
    <n v="12.5"/>
    <n v="15.7"/>
    <n v="10.7"/>
    <n v="8.6999999999999993"/>
    <n v="13.1"/>
    <n v="12.3"/>
    <n v="9"/>
    <n v="16.899999999999999"/>
  </r>
  <r>
    <x v="2"/>
    <n v="27605"/>
    <n v="16.600000000000001"/>
    <n v="15.2"/>
    <n v="18.2"/>
    <x v="5"/>
    <x v="0"/>
    <s v="Maryland"/>
    <x v="2"/>
    <n v="458"/>
    <n v="27147"/>
    <n v="1.5068156572022014E-3"/>
    <n v="15.084381589673367"/>
    <n v="18.098012904077766"/>
    <n v="0.11561841032663267"/>
    <n v="0.1019870959222331"/>
    <n v="417"/>
    <n v="500"/>
    <n v="15.105959065386706"/>
    <n v="18.112660749864155"/>
    <n v="9.4040934613293103E-2"/>
    <n v="8.7339250135844537E-2"/>
    <n v="1.6658458128217035E-2"/>
    <n v="1.5112073654553878E-3"/>
    <n v="15.147250762761647"/>
    <n v="18.169665493672422"/>
    <n v="5.2749237238352009E-2"/>
    <n v="3.033450632757706E-2"/>
    <n v="83.23532797759124"/>
    <n v="15.169164778109474"/>
    <n v="18.183971759479515"/>
    <n v="3.0835221890525233E-2"/>
    <n v="1.6028240520483905E-2"/>
    <n v="27"/>
    <n v="24.4"/>
    <n v="29.9"/>
    <n v="5.6"/>
    <n v="4.5"/>
    <n v="7.1"/>
    <n v="16.8"/>
    <n v="15"/>
    <n v="18.8"/>
    <n v="15.5"/>
    <n v="12.7"/>
    <n v="18.899999999999999"/>
    <n v="9.8000000000000007"/>
    <n v="6.2"/>
    <n v="15.5"/>
    <n v="11.9"/>
    <n v="7.8"/>
    <n v="18.3"/>
  </r>
  <r>
    <x v="9"/>
    <n v="25367"/>
    <n v="14.2"/>
    <n v="12.8"/>
    <n v="15.7"/>
    <x v="5"/>
    <x v="0"/>
    <s v="Missouri"/>
    <x v="9"/>
    <n v="360"/>
    <n v="25007"/>
    <n v="1.4555478097708892E-3"/>
    <n v="12.736118528384983"/>
    <n v="15.647214147926761"/>
    <n v="6.388147161501756E-2"/>
    <n v="5.2785852073238715E-2"/>
    <n v="324"/>
    <n v="398"/>
    <n v="12.772499704340285"/>
    <n v="15.689675562738991"/>
    <n v="2.7500295659715235E-2"/>
    <n v="1.0324437261008512E-2"/>
    <n v="1.4265223721403923E-2"/>
    <n v="1.4610024810569303E-3"/>
    <n v="12.804221240346994"/>
    <n v="15.726226202460854"/>
    <n v="4.2212403469932269E-3"/>
    <n v="2.6226202460854608E-2"/>
    <n v="73.895117935888109"/>
    <n v="12.828631284093479"/>
    <n v="15.741231485227011"/>
    <n v="2.8631284093478371E-2"/>
    <n v="4.1231485227012143E-2"/>
    <n v="23.1"/>
    <n v="20.6"/>
    <n v="25.9"/>
    <n v="5"/>
    <n v="3.9"/>
    <n v="6.3"/>
    <n v="13.7"/>
    <n v="12.1"/>
    <n v="15.6"/>
    <n v="8.4"/>
    <n v="6.4"/>
    <n v="11"/>
    <n v="12.3"/>
    <n v="7"/>
    <n v="21.7"/>
    <n v="8.5"/>
    <n v="4"/>
    <n v="17.8"/>
  </r>
  <r>
    <x v="3"/>
    <n v="31723"/>
    <n v="21.9"/>
    <n v="20.399999999999999"/>
    <n v="23.6"/>
    <x v="5"/>
    <x v="0"/>
    <s v="New Jersey"/>
    <x v="3"/>
    <n v="695"/>
    <n v="31028"/>
    <n v="1.6108533621266893E-3"/>
    <n v="20.297541178112258"/>
    <n v="23.519247902365635"/>
    <n v="0.10245882188774047"/>
    <n v="8.0752097634366748E-2"/>
    <n v="644"/>
    <n v="746"/>
    <n v="20.300728178293351"/>
    <n v="23.516060902184535"/>
    <n v="9.9271821706647501E-2"/>
    <n v="8.3939097815466823E-2"/>
    <n v="2.1966281462808181E-2"/>
    <n v="1.6138729325829253E-3"/>
    <n v="20.352408530225254"/>
    <n v="23.580154395391109"/>
    <n v="4.7591469774744155E-2"/>
    <n v="1.9845604608892842E-2"/>
    <n v="102.23844964633254"/>
    <n v="20.370811428740442"/>
    <n v="23.593270549955875"/>
    <n v="2.9188571259556539E-2"/>
    <n v="6.7294500441263949E-3"/>
    <n v="36"/>
    <n v="33.1"/>
    <n v="39"/>
    <n v="7.5"/>
    <n v="6.2"/>
    <n v="9"/>
    <n v="22.7"/>
    <n v="20.3"/>
    <n v="25.3"/>
    <n v="17.899999999999999"/>
    <n v="15"/>
    <n v="21.2"/>
    <n v="21.4"/>
    <n v="18.5"/>
    <n v="24.6"/>
    <n v="21"/>
    <n v="15.1"/>
    <n v="29.2"/>
  </r>
  <r>
    <x v="10"/>
    <n v="37783"/>
    <n v="17.3"/>
    <n v="16.100000000000001"/>
    <n v="18.7"/>
    <x v="5"/>
    <x v="0"/>
    <s v="North Carolina"/>
    <x v="10"/>
    <n v="654"/>
    <n v="37129"/>
    <n v="1.3150701921409373E-3"/>
    <n v="15.994301747620332"/>
    <n v="18.624442131902207"/>
    <n v="0.10569825237966946"/>
    <n v="7.5557868097792635E-2"/>
    <n v="604"/>
    <n v="704"/>
    <n v="15.986025461186248"/>
    <n v="18.632718418336289"/>
    <n v="0.11397453881375341"/>
    <n v="6.7281581663710455E-2"/>
    <n v="1.7358442888780631E-2"/>
    <n v="1.3177469165229058E-3"/>
    <n v="16.040695972257726"/>
    <n v="18.676189805303537"/>
    <n v="5.9304027742275167E-2"/>
    <n v="2.3810194696462617E-2"/>
    <n v="99.411517038375081"/>
    <n v="16.056249939607806"/>
    <n v="18.687100076862905"/>
    <n v="4.3750060392195422E-2"/>
    <n v="1.289992313709476E-2"/>
    <n v="28.7"/>
    <n v="26.4"/>
    <n v="31.2"/>
    <n v="5.6"/>
    <n v="4.5999999999999996"/>
    <n v="6.8"/>
    <n v="18.899999999999999"/>
    <n v="17.100000000000001"/>
    <n v="20.9"/>
    <n v="15.7"/>
    <n v="13.4"/>
    <n v="18.399999999999999"/>
    <n v="9.6999999999999993"/>
    <n v="7.5"/>
    <n v="12.6"/>
    <n v="18.7"/>
    <n v="13.2"/>
    <n v="26.4"/>
  </r>
  <r>
    <x v="12"/>
    <n v="23756"/>
    <n v="18.600000000000001"/>
    <n v="17"/>
    <n v="20.399999999999999"/>
    <x v="5"/>
    <x v="0"/>
    <s v="Utah"/>
    <x v="12"/>
    <n v="442"/>
    <n v="23314"/>
    <n v="1.718334251087452E-3"/>
    <n v="16.88749164552814"/>
    <n v="20.32416014770304"/>
    <n v="0.11250835447185992"/>
    <n v="7.5839852296958554E-2"/>
    <n v="402"/>
    <n v="483"/>
    <n v="16.922040747600605"/>
    <n v="20.331705674355952"/>
    <n v="7.7959252399395496E-2"/>
    <n v="6.8294325644046694E-2"/>
    <n v="1.8683657051320274E-2"/>
    <n v="1.7234747872435128E-3"/>
    <n v="16.96018226407676"/>
    <n v="20.407131838563785"/>
    <n v="3.9817735923239894E-2"/>
    <n v="7.1318385637866299E-3"/>
    <n v="81.686557295579775"/>
    <n v="16.98569628345443"/>
    <n v="20.423705642109223"/>
    <n v="1.43037165455695E-2"/>
    <n v="2.3705642109224101E-2"/>
    <n v="29.2"/>
    <n v="26.3"/>
    <n v="32.4"/>
    <n v="7.4"/>
    <n v="6"/>
    <n v="9.1"/>
    <n v="19.100000000000001"/>
    <n v="17.100000000000001"/>
    <n v="21.3"/>
    <n v="9"/>
    <n v="3.7"/>
    <n v="21.6"/>
    <n v="16.600000000000001"/>
    <n v="13.3"/>
    <n v="20.7"/>
    <n v="5"/>
    <n v="2.1"/>
    <n v="12"/>
  </r>
  <r>
    <x v="13"/>
    <n v="35623"/>
    <n v="9.3000000000000007"/>
    <n v="8.3000000000000007"/>
    <n v="10.3"/>
    <x v="5"/>
    <x v="0"/>
    <s v="Wisconsin"/>
    <x v="13"/>
    <n v="331"/>
    <n v="35292"/>
    <n v="9.9633293537863907E-4"/>
    <n v="8.2954167768859097"/>
    <n v="10.288082647643186"/>
    <n v="4.583223114090984E-3"/>
    <n v="1.1917352356814348E-2"/>
    <n v="296"/>
    <n v="367"/>
    <n v="8.3092384133846107"/>
    <n v="10.302332762541054"/>
    <n v="9.2384133846099559E-3"/>
    <n v="2.3327625410534125E-3"/>
    <n v="9.344660255531035E-3"/>
    <n v="1.000484859378497E-3"/>
    <n v="8.3441753961525382"/>
    <n v="10.345145114909531"/>
    <n v="4.4175396152537516E-2"/>
    <n v="4.5145114909530548E-2"/>
    <n v="71.035549870856826"/>
    <n v="8.3617559760174078"/>
    <n v="10.355633259608862"/>
    <n v="6.1755976017407122E-2"/>
    <n v="5.5633259608860897E-2"/>
    <n v="15.3"/>
    <n v="13.6"/>
    <n v="17.2"/>
    <n v="3.1"/>
    <n v="2.4"/>
    <n v="4"/>
    <n v="10.5"/>
    <n v="9.1999999999999993"/>
    <n v="11.9"/>
    <n v="4.5999999999999996"/>
    <n v="3.2"/>
    <n v="6.6"/>
    <n v="5.6"/>
    <n v="4"/>
    <n v="7.9"/>
    <n v="5.8"/>
    <n v="2.9"/>
    <n v="11.6"/>
  </r>
  <r>
    <x v="0"/>
    <n v="32615"/>
    <n v="15.1"/>
    <n v="13.9"/>
    <n v="16.5"/>
    <x v="6"/>
    <x v="0"/>
    <s v="Arizona"/>
    <x v="0"/>
    <n v="492"/>
    <n v="32123"/>
    <n v="1.3228561386028884E-3"/>
    <n v="13.762227411910679"/>
    <n v="16.407939689116454"/>
    <n v="0.13777258808932125"/>
    <n v="9.2060310883546492E-2"/>
    <n v="450"/>
    <n v="536"/>
    <n v="13.797332515713629"/>
    <n v="16.434156063161122"/>
    <n v="0.10266748428637129"/>
    <n v="6.5843936838877681E-2"/>
    <n v="1.5142191056475504E-2"/>
    <n v="1.3264708533892861E-3"/>
    <n v="13.815720203086219"/>
    <n v="16.468661909864789"/>
    <n v="8.4279796913781624E-2"/>
    <n v="3.1338090135211161E-2"/>
    <n v="86.332227060485877"/>
    <n v="13.834170549857989"/>
    <n v="16.480868691160008"/>
    <n v="6.5829450142011581E-2"/>
    <n v="1.913130883999159E-2"/>
    <n v="24.2"/>
    <n v="22"/>
    <n v="26.7"/>
    <n v="5.7"/>
    <n v="4.7"/>
    <n v="7"/>
    <n v="16.899999999999999"/>
    <n v="15"/>
    <n v="19.100000000000001"/>
    <n v="19.399999999999999"/>
    <n v="14"/>
    <n v="26.9"/>
    <n v="11.3"/>
    <n v="9.6"/>
    <n v="13.3"/>
    <n v="13.3"/>
    <n v="8.3000000000000007"/>
    <n v="21.4"/>
  </r>
  <r>
    <x v="7"/>
    <n v="14153"/>
    <n v="8.8000000000000007"/>
    <n v="7.4"/>
    <n v="10.5"/>
    <x v="6"/>
    <x v="0"/>
    <s v="Arkansas"/>
    <x v="7"/>
    <n v="125"/>
    <n v="14028"/>
    <n v="1.5414456486816271E-3"/>
    <n v="7.2906040934225196"/>
    <n v="10.373495390785774"/>
    <n v="0.10939590657748077"/>
    <n v="0.12650460921422635"/>
    <n v="103"/>
    <n v="147"/>
    <n v="7.2776089874938172"/>
    <n v="10.386490496714478"/>
    <n v="0.12239101250618312"/>
    <n v="0.11350950328552223"/>
    <n v="8.9653281616194572E-3"/>
    <n v="1.5584238505523319E-3"/>
    <n v="7.4069043110671258"/>
    <n v="10.523752012171789"/>
    <n v="6.9043110671254126E-3"/>
    <n v="2.3752012171788905E-2"/>
    <n v="43.714697314305603"/>
    <n v="7.4567043122052459"/>
    <n v="10.544589236357471"/>
    <n v="5.6704312205245522E-2"/>
    <n v="4.4589236357470696E-2"/>
    <n v="14.1"/>
    <n v="11.6"/>
    <n v="17.100000000000001"/>
    <n v="3.4"/>
    <n v="2.2999999999999998"/>
    <n v="5.0999999999999996"/>
    <n v="8.9"/>
    <n v="7.2"/>
    <n v="11.1"/>
    <n v="8"/>
    <n v="5.6"/>
    <n v="11.5"/>
    <s v="No data"/>
    <s v="No data"/>
    <s v="No data"/>
    <s v="No data"/>
    <s v="No data"/>
    <s v="No data"/>
  </r>
  <r>
    <x v="8"/>
    <n v="40538"/>
    <n v="10.8"/>
    <n v="9.8000000000000007"/>
    <n v="11.8"/>
    <x v="6"/>
    <x v="0"/>
    <s v="Colorado"/>
    <x v="8"/>
    <n v="438"/>
    <n v="40100"/>
    <n v="1.0063843048068795E-3"/>
    <n v="9.7982927882909543"/>
    <n v="11.811061397904714"/>
    <n v="1.7072117090464189E-3"/>
    <n v="1.1061397904713388E-2"/>
    <n v="397"/>
    <n v="479"/>
    <n v="9.793280378903745"/>
    <n v="11.816073807291923"/>
    <n v="6.719621096255679E-3"/>
    <n v="1.6073807291922648E-2"/>
    <n v="1.0851029789980924E-2"/>
    <n v="1.009533807797496E-3"/>
    <n v="9.841495982183428"/>
    <n v="11.86056359777842"/>
    <n v="4.1495982183427316E-2"/>
    <n v="6.0563597778418909E-2"/>
    <n v="81.637966933596971"/>
    <n v="9.8565267773895648"/>
    <n v="11.870198677727851"/>
    <n v="5.6526777389564131E-2"/>
    <n v="7.0198677727850267E-2"/>
    <n v="17.100000000000001"/>
    <n v="15.4"/>
    <n v="19"/>
    <n v="4.2"/>
    <n v="3.4"/>
    <n v="5.2"/>
    <n v="12.2"/>
    <n v="10.9"/>
    <n v="13.8"/>
    <n v="10.5"/>
    <n v="7.2"/>
    <n v="15.1"/>
    <n v="6.5"/>
    <n v="5.2"/>
    <n v="8"/>
    <n v="8.4"/>
    <n v="5.2"/>
    <n v="13.5"/>
  </r>
  <r>
    <x v="1"/>
    <n v="49720"/>
    <n v="15.5"/>
    <n v="14.5"/>
    <n v="16.600000000000001"/>
    <x v="6"/>
    <x v="0"/>
    <s v="Georgia"/>
    <x v="1"/>
    <n v="771"/>
    <n v="48949"/>
    <n v="1.0860517306965484E-3"/>
    <n v="14.420786563752365"/>
    <n v="16.592890025145461"/>
    <n v="7.9213436247634661E-2"/>
    <n v="7.1099748545400132E-3"/>
    <n v="717"/>
    <n v="825"/>
    <n v="14.420756234915528"/>
    <n v="16.592920353982301"/>
    <n v="7.9243765084472173E-2"/>
    <n v="7.0796460177007248E-3"/>
    <n v="1.5544268237007577E-2"/>
    <n v="1.0879429741036267E-3"/>
    <n v="14.456325262903949"/>
    <n v="16.632211211111201"/>
    <n v="4.3674737096051075E-2"/>
    <n v="3.2211211111199844E-2"/>
    <n v="108.03083199386593"/>
    <n v="14.468015589849326"/>
    <n v="16.640631961079066"/>
    <n v="3.1984410150673881E-2"/>
    <n v="4.0631961079064638E-2"/>
    <n v="25.6"/>
    <n v="23.7"/>
    <n v="27.6"/>
    <n v="5.2"/>
    <n v="4.3"/>
    <n v="6.1"/>
    <n v="18.3"/>
    <n v="16.3"/>
    <n v="20.5"/>
    <n v="13.7"/>
    <n v="12.2"/>
    <n v="15.4"/>
    <n v="9"/>
    <n v="7.2"/>
    <n v="11.2"/>
    <n v="13.7"/>
    <n v="10.3"/>
    <n v="18.100000000000001"/>
  </r>
  <r>
    <x v="2"/>
    <n v="9577"/>
    <n v="18.2"/>
    <n v="15.7"/>
    <n v="21"/>
    <x v="6"/>
    <x v="0"/>
    <s v="Maryland"/>
    <x v="2"/>
    <n v="174"/>
    <n v="9403"/>
    <n v="2.6749255689905963E-3"/>
    <n v="15.493603197846619"/>
    <n v="20.843454335827811"/>
    <n v="0.20639680215337997"/>
    <n v="0.15654566417218874"/>
    <n v="149"/>
    <n v="200"/>
    <n v="15.558107967004281"/>
    <n v="20.883366398663465"/>
    <n v="0.14189203299571851"/>
    <n v="0.11663360133653455"/>
    <n v="1.8361720123067471E-2"/>
    <n v="2.6952331454751727E-3"/>
    <n v="15.666486977592299"/>
    <n v="21.056953268542642"/>
    <n v="3.3513022407699822E-2"/>
    <n v="5.6953268542642377E-2"/>
    <n v="51.307227726678938"/>
    <n v="15.736312535283881"/>
    <n v="21.091502676692855"/>
    <n v="3.6312535283881786E-2"/>
    <n v="9.1502676692854834E-2"/>
    <n v="29.4"/>
    <n v="25"/>
    <n v="34.6"/>
    <n v="6.2"/>
    <n v="4.3"/>
    <n v="9"/>
    <n v="18.5"/>
    <n v="15.1"/>
    <n v="22.7"/>
    <n v="18.600000000000001"/>
    <n v="14.4"/>
    <n v="24"/>
    <n v="12.2"/>
    <n v="6.1"/>
    <n v="24.4"/>
    <n v="10.1"/>
    <n v="4.8"/>
    <n v="21.1"/>
  </r>
  <r>
    <x v="9"/>
    <n v="25870"/>
    <n v="11.6"/>
    <n v="10.4"/>
    <n v="13"/>
    <x v="6"/>
    <x v="0"/>
    <s v="Missouri"/>
    <x v="9"/>
    <n v="300"/>
    <n v="25570"/>
    <n v="1.3046062035727622E-3"/>
    <n v="10.291837553675016"/>
    <n v="12.90104996082054"/>
    <n v="0.10816244632498417"/>
    <n v="9.8950039179459992E-2"/>
    <n v="267"/>
    <n v="334"/>
    <n v="10.320834943950523"/>
    <n v="12.910707383069193"/>
    <n v="7.9165056049477656E-2"/>
    <n v="8.9292616930807256E-2"/>
    <n v="1.1668956459011571E-2"/>
    <n v="1.3105405704267959E-3"/>
    <n v="10.358415888584775"/>
    <n v="12.979497029438368"/>
    <n v="4.1584111415225777E-2"/>
    <n v="2.0502970561631528E-2"/>
    <n v="67.554021347544236"/>
    <n v="10.38283082796703"/>
    <n v="12.9937311635457"/>
    <n v="1.7169172032970081E-2"/>
    <n v="6.2688364542999864E-3"/>
    <n v="18.899999999999999"/>
    <n v="16.7"/>
    <n v="21.4"/>
    <n v="3.8"/>
    <n v="2.8"/>
    <n v="5"/>
    <n v="12"/>
    <n v="10.5"/>
    <n v="13.8"/>
    <n v="9"/>
    <n v="7"/>
    <n v="11.7"/>
    <n v="8.1"/>
    <n v="4.2"/>
    <n v="15.6"/>
    <s v="No data"/>
    <s v="No data"/>
    <s v="No data"/>
  </r>
  <r>
    <x v="3"/>
    <n v="32581"/>
    <n v="24.6"/>
    <n v="23"/>
    <n v="26.4"/>
    <x v="6"/>
    <x v="0"/>
    <s v="New Jersey"/>
    <x v="3"/>
    <n v="801"/>
    <n v="31780"/>
    <n v="1.6814915171217092E-3"/>
    <n v="22.903389241602699"/>
    <n v="26.26637227584612"/>
    <n v="9.66107583973006E-2"/>
    <n v="0.1336277241538788"/>
    <n v="747"/>
    <n v="857"/>
    <n v="22.92747306712501"/>
    <n v="26.303673920383044"/>
    <n v="7.2526932874989569E-2"/>
    <n v="9.6326079616954274E-2"/>
    <n v="2.4640927911987645E-2"/>
    <n v="1.6841921312033947E-3"/>
    <n v="22.95673578078425"/>
    <n v="26.325120043191042"/>
    <n v="4.3264219215750188E-2"/>
    <n v="7.4879956808956649E-2"/>
    <n v="109.60334871380795"/>
    <n v="22.97445749427737"/>
    <n v="26.338087446330992"/>
    <n v="2.5542505722629727E-2"/>
    <n v="6.1912553669007053E-2"/>
    <n v="39.1"/>
    <n v="36.200000000000003"/>
    <n v="42.2"/>
    <n v="9.3000000000000007"/>
    <n v="7.9"/>
    <n v="10.9"/>
    <n v="26.6"/>
    <n v="24"/>
    <n v="29.5"/>
    <n v="23.7"/>
    <n v="20.3"/>
    <n v="27.5"/>
    <n v="17.600000000000001"/>
    <n v="15.1"/>
    <n v="20.399999999999999"/>
    <n v="21.9"/>
    <n v="16"/>
    <n v="30"/>
  </r>
  <r>
    <x v="10"/>
    <n v="38913"/>
    <n v="16.8"/>
    <n v="15.6"/>
    <n v="18.100000000000001"/>
    <x v="6"/>
    <x v="0"/>
    <s v="North Carolina"/>
    <x v="10"/>
    <n v="654"/>
    <n v="38259"/>
    <n v="1.2772082092619636E-3"/>
    <n v="15.529514479813665"/>
    <n v="18.083930898337595"/>
    <n v="7.0485520186334583E-2"/>
    <n v="1.6069101662406382E-2"/>
    <n v="605"/>
    <n v="704"/>
    <n v="15.547503405031737"/>
    <n v="18.091640325855114"/>
    <n v="5.2496594968262755E-2"/>
    <n v="8.3596741448879186E-3"/>
    <n v="1.6854418416880013E-2"/>
    <n v="1.2798139562907086E-3"/>
    <n v="15.574604460589303"/>
    <n v="18.134232373170722"/>
    <n v="2.5395539410697054E-2"/>
    <n v="3.4232373170720365E-2"/>
    <n v="99.436880735140448"/>
    <n v="15.589710426133895"/>
    <n v="18.144822223692238"/>
    <n v="1.0289573866105073E-2"/>
    <n v="4.4822223692236207E-2"/>
    <n v="27.5"/>
    <n v="25.3"/>
    <n v="29.9"/>
    <n v="6"/>
    <n v="5"/>
    <n v="7.2"/>
    <n v="18.899999999999999"/>
    <n v="17.100000000000001"/>
    <n v="20.8"/>
    <n v="15.5"/>
    <n v="13.2"/>
    <n v="18.2"/>
    <n v="9.1"/>
    <n v="7"/>
    <n v="11.7"/>
    <n v="18.399999999999999"/>
    <n v="13.2"/>
    <n v="25.6"/>
  </r>
  <r>
    <x v="4"/>
    <n v="24356"/>
    <n v="12.4"/>
    <n v="11.1"/>
    <n v="13.9"/>
    <x v="6"/>
    <x v="0"/>
    <s v="South Carolina"/>
    <x v="4"/>
    <n v="302"/>
    <n v="24054"/>
    <n v="1.3897486720940184E-3"/>
    <n v="11.009660097818937"/>
    <n v="13.789157442006976"/>
    <n v="9.033990218106247E-2"/>
    <n v="0.11084255799302412"/>
    <n v="269"/>
    <n v="336"/>
    <n v="11.044506487107899"/>
    <n v="13.795368697651503"/>
    <n v="5.5493512892100583E-2"/>
    <n v="0.10463130234849771"/>
    <n v="1.2476301618141172E-2"/>
    <n v="1.3960055622778487E-3"/>
    <n v="11.080296055863323"/>
    <n v="13.872307180419021"/>
    <n v="1.9703944136676199E-2"/>
    <n v="2.7692819580979133E-2"/>
    <n v="67.751068455084138"/>
    <n v="11.106196878996544"/>
    <n v="13.887457527577302"/>
    <n v="6.1968789965440862E-3"/>
    <n v="1.2542472422698125E-2"/>
    <n v="19.899999999999999"/>
    <n v="17.600000000000001"/>
    <n v="22.5"/>
    <n v="4.5999999999999996"/>
    <n v="3.5"/>
    <n v="6"/>
    <n v="12.7"/>
    <n v="10.8"/>
    <n v="14.8"/>
    <n v="10.6"/>
    <n v="8.6999999999999993"/>
    <n v="12.9"/>
    <n v="6.6"/>
    <n v="3.8"/>
    <n v="11.4"/>
    <s v="No data"/>
    <s v="No data"/>
    <s v="No data"/>
  </r>
  <r>
    <x v="12"/>
    <n v="24945"/>
    <n v="17.3"/>
    <n v="15.7"/>
    <n v="19"/>
    <x v="6"/>
    <x v="0"/>
    <s v="Utah"/>
    <x v="12"/>
    <n v="432"/>
    <n v="24513"/>
    <n v="1.6188735769531841E-3"/>
    <n v="15.699226242649946"/>
    <n v="18.936973396556311"/>
    <n v="7.7375735005347224E-4"/>
    <n v="6.30266034436886E-2"/>
    <n v="392"/>
    <n v="472"/>
    <n v="15.714572058528763"/>
    <n v="18.921627580677491"/>
    <n v="1.4572058528763421E-2"/>
    <n v="7.8372419322509046E-2"/>
    <n v="1.7392420009825105E-2"/>
    <n v="1.6238583844548266E-3"/>
    <n v="15.768561625370277"/>
    <n v="19.016278394279933"/>
    <n v="6.8561625370277213E-2"/>
    <n v="1.627839427993294E-2"/>
    <n v="80.811029133096184"/>
    <n v="15.792926316604349"/>
    <n v="19.03199572455577"/>
    <n v="9.2926316604350134E-2"/>
    <n v="3.1995724555770266E-2"/>
    <n v="27.7"/>
    <n v="24.9"/>
    <n v="30.7"/>
    <n v="6.4"/>
    <n v="5.0999999999999996"/>
    <n v="8"/>
    <n v="17.7"/>
    <n v="15.8"/>
    <n v="19.7"/>
    <n v="12.3"/>
    <n v="5.9"/>
    <n v="25.8"/>
    <n v="13.2"/>
    <n v="10.3"/>
    <n v="16.899999999999999"/>
    <n v="5.2"/>
    <n v="2.2999999999999998"/>
    <n v="11.6"/>
  </r>
  <r>
    <x v="13"/>
    <n v="35556"/>
    <n v="10.8"/>
    <n v="9.8000000000000007"/>
    <n v="11.9"/>
    <x v="6"/>
    <x v="0"/>
    <s v="Wisconsin"/>
    <x v="13"/>
    <n v="384"/>
    <n v="35172"/>
    <n v="1.0743428285017915E-3"/>
    <n v="9.725522173185686"/>
    <n v="11.87420783018927"/>
    <n v="7.4477826814314696E-2"/>
    <n v="2.5792169810729959E-2"/>
    <n v="346"/>
    <n v="423"/>
    <n v="9.7311283608954895"/>
    <n v="11.896726290921363"/>
    <n v="6.8871639104511218E-2"/>
    <n v="3.2737090786376655E-3"/>
    <n v="1.0852712317552209E-2"/>
    <n v="1.0781769043972586E-3"/>
    <n v="9.7745354131549504"/>
    <n v="11.930889221949467"/>
    <n v="2.5464586845050263E-2"/>
    <n v="3.0889221949466972E-2"/>
    <n v="76.446033789812148"/>
    <n v="9.7918803411613577"/>
    <n v="11.941665904135222"/>
    <n v="8.1196588386429625E-3"/>
    <n v="4.1665904135221865E-2"/>
    <n v="17.2"/>
    <n v="15.4"/>
    <n v="19.2"/>
    <n v="4.0999999999999996"/>
    <n v="3.2"/>
    <n v="5.2"/>
    <n v="12"/>
    <n v="10.6"/>
    <n v="13.5"/>
    <n v="5.8"/>
    <n v="4.2"/>
    <n v="8"/>
    <n v="7.4"/>
    <n v="5.5"/>
    <n v="10"/>
    <n v="3.6"/>
    <n v="1.5"/>
    <n v="8.6"/>
  </r>
  <r>
    <x v="0"/>
    <n v="24952"/>
    <n v="14"/>
    <n v="12.6"/>
    <n v="15.5"/>
    <x v="7"/>
    <x v="0"/>
    <s v="Arizona"/>
    <x v="0"/>
    <n v="349"/>
    <n v="24603"/>
    <n v="1.45712495203906E-3"/>
    <n v="12.529729809102331"/>
    <n v="15.44397971318045"/>
    <n v="7.0270190897668172E-2"/>
    <n v="5.6020286819549625E-2"/>
    <n v="313"/>
    <n v="386"/>
    <n v="12.544084642513626"/>
    <n v="15.469701827508818"/>
    <n v="5.5915357486373551E-2"/>
    <n v="3.0298172491182385E-2"/>
    <n v="1.4061666884260212E-2"/>
    <n v="1.4627625494213281E-3"/>
    <n v="12.598904334838883"/>
    <n v="15.524429433681542"/>
    <n v="1.095665161116699E-3"/>
    <n v="2.4429433681541823E-2"/>
    <n v="72.766463361518291"/>
    <n v="12.623797849069813"/>
    <n v="15.539606698135842"/>
    <n v="2.3797849069813637E-2"/>
    <n v="3.9606698135841611E-2"/>
    <n v="21.1"/>
    <n v="18.7"/>
    <n v="23.8"/>
    <n v="6.6"/>
    <n v="5.3"/>
    <n v="8.1999999999999993"/>
    <n v="16.2"/>
    <n v="14.1"/>
    <n v="18.600000000000001"/>
    <n v="19.5"/>
    <n v="13.3"/>
    <n v="28.6"/>
    <n v="10.3"/>
    <n v="8.5"/>
    <n v="12.5"/>
    <n v="10.3"/>
    <n v="5.5"/>
    <n v="19.100000000000001"/>
  </r>
  <r>
    <x v="7"/>
    <n v="39992"/>
    <n v="13.1"/>
    <n v="12"/>
    <n v="14.2"/>
    <x v="7"/>
    <x v="0"/>
    <s v="Arkansas"/>
    <x v="7"/>
    <n v="524"/>
    <n v="39468"/>
    <n v="1.1144911102108509E-3"/>
    <n v="11.98812941389397"/>
    <n v="14.217111634315673"/>
    <n v="1.1870586106029535E-2"/>
    <n v="1.7111634315673641E-2"/>
    <n v="480"/>
    <n v="569"/>
    <n v="12.00240048009602"/>
    <n v="14.227845569113823"/>
    <n v="2.4004800960195638E-3"/>
    <n v="2.7845569113823743E-2"/>
    <n v="1.3149385291764137E-2"/>
    <n v="1.1173769895220084E-3"/>
    <n v="12.032008302242128"/>
    <n v="14.266762281286146"/>
    <n v="3.2008302242127584E-2"/>
    <n v="6.6762281286147029E-2"/>
    <n v="89.182254253156657"/>
    <n v="12.046992504954684"/>
    <n v="14.276780677932059"/>
    <n v="4.6992504954683767E-2"/>
    <n v="7.6780677932060115E-2"/>
    <n v="20.5"/>
    <n v="18.600000000000001"/>
    <n v="22.5"/>
    <n v="5.4"/>
    <n v="4.5"/>
    <n v="6.5"/>
    <n v="13.9"/>
    <n v="12.6"/>
    <n v="15.5"/>
    <n v="10.4"/>
    <n v="8.3000000000000007"/>
    <n v="12.9"/>
    <n v="8.4"/>
    <n v="6.2"/>
    <n v="11.3"/>
    <n v="14.2"/>
    <n v="8.1"/>
    <n v="25.1"/>
  </r>
  <r>
    <x v="8"/>
    <n v="41128"/>
    <n v="13.9"/>
    <n v="12.8"/>
    <n v="15.1"/>
    <x v="7"/>
    <x v="0"/>
    <s v="Colorado"/>
    <x v="8"/>
    <n v="572"/>
    <n v="40556"/>
    <n v="1.1317937108515004E-3"/>
    <n v="12.776006328051437"/>
    <n v="15.039593749754438"/>
    <n v="2.3993671948563389E-2"/>
    <n v="6.0406250245561566E-2"/>
    <n v="526"/>
    <n v="619"/>
    <n v="12.789340595214938"/>
    <n v="15.050573818323283"/>
    <n v="1.0659404785062776E-2"/>
    <n v="4.9426181676716752E-2"/>
    <n v="1.3953198034786021E-2"/>
    <n v="1.1344689185457961E-3"/>
    <n v="12.818729116240226"/>
    <n v="15.087666953331818"/>
    <n v="1.8729116240224997E-2"/>
    <n v="1.2333046668182135E-2"/>
    <n v="93.135954613784648"/>
    <n v="12.83319037957288"/>
    <n v="15.097517754923388"/>
    <n v="3.3190379572879181E-2"/>
    <n v="2.4822450766119886E-3"/>
    <n v="21.8"/>
    <n v="19.899999999999999"/>
    <n v="23.9"/>
    <n v="5.5"/>
    <n v="4.5999999999999996"/>
    <n v="6.7"/>
    <n v="15"/>
    <n v="13.5"/>
    <n v="16.7"/>
    <n v="11.4"/>
    <n v="8"/>
    <n v="16.2"/>
    <n v="10.6"/>
    <n v="9"/>
    <n v="12.5"/>
    <n v="7.9"/>
    <n v="4.8"/>
    <n v="12.9"/>
  </r>
  <r>
    <x v="1"/>
    <n v="51161"/>
    <n v="17"/>
    <n v="15.9"/>
    <n v="18.100000000000001"/>
    <x v="7"/>
    <x v="0"/>
    <s v="Georgia"/>
    <x v="1"/>
    <n v="870"/>
    <n v="50291"/>
    <n v="1.1203257446192473E-3"/>
    <n v="15.884814889848414"/>
    <n v="18.125466379086909"/>
    <n v="1.5185110151586301E-2"/>
    <n v="2.5466379086907409E-2"/>
    <n v="813"/>
    <n v="927"/>
    <n v="15.891010730830125"/>
    <n v="18.119270538105198"/>
    <n v="8.9892691698754135E-3"/>
    <n v="1.9270538105196522E-2"/>
    <n v="1.7041403912335006E-2"/>
    <n v="1.1220429219184469E-3"/>
    <n v="15.919360990416559"/>
    <n v="18.163446834253453"/>
    <n v="1.9360990416558366E-2"/>
    <n v="6.3446834253451101E-2"/>
    <n v="114.66595999726027"/>
    <n v="15.930622008625374"/>
    <n v="18.171730487179879"/>
    <n v="3.0622008625373454E-2"/>
    <n v="7.17304871798774E-2"/>
    <n v="27.9"/>
    <n v="25.9"/>
    <n v="30"/>
    <n v="5.7"/>
    <n v="4.8"/>
    <n v="6.7"/>
    <n v="17.899999999999999"/>
    <n v="16"/>
    <n v="20.2"/>
    <n v="17.100000000000001"/>
    <n v="15.4"/>
    <n v="18.899999999999999"/>
    <n v="12.6"/>
    <n v="10.6"/>
    <n v="15"/>
    <n v="11.9"/>
    <n v="8.9"/>
    <n v="16.100000000000001"/>
  </r>
  <r>
    <x v="2"/>
    <n v="9955"/>
    <n v="20"/>
    <n v="17.399999999999999"/>
    <n v="22.9"/>
    <x v="7"/>
    <x v="0"/>
    <s v="Maryland"/>
    <x v="2"/>
    <n v="199"/>
    <n v="9756"/>
    <n v="2.7494677406852993E-3"/>
    <n v="17.240487055899333"/>
    <n v="22.739422537269931"/>
    <n v="0.15951294410066552"/>
    <n v="0.16057746273006757"/>
    <n v="172"/>
    <n v="227"/>
    <n v="17.277749874434956"/>
    <n v="22.802611752887994"/>
    <n v="0.12225012556504211"/>
    <n v="9.7388247112004223E-2"/>
    <n v="2.0175110753710073E-2"/>
    <n v="2.7675739186194146E-3"/>
    <n v="17.407536835090657"/>
    <n v="22.942684672329488"/>
    <n v="7.5368350906579451E-3"/>
    <n v="4.2684672329489359E-2"/>
    <n v="54.80927455989913"/>
    <n v="17.473527703995014"/>
    <n v="22.977107089863612"/>
    <n v="7.3527703995015514E-2"/>
    <n v="7.7107089863613254E-2"/>
    <n v="32.700000000000003"/>
    <n v="28.1"/>
    <n v="38.200000000000003"/>
    <n v="7.2"/>
    <n v="5.2"/>
    <n v="10"/>
    <n v="19.5"/>
    <n v="16"/>
    <n v="23.8"/>
    <n v="16.5"/>
    <n v="12.7"/>
    <n v="21.4"/>
    <n v="15.7"/>
    <n v="9.1"/>
    <n v="27"/>
    <n v="13.9"/>
    <n v="7.5"/>
    <n v="25.8"/>
  </r>
  <r>
    <x v="15"/>
    <n v="9767"/>
    <n v="24"/>
    <n v="21.1"/>
    <n v="27.2"/>
    <x v="7"/>
    <x v="0"/>
    <s v="Minnesota"/>
    <x v="15"/>
    <n v="234"/>
    <n v="9533"/>
    <n v="3.0326970908217785E-3"/>
    <n v="20.925529590861441"/>
    <n v="26.990923772504999"/>
    <n v="0.17447040913856071"/>
    <n v="0.20907622749500021"/>
    <n v="205"/>
    <n v="264"/>
    <n v="20.989044742500255"/>
    <n v="27.029794204975939"/>
    <n v="0.11095525749974655"/>
    <n v="0.17020579502406008"/>
    <n v="2.414538506275404E-2"/>
    <n v="3.0493735693351391E-3"/>
    <n v="21.096011493418899"/>
    <n v="27.194758632089179"/>
    <n v="3.9885065811020581E-3"/>
    <n v="5.2413679108198608E-3"/>
    <n v="59.303480156542598"/>
    <n v="21.161840584918469"/>
    <n v="27.231274871256826"/>
    <n v="6.1840584918467556E-2"/>
    <n v="3.1274871256826486E-2"/>
    <n v="39"/>
    <n v="33.799999999999997"/>
    <n v="44.9"/>
    <n v="8.5"/>
    <n v="6.3"/>
    <n v="11.6"/>
    <n v="24.3"/>
    <n v="19.8"/>
    <n v="29.8"/>
    <n v="27.2"/>
    <n v="21.7"/>
    <n v="34.200000000000003"/>
    <n v="20.9"/>
    <n v="14.7"/>
    <n v="29.7"/>
    <n v="17.8"/>
    <n v="12.3"/>
    <n v="25.7"/>
  </r>
  <r>
    <x v="9"/>
    <n v="25333"/>
    <n v="14.1"/>
    <n v="12.7"/>
    <n v="15.6"/>
    <x v="7"/>
    <x v="0"/>
    <s v="Missouri"/>
    <x v="9"/>
    <n v="357"/>
    <n v="24976"/>
    <n v="1.4514888607634379E-3"/>
    <n v="12.640801827271932"/>
    <n v="15.543779548798806"/>
    <n v="5.9198172728066822E-2"/>
    <n v="5.6220451201193455E-2"/>
    <n v="321"/>
    <n v="394"/>
    <n v="12.671219358149449"/>
    <n v="15.552836221529232"/>
    <n v="2.8780641850550737E-2"/>
    <n v="4.7163778470768136E-2"/>
    <n v="1.4165961846258205E-2"/>
    <n v="1.4569764364676903E-3"/>
    <n v="12.708985409790515"/>
    <n v="15.622938282725896"/>
    <n v="8.9854097905153196E-3"/>
    <n v="2.2938282725895931E-2"/>
    <n v="73.590683904440581"/>
    <n v="12.733449352101816"/>
    <n v="15.637942559119965"/>
    <n v="3.3449352101817098E-2"/>
    <n v="3.794255911996558E-2"/>
    <n v="22.2"/>
    <n v="19.8"/>
    <n v="25"/>
    <n v="5.6"/>
    <n v="4.4000000000000004"/>
    <n v="7"/>
    <n v="14.1"/>
    <n v="12.4"/>
    <n v="16"/>
    <n v="10.8"/>
    <n v="8.6"/>
    <n v="13.6"/>
    <n v="4.9000000000000004"/>
    <n v="2.2000000000000002"/>
    <n v="10.9"/>
    <n v="10.7"/>
    <n v="5.8"/>
    <n v="20"/>
  </r>
  <r>
    <x v="3"/>
    <n v="32935"/>
    <n v="29.3"/>
    <n v="27.5"/>
    <n v="31.1"/>
    <x v="7"/>
    <x v="0"/>
    <s v="New Jersey"/>
    <x v="3"/>
    <n v="965"/>
    <n v="31970"/>
    <n v="1.8213632276780571E-3"/>
    <n v="27.478773405083444"/>
    <n v="31.121499860439556"/>
    <n v="2.1226594916555541E-2"/>
    <n v="2.1499860439554652E-2"/>
    <n v="905"/>
    <n v="1025"/>
    <n v="27.47836647942918"/>
    <n v="31.12190678609382"/>
    <n v="2.1633520570819798E-2"/>
    <n v="2.1906786093818909E-2"/>
    <n v="2.935503152468695E-2"/>
    <n v="1.8237369372086152E-3"/>
    <n v="27.531294587478335"/>
    <n v="31.178768461895565"/>
    <n v="3.1294587478335245E-2"/>
    <n v="7.8768461895563746E-2"/>
    <n v="120.00454868398531"/>
    <n v="27.548584433450273"/>
    <n v="31.191837910777704"/>
    <n v="4.8584433450272968E-2"/>
    <n v="9.1837910777702092E-2"/>
    <n v="45.5"/>
    <n v="42.4"/>
    <n v="48.9"/>
    <n v="12.3"/>
    <n v="10.7"/>
    <n v="14.1"/>
    <n v="30.2"/>
    <n v="27.4"/>
    <n v="33.299999999999997"/>
    <n v="26.8"/>
    <n v="23.3"/>
    <n v="30.9"/>
    <n v="29.3"/>
    <n v="26.2"/>
    <n v="32.9"/>
    <n v="19.2"/>
    <n v="13.9"/>
    <n v="26.6"/>
  </r>
  <r>
    <x v="10"/>
    <n v="30283"/>
    <n v="17.399999999999999"/>
    <n v="16"/>
    <n v="18.899999999999999"/>
    <x v="7"/>
    <x v="0"/>
    <s v="North Carolina"/>
    <x v="10"/>
    <n v="527"/>
    <n v="29756"/>
    <n v="1.4727950939628675E-3"/>
    <n v="15.92970796055617"/>
    <n v="18.875298148481907"/>
    <n v="7.0292039443829779E-2"/>
    <n v="2.47018515180919E-2"/>
    <n v="483"/>
    <n v="572"/>
    <n v="15.949542647690123"/>
    <n v="18.888485288775883"/>
    <n v="5.0457352309877024E-2"/>
    <n v="1.151471122411607E-2"/>
    <n v="1.7463713742797864E-2"/>
    <n v="1.4765124738046369E-3"/>
    <n v="15.987201268993227"/>
    <n v="18.9402262166025"/>
    <n v="1.2798731006773423E-2"/>
    <n v="4.0226216602501808E-2"/>
    <n v="89.242447600889491"/>
    <n v="16.006935099820716"/>
    <n v="18.953510024849709"/>
    <n v="6.9350998207156067E-3"/>
    <n v="5.3510024849710902E-2"/>
    <n v="28"/>
    <n v="25.5"/>
    <n v="30.8"/>
    <n v="6.5"/>
    <n v="5.3"/>
    <n v="7.9"/>
    <n v="18.600000000000001"/>
    <n v="16.5"/>
    <n v="20.9"/>
    <n v="16.100000000000001"/>
    <n v="13.5"/>
    <n v="19.2"/>
    <n v="11.9"/>
    <n v="9.3000000000000007"/>
    <n v="15.2"/>
    <n v="19.100000000000001"/>
    <n v="13.7"/>
    <n v="26.8"/>
  </r>
  <r>
    <x v="16"/>
    <n v="24940"/>
    <n v="15.5"/>
    <n v="14.1"/>
    <n v="17.100000000000001"/>
    <x v="7"/>
    <x v="0"/>
    <s v="Tennessee"/>
    <x v="16"/>
    <n v="387"/>
    <n v="24553"/>
    <n v="1.5339499221826791E-3"/>
    <n v="13.983291457127665"/>
    <n v="17.051191301493024"/>
    <n v="0.11670854287233468"/>
    <n v="4.8808698506977777E-2"/>
    <n v="349"/>
    <n v="425"/>
    <n v="13.993584603047314"/>
    <n v="17.040898155573377"/>
    <n v="0.10641539695268598"/>
    <n v="5.9101844426624695E-2"/>
    <n v="1.5591853806977115E-2"/>
    <n v="1.5392655594376901E-3"/>
    <n v="14.052588247539424"/>
    <n v="17.131119366414804"/>
    <n v="4.741175246057594E-2"/>
    <n v="3.111936641480284E-2"/>
    <n v="76.561190781336748"/>
    <n v="14.077227623474482"/>
    <n v="17.146570046442097"/>
    <n v="2.2772376525518112E-2"/>
    <n v="4.6570046442095503E-2"/>
    <n v="25.3"/>
    <n v="22.6"/>
    <n v="28.2"/>
    <n v="5.4"/>
    <n v="4.2"/>
    <n v="6.9"/>
    <n v="16.100000000000001"/>
    <n v="14.3"/>
    <n v="18.2"/>
    <n v="12.5"/>
    <n v="9.6999999999999993"/>
    <n v="16"/>
    <n v="10.5"/>
    <n v="7.6"/>
    <n v="14.7"/>
    <n v="12.5"/>
    <n v="6.7"/>
    <n v="23.3"/>
  </r>
  <r>
    <x v="13"/>
    <n v="35037"/>
    <n v="14.1"/>
    <n v="12.9"/>
    <n v="15.4"/>
    <x v="7"/>
    <x v="0"/>
    <s v="Wisconsin"/>
    <x v="13"/>
    <n v="494"/>
    <n v="34543"/>
    <n v="1.2345287889572198E-3"/>
    <n v="12.864851865779201"/>
    <n v="15.33390944369364"/>
    <n v="3.5148134220799321E-2"/>
    <n v="6.6090556306360071E-2"/>
    <n v="451"/>
    <n v="538"/>
    <n v="12.872106630133858"/>
    <n v="15.35519593572509"/>
    <n v="2.7893369866141882E-2"/>
    <n v="4.4804064274909905E-2"/>
    <n v="1.415264898798573E-2"/>
    <n v="1.2379038184395586E-3"/>
    <n v="12.914745169546171"/>
    <n v="15.390552806425289"/>
    <n v="1.4745169546170445E-2"/>
    <n v="9.4471935747115765E-3"/>
    <n v="86.550497221225797"/>
    <n v="12.93192349082889"/>
    <n v="15.401912612606637"/>
    <n v="3.1923490828889456E-2"/>
    <n v="1.9126126066364435E-3"/>
    <n v="21.4"/>
    <n v="19.399999999999999"/>
    <n v="23.7"/>
    <n v="6.4"/>
    <n v="5.3"/>
    <n v="7.7"/>
    <n v="15.2"/>
    <n v="13.6"/>
    <n v="17"/>
    <n v="11.3"/>
    <n v="8.9"/>
    <n v="14.2"/>
    <n v="12.5"/>
    <n v="10"/>
    <n v="15.6"/>
    <n v="10.199999999999999"/>
    <n v="6.1"/>
    <n v="16.899999999999999"/>
  </r>
  <r>
    <x v="17"/>
    <n v="1756"/>
    <n v="7.9"/>
    <n v="4.5"/>
    <n v="14"/>
    <x v="2"/>
    <x v="1"/>
    <s v="Massachusetts"/>
    <x v="17"/>
    <n v="14"/>
    <n v="1742"/>
    <n v="4.1595793819055038E-3"/>
    <n v="3.8130857661582782"/>
    <n v="12.132244529969286"/>
    <n v="0.68691423384172179"/>
    <n v="1.8677554700307137"/>
    <n v="7"/>
    <n v="22"/>
    <n v="3.9863325740318905"/>
    <n v="12.528473804100228"/>
    <n v="0.51366742596810955"/>
    <n v="1.4715261958997718"/>
    <n v="9.0466839103880807E-3"/>
    <n v="4.5516297540144929E-3"/>
    <n v="4.4950541563735875"/>
    <n v="13.598313664402573"/>
    <n v="4.9458436264124828E-3"/>
    <n v="0.40168633559742695"/>
    <n v="14.85263639887089"/>
    <n v="5.1109213081836122"/>
    <n v="13.550679517325902"/>
    <n v="0.61092130818361223"/>
    <n v="0.44932048267409819"/>
    <m/>
    <m/>
    <m/>
    <m/>
    <m/>
    <m/>
    <m/>
    <m/>
    <m/>
    <m/>
    <m/>
    <m/>
    <m/>
    <m/>
    <m/>
    <m/>
    <m/>
    <m/>
  </r>
  <r>
    <x v="18"/>
    <n v="1705"/>
    <n v="7.2"/>
    <n v="4.2"/>
    <n v="12.3"/>
    <x v="2"/>
    <x v="1"/>
    <s v="Nevada"/>
    <x v="18"/>
    <n v="12"/>
    <n v="1693"/>
    <n v="3.9680818161727709E-3"/>
    <n v="3.0700413509826543"/>
    <n v="11.006204983328196"/>
    <n v="1.1299586490173459"/>
    <n v="1.2937950166718046"/>
    <n v="6"/>
    <n v="20"/>
    <n v="3.5190615835777126"/>
    <n v="11.730205278592376"/>
    <n v="0.68093841642228758"/>
    <n v="0.5697947214076251"/>
    <n v="8.1462966259924652E-3"/>
    <n v="4.4029702144161784E-3"/>
    <n v="3.743326411576287"/>
    <n v="12.549266840408643"/>
    <n v="0.45667358842371319"/>
    <n v="0.24926684040864266"/>
    <n v="13.793913350236803"/>
    <n v="4.4028500692047619"/>
    <n v="12.474934977395286"/>
    <n v="0.20285006920476167"/>
    <n v="0.17493497739528507"/>
    <m/>
    <m/>
    <m/>
    <m/>
    <m/>
    <m/>
    <m/>
    <m/>
    <m/>
    <m/>
    <m/>
    <m/>
    <m/>
    <m/>
    <m/>
    <m/>
    <m/>
    <m/>
  </r>
  <r>
    <x v="19"/>
    <n v="1648"/>
    <n v="10.1"/>
    <n v="6"/>
    <n v="17.100000000000001"/>
    <x v="2"/>
    <x v="1"/>
    <s v="Oregon"/>
    <x v="19"/>
    <n v="17"/>
    <n v="1631"/>
    <n v="4.8782462703967971E-3"/>
    <n v="5.4372877101857275"/>
    <n v="15.193780250979321"/>
    <n v="0.56271228981427246"/>
    <n v="1.9062197490206803"/>
    <n v="9"/>
    <n v="25"/>
    <n v="5.4611650485436893"/>
    <n v="15.169902912621358"/>
    <n v="0.53883495145631066"/>
    <n v="1.9300970873786429"/>
    <n v="1.145432529817675E-2"/>
    <n v="5.2558006952288724E-3"/>
    <n v="6.1985246029478782"/>
    <n v="16.710125993405622"/>
    <n v="0.19852460294787821"/>
    <n v="0.3898740065943791"/>
    <n v="16.301982956641027"/>
    <n v="6.8225300145162837"/>
    <n v="16.691505556684579"/>
    <n v="0.82253001451628371"/>
    <n v="0.40849444331542273"/>
    <m/>
    <m/>
    <m/>
    <m/>
    <m/>
    <m/>
    <m/>
    <m/>
    <m/>
    <m/>
    <m/>
    <m/>
    <m/>
    <m/>
    <m/>
    <m/>
    <m/>
    <m/>
  </r>
  <r>
    <x v="11"/>
    <n v="1869"/>
    <n v="8.1"/>
    <n v="4.7"/>
    <n v="14.1"/>
    <x v="2"/>
    <x v="1"/>
    <s v="Pennsylvania"/>
    <x v="11"/>
    <n v="15"/>
    <n v="1854"/>
    <n v="4.0451500267405949E-3"/>
    <n v="3.980532156244958"/>
    <n v="12.070832209726149"/>
    <n v="0.71946784375504214"/>
    <n v="2.029167790273851"/>
    <n v="8"/>
    <n v="23"/>
    <n v="4.2803638309256291"/>
    <n v="12.306046013911182"/>
    <n v="0.41963616907437107"/>
    <n v="1.7939539860888178"/>
    <n v="9.0347900676023274E-3"/>
    <n v="4.4020801776760493E-3"/>
    <n v="4.6327098899262777"/>
    <n v="13.436870245278378"/>
    <n v="6.7290110073722431E-2"/>
    <n v="0.66312975472162172"/>
    <n v="15.356850711320799"/>
    <n v="5.2018840189608335"/>
    <n v="13.401644142271444"/>
    <n v="0.50188401896083334"/>
    <n v="0.69835585772855602"/>
    <m/>
    <m/>
    <m/>
    <m/>
    <m/>
    <m/>
    <m/>
    <m/>
    <m/>
    <m/>
    <m/>
    <m/>
    <m/>
    <m/>
    <m/>
    <m/>
    <m/>
    <m/>
  </r>
  <r>
    <x v="20"/>
    <n v="1604"/>
    <n v="11.9"/>
    <n v="7.2"/>
    <n v="19.7"/>
    <x v="4"/>
    <x v="1"/>
    <s v="Connecticut"/>
    <x v="20"/>
    <n v="19"/>
    <n v="1585"/>
    <n v="5.2945978487276626E-3"/>
    <n v="6.5507886849381727"/>
    <n v="17.139984382393497"/>
    <n v="0.6492113150618275"/>
    <n v="2.5600156176065028"/>
    <n v="11"/>
    <n v="28"/>
    <n v="6.8578553615960098"/>
    <n v="17.456359102244388"/>
    <n v="0.34214463840399034"/>
    <n v="2.2436408977556113"/>
    <n v="1.3011686752804483E-2"/>
    <n v="5.6601075087100092E-3"/>
    <n v="7.3515792440944745"/>
    <n v="18.671794261514492"/>
    <n v="0.15157924409447432"/>
    <n v="1.0282057384855072"/>
    <n v="17.197270336536949"/>
    <n v="7.9747254754105095"/>
    <n v="18.670599898968824"/>
    <n v="0.77472547541050929"/>
    <n v="1.0294001010311753"/>
    <m/>
    <m/>
    <m/>
    <m/>
    <m/>
    <m/>
    <m/>
    <m/>
    <m/>
    <m/>
    <m/>
    <m/>
    <m/>
    <m/>
    <m/>
    <m/>
    <m/>
    <m/>
  </r>
  <r>
    <x v="21"/>
    <n v="1498"/>
    <n v="12.2"/>
    <n v="7.3"/>
    <n v="20.6"/>
    <x v="4"/>
    <x v="1"/>
    <s v="Idaho"/>
    <x v="21"/>
    <n v="18"/>
    <n v="1480"/>
    <n v="5.5175652938398243E-3"/>
    <n v="6.4984560679759298"/>
    <n v="17.533586655655579"/>
    <n v="0.80154393202407004"/>
    <n v="3.0664133443444221"/>
    <n v="10"/>
    <n v="27"/>
    <n v="6.6755674232309747"/>
    <n v="18.024032042723633"/>
    <n v="0.62443257676902508"/>
    <n v="2.5759679572763687"/>
    <n v="1.3264202618290758E-2"/>
    <n v="5.9184104197293353E-3"/>
    <n v="7.3457921985614227"/>
    <n v="19.182613038020094"/>
    <n v="4.5792198561422914E-2"/>
    <n v="1.4173869619799078"/>
    <n v="16.748657959458768"/>
    <n v="8.0210866199398918"/>
    <n v="19.173167860665849"/>
    <n v="0.72108661993989198"/>
    <n v="1.4268321393341523"/>
    <m/>
    <m/>
    <m/>
    <m/>
    <m/>
    <m/>
    <m/>
    <m/>
    <m/>
    <m/>
    <m/>
    <m/>
    <m/>
    <m/>
    <m/>
    <m/>
    <m/>
    <m/>
  </r>
  <r>
    <x v="22"/>
    <n v="1521"/>
    <n v="20.399999999999999"/>
    <n v="13.2"/>
    <n v="31.2"/>
    <x v="4"/>
    <x v="1"/>
    <s v="Indiana"/>
    <x v="22"/>
    <n v="31"/>
    <n v="1490"/>
    <n v="7.1011428802643288E-3"/>
    <n v="13.280185193371437"/>
    <n v="27.482470953900094"/>
    <n v="8.0185193371438146E-2"/>
    <n v="3.7175290460999051"/>
    <n v="21"/>
    <n v="42"/>
    <n v="13.806706114398422"/>
    <n v="27.613412228796843"/>
    <n v="0.60670611439842226"/>
    <n v="3.5865877712031562"/>
    <n v="2.1589608034272501E-2"/>
    <n v="7.3937805380581145E-3"/>
    <n v="14.195827496214386"/>
    <n v="28.983388572330615"/>
    <n v="0.99582749621438715"/>
    <n v="2.2166114276693847"/>
    <n v="21.771930839526117"/>
    <n v="14.778430806840927"/>
    <n v="29.056591145138942"/>
    <n v="1.5784308068409274"/>
    <n v="2.1434088548610575"/>
    <m/>
    <m/>
    <m/>
    <m/>
    <m/>
    <m/>
    <m/>
    <m/>
    <m/>
    <m/>
    <m/>
    <m/>
    <m/>
    <m/>
    <m/>
    <m/>
    <m/>
    <m/>
  </r>
  <r>
    <x v="23"/>
    <n v="1526"/>
    <n v="21.7"/>
    <n v="14.1"/>
    <n v="33.299999999999997"/>
    <x v="4"/>
    <x v="1"/>
    <s v="Maine"/>
    <x v="23"/>
    <n v="33"/>
    <n v="1493"/>
    <n v="7.2979883271724827E-3"/>
    <n v="14.327175499826209"/>
    <n v="28.923152154171174"/>
    <n v="0.22717549982620966"/>
    <n v="4.3768478458288236"/>
    <n v="22"/>
    <n v="45"/>
    <n v="14.416775884665793"/>
    <n v="29.488859764089121"/>
    <n v="0.31677588466579287"/>
    <n v="3.8111402359108766"/>
    <n v="2.282637145764525E-2"/>
    <n v="7.579230449643635E-3"/>
    <n v="15.247141008001616"/>
    <n v="30.405601907288883"/>
    <n v="1.1471410080016167"/>
    <n v="2.8943980927111141"/>
    <n v="22.439044022687973"/>
    <n v="15.819421848888195"/>
    <n v="30.48698357125485"/>
    <n v="1.7194218488881958"/>
    <n v="2.8130164287451471"/>
    <m/>
    <m/>
    <m/>
    <m/>
    <m/>
    <m/>
    <m/>
    <m/>
    <m/>
    <m/>
    <m/>
    <m/>
    <m/>
    <m/>
    <m/>
    <m/>
    <m/>
    <m/>
  </r>
  <r>
    <x v="15"/>
    <n v="1469"/>
    <n v="19.7"/>
    <n v="12.4"/>
    <n v="31"/>
    <x v="4"/>
    <x v="1"/>
    <s v="Minnesota"/>
    <x v="15"/>
    <n v="29"/>
    <n v="1440"/>
    <n v="7.1137015761807863E-3"/>
    <n v="12.627619050095591"/>
    <n v="26.855022202457164"/>
    <n v="0.22761905009559058"/>
    <n v="4.1449777975428361"/>
    <n v="19"/>
    <n v="40"/>
    <n v="12.933968686181075"/>
    <n v="27.229407760381211"/>
    <n v="0.5339686861810744"/>
    <n v="3.7705922396187894"/>
    <n v="2.0993929268602555E-2"/>
    <n v="7.4274882650630977E-3"/>
    <n v="13.566441003539458"/>
    <n v="28.42141753366565"/>
    <n v="1.1664410035394575"/>
    <n v="2.5785824663343497"/>
    <n v="21.075742543165202"/>
    <n v="14.178619167527639"/>
    <n v="28.488199073052957"/>
    <n v="1.7786191675276388"/>
    <n v="2.5118009269470427"/>
    <m/>
    <m/>
    <m/>
    <m/>
    <m/>
    <m/>
    <m/>
    <m/>
    <m/>
    <m/>
    <m/>
    <m/>
    <m/>
    <m/>
    <m/>
    <m/>
    <m/>
    <m/>
  </r>
  <r>
    <x v="24"/>
    <n v="1554"/>
    <n v="11.5"/>
    <n v="7"/>
    <n v="18.899999999999999"/>
    <x v="4"/>
    <x v="1"/>
    <s v="New Hampshire"/>
    <x v="24"/>
    <n v="18"/>
    <n v="1536"/>
    <n v="5.3198995214599372E-3"/>
    <n v="6.2631120615516451"/>
    <n v="16.902911104471521"/>
    <n v="0.73688793844835487"/>
    <n v="1.9970888955284778"/>
    <n v="10"/>
    <n v="27"/>
    <n v="6.4350064350064349"/>
    <n v="17.374517374517374"/>
    <n v="0.56499356499356512"/>
    <n v="1.5254826254826241"/>
    <n v="1.278739200164008E-2"/>
    <n v="5.7072250641737087E-3"/>
    <n v="7.0801669374663714"/>
    <n v="18.494617065813792"/>
    <n v="8.016693746637138E-2"/>
    <n v="0.40538293418620697"/>
    <n v="16.752037079751897"/>
    <n v="7.7316666611178215"/>
    <n v="18.48503118669246"/>
    <n v="0.73166666111782153"/>
    <n v="0.41496881330753865"/>
    <m/>
    <m/>
    <m/>
    <m/>
    <m/>
    <m/>
    <m/>
    <m/>
    <m/>
    <m/>
    <m/>
    <m/>
    <m/>
    <m/>
    <m/>
    <m/>
    <m/>
    <m/>
  </r>
  <r>
    <x v="25"/>
    <n v="1527"/>
    <n v="7.4"/>
    <n v="4.3"/>
    <n v="12.6"/>
    <x v="4"/>
    <x v="1"/>
    <s v="New York"/>
    <x v="25"/>
    <n v="11"/>
    <n v="1516"/>
    <n v="4.2416563370544016E-3"/>
    <n v="2.962010984491112"/>
    <n v="11.445323658599914"/>
    <n v="1.3379890155088878"/>
    <n v="1.1546763414000853"/>
    <n v="5"/>
    <n v="18"/>
    <n v="3.2743942370661427"/>
    <n v="11.787819253438114"/>
    <n v="1.0256057629338571"/>
    <n v="0.81218074656188577"/>
    <n v="8.4402792568086926E-3"/>
    <n v="4.7458008201175864E-3"/>
    <n v="3.6944784366911061"/>
    <n v="13.186080076926279"/>
    <n v="0.60552156330889373"/>
    <n v="0.5860800769262795"/>
    <n v="13.228327823091213"/>
    <n v="4.4462902801476192"/>
    <n v="13.087503742763042"/>
    <n v="0.14629028014761936"/>
    <n v="0.48750374276304242"/>
    <m/>
    <m/>
    <m/>
    <m/>
    <m/>
    <m/>
    <m/>
    <m/>
    <m/>
    <m/>
    <m/>
    <m/>
    <m/>
    <m/>
    <m/>
    <m/>
    <m/>
    <m/>
  </r>
  <r>
    <x v="26"/>
    <n v="1533"/>
    <n v="12.3"/>
    <n v="7.1"/>
    <n v="21.2"/>
    <x v="4"/>
    <x v="1"/>
    <s v="Oklahoma"/>
    <x v="26"/>
    <n v="19"/>
    <n v="1514"/>
    <n v="5.5382760227173705E-3"/>
    <n v="6.8557226726511873"/>
    <n v="17.932274718085928"/>
    <n v="0.24427732734881236"/>
    <n v="3.2677252819140712"/>
    <n v="11"/>
    <n v="28"/>
    <n v="7.1754729288975865"/>
    <n v="18.264840182648403"/>
    <n v="7.5472928897586833E-2"/>
    <n v="2.9351598173515967"/>
    <n v="1.3612809109405941E-2"/>
    <n v="5.9195607359072292E-3"/>
    <n v="7.6932483734987116"/>
    <n v="19.53236984531317"/>
    <n v="0.59324837349871196"/>
    <n v="1.6676301546868295"/>
    <n v="17.192854858760676"/>
    <n v="8.3445835660937604"/>
    <n v="19.531719857922933"/>
    <n v="1.2445835660937608"/>
    <n v="1.6682801420770659"/>
    <m/>
    <m/>
    <m/>
    <m/>
    <m/>
    <m/>
    <m/>
    <m/>
    <m/>
    <m/>
    <m/>
    <m/>
    <m/>
    <m/>
    <m/>
    <m/>
    <m/>
    <m/>
  </r>
  <r>
    <x v="19"/>
    <n v="1530"/>
    <n v="19.2"/>
    <n v="11.7"/>
    <n v="31.4"/>
    <x v="4"/>
    <x v="1"/>
    <s v="Oregon"/>
    <x v="19"/>
    <n v="29"/>
    <n v="1501"/>
    <n v="6.8328248741807507E-3"/>
    <n v="12.121423491832321"/>
    <n v="25.78707324019382"/>
    <n v="0.42142349183232142"/>
    <n v="5.6129267598061787"/>
    <n v="19"/>
    <n v="40"/>
    <n v="12.418300653594772"/>
    <n v="26.143790849673202"/>
    <n v="0.71830065359477224"/>
    <n v="5.2562091503267965"/>
    <n v="2.0159012675352184E-2"/>
    <n v="7.1354077108906171E-3"/>
    <n v="13.023604964461567"/>
    <n v="27.294420386242802"/>
    <n v="1.3236049644615679"/>
    <n v="4.1055796137571967"/>
    <n v="21.083777191015653"/>
    <n v="13.612124444003548"/>
    <n v="27.357858769913658"/>
    <n v="1.912124444003549"/>
    <n v="4.0421412300863402"/>
    <m/>
    <m/>
    <m/>
    <m/>
    <m/>
    <m/>
    <m/>
    <m/>
    <m/>
    <m/>
    <m/>
    <m/>
    <m/>
    <m/>
    <m/>
    <m/>
    <m/>
    <m/>
  </r>
  <r>
    <x v="27"/>
    <n v="1511"/>
    <n v="10.9"/>
    <n v="6.4"/>
    <n v="18.5"/>
    <x v="4"/>
    <x v="1"/>
    <s v="Rhode Island"/>
    <x v="27"/>
    <n v="16"/>
    <n v="1495"/>
    <n v="5.160977695639171E-3"/>
    <n v="5.4280362024415698"/>
    <n v="15.749991593719912"/>
    <n v="0.97196379755843054"/>
    <n v="2.750008406280088"/>
    <n v="9"/>
    <n v="25"/>
    <n v="5.9563203176704169"/>
    <n v="16.545334215751158"/>
    <n v="0.44367968232958344"/>
    <n v="1.9546657842488422"/>
    <n v="1.1830102289581096E-2"/>
    <n v="5.5836671502954077E-3"/>
    <n v="6.2464351392856878"/>
    <n v="17.413769439876503"/>
    <n v="0.15356486071431252"/>
    <n v="1.0862305601234965"/>
    <n v="15.82668868635659"/>
    <n v="6.936293567875266"/>
    <n v="17.384046099468698"/>
    <n v="0.53629356787526561"/>
    <n v="1.1159539005313022"/>
    <m/>
    <m/>
    <m/>
    <m/>
    <m/>
    <m/>
    <m/>
    <m/>
    <m/>
    <m/>
    <m/>
    <m/>
    <m/>
    <m/>
    <m/>
    <m/>
    <m/>
    <m/>
  </r>
  <r>
    <x v="28"/>
    <n v="1453"/>
    <n v="14.6"/>
    <n v="8.3000000000000007"/>
    <n v="25.4"/>
    <x v="4"/>
    <x v="1"/>
    <s v="Washington"/>
    <x v="28"/>
    <n v="21"/>
    <n v="1432"/>
    <n v="6.1366425343385763E-3"/>
    <n v="8.3162136253310734"/>
    <n v="20.589498694008224"/>
    <n v="1.6213625331072734E-2"/>
    <n v="4.8105013059917745"/>
    <n v="13"/>
    <n v="31"/>
    <n v="8.9470061940812116"/>
    <n v="21.335168616655196"/>
    <n v="0.64700619408121085"/>
    <n v="4.0648313833448029"/>
    <n v="1.5733166619860805E-2"/>
    <n v="6.5164186157148814E-3"/>
    <n v="9.2167480041459235"/>
    <n v="22.249585235575687"/>
    <n v="0.91674800414592283"/>
    <n v="3.1504147644243119"/>
    <n v="18.036412648132512"/>
    <n v="9.886129337601071"/>
    <n v="22.266620391674245"/>
    <n v="1.5861293376010703"/>
    <n v="3.1333796083257539"/>
    <m/>
    <m/>
    <m/>
    <m/>
    <m/>
    <m/>
    <m/>
    <m/>
    <m/>
    <m/>
    <m/>
    <m/>
    <m/>
    <m/>
    <m/>
    <m/>
    <m/>
    <m/>
  </r>
  <r>
    <x v="13"/>
    <n v="1601"/>
    <n v="10"/>
    <n v="6"/>
    <n v="16.8"/>
    <x v="4"/>
    <x v="1"/>
    <s v="Wisconsin"/>
    <x v="13"/>
    <n v="16"/>
    <n v="1585"/>
    <n v="4.8723190348223611E-3"/>
    <n v="5.1214348689877571"/>
    <n v="14.866072938632477"/>
    <n v="0.87856513101224287"/>
    <n v="1.9339270613675232"/>
    <n v="9"/>
    <n v="24"/>
    <n v="5.6214865708931914"/>
    <n v="14.990630855715178"/>
    <n v="0.37851342910680863"/>
    <n v="1.8093691442848225"/>
    <n v="1.1166666533849378E-2"/>
    <n v="5.2725676105857553E-3"/>
    <n v="5.8940989232636234"/>
    <n v="16.439234144435133"/>
    <n v="0.10590107673637661"/>
    <n v="0.36076585556486762"/>
    <n v="15.831027057549225"/>
    <n v="6.5459524514603018"/>
    <n v="16.410495126711563"/>
    <n v="0.5459524514603018"/>
    <n v="0.38950487328843764"/>
    <m/>
    <m/>
    <m/>
    <m/>
    <m/>
    <m/>
    <m/>
    <m/>
    <m/>
    <m/>
    <m/>
    <m/>
    <m/>
    <m/>
    <m/>
    <m/>
    <m/>
    <m/>
  </r>
  <r>
    <x v="29"/>
    <n v="1476"/>
    <n v="11.3"/>
    <n v="6.5"/>
    <n v="19.5"/>
    <x v="4"/>
    <x v="1"/>
    <s v="Wyoming"/>
    <x v="29"/>
    <n v="17"/>
    <n v="1459"/>
    <n v="5.4434051697804312E-3"/>
    <n v="6.0742100063713309"/>
    <n v="16.961020345932194"/>
    <n v="0.42578999362866909"/>
    <n v="2.5389796540678056"/>
    <n v="9"/>
    <n v="25"/>
    <n v="6.0975609756097562"/>
    <n v="16.937669376693766"/>
    <n v="0.40243902439024382"/>
    <n v="2.5623306233062344"/>
    <n v="1.2785646257961478E-2"/>
    <n v="5.862161759157514E-3"/>
    <n v="6.9234844988039637"/>
    <n v="18.647808017118994"/>
    <n v="0.42348449880396366"/>
    <n v="0.85219198288100628"/>
    <n v="16.292907689549128"/>
    <n v="7.6185698801526485"/>
    <n v="18.628470699212802"/>
    <n v="1.1185698801526485"/>
    <n v="0.87152930078719848"/>
    <m/>
    <m/>
    <m/>
    <m/>
    <m/>
    <m/>
    <m/>
    <m/>
    <m/>
    <m/>
    <m/>
    <m/>
    <m/>
    <m/>
    <m/>
    <m/>
    <m/>
    <m/>
  </r>
  <r>
    <x v="30"/>
    <n v="1550"/>
    <n v="21.5"/>
    <n v="12.7"/>
    <n v="35.9"/>
    <x v="6"/>
    <x v="1"/>
    <s v="Alaska"/>
    <x v="30"/>
    <n v="33"/>
    <n v="1517"/>
    <n v="7.1862166156580719E-3"/>
    <n v="14.104105964987088"/>
    <n v="28.476539196303232"/>
    <n v="1.4041059649870888"/>
    <n v="7.4234608036967664"/>
    <n v="23"/>
    <n v="45"/>
    <n v="14.838709677419354"/>
    <n v="29.032258064516128"/>
    <n v="2.1387096774193548"/>
    <n v="6.8677419354838705"/>
    <n v="2.2473804654981049E-2"/>
    <n v="7.4636149991947004E-3"/>
    <n v="15.010189655786348"/>
    <n v="29.937419654175748"/>
    <n v="2.3101896557863491"/>
    <n v="5.9625803458242501"/>
    <n v="22.442713279019351"/>
    <n v="15.573900820746399"/>
    <n v="30.017274790219776"/>
    <n v="2.8739008207463996"/>
    <n v="5.8827252097802223"/>
    <m/>
    <m/>
    <m/>
    <m/>
    <m/>
    <m/>
    <m/>
    <m/>
    <m/>
    <m/>
    <m/>
    <m/>
    <m/>
    <m/>
    <m/>
    <m/>
    <m/>
    <m/>
  </r>
  <r>
    <x v="7"/>
    <n v="1613"/>
    <n v="22.7"/>
    <n v="15.5"/>
    <n v="33.1"/>
    <x v="6"/>
    <x v="1"/>
    <s v="Arkansas"/>
    <x v="7"/>
    <n v="37"/>
    <n v="1576"/>
    <n v="7.3059300292474972E-3"/>
    <n v="15.632693653331545"/>
    <n v="30.244553711826544"/>
    <n v="0.13269365333154504"/>
    <n v="2.8554462881734572"/>
    <n v="25"/>
    <n v="49"/>
    <n v="15.499070055796652"/>
    <n v="30.378177309361437"/>
    <n v="9.299442033476879E-4"/>
    <n v="2.7218226906385645"/>
    <n v="2.4072075340482297E-2"/>
    <n v="7.5561090582444796E-3"/>
    <n v="16.515966282237816"/>
    <n v="31.628184398726777"/>
    <n v="1.0159662822378159"/>
    <n v="1.4718156012732244"/>
    <n v="23.725902555193379"/>
    <n v="17.0442055294962"/>
    <n v="31.718434982085068"/>
    <n v="1.5442055294961996"/>
    <n v="1.3815650179149337"/>
    <m/>
    <m/>
    <m/>
    <m/>
    <m/>
    <m/>
    <m/>
    <m/>
    <m/>
    <m/>
    <m/>
    <m/>
    <m/>
    <m/>
    <m/>
    <m/>
    <m/>
    <m/>
  </r>
  <r>
    <x v="0"/>
    <n v="1573"/>
    <n v="19.3"/>
    <n v="11.8"/>
    <n v="31.5"/>
    <x v="6"/>
    <x v="1"/>
    <s v="Arizona"/>
    <x v="0"/>
    <n v="30"/>
    <n v="1543"/>
    <n v="6.7592513659907993E-3"/>
    <n v="12.312585887664635"/>
    <n v="25.831088619646231"/>
    <n v="0.51258588766463475"/>
    <n v="5.6689113803537694"/>
    <n v="20"/>
    <n v="41"/>
    <n v="12.714558169103624"/>
    <n v="26.064844246662428"/>
    <n v="0.91455816910362309"/>
    <n v="5.4351557533375718"/>
    <n v="2.0243461529873965E-2"/>
    <n v="7.0487064394828538E-3"/>
    <n v="13.19475509039111"/>
    <n v="27.292167969356818"/>
    <n v="1.3947550903911097"/>
    <n v="4.207832030643182"/>
    <n v="21.437068782993762"/>
    <n v="13.763079919956612"/>
    <n v="27.358022304986466"/>
    <n v="1.9630799199566109"/>
    <n v="4.1419776950135336"/>
    <m/>
    <m/>
    <m/>
    <m/>
    <m/>
    <m/>
    <m/>
    <m/>
    <m/>
    <m/>
    <m/>
    <m/>
    <m/>
    <m/>
    <m/>
    <m/>
    <m/>
    <m/>
  </r>
  <r>
    <x v="31"/>
    <n v="1595"/>
    <n v="19.600000000000001"/>
    <n v="11.3"/>
    <n v="33.700000000000003"/>
    <x v="6"/>
    <x v="1"/>
    <s v="California"/>
    <x v="31"/>
    <n v="31"/>
    <n v="1564"/>
    <n v="6.7749529140632763E-3"/>
    <n v="12.660783763052709"/>
    <n v="26.210689591179264"/>
    <n v="1.3607837630527087"/>
    <n v="7.4893104088207387"/>
    <n v="21"/>
    <n v="43"/>
    <n v="13.16614420062696"/>
    <n v="26.959247648902821"/>
    <n v="1.8661442006269588"/>
    <n v="6.7407523510971821"/>
    <n v="2.0590365122649123E-2"/>
    <n v="7.0554662600852769E-3"/>
    <n v="13.534898862563846"/>
    <n v="27.6458313827344"/>
    <n v="2.2348988625638455"/>
    <n v="6.0541686172656028"/>
    <n v="21.781941688156277"/>
    <n v="14.091302450267259"/>
    <n v="27.714880678106464"/>
    <n v="2.7913024502672581"/>
    <n v="5.9851193218935386"/>
    <m/>
    <m/>
    <m/>
    <m/>
    <m/>
    <m/>
    <m/>
    <m/>
    <m/>
    <m/>
    <m/>
    <m/>
    <m/>
    <m/>
    <m/>
    <m/>
    <m/>
    <m/>
  </r>
  <r>
    <x v="20"/>
    <n v="1660"/>
    <n v="12.5"/>
    <n v="7.4"/>
    <n v="21.1"/>
    <x v="6"/>
    <x v="1"/>
    <s v="Connecticut"/>
    <x v="20"/>
    <n v="21"/>
    <n v="1639"/>
    <n v="5.3763196654311443E-3"/>
    <n v="7.2742827442074098"/>
    <n v="18.026922075069699"/>
    <n v="0.12571725579259052"/>
    <n v="3.0730779249303026"/>
    <n v="12"/>
    <n v="30"/>
    <n v="7.2289156626506026"/>
    <n v="18.072289156626507"/>
    <n v="0.17108433734939776"/>
    <n v="3.0277108433734945"/>
    <n v="1.3775789327063007E-2"/>
    <n v="5.7120445096858008E-3"/>
    <n v="8.0637448173772057"/>
    <n v="19.487833836748809"/>
    <n v="0.66374481737720537"/>
    <n v="1.6121661632511923"/>
    <n v="18.051769264509758"/>
    <n v="8.6515723609237583"/>
    <n v="19.501025095022943"/>
    <n v="1.2515723609237579"/>
    <n v="1.5989749049770587"/>
    <m/>
    <m/>
    <m/>
    <m/>
    <m/>
    <m/>
    <m/>
    <m/>
    <m/>
    <m/>
    <m/>
    <m/>
    <m/>
    <m/>
    <m/>
    <m/>
    <m/>
    <m/>
  </r>
  <r>
    <x v="32"/>
    <n v="1572"/>
    <n v="23.8"/>
    <n v="15.6"/>
    <n v="36"/>
    <x v="6"/>
    <x v="1"/>
    <s v="Delaware"/>
    <x v="32"/>
    <n v="37"/>
    <n v="1535"/>
    <n v="7.4941836299695233E-3"/>
    <n v="16.042712044330731"/>
    <n v="31.031079304269774"/>
    <n v="0.4427120443307313"/>
    <n v="4.9689206957302261"/>
    <n v="26"/>
    <n v="50"/>
    <n v="16.539440203562339"/>
    <n v="31.806615776081426"/>
    <n v="0.9394402035623397"/>
    <n v="4.1933842239185743"/>
    <n v="2.4698378883542003E-2"/>
    <n v="7.7500420105526772E-3"/>
    <n v="16.948336872989326"/>
    <n v="32.448420894094681"/>
    <n v="1.3483368729893268"/>
    <n v="3.5515791059053186"/>
    <n v="23.718925856462494"/>
    <n v="17.489872682206069"/>
    <n v="32.541466688504727"/>
    <n v="1.8898726822060699"/>
    <n v="3.4585333114952732"/>
    <m/>
    <m/>
    <m/>
    <m/>
    <m/>
    <m/>
    <m/>
    <m/>
    <m/>
    <m/>
    <m/>
    <m/>
    <m/>
    <m/>
    <m/>
    <m/>
    <m/>
    <m/>
  </r>
  <r>
    <x v="14"/>
    <n v="1590"/>
    <n v="17.899999999999999"/>
    <n v="10.8"/>
    <n v="29.4"/>
    <x v="6"/>
    <x v="1"/>
    <s v="Florida"/>
    <x v="14"/>
    <n v="28"/>
    <n v="1562"/>
    <n v="6.4650506991377086E-3"/>
    <n v="11.145012193944051"/>
    <n v="24.07511359221947"/>
    <n v="0.34501219394405069"/>
    <n v="5.3248864077805287"/>
    <n v="19"/>
    <n v="39"/>
    <n v="11.949685534591195"/>
    <n v="24.528301886792452"/>
    <n v="1.1496855345911943"/>
    <n v="4.8716981132075468"/>
    <n v="1.8772713712997421E-2"/>
    <n v="6.7632571177433801E-3"/>
    <n v="12.009456595254042"/>
    <n v="25.535970830740801"/>
    <n v="1.209456595254041"/>
    <n v="3.8640291692591973"/>
    <n v="20.736654511776383"/>
    <n v="12.581177408508326"/>
    <n v="25.591664993088873"/>
    <n v="1.7811774085083254"/>
    <n v="3.8083350069111255"/>
    <m/>
    <m/>
    <m/>
    <m/>
    <m/>
    <m/>
    <m/>
    <m/>
    <m/>
    <m/>
    <m/>
    <m/>
    <m/>
    <m/>
    <m/>
    <m/>
    <m/>
    <m/>
  </r>
  <r>
    <x v="33"/>
    <n v="1591"/>
    <n v="17.2"/>
    <n v="10.1"/>
    <n v="29"/>
    <x v="6"/>
    <x v="1"/>
    <s v="Iowa"/>
    <x v="33"/>
    <n v="27"/>
    <n v="1564"/>
    <n v="6.3466285053795091E-3"/>
    <n v="10.623830325544439"/>
    <n v="23.317087336303459"/>
    <n v="0.52383032554443965"/>
    <n v="5.6829126636965412"/>
    <n v="18"/>
    <n v="38"/>
    <n v="11.313639220615965"/>
    <n v="23.884349465744815"/>
    <n v="1.2136392206159652"/>
    <n v="5.1156505342551846"/>
    <n v="1.8133921243640421E-2"/>
    <n v="6.6508520748476477E-3"/>
    <n v="11.483069168792774"/>
    <n v="24.784773318488067"/>
    <n v="1.3830691687927743"/>
    <n v="4.2152266815119326"/>
    <n v="20.375699478044453"/>
    <n v="12.059430462477817"/>
    <n v="24.835433597680527"/>
    <n v="1.9594304624778172"/>
    <n v="4.1645664023194726"/>
    <m/>
    <m/>
    <m/>
    <m/>
    <m/>
    <m/>
    <m/>
    <m/>
    <m/>
    <m/>
    <m/>
    <m/>
    <m/>
    <m/>
    <m/>
    <m/>
    <m/>
    <m/>
  </r>
  <r>
    <x v="21"/>
    <n v="1584"/>
    <n v="20.100000000000001"/>
    <n v="12.3"/>
    <n v="32.9"/>
    <x v="6"/>
    <x v="1"/>
    <s v="Idaho"/>
    <x v="21"/>
    <n v="32"/>
    <n v="1552"/>
    <n v="6.9284513653870613E-3"/>
    <n v="13.273568836633142"/>
    <n v="27.130471567407263"/>
    <n v="0.97356883663314164"/>
    <n v="5.7695284325927361"/>
    <n v="21"/>
    <n v="43"/>
    <n v="13.257575757575758"/>
    <n v="27.146464646464647"/>
    <n v="0.95757575757575708"/>
    <n v="5.7535353535353515"/>
    <n v="2.1362793635291737E-2"/>
    <n v="7.2055337984148621E-3"/>
    <n v="14.157259836876875"/>
    <n v="28.5683274337066"/>
    <n v="1.8572598368768745"/>
    <n v="4.331672566293399"/>
    <n v="22.116852030889046"/>
    <n v="14.713246883132754"/>
    <n v="28.642126185299016"/>
    <n v="2.4132468831327536"/>
    <n v="4.2578738147009823"/>
    <m/>
    <m/>
    <m/>
    <m/>
    <m/>
    <m/>
    <m/>
    <m/>
    <m/>
    <m/>
    <m/>
    <m/>
    <m/>
    <m/>
    <m/>
    <m/>
    <m/>
    <m/>
  </r>
  <r>
    <x v="34"/>
    <n v="1765"/>
    <n v="21"/>
    <n v="13.1"/>
    <n v="33.5"/>
    <x v="6"/>
    <x v="1"/>
    <s v="Illinois"/>
    <x v="34"/>
    <n v="37"/>
    <n v="1728"/>
    <n v="6.6834970014129488E-3"/>
    <n v="14.279675803119629"/>
    <n v="27.646669805945528"/>
    <n v="1.1796758031196291"/>
    <n v="5.8533301940544717"/>
    <n v="26"/>
    <n v="49"/>
    <n v="14.730878186968839"/>
    <n v="27.762039660056658"/>
    <n v="1.6308781869688396"/>
    <n v="5.7379603399433421"/>
    <n v="2.2003514908733507E-2"/>
    <n v="6.9146230011123792E-3"/>
    <n v="15.088891907621127"/>
    <n v="28.918137909845886"/>
    <n v="1.9888919076211273"/>
    <n v="4.5818620901541145"/>
    <n v="23.748924553693627"/>
    <n v="15.573056022706325"/>
    <n v="28.99931558670778"/>
    <n v="2.4730560227063254"/>
    <n v="4.5006844132922197"/>
    <m/>
    <m/>
    <m/>
    <m/>
    <m/>
    <m/>
    <m/>
    <m/>
    <m/>
    <m/>
    <m/>
    <m/>
    <m/>
    <m/>
    <m/>
    <m/>
    <m/>
    <m/>
  </r>
  <r>
    <x v="22"/>
    <n v="1566"/>
    <n v="17.3"/>
    <n v="10.5"/>
    <n v="28.5"/>
    <x v="6"/>
    <x v="1"/>
    <s v="Indiana"/>
    <x v="22"/>
    <n v="27"/>
    <n v="1539"/>
    <n v="6.4470590263464855E-3"/>
    <n v="10.794320283998342"/>
    <n v="23.688438336691313"/>
    <n v="0.29432028399834209"/>
    <n v="4.8115616633086873"/>
    <n v="17"/>
    <n v="38"/>
    <n v="10.855683269476373"/>
    <n v="24.265644955300129"/>
    <n v="0.35568326947637274"/>
    <n v="4.2343550446998712"/>
    <n v="1.8422707113413265E-2"/>
    <n v="6.7556812978267775E-3"/>
    <n v="11.667025815586488"/>
    <n v="25.178388411240043"/>
    <n v="1.1670258155864879"/>
    <n v="3.3216115887599571"/>
    <n v="20.373042354249186"/>
    <n v="12.252325306576951"/>
    <n v="25.230095921422318"/>
    <n v="1.7523253065769513"/>
    <n v="3.2699040785776816"/>
    <m/>
    <m/>
    <m/>
    <m/>
    <m/>
    <m/>
    <m/>
    <m/>
    <m/>
    <m/>
    <m/>
    <m/>
    <m/>
    <m/>
    <m/>
    <m/>
    <m/>
    <m/>
  </r>
  <r>
    <x v="35"/>
    <n v="1582"/>
    <n v="9.6999999999999993"/>
    <n v="5.5"/>
    <n v="17"/>
    <x v="6"/>
    <x v="1"/>
    <s v="Kansas"/>
    <x v="35"/>
    <n v="15"/>
    <n v="1567"/>
    <n v="4.7754961584276041E-3"/>
    <n v="4.7061726152765679"/>
    <n v="14.257164932131777"/>
    <n v="0.79382738472343206"/>
    <n v="2.7428350678682225"/>
    <n v="8"/>
    <n v="23"/>
    <n v="5.0568900126422252"/>
    <n v="14.538558786346396"/>
    <n v="0.44310998735777485"/>
    <n v="2.4614412136536039"/>
    <n v="1.0669874542774351E-2"/>
    <n v="5.1937816984940696E-3"/>
    <n v="5.4760928442802816"/>
    <n v="15.863656241268419"/>
    <n v="2.3907155719718354E-2"/>
    <n v="1.1363437587315808"/>
    <n v="15.346637305737326"/>
    <n v="6.1465228464433199"/>
    <n v="15.82380629768428"/>
    <n v="0.64652284644331992"/>
    <n v="1.1761937023157198"/>
    <m/>
    <m/>
    <m/>
    <m/>
    <m/>
    <m/>
    <m/>
    <m/>
    <m/>
    <m/>
    <m/>
    <m/>
    <m/>
    <m/>
    <m/>
    <m/>
    <m/>
    <m/>
  </r>
  <r>
    <x v="36"/>
    <n v="1592"/>
    <n v="20.7"/>
    <n v="12.7"/>
    <n v="33.4"/>
    <x v="6"/>
    <x v="1"/>
    <s v="Kentucky"/>
    <x v="36"/>
    <n v="33"/>
    <n v="1559"/>
    <n v="6.9986378864921699E-3"/>
    <n v="13.730005329588232"/>
    <n v="27.727281102572572"/>
    <n v="1.0300053295882332"/>
    <n v="5.6727188974274263"/>
    <n v="22"/>
    <n v="45"/>
    <n v="13.819095477386934"/>
    <n v="28.266331658291456"/>
    <n v="1.119095477386935"/>
    <n v="5.1336683417085425"/>
    <n v="2.1882329987938164E-2"/>
    <n v="7.2695531062903843E-3"/>
    <n v="14.612776881647781"/>
    <n v="29.151883094228548"/>
    <n v="1.9127768816477815"/>
    <n v="4.2481169057714503"/>
    <n v="22.448866925332318"/>
    <n v="15.162092583784389"/>
    <n v="29.229196055279445"/>
    <n v="2.4620925837843899"/>
    <n v="4.1708039447205536"/>
    <m/>
    <m/>
    <m/>
    <m/>
    <m/>
    <m/>
    <m/>
    <m/>
    <m/>
    <m/>
    <m/>
    <m/>
    <m/>
    <m/>
    <m/>
    <m/>
    <m/>
    <m/>
  </r>
  <r>
    <x v="37"/>
    <n v="1581"/>
    <n v="22.1"/>
    <n v="13"/>
    <n v="37.1"/>
    <x v="6"/>
    <x v="1"/>
    <s v="Louisiana"/>
    <x v="37"/>
    <n v="35"/>
    <n v="1546"/>
    <n v="7.2525219701173246E-3"/>
    <n v="14.885365442912402"/>
    <n v="29.390409383147052"/>
    <n v="1.885365442912402"/>
    <n v="7.7095906168529496"/>
    <n v="24"/>
    <n v="47"/>
    <n v="15.180265654648956"/>
    <n v="29.728020240354205"/>
    <n v="2.1802656546489558"/>
    <n v="7.3719797596457965"/>
    <n v="2.3296165811954695E-2"/>
    <n v="7.5157607768172544E-3"/>
    <n v="15.78040503513744"/>
    <n v="30.81192658877195"/>
    <n v="2.7804050351374396"/>
    <n v="6.2880734112280514"/>
    <n v="23.093505816370666"/>
    <n v="16.325908410684164"/>
    <n v="30.897401153910934"/>
    <n v="3.3259084106841641"/>
    <n v="6.2025988460890673"/>
    <m/>
    <m/>
    <m/>
    <m/>
    <m/>
    <m/>
    <m/>
    <m/>
    <m/>
    <m/>
    <m/>
    <m/>
    <m/>
    <m/>
    <m/>
    <m/>
    <m/>
    <m/>
  </r>
  <r>
    <x v="17"/>
    <n v="1570"/>
    <n v="23.2"/>
    <n v="14.4"/>
    <n v="37.1"/>
    <x v="6"/>
    <x v="1"/>
    <s v="Massachusetts"/>
    <x v="17"/>
    <n v="36"/>
    <n v="1534"/>
    <n v="7.4039340661035142E-3"/>
    <n v="15.526002239628967"/>
    <n v="30.333870371835999"/>
    <n v="1.1260022396289671"/>
    <n v="6.766129628164002"/>
    <n v="25"/>
    <n v="49"/>
    <n v="15.923566878980891"/>
    <n v="31.210191082802549"/>
    <n v="1.5235668789808905"/>
    <n v="5.8898089171974526"/>
    <n v="2.409437697667572E-2"/>
    <n v="7.664351505751084E-3"/>
    <n v="16.430025470924637"/>
    <n v="31.758728482426807"/>
    <n v="2.0300254709246364"/>
    <n v="5.341271517573194"/>
    <n v="23.40747091783841"/>
    <n v="16.975657746014235"/>
    <n v="31.848484222054598"/>
    <n v="2.5756577460142349"/>
    <n v="5.2515157779454036"/>
    <m/>
    <m/>
    <m/>
    <m/>
    <m/>
    <m/>
    <m/>
    <m/>
    <m/>
    <m/>
    <m/>
    <m/>
    <m/>
    <m/>
    <m/>
    <m/>
    <m/>
    <m/>
  </r>
  <r>
    <x v="2"/>
    <n v="1798"/>
    <n v="13"/>
    <n v="7.9"/>
    <n v="21.2"/>
    <x v="6"/>
    <x v="1"/>
    <s v="Maryland"/>
    <x v="2"/>
    <n v="23"/>
    <n v="1775"/>
    <n v="5.1942955467614918E-3"/>
    <n v="7.5976955544620903"/>
    <n v="17.986286647985072"/>
    <n v="0.30230444553791003"/>
    <n v="3.2137133520149277"/>
    <n v="14"/>
    <n v="33"/>
    <n v="7.7864293659621806"/>
    <n v="18.353726362625139"/>
    <n v="0.11357063403781975"/>
    <n v="2.8462736373748605"/>
    <n v="1.3830700413929697E-2"/>
    <n v="5.4911783569094874E-3"/>
    <n v="8.3395220570202095"/>
    <n v="19.321878770839184"/>
    <n v="0.43952205702020919"/>
    <n v="1.8781212291608149"/>
    <n v="18.872245531347318"/>
    <n v="8.8712614344745582"/>
    <n v="19.345127178300441"/>
    <n v="0.97126143447455782"/>
    <n v="1.8548728216995585"/>
    <m/>
    <m/>
    <m/>
    <m/>
    <m/>
    <m/>
    <m/>
    <m/>
    <m/>
    <m/>
    <m/>
    <m/>
    <m/>
    <m/>
    <m/>
    <m/>
    <m/>
    <m/>
  </r>
  <r>
    <x v="23"/>
    <n v="1570"/>
    <n v="20.9"/>
    <n v="13.9"/>
    <n v="31.2"/>
    <x v="6"/>
    <x v="1"/>
    <s v="Maine"/>
    <x v="23"/>
    <n v="33"/>
    <n v="1537"/>
    <n v="7.0956554039200712E-3"/>
    <n v="13.923452876334705"/>
    <n v="28.114763684174847"/>
    <n v="2.3452876334705053E-2"/>
    <n v="3.0852363158251528"/>
    <n v="22"/>
    <n v="44"/>
    <n v="14.012738853503185"/>
    <n v="28.02547770700637"/>
    <n v="0.1127388535031848"/>
    <n v="3.174522292993629"/>
    <n v="2.2188212932523554E-2"/>
    <n v="7.3699288603725072E-3"/>
    <n v="14.818284072151046"/>
    <n v="29.558141792896063"/>
    <n v="0.9182840721510459"/>
    <n v="1.6418582071039367"/>
    <n v="22.445684859060535"/>
    <n v="15.375047369096938"/>
    <n v="29.636766510667567"/>
    <n v="1.4750473690969379"/>
    <n v="1.5632334893324327"/>
    <m/>
    <m/>
    <m/>
    <m/>
    <m/>
    <m/>
    <m/>
    <m/>
    <m/>
    <m/>
    <m/>
    <m/>
    <m/>
    <m/>
    <m/>
    <m/>
    <m/>
    <m/>
  </r>
  <r>
    <x v="38"/>
    <n v="1581"/>
    <n v="15.3"/>
    <n v="8.6"/>
    <n v="27"/>
    <x v="6"/>
    <x v="1"/>
    <s v="Michigan"/>
    <x v="38"/>
    <n v="24"/>
    <n v="1557"/>
    <n v="6.0269864247819655E-3"/>
    <n v="9.1532792298669907"/>
    <n v="21.207252079430923"/>
    <n v="0.55327922986699107"/>
    <n v="5.7927479205690773"/>
    <n v="15"/>
    <n v="34"/>
    <n v="9.4876660341555983"/>
    <n v="21.50537634408602"/>
    <n v="0.88766603415559864"/>
    <n v="5.4946236559139798"/>
    <n v="1.6355408464412011E-2"/>
    <n v="6.3536892655242806E-3"/>
    <n v="10.001719198887731"/>
    <n v="22.709097729936289"/>
    <n v="1.4017191988877311"/>
    <n v="4.2909022700637109"/>
    <n v="19.248028045344135"/>
    <n v="10.598356885598955"/>
    <n v="22.743437983910773"/>
    <n v="1.9983568855989553"/>
    <n v="4.2565620160892266"/>
    <m/>
    <m/>
    <m/>
    <m/>
    <m/>
    <m/>
    <m/>
    <m/>
    <m/>
    <m/>
    <m/>
    <m/>
    <m/>
    <m/>
    <m/>
    <m/>
    <m/>
    <m/>
  </r>
  <r>
    <x v="15"/>
    <n v="1544"/>
    <n v="29.1"/>
    <n v="18.600000000000001"/>
    <n v="45.3"/>
    <x v="6"/>
    <x v="1"/>
    <s v="Minnesota"/>
    <x v="15"/>
    <n v="45"/>
    <n v="1499"/>
    <n v="8.3904300354476821E-3"/>
    <n v="20.754647684759568"/>
    <n v="37.53550775565494"/>
    <n v="2.154647684759567"/>
    <n v="7.7644922443450568"/>
    <n v="32"/>
    <n v="58"/>
    <n v="20.725388601036268"/>
    <n v="37.564766839378237"/>
    <n v="2.125388601036267"/>
    <n v="7.7352331606217604"/>
    <n v="3.0313653341535463E-2"/>
    <n v="8.6203912940750037E-3"/>
    <n v="21.693262047460458"/>
    <n v="38.934044635610469"/>
    <n v="3.0932620474604562"/>
    <n v="6.3659553643895279"/>
    <n v="26.054348880117345"/>
    <n v="22.220334501501831"/>
    <n v="39.053033181099316"/>
    <n v="3.62033450150183"/>
    <n v="6.2469668189006811"/>
    <m/>
    <m/>
    <m/>
    <m/>
    <m/>
    <m/>
    <m/>
    <m/>
    <m/>
    <m/>
    <m/>
    <m/>
    <m/>
    <m/>
    <m/>
    <m/>
    <m/>
    <m/>
  </r>
  <r>
    <x v="9"/>
    <n v="1602"/>
    <n v="21.1"/>
    <n v="13.8"/>
    <n v="32.1"/>
    <x v="6"/>
    <x v="1"/>
    <s v="Missouri"/>
    <x v="9"/>
    <n v="34"/>
    <n v="1568"/>
    <n v="7.057758782071182E-3"/>
    <n v="14.165711879601727"/>
    <n v="28.281229443744092"/>
    <n v="0.3657118796017258"/>
    <n v="3.8187705562559096"/>
    <n v="23"/>
    <n v="46"/>
    <n v="14.35705368289638"/>
    <n v="28.71410736579276"/>
    <n v="0.55705368289637924"/>
    <n v="3.3858926342072415"/>
    <n v="2.2368789405105227E-2"/>
    <n v="7.3224762662974837E-3"/>
    <n v="15.046313138807744"/>
    <n v="29.691265671402714"/>
    <n v="1.2463131388077429"/>
    <n v="2.4087343285972871"/>
    <n v="22.776041144968538"/>
    <n v="15.588530673660925"/>
    <n v="29.771774617116538"/>
    <n v="1.7885306736609241"/>
    <n v="2.3282253828834634"/>
    <m/>
    <m/>
    <m/>
    <m/>
    <m/>
    <m/>
    <m/>
    <m/>
    <m/>
    <m/>
    <m/>
    <m/>
    <m/>
    <m/>
    <m/>
    <m/>
    <m/>
    <m/>
  </r>
  <r>
    <x v="39"/>
    <n v="1564"/>
    <n v="25.3"/>
    <n v="16.399999999999999"/>
    <n v="39"/>
    <x v="6"/>
    <x v="1"/>
    <s v="Montana"/>
    <x v="39"/>
    <n v="40"/>
    <n v="1524"/>
    <n v="7.8237586928692014E-3"/>
    <n v="17.751688877463277"/>
    <n v="33.399206263201684"/>
    <n v="1.3516888774632783"/>
    <n v="5.600793736798316"/>
    <n v="28"/>
    <n v="52"/>
    <n v="17.902813299232736"/>
    <n v="33.248081841432224"/>
    <n v="1.5028132992327379"/>
    <n v="5.7519181585677757"/>
    <n v="2.6737862539927462E-2"/>
    <n v="8.0687622821113397E-3"/>
    <n v="18.669100257816122"/>
    <n v="34.806624822038799"/>
    <n v="2.2691002578161239"/>
    <n v="4.193375177961201"/>
    <n v="24.624749884896943"/>
    <n v="19.203698370462554"/>
    <n v="34.909846301656628"/>
    <n v="2.8036983704625555"/>
    <n v="4.0901536983433715"/>
    <m/>
    <m/>
    <m/>
    <m/>
    <m/>
    <m/>
    <m/>
    <m/>
    <m/>
    <m/>
    <m/>
    <m/>
    <m/>
    <m/>
    <m/>
    <m/>
    <m/>
    <m/>
  </r>
  <r>
    <x v="10"/>
    <n v="1558"/>
    <n v="25.6"/>
    <n v="15.5"/>
    <n v="41.8"/>
    <x v="6"/>
    <x v="1"/>
    <s v="North Carolina"/>
    <x v="10"/>
    <n v="40"/>
    <n v="1518"/>
    <n v="7.8534917609668579E-3"/>
    <n v="17.820449188968961"/>
    <n v="33.527432710902673"/>
    <n v="2.3204491889689614"/>
    <n v="8.2725672890973243"/>
    <n v="28"/>
    <n v="53"/>
    <n v="17.971758664955072"/>
    <n v="34.017971758664956"/>
    <n v="2.4717586649550718"/>
    <n v="7.7820282413350412"/>
    <n v="2.6840579223707074E-2"/>
    <n v="8.0993044866809714E-3"/>
    <n v="18.741274737026103"/>
    <n v="34.939883710388045"/>
    <n v="3.241274737026103"/>
    <n v="6.8601162896119519"/>
    <n v="24.623551196891277"/>
    <n v="19.277855407062837"/>
    <n v="35.043572892551971"/>
    <n v="3.7778554070628374"/>
    <n v="6.756427107448026"/>
    <m/>
    <m/>
    <m/>
    <m/>
    <m/>
    <m/>
    <m/>
    <m/>
    <m/>
    <m/>
    <m/>
    <m/>
    <m/>
    <m/>
    <m/>
    <m/>
    <m/>
    <m/>
  </r>
  <r>
    <x v="40"/>
    <n v="1570"/>
    <n v="12.5"/>
    <n v="8.1999999999999993"/>
    <n v="19"/>
    <x v="6"/>
    <x v="1"/>
    <s v="Nebraska"/>
    <x v="40"/>
    <n v="20"/>
    <n v="1550"/>
    <n v="5.5472719759003886E-3"/>
    <n v="7.1915815272843258"/>
    <n v="18.286125479085101"/>
    <n v="1.0084184727156735"/>
    <n v="0.71387452091489934"/>
    <n v="11"/>
    <n v="29"/>
    <n v="7.0063694267515926"/>
    <n v="18.471337579617835"/>
    <n v="1.1936305732484067"/>
    <n v="0.52866242038216527"/>
    <n v="1.39281687411975E-2"/>
    <n v="5.910175991064831E-3"/>
    <n v="8.0179927501326702"/>
    <n v="19.838344732262332"/>
    <n v="0.18200724986732908"/>
    <n v="0.83834473226233186"/>
    <n v="17.625805732742172"/>
    <n v="8.6462498923954829"/>
    <n v="19.845475604716906"/>
    <n v="0.44624989239548363"/>
    <n v="0.8454756047169063"/>
    <m/>
    <m/>
    <m/>
    <m/>
    <m/>
    <m/>
    <m/>
    <m/>
    <m/>
    <m/>
    <m/>
    <m/>
    <m/>
    <m/>
    <m/>
    <m/>
    <m/>
    <m/>
  </r>
  <r>
    <x v="24"/>
    <n v="1688"/>
    <n v="18.100000000000001"/>
    <n v="10.8"/>
    <n v="30"/>
    <x v="6"/>
    <x v="1"/>
    <s v="New Hampshire"/>
    <x v="24"/>
    <n v="31"/>
    <n v="1657"/>
    <n v="6.4051827993509653E-3"/>
    <n v="11.959746110601639"/>
    <n v="24.770111709303571"/>
    <n v="1.1597461106016382"/>
    <n v="5.2298882906964295"/>
    <n v="20"/>
    <n v="42"/>
    <n v="11.848341232227488"/>
    <n v="24.881516587677726"/>
    <n v="1.0483412322274877"/>
    <n v="5.1184834123222736"/>
    <n v="1.9458519141205232E-2"/>
    <n v="6.6717982306643666E-3"/>
    <n v="12.786720910540867"/>
    <n v="26.130317371869598"/>
    <n v="1.9867209105408659"/>
    <n v="3.869682628130402"/>
    <n v="21.793272633354498"/>
    <n v="13.313359225379388"/>
    <n v="26.194750989206717"/>
    <n v="2.5133592253793875"/>
    <n v="3.8052490107932826"/>
    <m/>
    <m/>
    <m/>
    <m/>
    <m/>
    <m/>
    <m/>
    <m/>
    <m/>
    <m/>
    <m/>
    <m/>
    <m/>
    <m/>
    <m/>
    <m/>
    <m/>
    <m/>
  </r>
  <r>
    <x v="3"/>
    <n v="1576"/>
    <n v="27.3"/>
    <n v="17.100000000000001"/>
    <n v="43.2"/>
    <x v="6"/>
    <x v="1"/>
    <s v="New Jersey"/>
    <x v="3"/>
    <n v="43"/>
    <n v="1533"/>
    <n v="8.0430186642462403E-3"/>
    <n v="19.241245295144623"/>
    <n v="35.327282623637103"/>
    <n v="2.1412452951446213"/>
    <n v="7.8727173763628997"/>
    <n v="31"/>
    <n v="56"/>
    <n v="19.670050761421319"/>
    <n v="35.532994923857871"/>
    <n v="2.5700507614213173"/>
    <n v="7.6670050761421322"/>
    <n v="2.8433694507472337E-2"/>
    <n v="8.275674839399982E-3"/>
    <n v="20.158019668072352"/>
    <n v="36.709369346872322"/>
    <n v="3.058019668072351"/>
    <n v="6.4906306531276812"/>
    <n v="25.498903048388634"/>
    <n v="20.680099071802381"/>
    <n v="36.820264849843689"/>
    <n v="3.5800990718023797"/>
    <n v="6.3797351501563142"/>
    <m/>
    <m/>
    <m/>
    <m/>
    <m/>
    <m/>
    <m/>
    <m/>
    <m/>
    <m/>
    <m/>
    <m/>
    <m/>
    <m/>
    <m/>
    <m/>
    <m/>
    <m/>
  </r>
  <r>
    <x v="25"/>
    <n v="1654"/>
    <n v="18.899999999999999"/>
    <n v="12.7"/>
    <n v="27.9"/>
    <x v="6"/>
    <x v="1"/>
    <s v="New York"/>
    <x v="25"/>
    <n v="31"/>
    <n v="1623"/>
    <n v="6.5355921133063936E-3"/>
    <n v="12.206850450176074"/>
    <n v="25.27803467678886"/>
    <n v="0.49314954982392578"/>
    <n v="2.6219653232111391"/>
    <n v="21"/>
    <n v="43"/>
    <n v="12.696493349455865"/>
    <n v="25.997581620314389"/>
    <n v="3.5066505441339046E-3"/>
    <n v="1.90241837968561"/>
    <n v="1.9857586040685236E-2"/>
    <n v="6.8071276620971354E-3"/>
    <n v="13.0504583785881"/>
    <n v="26.664713702782375"/>
    <n v="0.35045837858810103"/>
    <n v="1.2352862972176233"/>
    <n v="21.789278577145613"/>
    <n v="13.587602120771066"/>
    <n v="26.730763947985483"/>
    <n v="0.88760212077106715"/>
    <n v="1.1692360520145151"/>
    <m/>
    <m/>
    <m/>
    <m/>
    <m/>
    <m/>
    <m/>
    <m/>
    <m/>
    <m/>
    <m/>
    <m/>
    <m/>
    <m/>
    <m/>
    <m/>
    <m/>
    <m/>
  </r>
  <r>
    <x v="41"/>
    <n v="1634"/>
    <n v="22"/>
    <n v="14.5"/>
    <n v="33.200000000000003"/>
    <x v="6"/>
    <x v="1"/>
    <s v="Ohio"/>
    <x v="41"/>
    <n v="36"/>
    <n v="1598"/>
    <n v="7.1172078747005372E-3"/>
    <n v="14.9146158707095"/>
    <n v="29.149031620110577"/>
    <n v="0.41461587070950046"/>
    <n v="4.0509683798894258"/>
    <n v="25"/>
    <n v="48"/>
    <n v="15.299877600979192"/>
    <n v="29.37576499388005"/>
    <n v="0.79987760097919214"/>
    <n v="3.8242350061199524"/>
    <n v="2.3152869409992456E-2"/>
    <n v="7.3686657345160937E-3"/>
    <n v="15.784203675476363"/>
    <n v="30.521535144508551"/>
    <n v="1.2842036754763626"/>
    <n v="2.6784648554914519"/>
    <n v="23.41778809671985"/>
    <n v="16.309170352312758"/>
    <n v="30.607128173933365"/>
    <n v="1.8091703523127585"/>
    <n v="2.5928718260666379"/>
    <m/>
    <m/>
    <m/>
    <m/>
    <m/>
    <m/>
    <m/>
    <m/>
    <m/>
    <m/>
    <m/>
    <m/>
    <m/>
    <m/>
    <m/>
    <m/>
    <m/>
    <m/>
  </r>
  <r>
    <x v="26"/>
    <n v="1563"/>
    <n v="19.8"/>
    <n v="12.1"/>
    <n v="32.4"/>
    <x v="6"/>
    <x v="1"/>
    <s v="Oklahoma"/>
    <x v="26"/>
    <n v="31"/>
    <n v="1532"/>
    <n v="6.9122566271404362E-3"/>
    <n v="12.921396603825654"/>
    <n v="26.745909858106526"/>
    <n v="0.82139660382565438"/>
    <n v="5.654090141893473"/>
    <n v="21"/>
    <n v="42"/>
    <n v="13.435700575815739"/>
    <n v="26.871401151631478"/>
    <n v="1.3357005758157392"/>
    <n v="5.5285988483685209"/>
    <n v="2.1010887365161577E-2"/>
    <n v="7.1978889779450005E-3"/>
    <n v="13.812998387216576"/>
    <n v="28.208776343106575"/>
    <n v="1.7129983872165759"/>
    <n v="4.191223656893424"/>
    <n v="21.77772956004651"/>
    <n v="14.380436835825583"/>
    <n v="28.279564560233538"/>
    <n v="2.2804368358255829"/>
    <n v="4.1204354397664602"/>
    <m/>
    <m/>
    <m/>
    <m/>
    <m/>
    <m/>
    <m/>
    <m/>
    <m/>
    <m/>
    <m/>
    <m/>
    <m/>
    <m/>
    <m/>
    <m/>
    <m/>
    <m/>
  </r>
  <r>
    <x v="19"/>
    <n v="1592"/>
    <n v="30.9"/>
    <n v="20.5"/>
    <n v="46.2"/>
    <x v="6"/>
    <x v="1"/>
    <s v="Oregon"/>
    <x v="19"/>
    <n v="49"/>
    <n v="1543"/>
    <n v="8.4842703533222937E-3"/>
    <n v="22.294624119039518"/>
    <n v="39.263164825684107"/>
    <n v="1.7946241190395185"/>
    <n v="6.9368351743158954"/>
    <n v="36"/>
    <n v="63"/>
    <n v="22.613065326633166"/>
    <n v="39.572864321608037"/>
    <n v="2.1130653266331656"/>
    <n v="6.6271356783919657"/>
    <n v="3.1908388598938152E-2"/>
    <n v="8.6964150124933231E-3"/>
    <n v="23.211973586444827"/>
    <n v="40.604803611431478"/>
    <n v="2.7119735864448273"/>
    <n v="5.5951963885685245"/>
    <n v="27.153197230197133"/>
    <n v="23.714217089719433"/>
    <n v="40.729188771344369"/>
    <n v="3.2142170897194333"/>
    <n v="5.4708112286556343"/>
    <m/>
    <m/>
    <m/>
    <m/>
    <m/>
    <m/>
    <m/>
    <m/>
    <m/>
    <m/>
    <m/>
    <m/>
    <m/>
    <m/>
    <m/>
    <m/>
    <m/>
    <m/>
  </r>
  <r>
    <x v="11"/>
    <n v="1594"/>
    <n v="23"/>
    <n v="14.8"/>
    <n v="35.700000000000003"/>
    <x v="6"/>
    <x v="1"/>
    <s v="Pennsylvania"/>
    <x v="11"/>
    <n v="37"/>
    <n v="1557"/>
    <n v="7.39198000980859E-3"/>
    <n v="15.820065159576604"/>
    <n v="30.604025179193783"/>
    <n v="1.0200651595766033"/>
    <n v="5.0959748208062194"/>
    <n v="25"/>
    <n v="49"/>
    <n v="15.683814303638645"/>
    <n v="30.740276035131743"/>
    <n v="0.88381430363864411"/>
    <n v="4.9597239648682603"/>
    <n v="2.4358317400947255E-2"/>
    <n v="7.6447598438565906E-3"/>
    <n v="16.713557557090667"/>
    <n v="32.003077244803848"/>
    <n v="1.913557557090666"/>
    <n v="3.6969227551961552"/>
    <n v="23.722714328001963"/>
    <n v="17.247876561349589"/>
    <n v="32.094602559754208"/>
    <n v="2.4478765613495881"/>
    <n v="3.6053974402457953"/>
    <m/>
    <m/>
    <m/>
    <m/>
    <m/>
    <m/>
    <m/>
    <m/>
    <m/>
    <m/>
    <m/>
    <m/>
    <m/>
    <m/>
    <m/>
    <m/>
    <m/>
    <m/>
  </r>
  <r>
    <x v="27"/>
    <n v="1624"/>
    <n v="17.7"/>
    <n v="11.7"/>
    <n v="26.6"/>
    <x v="6"/>
    <x v="1"/>
    <s v="Rhode Island"/>
    <x v="27"/>
    <n v="29"/>
    <n v="1595"/>
    <n v="6.4409272865224602E-3"/>
    <n v="11.416215570620395"/>
    <n v="24.298070143665317"/>
    <n v="0.28378442937960457"/>
    <n v="2.3019298563346844"/>
    <n v="19"/>
    <n v="40"/>
    <n v="11.699507389162562"/>
    <n v="24.630541871921181"/>
    <n v="4.9261083743701306E-4"/>
    <n v="1.9694581280788199"/>
    <n v="1.8994926835656276E-2"/>
    <n v="6.7277146367863633E-3"/>
    <n v="12.267212198869913"/>
    <n v="25.722641472442639"/>
    <n v="0.56721219886991392"/>
    <n v="0.87735852755736232"/>
    <n v="21.094971636826681"/>
    <n v="12.822651419048849"/>
    <n v="25.781512690532338"/>
    <n v="1.1226514190488501"/>
    <n v="0.81848730946766324"/>
    <m/>
    <m/>
    <m/>
    <m/>
    <m/>
    <m/>
    <m/>
    <m/>
    <m/>
    <m/>
    <m/>
    <m/>
    <m/>
    <m/>
    <m/>
    <m/>
    <m/>
    <m/>
  </r>
  <r>
    <x v="4"/>
    <n v="1682"/>
    <n v="11.8"/>
    <n v="7.5"/>
    <n v="18.5"/>
    <x v="6"/>
    <x v="1"/>
    <s v="South Carolina"/>
    <x v="4"/>
    <n v="20"/>
    <n v="1662"/>
    <n v="5.1801175056702146E-3"/>
    <n v="6.7104889152572538"/>
    <n v="17.070723926597683"/>
    <n v="0.78951108474274623"/>
    <n v="1.4292760734023169"/>
    <n v="12"/>
    <n v="29"/>
    <n v="7.1343638525564801"/>
    <n v="17.241379310344829"/>
    <n v="0.36563614744351991"/>
    <n v="1.2586206896551708"/>
    <n v="1.3002841575435801E-2"/>
    <n v="5.5204369092234657E-3"/>
    <n v="7.4824046662123349"/>
    <n v="18.523278484659269"/>
    <n v="1.7595333787665091E-2"/>
    <n v="2.3278484659268628E-2"/>
    <n v="17.632834063973799"/>
    <n v="8.0697460055804182"/>
    <n v="18.529112734115255"/>
    <n v="0.56974600558041821"/>
    <n v="2.9112734115255279E-2"/>
    <m/>
    <m/>
    <m/>
    <m/>
    <m/>
    <m/>
    <m/>
    <m/>
    <m/>
    <m/>
    <m/>
    <m/>
    <m/>
    <m/>
    <m/>
    <m/>
    <m/>
    <m/>
  </r>
  <r>
    <x v="42"/>
    <n v="1513"/>
    <n v="17.2"/>
    <n v="10.7"/>
    <n v="27.5"/>
    <x v="6"/>
    <x v="1"/>
    <s v="South Dakota"/>
    <x v="42"/>
    <n v="26"/>
    <n v="1487"/>
    <n v="6.5483495996560932E-3"/>
    <n v="10.636052250971799"/>
    <n v="23.732751450283988"/>
    <n v="6.3947749028200107E-2"/>
    <n v="3.7672485497160118"/>
    <n v="17"/>
    <n v="36"/>
    <n v="11.235955056179776"/>
    <n v="23.793787177792467"/>
    <n v="0.53595505617977679"/>
    <n v="3.706212822207533"/>
    <n v="1.8407150759219573E-2"/>
    <n v="6.8735929449582605E-3"/>
    <n v="11.533557814261313"/>
    <n v="25.280743704177837"/>
    <n v="0.83355781426131337"/>
    <n v="2.2192562958221629"/>
    <n v="19.999543729970146"/>
    <n v="12.1442866940648"/>
    <n v="25.32927950505988"/>
    <n v="1.4442866940648003"/>
    <n v="2.1707204949401202"/>
    <m/>
    <m/>
    <m/>
    <m/>
    <m/>
    <m/>
    <m/>
    <m/>
    <m/>
    <m/>
    <m/>
    <m/>
    <m/>
    <m/>
    <m/>
    <m/>
    <m/>
    <m/>
  </r>
  <r>
    <x v="16"/>
    <n v="1579"/>
    <n v="16.600000000000001"/>
    <n v="9.4"/>
    <n v="29.2"/>
    <x v="6"/>
    <x v="1"/>
    <s v="Tennessee"/>
    <x v="16"/>
    <n v="26"/>
    <n v="1553"/>
    <n v="6.2769301793544792E-3"/>
    <n v="10.189187616718984"/>
    <n v="22.743047975427942"/>
    <n v="0.78918761671898352"/>
    <n v="6.4569520245720575"/>
    <n v="17"/>
    <n v="37"/>
    <n v="10.766307789740342"/>
    <n v="23.432552248258393"/>
    <n v="1.3663077897403415"/>
    <n v="5.7674477517416065"/>
    <n v="1.7639624774012156E-2"/>
    <n v="6.5898079566534687E-3"/>
    <n v="11.049816817358689"/>
    <n v="24.229432730665625"/>
    <n v="1.6498168173586887"/>
    <n v="4.9705672693343743"/>
    <n v="20.006443496884515"/>
    <n v="11.635724828453053"/>
    <n v="24.275299932702875"/>
    <n v="2.2357248284530531"/>
    <n v="4.924700067297124"/>
    <m/>
    <m/>
    <m/>
    <m/>
    <m/>
    <m/>
    <m/>
    <m/>
    <m/>
    <m/>
    <m/>
    <m/>
    <m/>
    <m/>
    <m/>
    <m/>
    <m/>
    <m/>
  </r>
  <r>
    <x v="12"/>
    <n v="1551"/>
    <n v="12.6"/>
    <n v="7.9"/>
    <n v="20"/>
    <x v="6"/>
    <x v="1"/>
    <s v="Utah"/>
    <x v="12"/>
    <n v="20"/>
    <n v="1531"/>
    <n v="5.6147831443062284E-3"/>
    <n v="7.2801233676215595"/>
    <n v="18.509689656234013"/>
    <n v="0.61987663237844082"/>
    <n v="1.4903103437659873"/>
    <n v="11"/>
    <n v="29"/>
    <n v="7.0921985815602833"/>
    <n v="18.697614442295293"/>
    <n v="0.80780141843971709"/>
    <n v="1.3023855577047065"/>
    <n v="1.4098369506414726E-2"/>
    <n v="5.9818178073316524E-3"/>
    <n v="8.1165516990830717"/>
    <n v="20.080187313746379"/>
    <n v="0.21655169908307137"/>
    <n v="8.0187313746378663E-2"/>
    <n v="17.624512417172841"/>
    <n v="8.7523220612359456"/>
    <n v="20.087569341393092"/>
    <n v="0.85232206123594523"/>
    <n v="8.7569341393091804E-2"/>
    <m/>
    <m/>
    <m/>
    <m/>
    <m/>
    <m/>
    <m/>
    <m/>
    <m/>
    <m/>
    <m/>
    <m/>
    <m/>
    <m/>
    <m/>
    <m/>
    <m/>
    <m/>
  </r>
  <r>
    <x v="43"/>
    <n v="1590"/>
    <n v="12.6"/>
    <n v="7.5"/>
    <n v="20.8"/>
    <x v="6"/>
    <x v="1"/>
    <s v="Virginia"/>
    <x v="43"/>
    <n v="20"/>
    <n v="1570"/>
    <n v="5.4779394635423081E-3"/>
    <n v="7.1006768886589509"/>
    <n v="18.056555815743565"/>
    <n v="0.39932311134104914"/>
    <n v="2.7434441842564361"/>
    <n v="12"/>
    <n v="29"/>
    <n v="7.5471698113207548"/>
    <n v="18.238993710691823"/>
    <n v="4.7169811320754818E-2"/>
    <n v="2.5610062893081782"/>
    <n v="1.3753393908178623E-2"/>
    <n v="5.8365942352304424E-3"/>
    <n v="7.9167996729481818"/>
    <n v="19.589988143409066"/>
    <n v="0.41679967294818177"/>
    <n v="1.2100118565909348"/>
    <n v="17.627133626352393"/>
    <n v="8.5373375889211705"/>
    <n v="19.596865203038426"/>
    <n v="1.0373375889211705"/>
    <n v="1.2031347969615744"/>
    <m/>
    <m/>
    <m/>
    <m/>
    <m/>
    <m/>
    <m/>
    <m/>
    <m/>
    <m/>
    <m/>
    <m/>
    <m/>
    <m/>
    <m/>
    <m/>
    <m/>
    <m/>
  </r>
  <r>
    <x v="44"/>
    <n v="1601"/>
    <n v="20.9"/>
    <n v="13.2"/>
    <n v="32.799999999999997"/>
    <x v="6"/>
    <x v="1"/>
    <s v="Vermont"/>
    <x v="44"/>
    <n v="33"/>
    <n v="1568"/>
    <n v="6.9597091766860682E-3"/>
    <n v="13.652408249922301"/>
    <n v="27.571826603294436"/>
    <n v="0.45240824992230166"/>
    <n v="5.2281733967055608"/>
    <n v="23"/>
    <n v="45"/>
    <n v="14.366021236727045"/>
    <n v="28.107432854465959"/>
    <n v="1.1660212367270457"/>
    <n v="4.6925671455340385"/>
    <n v="2.1759613211892161E-2"/>
    <n v="7.2292738281007568E-3"/>
    <n v="14.530339383791405"/>
    <n v="28.988887039992917"/>
    <n v="1.3303393837914061"/>
    <n v="3.8111129600070797"/>
    <n v="22.450143347216873"/>
    <n v="15.076665426202679"/>
    <n v="29.065675508054753"/>
    <n v="1.8766654262026794"/>
    <n v="3.7343244919452445"/>
    <m/>
    <m/>
    <m/>
    <m/>
    <m/>
    <m/>
    <m/>
    <m/>
    <m/>
    <m/>
    <m/>
    <m/>
    <m/>
    <m/>
    <m/>
    <m/>
    <m/>
    <m/>
  </r>
  <r>
    <x v="28"/>
    <n v="1604"/>
    <n v="21.8"/>
    <n v="13.7"/>
    <n v="34.700000000000003"/>
    <x v="6"/>
    <x v="1"/>
    <s v="Washington"/>
    <x v="28"/>
    <n v="35"/>
    <n v="1569"/>
    <n v="7.1496871556391769E-3"/>
    <n v="14.67076172216631"/>
    <n v="28.970136033444664"/>
    <n v="0.97076172216631029"/>
    <n v="5.7298639665553388"/>
    <n v="24"/>
    <n v="47"/>
    <n v="14.962593516209477"/>
    <n v="29.301745635910226"/>
    <n v="1.2625935162094777"/>
    <n v="5.3982543640897767"/>
    <n v="2.2962916653130321E-2"/>
    <n v="7.4096049163176999E-3"/>
    <n v="15.553311736812622"/>
    <n v="30.372521569448018"/>
    <n v="1.8533117368126231"/>
    <n v="4.3274784305519844"/>
    <n v="23.097096956367423"/>
    <n v="16.091251279923991"/>
    <n v="30.456533895107015"/>
    <n v="2.391251279923992"/>
    <n v="4.2434661048929883"/>
    <m/>
    <m/>
    <m/>
    <m/>
    <m/>
    <m/>
    <m/>
    <m/>
    <m/>
    <m/>
    <m/>
    <m/>
    <m/>
    <m/>
    <m/>
    <m/>
    <m/>
    <m/>
  </r>
  <r>
    <x v="13"/>
    <n v="1584"/>
    <n v="12.6"/>
    <n v="7.3"/>
    <n v="21.8"/>
    <x v="6"/>
    <x v="1"/>
    <s v="Wisconsin"/>
    <x v="13"/>
    <n v="20"/>
    <n v="1564"/>
    <n v="5.4985565678708145E-3"/>
    <n v="7.1277060583918113"/>
    <n v="18.12481919413344"/>
    <n v="0.17229394160818856"/>
    <n v="3.6751808058665603"/>
    <n v="12"/>
    <n v="29"/>
    <n v="7.5757575757575761"/>
    <n v="18.30808080808081"/>
    <n v="0.27575757575757631"/>
    <n v="3.491919191919191"/>
    <n v="1.3805364061112128E-2"/>
    <n v="5.8584756760793836E-3"/>
    <n v="7.9468883850327448"/>
    <n v="19.663839737191513"/>
    <n v="0.64688838503274493"/>
    <n v="2.1361602628084881"/>
    <n v="17.626738789649693"/>
    <n v="8.5697220839847184"/>
    <n v="19.670791836087837"/>
    <n v="1.2697220839847185"/>
    <n v="2.1292081639121641"/>
    <m/>
    <m/>
    <m/>
    <m/>
    <m/>
    <m/>
    <m/>
    <m/>
    <m/>
    <m/>
    <m/>
    <m/>
    <m/>
    <m/>
    <m/>
    <m/>
    <m/>
    <m/>
  </r>
  <r>
    <x v="5"/>
    <n v="1539"/>
    <n v="26.7"/>
    <n v="18.5"/>
    <n v="38.6"/>
    <x v="6"/>
    <x v="1"/>
    <s v="West Virginia"/>
    <x v="5"/>
    <n v="41"/>
    <n v="1498"/>
    <n v="8.0452213291130163E-3"/>
    <n v="18.595454434369763"/>
    <n v="34.685897092595802"/>
    <n v="9.5454434369763419E-2"/>
    <n v="3.9141029074041995"/>
    <n v="29"/>
    <n v="54"/>
    <n v="18.843404808317089"/>
    <n v="35.087719298245617"/>
    <n v="0.34340480831708931"/>
    <n v="3.5122807017543849"/>
    <n v="2.7819274083517625E-2"/>
    <n v="8.2898337297871126E-3"/>
    <n v="19.529440353730511"/>
    <n v="36.109107813304739"/>
    <n v="1.0294403537305108"/>
    <n v="2.4908921866952625"/>
    <n v="24.913779105643286"/>
    <n v="20.069359479873803"/>
    <n v="36.217343424177905"/>
    <n v="1.5693594798738033"/>
    <n v="2.3826565758220966"/>
    <m/>
    <m/>
    <m/>
    <m/>
    <m/>
    <m/>
    <m/>
    <m/>
    <m/>
    <m/>
    <m/>
    <m/>
    <m/>
    <m/>
    <m/>
    <m/>
    <m/>
    <m/>
  </r>
  <r>
    <x v="29"/>
    <n v="1565"/>
    <n v="19.600000000000001"/>
    <n v="12.7"/>
    <n v="30.3"/>
    <x v="6"/>
    <x v="1"/>
    <s v="Wyoming"/>
    <x v="29"/>
    <n v="31"/>
    <n v="1534"/>
    <n v="6.9035123309860568E-3"/>
    <n v="12.904794378279119"/>
    <n v="26.711819040251232"/>
    <n v="0.20479437827911973"/>
    <n v="3.5881809597487688"/>
    <n v="20"/>
    <n v="42"/>
    <n v="12.779552715654953"/>
    <n v="26.837060702875398"/>
    <n v="7.9552715654953587E-2"/>
    <n v="3.4629392971246027"/>
    <n v="2.0984102138079479E-2"/>
    <n v="7.1888193455918788E-3"/>
    <n v="13.795282792487601"/>
    <n v="28.172921483671356"/>
    <n v="1.0952827924876019"/>
    <n v="2.1270785163286448"/>
    <n v="21.777997888826651"/>
    <n v="14.362018761839042"/>
    <n v="28.243598552060341"/>
    <n v="1.6620187618390432"/>
    <n v="2.0564014479396597"/>
    <m/>
    <m/>
    <m/>
    <m/>
    <m/>
    <m/>
    <m/>
    <m/>
    <m/>
    <m/>
    <m/>
    <m/>
    <m/>
    <m/>
    <m/>
    <m/>
    <m/>
    <m/>
  </r>
  <r>
    <x v="30"/>
    <n v="1024"/>
    <n v="21.7"/>
    <n v="12.7"/>
    <n v="36.9"/>
    <x v="8"/>
    <x v="1"/>
    <s v="Alaska"/>
    <x v="30"/>
    <n v="22"/>
    <n v="1002"/>
    <n v="8.8806214345474484E-3"/>
    <n v="12.603753565452552"/>
    <n v="30.36499643454745"/>
    <n v="9.6246434547447635E-2"/>
    <n v="6.5350035654525485"/>
    <n v="14"/>
    <n v="32"/>
    <n v="13.671875"/>
    <n v="31.25"/>
    <n v="0.97187500000000071"/>
    <n v="5.6499999999999986"/>
    <n v="2.3272781230086585E-2"/>
    <n v="9.3877611369290771E-3"/>
    <n v="13.885020093157507"/>
    <n v="32.660542367015658"/>
    <n v="1.1850200931575081"/>
    <n v="4.2394576329843403"/>
    <n v="18.389830894020811"/>
    <n v="14.813387641325708"/>
    <n v="32.705087510214632"/>
    <n v="2.1133876413257084"/>
    <n v="4.1949124897853665"/>
    <m/>
    <m/>
    <m/>
    <m/>
    <m/>
    <m/>
    <m/>
    <m/>
    <m/>
    <m/>
    <m/>
    <m/>
    <m/>
    <m/>
    <m/>
    <m/>
    <m/>
    <m/>
  </r>
  <r>
    <x v="6"/>
    <n v="1089"/>
    <n v="31.5"/>
    <n v="20.8"/>
    <n v="47.3"/>
    <x v="8"/>
    <x v="1"/>
    <s v="Alabama"/>
    <x v="6"/>
    <n v="34"/>
    <n v="1055"/>
    <n v="1.032932541676225E-2"/>
    <n v="20.891978531814424"/>
    <n v="41.550629365338928"/>
    <n v="9.1978531814422837E-2"/>
    <n v="5.7493706346610693"/>
    <n v="23"/>
    <n v="46"/>
    <n v="21.120293847566575"/>
    <n v="42.240587695133151"/>
    <n v="0.32029384756657464"/>
    <n v="5.0594123048668465"/>
    <n v="3.2869113008496036E-2"/>
    <n v="1.0697529766985904E-2"/>
    <n v="22.171583241510135"/>
    <n v="43.566642775481938"/>
    <n v="1.3715832415101339"/>
    <n v="3.7333572245180591"/>
    <n v="22.664449997269379"/>
    <n v="22.957130889585628"/>
    <n v="43.696140939338875"/>
    <n v="2.1571308895856269"/>
    <n v="3.6038590606611223"/>
    <m/>
    <m/>
    <m/>
    <m/>
    <m/>
    <m/>
    <m/>
    <m/>
    <m/>
    <m/>
    <m/>
    <m/>
    <m/>
    <m/>
    <m/>
    <m/>
    <m/>
    <m/>
  </r>
  <r>
    <x v="7"/>
    <n v="1016"/>
    <n v="18.8"/>
    <n v="10.9"/>
    <n v="32.299999999999997"/>
    <x v="8"/>
    <x v="1"/>
    <s v="Arkansas"/>
    <x v="7"/>
    <n v="19"/>
    <n v="997"/>
    <n v="8.3297488792654344E-3"/>
    <n v="10.37103852230937"/>
    <n v="27.030536280840241"/>
    <n v="0.52896147769063084"/>
    <n v="5.2694637191597558"/>
    <n v="11"/>
    <n v="28"/>
    <n v="10.826771653543307"/>
    <n v="27.559055118110237"/>
    <n v="7.3228346456692961E-2"/>
    <n v="4.7409448818897602"/>
    <n v="2.051370752718663E-2"/>
    <n v="8.8851735066344129E-3"/>
    <n v="11.628534020552218"/>
    <n v="29.398881033821045"/>
    <n v="0.7285340205522175"/>
    <n v="2.9011189661789523"/>
    <n v="17.14201329189115"/>
    <n v="12.599725823325928"/>
    <n v="29.408233796431396"/>
    <n v="1.6997258233259274"/>
    <n v="2.8917662035686007"/>
    <m/>
    <m/>
    <m/>
    <m/>
    <m/>
    <m/>
    <m/>
    <m/>
    <m/>
    <m/>
    <m/>
    <m/>
    <m/>
    <m/>
    <m/>
    <m/>
    <m/>
    <m/>
  </r>
  <r>
    <x v="0"/>
    <n v="1151"/>
    <n v="30.4"/>
    <n v="18.899999999999999"/>
    <n v="48.5"/>
    <x v="8"/>
    <x v="1"/>
    <s v="Arizona"/>
    <x v="0"/>
    <n v="35"/>
    <n v="1116"/>
    <n v="9.9197613738655765E-3"/>
    <n v="20.488579199548845"/>
    <n v="40.328101947279997"/>
    <n v="1.5885791995488461"/>
    <n v="8.1718980527200031"/>
    <n v="24"/>
    <n v="47"/>
    <n v="20.851433536055605"/>
    <n v="40.834057341442225"/>
    <n v="1.9514335360556068"/>
    <n v="7.6659426585577748"/>
    <n v="3.1970387907661303E-2"/>
    <n v="1.0264988865066677E-2"/>
    <n v="21.705399042594625"/>
    <n v="42.235376772727982"/>
    <n v="2.805399042594626"/>
    <n v="6.2646232272720184"/>
    <n v="22.99974566915839"/>
    <n v="22.445381032854364"/>
    <n v="42.361314508818566"/>
    <n v="3.5453810328543653"/>
    <n v="6.1386854911814339"/>
    <m/>
    <m/>
    <m/>
    <m/>
    <m/>
    <m/>
    <m/>
    <m/>
    <m/>
    <m/>
    <m/>
    <m/>
    <m/>
    <m/>
    <m/>
    <m/>
    <m/>
    <m/>
  </r>
  <r>
    <x v="8"/>
    <n v="1326"/>
    <n v="19.100000000000001"/>
    <n v="11.9"/>
    <n v="30.5"/>
    <x v="8"/>
    <x v="1"/>
    <s v="Colorado"/>
    <x v="8"/>
    <n v="25"/>
    <n v="1301"/>
    <n v="7.3205120110566213E-3"/>
    <n v="11.533183313226937"/>
    <n v="26.174207335340181"/>
    <n v="0.36681668677306334"/>
    <n v="4.3257926646598186"/>
    <n v="16"/>
    <n v="36"/>
    <n v="12.066365007541478"/>
    <n v="27.149321266968325"/>
    <n v="0.16636500754147754"/>
    <n v="3.3506787330316747"/>
    <n v="2.0243563044139424E-2"/>
    <n v="7.6950351371257528E-3"/>
    <n v="12.548527907013671"/>
    <n v="27.938598181265178"/>
    <n v="0.64852790701367091"/>
    <n v="2.5614018187348222"/>
    <n v="19.602653050736635"/>
    <n v="13.249250704368672"/>
    <n v="27.989844720831584"/>
    <n v="1.3492507043686714"/>
    <n v="2.5101552791684156"/>
    <m/>
    <m/>
    <m/>
    <m/>
    <m/>
    <m/>
    <m/>
    <m/>
    <m/>
    <m/>
    <m/>
    <m/>
    <m/>
    <m/>
    <m/>
    <m/>
    <m/>
    <m/>
  </r>
  <r>
    <x v="20"/>
    <n v="1366"/>
    <n v="42.7"/>
    <n v="26.2"/>
    <n v="69"/>
    <x v="8"/>
    <x v="1"/>
    <s v="Connecticut"/>
    <x v="20"/>
    <n v="58"/>
    <n v="1308"/>
    <n v="1.0692762255894918E-2"/>
    <n v="31.766974200913282"/>
    <n v="53.152498712703121"/>
    <n v="5.5669742009132825"/>
    <n v="15.847501287296879"/>
    <n v="44"/>
    <n v="73"/>
    <n v="32.210834553440705"/>
    <n v="53.440702781844806"/>
    <n v="6.0108345534407057"/>
    <n v="15.559297218155194"/>
    <n v="4.3742820765501747E-2"/>
    <n v="1.0905943895501142E-2"/>
    <n v="32.836876870000609"/>
    <n v="54.648764661002886"/>
    <n v="6.6368768700006093"/>
    <n v="14.351235338997114"/>
    <n v="29.344523362840953"/>
    <n v="33.396906944480826"/>
    <n v="54.818746073297866"/>
    <n v="7.1969069444808262"/>
    <n v="14.181253926702134"/>
    <m/>
    <m/>
    <m/>
    <m/>
    <m/>
    <m/>
    <m/>
    <m/>
    <m/>
    <m/>
    <m/>
    <m/>
    <m/>
    <m/>
    <m/>
    <m/>
    <m/>
    <m/>
  </r>
  <r>
    <x v="32"/>
    <n v="1149"/>
    <n v="42.1"/>
    <n v="26.6"/>
    <n v="65.900000000000006"/>
    <x v="8"/>
    <x v="1"/>
    <s v="Delaware"/>
    <x v="32"/>
    <n v="48"/>
    <n v="1101"/>
    <n v="1.1568640519924862E-2"/>
    <n v="30.206816399135192"/>
    <n v="53.34409743898491"/>
    <n v="3.6068163991351909"/>
    <n v="12.555902561015095"/>
    <n v="35"/>
    <n v="62"/>
    <n v="30.461270670147954"/>
    <n v="53.959965187119231"/>
    <n v="3.8612706701479524"/>
    <n v="11.940034812880775"/>
    <n v="4.3302337045905484E-2"/>
    <n v="1.1847290721985182E-2"/>
    <n v="31.4550463239203"/>
    <n v="55.149627767890671"/>
    <n v="4.8550463239202983"/>
    <n v="10.750372232109335"/>
    <n v="26.729396614446198"/>
    <n v="32.143215200666575"/>
    <n v="55.328880853070501"/>
    <n v="5.5432152006665731"/>
    <n v="10.571119146929504"/>
    <m/>
    <m/>
    <m/>
    <m/>
    <m/>
    <m/>
    <m/>
    <m/>
    <m/>
    <m/>
    <m/>
    <m/>
    <m/>
    <m/>
    <m/>
    <m/>
    <m/>
    <m/>
  </r>
  <r>
    <x v="14"/>
    <n v="1151"/>
    <n v="28.8"/>
    <n v="19.2"/>
    <n v="43.1"/>
    <x v="8"/>
    <x v="1"/>
    <s v="Florida"/>
    <x v="14"/>
    <n v="33"/>
    <n v="1118"/>
    <n v="9.6407978655074777E-3"/>
    <n v="19.029923246568977"/>
    <n v="38.31151897758393"/>
    <n v="0.17007675343102235"/>
    <n v="4.7884810224160717"/>
    <n v="23"/>
    <n v="45"/>
    <n v="19.98262380538662"/>
    <n v="39.096437880104254"/>
    <n v="0.78262380538662057"/>
    <n v="4.0035621198957472"/>
    <n v="3.0238548454960702E-2"/>
    <n v="9.9992778252791185E-3"/>
    <n v="20.239270629681581"/>
    <n v="40.237826280239823"/>
    <n v="1.0392706296815817"/>
    <n v="2.8621737197601789"/>
    <n v="22.361697801531765"/>
    <n v="20.989790697620581"/>
    <n v="40.353225938651129"/>
    <n v="1.7897906976205817"/>
    <n v="2.7467740613488729"/>
    <m/>
    <m/>
    <m/>
    <m/>
    <m/>
    <m/>
    <m/>
    <m/>
    <m/>
    <m/>
    <m/>
    <m/>
    <m/>
    <m/>
    <m/>
    <m/>
    <m/>
    <m/>
  </r>
  <r>
    <x v="1"/>
    <n v="1075"/>
    <n v="32"/>
    <n v="18.100000000000001"/>
    <n v="56.1"/>
    <x v="8"/>
    <x v="1"/>
    <s v="Georgia"/>
    <x v="1"/>
    <n v="34"/>
    <n v="1041"/>
    <n v="1.0461650759637226E-2"/>
    <n v="21.166256217106959"/>
    <n v="42.089557736381408"/>
    <n v="3.0662562171069574"/>
    <n v="14.010442263618593"/>
    <n v="24"/>
    <n v="46"/>
    <n v="22.325581395348838"/>
    <n v="42.790697674418603"/>
    <n v="4.2255813953488364"/>
    <n v="13.309302325581399"/>
    <n v="3.329565166100755E-2"/>
    <n v="1.0833783736965889E-2"/>
    <n v="22.461867924041659"/>
    <n v="44.129435397973438"/>
    <n v="4.3618679240416576"/>
    <n v="11.970564602026563"/>
    <n v="22.659900054918506"/>
    <n v="23.257151621068687"/>
    <n v="44.261071955840173"/>
    <n v="5.1571516210686852"/>
    <n v="11.838928044159829"/>
    <m/>
    <m/>
    <m/>
    <m/>
    <m/>
    <m/>
    <m/>
    <m/>
    <m/>
    <m/>
    <m/>
    <m/>
    <m/>
    <m/>
    <m/>
    <m/>
    <m/>
    <m/>
  </r>
  <r>
    <x v="45"/>
    <n v="1333"/>
    <n v="15.8"/>
    <n v="9.3000000000000007"/>
    <n v="26.7"/>
    <x v="8"/>
    <x v="1"/>
    <s v="Hawaii"/>
    <x v="45"/>
    <n v="21"/>
    <n v="1312"/>
    <n v="6.6846616781231329E-3"/>
    <n v="9.0692768064980225"/>
    <n v="22.438600162744287"/>
    <n v="0.23072319350197823"/>
    <n v="4.2613998372557127"/>
    <n v="13"/>
    <n v="30"/>
    <n v="9.7524381095273824"/>
    <n v="22.50562640660165"/>
    <n v="0.45243810952738173"/>
    <n v="4.1943735933983497"/>
    <n v="1.7145435802512269E-2"/>
    <n v="7.0956618676223547E-3"/>
    <n v="10.049773934889913"/>
    <n v="24.241097670134625"/>
    <n v="0.7497739348899124"/>
    <n v="2.4589023298653743"/>
    <n v="18.025318273951335"/>
    <n v="10.777695573625907"/>
    <n v="24.261207889179406"/>
    <n v="1.4776955736259065"/>
    <n v="2.438792110820593"/>
    <m/>
    <m/>
    <m/>
    <m/>
    <m/>
    <m/>
    <m/>
    <m/>
    <m/>
    <m/>
    <m/>
    <m/>
    <m/>
    <m/>
    <m/>
    <m/>
    <m/>
    <m/>
  </r>
  <r>
    <x v="33"/>
    <n v="1341"/>
    <n v="27.1"/>
    <n v="17.3"/>
    <n v="42.1"/>
    <x v="8"/>
    <x v="1"/>
    <s v="Iowa"/>
    <x v="33"/>
    <n v="36"/>
    <n v="1305"/>
    <n v="8.6509027616348284E-3"/>
    <n v="18.194734822257786"/>
    <n v="35.49654034552745"/>
    <n v="0.89473482225778511"/>
    <n v="6.6034596544725517"/>
    <n v="25"/>
    <n v="48"/>
    <n v="18.642803877703205"/>
    <n v="35.794183445190157"/>
    <n v="1.3428038777032043"/>
    <n v="6.3058165548098444"/>
    <n v="2.8197174590081534E-2"/>
    <n v="8.9492271496600904E-3"/>
    <n v="19.247947440421445"/>
    <n v="37.146401739741627"/>
    <n v="1.9479474404214443"/>
    <n v="4.9535982602583744"/>
    <n v="23.362435579493546"/>
    <n v="19.88302148570617"/>
    <n v="37.254909767600992"/>
    <n v="2.5830214857061691"/>
    <n v="4.8450902323990093"/>
    <m/>
    <m/>
    <m/>
    <m/>
    <m/>
    <m/>
    <m/>
    <m/>
    <m/>
    <m/>
    <m/>
    <m/>
    <m/>
    <m/>
    <m/>
    <m/>
    <m/>
    <m/>
  </r>
  <r>
    <x v="21"/>
    <n v="1254"/>
    <n v="20.5"/>
    <n v="12.9"/>
    <n v="32.299999999999997"/>
    <x v="8"/>
    <x v="1"/>
    <s v="Idaho"/>
    <x v="21"/>
    <n v="26"/>
    <n v="1228"/>
    <n v="7.8865605799933319E-3"/>
    <n v="12.847091732606348"/>
    <n v="28.620212892593013"/>
    <n v="5.2908267393652508E-2"/>
    <n v="3.6797871074069839"/>
    <n v="16"/>
    <n v="36"/>
    <n v="12.759170653907496"/>
    <n v="28.708133971291865"/>
    <n v="0.14082934609250408"/>
    <n v="3.5918660287081323"/>
    <n v="2.2197335931767197E-2"/>
    <n v="8.2713593674940047E-3"/>
    <n v="13.925976564273192"/>
    <n v="30.468695299261203"/>
    <n v="1.0259765642731917"/>
    <n v="1.8313047007387944"/>
    <n v="19.965414973434797"/>
    <n v="14.658462554507048"/>
    <n v="30.531222061220745"/>
    <n v="1.758462554507048"/>
    <n v="1.7687779387792517"/>
    <m/>
    <m/>
    <m/>
    <m/>
    <m/>
    <m/>
    <m/>
    <m/>
    <m/>
    <m/>
    <m/>
    <m/>
    <m/>
    <m/>
    <m/>
    <m/>
    <m/>
    <m/>
  </r>
  <r>
    <x v="34"/>
    <n v="1316"/>
    <n v="34"/>
    <n v="21.6"/>
    <n v="53"/>
    <x v="8"/>
    <x v="1"/>
    <s v="Illinois"/>
    <x v="34"/>
    <n v="45"/>
    <n v="1271"/>
    <n v="9.8184580580586486E-3"/>
    <n v="24.376070817321288"/>
    <n v="44.01298693343859"/>
    <n v="2.7760708173212869"/>
    <n v="8.9870130665614099"/>
    <n v="32"/>
    <n v="58"/>
    <n v="24.316109422492403"/>
    <n v="44.072948328267479"/>
    <n v="2.7161094224924014"/>
    <n v="8.9270516717325208"/>
    <n v="3.5550276964531564E-2"/>
    <n v="1.0080657760007895E-2"/>
    <n v="25.469619204523667"/>
    <n v="45.630934724539458"/>
    <n v="3.8696192045236657"/>
    <n v="7.3690652754605424"/>
    <n v="25.988742697349778"/>
    <n v="26.083707123757762"/>
    <n v="45.774513563927677"/>
    <n v="4.4837071237577604"/>
    <n v="7.2254864360723232"/>
    <m/>
    <m/>
    <m/>
    <m/>
    <m/>
    <m/>
    <m/>
    <m/>
    <m/>
    <m/>
    <m/>
    <m/>
    <m/>
    <m/>
    <m/>
    <m/>
    <m/>
    <m/>
  </r>
  <r>
    <x v="22"/>
    <n v="1192"/>
    <n v="37"/>
    <n v="24.9"/>
    <n v="54.8"/>
    <x v="8"/>
    <x v="1"/>
    <s v="Indiana"/>
    <x v="22"/>
    <n v="44"/>
    <n v="1148"/>
    <n v="1.0703627586446949E-2"/>
    <n v="26.209124091405403"/>
    <n v="47.616379264299297"/>
    <n v="1.3091240914054048"/>
    <n v="7.1836207357006998"/>
    <n v="32"/>
    <n v="57"/>
    <n v="26.845637583892618"/>
    <n v="47.818791946308728"/>
    <n v="1.9456375838926192"/>
    <n v="6.9812080536912688"/>
    <n v="3.8400349035927241E-2"/>
    <n v="1.0991685341966869E-2"/>
    <n v="27.408663693960371"/>
    <n v="49.392034377894106"/>
    <n v="2.5086636939603721"/>
    <n v="5.4079656221058912"/>
    <n v="25.666671418408136"/>
    <n v="28.086828277609616"/>
    <n v="49.550101045991383"/>
    <n v="3.1868282776096173"/>
    <n v="5.2498989540086143"/>
    <m/>
    <m/>
    <m/>
    <m/>
    <m/>
    <m/>
    <m/>
    <m/>
    <m/>
    <m/>
    <m/>
    <m/>
    <m/>
    <m/>
    <m/>
    <m/>
    <m/>
    <m/>
  </r>
  <r>
    <x v="36"/>
    <n v="1084"/>
    <n v="23.8"/>
    <n v="15.1"/>
    <n v="37.299999999999997"/>
    <x v="8"/>
    <x v="1"/>
    <s v="Kentucky"/>
    <x v="36"/>
    <n v="26"/>
    <n v="1058"/>
    <n v="9.1082234296316466E-3"/>
    <n v="14.877016422766879"/>
    <n v="33.093463282030172"/>
    <n v="0.22298357723312101"/>
    <n v="4.2065367179698256"/>
    <n v="16"/>
    <n v="36"/>
    <n v="14.760147601476016"/>
    <n v="33.210332103321036"/>
    <n v="0.33985239852398408"/>
    <n v="4.0896678966789608"/>
    <n v="2.5666175143403094E-2"/>
    <n v="9.5453398789578092E-3"/>
    <n v="16.120835264445287"/>
    <n v="35.211515022360906"/>
    <n v="1.0208352644452869"/>
    <n v="2.0884849776390908"/>
    <n v="19.934097187506218"/>
    <n v="16.963575589957014"/>
    <n v="35.288026295408478"/>
    <n v="1.8635755899570139"/>
    <n v="2.0119737045915187"/>
    <m/>
    <m/>
    <m/>
    <m/>
    <m/>
    <m/>
    <m/>
    <m/>
    <m/>
    <m/>
    <m/>
    <m/>
    <m/>
    <m/>
    <m/>
    <m/>
    <m/>
    <m/>
  </r>
  <r>
    <x v="37"/>
    <n v="965"/>
    <n v="18.5"/>
    <n v="11.6"/>
    <n v="29.6"/>
    <x v="8"/>
    <x v="1"/>
    <s v="Louisiana"/>
    <x v="37"/>
    <n v="18"/>
    <n v="947"/>
    <n v="8.5362743203277677E-3"/>
    <n v="10.116575420604873"/>
    <n v="27.189124061260408"/>
    <n v="1.4834245793951268"/>
    <n v="2.4108759387395935"/>
    <n v="10"/>
    <n v="26"/>
    <n v="10.362694300518134"/>
    <n v="26.94300518134715"/>
    <n v="1.2373056994818654"/>
    <n v="2.6569948186528514"/>
    <n v="2.0561392402215356E-2"/>
    <n v="9.1358301266739102E-3"/>
    <n v="11.425562275541445"/>
    <n v="29.697222528889267"/>
    <n v="0.17443772445855465"/>
    <n v="9.7222528889265192E-2"/>
    <n v="16.696779930569974"/>
    <n v="12.460593356272062"/>
    <n v="29.694352067314263"/>
    <n v="0.86059335627206224"/>
    <n v="9.435206731426149E-2"/>
    <m/>
    <m/>
    <m/>
    <m/>
    <m/>
    <m/>
    <m/>
    <m/>
    <m/>
    <m/>
    <m/>
    <m/>
    <m/>
    <m/>
    <m/>
    <m/>
    <m/>
    <m/>
  </r>
  <r>
    <x v="17"/>
    <n v="1376"/>
    <n v="35.299999999999997"/>
    <n v="22.3"/>
    <n v="55.3"/>
    <x v="8"/>
    <x v="1"/>
    <s v="Massachusetts"/>
    <x v="17"/>
    <n v="49"/>
    <n v="1327"/>
    <n v="9.7916062670191997E-3"/>
    <n v="25.818858849259872"/>
    <n v="45.402071383298271"/>
    <n v="3.5188588492598711"/>
    <n v="9.8979286167017264"/>
    <n v="36"/>
    <n v="62"/>
    <n v="26.162790697674417"/>
    <n v="45.058139534883722"/>
    <n v="3.8627906976744164"/>
    <n v="10.241860465116275"/>
    <n v="3.6903318917426473E-2"/>
    <n v="1.0030408908845347E-2"/>
    <n v="26.872910008581126"/>
    <n v="46.93372782627182"/>
    <n v="4.5729100085811254"/>
    <n v="8.3662721737281771"/>
    <n v="27.087490975439827"/>
    <n v="27.450243417819454"/>
    <n v="47.081115357694806"/>
    <n v="5.1502434178194534"/>
    <n v="8.2188846423051913"/>
    <m/>
    <m/>
    <m/>
    <m/>
    <m/>
    <m/>
    <m/>
    <m/>
    <m/>
    <m/>
    <m/>
    <m/>
    <m/>
    <m/>
    <m/>
    <m/>
    <m/>
    <m/>
  </r>
  <r>
    <x v="2"/>
    <n v="1339"/>
    <n v="25.4"/>
    <n v="16.5"/>
    <n v="39"/>
    <x v="8"/>
    <x v="1"/>
    <s v="Maryland"/>
    <x v="2"/>
    <n v="34"/>
    <n v="1305"/>
    <n v="8.4260094111223149E-3"/>
    <n v="16.966074233388515"/>
    <n v="33.818093055633142"/>
    <n v="0.46607423338851461"/>
    <n v="5.1819069443668582"/>
    <n v="23"/>
    <n v="46"/>
    <n v="17.176997759522031"/>
    <n v="34.353995519044062"/>
    <n v="0.67699775952203112"/>
    <n v="4.6460044809559378"/>
    <n v="2.6749791775041894E-2"/>
    <n v="8.7354931912994368E-3"/>
    <n v="18.014298583742455"/>
    <n v="35.485284966341332"/>
    <n v="1.5142985837424554"/>
    <n v="3.5147150336586677"/>
    <n v="22.729579626017525"/>
    <n v="18.658896352025689"/>
    <n v="35.585376746799191"/>
    <n v="2.158896352025689"/>
    <n v="3.4146232532008085"/>
    <m/>
    <m/>
    <m/>
    <m/>
    <m/>
    <m/>
    <m/>
    <m/>
    <m/>
    <m/>
    <m/>
    <m/>
    <m/>
    <m/>
    <m/>
    <m/>
    <m/>
    <m/>
  </r>
  <r>
    <x v="23"/>
    <n v="1245"/>
    <n v="32.1"/>
    <n v="22.6"/>
    <n v="45.4"/>
    <x v="8"/>
    <x v="1"/>
    <s v="Maine"/>
    <x v="23"/>
    <n v="40"/>
    <n v="1205"/>
    <n v="9.7952964217125245E-3"/>
    <n v="22.333217634512373"/>
    <n v="41.923810477937415"/>
    <n v="0.26678236548762868"/>
    <n v="3.4761895220625831"/>
    <n v="28"/>
    <n v="53"/>
    <n v="22.489959839357429"/>
    <n v="42.570281124497996"/>
    <n v="0.11004016064257272"/>
    <n v="2.8297188755020031"/>
    <n v="3.3567695174000427E-2"/>
    <n v="1.0091943700855621E-2"/>
    <n v="23.475751473144804"/>
    <n v="43.65963887485605"/>
    <n v="0.87575147314480262"/>
    <n v="1.7403611251439486"/>
    <n v="24.544869877263615"/>
    <n v="24.141010260970106"/>
    <n v="43.795122241238467"/>
    <n v="1.5410102609701042"/>
    <n v="1.6048777587615319"/>
    <m/>
    <m/>
    <m/>
    <m/>
    <m/>
    <m/>
    <m/>
    <m/>
    <m/>
    <m/>
    <m/>
    <m/>
    <m/>
    <m/>
    <m/>
    <m/>
    <m/>
    <m/>
  </r>
  <r>
    <x v="38"/>
    <n v="1347"/>
    <n v="28.4"/>
    <n v="16"/>
    <n v="50"/>
    <x v="8"/>
    <x v="1"/>
    <s v="Michigan"/>
    <x v="38"/>
    <n v="38"/>
    <n v="1309"/>
    <n v="8.8421589772258082E-3"/>
    <n v="19.368679924036257"/>
    <n v="37.052997878487872"/>
    <n v="3.3686799240362575"/>
    <n v="12.947002121512128"/>
    <n v="27"/>
    <n v="51"/>
    <n v="20.044543429844097"/>
    <n v="37.861915367483299"/>
    <n v="4.0445434298440972"/>
    <n v="12.138084632516701"/>
    <n v="2.9552490523350156E-2"/>
    <n v="9.1294131979754636E-3"/>
    <n v="20.423077325374692"/>
    <n v="38.681903721325618"/>
    <n v="4.4230773253746918"/>
    <n v="11.318096278674382"/>
    <n v="23.977779344094614"/>
    <n v="21.047503060145342"/>
    <n v="38.797757309098877"/>
    <n v="5.0475030601453419"/>
    <n v="11.202242690901123"/>
    <m/>
    <m/>
    <m/>
    <m/>
    <m/>
    <m/>
    <m/>
    <m/>
    <m/>
    <m/>
    <m/>
    <m/>
    <m/>
    <m/>
    <m/>
    <m/>
    <m/>
    <m/>
  </r>
  <r>
    <x v="15"/>
    <n v="1523"/>
    <n v="35.1"/>
    <n v="24.2"/>
    <n v="50.8"/>
    <x v="8"/>
    <x v="1"/>
    <s v="Minnesota"/>
    <x v="15"/>
    <n v="53"/>
    <n v="1470"/>
    <n v="9.2043863180975467E-3"/>
    <n v="25.595351042375206"/>
    <n v="44.004123678570302"/>
    <n v="1.3953510423752071"/>
    <n v="6.7958763214296951"/>
    <n v="40"/>
    <n v="68"/>
    <n v="26.263952724885094"/>
    <n v="44.648719632304662"/>
    <n v="2.0639527248850946"/>
    <n v="6.1512803676953354"/>
    <n v="3.5970158586581008E-2"/>
    <n v="9.4131238585881075E-3"/>
    <n v="26.557034727992903"/>
    <n v="45.383282445169115"/>
    <n v="2.3570347279929038"/>
    <n v="5.4167175548308819"/>
    <n v="28.171880133334337"/>
    <n v="27.072089970366779"/>
    <n v="45.523174050238318"/>
    <n v="2.8720899703667797"/>
    <n v="5.2768259497616796"/>
    <m/>
    <m/>
    <m/>
    <m/>
    <m/>
    <m/>
    <m/>
    <m/>
    <m/>
    <m/>
    <m/>
    <m/>
    <m/>
    <m/>
    <m/>
    <m/>
    <m/>
    <m/>
  </r>
  <r>
    <x v="9"/>
    <n v="1249"/>
    <n v="27.4"/>
    <n v="17.3"/>
    <n v="43.1"/>
    <x v="8"/>
    <x v="1"/>
    <s v="Missouri"/>
    <x v="9"/>
    <n v="34"/>
    <n v="1215"/>
    <n v="9.0246845601854222E-3"/>
    <n v="18.197092861752125"/>
    <n v="36.246461982122973"/>
    <n v="0.89709286175212455"/>
    <n v="6.8535380178770282"/>
    <n v="23"/>
    <n v="46"/>
    <n v="18.414731785428344"/>
    <n v="36.829463570856689"/>
    <n v="1.1147317854283436"/>
    <n v="6.2705364291433128"/>
    <n v="2.867140862672235E-2"/>
    <n v="9.3530843386088001E-3"/>
    <n v="19.318324288113551"/>
    <n v="38.024492965331149"/>
    <n v="2.0183242881135506"/>
    <n v="5.0755070346688527"/>
    <n v="22.709156649544166"/>
    <n v="20.00744061357123"/>
    <n v="38.133562230683431"/>
    <n v="2.7074406135712294"/>
    <n v="4.9664377693165704"/>
    <m/>
    <m/>
    <m/>
    <m/>
    <m/>
    <m/>
    <m/>
    <m/>
    <m/>
    <m/>
    <m/>
    <m/>
    <m/>
    <m/>
    <m/>
    <m/>
    <m/>
    <m/>
  </r>
  <r>
    <x v="39"/>
    <n v="1262"/>
    <n v="31"/>
    <n v="17.899999999999999"/>
    <n v="53.4"/>
    <x v="8"/>
    <x v="1"/>
    <s v="Montana"/>
    <x v="39"/>
    <n v="39"/>
    <n v="1223"/>
    <n v="9.547828085999549E-3"/>
    <n v="21.355499964713605"/>
    <n v="40.451156136712697"/>
    <n v="3.4554999647136064"/>
    <n v="12.948843863287301"/>
    <n v="28"/>
    <n v="52"/>
    <n v="22.18700475435816"/>
    <n v="41.204437400950873"/>
    <n v="4.2870047543581613"/>
    <n v="12.195562599049126"/>
    <n v="3.2326899332614976E-2"/>
    <n v="9.8460960967542595E-3"/>
    <n v="22.480803235860716"/>
    <n v="42.172995429369237"/>
    <n v="4.5808032358607171"/>
    <n v="11.227004570630761"/>
    <n v="24.254770938295007"/>
    <n v="23.141400320771886"/>
    <n v="42.302386690180008"/>
    <n v="5.2414003207718878"/>
    <n v="11.097613309819991"/>
    <m/>
    <m/>
    <m/>
    <m/>
    <m/>
    <m/>
    <m/>
    <m/>
    <m/>
    <m/>
    <m/>
    <m/>
    <m/>
    <m/>
    <m/>
    <m/>
    <m/>
    <m/>
  </r>
  <r>
    <x v="10"/>
    <n v="1171"/>
    <n v="17"/>
    <n v="10.9"/>
    <n v="26.4"/>
    <x v="8"/>
    <x v="1"/>
    <s v="North Carolina"/>
    <x v="10"/>
    <n v="20"/>
    <n v="1151"/>
    <n v="7.4210508605501626E-3"/>
    <n v="9.6583684391936462"/>
    <n v="24.500470160293968"/>
    <n v="1.2416315608063542"/>
    <n v="1.8995298397060303"/>
    <n v="12"/>
    <n v="29"/>
    <n v="10.247651579846286"/>
    <n v="24.765157984628523"/>
    <n v="0.65234842015371441"/>
    <n v="1.6348420153714756"/>
    <n v="1.8658457484426103E-2"/>
    <n v="7.8960481582067456E-3"/>
    <n v="10.762409326219357"/>
    <n v="26.554505642632847"/>
    <n v="0.13759067378064316"/>
    <n v="0.15450564263284861"/>
    <n v="17.589797101186612"/>
    <n v="11.598016700424724"/>
    <n v="26.570076946615945"/>
    <n v="0.69801670042472352"/>
    <n v="0.17007694661594641"/>
    <m/>
    <m/>
    <m/>
    <m/>
    <m/>
    <m/>
    <m/>
    <m/>
    <m/>
    <m/>
    <m/>
    <m/>
    <m/>
    <m/>
    <m/>
    <m/>
    <m/>
    <m/>
  </r>
  <r>
    <x v="46"/>
    <n v="1202"/>
    <n v="13.6"/>
    <n v="8.5"/>
    <n v="21.6"/>
    <x v="8"/>
    <x v="1"/>
    <s v="North Dakota"/>
    <x v="46"/>
    <n v="16"/>
    <n v="1186"/>
    <n v="6.4787873472202115E-3"/>
    <n v="6.832360739302251"/>
    <n v="19.789935433742674"/>
    <n v="1.667639260697749"/>
    <n v="1.8100645662573278"/>
    <n v="9"/>
    <n v="25"/>
    <n v="7.4875207986688848"/>
    <n v="20.798668885191347"/>
    <n v="1.0124792013311152"/>
    <n v="0.80133111480865438"/>
    <n v="1.48615966711523E-2"/>
    <n v="7.0021203183156123E-3"/>
    <n v="7.8594763528366878"/>
    <n v="21.86371698946791"/>
    <n v="0.64052364716331223"/>
    <n v="0.263716989467909"/>
    <n v="15.806834067297922"/>
    <n v="8.7219694593881112"/>
    <n v="21.830520298863238"/>
    <n v="0.22196945938811119"/>
    <n v="0.23052029886323666"/>
    <m/>
    <m/>
    <m/>
    <m/>
    <m/>
    <m/>
    <m/>
    <m/>
    <m/>
    <m/>
    <m/>
    <m/>
    <m/>
    <m/>
    <m/>
    <m/>
    <m/>
    <m/>
  </r>
  <r>
    <x v="24"/>
    <n v="1259"/>
    <n v="27.4"/>
    <n v="18.3"/>
    <n v="40.799999999999997"/>
    <x v="8"/>
    <x v="1"/>
    <s v="New Hampshire"/>
    <x v="24"/>
    <n v="34"/>
    <n v="1225"/>
    <n v="8.9539981172718948E-3"/>
    <n v="18.051561850956858"/>
    <n v="35.959558085500653"/>
    <n v="0.24843814904314243"/>
    <n v="4.840441914499344"/>
    <n v="24"/>
    <n v="46"/>
    <n v="19.062748212867355"/>
    <n v="36.536934074662433"/>
    <n v="0.76274821286735417"/>
    <n v="4.263065925337564"/>
    <n v="2.8444369765854592E-2"/>
    <n v="9.2801857499610185E-3"/>
    <n v="19.164184015893571"/>
    <n v="37.724555515815609"/>
    <n v="0.86418401589357074"/>
    <n v="3.0754444841843878"/>
    <n v="22.711571017905658"/>
    <n v="19.848052759371047"/>
    <n v="37.832551810514715"/>
    <n v="1.5480527593710462"/>
    <n v="2.9674481894852818"/>
    <m/>
    <m/>
    <m/>
    <m/>
    <m/>
    <m/>
    <m/>
    <m/>
    <m/>
    <m/>
    <m/>
    <m/>
    <m/>
    <m/>
    <m/>
    <m/>
    <m/>
    <m/>
  </r>
  <r>
    <x v="3"/>
    <n v="1349"/>
    <n v="38.200000000000003"/>
    <n v="25.4"/>
    <n v="57"/>
    <x v="8"/>
    <x v="1"/>
    <s v="New Jersey"/>
    <x v="3"/>
    <n v="52"/>
    <n v="1297"/>
    <n v="1.0273107350578058E-2"/>
    <n v="28.273964554536846"/>
    <n v="48.820179255692956"/>
    <n v="2.8739645545368475"/>
    <n v="8.1798207443070439"/>
    <n v="38"/>
    <n v="66"/>
    <n v="28.169014084507044"/>
    <n v="48.925129725722755"/>
    <n v="2.7690140845070452"/>
    <n v="8.0748702742772451"/>
    <n v="3.9857389835872649E-2"/>
    <n v="1.0505867175429492E-2"/>
    <n v="29.351522660443155"/>
    <n v="50.363257011302139"/>
    <n v="3.9515226604431568"/>
    <n v="6.6367429886978613"/>
    <n v="27.854744110577872"/>
    <n v="29.932078952072629"/>
    <n v="50.521885635598991"/>
    <n v="4.5320789520726308"/>
    <n v="6.4781143644010086"/>
    <m/>
    <m/>
    <m/>
    <m/>
    <m/>
    <m/>
    <m/>
    <m/>
    <m/>
    <m/>
    <m/>
    <m/>
    <m/>
    <m/>
    <m/>
    <m/>
    <m/>
    <m/>
  </r>
  <r>
    <x v="18"/>
    <n v="1051"/>
    <n v="27.3"/>
    <n v="16.3"/>
    <n v="45.4"/>
    <x v="8"/>
    <x v="1"/>
    <s v="Nevada"/>
    <x v="18"/>
    <n v="29"/>
    <n v="1022"/>
    <n v="9.9030384171937789E-3"/>
    <n v="17.689730374433243"/>
    <n v="37.4958072088208"/>
    <n v="1.3897303744332419"/>
    <n v="7.9041927911791987"/>
    <n v="19"/>
    <n v="39"/>
    <n v="18.078020932445291"/>
    <n v="37.107516650808755"/>
    <n v="1.7780209324452905"/>
    <n v="8.2924833491912437"/>
    <n v="2.9313153319662118E-2"/>
    <n v="1.0322785291967817E-2"/>
    <n v="18.990368027694299"/>
    <n v="39.635938611629939"/>
    <n v="2.6903680276942978"/>
    <n v="5.7640613883700595"/>
    <n v="20.995424502783202"/>
    <n v="19.835224510749946"/>
    <n v="39.739091890266813"/>
    <n v="3.5352245107499449"/>
    <n v="5.6609081097331853"/>
    <m/>
    <m/>
    <m/>
    <m/>
    <m/>
    <m/>
    <m/>
    <m/>
    <m/>
    <m/>
    <m/>
    <m/>
    <m/>
    <m/>
    <m/>
    <m/>
    <m/>
    <m/>
  </r>
  <r>
    <x v="25"/>
    <n v="1193"/>
    <n v="24.8"/>
    <n v="16.2"/>
    <n v="37.799999999999997"/>
    <x v="8"/>
    <x v="1"/>
    <s v="New York"/>
    <x v="25"/>
    <n v="30"/>
    <n v="1163"/>
    <n v="8.8846006207450329E-3"/>
    <n v="16.262088398534097"/>
    <n v="34.031289640024156"/>
    <n v="6.2088398534097422E-2"/>
    <n v="3.7687103599758416"/>
    <n v="20"/>
    <n v="41"/>
    <n v="16.764459346186086"/>
    <n v="34.367141659681472"/>
    <n v="0.56445934618608717"/>
    <n v="3.4328583403185249"/>
    <n v="2.6670808547859047E-2"/>
    <n v="9.2536072490200464E-3"/>
    <n v="17.417201298839004"/>
    <n v="35.924415796879089"/>
    <n v="1.2172012988390044"/>
    <n v="1.8755842031209085"/>
    <n v="21.373818801375617"/>
    <n v="18.159314125928287"/>
    <n v="36.017835523103386"/>
    <n v="1.9593141259282874"/>
    <n v="1.7821644768966109"/>
    <m/>
    <m/>
    <m/>
    <m/>
    <m/>
    <m/>
    <m/>
    <m/>
    <m/>
    <m/>
    <m/>
    <m/>
    <m/>
    <m/>
    <m/>
    <m/>
    <m/>
    <m/>
  </r>
  <r>
    <x v="26"/>
    <n v="1006"/>
    <n v="26.7"/>
    <n v="17.399999999999999"/>
    <n v="40.700000000000003"/>
    <x v="8"/>
    <x v="1"/>
    <s v="Oklahoma"/>
    <x v="26"/>
    <n v="27"/>
    <n v="979"/>
    <n v="9.9867539017599663E-3"/>
    <n v="16.852212301023332"/>
    <n v="36.825720104543272"/>
    <n v="0.54778769897666635"/>
    <n v="3.8742798954567306"/>
    <n v="17"/>
    <n v="37"/>
    <n v="16.898608349900595"/>
    <n v="36.779324055666002"/>
    <n v="0.50139165009940356"/>
    <n v="3.9206759443340005"/>
    <n v="2.8638881041902417E-2"/>
    <n v="1.0442126890542741E-2"/>
    <n v="18.196754151359677"/>
    <n v="39.081007932445154"/>
    <n v="0.79675415135967853"/>
    <n v="1.6189920675548493"/>
    <n v="20.27868686176447"/>
    <n v="19.093478299040999"/>
    <n v="39.17453823635649"/>
    <n v="1.6934782990410007"/>
    <n v="1.5254617636435128"/>
    <m/>
    <m/>
    <m/>
    <m/>
    <m/>
    <m/>
    <m/>
    <m/>
    <m/>
    <m/>
    <m/>
    <m/>
    <m/>
    <m/>
    <m/>
    <m/>
    <m/>
    <m/>
  </r>
  <r>
    <x v="19"/>
    <n v="1290"/>
    <n v="28.9"/>
    <n v="16.3"/>
    <n v="50.7"/>
    <x v="8"/>
    <x v="1"/>
    <s v="Oregon"/>
    <x v="19"/>
    <n v="37"/>
    <n v="1253"/>
    <n v="9.1083544570688228E-3"/>
    <n v="19.573816085566836"/>
    <n v="37.790524999704481"/>
    <n v="3.2738160855668355"/>
    <n v="12.909475000295522"/>
    <n v="26"/>
    <n v="49"/>
    <n v="20.155038759689923"/>
    <n v="37.984496124031011"/>
    <n v="3.855038759689922"/>
    <n v="12.715503875968992"/>
    <n v="3.0081529035112527E-2"/>
    <n v="9.4113225159051482E-3"/>
    <n v="20.67020651920738"/>
    <n v="39.492851551017672"/>
    <n v="4.3702065192073789"/>
    <n v="11.207148448982331"/>
    <n v="23.658839733287699"/>
    <n v="21.325108540618292"/>
    <n v="39.610841751588495"/>
    <n v="5.0251085406182909"/>
    <n v="11.089158248411508"/>
    <m/>
    <m/>
    <m/>
    <m/>
    <m/>
    <m/>
    <m/>
    <m/>
    <m/>
    <m/>
    <m/>
    <m/>
    <m/>
    <m/>
    <m/>
    <m/>
    <m/>
    <m/>
  </r>
  <r>
    <x v="11"/>
    <n v="1304"/>
    <n v="37.9"/>
    <n v="24.3"/>
    <n v="58.6"/>
    <x v="8"/>
    <x v="1"/>
    <s v="Pennsylvania"/>
    <x v="11"/>
    <n v="49"/>
    <n v="1255"/>
    <n v="1.0321708905154972E-2"/>
    <n v="27.254978211409444"/>
    <n v="47.898396021719385"/>
    <n v="2.9549782114094434"/>
    <n v="10.701603978280616"/>
    <n v="36"/>
    <n v="63"/>
    <n v="27.607361963190183"/>
    <n v="48.312883435582819"/>
    <n v="3.3073619631901821"/>
    <n v="10.287116564417182"/>
    <n v="3.8934940521202978E-2"/>
    <n v="1.0570859155345105E-2"/>
    <n v="28.364081365857871"/>
    <n v="49.505799676548087"/>
    <n v="4.0640813658578701"/>
    <n v="9.0942003234519149"/>
    <n v="27.060705946369513"/>
    <n v="28.971689329476369"/>
    <n v="49.662810385365425"/>
    <n v="4.6716893294763686"/>
    <n v="8.9371896146345762"/>
    <m/>
    <m/>
    <m/>
    <m/>
    <m/>
    <m/>
    <m/>
    <m/>
    <m/>
    <m/>
    <m/>
    <m/>
    <m/>
    <m/>
    <m/>
    <m/>
    <m/>
    <m/>
  </r>
  <r>
    <x v="27"/>
    <n v="1113"/>
    <n v="26.9"/>
    <n v="18.399999999999999"/>
    <n v="39.299999999999997"/>
    <x v="8"/>
    <x v="1"/>
    <s v="Rhode Island"/>
    <x v="27"/>
    <n v="30"/>
    <n v="1083"/>
    <n v="9.5143735862395634E-3"/>
    <n v="17.439804311334562"/>
    <n v="36.468551483813684"/>
    <n v="0.96019568866543636"/>
    <n v="2.8314485161863132"/>
    <n v="20"/>
    <n v="41"/>
    <n v="17.969451931716083"/>
    <n v="36.837376460017971"/>
    <n v="0.43054806828391534"/>
    <n v="2.462623539982026"/>
    <n v="2.8581253998264989E-2"/>
    <n v="9.9058965684186758E-3"/>
    <n v="18.675357429846315"/>
    <n v="38.48715056668366"/>
    <n v="0.27535742984631639"/>
    <n v="0.81284943331633741"/>
    <n v="21.35496347439085"/>
    <n v="19.46851766777263"/>
    <n v="38.58937256237887"/>
    <n v="1.0685176677726318"/>
    <n v="0.71062743762112746"/>
    <m/>
    <m/>
    <m/>
    <m/>
    <m/>
    <m/>
    <m/>
    <m/>
    <m/>
    <m/>
    <m/>
    <m/>
    <m/>
    <m/>
    <m/>
    <m/>
    <m/>
    <m/>
  </r>
  <r>
    <x v="4"/>
    <n v="1123"/>
    <n v="20.9"/>
    <n v="12.1"/>
    <n v="35.700000000000003"/>
    <x v="8"/>
    <x v="1"/>
    <s v="South Carolina"/>
    <x v="4"/>
    <n v="23"/>
    <n v="1100"/>
    <n v="8.2839738104891376E-3"/>
    <n v="12.196881042582989"/>
    <n v="28.764828663561264"/>
    <n v="9.6881042582989352E-2"/>
    <n v="6.9351713364387386"/>
    <n v="15"/>
    <n v="33"/>
    <n v="13.357079252003562"/>
    <n v="29.385574354407836"/>
    <n v="1.2570792520035621"/>
    <n v="6.3144256455921663"/>
    <n v="2.2115559571643795E-2"/>
    <n v="8.7395514015355912E-3"/>
    <n v="13.376008170108204"/>
    <n v="30.855110973179386"/>
    <n v="1.276008170108204"/>
    <n v="4.8448890268206171"/>
    <n v="18.80322204558388"/>
    <n v="14.215946939261597"/>
    <n v="30.902608490801029"/>
    <n v="2.1159469392615975"/>
    <n v="4.7973915091989738"/>
    <m/>
    <m/>
    <m/>
    <m/>
    <m/>
    <m/>
    <m/>
    <m/>
    <m/>
    <m/>
    <m/>
    <m/>
    <m/>
    <m/>
    <m/>
    <m/>
    <m/>
    <m/>
  </r>
  <r>
    <x v="16"/>
    <n v="1108"/>
    <n v="20.100000000000001"/>
    <n v="11.6"/>
    <n v="34.700000000000003"/>
    <x v="8"/>
    <x v="1"/>
    <s v="Tennessee"/>
    <x v="16"/>
    <n v="22"/>
    <n v="1086"/>
    <n v="8.2141892301672414E-3"/>
    <n v="11.641406437702797"/>
    <n v="28.069784898037277"/>
    <n v="4.140643770279695E-2"/>
    <n v="6.630215101962726"/>
    <n v="14"/>
    <n v="32"/>
    <n v="12.635379061371841"/>
    <n v="28.880866425992778"/>
    <n v="1.0353790613718417"/>
    <n v="5.8191335740072248"/>
    <n v="2.1514514700431531E-2"/>
    <n v="8.6871933306399887E-3"/>
    <n v="12.827321369791543"/>
    <n v="30.201708031071522"/>
    <n v="1.227321369791543"/>
    <n v="4.4982919689284806"/>
    <n v="18.404122999160681"/>
    <n v="13.687803949052979"/>
    <n v="30.240634258764164"/>
    <n v="2.0878039490529794"/>
    <n v="4.459365741235839"/>
    <m/>
    <m/>
    <m/>
    <m/>
    <m/>
    <m/>
    <m/>
    <m/>
    <m/>
    <m/>
    <m/>
    <m/>
    <m/>
    <m/>
    <m/>
    <m/>
    <m/>
    <m/>
  </r>
  <r>
    <x v="12"/>
    <n v="1325"/>
    <n v="26.3"/>
    <n v="17.7"/>
    <n v="38.9"/>
    <x v="8"/>
    <x v="1"/>
    <s v="Utah"/>
    <x v="12"/>
    <n v="35"/>
    <n v="1290"/>
    <n v="8.6348172595539646E-3"/>
    <n v="17.780277080068679"/>
    <n v="35.04991159917661"/>
    <n v="8.0277080068679396E-2"/>
    <n v="3.8500884008233882"/>
    <n v="24"/>
    <n v="47"/>
    <n v="18.113207547169811"/>
    <n v="35.471698113207545"/>
    <n v="0.41320754716981156"/>
    <n v="3.428301886792454"/>
    <n v="2.7784149241635699E-2"/>
    <n v="8.9415447808180622E-3"/>
    <n v="18.842604460817636"/>
    <n v="36.725694022453766"/>
    <n v="1.1426044608176369"/>
    <n v="2.1743059775462328"/>
    <n v="23.045063772969204"/>
    <n v="19.489305779822914"/>
    <n v="36.831527923780548"/>
    <n v="1.7893057798229144"/>
    <n v="2.0684720762194502"/>
    <m/>
    <m/>
    <m/>
    <m/>
    <m/>
    <m/>
    <m/>
    <m/>
    <m/>
    <m/>
    <m/>
    <m/>
    <m/>
    <m/>
    <m/>
    <m/>
    <m/>
    <m/>
  </r>
  <r>
    <x v="43"/>
    <n v="1364"/>
    <n v="32.5"/>
    <n v="22.4"/>
    <n v="46.9"/>
    <x v="8"/>
    <x v="1"/>
    <s v="Virginia"/>
    <x v="43"/>
    <n v="44"/>
    <n v="1320"/>
    <n v="9.3764801678557514E-3"/>
    <n v="22.881584348273282"/>
    <n v="41.634544683984778"/>
    <n v="0.48158434827328378"/>
    <n v="5.2654553160152204"/>
    <n v="32"/>
    <n v="58"/>
    <n v="23.460410557184751"/>
    <n v="42.521994134897362"/>
    <n v="1.0604105571847526"/>
    <n v="4.3780058651026366"/>
    <n v="3.3571675367946759E-2"/>
    <n v="9.6350228438439045E-3"/>
    <n v="23.936652524102854"/>
    <n v="43.206698211790666"/>
    <n v="1.5366525241028555"/>
    <n v="3.6933017882093324"/>
    <n v="25.726521797544923"/>
    <n v="24.533156452580915"/>
    <n v="43.341273162046242"/>
    <n v="2.1331564525809164"/>
    <n v="3.5587268379537562"/>
    <m/>
    <m/>
    <m/>
    <m/>
    <m/>
    <m/>
    <m/>
    <m/>
    <m/>
    <m/>
    <m/>
    <m/>
    <m/>
    <m/>
    <m/>
    <m/>
    <m/>
    <m/>
  </r>
  <r>
    <x v="44"/>
    <n v="1362"/>
    <n v="18.5"/>
    <n v="11.3"/>
    <n v="30"/>
    <x v="8"/>
    <x v="1"/>
    <s v="Vermont"/>
    <x v="44"/>
    <n v="25"/>
    <n v="1337"/>
    <n v="7.1288280192729533E-3"/>
    <n v="11.226531745778441"/>
    <n v="25.484187784324348"/>
    <n v="7.3468254221559448E-2"/>
    <n v="4.5158122156756519"/>
    <n v="16"/>
    <n v="35"/>
    <n v="11.747430249632894"/>
    <n v="25.697503671071953"/>
    <n v="0.4474302496328928"/>
    <n v="4.3024963289280471"/>
    <n v="1.9709995795259557E-2"/>
    <n v="7.4944581939268302E-3"/>
    <n v="12.215537601332727"/>
    <n v="27.204453989186391"/>
    <n v="0.91553760133272633"/>
    <n v="2.7955460108136094"/>
    <n v="19.607341977224362"/>
    <n v="12.898318694283848"/>
    <n v="27.253822292888835"/>
    <n v="1.5983186942838472"/>
    <n v="2.7461777071111655"/>
    <m/>
    <m/>
    <m/>
    <m/>
    <m/>
    <m/>
    <m/>
    <m/>
    <m/>
    <m/>
    <m/>
    <m/>
    <m/>
    <m/>
    <m/>
    <m/>
    <m/>
    <m/>
  </r>
  <r>
    <x v="13"/>
    <n v="1461"/>
    <n v="28.9"/>
    <n v="16.399999999999999"/>
    <n v="50.5"/>
    <x v="8"/>
    <x v="1"/>
    <s v="Wisconsin"/>
    <x v="13"/>
    <n v="42"/>
    <n v="1419"/>
    <n v="8.5681805619748658E-3"/>
    <n v="20.179252702912194"/>
    <n v="37.315613826861927"/>
    <n v="3.7792527029121956"/>
    <n v="13.184386173138073"/>
    <n v="30"/>
    <n v="55"/>
    <n v="20.533880903490761"/>
    <n v="37.64544832306639"/>
    <n v="4.1338809034907626"/>
    <n v="12.85455167693361"/>
    <n v="2.9983264841306787E-2"/>
    <n v="8.8199222804729756E-3"/>
    <n v="21.163342560833811"/>
    <n v="38.803187121779764"/>
    <n v="4.7633425608338129"/>
    <n v="11.696812878220236"/>
    <n v="25.185819015324153"/>
    <n v="21.727825704980212"/>
    <n v="38.921371712068655"/>
    <n v="5.3278257049802136"/>
    <n v="11.578628287931345"/>
    <m/>
    <m/>
    <m/>
    <m/>
    <m/>
    <m/>
    <m/>
    <m/>
    <m/>
    <m/>
    <m/>
    <m/>
    <m/>
    <m/>
    <m/>
    <m/>
    <m/>
    <m/>
  </r>
  <r>
    <x v="5"/>
    <n v="1016"/>
    <n v="30.2"/>
    <n v="19.3"/>
    <n v="47"/>
    <x v="8"/>
    <x v="1"/>
    <s v="West Virginia"/>
    <x v="5"/>
    <n v="31"/>
    <n v="985"/>
    <n v="1.0575635920409682E-2"/>
    <n v="19.936175103212367"/>
    <n v="41.087446944031726"/>
    <n v="0.63617510321236637"/>
    <n v="5.9125530559682744"/>
    <n v="20"/>
    <n v="42"/>
    <n v="19.685039370078741"/>
    <n v="41.338582677165356"/>
    <n v="0.38503937007874001"/>
    <n v="5.6614173228346445"/>
    <n v="3.2280242311795548E-2"/>
    <n v="1.0989519648462827E-2"/>
    <n v="21.290722663332719"/>
    <n v="43.269761960258379"/>
    <n v="1.9907226633327184"/>
    <n v="3.7302380397416215"/>
    <n v="21.664390532884145"/>
    <n v="22.149064394798696"/>
    <n v="43.391964794176474"/>
    <n v="2.8490643947986953"/>
    <n v="3.6080352058235263"/>
    <m/>
    <m/>
    <m/>
    <m/>
    <m/>
    <m/>
    <m/>
    <m/>
    <m/>
    <m/>
    <m/>
    <m/>
    <m/>
    <m/>
    <m/>
    <m/>
    <m/>
    <m/>
  </r>
  <r>
    <x v="6"/>
    <n v="252812"/>
    <n v="1.5"/>
    <n v="1.3"/>
    <n v="1.6"/>
    <x v="0"/>
    <x v="2"/>
    <s v="Alabama"/>
    <x v="6"/>
    <n v="379"/>
    <n v="252433"/>
    <n v="1.5081489419930587E-4"/>
    <n v="1.348322804960544"/>
    <n v="1.6499525933591559"/>
    <n v="4.8322804960543975E-2"/>
    <n v="4.9952593359155806E-2"/>
    <n v="342"/>
    <n v="418"/>
    <n v="1.3527838868408144"/>
    <n v="1.6534025283609954"/>
    <n v="5.2783886840814365E-2"/>
    <n v="5.3402528360995349E-2"/>
    <n v="1.5067122661789074E-3"/>
    <n v="1.5138330914707198E-4"/>
    <n v="1.3553289570318354"/>
    <n v="1.6580955753259794"/>
    <n v="5.532895703183538E-2"/>
    <n v="5.809557532597931E-2"/>
    <n v="76.30214954437001"/>
    <n v="1.3577853850351966"/>
    <n v="1.659594595660941"/>
    <n v="5.778538503519659E-2"/>
    <n v="5.9594595660940941E-2"/>
    <m/>
    <m/>
    <m/>
    <m/>
    <m/>
    <m/>
    <m/>
    <m/>
    <m/>
    <m/>
    <m/>
    <m/>
    <m/>
    <m/>
    <m/>
    <m/>
    <m/>
    <m/>
  </r>
  <r>
    <x v="30"/>
    <n v="50342"/>
    <n v="3.3"/>
    <n v="2.8"/>
    <n v="3.8"/>
    <x v="0"/>
    <x v="2"/>
    <s v="Alaska"/>
    <x v="30"/>
    <n v="166"/>
    <n v="50176"/>
    <n v="5.0078862467995962E-4"/>
    <n v="2.7966568482849601"/>
    <n v="3.7982340976448792"/>
    <n v="3.3431517150397383E-3"/>
    <n v="1.765902355120641E-3"/>
    <n v="141"/>
    <n v="192"/>
    <n v="2.8008422390846608"/>
    <n v="3.8139128362003891"/>
    <n v="8.4223908466096731E-4"/>
    <n v="1.39128362003893E-2"/>
    <n v="3.3353445795060196E-3"/>
    <n v="5.0505327351521969E-4"/>
    <n v="2.8302913059908001"/>
    <n v="3.8403978530212393"/>
    <n v="3.0291305990800321E-2"/>
    <n v="4.0397853021239438E-2"/>
    <n v="50.492001824098473"/>
    <n v="2.8438243229166114"/>
    <n v="3.8467274497895096"/>
    <n v="4.3824322916611536E-2"/>
    <n v="4.6727449789509823E-2"/>
    <m/>
    <m/>
    <m/>
    <m/>
    <m/>
    <m/>
    <m/>
    <m/>
    <m/>
    <m/>
    <m/>
    <m/>
    <m/>
    <m/>
    <m/>
    <m/>
    <m/>
    <m/>
  </r>
  <r>
    <x v="0"/>
    <n v="274759"/>
    <n v="3.3"/>
    <n v="3.1"/>
    <n v="3.5"/>
    <x v="0"/>
    <x v="2"/>
    <s v="Arizona"/>
    <x v="0"/>
    <n v="907"/>
    <n v="273852"/>
    <n v="2.1447753145405665E-4"/>
    <n v="3.0865972286083978"/>
    <n v="3.5155522915165114"/>
    <n v="1.3402771391602286E-2"/>
    <n v="1.5552291516511385E-2"/>
    <n v="848"/>
    <n v="966"/>
    <n v="3.0863411207640148"/>
    <n v="3.5158083993608944"/>
    <n v="1.36588792359853E-2"/>
    <n v="1.5808399360894398E-2"/>
    <n v="3.3080191068942956E-3"/>
    <n v="2.1481303079717859E-4"/>
    <n v="3.093206076097117"/>
    <n v="3.522832137691474"/>
    <n v="6.7939239028831366E-3"/>
    <n v="2.2832137691473964E-2"/>
    <n v="117.88948527830352"/>
    <n v="3.0953093302416517"/>
    <n v="3.524368385870801"/>
    <n v="4.6906697583484203E-3"/>
    <n v="2.4368385870801035E-2"/>
    <m/>
    <m/>
    <m/>
    <m/>
    <m/>
    <m/>
    <m/>
    <m/>
    <m/>
    <m/>
    <m/>
    <m/>
    <m/>
    <m/>
    <m/>
    <m/>
    <m/>
    <m/>
  </r>
  <r>
    <x v="7"/>
    <n v="185692"/>
    <n v="5.3"/>
    <n v="5"/>
    <n v="5.7"/>
    <x v="0"/>
    <x v="2"/>
    <s v="Arkansas"/>
    <x v="7"/>
    <n v="984"/>
    <n v="184708"/>
    <n v="3.3021644864405304E-4"/>
    <n v="4.9688809815091046"/>
    <n v="5.6293138787972099"/>
    <n v="3.1119018490895378E-2"/>
    <n v="7.0686121202790275E-2"/>
    <n v="923"/>
    <n v="1046"/>
    <n v="4.9705964715765889"/>
    <n v="5.632983650345734"/>
    <n v="2.9403528423411096E-2"/>
    <n v="6.7016349654266172E-2"/>
    <n v="5.3093312250020504E-3"/>
    <n v="3.3068842189322699E-4"/>
    <n v="4.9786428031088237"/>
    <n v="5.6400196468952775"/>
    <n v="2.1357196891176322E-2"/>
    <n v="5.9980353104722717E-2"/>
    <n v="122.66627471936121"/>
    <n v="4.9817356424527741"/>
    <n v="5.6423119577633303"/>
    <n v="1.8264357547225885E-2"/>
    <n v="5.7688042236669901E-2"/>
    <m/>
    <m/>
    <m/>
    <m/>
    <m/>
    <m/>
    <m/>
    <m/>
    <m/>
    <m/>
    <m/>
    <m/>
    <m/>
    <m/>
    <m/>
    <m/>
    <m/>
    <m/>
  </r>
  <r>
    <x v="31"/>
    <n v="2406609"/>
    <n v="1"/>
    <n v="1"/>
    <n v="1.1000000000000001"/>
    <x v="0"/>
    <x v="2"/>
    <s v="California"/>
    <x v="31"/>
    <n v="2407"/>
    <n v="2404202"/>
    <n v="3.9935884575943293E-5"/>
    <n v="0.96022658469097955"/>
    <n v="1.0400983538428661"/>
    <n v="3.9773415309020455E-2"/>
    <n v="5.9901646157134003E-2"/>
    <n v="2311"/>
    <n v="2503"/>
    <n v="0.96027231677434932"/>
    <n v="1.0400526217594965"/>
    <n v="3.9727683225650678E-2"/>
    <n v="5.9947378240503557E-2"/>
    <n v="1.0009589776601238E-3"/>
    <n v="3.9959674735057209E-5"/>
    <n v="0.96099930292506652"/>
    <n v="1.040918652395181"/>
    <n v="3.9000697074933477E-2"/>
    <n v="5.908134760481909E-2"/>
    <n v="192.23855806280096"/>
    <n v="0.96122708668698409"/>
    <n v="1.0411063903918005"/>
    <n v="3.8772913313015911E-2"/>
    <n v="5.889360960819956E-2"/>
    <m/>
    <m/>
    <m/>
    <m/>
    <m/>
    <m/>
    <m/>
    <m/>
    <m/>
    <m/>
    <m/>
    <m/>
    <m/>
    <m/>
    <m/>
    <m/>
    <m/>
    <m/>
  </r>
  <r>
    <x v="8"/>
    <n v="130820"/>
    <n v="1.9"/>
    <n v="1.7"/>
    <n v="2.2000000000000002"/>
    <x v="0"/>
    <x v="2"/>
    <s v="Colorado"/>
    <x v="8"/>
    <n v="249"/>
    <n v="130571"/>
    <n v="2.3618913329015234E-4"/>
    <n v="1.6671895549838118"/>
    <n v="2.1395678215641163"/>
    <n v="3.2810445016188128E-2"/>
    <n v="6.0432178435883888E-2"/>
    <n v="218"/>
    <n v="280"/>
    <n v="1.6664118636294145"/>
    <n v="2.1403455129185138"/>
    <n v="3.3588136370585442E-2"/>
    <n v="5.9654487081486351E-2"/>
    <n v="1.9180045977271595E-3"/>
    <n v="2.3754031545197157E-4"/>
    <n v="1.6804642822751881"/>
    <n v="2.1555449131791309"/>
    <n v="1.9535717724811885E-2"/>
    <n v="4.4455086820869294E-2"/>
    <n v="61.853969859922529"/>
    <n v="1.6854247820707084"/>
    <n v="2.1582282800431503"/>
    <n v="1.4575217929291506E-2"/>
    <n v="4.1771719956849918E-2"/>
    <m/>
    <m/>
    <m/>
    <m/>
    <m/>
    <m/>
    <m/>
    <m/>
    <m/>
    <m/>
    <m/>
    <m/>
    <m/>
    <m/>
    <m/>
    <m/>
    <m/>
    <m/>
  </r>
  <r>
    <x v="20"/>
    <n v="163068"/>
    <n v="0.5"/>
    <n v="0.4"/>
    <n v="0.6"/>
    <x v="0"/>
    <x v="2"/>
    <s v="Connecticut"/>
    <x v="20"/>
    <n v="82"/>
    <n v="162986"/>
    <n v="1.0881206465391811E-4"/>
    <n v="0.39404563888080363"/>
    <n v="0.61166976818863983"/>
    <n v="5.9543611191963941E-3"/>
    <n v="1.1669768188639851E-2"/>
    <n v="64"/>
    <n v="100"/>
    <n v="0.39247430519783155"/>
    <n v="0.61324110187161185"/>
    <n v="7.52569480216847E-3"/>
    <n v="1.3241101871611871E-2"/>
    <n v="5.1462428252236866E-4"/>
    <n v="1.1070290808465067E-4"/>
    <n v="0.40392137443771797"/>
    <n v="0.62532719060701925"/>
    <n v="3.9213744377179505E-3"/>
    <n v="2.5327190607019268E-2"/>
    <n v="35.587167416638685"/>
    <n v="0.4085754174723818"/>
    <n v="0.62680541413078872"/>
    <n v="8.5754174723817744E-3"/>
    <n v="2.6805414130788741E-2"/>
    <m/>
    <m/>
    <m/>
    <m/>
    <m/>
    <m/>
    <m/>
    <m/>
    <m/>
    <m/>
    <m/>
    <m/>
    <m/>
    <m/>
    <m/>
    <m/>
    <m/>
    <m/>
  </r>
  <r>
    <x v="32"/>
    <n v="42834"/>
    <n v="3.2"/>
    <n v="2.7"/>
    <n v="3.8"/>
    <x v="0"/>
    <x v="2"/>
    <s v="Delaware"/>
    <x v="32"/>
    <n v="137"/>
    <n v="42697"/>
    <n v="5.3471714181326532E-4"/>
    <n v="2.6636766575050332"/>
    <n v="3.7331109411315637"/>
    <n v="3.6323342494966937E-2"/>
    <n v="6.6889058868436102E-2"/>
    <n v="115"/>
    <n v="160"/>
    <n v="2.68478311621609"/>
    <n v="3.7353504225615164"/>
    <n v="1.5216883783910173E-2"/>
    <n v="6.464957743848343E-2"/>
    <n v="3.2429441979211124E-3"/>
    <n v="5.4023185942916863E-4"/>
    <n v="2.7027123384919438"/>
    <n v="3.7831760573502811"/>
    <n v="2.7123384919436333E-3"/>
    <n v="1.6823942649718759E-2"/>
    <n v="45.885829809824763"/>
    <n v="2.7190402349614855"/>
    <n v="3.7901920074879802"/>
    <n v="1.9040234961485325E-2"/>
    <n v="9.807992512019581E-3"/>
    <m/>
    <m/>
    <m/>
    <m/>
    <m/>
    <m/>
    <m/>
    <m/>
    <m/>
    <m/>
    <m/>
    <m/>
    <m/>
    <m/>
    <m/>
    <m/>
    <m/>
    <m/>
  </r>
  <r>
    <x v="47"/>
    <n v="58590"/>
    <n v="0.5"/>
    <n v="0.4"/>
    <n v="0.8"/>
    <x v="0"/>
    <x v="2"/>
    <s v="District of Columbia"/>
    <x v="47"/>
    <n v="29"/>
    <n v="58561"/>
    <n v="1.801009837633389E-4"/>
    <n v="0.3148640273307044"/>
    <n v="0.67506599485738217"/>
    <n v="8.5135972669295623E-2"/>
    <n v="0.12493400514261788"/>
    <n v="19"/>
    <n v="40"/>
    <n v="0.32428742106161462"/>
    <n v="0.68271036012971498"/>
    <n v="7.57125789383854E-2"/>
    <n v="0.11728963987028507"/>
    <n v="5.2771295823090744E-4"/>
    <n v="1.888155475606663E-4"/>
    <n v="0.33889741067024115"/>
    <n v="0.71652850579157368"/>
    <n v="6.1102589329758872E-2"/>
    <n v="8.3471494208426367E-2"/>
    <n v="21.271344349660918"/>
    <n v="0.35473108978738283"/>
    <n v="0.71776146670182794"/>
    <n v="4.5268910212617197E-2"/>
    <n v="8.2238533298172101E-2"/>
    <m/>
    <m/>
    <m/>
    <m/>
    <m/>
    <m/>
    <m/>
    <m/>
    <m/>
    <m/>
    <m/>
    <m/>
    <m/>
    <m/>
    <m/>
    <m/>
    <m/>
    <m/>
  </r>
  <r>
    <x v="14"/>
    <n v="801638"/>
    <n v="1.7"/>
    <n v="1.6"/>
    <n v="1.8"/>
    <x v="0"/>
    <x v="2"/>
    <s v="Florida"/>
    <x v="14"/>
    <n v="1363"/>
    <n v="800275"/>
    <n v="9.0187884545891308E-5"/>
    <n v="1.6100808152911923"/>
    <n v="1.7904565843829747"/>
    <n v="1.0080815291192202E-2"/>
    <n v="9.5434156170253193E-3"/>
    <n v="1291"/>
    <n v="1436"/>
    <n v="1.6104525983049707"/>
    <n v="1.7913322472238093"/>
    <n v="1.0452598304970584E-2"/>
    <n v="8.6677527761906958E-3"/>
    <n v="1.7026565466274519E-3"/>
    <n v="9.0282450655906486E-5"/>
    <n v="1.6123740959715456"/>
    <n v="1.7929389972833583"/>
    <n v="1.2374095971545485E-2"/>
    <n v="7.0610027166417844E-3"/>
    <n v="144.62061988328705"/>
    <n v="1.6130775024361412"/>
    <n v="1.7934830306956289"/>
    <n v="1.3077502436141142E-2"/>
    <n v="6.5169693043711785E-3"/>
    <m/>
    <m/>
    <m/>
    <m/>
    <m/>
    <m/>
    <m/>
    <m/>
    <m/>
    <m/>
    <m/>
    <m/>
    <m/>
    <m/>
    <m/>
    <m/>
    <m/>
    <m/>
  </r>
  <r>
    <x v="1"/>
    <n v="460568"/>
    <n v="2.2999999999999998"/>
    <n v="2.1"/>
    <n v="2.4"/>
    <x v="0"/>
    <x v="2"/>
    <s v="Georgia"/>
    <x v="1"/>
    <n v="1059"/>
    <n v="459509"/>
    <n v="1.3832556150809411E-4"/>
    <n v="2.1610091729936514"/>
    <n v="2.4376602960098399"/>
    <n v="6.1009172993651273E-2"/>
    <n v="3.766029600984E-2"/>
    <n v="996"/>
    <n v="1123"/>
    <n v="2.1625471157353529"/>
    <n v="2.4382935853120493"/>
    <n v="6.2547115735352765E-2"/>
    <n v="3.8293585312049405E-2"/>
    <n v="2.3034858710640543E-3"/>
    <n v="1.3851172062451545E-4"/>
    <n v="2.164974150439539"/>
    <n v="2.4419975916885699"/>
    <n v="6.4974150439538914E-2"/>
    <n v="4.199759168856998E-2"/>
    <n v="127.44454886745508"/>
    <n v="2.166216787844645"/>
    <n v="2.4429261682179342"/>
    <n v="6.6216787844644909E-2"/>
    <n v="4.2926168217934269E-2"/>
    <m/>
    <m/>
    <m/>
    <m/>
    <m/>
    <m/>
    <m/>
    <m/>
    <m/>
    <m/>
    <m/>
    <m/>
    <m/>
    <m/>
    <m/>
    <m/>
    <m/>
    <m/>
  </r>
  <r>
    <x v="45"/>
    <n v="62623"/>
    <n v="0.7"/>
    <n v="0.5"/>
    <n v="1"/>
    <x v="0"/>
    <x v="2"/>
    <s v="Hawaii"/>
    <x v="45"/>
    <n v="44"/>
    <n v="62579"/>
    <n v="2.0753336852544221E-4"/>
    <n v="0.49508388072802695"/>
    <n v="0.91015061777891149"/>
    <n v="4.9161192719730518E-3"/>
    <n v="8.9849382221088514E-2"/>
    <n v="31"/>
    <n v="57"/>
    <n v="0.49502578924676238"/>
    <n v="0.91020870926017594"/>
    <n v="4.9742107532376179E-3"/>
    <n v="8.9791290739824059E-2"/>
    <n v="7.3324357960063372E-4"/>
    <n v="2.1419897505269933E-4"/>
    <n v="0.51904460454793433"/>
    <n v="0.94744255465333305"/>
    <n v="1.904460454793433E-2"/>
    <n v="5.2557445346666953E-2"/>
    <n v="26.128649762085601"/>
    <n v="0.53262153658567069"/>
    <n v="0.94983321696821232"/>
    <n v="3.2621536585670685E-2"/>
    <n v="5.0166783031787676E-2"/>
    <m/>
    <m/>
    <m/>
    <m/>
    <m/>
    <m/>
    <m/>
    <m/>
    <m/>
    <m/>
    <m/>
    <m/>
    <m/>
    <m/>
    <m/>
    <m/>
    <m/>
    <m/>
  </r>
  <r>
    <x v="21"/>
    <n v="66850"/>
    <n v="6.2"/>
    <n v="5.6"/>
    <n v="6.8"/>
    <x v="0"/>
    <x v="2"/>
    <s v="Idaho"/>
    <x v="21"/>
    <n v="414"/>
    <n v="66436"/>
    <n v="5.9469992317524758E-4"/>
    <n v="5.5982694111553428"/>
    <n v="6.7876692575058382"/>
    <n v="1.7305888446568218E-3"/>
    <n v="1.2330742494161662E-2"/>
    <n v="375"/>
    <n v="455"/>
    <n v="5.6095736724008978"/>
    <n v="6.8062827225130889"/>
    <n v="9.5736724008981255E-3"/>
    <n v="6.2827225130890341E-3"/>
    <n v="6.2213437602764779E-3"/>
    <n v="5.9671003177866756E-4"/>
    <n v="5.6246337284978098"/>
    <n v="6.8180537920551458"/>
    <n v="2.4633728497810203E-2"/>
    <n v="1.8053792055146012E-2"/>
    <n v="79.556448495688485"/>
    <n v="5.6338199412893815"/>
    <n v="6.8238255828454033"/>
    <n v="3.3819941289381816E-2"/>
    <n v="2.3825582845403481E-2"/>
    <m/>
    <m/>
    <m/>
    <m/>
    <m/>
    <m/>
    <m/>
    <m/>
    <m/>
    <m/>
    <m/>
    <m/>
    <m/>
    <m/>
    <m/>
    <m/>
    <m/>
    <m/>
  </r>
  <r>
    <x v="34"/>
    <n v="706643"/>
    <n v="1.9"/>
    <n v="1.8"/>
    <n v="2"/>
    <x v="0"/>
    <x v="2"/>
    <s v="Illinois"/>
    <x v="34"/>
    <n v="1343"/>
    <n v="705300"/>
    <n v="1.0154836783619233E-4"/>
    <n v="1.7989869802815983"/>
    <n v="2.002083715953983"/>
    <n v="1.0130197184017309E-3"/>
    <n v="2.0837159539830452E-3"/>
    <n v="1271"/>
    <n v="1415"/>
    <n v="1.7986451433043276"/>
    <n v="2.0024255529312538"/>
    <n v="1.3548566956724795E-3"/>
    <n v="2.4255529312537938E-3"/>
    <n v="1.9032431060384514E-3"/>
    <n v="1.0165633620796478E-4"/>
    <n v="1.8015867698304866"/>
    <n v="2.0048994422464164"/>
    <n v="1.5867698304865563E-3"/>
    <n v="4.8994422464163634E-3"/>
    <n v="143.54163096945436"/>
    <n v="1.8023853489478039"/>
    <n v="2.0055159971696557"/>
    <n v="2.3853489478038448E-3"/>
    <n v="5.5159971696556731E-3"/>
    <m/>
    <m/>
    <m/>
    <m/>
    <m/>
    <m/>
    <m/>
    <m/>
    <m/>
    <m/>
    <m/>
    <m/>
    <m/>
    <m/>
    <m/>
    <m/>
    <m/>
    <m/>
  </r>
  <r>
    <x v="22"/>
    <n v="318736"/>
    <n v="2.8"/>
    <n v="2.6"/>
    <n v="3"/>
    <x v="0"/>
    <x v="2"/>
    <s v="Indiana"/>
    <x v="22"/>
    <n v="892"/>
    <n v="317844"/>
    <n v="1.8339641833702518E-4"/>
    <n v="2.6151578711062755"/>
    <n v="2.9819507077803262"/>
    <n v="1.5157871106275422E-2"/>
    <n v="1.8049292219673774E-2"/>
    <n v="834"/>
    <n v="951"/>
    <n v="2.6165855127754631"/>
    <n v="2.9836604588123086"/>
    <n v="1.6585512775463052E-2"/>
    <n v="1.6339541187691431E-2"/>
    <n v="2.8045465710185976E-3"/>
    <n v="1.8368876371574895E-4"/>
    <n v="2.6208578073028486"/>
    <n v="2.9882353347343469"/>
    <n v="2.0857807302848475E-2"/>
    <n v="1.1764665265653118E-2"/>
    <n v="116.9405150309977"/>
    <n v="2.622673300171193"/>
    <n v="2.9895571967552534"/>
    <n v="2.2673300171192956E-2"/>
    <n v="1.0442803244746557E-2"/>
    <m/>
    <m/>
    <m/>
    <m/>
    <m/>
    <m/>
    <m/>
    <m/>
    <m/>
    <m/>
    <m/>
    <m/>
    <m/>
    <m/>
    <m/>
    <m/>
    <m/>
    <m/>
  </r>
  <r>
    <x v="33"/>
    <n v="106118"/>
    <n v="1.5"/>
    <n v="1.2"/>
    <n v="1.7"/>
    <x v="0"/>
    <x v="2"/>
    <s v="Iowa"/>
    <x v="33"/>
    <n v="159"/>
    <n v="105959"/>
    <n v="2.327190815507712E-4"/>
    <n v="1.2656129639080576"/>
    <n v="1.7310511270096001"/>
    <n v="6.5612963908057598E-2"/>
    <n v="3.105112700960011E-2"/>
    <n v="135"/>
    <n v="184"/>
    <n v="1.2721687178424019"/>
    <n v="1.7339188450592737"/>
    <n v="7.2168717842401975E-2"/>
    <n v="3.3918845059273783E-2"/>
    <n v="1.5163770925779724E-3"/>
    <n v="2.3480427228911622E-4"/>
    <n v="1.2815728202888561"/>
    <n v="1.7511813648670886"/>
    <n v="8.1572820288856152E-2"/>
    <n v="5.1181364867088686E-2"/>
    <n v="49.463158092590433"/>
    <n v="1.2880397520909248"/>
    <n v="1.7541375639328352"/>
    <n v="8.803975209092485E-2"/>
    <n v="5.4137563932835198E-2"/>
    <m/>
    <m/>
    <m/>
    <m/>
    <m/>
    <m/>
    <m/>
    <m/>
    <m/>
    <m/>
    <m/>
    <m/>
    <m/>
    <m/>
    <m/>
    <m/>
    <m/>
    <m/>
  </r>
  <r>
    <x v="35"/>
    <n v="102151"/>
    <n v="4.2"/>
    <n v="3.8"/>
    <n v="4.5999999999999996"/>
    <x v="0"/>
    <x v="2"/>
    <s v="Kansas"/>
    <x v="35"/>
    <n v="429"/>
    <n v="101722"/>
    <n v="3.9657035731090759E-4"/>
    <n v="3.8030948442044958"/>
    <n v="4.5962355588263106"/>
    <n v="3.0948442044960167E-3"/>
    <n v="3.7644411736890149E-3"/>
    <n v="389"/>
    <n v="470"/>
    <n v="3.8080880265489325"/>
    <n v="4.6010318058560369"/>
    <n v="8.088026548932703E-3"/>
    <n v="1.0318058560372378E-3"/>
    <n v="4.2183094139894885E-3"/>
    <n v="3.9787550202166828E-4"/>
    <n v="3.8204339119678199"/>
    <n v="4.6161849160111563"/>
    <n v="2.0433911967820073E-2"/>
    <n v="1.618491601115668E-2"/>
    <n v="81.064158314627477"/>
    <n v="3.8264329391632712"/>
    <n v="4.6199749500654663"/>
    <n v="2.6432939163271385E-2"/>
    <n v="1.9974950065466679E-2"/>
    <m/>
    <m/>
    <m/>
    <m/>
    <m/>
    <m/>
    <m/>
    <m/>
    <m/>
    <m/>
    <m/>
    <m/>
    <m/>
    <m/>
    <m/>
    <m/>
    <m/>
    <m/>
  </r>
  <r>
    <x v="36"/>
    <n v="270411"/>
    <n v="2.2000000000000002"/>
    <n v="2"/>
    <n v="2.4"/>
    <x v="0"/>
    <x v="2"/>
    <s v="Kentucky"/>
    <x v="36"/>
    <n v="595"/>
    <n v="269816"/>
    <n v="1.7660536488985277E-4"/>
    <n v="2.0237489106388793"/>
    <n v="2.3769596404185851"/>
    <n v="2.3748910638879295E-2"/>
    <n v="2.3040359581414815E-2"/>
    <n v="548"/>
    <n v="643"/>
    <n v="2.0265447781340256"/>
    <n v="2.3778618473360922"/>
    <n v="2.654477813402556E-2"/>
    <n v="2.2138152663907729E-2"/>
    <n v="2.2074259171209255E-3"/>
    <n v="1.7702834250474643E-4"/>
    <n v="2.0303975746161789"/>
    <n v="2.3844542596256719"/>
    <n v="3.0397574616178868E-2"/>
    <n v="1.5545740374327988E-2"/>
    <n v="95.549267711202091"/>
    <n v="2.0326032868223587"/>
    <n v="2.3859465692980453"/>
    <n v="3.260328682235869E-2"/>
    <n v="1.4053430701954639E-2"/>
    <m/>
    <m/>
    <m/>
    <m/>
    <m/>
    <m/>
    <m/>
    <m/>
    <m/>
    <m/>
    <m/>
    <m/>
    <m/>
    <m/>
    <m/>
    <m/>
    <m/>
    <m/>
  </r>
  <r>
    <x v="37"/>
    <n v="339301"/>
    <n v="1.7"/>
    <n v="1.6"/>
    <n v="1.8"/>
    <x v="0"/>
    <x v="2"/>
    <s v="Louisiana"/>
    <x v="37"/>
    <n v="577"/>
    <n v="338724"/>
    <n v="1.3863767701793213E-4"/>
    <n v="1.5619172874531422"/>
    <n v="1.8391926414890065"/>
    <n v="3.8082712546857911E-2"/>
    <n v="3.9192641489006474E-2"/>
    <n v="530"/>
    <n v="624"/>
    <n v="1.5620348893755103"/>
    <n v="1.8390750395666384"/>
    <n v="3.7965110624489817E-2"/>
    <n v="3.9075039566638381E-2"/>
    <n v="1.7061964896265918E-3"/>
    <n v="1.3898081601892515E-4"/>
    <n v="1.5672156736076666"/>
    <n v="1.845177305645517"/>
    <n v="3.2784326392333529E-2"/>
    <n v="4.5177305645516919E-2"/>
    <n v="94.117531296381713"/>
    <n v="1.5689783896784322"/>
    <n v="1.8463617918477881"/>
    <n v="3.1021610321567916E-2"/>
    <n v="4.6361791847788103E-2"/>
    <m/>
    <m/>
    <m/>
    <m/>
    <m/>
    <m/>
    <m/>
    <m/>
    <m/>
    <m/>
    <m/>
    <m/>
    <m/>
    <m/>
    <m/>
    <m/>
    <m/>
    <m/>
  </r>
  <r>
    <x v="23"/>
    <n v="69466"/>
    <n v="9.8000000000000007"/>
    <n v="9.1"/>
    <n v="10.6"/>
    <x v="0"/>
    <x v="2"/>
    <s v="Maine"/>
    <x v="23"/>
    <n v="681"/>
    <n v="68785"/>
    <n v="7.3267281831037006E-4"/>
    <n v="9.0706842196650435"/>
    <n v="10.536029856285783"/>
    <n v="2.9315780334956187E-2"/>
    <n v="6.3970143714216832E-2"/>
    <n v="630"/>
    <n v="732"/>
    <n v="9.0691849249992806"/>
    <n v="10.537529150951544"/>
    <n v="3.0815075000719006E-2"/>
    <n v="6.247084904845579E-2"/>
    <n v="9.8304633358802015E-3"/>
    <n v="7.3415523367101354E-4"/>
    <n v="9.0963081022091874"/>
    <n v="10.564618569551214"/>
    <n v="3.6918977908122486E-3"/>
    <n v="3.5381430448785167E-2"/>
    <n v="101.82718034623802"/>
    <n v="9.1047730346722648"/>
    <n v="10.570548372688512"/>
    <n v="4.7730346722651973E-3"/>
    <n v="2.9451627311487982E-2"/>
    <m/>
    <m/>
    <m/>
    <m/>
    <m/>
    <m/>
    <m/>
    <m/>
    <m/>
    <m/>
    <m/>
    <m/>
    <m/>
    <m/>
    <m/>
    <m/>
    <m/>
    <m/>
  </r>
  <r>
    <x v="2"/>
    <n v="275403"/>
    <n v="1.9"/>
    <n v="1.8"/>
    <n v="2.1"/>
    <x v="0"/>
    <x v="2"/>
    <s v="Maryland"/>
    <x v="2"/>
    <n v="523"/>
    <n v="274880"/>
    <n v="1.6259886374145484E-4"/>
    <n v="1.7364363682640063"/>
    <n v="2.0616340957469164"/>
    <n v="6.3563631735993775E-2"/>
    <n v="3.8365904253083727E-2"/>
    <n v="479"/>
    <n v="569"/>
    <n v="1.7392693616264165"/>
    <n v="2.0660631874017348"/>
    <n v="6.0730638373583501E-2"/>
    <n v="3.3936812598265309E-2"/>
    <n v="1.905982896539025E-3"/>
    <n v="1.6304241726258016E-4"/>
    <n v="1.7429404792764449"/>
    <n v="2.0690253138016055"/>
    <n v="5.7059520723555135E-2"/>
    <n v="3.0974686198394608E-2"/>
    <n v="89.600076060855812"/>
    <n v="1.7451298189764917"/>
    <n v="2.0704669659632815"/>
    <n v="5.487018102350838E-2"/>
    <n v="2.9533034036718586E-2"/>
    <m/>
    <m/>
    <m/>
    <m/>
    <m/>
    <m/>
    <m/>
    <m/>
    <m/>
    <m/>
    <m/>
    <m/>
    <m/>
    <m/>
    <m/>
    <m/>
    <m/>
    <m/>
  </r>
  <r>
    <x v="17"/>
    <n v="331038"/>
    <n v="1.1000000000000001"/>
    <n v="1"/>
    <n v="1.2"/>
    <x v="0"/>
    <x v="2"/>
    <s v="Massachusetts"/>
    <x v="17"/>
    <n v="364"/>
    <n v="330674"/>
    <n v="1.1289690418438336E-4"/>
    <n v="0.98667474620016471"/>
    <n v="1.2124685545689313"/>
    <n v="1.332525379983529E-2"/>
    <n v="1.2468554568931367E-2"/>
    <n v="327"/>
    <n v="402"/>
    <n v="0.98780200460370104"/>
    <n v="1.2143620974027152"/>
    <n v="1.2197995396298955E-2"/>
    <n v="1.4362097402715213E-2"/>
    <n v="1.1053609652418063E-3"/>
    <n v="1.133406829168768E-4"/>
    <n v="0.99202028232492945"/>
    <n v="1.2187016481586832"/>
    <n v="7.9797176750705523E-3"/>
    <n v="1.8701648158683248E-2"/>
    <n v="74.793747939084895"/>
    <n v="0.99390413607801575"/>
    <n v="1.2198385605890898"/>
    <n v="6.0958639219842459E-3"/>
    <n v="1.9838560589089838E-2"/>
    <m/>
    <m/>
    <m/>
    <m/>
    <m/>
    <m/>
    <m/>
    <m/>
    <m/>
    <m/>
    <m/>
    <m/>
    <m/>
    <m/>
    <m/>
    <m/>
    <m/>
    <m/>
  </r>
  <r>
    <x v="38"/>
    <n v="551959"/>
    <n v="5.8"/>
    <n v="5.6"/>
    <n v="6"/>
    <x v="0"/>
    <x v="2"/>
    <s v="Michigan"/>
    <x v="38"/>
    <n v="3201"/>
    <n v="548758"/>
    <n v="2.0031853328142743E-4"/>
    <n v="5.5990252585581839"/>
    <n v="5.9996623251210393"/>
    <n v="9.7474144181575184E-4"/>
    <n v="3.3767487896074755E-4"/>
    <n v="3091"/>
    <n v="3312"/>
    <n v="5.6000536271715831"/>
    <n v="6.0004456852773487"/>
    <n v="5.3627171583414679E-5"/>
    <n v="4.4568527734867303E-4"/>
    <n v="5.8027832470481655E-3"/>
    <n v="2.0040639913098207E-4"/>
    <n v="5.6023768479171832"/>
    <n v="6.0031896461791474"/>
    <n v="2.3768479171835111E-3"/>
    <n v="3.1896461791474096E-3"/>
    <n v="221.15142998584943"/>
    <n v="5.6033572952902562"/>
    <n v="6.0040209149668149"/>
    <n v="3.3572952902565234E-3"/>
    <n v="4.0209149668148925E-3"/>
    <m/>
    <m/>
    <m/>
    <m/>
    <m/>
    <m/>
    <m/>
    <m/>
    <m/>
    <m/>
    <m/>
    <m/>
    <m/>
    <m/>
    <m/>
    <m/>
    <m/>
    <m/>
  </r>
  <r>
    <x v="15"/>
    <n v="211436"/>
    <n v="5.6"/>
    <n v="5.3"/>
    <n v="5.9"/>
    <x v="0"/>
    <x v="2"/>
    <s v="Minnesota"/>
    <x v="15"/>
    <n v="1184"/>
    <n v="210252"/>
    <n v="3.1807212392465914E-4"/>
    <n v="5.2817311262314171"/>
    <n v="5.9178753740807348"/>
    <n v="1.8268873768582772E-2"/>
    <n v="1.7875374080734474E-2"/>
    <n v="1117"/>
    <n v="1252"/>
    <n v="5.282922491912446"/>
    <n v="5.92141357195558"/>
    <n v="1.7077508087553817E-2"/>
    <n v="2.1413571955579691E-2"/>
    <n v="5.6087855591838067E-3"/>
    <n v="3.1844949235804946E-4"/>
    <n v="5.2903360668257573"/>
    <n v="5.9272350515418566"/>
    <n v="9.6639331742425227E-3"/>
    <n v="2.7235051541856237E-2"/>
    <n v="134.53040859137872"/>
    <n v="5.2930210190902969"/>
    <n v="5.9292795769060396"/>
    <n v="6.9789809097029476E-3"/>
    <n v="2.9279576906039217E-2"/>
    <m/>
    <m/>
    <m/>
    <m/>
    <m/>
    <m/>
    <m/>
    <m/>
    <m/>
    <m/>
    <m/>
    <m/>
    <m/>
    <m/>
    <m/>
    <m/>
    <m/>
    <m/>
  </r>
  <r>
    <x v="48"/>
    <n v="228630"/>
    <n v="1.7"/>
    <n v="1.5"/>
    <n v="1.9"/>
    <x v="0"/>
    <x v="2"/>
    <s v="Mississippi"/>
    <x v="48"/>
    <n v="389"/>
    <n v="228241"/>
    <n v="1.6893510181384457E-4"/>
    <n v="1.5325039044408029"/>
    <n v="1.8703741080684919"/>
    <n v="3.2503904440802867E-2"/>
    <n v="2.9625891931507997E-2"/>
    <n v="351"/>
    <n v="428"/>
    <n v="1.5352315969032935"/>
    <n v="1.8720202947994575"/>
    <n v="3.5231596903293472E-2"/>
    <n v="2.7979705200542382E-2"/>
    <n v="1.7098113162777608E-3"/>
    <n v="1.6955492416760565E-4"/>
    <n v="1.5402563921101551"/>
    <n v="1.8793662404453664"/>
    <n v="4.0256392110155081E-2"/>
    <n v="2.0633759554633535E-2"/>
    <n v="77.29320741307302"/>
    <n v="1.542965483381203"/>
    <n v="1.881030954878756"/>
    <n v="4.2965483381202985E-2"/>
    <n v="1.8969045121243866E-2"/>
    <m/>
    <m/>
    <m/>
    <m/>
    <m/>
    <m/>
    <m/>
    <m/>
    <m/>
    <m/>
    <m/>
    <m/>
    <m/>
    <m/>
    <m/>
    <m/>
    <m/>
    <m/>
  </r>
  <r>
    <x v="9"/>
    <n v="400654"/>
    <n v="2.7"/>
    <n v="2.5"/>
    <n v="2.9"/>
    <x v="0"/>
    <x v="2"/>
    <s v="Missouri"/>
    <x v="9"/>
    <n v="1082"/>
    <n v="399572"/>
    <n v="1.6069598302902185E-4"/>
    <n v="2.5398885612410966"/>
    <n v="2.8612805272991402"/>
    <n v="3.9888561241096632E-2"/>
    <n v="3.8719472700859736E-2"/>
    <n v="1018"/>
    <n v="1147"/>
    <n v="2.5408457172522927"/>
    <n v="2.8628192904600978"/>
    <n v="4.084571725229269E-2"/>
    <n v="3.7180709539902157E-2"/>
    <n v="2.7053525907884961E-3"/>
    <n v="1.609072823735711E-4"/>
    <n v="2.5444453084149248"/>
    <n v="2.8662598731620674"/>
    <n v="4.4445308414924778E-2"/>
    <n v="3.3740126837932483E-2"/>
    <n v="128.7946026882035"/>
    <n v="2.5458716204137555"/>
    <n v="2.86732945640482"/>
    <n v="4.5871620413755476E-2"/>
    <n v="3.2670543595179957E-2"/>
    <m/>
    <m/>
    <m/>
    <m/>
    <m/>
    <m/>
    <m/>
    <m/>
    <m/>
    <m/>
    <m/>
    <m/>
    <m/>
    <m/>
    <m/>
    <m/>
    <m/>
    <m/>
  </r>
  <r>
    <x v="39"/>
    <n v="33967"/>
    <n v="5.2"/>
    <n v="4.4000000000000004"/>
    <n v="6"/>
    <x v="0"/>
    <x v="2"/>
    <s v="Montana"/>
    <x v="39"/>
    <n v="177"/>
    <n v="33790"/>
    <n v="7.6567247187184077E-4"/>
    <n v="4.4452675581573056"/>
    <n v="5.9766125019009859"/>
    <n v="4.526755815730521E-2"/>
    <n v="2.3387498099014081E-2"/>
    <n v="151"/>
    <n v="203"/>
    <n v="4.4454912120587631"/>
    <n v="5.9763888479995293"/>
    <n v="4.549121205876272E-2"/>
    <n v="2.3611152000470703E-2"/>
    <n v="5.2668913022726853E-3"/>
    <n v="7.717373986925874E-4"/>
    <n v="4.495153903580098"/>
    <n v="6.0386287009652726"/>
    <n v="9.5153903580097676E-2"/>
    <n v="3.86287009652726E-2"/>
    <n v="52.08391519136589"/>
    <n v="4.5150124409072756"/>
    <n v="6.0482071736459933"/>
    <n v="0.11501244090727525"/>
    <n v="4.8207173645993251E-2"/>
    <m/>
    <m/>
    <m/>
    <m/>
    <m/>
    <m/>
    <m/>
    <m/>
    <m/>
    <m/>
    <m/>
    <m/>
    <m/>
    <m/>
    <m/>
    <m/>
    <m/>
    <m/>
  </r>
  <r>
    <x v="40"/>
    <n v="97463"/>
    <n v="1.1000000000000001"/>
    <n v="0.9"/>
    <n v="1.4"/>
    <x v="0"/>
    <x v="2"/>
    <s v="Nebraska"/>
    <x v="40"/>
    <n v="107"/>
    <n v="97356"/>
    <n v="2.0790344131137479E-4"/>
    <n v="0.88994907708021997"/>
    <n v="1.3057559597029695"/>
    <n v="1.0050922919780048E-2"/>
    <n v="9.4244040297030374E-2"/>
    <n v="87"/>
    <n v="128"/>
    <n v="0.89264644018755834"/>
    <n v="1.313318900505833"/>
    <n v="7.353559812441679E-3"/>
    <n v="8.6681099494166913E-2"/>
    <n v="1.1175157395078364E-3"/>
    <n v="2.1067040230439462E-4"/>
    <n v="0.90684533720344185"/>
    <n v="1.3281861418122312"/>
    <n v="6.8453372034418258E-3"/>
    <n v="7.1813858187768753E-2"/>
    <n v="40.613176007919371"/>
    <n v="0.91430213673270322"/>
    <n v="1.3309892418040035"/>
    <n v="1.4302136732703197E-2"/>
    <n v="6.9010758195996447E-2"/>
    <m/>
    <m/>
    <m/>
    <m/>
    <m/>
    <m/>
    <m/>
    <m/>
    <m/>
    <m/>
    <m/>
    <m/>
    <m/>
    <m/>
    <m/>
    <m/>
    <m/>
    <m/>
  </r>
  <r>
    <x v="18"/>
    <n v="50946"/>
    <n v="3.3"/>
    <n v="2.9"/>
    <n v="3.9"/>
    <x v="0"/>
    <x v="2"/>
    <s v="Nevada"/>
    <x v="18"/>
    <n v="168"/>
    <n v="50778"/>
    <n v="4.9782349630595303E-4"/>
    <n v="2.7997857369999002"/>
    <n v="3.7954327296118064"/>
    <n v="0.10021426300009972"/>
    <n v="0.10456727038819347"/>
    <n v="143"/>
    <n v="194"/>
    <n v="2.8068935735877205"/>
    <n v="3.8079535194127114"/>
    <n v="9.3106426412279397E-2"/>
    <n v="9.2046480587288482E-2"/>
    <n v="3.3350590413059964E-3"/>
    <n v="5.0201264439855354E-4"/>
    <n v="2.8330463969074429"/>
    <n v="3.8370716857045499"/>
    <n v="6.6953603092557046E-2"/>
    <n v="6.2928314295449983E-2"/>
    <n v="50.794410750027403"/>
    <n v="2.8463979451740995"/>
    <n v="3.8433472838895315"/>
    <n v="5.3602054825900414E-2"/>
    <n v="5.6652716110468404E-2"/>
    <m/>
    <m/>
    <m/>
    <m/>
    <m/>
    <m/>
    <m/>
    <m/>
    <m/>
    <m/>
    <m/>
    <m/>
    <m/>
    <m/>
    <m/>
    <m/>
    <m/>
    <m/>
  </r>
  <r>
    <x v="24"/>
    <n v="44032"/>
    <n v="4.2"/>
    <n v="3.7"/>
    <n v="4.9000000000000004"/>
    <x v="0"/>
    <x v="2"/>
    <s v="New Hampshire"/>
    <x v="24"/>
    <n v="185"/>
    <n v="43847"/>
    <n v="6.0415904125325466E-4"/>
    <n v="3.5973307843281401"/>
    <n v="4.80564886683465"/>
    <n v="0.10266921567186005"/>
    <n v="9.4351133165350376E-2"/>
    <n v="159"/>
    <n v="212"/>
    <n v="3.6110101744186047"/>
    <n v="4.8146802325581399"/>
    <n v="8.8989825581395454E-2"/>
    <n v="8.5319767441860428E-2"/>
    <n v="4.2447407206954932E-3"/>
    <n v="6.0875917730329558E-4"/>
    <n v="3.6359815433921976"/>
    <n v="4.8534998979987884"/>
    <n v="6.4018456607802587E-2"/>
    <n v="4.6500102001211907E-2"/>
    <n v="53.271703545035272"/>
    <n v="3.6512275526331073"/>
    <n v="4.8609626634030771"/>
    <n v="4.8772447366892901E-2"/>
    <n v="3.9037336596923211E-2"/>
    <m/>
    <m/>
    <m/>
    <m/>
    <m/>
    <m/>
    <m/>
    <m/>
    <m/>
    <m/>
    <m/>
    <m/>
    <m/>
    <m/>
    <m/>
    <m/>
    <m/>
    <m/>
  </r>
  <r>
    <x v="3"/>
    <n v="334551"/>
    <n v="2.1"/>
    <n v="1.9"/>
    <n v="2.2000000000000002"/>
    <x v="0"/>
    <x v="2"/>
    <s v="New Jersey"/>
    <x v="3"/>
    <n v="703"/>
    <n v="333848"/>
    <n v="1.5516960136032667E-4"/>
    <n v="1.946154262564755"/>
    <n v="2.2564934652854083"/>
    <n v="4.6154262564755077E-2"/>
    <n v="5.6493465285408107E-2"/>
    <n v="651"/>
    <n v="755"/>
    <n v="1.945891657774151"/>
    <n v="2.2567560700760123"/>
    <n v="4.5891657774151051E-2"/>
    <n v="5.6756070076012133E-2"/>
    <n v="2.1070408855437639E-3"/>
    <n v="1.5548434198577475E-4"/>
    <n v="1.9515565435579891"/>
    <n v="2.2625252275295384"/>
    <n v="5.1556543557989221E-2"/>
    <n v="6.2525227529538263E-2"/>
    <n v="103.85850704630901"/>
    <n v="1.9533164519086137"/>
    <n v="2.2637543657449104"/>
    <n v="5.3316451908613782E-2"/>
    <n v="6.3754365744910224E-2"/>
    <m/>
    <m/>
    <m/>
    <m/>
    <m/>
    <m/>
    <m/>
    <m/>
    <m/>
    <m/>
    <m/>
    <m/>
    <m/>
    <m/>
    <m/>
    <m/>
    <m/>
    <m/>
  </r>
  <r>
    <x v="49"/>
    <n v="183786"/>
    <n v="1.5"/>
    <n v="1.3"/>
    <n v="1.7"/>
    <x v="0"/>
    <x v="2"/>
    <s v="New Mexico"/>
    <x v="49"/>
    <n v="276"/>
    <n v="183510"/>
    <n v="1.7703692643381469E-4"/>
    <n v="1.3247096701513443"/>
    <n v="1.6787835230189736"/>
    <n v="2.4709670151344287E-2"/>
    <n v="2.1216476981026355E-2"/>
    <n v="244"/>
    <n v="309"/>
    <n v="1.3276310491549954"/>
    <n v="1.6813032548725149"/>
    <n v="2.7631049154995369E-2"/>
    <n v="1.8696745127485093E-2"/>
    <n v="1.5121658912395166E-3"/>
    <n v="1.779525119941828E-4"/>
    <n v="1.3342133792453339"/>
    <n v="1.6901184032336996"/>
    <n v="3.4213379245333853E-2"/>
    <n v="9.8815967663004045E-3"/>
    <n v="65.128324236796701"/>
    <n v="1.337704877160115"/>
    <n v="1.6920679024494596"/>
    <n v="3.7704877160114947E-2"/>
    <n v="7.9320975505403624E-3"/>
    <m/>
    <m/>
    <m/>
    <m/>
    <m/>
    <m/>
    <m/>
    <m/>
    <m/>
    <m/>
    <m/>
    <m/>
    <m/>
    <m/>
    <m/>
    <m/>
    <m/>
    <m/>
  </r>
  <r>
    <x v="25"/>
    <n v="986828"/>
    <n v="2.5"/>
    <n v="2.4"/>
    <n v="2.6"/>
    <x v="0"/>
    <x v="2"/>
    <s v="New York"/>
    <x v="25"/>
    <n v="2467"/>
    <n v="984361"/>
    <n v="9.8525278201006715E-5"/>
    <n v="2.4014037874517715"/>
    <n v="2.5984543438537853"/>
    <n v="1.4037874517716098E-3"/>
    <n v="1.5456561462148244E-3"/>
    <n v="2370"/>
    <n v="2565"/>
    <n v="2.4016343273599858"/>
    <n v="2.5992371517630226"/>
    <n v="1.6343273599859209E-3"/>
    <n v="7.6284823697747584E-4"/>
    <n v="2.5018656935112404E-3"/>
    <n v="9.85821697654046E-5"/>
    <n v="2.4032835237458356"/>
    <n v="2.6004478632766452"/>
    <n v="3.2835237458357369E-3"/>
    <n v="4.4786327664514403E-4"/>
    <n v="194.47329338570674"/>
    <n v="2.403838205312391"/>
    <n v="2.6009065255828632"/>
    <n v="3.8382053123910964E-3"/>
    <n v="9.0652558286308249E-4"/>
    <m/>
    <m/>
    <m/>
    <m/>
    <m/>
    <m/>
    <m/>
    <m/>
    <m/>
    <m/>
    <m/>
    <m/>
    <m/>
    <m/>
    <m/>
    <m/>
    <m/>
    <m/>
  </r>
  <r>
    <x v="10"/>
    <n v="435822"/>
    <n v="3.4"/>
    <n v="3.3"/>
    <n v="3.6"/>
    <x v="0"/>
    <x v="2"/>
    <s v="North Carolina"/>
    <x v="10"/>
    <n v="1482"/>
    <n v="434340"/>
    <n v="1.7283169226287387E-4"/>
    <n v="3.2276391421603536"/>
    <n v="3.5733025266861014"/>
    <n v="7.2360857839646187E-2"/>
    <n v="2.6697473313898712E-2"/>
    <n v="1407"/>
    <n v="1558"/>
    <n v="3.2283822294422952"/>
    <n v="3.5748539541372395"/>
    <n v="7.1617770557704574E-2"/>
    <n v="2.5146045862760591E-2"/>
    <n v="3.4048479650570611E-3"/>
    <n v="1.7299713256077506E-4"/>
    <n v="3.2318508324962858"/>
    <n v="3.577845097617836"/>
    <n v="6.8149167503714025E-2"/>
    <n v="2.215490238216411E-2"/>
    <n v="150.67135735375027"/>
    <n v="3.2331379112741536"/>
    <n v="3.5788525133487226"/>
    <n v="6.6862088725846203E-2"/>
    <n v="2.1147486651277525E-2"/>
    <m/>
    <m/>
    <m/>
    <m/>
    <m/>
    <m/>
    <m/>
    <m/>
    <m/>
    <m/>
    <m/>
    <m/>
    <m/>
    <m/>
    <m/>
    <m/>
    <m/>
    <m/>
  </r>
  <r>
    <x v="46"/>
    <n v="21041"/>
    <n v="2.9"/>
    <n v="2.2999999999999998"/>
    <n v="3.8"/>
    <x v="0"/>
    <x v="2"/>
    <s v="North Dakota"/>
    <x v="46"/>
    <n v="61"/>
    <n v="20980"/>
    <n v="7.2646749311840023E-4"/>
    <n v="2.1726342606005296"/>
    <n v="3.6255692468373297"/>
    <n v="0.12736573939947027"/>
    <n v="0.17443075316267009"/>
    <n v="46"/>
    <n v="77"/>
    <n v="2.1862078798536193"/>
    <n v="3.6595218858419276"/>
    <n v="0.11379212014638052"/>
    <n v="0.14047811415807221"/>
    <n v="2.9898409799601787E-3"/>
    <n v="7.4320589127532485E-4"/>
    <n v="2.2466350886848541"/>
    <n v="3.7330468712355032"/>
    <n v="5.3364911315145758E-2"/>
    <n v="6.6953128764496661E-2"/>
    <n v="30.687405082671351"/>
    <n v="2.2845041129478538"/>
    <n v="3.7426954299372763"/>
    <n v="1.5495887052145996E-2"/>
    <n v="5.7304570062723492E-2"/>
    <m/>
    <m/>
    <m/>
    <m/>
    <m/>
    <m/>
    <m/>
    <m/>
    <m/>
    <m/>
    <m/>
    <m/>
    <m/>
    <m/>
    <m/>
    <m/>
    <m/>
    <m/>
  </r>
  <r>
    <x v="41"/>
    <n v="562133"/>
    <n v="2.5"/>
    <n v="2.4"/>
    <n v="2.6"/>
    <x v="0"/>
    <x v="2"/>
    <s v="Ohio"/>
    <x v="41"/>
    <n v="1405"/>
    <n v="560728"/>
    <n v="1.3052802078669093E-4"/>
    <n v="2.3688804821832465"/>
    <n v="2.6299365237566286"/>
    <n v="3.1119517816753373E-2"/>
    <n v="2.9936523756628475E-2"/>
    <n v="1332"/>
    <n v="1479"/>
    <n v="2.3695459971216777"/>
    <n v="2.6310499472544753"/>
    <n v="3.0454002878322228E-2"/>
    <n v="3.1049947254475185E-2"/>
    <n v="2.5028082588559727E-3"/>
    <n v="1.3066033278949361E-4"/>
    <n v="2.3721479260664791"/>
    <n v="2.6334685916454665"/>
    <n v="2.7852073933520849E-2"/>
    <n v="3.346859164546645E-2"/>
    <n v="146.77244677593305"/>
    <n v="2.3731490406506386"/>
    <n v="2.6342464033409025"/>
    <n v="2.6850959349361325E-2"/>
    <n v="3.4246403340902454E-2"/>
    <m/>
    <m/>
    <m/>
    <m/>
    <m/>
    <m/>
    <m/>
    <m/>
    <m/>
    <m/>
    <m/>
    <m/>
    <m/>
    <m/>
    <m/>
    <m/>
    <m/>
    <m/>
  </r>
  <r>
    <x v="26"/>
    <n v="252657"/>
    <n v="1.1000000000000001"/>
    <n v="1"/>
    <n v="1.3"/>
    <x v="0"/>
    <x v="2"/>
    <s v="Oklahoma"/>
    <x v="26"/>
    <n v="278"/>
    <n v="252379"/>
    <n v="1.2927069803902804E-4"/>
    <n v="0.97103525034158278"/>
    <n v="1.2295766464196387"/>
    <n v="2.8964749658417221E-2"/>
    <n v="7.0423353580361336E-2"/>
    <n v="246"/>
    <n v="311"/>
    <n v="0.97365202626485714"/>
    <n v="1.2309178055624819"/>
    <n v="2.634797373514286E-2"/>
    <n v="6.9082194437518174E-2"/>
    <n v="1.1078912260171871E-3"/>
    <n v="1.2993562246234677E-4"/>
    <n v="0.97795560355484046"/>
    <n v="1.2378268484795338"/>
    <n v="2.2044396445159542E-2"/>
    <n v="6.2173151520466208E-2"/>
    <n v="65.376546325172598"/>
    <n v="0.98049406792677374"/>
    <n v="1.2392462589972206"/>
    <n v="1.9505932073226262E-2"/>
    <n v="6.0753741002779416E-2"/>
    <m/>
    <m/>
    <m/>
    <m/>
    <m/>
    <m/>
    <m/>
    <m/>
    <m/>
    <m/>
    <m/>
    <m/>
    <m/>
    <m/>
    <m/>
    <m/>
    <m/>
    <m/>
  </r>
  <r>
    <x v="19"/>
    <n v="154884"/>
    <n v="4.7"/>
    <n v="4.4000000000000004"/>
    <n v="5.0999999999999996"/>
    <x v="0"/>
    <x v="2"/>
    <s v="Oregon"/>
    <x v="19"/>
    <n v="728"/>
    <n v="154156"/>
    <n v="3.4063099484533824E-4"/>
    <n v="4.3596608364606713"/>
    <n v="5.0409228261513483"/>
    <n v="4.0339163539329093E-2"/>
    <n v="5.9077173848651299E-2"/>
    <n v="676"/>
    <n v="781"/>
    <n v="4.3645567004984374"/>
    <n v="5.0424834069368041"/>
    <n v="3.5443299501562997E-2"/>
    <n v="5.7516593063195565E-2"/>
    <n v="4.7125760326668879E-3"/>
    <n v="3.4129062471716933E-4"/>
    <n v="4.3712854079497179"/>
    <n v="5.0538666573840576"/>
    <n v="2.8714592050282484E-2"/>
    <n v="4.6133342615942041E-2"/>
    <n v="105.5504389695969"/>
    <n v="4.3750723332645256"/>
    <n v="5.056536016762621"/>
    <n v="2.4927666735474752E-2"/>
    <n v="4.3463983237378656E-2"/>
    <m/>
    <m/>
    <m/>
    <m/>
    <m/>
    <m/>
    <m/>
    <m/>
    <m/>
    <m/>
    <m/>
    <m/>
    <m/>
    <m/>
    <m/>
    <m/>
    <m/>
    <m/>
  </r>
  <r>
    <x v="11"/>
    <n v="573278"/>
    <n v="4.2"/>
    <n v="4"/>
    <n v="4.4000000000000004"/>
    <x v="0"/>
    <x v="2"/>
    <s v="Pennsylvania"/>
    <x v="11"/>
    <n v="2408"/>
    <n v="570870"/>
    <n v="1.6741602616832267E-4"/>
    <n v="4.0329893617935388"/>
    <n v="4.3678214141301845"/>
    <n v="3.2989361793538841E-2"/>
    <n v="3.2178585869815812E-2"/>
    <n v="2312"/>
    <n v="2504"/>
    <n v="4.0329473658504247"/>
    <n v="4.3678634100732978"/>
    <n v="3.2947365850424681E-2"/>
    <n v="3.2136589926702541E-2"/>
    <n v="4.2037276521402836E-3"/>
    <n v="1.6751432805130965E-4"/>
    <n v="4.0362133240889735"/>
    <n v="4.3712419801915932"/>
    <n v="3.6213324088973486E-2"/>
    <n v="2.8758019808407198E-2"/>
    <n v="191.97044270862094"/>
    <n v="4.0371687025120684"/>
    <n v="4.3720309444768874"/>
    <n v="3.7168702512068386E-2"/>
    <n v="2.7969055523112907E-2"/>
    <m/>
    <m/>
    <m/>
    <m/>
    <m/>
    <m/>
    <m/>
    <m/>
    <m/>
    <m/>
    <m/>
    <m/>
    <m/>
    <m/>
    <m/>
    <m/>
    <m/>
    <m/>
  </r>
  <r>
    <x v="27"/>
    <n v="66153"/>
    <n v="4.8"/>
    <n v="4.3"/>
    <n v="5.3"/>
    <x v="0"/>
    <x v="2"/>
    <s v="Rhode Island"/>
    <x v="27"/>
    <n v="318"/>
    <n v="65835"/>
    <n v="5.2706691430956748E-4"/>
    <n v="4.2799713152491821"/>
    <n v="5.3341051438683182"/>
    <n v="2.002868475081776E-2"/>
    <n v="3.4105143868318422E-2"/>
    <n v="283"/>
    <n v="353"/>
    <n v="4.2779616948588881"/>
    <n v="5.3361147642586122"/>
    <n v="2.2038305141111714E-2"/>
    <n v="3.6114764258612375E-2"/>
    <n v="4.8357920716254514E-3"/>
    <n v="5.2939928952549554E-4"/>
    <n v="4.3063927820999561"/>
    <n v="5.3651913611509467"/>
    <n v="6.3927820999563068E-3"/>
    <n v="6.5191361150946925E-2"/>
    <n v="69.785345969720098"/>
    <n v="4.315926367240702"/>
    <n v="5.3707733706780996"/>
    <n v="1.5926367240702177E-2"/>
    <n v="7.0773370678099745E-2"/>
    <m/>
    <m/>
    <m/>
    <m/>
    <m/>
    <m/>
    <m/>
    <m/>
    <m/>
    <m/>
    <m/>
    <m/>
    <m/>
    <m/>
    <m/>
    <m/>
    <m/>
    <m/>
  </r>
  <r>
    <x v="4"/>
    <n v="312791"/>
    <n v="3.1"/>
    <n v="3"/>
    <n v="3.4"/>
    <x v="0"/>
    <x v="2"/>
    <s v="South Carolina"/>
    <x v="4"/>
    <n v="970"/>
    <n v="311821"/>
    <n v="1.9485217835291666E-4"/>
    <n v="2.9062600659252116"/>
    <n v="3.2959644226310449"/>
    <n v="9.3739934074788422E-2"/>
    <n v="0.10403557736895497"/>
    <n v="909"/>
    <n v="1031"/>
    <n v="2.9060938454111533"/>
    <n v="3.2961306431451032"/>
    <n v="9.3906154588846658E-2"/>
    <n v="0.10386935685489673"/>
    <n v="3.1072146998252213E-3"/>
    <n v="1.9513744809130336E-4"/>
    <n v="2.9120772517339177"/>
    <n v="3.3023521479165248"/>
    <n v="8.7922748266082262E-2"/>
    <n v="9.7647852083475151E-2"/>
    <n v="121.92522342354268"/>
    <n v="2.9139167175765865"/>
    <n v="3.3037096657432019"/>
    <n v="8.6083282423413454E-2"/>
    <n v="9.6290334256798005E-2"/>
    <m/>
    <m/>
    <m/>
    <m/>
    <m/>
    <m/>
    <m/>
    <m/>
    <m/>
    <m/>
    <m/>
    <m/>
    <m/>
    <m/>
    <m/>
    <m/>
    <m/>
    <m/>
  </r>
  <r>
    <x v="42"/>
    <n v="42764"/>
    <n v="2.9"/>
    <n v="2.4"/>
    <n v="3.5"/>
    <x v="0"/>
    <x v="2"/>
    <s v="South Dakota"/>
    <x v="42"/>
    <n v="124"/>
    <n v="42640"/>
    <n v="5.0962420890263507E-4"/>
    <n v="2.3900109982809776"/>
    <n v="3.4092594160862473"/>
    <n v="9.9890017190222835E-3"/>
    <n v="9.0740583913752726E-2"/>
    <n v="103"/>
    <n v="146"/>
    <n v="2.4085679543541296"/>
    <n v="3.4140866149097371"/>
    <n v="8.5679543541297143E-3"/>
    <n v="8.5913385090262917E-2"/>
    <n v="2.9442853582309198E-3"/>
    <n v="5.1543561866778591E-4"/>
    <n v="2.4288497395631343"/>
    <n v="3.4597209768987054"/>
    <n v="2.8849739563134413E-2"/>
    <n v="4.0279023101294609E-2"/>
    <n v="43.66871957679718"/>
    <n v="2.4454441948549164"/>
    <n v="3.4665085761107224"/>
    <n v="4.5444194854916464E-2"/>
    <n v="3.3491423889277616E-2"/>
    <m/>
    <m/>
    <m/>
    <m/>
    <m/>
    <m/>
    <m/>
    <m/>
    <m/>
    <m/>
    <m/>
    <m/>
    <m/>
    <m/>
    <m/>
    <m/>
    <m/>
    <m/>
  </r>
  <r>
    <x v="16"/>
    <n v="479157"/>
    <n v="0.9"/>
    <n v="0.8"/>
    <n v="1"/>
    <x v="0"/>
    <x v="2"/>
    <s v="Tennessee"/>
    <x v="16"/>
    <n v="431"/>
    <n v="478726"/>
    <n v="8.4881584476702025E-5"/>
    <n v="0.81461482275516561"/>
    <n v="0.98437799170856966"/>
    <n v="1.4614822755165569E-2"/>
    <n v="1.5622008291430345E-2"/>
    <n v="391"/>
    <n v="472"/>
    <n v="0.81601646224515134"/>
    <n v="0.98506335084325181"/>
    <n v="1.6016462245151297E-2"/>
    <n v="1.4936649156748194E-2"/>
    <n v="9.0349772342060723E-4"/>
    <n v="8.5163706060651471E-5"/>
    <n v="0.81833401735995581"/>
    <n v="0.98866142948125879"/>
    <n v="1.8334017359955768E-2"/>
    <n v="1.1338570518741209E-2"/>
    <n v="81.386765731462319"/>
    <n v="0.81961486115798787"/>
    <n v="0.98946756757631205"/>
    <n v="1.9614861157987828E-2"/>
    <n v="1.0532432423687954E-2"/>
    <m/>
    <m/>
    <m/>
    <m/>
    <m/>
    <m/>
    <m/>
    <m/>
    <m/>
    <m/>
    <m/>
    <m/>
    <m/>
    <m/>
    <m/>
    <m/>
    <m/>
    <m/>
  </r>
  <r>
    <x v="50"/>
    <n v="1007251"/>
    <n v="1.3"/>
    <n v="1.3"/>
    <n v="1.4"/>
    <x v="0"/>
    <x v="2"/>
    <s v="Texas"/>
    <x v="50"/>
    <n v="1309"/>
    <n v="1005942"/>
    <n v="7.0355462774699149E-5"/>
    <n v="1.2292213060743762"/>
    <n v="1.3699322316237745"/>
    <n v="7.0778693925623859E-2"/>
    <n v="3.0067768376225379E-2"/>
    <n v="1239"/>
    <n v="1381"/>
    <n v="1.2300806849534029"/>
    <n v="1.3710584551417671"/>
    <n v="6.9919315046597097E-2"/>
    <n v="2.8941544858232859E-2"/>
    <n v="1.3014787077237802E-3"/>
    <n v="7.0432409709284951E-5"/>
    <n v="1.2310462980144952"/>
    <n v="1.3719111174330652"/>
    <n v="6.8953701985504878E-2"/>
    <n v="2.8088882566934759E-2"/>
    <n v="141.7562439879531"/>
    <n v="1.2316074903344978"/>
    <n v="1.3723427225252367"/>
    <n v="6.8392509665502255E-2"/>
    <n v="2.7657277474763209E-2"/>
    <m/>
    <m/>
    <m/>
    <m/>
    <m/>
    <m/>
    <m/>
    <m/>
    <m/>
    <m/>
    <m/>
    <m/>
    <m/>
    <m/>
    <m/>
    <m/>
    <m/>
    <m/>
  </r>
  <r>
    <x v="12"/>
    <n v="69605"/>
    <n v="2.6"/>
    <n v="2.2000000000000002"/>
    <n v="3"/>
    <x v="0"/>
    <x v="2"/>
    <s v="Utah"/>
    <x v="12"/>
    <n v="181"/>
    <n v="69424"/>
    <n v="3.7833937157160248E-4"/>
    <n v="2.2220485315962732"/>
    <n v="2.9787272747394784"/>
    <n v="2.2048531596273069E-2"/>
    <n v="2.1272725260521597E-2"/>
    <n v="155"/>
    <n v="208"/>
    <n v="2.2268515192874077"/>
    <n v="2.9882910710437467"/>
    <n v="2.6851519287407477E-2"/>
    <n v="1.1708928956253306E-2"/>
    <n v="2.6278375789167475E-3"/>
    <n v="3.8130448465735977E-4"/>
    <n v="2.2465330942593877"/>
    <n v="3.0091420635741071"/>
    <n v="4.6533094259387564E-2"/>
    <n v="9.1420635741070733E-3"/>
    <n v="52.736114147976281"/>
    <n v="2.2562173000576133"/>
    <n v="3.0138238489207207"/>
    <n v="5.6217300057613162E-2"/>
    <n v="1.3823848920720749E-2"/>
    <m/>
    <m/>
    <m/>
    <m/>
    <m/>
    <m/>
    <m/>
    <m/>
    <m/>
    <m/>
    <m/>
    <m/>
    <m/>
    <m/>
    <m/>
    <m/>
    <m/>
    <m/>
  </r>
  <r>
    <x v="44"/>
    <n v="49725"/>
    <n v="5.5"/>
    <n v="4.9000000000000004"/>
    <n v="6.2"/>
    <x v="0"/>
    <x v="2"/>
    <s v="Vermont"/>
    <x v="44"/>
    <n v="273"/>
    <n v="49452"/>
    <n v="6.494700926848229E-4"/>
    <n v="4.8407259857465501"/>
    <n v="6.1396661711161951"/>
    <n v="5.9274014253450247E-2"/>
    <n v="6.0333828883805118E-2"/>
    <n v="242"/>
    <n v="306"/>
    <n v="4.8667672197083958"/>
    <n v="6.1538461538461542"/>
    <n v="3.3232780291604591E-2"/>
    <n v="4.615384615384599E-2"/>
    <n v="5.5283960242267574E-3"/>
    <n v="6.5280639287276852E-4"/>
    <n v="4.8755896313539884"/>
    <n v="6.1812024170995263"/>
    <n v="2.4410368646011982E-2"/>
    <n v="1.8797582900473842E-2"/>
    <n v="64.645189528311619"/>
    <n v="4.8884737209793077"/>
    <n v="6.1884273823137024"/>
    <n v="1.1526279020692698E-2"/>
    <n v="1.1572617686297804E-2"/>
    <m/>
    <m/>
    <m/>
    <m/>
    <m/>
    <m/>
    <m/>
    <m/>
    <m/>
    <m/>
    <m/>
    <m/>
    <m/>
    <m/>
    <m/>
    <m/>
    <m/>
    <m/>
  </r>
  <r>
    <x v="43"/>
    <n v="265202"/>
    <n v="1.8"/>
    <n v="1.6"/>
    <n v="2"/>
    <x v="0"/>
    <x v="2"/>
    <s v="Virginia"/>
    <x v="43"/>
    <n v="477"/>
    <n v="264725"/>
    <n v="1.6126479417375727E-4"/>
    <n v="1.6373641754418564"/>
    <n v="1.959893763789371"/>
    <n v="3.7364175441856329E-2"/>
    <n v="4.0106236210629032E-2"/>
    <n v="435"/>
    <n v="521"/>
    <n v="1.6402591232343648"/>
    <n v="1.9645402372531127"/>
    <n v="4.0259123234364758E-2"/>
    <n v="3.5459762746887336E-2"/>
    <n v="1.8058453266939466E-3"/>
    <n v="1.6174727913747429E-4"/>
    <n v="1.6440980475564724"/>
    <n v="1.9675926058314208"/>
    <n v="4.4098047556472286E-2"/>
    <n v="3.2407394168579184E-2"/>
    <n v="85.576993893590654"/>
    <n v="1.6463899515250646"/>
    <n v="1.9690713578728898"/>
    <n v="4.6389951525064532E-2"/>
    <n v="3.0928642127110217E-2"/>
    <m/>
    <m/>
    <m/>
    <m/>
    <m/>
    <m/>
    <m/>
    <m/>
    <m/>
    <m/>
    <m/>
    <m/>
    <m/>
    <m/>
    <m/>
    <m/>
    <m/>
    <m/>
  </r>
  <r>
    <x v="28"/>
    <n v="421362"/>
    <n v="1.1000000000000001"/>
    <n v="1"/>
    <n v="1.2"/>
    <x v="0"/>
    <x v="2"/>
    <s v="Washington"/>
    <x v="28"/>
    <n v="463"/>
    <n v="420899"/>
    <n v="1.0003327406298603E-4"/>
    <n v="0.99878436967327866"/>
    <n v="1.1988509177992508"/>
    <n v="1.2156303267213397E-3"/>
    <n v="1.149082200749163E-3"/>
    <n v="422"/>
    <n v="506"/>
    <n v="1.001514137487481"/>
    <n v="1.2008676624849892"/>
    <n v="1.514137487480971E-3"/>
    <n v="8.6766248498926224E-4"/>
    <n v="1.1033659676843619E-3"/>
    <n v="1.0034254271576467E-4"/>
    <n v="1.0030234249685972"/>
    <n v="1.2037085104001266"/>
    <n v="3.0234249685971992E-3"/>
    <n v="3.7085104001266522E-3"/>
    <n v="84.342486868206933"/>
    <n v="1.0044703303687397"/>
    <n v="1.2046348396137294"/>
    <n v="4.4703303687396723E-3"/>
    <n v="4.6348396137294579E-3"/>
    <m/>
    <m/>
    <m/>
    <m/>
    <m/>
    <m/>
    <m/>
    <m/>
    <m/>
    <m/>
    <m/>
    <m/>
    <m/>
    <m/>
    <m/>
    <m/>
    <m/>
    <m/>
  </r>
  <r>
    <x v="5"/>
    <n v="122080"/>
    <n v="4.2"/>
    <n v="3.9"/>
    <n v="4.5999999999999996"/>
    <x v="0"/>
    <x v="2"/>
    <s v="West Virginia"/>
    <x v="5"/>
    <n v="513"/>
    <n v="121567"/>
    <n v="3.6286730761004969E-4"/>
    <n v="3.8392952087726506"/>
    <n v="4.5650298239927496"/>
    <n v="6.0704791227349286E-2"/>
    <n v="3.4970176007250053E-2"/>
    <n v="469"/>
    <n v="557"/>
    <n v="3.8417431192660549"/>
    <n v="4.5625819134993444"/>
    <n v="5.8256880733944971E-2"/>
    <n v="3.7418086500655257E-2"/>
    <n v="4.2177631638830081E-3"/>
    <n v="3.6386626305063191E-4"/>
    <n v="3.853896900832376"/>
    <n v="4.5816294269336399"/>
    <n v="4.6103099167623895E-2"/>
    <n v="1.8370573066359697E-2"/>
    <n v="88.637958299215754"/>
    <n v="3.8588378661040368"/>
    <n v="4.5848795538495324"/>
    <n v="4.1162133895963127E-2"/>
    <n v="1.5120446150467259E-2"/>
    <m/>
    <m/>
    <m/>
    <m/>
    <m/>
    <m/>
    <m/>
    <m/>
    <m/>
    <m/>
    <m/>
    <m/>
    <m/>
    <m/>
    <m/>
    <m/>
    <m/>
    <m/>
  </r>
  <r>
    <x v="13"/>
    <n v="217566"/>
    <n v="5.6"/>
    <n v="5.3"/>
    <n v="5.9"/>
    <x v="0"/>
    <x v="2"/>
    <s v="Wisconsin"/>
    <x v="13"/>
    <n v="1218"/>
    <n v="216348"/>
    <n v="3.1351739123551981E-4"/>
    <n v="5.2847838139160199"/>
    <n v="5.91181859638706"/>
    <n v="1.5216186083979899E-2"/>
    <n v="1.1818596387059621E-2"/>
    <n v="1151"/>
    <n v="1287"/>
    <n v="5.2903486758041236"/>
    <n v="5.9154463473152976"/>
    <n v="9.6513241958762208E-3"/>
    <n v="1.544634731529726E-2"/>
    <n v="5.6070304653930668E-3"/>
    <n v="3.1387898151907198E-4"/>
    <n v="5.293151483873995"/>
    <n v="5.9209094469121384"/>
    <n v="6.8485161260047889E-3"/>
    <n v="2.090944691213803E-2"/>
    <n v="136.44768877564687"/>
    <n v="5.2957564214643211"/>
    <n v="5.9229007345766327"/>
    <n v="4.2435785356786937E-3"/>
    <n v="2.2900734576632331E-2"/>
    <m/>
    <m/>
    <m/>
    <m/>
    <m/>
    <m/>
    <m/>
    <m/>
    <m/>
    <m/>
    <m/>
    <m/>
    <m/>
    <m/>
    <m/>
    <m/>
    <m/>
    <m/>
  </r>
  <r>
    <x v="29"/>
    <n v="19981"/>
    <n v="2.8"/>
    <n v="2.2000000000000002"/>
    <n v="3.6"/>
    <x v="0"/>
    <x v="2"/>
    <s v="Wyoming"/>
    <x v="29"/>
    <n v="56"/>
    <n v="19925"/>
    <n v="7.3301935117186146E-4"/>
    <n v="2.0696431782310718"/>
    <n v="3.5356818805747943"/>
    <n v="0.13035682176892838"/>
    <n v="6.4318119425205822E-2"/>
    <n v="42"/>
    <n v="71"/>
    <n v="2.1019968970521994"/>
    <n v="3.5533757069215754"/>
    <n v="9.8003102947800791E-2"/>
    <n v="4.6624293078424639E-2"/>
    <n v="2.8982331198220555E-3"/>
    <n v="7.514053721910227E-4"/>
    <n v="2.1468277476310331"/>
    <n v="3.6496384920130782"/>
    <n v="5.3172252368967055E-2"/>
    <n v="4.9638492013078128E-2"/>
    <n v="29.4141442679657"/>
    <n v="2.1873407085283811"/>
    <n v="3.659163456213137"/>
    <n v="1.2659291471619039E-2"/>
    <n v="5.91634562131369E-2"/>
    <m/>
    <m/>
    <m/>
    <m/>
    <m/>
    <m/>
    <m/>
    <m/>
    <m/>
    <m/>
    <m/>
    <m/>
    <m/>
    <m/>
    <m/>
    <m/>
    <m/>
    <m/>
  </r>
  <r>
    <x v="6"/>
    <n v="273698"/>
    <n v="1.6"/>
    <n v="1.5"/>
    <n v="1.8"/>
    <x v="9"/>
    <x v="2"/>
    <s v="Alabama"/>
    <x v="6"/>
    <n v="438"/>
    <n v="273260"/>
    <n v="1.4974962462889973E-4"/>
    <n v="1.4505543600549486"/>
    <n v="1.7500536093127483"/>
    <n v="4.9445639945051356E-2"/>
    <n v="4.9946390687251707E-2"/>
    <n v="397"/>
    <n v="479"/>
    <n v="1.4505038399988308"/>
    <n v="1.7501041293688664"/>
    <n v="4.9496160001169187E-2"/>
    <n v="4.9895870631133654E-2"/>
    <n v="1.6072991217946722E-3"/>
    <n v="1.5023790835617961E-4"/>
    <n v="1.4570612134384926"/>
    <n v="1.7575370301508519"/>
    <n v="4.2938786561507403E-2"/>
    <n v="4.2462969849148102E-2"/>
    <n v="82.015632014897349"/>
    <n v="1.4592993283276514"/>
    <n v="1.7589525260473202"/>
    <n v="4.0700671672348587E-2"/>
    <n v="4.1047473952679825E-2"/>
    <m/>
    <m/>
    <m/>
    <m/>
    <m/>
    <m/>
    <m/>
    <m/>
    <m/>
    <m/>
    <m/>
    <m/>
    <m/>
    <m/>
    <m/>
    <m/>
    <m/>
    <m/>
  </r>
  <r>
    <x v="30"/>
    <n v="54204"/>
    <n v="3.6"/>
    <n v="3.1"/>
    <n v="4.0999999999999996"/>
    <x v="9"/>
    <x v="2"/>
    <s v="Alaska"/>
    <x v="30"/>
    <n v="195"/>
    <n v="54009"/>
    <n v="5.0402428230331793E-4"/>
    <n v="3.0934961958901734"/>
    <n v="4.1015447604968092"/>
    <n v="6.5038041098266497E-3"/>
    <n v="1.5447604968095163E-3"/>
    <n v="168"/>
    <n v="223"/>
    <n v="3.0994022581359308"/>
    <n v="4.1140875212161463"/>
    <n v="5.9774186406924557E-4"/>
    <n v="1.4087521216146648E-2"/>
    <n v="3.6326982242954474E-3"/>
    <n v="5.0767571624524917E-4"/>
    <n v="3.1250225080501983"/>
    <n v="4.1403739405406963"/>
    <n v="2.5022508050198233E-2"/>
    <n v="4.0373940540696651E-2"/>
    <n v="54.705462154381095"/>
    <n v="3.1373320493189101"/>
    <n v="4.1465119148543863"/>
    <n v="3.7332049318909988E-2"/>
    <n v="4.651191485438666E-2"/>
    <m/>
    <m/>
    <m/>
    <m/>
    <m/>
    <m/>
    <m/>
    <m/>
    <m/>
    <m/>
    <m/>
    <m/>
    <m/>
    <m/>
    <m/>
    <m/>
    <m/>
    <m/>
  </r>
  <r>
    <x v="0"/>
    <n v="312970"/>
    <n v="3.7"/>
    <n v="3.5"/>
    <n v="3.9"/>
    <x v="9"/>
    <x v="2"/>
    <s v="Arizona"/>
    <x v="0"/>
    <n v="1158"/>
    <n v="311812"/>
    <n v="2.127133358095257E-4"/>
    <n v="3.4873218113291777"/>
    <n v="3.9127484829482291"/>
    <n v="1.2678188670822266E-2"/>
    <n v="1.2748482948229167E-2"/>
    <n v="1092"/>
    <n v="1225"/>
    <n v="3.4891523149183628"/>
    <n v="3.914113173786625"/>
    <n v="1.0847685081637248E-2"/>
    <n v="1.4113173786625133E-2"/>
    <n v="3.7061267612774687E-3"/>
    <n v="2.1297354246353436E-4"/>
    <n v="3.4931532188139345"/>
    <n v="3.9191003037410028"/>
    <n v="6.8467811860655203E-3"/>
    <n v="1.9100303741002911E-2"/>
    <n v="133.17256062828133"/>
    <n v="3.4949708384498552"/>
    <n v="3.9204778393146649"/>
    <n v="5.0291615501447673E-3"/>
    <n v="2.0477839314664958E-2"/>
    <m/>
    <m/>
    <m/>
    <m/>
    <m/>
    <m/>
    <m/>
    <m/>
    <m/>
    <m/>
    <m/>
    <m/>
    <m/>
    <m/>
    <m/>
    <m/>
    <m/>
    <m/>
  </r>
  <r>
    <x v="7"/>
    <n v="218750"/>
    <n v="5.0999999999999996"/>
    <n v="4.8"/>
    <n v="5.4"/>
    <x v="9"/>
    <x v="2"/>
    <s v="Arkansas"/>
    <x v="7"/>
    <n v="1116"/>
    <n v="217634"/>
    <n v="2.9855301949925297E-4"/>
    <n v="4.8031612662150325"/>
    <n v="5.4002673052135384"/>
    <n v="3.1612662150326543E-3"/>
    <n v="2.6730521353801606E-4"/>
    <n v="1051"/>
    <n v="1181"/>
    <n v="4.8045714285714283"/>
    <n v="5.3988571428571426"/>
    <n v="4.5714285714284486E-3"/>
    <n v="1.1428571428577783E-3"/>
    <n v="5.1104050194281502E-3"/>
    <n v="2.9892962847736203E-4"/>
    <n v="4.8114753909507879"/>
    <n v="5.4093346479055127"/>
    <n v="1.1475390950788089E-2"/>
    <n v="9.3346479055123055E-3"/>
    <n v="130.64432193254791"/>
    <n v="4.8140803444693505"/>
    <n v="5.4113010426811403"/>
    <n v="1.4080344469350692E-2"/>
    <n v="1.1301042681139961E-2"/>
    <m/>
    <m/>
    <m/>
    <m/>
    <m/>
    <m/>
    <m/>
    <m/>
    <m/>
    <m/>
    <m/>
    <m/>
    <m/>
    <m/>
    <m/>
    <m/>
    <m/>
    <m/>
  </r>
  <r>
    <x v="31"/>
    <n v="2471781"/>
    <n v="1.2"/>
    <n v="1.2"/>
    <n v="1.3"/>
    <x v="9"/>
    <x v="2"/>
    <s v="California"/>
    <x v="31"/>
    <n v="2966"/>
    <n v="2468815"/>
    <n v="4.3158163272850802E-5"/>
    <n v="1.1567863301915784"/>
    <n v="1.2431026567372798"/>
    <n v="4.3213669808421562E-2"/>
    <n v="5.6897343262720224E-2"/>
    <n v="2860"/>
    <n v="3073"/>
    <n v="1.1570604353702856"/>
    <n v="1.2432331181443663"/>
    <n v="4.2939564629714377E-2"/>
    <n v="5.6766881855633722E-2"/>
    <n v="1.2007196903346623E-3"/>
    <n v="4.3179010527045802E-5"/>
    <n v="1.1575406798076164"/>
    <n v="1.2438987008617082"/>
    <n v="4.2459320192383521E-2"/>
    <n v="5.6101299138291871E-2"/>
    <n v="213.37167624198798"/>
    <n v="1.1577605151103636"/>
    <n v="1.2440834315160079"/>
    <n v="4.2239484889636358E-2"/>
    <n v="5.5916568483992179E-2"/>
    <m/>
    <m/>
    <m/>
    <m/>
    <m/>
    <m/>
    <m/>
    <m/>
    <m/>
    <m/>
    <m/>
    <m/>
    <m/>
    <m/>
    <m/>
    <m/>
    <m/>
    <m/>
  </r>
  <r>
    <x v="8"/>
    <n v="145270"/>
    <n v="1.8"/>
    <n v="1.6"/>
    <n v="2"/>
    <x v="9"/>
    <x v="2"/>
    <s v="Colorado"/>
    <x v="8"/>
    <n v="261"/>
    <n v="145009"/>
    <n v="2.1777193934201749E-4"/>
    <n v="1.5788825660617136"/>
    <n v="2.0144264447457485"/>
    <n v="2.1117433938286467E-2"/>
    <n v="1.4426444745748501E-2"/>
    <n v="230"/>
    <n v="294"/>
    <n v="1.5832587595511805"/>
    <n v="2.0238177187306396"/>
    <n v="1.6741240448819639E-2"/>
    <n v="2.3817718730639648E-2"/>
    <n v="1.8098284369032435E-3"/>
    <n v="2.1896120014101207E-4"/>
    <n v="1.5908672367622314"/>
    <n v="2.0287896370442553"/>
    <n v="9.1327632377686818E-3"/>
    <n v="2.8789637044255301E-2"/>
    <n v="63.327553444937074"/>
    <n v="1.5953109683106463"/>
    <n v="2.0312294572072718"/>
    <n v="4.6890316893537509E-3"/>
    <n v="3.1229457207271771E-2"/>
    <m/>
    <m/>
    <m/>
    <m/>
    <m/>
    <m/>
    <m/>
    <m/>
    <m/>
    <m/>
    <m/>
    <m/>
    <m/>
    <m/>
    <m/>
    <m/>
    <m/>
    <m/>
  </r>
  <r>
    <x v="20"/>
    <n v="170794"/>
    <n v="0.6"/>
    <n v="0.5"/>
    <n v="0.7"/>
    <x v="9"/>
    <x v="2"/>
    <s v="Connecticut"/>
    <x v="20"/>
    <n v="102"/>
    <n v="170692"/>
    <n v="1.1586328714832397E-4"/>
    <n v="0.48134738769973862"/>
    <n v="0.71307396199638662"/>
    <n v="1.8652612300261384E-2"/>
    <n v="1.3073961996386663E-2"/>
    <n v="83"/>
    <n v="123"/>
    <n v="0.48596554914107054"/>
    <n v="0.72016581378736955"/>
    <n v="1.4034450858929459E-2"/>
    <n v="2.0165813787369591E-2"/>
    <n v="6.0844287329826893E-4"/>
    <n v="1.1748394661758312E-4"/>
    <n v="0.49095892668068586"/>
    <n v="0.72592681991585206"/>
    <n v="9.0410733193141413E-3"/>
    <n v="2.5926819915852106E-2"/>
    <n v="39.666890776243029"/>
    <n v="0.4952479685910991"/>
    <n v="0.72749265293511467"/>
    <n v="4.752031408900903E-3"/>
    <n v="2.7492652935114714E-2"/>
    <m/>
    <m/>
    <m/>
    <m/>
    <m/>
    <m/>
    <m/>
    <m/>
    <m/>
    <m/>
    <m/>
    <m/>
    <m/>
    <m/>
    <m/>
    <m/>
    <m/>
    <m/>
  </r>
  <r>
    <x v="32"/>
    <n v="46003"/>
    <n v="2.8"/>
    <n v="2.2999999999999998"/>
    <n v="3.3"/>
    <x v="9"/>
    <x v="2"/>
    <s v="Delaware"/>
    <x v="32"/>
    <n v="129"/>
    <n v="45874"/>
    <n v="4.8322235752240578E-4"/>
    <n v="2.3209425882420005"/>
    <n v="3.2873873032868124"/>
    <n v="2.0942588242000681E-2"/>
    <n v="1.2612696713187432E-2"/>
    <n v="107"/>
    <n v="151"/>
    <n v="2.3259352650914069"/>
    <n v="3.2823946264374064"/>
    <n v="2.5935265091407089E-2"/>
    <n v="1.7605373562593396E-2"/>
    <n v="2.8456795828405252E-3"/>
    <n v="4.8852258226239772E-4"/>
    <n v="2.3571570005781273"/>
    <n v="3.3342021651029232"/>
    <n v="5.7157000578127448E-2"/>
    <n v="3.4202165102923399E-2"/>
    <n v="44.539322503946536"/>
    <n v="2.3724964526432779"/>
    <n v="3.3405986107497485"/>
    <n v="7.2496452643278086E-2"/>
    <n v="4.0598610749748687E-2"/>
    <m/>
    <m/>
    <m/>
    <m/>
    <m/>
    <m/>
    <m/>
    <m/>
    <m/>
    <m/>
    <m/>
    <m/>
    <m/>
    <m/>
    <m/>
    <m/>
    <m/>
    <m/>
  </r>
  <r>
    <x v="47"/>
    <n v="58799"/>
    <n v="0.5"/>
    <n v="0.4"/>
    <n v="0.7"/>
    <x v="9"/>
    <x v="2"/>
    <s v="District of Columbia"/>
    <x v="47"/>
    <n v="29"/>
    <n v="58770"/>
    <n v="1.7946097596370641E-4"/>
    <n v="0.31374469079933376"/>
    <n v="0.6726666427267467"/>
    <n v="8.6255309200666264E-2"/>
    <n v="2.7333357273253256E-2"/>
    <n v="19"/>
    <n v="40"/>
    <n v="0.32313474718957808"/>
    <n v="0.6802836782938485"/>
    <n v="7.6865252810421947E-2"/>
    <n v="1.9716321706151452E-2"/>
    <n v="5.2583733444242962E-4"/>
    <n v="1.8814464237595959E-4"/>
    <n v="0.33769269206647001"/>
    <n v="0.71398197681838926"/>
    <n v="6.230730793353001E-2"/>
    <n v="1.3981976818389308E-2"/>
    <n v="21.271362147760236"/>
    <n v="0.35347013546994316"/>
    <n v="0.71521051433677829"/>
    <n v="4.6529864530056864E-2"/>
    <n v="1.5210514336778336E-2"/>
    <m/>
    <m/>
    <m/>
    <m/>
    <m/>
    <m/>
    <m/>
    <m/>
    <m/>
    <m/>
    <m/>
    <m/>
    <m/>
    <m/>
    <m/>
    <m/>
    <m/>
    <m/>
  </r>
  <r>
    <x v="14"/>
    <n v="904760"/>
    <n v="1.7"/>
    <n v="1.6"/>
    <n v="1.7"/>
    <x v="9"/>
    <x v="2"/>
    <s v="Florida"/>
    <x v="14"/>
    <n v="1538"/>
    <n v="903222"/>
    <n v="8.4883528534708018E-5"/>
    <n v="1.6150147870406932"/>
    <n v="1.7847818441101091"/>
    <n v="1.5014787040693145E-2"/>
    <n v="8.4781844110109139E-2"/>
    <n v="1462"/>
    <n v="1615"/>
    <n v="1.6158981387329237"/>
    <n v="1.7850037579026483"/>
    <n v="1.5898138732923561E-2"/>
    <n v="8.5003757902648358E-2"/>
    <n v="1.7020140050329751E-3"/>
    <n v="8.4962410471549441E-5"/>
    <n v="1.6170515945614257"/>
    <n v="1.7869764155045245"/>
    <n v="1.7051594561425576E-2"/>
    <n v="8.6976415504524507E-2"/>
    <n v="153.6215530431657"/>
    <n v="1.617670695735224"/>
    <n v="1.7874625751227442"/>
    <n v="1.7670695735223951E-2"/>
    <n v="8.7462575122744246E-2"/>
    <m/>
    <m/>
    <m/>
    <m/>
    <m/>
    <m/>
    <m/>
    <m/>
    <m/>
    <m/>
    <m/>
    <m/>
    <m/>
    <m/>
    <m/>
    <m/>
    <m/>
    <m/>
  </r>
  <r>
    <x v="1"/>
    <n v="540112"/>
    <n v="2.4"/>
    <n v="2.2999999999999998"/>
    <n v="2.5"/>
    <x v="9"/>
    <x v="2"/>
    <s v="Georgia"/>
    <x v="1"/>
    <n v="1296"/>
    <n v="538816"/>
    <n v="1.3048034428920241E-4"/>
    <n v="2.2690219811544092"/>
    <n v="2.529982669732814"/>
    <n v="3.0978018845590594E-2"/>
    <n v="2.9982669732814049E-2"/>
    <n v="1226"/>
    <n v="1367"/>
    <n v="2.2698995763841574"/>
    <n v="2.5309565423467726"/>
    <n v="3.010042361584242E-2"/>
    <n v="3.0956542346772586E-2"/>
    <n v="2.4030414029418959E-3"/>
    <n v="1.3062378841413515E-4"/>
    <n v="2.272417614527761"/>
    <n v="2.5336651913560311"/>
    <n v="2.7582385472238791E-2"/>
    <n v="3.3665191356031077E-2"/>
    <n v="140.97322190629586"/>
    <n v="2.2734643648677704"/>
    <n v="2.534469895691557"/>
    <n v="2.6535635132229451E-2"/>
    <n v="3.4469895691557007E-2"/>
    <m/>
    <m/>
    <m/>
    <m/>
    <m/>
    <m/>
    <m/>
    <m/>
    <m/>
    <m/>
    <m/>
    <m/>
    <m/>
    <m/>
    <m/>
    <m/>
    <m/>
    <m/>
  </r>
  <r>
    <x v="45"/>
    <n v="64743"/>
    <n v="0.7"/>
    <n v="0.5"/>
    <n v="0.9"/>
    <x v="9"/>
    <x v="2"/>
    <s v="Hawaii"/>
    <x v="45"/>
    <n v="45"/>
    <n v="64698"/>
    <n v="2.0300678179259847E-4"/>
    <n v="0.49204905435957247"/>
    <n v="0.89806261794476938"/>
    <n v="7.9509456404275314E-3"/>
    <n v="1.9373820552306409E-3"/>
    <n v="33"/>
    <n v="59"/>
    <n v="0.50970761317825863"/>
    <n v="0.91129542962173515"/>
    <n v="9.7076131782586339E-3"/>
    <n v="1.1295429621735131E-2"/>
    <n v="7.2467981994440425E-4"/>
    <n v="2.093845586253379E-4"/>
    <n v="0.51529526131906633"/>
    <n v="0.93406437856974212"/>
    <n v="1.5295261319066333E-2"/>
    <n v="3.4064378569742093E-2"/>
    <n v="26.420947969879705"/>
    <n v="0.52836948729252065"/>
    <n v="0.93643492144475737"/>
    <n v="2.8369487292520645E-2"/>
    <n v="3.6434921444757351E-2"/>
    <m/>
    <m/>
    <m/>
    <m/>
    <m/>
    <m/>
    <m/>
    <m/>
    <m/>
    <m/>
    <m/>
    <m/>
    <m/>
    <m/>
    <m/>
    <m/>
    <m/>
    <m/>
  </r>
  <r>
    <x v="21"/>
    <n v="82400"/>
    <n v="6.1"/>
    <n v="5.6"/>
    <n v="6.6"/>
    <x v="9"/>
    <x v="2"/>
    <s v="Idaho"/>
    <x v="21"/>
    <n v="503"/>
    <n v="81897"/>
    <n v="5.3183297675162672E-4"/>
    <n v="5.5725359552872078"/>
    <n v="6.6362019087904613"/>
    <n v="2.7464044712791846E-2"/>
    <n v="3.6201908790461701E-2"/>
    <n v="459"/>
    <n v="547"/>
    <n v="5.5703883495145634"/>
    <n v="6.6383495145631066"/>
    <n v="2.9611650485436236E-2"/>
    <n v="3.8349514563106979E-2"/>
    <n v="6.1273930980835266E-3"/>
    <n v="5.3331359640458099E-4"/>
    <n v="5.5940795016789462"/>
    <n v="6.6607066944881073"/>
    <n v="5.9204983210534579E-3"/>
    <n v="6.0706694488107615E-2"/>
    <n v="87.686954717529659"/>
    <n v="5.6014045447413299"/>
    <n v="6.6655170080097941"/>
    <n v="1.404544741330227E-3"/>
    <n v="6.5517008009794431E-2"/>
    <m/>
    <m/>
    <m/>
    <m/>
    <m/>
    <m/>
    <m/>
    <m/>
    <m/>
    <m/>
    <m/>
    <m/>
    <m/>
    <m/>
    <m/>
    <m/>
    <m/>
    <m/>
  </r>
  <r>
    <x v="34"/>
    <n v="761748"/>
    <n v="2"/>
    <n v="1.9"/>
    <n v="2.1"/>
    <x v="9"/>
    <x v="2"/>
    <s v="Illinois"/>
    <x v="34"/>
    <n v="1523"/>
    <n v="760225"/>
    <n v="1.003118251498497E-4"/>
    <n v="1.8990370408793358"/>
    <n v="2.099660691179035"/>
    <n v="9.6295912066413081E-4"/>
    <n v="3.3930882096511183E-4"/>
    <n v="1448"/>
    <n v="1600"/>
    <n v="1.9008911083455422"/>
    <n v="2.1004321639177261"/>
    <n v="8.9110834554229079E-4"/>
    <n v="4.3216391772604723E-4"/>
    <n v="2.0018602468882675E-3"/>
    <n v="1.0040583910646492E-4"/>
    <n v="1.9014544077818025"/>
    <n v="2.1022660859947324"/>
    <n v="1.4544077818026135E-3"/>
    <n v="2.2660859947323253E-3"/>
    <n v="152.84790690158428"/>
    <n v="1.9021900533704004"/>
    <n v="2.1028432038883791"/>
    <n v="2.1900533704004577E-3"/>
    <n v="2.8432038883789978E-3"/>
    <m/>
    <m/>
    <m/>
    <m/>
    <m/>
    <m/>
    <m/>
    <m/>
    <m/>
    <m/>
    <m/>
    <m/>
    <m/>
    <m/>
    <m/>
    <m/>
    <m/>
    <m/>
  </r>
  <r>
    <x v="22"/>
    <n v="356775"/>
    <n v="3"/>
    <n v="2.8"/>
    <n v="3.2"/>
    <x v="9"/>
    <x v="2"/>
    <s v="Indiana"/>
    <x v="22"/>
    <n v="1070"/>
    <n v="355705"/>
    <n v="1.7942929164177859E-4"/>
    <n v="2.8196597700918073"/>
    <n v="3.178518353375364"/>
    <n v="1.9659770091807527E-2"/>
    <n v="2.1481646624636141E-2"/>
    <n v="1007"/>
    <n v="1135"/>
    <n v="2.82250718239787"/>
    <n v="3.1812767150164669"/>
    <n v="2.2507182397870196E-2"/>
    <n v="1.8723284983533262E-2"/>
    <n v="3.0044402998434753E-3"/>
    <n v="1.7966755516219565E-4"/>
    <n v="2.8247727446812796"/>
    <n v="3.1841078550056712"/>
    <n v="2.4772744681279768E-2"/>
    <n v="1.5892144994329005E-2"/>
    <n v="128.0595734782232"/>
    <n v="2.8263754054137871"/>
    <n v="3.1853080510678979"/>
    <n v="2.6375405413787245E-2"/>
    <n v="1.4691948932102239E-2"/>
    <m/>
    <m/>
    <m/>
    <m/>
    <m/>
    <m/>
    <m/>
    <m/>
    <m/>
    <m/>
    <m/>
    <m/>
    <m/>
    <m/>
    <m/>
    <m/>
    <m/>
    <m/>
  </r>
  <r>
    <x v="33"/>
    <n v="118235"/>
    <n v="1.7"/>
    <n v="1.5"/>
    <n v="2"/>
    <x v="9"/>
    <x v="2"/>
    <s v="Iowa"/>
    <x v="33"/>
    <n v="201"/>
    <n v="118034"/>
    <n v="2.3481757497448833E-4"/>
    <n v="1.4651866538917526"/>
    <n v="1.9348218038407294"/>
    <n v="3.4813346108247378E-2"/>
    <n v="6.5178196159270563E-2"/>
    <n v="174"/>
    <n v="229"/>
    <n v="1.4716454518543578"/>
    <n v="1.9368207383600458"/>
    <n v="2.83545481456422E-2"/>
    <n v="6.3179261639954243E-2"/>
    <n v="1.7161934852095004E-3"/>
    <n v="2.3648203444566506E-4"/>
    <n v="1.4797114507638354"/>
    <n v="1.9526755196551653"/>
    <n v="2.0288549236164632E-2"/>
    <n v="4.7324480344834718E-2"/>
    <n v="55.591207493501955"/>
    <n v="1.4853420711565535"/>
    <n v="1.9555023569613059"/>
    <n v="1.4657928843446522E-2"/>
    <n v="4.4497643038694079E-2"/>
    <m/>
    <m/>
    <m/>
    <m/>
    <m/>
    <m/>
    <m/>
    <m/>
    <m/>
    <m/>
    <m/>
    <m/>
    <m/>
    <m/>
    <m/>
    <m/>
    <m/>
    <m/>
  </r>
  <r>
    <x v="35"/>
    <n v="112351"/>
    <n v="4.5"/>
    <n v="4.0999999999999996"/>
    <n v="4.9000000000000004"/>
    <x v="9"/>
    <x v="2"/>
    <s v="Kansas"/>
    <x v="35"/>
    <n v="506"/>
    <n v="111845"/>
    <n v="3.9153106249634694E-4"/>
    <n v="4.1122116723257722"/>
    <n v="4.8952737973184668"/>
    <n v="1.2211672325772582E-2"/>
    <n v="4.7262026815335645E-3"/>
    <n v="462"/>
    <n v="550"/>
    <n v="4.1121129317941092"/>
    <n v="4.8953725378501307"/>
    <n v="1.2112931794109549E-2"/>
    <n v="4.6274621498696433E-3"/>
    <n v="4.5206839582120333E-3"/>
    <n v="3.9262235970148081E-4"/>
    <n v="4.1280615985105529"/>
    <n v="4.9133063179135146"/>
    <n v="2.8061598510553232E-2"/>
    <n v="1.3306317913514221E-2"/>
    <n v="88.018399234298073"/>
    <n v="4.1334358516576257"/>
    <n v="4.9168324377901227"/>
    <n v="3.3435851657626081E-2"/>
    <n v="1.6832437790122334E-2"/>
    <m/>
    <m/>
    <m/>
    <m/>
    <m/>
    <m/>
    <m/>
    <m/>
    <m/>
    <m/>
    <m/>
    <m/>
    <m/>
    <m/>
    <m/>
    <m/>
    <m/>
    <m/>
  </r>
  <r>
    <x v="36"/>
    <n v="286937"/>
    <n v="2.6"/>
    <n v="2.4"/>
    <n v="2.8"/>
    <x v="9"/>
    <x v="2"/>
    <s v="Kentucky"/>
    <x v="36"/>
    <n v="746"/>
    <n v="286191"/>
    <n v="1.8632265362338658E-4"/>
    <n v="2.413551186278752"/>
    <n v="2.7861964935255257"/>
    <n v="1.355118627875207E-2"/>
    <n v="1.3803506474474148E-2"/>
    <n v="693"/>
    <n v="800"/>
    <n v="2.4151643043594935"/>
    <n v="2.7880684610210604"/>
    <n v="1.5164304359493563E-2"/>
    <n v="1.1931538978939393E-2"/>
    <n v="2.6065328504923978E-3"/>
    <n v="1.8667804362492677E-4"/>
    <n v="2.419854806867471"/>
    <n v="2.7932108941173244"/>
    <n v="1.9854806867471098E-2"/>
    <n v="6.7891058826754502E-3"/>
    <n v="106.95898661203789"/>
    <n v="2.4218972543999464"/>
    <n v="2.7946534855040768"/>
    <n v="2.1897254399946497E-2"/>
    <n v="5.3465144959230493E-3"/>
    <m/>
    <m/>
    <m/>
    <m/>
    <m/>
    <m/>
    <m/>
    <m/>
    <m/>
    <m/>
    <m/>
    <m/>
    <m/>
    <m/>
    <m/>
    <m/>
    <m/>
    <m/>
  </r>
  <r>
    <x v="37"/>
    <n v="396329"/>
    <n v="1.6"/>
    <n v="1.5"/>
    <n v="1.7"/>
    <x v="9"/>
    <x v="2"/>
    <s v="Louisiana"/>
    <x v="37"/>
    <n v="634"/>
    <n v="395695"/>
    <n v="1.2441972124763336E-4"/>
    <n v="1.4752613518002637"/>
    <n v="1.7241007942955304"/>
    <n v="2.4738648199736257E-2"/>
    <n v="2.410079429553047E-2"/>
    <n v="585"/>
    <n v="684"/>
    <n v="1.4760464159826812"/>
    <n v="1.7258388863797502"/>
    <n v="2.3953584017318841E-2"/>
    <n v="2.5838886379750292E-2"/>
    <n v="1.6045118216034078E-3"/>
    <n v="1.2470013916996241E-4"/>
    <n v="1.4798116824334453"/>
    <n v="1.7292119607733702"/>
    <n v="2.0188317566554703E-2"/>
    <n v="2.9211960773370294E-2"/>
    <n v="98.658268948474444"/>
    <n v="1.4813094791114079"/>
    <n v="1.7302372959063352"/>
    <n v="1.8690520888592133E-2"/>
    <n v="3.0237295906335282E-2"/>
    <m/>
    <m/>
    <m/>
    <m/>
    <m/>
    <m/>
    <m/>
    <m/>
    <m/>
    <m/>
    <m/>
    <m/>
    <m/>
    <m/>
    <m/>
    <m/>
    <m/>
    <m/>
  </r>
  <r>
    <x v="23"/>
    <n v="73985"/>
    <n v="12"/>
    <n v="11.2"/>
    <n v="12.8"/>
    <x v="9"/>
    <x v="2"/>
    <s v="Maine"/>
    <x v="23"/>
    <n v="888"/>
    <n v="73097"/>
    <n v="7.8467322443136775E-4"/>
    <n v="11.217759701161659"/>
    <n v="12.787106150024393"/>
    <n v="1.7759701161660146E-2"/>
    <n v="1.2893849975608163E-2"/>
    <n v="830"/>
    <n v="946"/>
    <n v="11.218490234506994"/>
    <n v="12.786375616679056"/>
    <n v="1.8490234506995051E-2"/>
    <n v="1.3624383320944844E-2"/>
    <n v="1.2027769483397607E-2"/>
    <n v="7.858790143623805E-4"/>
    <n v="11.241890469035226"/>
    <n v="12.813648497759988"/>
    <n v="4.1890469035227085E-2"/>
    <n v="1.3648497759987777E-2"/>
    <n v="116.13934930553829"/>
    <n v="11.249683578581672"/>
    <n v="12.819370939751893"/>
    <n v="4.968357858167316E-2"/>
    <n v="1.9370939751892635E-2"/>
    <m/>
    <m/>
    <m/>
    <m/>
    <m/>
    <m/>
    <m/>
    <m/>
    <m/>
    <m/>
    <m/>
    <m/>
    <m/>
    <m/>
    <m/>
    <m/>
    <m/>
    <m/>
  </r>
  <r>
    <x v="2"/>
    <n v="297394"/>
    <n v="2.5"/>
    <n v="2.2999999999999998"/>
    <n v="2.7"/>
    <x v="9"/>
    <x v="2"/>
    <s v="Maryland"/>
    <x v="2"/>
    <n v="743"/>
    <n v="296651"/>
    <n v="1.7941845097074451E-4"/>
    <n v="2.318950715858445"/>
    <n v="2.6777876177999342"/>
    <n v="1.8950715858445211E-2"/>
    <n v="2.2212382200065939E-2"/>
    <n v="691"/>
    <n v="797"/>
    <n v="2.3235169505773485"/>
    <n v="2.6799464683214858"/>
    <n v="2.3516950577348705E-2"/>
    <n v="2.0053531678514425E-2"/>
    <n v="2.5047953467190612E-3"/>
    <n v="1.7976220544010959E-4"/>
    <n v="2.3250331412789516"/>
    <n v="2.6845575521591711"/>
    <n v="2.5033141278951732E-2"/>
    <n v="1.5442447840829043E-2"/>
    <n v="106.74925976243821"/>
    <n v="2.3270044467520199"/>
    <n v="2.6859487458726954"/>
    <n v="2.7004446752020073E-2"/>
    <n v="1.4051254127304791E-2"/>
    <m/>
    <m/>
    <m/>
    <m/>
    <m/>
    <m/>
    <m/>
    <m/>
    <m/>
    <m/>
    <m/>
    <m/>
    <m/>
    <m/>
    <m/>
    <m/>
    <m/>
    <m/>
  </r>
  <r>
    <x v="17"/>
    <n v="334015"/>
    <n v="1.2"/>
    <n v="1.1000000000000001"/>
    <n v="1.3"/>
    <x v="9"/>
    <x v="2"/>
    <s v="Massachusetts"/>
    <x v="17"/>
    <n v="401"/>
    <n v="333614"/>
    <n v="1.1743389215161358E-4"/>
    <n v="1.0831109935571119"/>
    <n v="1.3179787778603391"/>
    <n v="1.6889006442888155E-2"/>
    <n v="1.7978777860339079E-2"/>
    <n v="362"/>
    <n v="440"/>
    <n v="1.0837836624103707"/>
    <n v="1.3173061090070806"/>
    <n v="1.621633758962937E-2"/>
    <n v="1.7306109007080517E-2"/>
    <n v="1.2062814410426631E-3"/>
    <n v="1.1785280433028739E-4"/>
    <n v="1.0884286367123757"/>
    <n v="1.3241342453729505"/>
    <n v="1.1571363287624425E-2"/>
    <n v="2.4134245372950502E-2"/>
    <n v="78.494553155851932"/>
    <n v="1.0902781748535524"/>
    <n v="1.3252785503204825"/>
    <n v="9.7218251464477046E-3"/>
    <n v="2.5278550320482429E-2"/>
    <m/>
    <m/>
    <m/>
    <m/>
    <m/>
    <m/>
    <m/>
    <m/>
    <m/>
    <m/>
    <m/>
    <m/>
    <m/>
    <m/>
    <m/>
    <m/>
    <m/>
    <m/>
  </r>
  <r>
    <x v="38"/>
    <n v="592669"/>
    <n v="7.1"/>
    <n v="6.9"/>
    <n v="7.3"/>
    <x v="9"/>
    <x v="2"/>
    <s v="Michigan"/>
    <x v="38"/>
    <n v="4208"/>
    <n v="588461"/>
    <n v="2.1376002014383244E-4"/>
    <n v="6.8863245127067128"/>
    <n v="7.3138445529943779"/>
    <n v="1.3675487293287603E-2"/>
    <n v="1.3844552994378034E-2"/>
    <n v="4082"/>
    <n v="4335"/>
    <n v="6.8874869446520739"/>
    <n v="7.3143694034950366"/>
    <n v="1.2513055347926461E-2"/>
    <n v="1.4369403495036792E-2"/>
    <n v="7.1032793050680981E-3"/>
    <n v="2.1383093685603863E-4"/>
    <n v="6.8894483682120589"/>
    <n v="7.3171102419241372"/>
    <n v="1.0551631787941496E-2"/>
    <n v="1.7110241924137348E-2"/>
    <n v="253.3920488037819"/>
    <n v="6.8903523484502296"/>
    <n v="7.3178935331957238"/>
    <n v="9.6476515497707638E-3"/>
    <n v="1.7893533195723954E-2"/>
    <m/>
    <m/>
    <m/>
    <m/>
    <m/>
    <m/>
    <m/>
    <m/>
    <m/>
    <m/>
    <m/>
    <m/>
    <m/>
    <m/>
    <m/>
    <m/>
    <m/>
    <m/>
  </r>
  <r>
    <x v="15"/>
    <n v="220104"/>
    <n v="6.5"/>
    <n v="6.2"/>
    <n v="6.9"/>
    <x v="9"/>
    <x v="2"/>
    <s v="Minnesota"/>
    <x v="15"/>
    <n v="1431"/>
    <n v="218673"/>
    <n v="3.3575584879727837E-4"/>
    <n v="6.1657161826060589"/>
    <n v="6.837227880200615"/>
    <n v="3.4283817393941263E-2"/>
    <n v="6.2772119799385351E-2"/>
    <n v="1357"/>
    <n v="1505"/>
    <n v="6.1652673281721366"/>
    <n v="6.8376767346345364"/>
    <n v="3.4732671827863548E-2"/>
    <n v="6.2323265365463953E-2"/>
    <n v="6.5100848743656781E-3"/>
    <n v="3.3608415886587673E-4"/>
    <n v="6.174000715499802"/>
    <n v="6.846169033231555"/>
    <n v="2.5999284500198172E-2"/>
    <n v="5.3830966768445343E-2"/>
    <n v="147.82667680874741"/>
    <n v="6.1765513758868948"/>
    <n v="6.8481616003522685"/>
    <n v="2.3448624113105332E-2"/>
    <n v="5.1838399647731848E-2"/>
    <m/>
    <m/>
    <m/>
    <m/>
    <m/>
    <m/>
    <m/>
    <m/>
    <m/>
    <m/>
    <m/>
    <m/>
    <m/>
    <m/>
    <m/>
    <m/>
    <m/>
    <m/>
  </r>
  <r>
    <x v="48"/>
    <n v="278423"/>
    <n v="1.6"/>
    <n v="1.5"/>
    <n v="1.8"/>
    <x v="9"/>
    <x v="2"/>
    <s v="Mississippi"/>
    <x v="48"/>
    <n v="445"/>
    <n v="277978"/>
    <n v="1.483800955703302E-4"/>
    <n v="1.4499074022297798"/>
    <n v="1.7466675933704399"/>
    <n v="5.0092597770220237E-2"/>
    <n v="5.3332406629560181E-2"/>
    <n v="405"/>
    <n v="487"/>
    <n v="1.4546212058630215"/>
    <n v="1.7491371043340529"/>
    <n v="4.537879413697854E-2"/>
    <n v="5.086289566594715E-2"/>
    <n v="1.6051639528312021E-3"/>
    <n v="1.4885631979060147E-4"/>
    <n v="1.4563076330406006"/>
    <n v="1.7540202726218037"/>
    <n v="4.3692366959399376E-2"/>
    <n v="4.5979727378196333E-2"/>
    <n v="82.667807333393199"/>
    <n v="1.4585045881925529"/>
    <n v="1.7554149252141353"/>
    <n v="4.1495411807447091E-2"/>
    <n v="4.4585074785864709E-2"/>
    <m/>
    <m/>
    <m/>
    <m/>
    <m/>
    <m/>
    <m/>
    <m/>
    <m/>
    <m/>
    <m/>
    <m/>
    <m/>
    <m/>
    <m/>
    <m/>
    <m/>
    <m/>
  </r>
  <r>
    <x v="9"/>
    <n v="429228"/>
    <n v="3"/>
    <n v="2.8"/>
    <n v="3.1"/>
    <x v="9"/>
    <x v="2"/>
    <s v="Missouri"/>
    <x v="9"/>
    <n v="1288"/>
    <n v="427940"/>
    <n v="1.6363092921022729E-4"/>
    <n v="2.8371052762563314"/>
    <n v="3.1643671346767857"/>
    <n v="3.7105276256331532E-2"/>
    <n v="6.4367134676785565E-2"/>
    <n v="1218"/>
    <n v="1358"/>
    <n v="2.8376527160390284"/>
    <n v="3.1638196948940891"/>
    <n v="3.7652716039028533E-2"/>
    <n v="6.3819694894089007E-2"/>
    <n v="3.0051841564836435E-3"/>
    <n v="1.6381145760037836E-4"/>
    <n v="2.8413726988832653"/>
    <n v="3.1689956140840221"/>
    <n v="4.1372698883265446E-2"/>
    <n v="6.8995614084021994E-2"/>
    <n v="140.49529413612106"/>
    <n v="2.8426900441386445"/>
    <n v="3.1700080121128353"/>
    <n v="4.2690044138644634E-2"/>
    <n v="7.0008012112835249E-2"/>
    <m/>
    <m/>
    <m/>
    <m/>
    <m/>
    <m/>
    <m/>
    <m/>
    <m/>
    <m/>
    <m/>
    <m/>
    <m/>
    <m/>
    <m/>
    <m/>
    <m/>
    <m/>
  </r>
  <r>
    <x v="39"/>
    <n v="36697"/>
    <n v="6.2"/>
    <n v="5.4"/>
    <n v="7"/>
    <x v="9"/>
    <x v="2"/>
    <s v="Montana"/>
    <x v="39"/>
    <n v="228"/>
    <n v="36469"/>
    <n v="8.0395473821910472E-4"/>
    <n v="5.4090871998139773"/>
    <n v="7.0169966762521865"/>
    <n v="9.0871998139769872E-3"/>
    <n v="1.6996676252186482E-2"/>
    <n v="199"/>
    <n v="257"/>
    <n v="5.422786603809576"/>
    <n v="7.0032972722565878"/>
    <n v="2.2786603809575645E-2"/>
    <n v="3.2972722565878243E-3"/>
    <n v="6.2647263733264574E-3"/>
    <n v="8.0888106199899416E-4"/>
    <n v="5.4558453113274625"/>
    <n v="7.0736074353254521"/>
    <n v="5.5845311327462177E-2"/>
    <n v="7.3607435325452109E-2"/>
    <n v="59.066173573236085"/>
    <n v="5.4736522280866557"/>
    <n v="7.0830478502418028"/>
    <n v="7.3652228086655391E-2"/>
    <n v="8.3047850241802834E-2"/>
    <m/>
    <m/>
    <m/>
    <m/>
    <m/>
    <m/>
    <m/>
    <m/>
    <m/>
    <m/>
    <m/>
    <m/>
    <m/>
    <m/>
    <m/>
    <m/>
    <m/>
    <m/>
  </r>
  <r>
    <x v="40"/>
    <n v="105601"/>
    <n v="1.1000000000000001"/>
    <n v="0.9"/>
    <n v="1.3"/>
    <x v="9"/>
    <x v="2"/>
    <s v="Nebraska"/>
    <x v="40"/>
    <n v="116"/>
    <n v="105485"/>
    <n v="1.9978845711416624E-4"/>
    <n v="0.8986859891505472"/>
    <n v="1.2982629033788797"/>
    <n v="1.314010849452818E-3"/>
    <n v="1.7370966211203154E-3"/>
    <n v="96"/>
    <n v="138"/>
    <n v="0.90908230035700421"/>
    <n v="1.3068058067631936"/>
    <n v="9.0823003570041916E-3"/>
    <n v="6.8058067631935337E-3"/>
    <n v="1.1166223800101894E-3"/>
    <n v="2.0224238477239132E-4"/>
    <n v="0.91437999523779812"/>
    <n v="1.3188647647825806"/>
    <n v="1.4379995237798093E-2"/>
    <n v="1.886476478258059E-2"/>
    <n v="42.279660148270445"/>
    <n v="0.92117840425095787"/>
    <n v="1.3215356186004239"/>
    <n v="2.117840425095785E-2"/>
    <n v="2.1535618600423856E-2"/>
    <m/>
    <m/>
    <m/>
    <m/>
    <m/>
    <m/>
    <m/>
    <m/>
    <m/>
    <m/>
    <m/>
    <m/>
    <m/>
    <m/>
    <m/>
    <m/>
    <m/>
    <m/>
  </r>
  <r>
    <x v="18"/>
    <n v="53446"/>
    <n v="4.3"/>
    <n v="3.8"/>
    <n v="4.9000000000000004"/>
    <x v="9"/>
    <x v="2"/>
    <s v="Nevada"/>
    <x v="18"/>
    <n v="230"/>
    <n v="53216"/>
    <n v="5.5495824974120225E-4"/>
    <n v="3.7484507986440843"/>
    <n v="4.8583672981264883"/>
    <n v="5.1549201355915564E-2"/>
    <n v="4.163270187351209E-2"/>
    <n v="201"/>
    <n v="260"/>
    <n v="3.7608052988062717"/>
    <n v="4.8647232720877147"/>
    <n v="3.9194701193728143E-2"/>
    <n v="3.5276727912285644E-2"/>
    <n v="4.3390349359413074E-3"/>
    <n v="5.5835818465068028E-4"/>
    <n v="3.7806767512906272"/>
    <n v="4.8973931205919881"/>
    <n v="1.9323248709372631E-2"/>
    <n v="2.606879408012297E-3"/>
    <n v="59.380747702527579"/>
    <n v="3.7929084544670286"/>
    <n v="4.9038705468106736"/>
    <n v="7.0915455329711996E-3"/>
    <n v="3.8705468106732255E-3"/>
    <m/>
    <m/>
    <m/>
    <m/>
    <m/>
    <m/>
    <m/>
    <m/>
    <m/>
    <m/>
    <m/>
    <m/>
    <m/>
    <m/>
    <m/>
    <m/>
    <m/>
    <m/>
  </r>
  <r>
    <x v="24"/>
    <n v="45367"/>
    <n v="4.3"/>
    <n v="3.7"/>
    <n v="4.9000000000000004"/>
    <x v="9"/>
    <x v="2"/>
    <s v="New Hampshire"/>
    <x v="24"/>
    <n v="195"/>
    <n v="45172"/>
    <n v="6.0199095259403138E-4"/>
    <n v="3.6962875317668469"/>
    <n v="4.9002694369549102"/>
    <n v="3.7124682331532988E-3"/>
    <n v="2.6943695490988517E-4"/>
    <n v="168"/>
    <n v="223"/>
    <n v="3.7031322326801419"/>
    <n v="4.9154671898075692"/>
    <n v="3.1322326801417333E-3"/>
    <n v="1.5467189807568893E-2"/>
    <n v="4.3402485622638376E-3"/>
    <n v="6.0633855131224097E-4"/>
    <n v="3.7339100109515964"/>
    <n v="4.9465871135760784"/>
    <n v="3.3910010951596181E-2"/>
    <n v="4.6587113576078032E-2"/>
    <n v="54.686366086009414"/>
    <n v="3.7486090382896564"/>
    <n v="4.9539286737132944"/>
    <n v="4.8609038289656237E-2"/>
    <n v="5.3928673713294017E-2"/>
    <m/>
    <m/>
    <m/>
    <m/>
    <m/>
    <m/>
    <m/>
    <m/>
    <m/>
    <m/>
    <m/>
    <m/>
    <m/>
    <m/>
    <m/>
    <m/>
    <m/>
    <m/>
  </r>
  <r>
    <x v="3"/>
    <n v="347409"/>
    <n v="2.1"/>
    <n v="2"/>
    <n v="2.2999999999999998"/>
    <x v="9"/>
    <x v="2"/>
    <s v="New Jersey"/>
    <x v="3"/>
    <n v="730"/>
    <n v="346679"/>
    <n v="1.5226906850751521E-4"/>
    <n v="1.9490006165035239"/>
    <n v="2.253538753518554"/>
    <n v="5.0999383496476147E-2"/>
    <n v="4.6461246481445784E-2"/>
    <n v="677"/>
    <n v="783"/>
    <n v="1.9487117489759909"/>
    <n v="2.2538276210460868"/>
    <n v="5.1288251024009135E-2"/>
    <n v="4.6172378953913018E-2"/>
    <n v="2.1067751161325528E-3"/>
    <n v="1.5256651388945931E-4"/>
    <n v="1.9542086022430933"/>
    <n v="2.2593416300220124"/>
    <n v="4.579139775690666E-2"/>
    <n v="4.0658369977987441E-2"/>
    <n v="105.8328675494613"/>
    <n v="1.9558986155558069"/>
    <n v="2.2605300365046084"/>
    <n v="4.4101384444193092E-2"/>
    <n v="3.9469963495391447E-2"/>
    <m/>
    <m/>
    <m/>
    <m/>
    <m/>
    <m/>
    <m/>
    <m/>
    <m/>
    <m/>
    <m/>
    <m/>
    <m/>
    <m/>
    <m/>
    <m/>
    <m/>
    <m/>
  </r>
  <r>
    <x v="49"/>
    <n v="196635"/>
    <n v="1.7"/>
    <n v="1.5"/>
    <n v="1.9"/>
    <x v="9"/>
    <x v="2"/>
    <s v="New Mexico"/>
    <x v="49"/>
    <n v="334"/>
    <n v="196301"/>
    <n v="1.8200836427742883E-4"/>
    <n v="1.5165702204099363"/>
    <n v="1.8805869489647937"/>
    <n v="1.6570220409936276E-2"/>
    <n v="1.9413051035206186E-2"/>
    <n v="299"/>
    <n v="371"/>
    <n v="1.5205838228189286"/>
    <n v="1.8867444758054264"/>
    <n v="2.0583822818928565E-2"/>
    <n v="1.3255524194573542E-2"/>
    <n v="1.7083132046457577E-3"/>
    <n v="1.8278588685553083E-4"/>
    <n v="1.5255273177902269"/>
    <n v="1.8910990915012886"/>
    <n v="2.5527317790226878E-2"/>
    <n v="8.9009084987112796E-3"/>
    <n v="71.628007978152368"/>
    <n v="1.5287250636300294"/>
    <n v="1.8929868109367149"/>
    <n v="2.8725063630029357E-2"/>
    <n v="7.0131890632849636E-3"/>
    <m/>
    <m/>
    <m/>
    <m/>
    <m/>
    <m/>
    <m/>
    <m/>
    <m/>
    <m/>
    <m/>
    <m/>
    <m/>
    <m/>
    <m/>
    <m/>
    <m/>
    <m/>
  </r>
  <r>
    <x v="25"/>
    <n v="1085474"/>
    <n v="2.5"/>
    <n v="2.4"/>
    <n v="2.6"/>
    <x v="9"/>
    <x v="2"/>
    <s v="New York"/>
    <x v="25"/>
    <n v="2714"/>
    <n v="1082760"/>
    <n v="9.3948527218713635E-5"/>
    <n v="2.4063416685851471"/>
    <n v="2.5942387230225741"/>
    <n v="6.3416685851471755E-3"/>
    <n v="5.7612769774260109E-3"/>
    <n v="2612"/>
    <n v="2816"/>
    <n v="2.4063220307441724"/>
    <n v="2.5942583608635492"/>
    <n v="6.3220307441724799E-3"/>
    <n v="5.7416391364508712E-3"/>
    <n v="2.5020508256163969E-3"/>
    <n v="9.3997840133073436E-5"/>
    <n v="2.4080529854833235"/>
    <n v="2.5960486657494704"/>
    <n v="8.0529854833235603E-3"/>
    <n v="3.9513342505297366E-3"/>
    <n v="203.97480228400735"/>
    <n v="2.4085552264749071"/>
    <n v="2.5964676780177935"/>
    <n v="8.5552264749071405E-3"/>
    <n v="3.5323219822065433E-3"/>
    <m/>
    <m/>
    <m/>
    <m/>
    <m/>
    <m/>
    <m/>
    <m/>
    <m/>
    <m/>
    <m/>
    <m/>
    <m/>
    <m/>
    <m/>
    <m/>
    <m/>
    <m/>
  </r>
  <r>
    <x v="10"/>
    <n v="482049"/>
    <n v="3.5"/>
    <n v="3.3"/>
    <n v="3.6"/>
    <x v="9"/>
    <x v="2"/>
    <s v="North Carolina"/>
    <x v="10"/>
    <n v="1687"/>
    <n v="480362"/>
    <n v="1.6670674624366679E-4"/>
    <n v="3.332937480795493"/>
    <n v="3.6663509732828263"/>
    <n v="3.293748079549319E-2"/>
    <n v="6.6350973282826242E-2"/>
    <n v="1607"/>
    <n v="1768"/>
    <n v="3.3336859945773147"/>
    <n v="3.6676769374067781"/>
    <n v="3.3685994577314915E-2"/>
    <n v="6.7676937406778048E-2"/>
    <n v="3.5036008174938287E-3"/>
    <n v="1.6684687958291771E-4"/>
    <n v="3.336753937910911"/>
    <n v="3.6704476970767463"/>
    <n v="3.6753937910911194E-2"/>
    <n v="7.0447697076746252E-2"/>
    <n v="160.7438130232056"/>
    <n v="3.3379096325401436"/>
    <n v="3.6713664638218595"/>
    <n v="3.7909632540143789E-2"/>
    <n v="7.1366463821859405E-2"/>
    <m/>
    <m/>
    <m/>
    <m/>
    <m/>
    <m/>
    <m/>
    <m/>
    <m/>
    <m/>
    <m/>
    <m/>
    <m/>
    <m/>
    <m/>
    <m/>
    <m/>
    <m/>
  </r>
  <r>
    <x v="46"/>
    <n v="21553"/>
    <n v="3.2"/>
    <n v="2.5"/>
    <n v="4"/>
    <x v="9"/>
    <x v="2"/>
    <s v="North Dakota"/>
    <x v="46"/>
    <n v="69"/>
    <n v="21484"/>
    <n v="7.5416889239589388E-4"/>
    <n v="2.4472415841038972"/>
    <n v="3.9555793688956848"/>
    <n v="5.2758415896102751E-2"/>
    <n v="4.4420631104315156E-2"/>
    <n v="53"/>
    <n v="86"/>
    <n v="2.4590544239781007"/>
    <n v="3.9901637823040876"/>
    <n v="4.0945576021899299E-2"/>
    <n v="9.8362176959123637E-3"/>
    <n v="3.2899406689901457E-3"/>
    <n v="7.695309985427057E-4"/>
    <n v="2.5204096704474401"/>
    <n v="4.0594716675328515"/>
    <n v="2.0409670447440131E-2"/>
    <n v="5.9471667532851491E-2"/>
    <n v="32.618572393292112"/>
    <n v="2.5565639251454595"/>
    <n v="4.0697063980630377"/>
    <n v="5.6563925145459493E-2"/>
    <n v="6.9706398063037689E-2"/>
    <m/>
    <m/>
    <m/>
    <m/>
    <m/>
    <m/>
    <m/>
    <m/>
    <m/>
    <m/>
    <m/>
    <m/>
    <m/>
    <m/>
    <m/>
    <m/>
    <m/>
    <m/>
  </r>
  <r>
    <x v="41"/>
    <n v="680239"/>
    <n v="2.5"/>
    <n v="2.2999999999999998"/>
    <n v="2.6"/>
    <x v="9"/>
    <x v="2"/>
    <s v="Ohio"/>
    <x v="41"/>
    <n v="1701"/>
    <n v="678538"/>
    <n v="1.1868478395510041E-4"/>
    <n v="2.3819069198431237"/>
    <n v="2.6192764877533246"/>
    <n v="8.1906919843123926E-2"/>
    <n v="1.9276487753324467E-2"/>
    <n v="1620"/>
    <n v="1782"/>
    <n v="2.381515908379261"/>
    <n v="2.6196674992171869"/>
    <n v="8.1515908379261148E-2"/>
    <n v="1.9667499217186801E-2"/>
    <n v="2.5034011762010366E-3"/>
    <n v="1.1878416421211768E-4"/>
    <n v="2.3846170119889187"/>
    <n v="2.6221853404131541"/>
    <n v="8.4617011988918911E-2"/>
    <n v="2.2185340413154009E-2"/>
    <n v="161.49005988665132"/>
    <n v="2.3854359069580187"/>
    <n v="2.6228365086906678"/>
    <n v="8.5435906958018837E-2"/>
    <n v="2.2836508690667667E-2"/>
    <m/>
    <m/>
    <m/>
    <m/>
    <m/>
    <m/>
    <m/>
    <m/>
    <m/>
    <m/>
    <m/>
    <m/>
    <m/>
    <m/>
    <m/>
    <m/>
    <m/>
    <m/>
  </r>
  <r>
    <x v="26"/>
    <n v="277750"/>
    <n v="1.3"/>
    <n v="1.2"/>
    <n v="1.5"/>
    <x v="9"/>
    <x v="2"/>
    <s v="Oklahoma"/>
    <x v="26"/>
    <n v="361"/>
    <n v="277389"/>
    <n v="1.3398778509526643E-4"/>
    <n v="1.1657421879020333"/>
    <n v="1.4337177580925664"/>
    <n v="3.4257812097966633E-2"/>
    <n v="6.6282241907433592E-2"/>
    <n v="324"/>
    <n v="399"/>
    <n v="1.1665166516651666"/>
    <n v="1.4365436543654366"/>
    <n v="3.3483348334833352E-2"/>
    <n v="6.3456345634563371E-2"/>
    <n v="1.3066272189223818E-3"/>
    <n v="1.3451837157355513E-4"/>
    <n v="1.1721088473488268"/>
    <n v="1.4411455904959369"/>
    <n v="2.7891152651173146E-2"/>
    <n v="5.8854409504063065E-2"/>
    <n v="74.477853716911042"/>
    <n v="1.1743556842948317"/>
    <n v="1.4424990637913597"/>
    <n v="2.564431570516823E-2"/>
    <n v="5.7500936208640274E-2"/>
    <m/>
    <m/>
    <m/>
    <m/>
    <m/>
    <m/>
    <m/>
    <m/>
    <m/>
    <m/>
    <m/>
    <m/>
    <m/>
    <m/>
    <m/>
    <m/>
    <m/>
    <m/>
  </r>
  <r>
    <x v="19"/>
    <n v="165685"/>
    <n v="5"/>
    <n v="4.5999999999999996"/>
    <n v="5.3"/>
    <x v="9"/>
    <x v="2"/>
    <s v="Oregon"/>
    <x v="19"/>
    <n v="828"/>
    <n v="164857"/>
    <n v="3.3954095629110727E-4"/>
    <n v="4.6578939352198923"/>
    <n v="5.3369758478021074"/>
    <n v="5.7893935219892612E-2"/>
    <n v="3.6975847802107609E-2"/>
    <n v="773"/>
    <n v="885"/>
    <n v="4.6654796752874432"/>
    <n v="5.3414612065063221"/>
    <n v="6.5479675287443584E-2"/>
    <n v="4.1461206506322235E-2"/>
    <n v="5.0089114155379656E-3"/>
    <n v="3.4011837751194947E-4"/>
    <n v="4.6687930380260161"/>
    <n v="5.3490297930499144"/>
    <n v="6.879303802601644E-2"/>
    <n v="4.9029793049914616E-2"/>
    <n v="112.54545902222173"/>
    <n v="4.6723001566260471"/>
    <n v="5.3515580839029004"/>
    <n v="7.2300156626047496E-2"/>
    <n v="5.155808390290062E-2"/>
    <m/>
    <m/>
    <m/>
    <m/>
    <m/>
    <m/>
    <m/>
    <m/>
    <m/>
    <m/>
    <m/>
    <m/>
    <m/>
    <m/>
    <m/>
    <m/>
    <m/>
    <m/>
  </r>
  <r>
    <x v="11"/>
    <n v="589318"/>
    <n v="5.2"/>
    <n v="5"/>
    <n v="5.4"/>
    <x v="9"/>
    <x v="2"/>
    <s v="Pennsylvania"/>
    <x v="11"/>
    <n v="3064"/>
    <n v="586254"/>
    <n v="1.8361612653675045E-4"/>
    <n v="5.0156141701791137"/>
    <n v="5.382846423252615"/>
    <n v="1.5614170179113707E-2"/>
    <n v="1.715357674738538E-2"/>
    <n v="2957"/>
    <n v="3173"/>
    <n v="5.0176644867456961"/>
    <n v="5.3841898601434197"/>
    <n v="1.7664486745696095E-2"/>
    <n v="1.5810139856580641E-2"/>
    <n v="5.2024556256406469E-3"/>
    <n v="1.8370049045261005E-4"/>
    <n v="5.0187551351880364"/>
    <n v="5.3861561160932574"/>
    <n v="1.8755135188036398E-2"/>
    <n v="1.384388390674296E-2"/>
    <n v="216.43310406820746"/>
    <n v="5.0196751066504461"/>
    <n v="5.3869330102985513"/>
    <n v="1.9675106650446139E-2"/>
    <n v="1.3066989701449039E-2"/>
    <m/>
    <m/>
    <m/>
    <m/>
    <m/>
    <m/>
    <m/>
    <m/>
    <m/>
    <m/>
    <m/>
    <m/>
    <m/>
    <m/>
    <m/>
    <m/>
    <m/>
    <m/>
  </r>
  <r>
    <x v="27"/>
    <n v="69924"/>
    <n v="5.2"/>
    <n v="4.7"/>
    <n v="5.8"/>
    <x v="9"/>
    <x v="2"/>
    <s v="Rhode Island"/>
    <x v="27"/>
    <n v="364"/>
    <n v="69560"/>
    <n v="5.3338300439250276E-4"/>
    <n v="4.6722688461881274"/>
    <n v="5.7390348549731334"/>
    <n v="2.7731153811872744E-2"/>
    <n v="6.0965145026866452E-2"/>
    <n v="327"/>
    <n v="401"/>
    <n v="4.6765059207139181"/>
    <n v="5.7347977804473427"/>
    <n v="2.3494079286082048E-2"/>
    <n v="6.5202219552657148E-2"/>
    <n v="5.2328331859897541E-3"/>
    <n v="5.3544201725663472E-4"/>
    <n v="4.6973911687331187"/>
    <n v="5.7682752032463895"/>
    <n v="2.608831266881495E-3"/>
    <n v="3.1724796753610285E-2"/>
    <n v="74.640483657737022"/>
    <n v="4.7062869483148591"/>
    <n v="5.7736798793792561"/>
    <n v="6.2869483148588756E-3"/>
    <n v="2.6320120620743737E-2"/>
    <m/>
    <m/>
    <m/>
    <m/>
    <m/>
    <m/>
    <m/>
    <m/>
    <m/>
    <m/>
    <m/>
    <m/>
    <m/>
    <m/>
    <m/>
    <m/>
    <m/>
    <m/>
  </r>
  <r>
    <x v="4"/>
    <n v="352715"/>
    <n v="3.2"/>
    <n v="3"/>
    <n v="3.4"/>
    <x v="9"/>
    <x v="2"/>
    <s v="South Carolina"/>
    <x v="4"/>
    <n v="1129"/>
    <n v="351586"/>
    <n v="1.8641246723425013E-4"/>
    <n v="3.0144720996256793"/>
    <n v="3.3872970340941793"/>
    <n v="1.4472099625679302E-2"/>
    <n v="1.2702965905820651E-2"/>
    <n v="1063"/>
    <n v="1195"/>
    <n v="3.0137646541825553"/>
    <n v="3.3880044795373037"/>
    <n v="1.3764654182555347E-2"/>
    <n v="1.1995520462696252E-2"/>
    <n v="3.2062952030941618E-3"/>
    <n v="1.866468683891197E-4"/>
    <n v="3.019648334705042"/>
    <n v="3.3929420714832816"/>
    <n v="1.9648334705042014E-2"/>
    <n v="7.0579285167182704E-3"/>
    <n v="131.52802766200807"/>
    <n v="3.0212639369415624"/>
    <n v="3.3941615885612406"/>
    <n v="2.1263936941562367E-2"/>
    <n v="5.8384114387592945E-3"/>
    <m/>
    <m/>
    <m/>
    <m/>
    <m/>
    <m/>
    <m/>
    <m/>
    <m/>
    <m/>
    <m/>
    <m/>
    <m/>
    <m/>
    <m/>
    <m/>
    <m/>
    <m/>
  </r>
  <r>
    <x v="42"/>
    <n v="47275"/>
    <n v="2.6"/>
    <n v="2.1"/>
    <n v="3.1"/>
    <x v="9"/>
    <x v="2"/>
    <s v="South Dakota"/>
    <x v="42"/>
    <n v="123"/>
    <n v="47152"/>
    <n v="4.5920160751635982E-4"/>
    <n v="2.1425963829648671"/>
    <n v="3.0609995979975868"/>
    <n v="4.2596382964867008E-2"/>
    <n v="3.9000402002413281E-2"/>
    <n v="102"/>
    <n v="145"/>
    <n v="2.1575885774722368"/>
    <n v="3.0671602326811209"/>
    <n v="5.7588577472236668E-2"/>
    <n v="3.2839767318879165E-2"/>
    <n v="2.6422121514790404E-3"/>
    <n v="4.6448735004551311E-4"/>
    <n v="2.1777248014335275"/>
    <n v="3.1066995015245533"/>
    <n v="7.7724801433527446E-2"/>
    <n v="6.6995015245532308E-3"/>
    <n v="43.499357848495535"/>
    <n v="2.1927578444661244"/>
    <n v="3.1128175689917974"/>
    <n v="9.275784446612434E-2"/>
    <n v="1.2817568991797312E-2"/>
    <m/>
    <m/>
    <m/>
    <m/>
    <m/>
    <m/>
    <m/>
    <m/>
    <m/>
    <m/>
    <m/>
    <m/>
    <m/>
    <m/>
    <m/>
    <m/>
    <m/>
    <m/>
  </r>
  <r>
    <x v="16"/>
    <n v="514766"/>
    <n v="0.8"/>
    <n v="0.7"/>
    <n v="0.9"/>
    <x v="9"/>
    <x v="2"/>
    <s v="Tennessee"/>
    <x v="16"/>
    <n v="412"/>
    <n v="514354"/>
    <n v="7.7252577503303572E-5"/>
    <n v="0.72311108287830672"/>
    <n v="0.87761623788491394"/>
    <n v="2.3111082878306766E-2"/>
    <n v="2.2383762115086081E-2"/>
    <n v="373"/>
    <n v="452"/>
    <n v="0.72460108087946762"/>
    <n v="0.87806887012739765"/>
    <n v="2.4601080879467663E-2"/>
    <n v="2.1931129872602373E-2"/>
    <n v="8.0408892688298421E-4"/>
    <n v="7.7521279117164648E-5"/>
    <n v="0.7265676477658195"/>
    <n v="0.88161020600014894"/>
    <n v="2.6567647765819546E-2"/>
    <n v="1.8389793999851078E-2"/>
    <n v="79.578536264400441"/>
    <n v="0.72776497592879219"/>
    <n v="0.8823554935839848"/>
    <n v="2.7764975928792235E-2"/>
    <n v="1.7644506416015227E-2"/>
    <m/>
    <m/>
    <m/>
    <m/>
    <m/>
    <m/>
    <m/>
    <m/>
    <m/>
    <m/>
    <m/>
    <m/>
    <m/>
    <m/>
    <m/>
    <m/>
    <m/>
    <m/>
  </r>
  <r>
    <x v="50"/>
    <n v="1054202"/>
    <n v="1.6"/>
    <n v="1.6"/>
    <n v="1.7"/>
    <x v="9"/>
    <x v="2"/>
    <s v="Texas"/>
    <x v="50"/>
    <n v="1687"/>
    <n v="1052515"/>
    <n v="7.6301666870532035E-5"/>
    <n v="1.5239609014038593"/>
    <n v="1.6765642351449235"/>
    <n v="7.6039098596140775E-2"/>
    <n v="2.343576485507648E-2"/>
    <n v="1607"/>
    <n v="1768"/>
    <n v="1.5243757837681962"/>
    <n v="1.6770979375869142"/>
    <n v="7.5624216231803931E-2"/>
    <n v="2.2902062413085789E-2"/>
    <n v="1.6020787051162621E-3"/>
    <n v="7.6366341901757564E-5"/>
    <n v="1.5257123632145044"/>
    <n v="1.6784450470180197"/>
    <n v="7.4287636785495659E-2"/>
    <n v="2.1554952981980291E-2"/>
    <n v="160.89680023874794"/>
    <n v="1.5262411438210786"/>
    <n v="1.6788648477611907"/>
    <n v="7.3758856178921528E-2"/>
    <n v="2.1135152238809241E-2"/>
    <m/>
    <m/>
    <m/>
    <m/>
    <m/>
    <m/>
    <m/>
    <m/>
    <m/>
    <m/>
    <m/>
    <m/>
    <m/>
    <m/>
    <m/>
    <m/>
    <m/>
    <m/>
  </r>
  <r>
    <x v="12"/>
    <n v="72832"/>
    <n v="2.9"/>
    <n v="2.5"/>
    <n v="3.3"/>
    <x v="9"/>
    <x v="2"/>
    <s v="Utah"/>
    <x v="12"/>
    <n v="211"/>
    <n v="72621"/>
    <n v="3.9033462461085939E-4"/>
    <n v="2.5067435827705111"/>
    <n v="3.2874128319922304"/>
    <n v="6.7435827705111251E-3"/>
    <n v="1.2587168007769378E-2"/>
    <n v="183"/>
    <n v="240"/>
    <n v="2.5126318101933216"/>
    <n v="3.2952548330404219"/>
    <n v="1.2631810193321602E-2"/>
    <n v="4.74516695957794E-3"/>
    <n v="2.9232960743746789E-3"/>
    <n v="3.9295687337699282E-4"/>
    <n v="2.5303392009976857"/>
    <n v="3.3162529477516718"/>
    <n v="3.0339200997685722E-2"/>
    <n v="1.6252947751671964E-2"/>
    <n v="56.920266290477642"/>
    <n v="2.5394173055538829"/>
    <n v="3.3209043475160294"/>
    <n v="3.9417305553882898E-2"/>
    <n v="2.0904347516029542E-2"/>
    <m/>
    <m/>
    <m/>
    <m/>
    <m/>
    <m/>
    <m/>
    <m/>
    <m/>
    <m/>
    <m/>
    <m/>
    <m/>
    <m/>
    <m/>
    <m/>
    <m/>
    <m/>
  </r>
  <r>
    <x v="44"/>
    <n v="51215"/>
    <n v="6.2"/>
    <n v="5.6"/>
    <n v="7"/>
    <x v="9"/>
    <x v="2"/>
    <s v="Vermont"/>
    <x v="44"/>
    <n v="318"/>
    <n v="50897"/>
    <n v="6.8031802505193455E-4"/>
    <n v="5.5288003972852708"/>
    <n v="6.8894364473891399"/>
    <n v="7.1199602714728805E-2"/>
    <n v="0.11056355261086015"/>
    <n v="283"/>
    <n v="353"/>
    <n v="5.5257248852875138"/>
    <n v="6.8925119593868986"/>
    <n v="7.4275114712485824E-2"/>
    <n v="0.10748804061310135"/>
    <n v="6.2461531791491078E-3"/>
    <n v="6.8330982239960545E-4"/>
    <n v="5.5628433567495028"/>
    <n v="6.9294630015487124"/>
    <n v="3.7156643250496835E-2"/>
    <n v="7.053699845128758E-2"/>
    <n v="69.736396558193704"/>
    <n v="5.5751462352156258"/>
    <n v="6.9366841882804353"/>
    <n v="2.4853764784373844E-2"/>
    <n v="6.3315811719564685E-2"/>
    <m/>
    <m/>
    <m/>
    <m/>
    <m/>
    <m/>
    <m/>
    <m/>
    <m/>
    <m/>
    <m/>
    <m/>
    <m/>
    <m/>
    <m/>
    <m/>
    <m/>
    <m/>
  </r>
  <r>
    <x v="43"/>
    <n v="260389"/>
    <n v="2.2000000000000002"/>
    <n v="2"/>
    <n v="2.4"/>
    <x v="9"/>
    <x v="2"/>
    <s v="Virginia"/>
    <x v="43"/>
    <n v="573"/>
    <n v="259816"/>
    <n v="1.7998006219253191E-4"/>
    <n v="2.0205737246417814"/>
    <n v="2.3805338490268455"/>
    <n v="2.0573724641781421E-2"/>
    <n v="1.9466150973154406E-2"/>
    <n v="526"/>
    <n v="620"/>
    <n v="2.0200546106018304"/>
    <n v="2.381052963066796"/>
    <n v="2.0054610601830447E-2"/>
    <n v="1.8947036933203876E-2"/>
    <n v="2.2078975988334415E-3"/>
    <n v="1.8042765100505386E-4"/>
    <n v="2.0274699478283873"/>
    <n v="2.3883252498384957"/>
    <n v="2.7469947828387298E-2"/>
    <n v="1.167475016150421E-2"/>
    <n v="93.767565053235614"/>
    <n v="2.0297675770296228"/>
    <n v="2.389867971986388"/>
    <n v="2.9767577029622849E-2"/>
    <n v="1.0132028013611905E-2"/>
    <m/>
    <m/>
    <m/>
    <m/>
    <m/>
    <m/>
    <m/>
    <m/>
    <m/>
    <m/>
    <m/>
    <m/>
    <m/>
    <m/>
    <m/>
    <m/>
    <m/>
    <m/>
  </r>
  <r>
    <x v="28"/>
    <n v="440348"/>
    <n v="1.2"/>
    <n v="1.1000000000000001"/>
    <n v="1.3"/>
    <x v="9"/>
    <x v="2"/>
    <s v="Washington"/>
    <x v="28"/>
    <n v="528"/>
    <n v="439820"/>
    <n v="1.0221355588493595E-4"/>
    <n v="1.0968381032573786"/>
    <n v="1.3012652150272508"/>
    <n v="3.1618967426214617E-3"/>
    <n v="1.2652150272507434E-3"/>
    <n v="484"/>
    <n v="574"/>
    <n v="1.0991306875471218"/>
    <n v="1.3035144930827436"/>
    <n v="8.6931245287824588E-4"/>
    <n v="3.5144930827435417E-3"/>
    <n v="1.2034030053213764E-3"/>
    <n v="1.0249059474371516E-4"/>
    <n v="1.1009124105776611"/>
    <n v="1.3058936000650916"/>
    <n v="9.1241057766100475E-4"/>
    <n v="5.8936000650915421E-3"/>
    <n v="90.058454539533443"/>
    <n v="1.1022810771780809"/>
    <n v="1.3067958448265662"/>
    <n v="2.2810771780807926E-3"/>
    <n v="6.7958448265661442E-3"/>
    <m/>
    <m/>
    <m/>
    <m/>
    <m/>
    <m/>
    <m/>
    <m/>
    <m/>
    <m/>
    <m/>
    <m/>
    <m/>
    <m/>
    <m/>
    <m/>
    <m/>
    <m/>
  </r>
  <r>
    <x v="5"/>
    <n v="123188"/>
    <n v="5.2"/>
    <n v="4.9000000000000004"/>
    <n v="5.7"/>
    <x v="9"/>
    <x v="2"/>
    <s v="West Virginia"/>
    <x v="5"/>
    <n v="641"/>
    <n v="122547"/>
    <n v="4.0176846082129957E-4"/>
    <n v="4.8016604445915654"/>
    <n v="5.6051973662341643"/>
    <n v="9.8339555408434975E-2"/>
    <n v="9.4802633765835864E-2"/>
    <n v="592"/>
    <n v="691"/>
    <n v="4.8056628892424591"/>
    <n v="5.6093125953826668"/>
    <n v="9.4337110757541254E-2"/>
    <n v="9.0687404617333378E-2"/>
    <n v="5.2188580168700208E-3"/>
    <n v="4.0264998799246213E-4"/>
    <n v="4.8162080288775586"/>
    <n v="5.6215080048624824"/>
    <n v="8.3791971122441744E-2"/>
    <n v="7.8491995137517812E-2"/>
    <n v="99.022235145281115"/>
    <n v="4.8210141581188442"/>
    <n v="5.6248192962893055"/>
    <n v="7.8985841881156205E-2"/>
    <n v="7.518070371069463E-2"/>
    <m/>
    <m/>
    <m/>
    <m/>
    <m/>
    <m/>
    <m/>
    <m/>
    <m/>
    <m/>
    <m/>
    <m/>
    <m/>
    <m/>
    <m/>
    <m/>
    <m/>
    <m/>
  </r>
  <r>
    <x v="13"/>
    <n v="238280"/>
    <n v="6.2"/>
    <n v="5.9"/>
    <n v="6.5"/>
    <x v="9"/>
    <x v="2"/>
    <s v="Wisconsin"/>
    <x v="13"/>
    <n v="1477"/>
    <n v="236803"/>
    <n v="3.1513783825302429E-4"/>
    <n v="5.8834520559890437"/>
    <n v="6.5137277324950924"/>
    <n v="1.6547944010956606E-2"/>
    <n v="1.3727732495092404E-2"/>
    <n v="1403"/>
    <n v="1553"/>
    <n v="5.8880308880308876"/>
    <n v="6.5175423871076044"/>
    <n v="1.1969111969112767E-2"/>
    <n v="1.7542387107604362E-2"/>
    <n v="6.2065506429479344E-3"/>
    <n v="3.1543679803060145E-4"/>
    <n v="5.8911138449173333"/>
    <n v="6.5219874409785357"/>
    <n v="8.8861550826671021E-3"/>
    <n v="2.1987440978535666E-2"/>
    <n v="150.20595438959657"/>
    <n v="5.8934661436463278"/>
    <n v="6.5238318179195227"/>
    <n v="6.5338563536725403E-3"/>
    <n v="2.3831817919522713E-2"/>
    <m/>
    <m/>
    <m/>
    <m/>
    <m/>
    <m/>
    <m/>
    <m/>
    <m/>
    <m/>
    <m/>
    <m/>
    <m/>
    <m/>
    <m/>
    <m/>
    <m/>
    <m/>
  </r>
  <r>
    <x v="29"/>
    <n v="23603"/>
    <n v="3.1"/>
    <n v="2.5"/>
    <n v="3.9"/>
    <x v="9"/>
    <x v="2"/>
    <s v="Wyoming"/>
    <x v="29"/>
    <n v="73"/>
    <n v="23530"/>
    <n v="7.0838551971604631E-4"/>
    <n v="2.3844416632691674"/>
    <n v="3.8012127027012599"/>
    <n v="0.1155583367308326"/>
    <n v="9.8787297298740029E-2"/>
    <n v="57"/>
    <n v="90"/>
    <n v="2.4149472524679068"/>
    <n v="3.8130746091598526"/>
    <n v="8.5052747532093242E-2"/>
    <n v="8.6925390840147276E-2"/>
    <n v="3.1736871508641806E-3"/>
    <n v="7.2203891741143375E-4"/>
    <n v="2.451648233452747"/>
    <n v="3.8957260682756143"/>
    <n v="4.8351766547253039E-2"/>
    <n v="4.2739317243856156E-3"/>
    <n v="33.546355722487384"/>
    <n v="2.4843455509034102"/>
    <n v="3.9053893521677594"/>
    <n v="1.5654449096589751E-2"/>
    <n v="5.3893521677594869E-3"/>
    <m/>
    <m/>
    <m/>
    <m/>
    <m/>
    <m/>
    <m/>
    <m/>
    <m/>
    <m/>
    <m/>
    <m/>
    <m/>
    <m/>
    <m/>
    <m/>
    <m/>
    <m/>
  </r>
  <r>
    <x v="6"/>
    <n v="301754"/>
    <n v="1.8"/>
    <n v="1.6"/>
    <n v="1.9"/>
    <x v="1"/>
    <x v="2"/>
    <s v="Alabama"/>
    <x v="6"/>
    <n v="543"/>
    <n v="301211"/>
    <n v="1.5121813104348168E-4"/>
    <n v="1.6482609148018095"/>
    <n v="1.9506971768887729"/>
    <n v="4.8260914801809385E-2"/>
    <n v="5.0697176888772955E-2"/>
    <n v="498"/>
    <n v="589"/>
    <n v="1.6503509481233058"/>
    <n v="1.951921101294432"/>
    <n v="5.0350948123305761E-2"/>
    <n v="5.1921101294432059E-2"/>
    <n v="1.8058212730313074E-3"/>
    <n v="1.5161563921653435E-4"/>
    <n v="1.654205633814773"/>
    <n v="1.9574369122478419"/>
    <n v="5.4205633814772947E-2"/>
    <n v="5.7436912247841976E-2"/>
    <n v="91.300251170511658"/>
    <n v="1.656197570240415"/>
    <n v="1.9587588913617784"/>
    <n v="5.619757024041494E-2"/>
    <n v="5.8758891361778476E-2"/>
    <m/>
    <m/>
    <m/>
    <m/>
    <m/>
    <m/>
    <m/>
    <m/>
    <m/>
    <m/>
    <m/>
    <m/>
    <m/>
    <m/>
    <m/>
    <m/>
    <m/>
    <m/>
  </r>
  <r>
    <x v="30"/>
    <n v="57115"/>
    <n v="3.9"/>
    <n v="3.4"/>
    <n v="4.4000000000000004"/>
    <x v="1"/>
    <x v="2"/>
    <s v="Alaska"/>
    <x v="30"/>
    <n v="223"/>
    <n v="56892"/>
    <n v="5.1144725440221961E-4"/>
    <n v="3.3929561422536501"/>
    <n v="4.415850651058089"/>
    <n v="7.0438577463498575E-3"/>
    <n v="1.5850651058088694E-2"/>
    <n v="194"/>
    <n v="252"/>
    <n v="3.3966558697364966"/>
    <n v="4.4121509235752425"/>
    <n v="3.344130263503331E-3"/>
    <n v="1.2150923575242167E-2"/>
    <n v="3.9377677079200143E-3"/>
    <n v="5.1468437814839525E-4"/>
    <n v="3.4230833297716194"/>
    <n v="4.4524520860684094"/>
    <n v="2.3083329771619532E-2"/>
    <n v="5.245208606840901E-2"/>
    <n v="58.483641541101761"/>
    <n v="3.4345743651196003"/>
    <n v="4.4584684086160005"/>
    <n v="3.4574365119600436E-2"/>
    <n v="5.8468408616000112E-2"/>
    <m/>
    <m/>
    <m/>
    <m/>
    <m/>
    <m/>
    <m/>
    <m/>
    <m/>
    <m/>
    <m/>
    <m/>
    <m/>
    <m/>
    <m/>
    <m/>
    <m/>
    <m/>
  </r>
  <r>
    <x v="0"/>
    <n v="373705"/>
    <n v="3.9"/>
    <n v="3.8"/>
    <n v="4.2"/>
    <x v="1"/>
    <x v="2"/>
    <s v="Arizona"/>
    <x v="0"/>
    <n v="1457"/>
    <n v="372248"/>
    <n v="1.9980239540356247E-4"/>
    <n v="3.6989947841899671"/>
    <n v="4.0985995749970918"/>
    <n v="0.10100521581003274"/>
    <n v="0.10140042500290836"/>
    <n v="1383"/>
    <n v="1533"/>
    <n v="3.7007800270266653"/>
    <n v="4.1021661470946338"/>
    <n v="9.9219972973334514E-2"/>
    <n v="9.7833852905366392E-2"/>
    <n v="3.9038967440943105E-3"/>
    <n v="1.9999650677480994E-4"/>
    <n v="3.7039002373195005"/>
    <n v="4.1038932508691204"/>
    <n v="9.6099762680499357E-2"/>
    <n v="9.6106749130879798E-2"/>
    <n v="149.35819172771653"/>
    <n v="3.7054023879685887"/>
    <n v="4.1050669801807436"/>
    <n v="9.4597612031411149E-2"/>
    <n v="9.4933019819256614E-2"/>
    <m/>
    <m/>
    <m/>
    <m/>
    <m/>
    <m/>
    <m/>
    <m/>
    <m/>
    <m/>
    <m/>
    <m/>
    <m/>
    <m/>
    <m/>
    <m/>
    <m/>
    <m/>
  </r>
  <r>
    <x v="7"/>
    <n v="249902"/>
    <n v="5"/>
    <n v="4.7"/>
    <n v="5.3"/>
    <x v="1"/>
    <x v="2"/>
    <s v="Arkansas"/>
    <x v="7"/>
    <n v="1250"/>
    <n v="248652"/>
    <n v="2.7659509744807975E-4"/>
    <n v="4.7253656711732193"/>
    <n v="5.2785558660693797"/>
    <n v="2.5365671173219084E-2"/>
    <n v="2.1444133930620168E-2"/>
    <n v="1181"/>
    <n v="1319"/>
    <n v="4.7258525341934039"/>
    <n v="5.278069003049195"/>
    <n v="2.585253419340372E-2"/>
    <n v="2.1930996950804804E-2"/>
    <n v="5.0095696927382055E-3"/>
    <n v="2.7690676488180622E-4"/>
    <n v="4.7326629278564001"/>
    <n v="5.2864764576200116"/>
    <n v="3.2662927856399904E-2"/>
    <n v="1.3523542379988207E-2"/>
    <n v="138.26919651193751"/>
    <n v="4.7349278602171427"/>
    <n v="5.2882130323635552"/>
    <n v="3.4927860217142559E-2"/>
    <n v="1.1786967636444601E-2"/>
    <m/>
    <m/>
    <m/>
    <m/>
    <m/>
    <m/>
    <m/>
    <m/>
    <m/>
    <m/>
    <m/>
    <m/>
    <m/>
    <m/>
    <m/>
    <m/>
    <m/>
    <m/>
  </r>
  <r>
    <x v="31"/>
    <n v="2695067"/>
    <n v="1.4"/>
    <n v="1.4"/>
    <n v="1.4"/>
    <x v="1"/>
    <x v="2"/>
    <s v="California"/>
    <x v="31"/>
    <n v="3773"/>
    <n v="2691294"/>
    <n v="4.4639334949815514E-5"/>
    <n v="1.3553258607206446"/>
    <n v="1.4446045306202755"/>
    <n v="4.4674139279355263E-2"/>
    <n v="4.4604530620275584E-2"/>
    <n v="3653"/>
    <n v="3894"/>
    <n v="1.3554394009499577"/>
    <n v="1.4448620386802999"/>
    <n v="4.4560599050042171E-2"/>
    <n v="4.4862038680300032E-2"/>
    <n v="1.4006758825556556E-3"/>
    <n v="4.4656271786465276E-5"/>
    <n v="1.3560196107691904"/>
    <n v="1.4453321543421207"/>
    <n v="4.3980389230809491E-2"/>
    <n v="4.533215434212079E-2"/>
    <n v="240.62674108048606"/>
    <n v="1.3562193997437275"/>
    <n v="1.4455034131280422"/>
    <n v="4.3780600256272395E-2"/>
    <n v="4.5503413128042292E-2"/>
    <m/>
    <m/>
    <m/>
    <m/>
    <m/>
    <m/>
    <m/>
    <m/>
    <m/>
    <m/>
    <m/>
    <m/>
    <m/>
    <m/>
    <m/>
    <m/>
    <m/>
    <m/>
  </r>
  <r>
    <x v="8"/>
    <n v="156929"/>
    <n v="2"/>
    <n v="1.8"/>
    <n v="2.2000000000000002"/>
    <x v="1"/>
    <x v="2"/>
    <s v="Colorado"/>
    <x v="8"/>
    <n v="314"/>
    <n v="156615"/>
    <n v="2.210928925171729E-4"/>
    <n v="1.7798119752892874"/>
    <n v="2.2219977603236334"/>
    <n v="2.0188024710712682E-2"/>
    <n v="2.1997760323633209E-2"/>
    <n v="280"/>
    <n v="349"/>
    <n v="1.784246378935697"/>
    <n v="2.2239356651734226"/>
    <n v="1.5753621064303003E-2"/>
    <n v="2.3935665173422382E-2"/>
    <n v="2.0130950696718567E-3"/>
    <n v="2.2209606642356201E-4"/>
    <n v="1.7909990032482948"/>
    <n v="2.2351911360954189"/>
    <n v="9.0009967517052925E-3"/>
    <n v="3.5191136095418685E-2"/>
    <n v="69.442946205413804"/>
    <n v="1.7950306238580298"/>
    <n v="2.2375316679982116"/>
    <n v="4.9693761419702387E-3"/>
    <n v="3.7531667998211393E-2"/>
    <m/>
    <m/>
    <m/>
    <m/>
    <m/>
    <m/>
    <m/>
    <m/>
    <m/>
    <m/>
    <m/>
    <m/>
    <m/>
    <m/>
    <m/>
    <m/>
    <m/>
    <m/>
  </r>
  <r>
    <x v="20"/>
    <n v="182671"/>
    <n v="0.6"/>
    <n v="0.5"/>
    <n v="0.8"/>
    <x v="1"/>
    <x v="2"/>
    <s v="Connecticut"/>
    <x v="20"/>
    <n v="110"/>
    <n v="182561"/>
    <n v="1.1249779940996537E-4"/>
    <n v="0.48967769642681225"/>
    <n v="0.71467329524674295"/>
    <n v="1.0322303573187752E-2"/>
    <n v="8.5326704753257099E-2"/>
    <n v="90"/>
    <n v="131"/>
    <n v="0.49268904204827257"/>
    <n v="0.71713627231470789"/>
    <n v="7.3109579517274259E-3"/>
    <n v="8.2863727685292154E-2"/>
    <n v="6.1267730420106424E-4"/>
    <n v="1.1395764877369156E-4"/>
    <n v="0.49871965542737262"/>
    <n v="0.72663495297475589"/>
    <n v="1.2803445726273788E-3"/>
    <n v="7.3365047025244157E-2"/>
    <n v="41.186249877748899"/>
    <n v="0.50268336755158904"/>
    <n v="0.72814544842074513"/>
    <n v="2.6833675515890443E-3"/>
    <n v="7.1854551579254911E-2"/>
    <m/>
    <m/>
    <m/>
    <m/>
    <m/>
    <m/>
    <m/>
    <m/>
    <m/>
    <m/>
    <m/>
    <m/>
    <m/>
    <m/>
    <m/>
    <m/>
    <m/>
    <m/>
  </r>
  <r>
    <x v="32"/>
    <n v="49318"/>
    <n v="4"/>
    <n v="3.5"/>
    <n v="4.5999999999999996"/>
    <x v="1"/>
    <x v="2"/>
    <s v="Delaware"/>
    <x v="32"/>
    <n v="197"/>
    <n v="49121"/>
    <n v="5.5668128295241492E-4"/>
    <n v="3.4378034893416762"/>
    <n v="4.5511660552465063"/>
    <n v="6.2196510658323767E-2"/>
    <n v="4.8833944753493341E-2"/>
    <n v="170"/>
    <n v="225"/>
    <n v="3.4470173161928708"/>
    <n v="4.5622288008435055"/>
    <n v="5.2982683807129227E-2"/>
    <n v="3.7771199156494184E-2"/>
    <n v="4.0331164353712944E-3"/>
    <n v="5.6066637316272395E-4"/>
    <n v="3.4724500622085706"/>
    <n v="4.5937828085340184"/>
    <n v="2.7549937791429446E-2"/>
    <n v="6.2171914659812089E-3"/>
    <n v="54.973749703063994"/>
    <n v="3.4859577313706818"/>
    <n v="4.600550132568074"/>
    <n v="1.4042268629318233E-2"/>
    <n v="5.501325680743463E-4"/>
    <m/>
    <m/>
    <m/>
    <m/>
    <m/>
    <m/>
    <m/>
    <m/>
    <m/>
    <m/>
    <m/>
    <m/>
    <m/>
    <m/>
    <m/>
    <m/>
    <m/>
    <m/>
  </r>
  <r>
    <x v="47"/>
    <n v="56388"/>
    <n v="0.4"/>
    <n v="0.3"/>
    <n v="0.7"/>
    <x v="1"/>
    <x v="2"/>
    <s v="District of Columbia"/>
    <x v="47"/>
    <n v="23"/>
    <n v="56365"/>
    <n v="1.6666205329998252E-4"/>
    <n v="0.24122614986381119"/>
    <n v="0.57455025646377622"/>
    <n v="5.8773850136188799E-2"/>
    <n v="0.12544974353622373"/>
    <n v="14"/>
    <n v="32"/>
    <n v="0.24827977583883096"/>
    <n v="0.56749663048875643"/>
    <n v="5.1720224161169032E-2"/>
    <n v="0.13250336951124353"/>
    <n v="4.419208304900817E-4"/>
    <n v="1.7677321727757611E-4"/>
    <n v="0.26514761321250557"/>
    <n v="0.6186940477676578"/>
    <n v="3.4852386787494416E-2"/>
    <n v="8.130595223234216E-2"/>
    <n v="18.982890866865713"/>
    <n v="0.28247497447917758"/>
    <n v="0.61909974813065849"/>
    <n v="1.7525025520822413E-2"/>
    <n v="8.0900251869341466E-2"/>
    <m/>
    <m/>
    <m/>
    <m/>
    <m/>
    <m/>
    <m/>
    <m/>
    <m/>
    <m/>
    <m/>
    <m/>
    <m/>
    <m/>
    <m/>
    <m/>
    <m/>
    <m/>
  </r>
  <r>
    <x v="14"/>
    <n v="998003"/>
    <n v="1.7"/>
    <n v="1.7"/>
    <n v="1.8"/>
    <x v="1"/>
    <x v="2"/>
    <s v="Florida"/>
    <x v="14"/>
    <n v="1697"/>
    <n v="996306"/>
    <n v="8.0832798534321215E-5"/>
    <n v="1.6195628916589948"/>
    <n v="1.7812284887276373"/>
    <n v="8.0437108341005148E-2"/>
    <n v="1.8771511272362762E-2"/>
    <n v="1616"/>
    <n v="1778"/>
    <n v="1.6192336095182078"/>
    <n v="1.7815577708684243"/>
    <n v="8.0766390481792127E-2"/>
    <n v="1.8442229131575782E-2"/>
    <n v="1.7023137105222413E-3"/>
    <n v="8.0900880912149014E-5"/>
    <n v="1.6214128296100923"/>
    <n v="1.7832145914343904"/>
    <n v="7.8587170389907701E-2"/>
    <n v="1.6785408565609616E-2"/>
    <n v="161.36475225741785"/>
    <n v="1.6219711990305326"/>
    <n v="1.7836582191531056"/>
    <n v="7.8028800969467405E-2"/>
    <n v="1.6341780846894416E-2"/>
    <m/>
    <m/>
    <m/>
    <m/>
    <m/>
    <m/>
    <m/>
    <m/>
    <m/>
    <m/>
    <m/>
    <m/>
    <m/>
    <m/>
    <m/>
    <m/>
    <m/>
    <m/>
  </r>
  <r>
    <x v="1"/>
    <n v="606252"/>
    <n v="2.7"/>
    <n v="2.6"/>
    <n v="2.9"/>
    <x v="1"/>
    <x v="2"/>
    <s v="Georgia"/>
    <x v="1"/>
    <n v="1637"/>
    <n v="604615"/>
    <n v="1.306267473665294E-4"/>
    <n v="2.5695705303331731"/>
    <n v="2.8308240250662315"/>
    <n v="3.0429469666827025E-2"/>
    <n v="6.9175974933768369E-2"/>
    <n v="1558"/>
    <n v="1717"/>
    <n v="2.569888429234048"/>
    <n v="2.8321556052598589"/>
    <n v="3.0111570765952056E-2"/>
    <n v="6.7844394740141034E-2"/>
    <n v="2.7033483511955058E-3"/>
    <n v="1.307403021708711E-4"/>
    <n v="2.5726080490246348"/>
    <n v="2.8340886533663769"/>
    <n v="2.7391950975365287E-2"/>
    <n v="6.5911346633622969E-2"/>
    <n v="158.40791430014031"/>
    <n v="2.5735286418122749"/>
    <n v="2.8348175292215356"/>
    <n v="2.6471358187725169E-2"/>
    <n v="6.5182470778464285E-2"/>
    <m/>
    <m/>
    <m/>
    <m/>
    <m/>
    <m/>
    <m/>
    <m/>
    <m/>
    <m/>
    <m/>
    <m/>
    <m/>
    <m/>
    <m/>
    <m/>
    <m/>
    <m/>
  </r>
  <r>
    <x v="45"/>
    <n v="68692"/>
    <n v="0.7"/>
    <n v="0.5"/>
    <n v="0.9"/>
    <x v="1"/>
    <x v="2"/>
    <s v="Hawaii"/>
    <x v="45"/>
    <n v="48"/>
    <n v="68644"/>
    <n v="1.9761083767884708E-4"/>
    <n v="0.50116048940436497"/>
    <n v="0.89638216476205912"/>
    <n v="1.1604894043649727E-3"/>
    <n v="3.6178352379409029E-3"/>
    <n v="35"/>
    <n v="62"/>
    <n v="0.50952075933150875"/>
    <n v="0.90257963081581549"/>
    <n v="9.5207593315087546E-3"/>
    <n v="2.5796308158154702E-3"/>
    <n v="7.2669215996534135E-4"/>
    <n v="2.034365931810581E-4"/>
    <n v="0.52325556678428331"/>
    <n v="0.93012875314639942"/>
    <n v="2.325556678428331E-2"/>
    <n v="3.0128753146399401E-2"/>
    <n v="27.278733057819075"/>
    <n v="0.53542342739168425"/>
    <n v="0.9325178144539803"/>
    <n v="3.5423427391684248E-2"/>
    <n v="3.2517814453980276E-2"/>
    <m/>
    <m/>
    <m/>
    <m/>
    <m/>
    <m/>
    <m/>
    <m/>
    <m/>
    <m/>
    <m/>
    <m/>
    <m/>
    <m/>
    <m/>
    <m/>
    <m/>
    <m/>
  </r>
  <r>
    <x v="21"/>
    <n v="90875"/>
    <n v="7"/>
    <n v="6.4"/>
    <n v="7.5"/>
    <x v="1"/>
    <x v="2"/>
    <s v="Idaho"/>
    <x v="21"/>
    <n v="636"/>
    <n v="90239"/>
    <n v="5.420098137224104E-4"/>
    <n v="6.4566146704591585"/>
    <n v="7.5406342979039787"/>
    <n v="5.6614670459158134E-2"/>
    <n v="4.0634297903978656E-2"/>
    <n v="587"/>
    <n v="686"/>
    <n v="6.4594222833562585"/>
    <n v="7.5488308115543328"/>
    <n v="5.9422283356258099E-2"/>
    <n v="4.8830811554332776E-2"/>
    <n v="7.0194637076156346E-3"/>
    <n v="5.431988447290229E-4"/>
    <n v="6.4762648628866115"/>
    <n v="7.5626625523446576"/>
    <n v="7.6264862886611162E-2"/>
    <n v="6.2662552344657563E-2"/>
    <n v="98.546726831993979"/>
    <n v="6.4827781311594554"/>
    <n v="7.5671529454736071"/>
    <n v="8.2778131159455093E-2"/>
    <n v="6.7152945473607062E-2"/>
    <m/>
    <m/>
    <m/>
    <m/>
    <m/>
    <m/>
    <m/>
    <m/>
    <m/>
    <m/>
    <m/>
    <m/>
    <m/>
    <m/>
    <m/>
    <m/>
    <m/>
    <m/>
  </r>
  <r>
    <x v="34"/>
    <n v="784475"/>
    <n v="2.2000000000000002"/>
    <n v="2.1"/>
    <n v="2.2999999999999998"/>
    <x v="1"/>
    <x v="2"/>
    <s v="Illinois"/>
    <x v="34"/>
    <n v="1726"/>
    <n v="782749"/>
    <n v="1.0368384297221824E-4"/>
    <n v="2.096513741399495"/>
    <n v="2.3038814273439319"/>
    <n v="3.4862586005051099E-3"/>
    <n v="3.8814273439320424E-3"/>
    <n v="1645"/>
    <n v="1808"/>
    <n v="2.0969438159278497"/>
    <n v="2.3047260906976001"/>
    <n v="3.0561840721503586E-3"/>
    <n v="4.726090697600327E-3"/>
    <n v="2.2026352249311112E-3"/>
    <n v="1.0376951786585347E-4"/>
    <n v="2.0988657070652574"/>
    <n v="2.3064047427969649"/>
    <n v="1.1342929347426534E-3"/>
    <n v="6.4047427969651238E-3"/>
    <n v="162.69661028836026"/>
    <n v="2.0995753323356214"/>
    <n v="2.3069698491664501"/>
    <n v="4.2466766437865289E-4"/>
    <n v="6.9698491664502704E-3"/>
    <m/>
    <m/>
    <m/>
    <m/>
    <m/>
    <m/>
    <m/>
    <m/>
    <m/>
    <m/>
    <m/>
    <m/>
    <m/>
    <m/>
    <m/>
    <m/>
    <m/>
    <m/>
  </r>
  <r>
    <x v="22"/>
    <n v="388141"/>
    <n v="3.7"/>
    <n v="3.5"/>
    <n v="3.9"/>
    <x v="1"/>
    <x v="2"/>
    <s v="Indiana"/>
    <x v="22"/>
    <n v="1436"/>
    <n v="386705"/>
    <n v="1.9099892549382261E-4"/>
    <n v="3.5086875286555714"/>
    <n v="3.8906853796432168"/>
    <n v="8.6875286555714304E-3"/>
    <n v="9.3146203567830987E-3"/>
    <n v="1362"/>
    <n v="1511"/>
    <n v="3.509034088127768"/>
    <n v="3.8929152034956367"/>
    <n v="9.0340881277679586E-3"/>
    <n v="7.0847965043632222E-3"/>
    <n v="3.7045983247027126E-3"/>
    <n v="1.9118736148884526E-4"/>
    <n v="3.5134109632138673"/>
    <n v="3.8957856861915579"/>
    <n v="1.3410963213867255E-2"/>
    <n v="4.2143138084420606E-3"/>
    <n v="148.29307251400354"/>
    <n v="3.5148584946428683"/>
    <n v="3.8969145125887783"/>
    <n v="1.4858494642868258E-2"/>
    <n v="3.0854874112216102E-3"/>
    <m/>
    <m/>
    <m/>
    <m/>
    <m/>
    <m/>
    <m/>
    <m/>
    <m/>
    <m/>
    <m/>
    <m/>
    <m/>
    <m/>
    <m/>
    <m/>
    <m/>
    <m/>
  </r>
  <r>
    <x v="33"/>
    <n v="129963"/>
    <n v="3.3"/>
    <n v="3"/>
    <n v="3.6"/>
    <x v="1"/>
    <x v="2"/>
    <s v="Iowa"/>
    <x v="33"/>
    <n v="429"/>
    <n v="129534"/>
    <n v="3.1184517850685084E-4"/>
    <n v="2.9890943196580113"/>
    <n v="3.6127846766717133"/>
    <n v="1.0905680341988688E-2"/>
    <n v="1.2784676671713235E-2"/>
    <n v="389"/>
    <n v="470"/>
    <n v="2.993159591576064"/>
    <n v="3.6164139024183806"/>
    <n v="6.8404084239359619E-3"/>
    <n v="1.6413902418380477E-2"/>
    <n v="3.3156205426972856E-3"/>
    <n v="3.1287556805973136E-4"/>
    <n v="3.0027449746375541"/>
    <n v="3.6284961107570171"/>
    <n v="2.7449746375540762E-3"/>
    <n v="2.8496110757016968E-2"/>
    <n v="81.100606104682299"/>
    <n v="3.0074626879491504"/>
    <n v="3.6314726676821616"/>
    <n v="7.4626879491503928E-3"/>
    <n v="3.1472667682161504E-2"/>
    <m/>
    <m/>
    <m/>
    <m/>
    <m/>
    <m/>
    <m/>
    <m/>
    <m/>
    <m/>
    <m/>
    <m/>
    <m/>
    <m/>
    <m/>
    <m/>
    <m/>
    <m/>
  </r>
  <r>
    <x v="35"/>
    <n v="119002"/>
    <n v="4.9000000000000004"/>
    <n v="4.5"/>
    <n v="5.3"/>
    <x v="1"/>
    <x v="2"/>
    <s v="Kansas"/>
    <x v="35"/>
    <n v="583"/>
    <n v="118419"/>
    <n v="3.9669951769671154E-4"/>
    <n v="4.502377808734777"/>
    <n v="5.2957768441282003"/>
    <n v="2.3778087347769983E-3"/>
    <n v="4.2231558717995554E-3"/>
    <n v="536"/>
    <n v="631"/>
    <n v="4.5041259810759486"/>
    <n v="5.3024318919009765"/>
    <n v="4.1259810759486371E-3"/>
    <n v="2.4318919009767015E-3"/>
    <n v="4.9150589772750421E-3"/>
    <n v="3.9765769481305788E-4"/>
    <n v="4.517401282461984"/>
    <n v="5.3127166720880998"/>
    <n v="1.7401282461984025E-2"/>
    <n v="1.2716672088100012E-2"/>
    <n v="94.453924154270553"/>
    <n v="4.5224147044869358"/>
    <n v="5.3161061989246621"/>
    <n v="2.2414704486935833E-2"/>
    <n v="1.6106198924662252E-2"/>
    <m/>
    <m/>
    <m/>
    <m/>
    <m/>
    <m/>
    <m/>
    <m/>
    <m/>
    <m/>
    <m/>
    <m/>
    <m/>
    <m/>
    <m/>
    <m/>
    <m/>
    <m/>
  </r>
  <r>
    <x v="36"/>
    <n v="292737"/>
    <n v="3.1"/>
    <n v="2.9"/>
    <n v="3.3"/>
    <x v="1"/>
    <x v="2"/>
    <s v="Kentucky"/>
    <x v="36"/>
    <n v="907"/>
    <n v="291830"/>
    <n v="2.0132619027085464E-4"/>
    <n v="2.8970180572960742"/>
    <n v="3.2996704378377832"/>
    <n v="2.9819427039257107E-3"/>
    <n v="3.2956216221657897E-4"/>
    <n v="849"/>
    <n v="967"/>
    <n v="2.9002141854292418"/>
    <n v="3.3033063808128116"/>
    <n v="2.1418542924189765E-4"/>
    <n v="3.30638081281176E-3"/>
    <n v="3.1048647837483355E-3"/>
    <n v="2.0164139830841442E-4"/>
    <n v="2.9032233854399214"/>
    <n v="3.3065061820567498"/>
    <n v="3.2233854399215112E-3"/>
    <n v="6.5061820567500206E-3"/>
    <n v="117.9014547920405"/>
    <n v="2.9051976409446811"/>
    <n v="3.3079479172795447"/>
    <n v="5.1976409446812255E-3"/>
    <n v="7.9479172795449138E-3"/>
    <m/>
    <m/>
    <m/>
    <m/>
    <m/>
    <m/>
    <m/>
    <m/>
    <m/>
    <m/>
    <m/>
    <m/>
    <m/>
    <m/>
    <m/>
    <m/>
    <m/>
    <m/>
  </r>
  <r>
    <x v="37"/>
    <n v="462469"/>
    <n v="1.7"/>
    <n v="1.6"/>
    <n v="1.8"/>
    <x v="1"/>
    <x v="2"/>
    <s v="Louisiana"/>
    <x v="37"/>
    <n v="786"/>
    <n v="461683"/>
    <n v="1.1871548353695516E-4"/>
    <n v="1.5808578932731661"/>
    <n v="1.8182888603470766"/>
    <n v="1.9142106726834029E-2"/>
    <n v="1.8288860347076552E-2"/>
    <n v="732"/>
    <n v="842"/>
    <n v="1.5828087936704947"/>
    <n v="1.8206625741401046"/>
    <n v="1.7191206329505437E-2"/>
    <n v="2.0662574140104528E-2"/>
    <n v="1.7037124319018088E-3"/>
    <n v="1.1893125691468666E-4"/>
    <n v="1.5847811749871221"/>
    <n v="1.8226436888164954"/>
    <n v="1.5218825012877968E-2"/>
    <n v="2.2643688816495366E-2"/>
    <n v="109.83678733014159"/>
    <n v="1.5860441305732078"/>
    <n v="1.82354302236472"/>
    <n v="1.3955869426792278E-2"/>
    <n v="2.3543022364719945E-2"/>
    <m/>
    <m/>
    <m/>
    <m/>
    <m/>
    <m/>
    <m/>
    <m/>
    <m/>
    <m/>
    <m/>
    <m/>
    <m/>
    <m/>
    <m/>
    <m/>
    <m/>
    <m/>
  </r>
  <r>
    <x v="23"/>
    <n v="87386"/>
    <n v="12.1"/>
    <n v="11.4"/>
    <n v="12.8"/>
    <x v="1"/>
    <x v="2"/>
    <s v="Maine"/>
    <x v="23"/>
    <n v="1057"/>
    <n v="86329"/>
    <n v="7.2477156972784512E-4"/>
    <n v="11.370987476343608"/>
    <n v="12.820530615799299"/>
    <n v="2.901252365639273E-2"/>
    <n v="2.0530615799298602E-2"/>
    <n v="994"/>
    <n v="1121"/>
    <n v="11.374819765179778"/>
    <n v="12.828141807612203"/>
    <n v="2.518023482022258E-2"/>
    <n v="2.8141807612202641E-2"/>
    <n v="1.211720620764972E-2"/>
    <n v="7.2570697883096052E-4"/>
    <n v="11.391499228818761"/>
    <n v="12.842913186480681"/>
    <n v="8.5007711812394859E-3"/>
    <n v="4.291318648068021E-2"/>
    <n v="126.69842957329767"/>
    <n v="11.398024049432118"/>
    <n v="12.847831343486998"/>
    <n v="1.9759505678820233E-3"/>
    <n v="4.7831343486997469E-2"/>
    <m/>
    <m/>
    <m/>
    <m/>
    <m/>
    <m/>
    <m/>
    <m/>
    <m/>
    <m/>
    <m/>
    <m/>
    <m/>
    <m/>
    <m/>
    <m/>
    <m/>
    <m/>
  </r>
  <r>
    <x v="2"/>
    <n v="319183"/>
    <n v="3.7"/>
    <n v="3.5"/>
    <n v="3.9"/>
    <x v="1"/>
    <x v="2"/>
    <s v="Maryland"/>
    <x v="2"/>
    <n v="1181"/>
    <n v="318002"/>
    <n v="2.106339329703631E-4"/>
    <n v="3.4894378127053152"/>
    <n v="3.9107056786460417"/>
    <n v="1.0562187294684833E-2"/>
    <n v="1.0705678646041772E-2"/>
    <n v="1114"/>
    <n v="1249"/>
    <n v="3.4901608168354832"/>
    <n v="3.9131156734537869"/>
    <n v="9.8391831645168182E-3"/>
    <n v="1.3115673453786947E-2"/>
    <n v="3.7060447855678897E-3"/>
    <n v="2.108865811002013E-4"/>
    <n v="3.4951582044676885"/>
    <n v="3.9169313666680909"/>
    <n v="4.8417955323114548E-3"/>
    <n v="1.693136666809103E-2"/>
    <n v="134.48805451577778"/>
    <n v="3.4969383357128767"/>
    <n v="3.9182841966547302"/>
    <n v="3.0616642871232891E-3"/>
    <n v="1.8284196654730245E-2"/>
    <m/>
    <m/>
    <m/>
    <m/>
    <m/>
    <m/>
    <m/>
    <m/>
    <m/>
    <m/>
    <m/>
    <m/>
    <m/>
    <m/>
    <m/>
    <m/>
    <m/>
    <m/>
  </r>
  <r>
    <x v="17"/>
    <n v="352027"/>
    <n v="1.3"/>
    <n v="1.2"/>
    <n v="1.5"/>
    <x v="1"/>
    <x v="2"/>
    <s v="Massachusetts"/>
    <x v="17"/>
    <n v="458"/>
    <n v="351569"/>
    <n v="1.190754290475002E-4"/>
    <n v="1.1819611391702787"/>
    <n v="1.4201119972652789"/>
    <n v="1.8038860829721282E-2"/>
    <n v="7.9888002734721075E-2"/>
    <n v="416"/>
    <n v="500"/>
    <n v="1.1817275379445327"/>
    <n v="1.4203455984910249"/>
    <n v="1.8272462055467287E-2"/>
    <n v="7.965440150897507E-2"/>
    <n v="1.3064785105317172E-3"/>
    <n v="1.1944725328384784E-4"/>
    <n v="1.1870312572478694"/>
    <n v="1.4259257638155651"/>
    <n v="1.2968742752130558E-2"/>
    <n v="7.4074236184434872E-2"/>
    <n v="83.877829699580687"/>
    <n v="1.1887646344461249"/>
    <n v="1.4270330468158761"/>
    <n v="1.1235365553875054E-2"/>
    <n v="7.2966953184123939E-2"/>
    <m/>
    <m/>
    <m/>
    <m/>
    <m/>
    <m/>
    <m/>
    <m/>
    <m/>
    <m/>
    <m/>
    <m/>
    <m/>
    <m/>
    <m/>
    <m/>
    <m/>
    <m/>
  </r>
  <r>
    <x v="38"/>
    <n v="637087"/>
    <n v="6.6"/>
    <n v="6.4"/>
    <n v="6.8"/>
    <x v="1"/>
    <x v="2"/>
    <s v="Michigan"/>
    <x v="38"/>
    <n v="4205"/>
    <n v="632882"/>
    <n v="1.98835693430559E-4"/>
    <n v="6.401518732260123"/>
    <n v="6.799190119121242"/>
    <n v="1.5187322601226683E-3"/>
    <n v="8.0988087875777381E-4"/>
    <n v="4079"/>
    <n v="4332"/>
    <n v="6.4025792395701062"/>
    <n v="6.7996992561455496"/>
    <n v="2.5792395701058624E-3"/>
    <n v="3.00743854450225E-4"/>
    <n v="6.6033294714726593E-3"/>
    <n v="1.9890185299941573E-4"/>
    <n v="6.4044276184732443"/>
    <n v="6.8022313244720749"/>
    <n v="4.4276184732439106E-3"/>
    <n v="2.2313244720750802E-3"/>
    <n v="253.36543122337036"/>
    <n v="6.4052686810793311"/>
    <n v="6.8029598967358149"/>
    <n v="5.2686810793307615E-3"/>
    <n v="2.9598967358150929E-3"/>
    <m/>
    <m/>
    <m/>
    <m/>
    <m/>
    <m/>
    <m/>
    <m/>
    <m/>
    <m/>
    <m/>
    <m/>
    <m/>
    <m/>
    <m/>
    <m/>
    <m/>
    <m/>
  </r>
  <r>
    <x v="15"/>
    <n v="235826"/>
    <n v="7.4"/>
    <n v="7.1"/>
    <n v="7.8"/>
    <x v="1"/>
    <x v="2"/>
    <s v="Minnesota"/>
    <x v="15"/>
    <n v="1745"/>
    <n v="234081"/>
    <n v="3.4589267232802332E-4"/>
    <n v="7.0536307050773512"/>
    <n v="7.7454160497333984"/>
    <n v="4.6369294922648407E-2"/>
    <n v="5.4583950266601455E-2"/>
    <n v="1664"/>
    <n v="1827"/>
    <n v="7.0560497994283917"/>
    <n v="7.7472373699252843"/>
    <n v="4.3950200571607922E-2"/>
    <n v="5.2762630074715489E-2"/>
    <n v="7.4075474019914692E-3"/>
    <n v="3.4616895250414185E-4"/>
    <n v="7.0613784494873277"/>
    <n v="7.7537163544956105"/>
    <n v="3.8621550512671909E-2"/>
    <n v="4.6283645504389348E-2"/>
    <n v="163.16299791650121"/>
    <n v="7.0637338351557863"/>
    <n v="7.755601314297488"/>
    <n v="3.62661648442133E-2"/>
    <n v="4.439868570251182E-2"/>
    <m/>
    <m/>
    <m/>
    <m/>
    <m/>
    <m/>
    <m/>
    <m/>
    <m/>
    <m/>
    <m/>
    <m/>
    <m/>
    <m/>
    <m/>
    <m/>
    <m/>
    <m/>
  </r>
  <r>
    <x v="48"/>
    <n v="285144"/>
    <n v="1.8"/>
    <n v="1.6"/>
    <n v="1.9"/>
    <x v="1"/>
    <x v="2"/>
    <s v="Mississippi"/>
    <x v="48"/>
    <n v="513"/>
    <n v="284631"/>
    <n v="1.5554337442539234E-4"/>
    <n v="1.6435476111818799"/>
    <n v="1.9546343600326646"/>
    <n v="4.3547611181879775E-2"/>
    <n v="5.4634360032664642E-2"/>
    <n v="469"/>
    <n v="558"/>
    <n v="1.6447829868417361"/>
    <n v="1.956905984344752"/>
    <n v="4.4782986841735983E-2"/>
    <n v="5.6905984344752136E-2"/>
    <n v="1.8058026558293578E-3"/>
    <n v="1.5597612998464303E-4"/>
    <n v="1.6498265258447149"/>
    <n v="1.961778785814001"/>
    <n v="4.9826525844714808E-2"/>
    <n v="6.1778785814001091E-2"/>
    <n v="88.744539958925586"/>
    <n v="1.6519446790163066"/>
    <n v="1.9631675853686996"/>
    <n v="5.1944679016306505E-2"/>
    <n v="6.3167585368699708E-2"/>
    <m/>
    <m/>
    <m/>
    <m/>
    <m/>
    <m/>
    <m/>
    <m/>
    <m/>
    <m/>
    <m/>
    <m/>
    <m/>
    <m/>
    <m/>
    <m/>
    <m/>
    <m/>
  </r>
  <r>
    <x v="9"/>
    <n v="436980"/>
    <n v="3.4"/>
    <n v="3.2"/>
    <n v="3.6"/>
    <x v="1"/>
    <x v="2"/>
    <s v="Missouri"/>
    <x v="9"/>
    <n v="1486"/>
    <n v="435494"/>
    <n v="1.7260614105998098E-4"/>
    <n v="3.2280071593198989"/>
    <n v="3.573219441439861"/>
    <n v="2.8007159319898722E-2"/>
    <n v="2.6780558560139056E-2"/>
    <n v="1411"/>
    <n v="1562"/>
    <n v="3.2289807313835874"/>
    <n v="3.5745343036294566"/>
    <n v="2.8980731383587255E-2"/>
    <n v="2.5465696370543522E-2"/>
    <n v="3.4049788304370558E-3"/>
    <n v="1.7277092082395367E-4"/>
    <n v="3.2322079096131024"/>
    <n v="3.5777497512610092"/>
    <n v="3.220790961310227E-2"/>
    <n v="2.2250248738990841E-2"/>
    <n v="150.8744809861862"/>
    <n v="3.2334913899794779"/>
    <n v="3.5787546850306389"/>
    <n v="3.3491389979477759E-2"/>
    <n v="2.1245314969361218E-2"/>
    <m/>
    <m/>
    <m/>
    <m/>
    <m/>
    <m/>
    <m/>
    <m/>
    <m/>
    <m/>
    <m/>
    <m/>
    <m/>
    <m/>
    <m/>
    <m/>
    <m/>
    <m/>
  </r>
  <r>
    <x v="39"/>
    <n v="38320"/>
    <n v="7.3"/>
    <n v="6.5"/>
    <n v="8.1999999999999993"/>
    <x v="1"/>
    <x v="2"/>
    <s v="Montana"/>
    <x v="39"/>
    <n v="280"/>
    <n v="38040"/>
    <n v="8.5272522481002187E-4"/>
    <n v="6.4541641280083493"/>
    <n v="8.1596145776283944"/>
    <n v="4.5835871991650734E-2"/>
    <n v="4.0385422371604918E-2"/>
    <n v="248"/>
    <n v="313"/>
    <n v="6.4718162839248432"/>
    <n v="8.1680584551148225"/>
    <n v="2.8183716075156795E-2"/>
    <n v="3.1941544885176754E-2"/>
    <n v="7.3562753283298431E-3"/>
    <n v="8.5696185046277989E-4"/>
    <n v="6.4993134778670631"/>
    <n v="8.2132371787926228"/>
    <n v="6.8652213293685094E-4"/>
    <n v="1.3237178792623538E-2"/>
    <n v="65.407817081106899"/>
    <n v="6.5159652937745438"/>
    <n v="8.2226787805054649"/>
    <n v="1.5965293774543809E-2"/>
    <n v="2.2678780505465568E-2"/>
    <m/>
    <m/>
    <m/>
    <m/>
    <m/>
    <m/>
    <m/>
    <m/>
    <m/>
    <m/>
    <m/>
    <m/>
    <m/>
    <m/>
    <m/>
    <m/>
    <m/>
    <m/>
  </r>
  <r>
    <x v="40"/>
    <n v="112447"/>
    <n v="1.2"/>
    <n v="1"/>
    <n v="1.4"/>
    <x v="1"/>
    <x v="2"/>
    <s v="Nebraska"/>
    <x v="40"/>
    <n v="135"/>
    <n v="112312"/>
    <n v="2.0239801359002595E-4"/>
    <n v="0.99816758620365476"/>
    <n v="1.4029636133837067"/>
    <n v="1.8324137963452447E-3"/>
    <n v="2.9636133837067646E-3"/>
    <n v="113"/>
    <n v="158"/>
    <n v="1.0049178724198955"/>
    <n v="1.4051064056844558"/>
    <n v="4.9178724198954971E-3"/>
    <n v="5.1064056844558614E-3"/>
    <n v="1.2176052009400676E-3"/>
    <n v="2.0453501108143763E-4"/>
    <n v="1.0130701898586298"/>
    <n v="1.4221402120215052"/>
    <n v="1.3070189858629844E-2"/>
    <n v="2.214021202150529E-2"/>
    <n v="45.595938704519327"/>
    <n v="1.0193143828102174"/>
    <n v="1.4247887937884265"/>
    <n v="1.9314382810217356E-2"/>
    <n v="2.4788793788426577E-2"/>
    <m/>
    <m/>
    <m/>
    <m/>
    <m/>
    <m/>
    <m/>
    <m/>
    <m/>
    <m/>
    <m/>
    <m/>
    <m/>
    <m/>
    <m/>
    <m/>
    <m/>
    <m/>
  </r>
  <r>
    <x v="18"/>
    <n v="78225"/>
    <n v="3.8"/>
    <n v="3.4"/>
    <n v="4.3"/>
    <x v="1"/>
    <x v="2"/>
    <s v="Nevada"/>
    <x v="18"/>
    <n v="297"/>
    <n v="77928"/>
    <n v="4.3097762457820169E-4"/>
    <n v="3.3657625480008972"/>
    <n v="4.2277177971573012"/>
    <n v="3.4237451999102664E-2"/>
    <n v="7.2282202842698595E-2"/>
    <n v="264"/>
    <n v="331"/>
    <n v="3.3748801534036432"/>
    <n v="4.2313838286992649"/>
    <n v="2.5119846596356687E-2"/>
    <n v="6.8616171300734941E-2"/>
    <n v="3.8211064338425308E-3"/>
    <n v="4.3302846161289343E-4"/>
    <n v="3.3880779722296372"/>
    <n v="4.2541348954554241"/>
    <n v="1.1922027770362664E-2"/>
    <n v="4.5865104544575708E-2"/>
    <n v="67.479317225442585"/>
    <n v="3.3962035720224626"/>
    <n v="4.25879230486166"/>
    <n v="3.79642797753732E-3"/>
    <n v="4.1207695138339773E-2"/>
    <m/>
    <m/>
    <m/>
    <m/>
    <m/>
    <m/>
    <m/>
    <m/>
    <m/>
    <m/>
    <m/>
    <m/>
    <m/>
    <m/>
    <m/>
    <m/>
    <m/>
    <m/>
  </r>
  <r>
    <x v="24"/>
    <n v="50451"/>
    <n v="5"/>
    <n v="4.4000000000000004"/>
    <n v="5.6"/>
    <x v="1"/>
    <x v="2"/>
    <s v="New Hampshire"/>
    <x v="24"/>
    <n v="252"/>
    <n v="50199"/>
    <n v="6.1516444441310253E-4"/>
    <n v="4.3797811463581411"/>
    <n v="5.6101100351843458"/>
    <n v="2.0218853641859269E-2"/>
    <n v="1.0110035184346167E-2"/>
    <n v="222"/>
    <n v="284"/>
    <n v="4.4003092109175244"/>
    <n v="5.629224395948544"/>
    <n v="3.0921091752400542E-4"/>
    <n v="2.9224395948544313E-2"/>
    <n v="5.0326335802201938E-3"/>
    <n v="6.1859462553174335E-4"/>
    <n v="4.4140389546884498"/>
    <n v="5.6512282057519378"/>
    <n v="1.4038954688449401E-2"/>
    <n v="5.1228205751938205E-2"/>
    <n v="62.128895644758202"/>
    <n v="4.4268552854390153"/>
    <n v="5.6582315785439192"/>
    <n v="2.6855285439014942E-2"/>
    <n v="5.8231578543919582E-2"/>
    <m/>
    <m/>
    <m/>
    <m/>
    <m/>
    <m/>
    <m/>
    <m/>
    <m/>
    <m/>
    <m/>
    <m/>
    <m/>
    <m/>
    <m/>
    <m/>
    <m/>
    <m/>
  </r>
  <r>
    <x v="3"/>
    <n v="367563"/>
    <n v="2.5"/>
    <n v="2.4"/>
    <n v="2.7"/>
    <x v="1"/>
    <x v="2"/>
    <s v="New Jersey"/>
    <x v="3"/>
    <n v="919"/>
    <n v="366644"/>
    <n v="1.6144717739582573E-4"/>
    <n v="2.3388044801431538"/>
    <n v="2.6616988349348056"/>
    <n v="6.1195519856846126E-2"/>
    <n v="3.8301165065194542E-2"/>
    <n v="860"/>
    <n v="979"/>
    <n v="2.3397349570005685"/>
    <n v="2.6634889801204147"/>
    <n v="6.0265042999431362E-2"/>
    <n v="3.6511019879585493E-2"/>
    <n v="2.5054510514477945E-3"/>
    <n v="1.6169730648336818E-4"/>
    <n v="2.3437537449644261"/>
    <n v="2.667148357931163"/>
    <n v="5.6246255035573789E-2"/>
    <n v="3.2851642068837172E-2"/>
    <n v="118.7139771081569"/>
    <n v="2.3453251045030608"/>
    <n v="2.6682975920021996"/>
    <n v="5.4674895496939158E-2"/>
    <n v="3.1702407997800552E-2"/>
    <m/>
    <m/>
    <m/>
    <m/>
    <m/>
    <m/>
    <m/>
    <m/>
    <m/>
    <m/>
    <m/>
    <m/>
    <m/>
    <m/>
    <m/>
    <m/>
    <m/>
    <m/>
  </r>
  <r>
    <x v="49"/>
    <n v="212060"/>
    <n v="1.6"/>
    <n v="1.5"/>
    <n v="1.8"/>
    <x v="1"/>
    <x v="2"/>
    <s v="New Mexico"/>
    <x v="49"/>
    <n v="339"/>
    <n v="211721"/>
    <n v="1.7003634959890553E-4"/>
    <n v="1.4285678190326139"/>
    <n v="1.7686405182304248"/>
    <n v="7.1432180967386127E-2"/>
    <n v="3.1359481769575259E-2"/>
    <n v="304"/>
    <n v="376"/>
    <n v="1.4335565406017166"/>
    <n v="1.7730830896915968"/>
    <n v="6.6443459398283444E-2"/>
    <n v="2.6916910308403263E-2"/>
    <n v="1.6076325273799601E-3"/>
    <n v="1.7075235226363328E-4"/>
    <n v="1.4368801751163267"/>
    <n v="1.7783848796435935"/>
    <n v="6.3119824883673292E-2"/>
    <n v="2.1615120356406559E-2"/>
    <n v="72.165015324032723"/>
    <n v="1.4398410386601543"/>
    <n v="1.7801395771926936"/>
    <n v="6.0158961339845662E-2"/>
    <n v="1.9860422807306488E-2"/>
    <m/>
    <m/>
    <m/>
    <m/>
    <m/>
    <m/>
    <m/>
    <m/>
    <m/>
    <m/>
    <m/>
    <m/>
    <m/>
    <m/>
    <m/>
    <m/>
    <m/>
    <m/>
  </r>
  <r>
    <x v="25"/>
    <n v="1213599"/>
    <n v="2.5"/>
    <n v="2.4"/>
    <n v="2.6"/>
    <x v="1"/>
    <x v="2"/>
    <s v="New York"/>
    <x v="25"/>
    <n v="3034"/>
    <n v="1210565"/>
    <n v="8.8845844759812185E-5"/>
    <n v="2.4111562152287016"/>
    <n v="2.5888479047483259"/>
    <n v="1.1156215228701694E-2"/>
    <n v="1.1152095251674154E-2"/>
    <n v="2927"/>
    <n v="3142"/>
    <n v="2.4118345516105402"/>
    <n v="2.5889935637718886"/>
    <n v="1.1834551610540256E-2"/>
    <n v="1.1006436228111482E-2"/>
    <n v="2.5015768138454543E-3"/>
    <n v="8.8887561957972944E-5"/>
    <n v="2.4126892518874814"/>
    <n v="2.5904643758034274"/>
    <n v="1.268925188748149E-2"/>
    <n v="9.5356241965727229E-3"/>
    <n v="215.66294672699735"/>
    <n v="2.413136452883148"/>
    <n v="2.5908411676049417"/>
    <n v="1.3136452883148131E-2"/>
    <n v="9.158832395058436E-3"/>
    <m/>
    <m/>
    <m/>
    <m/>
    <m/>
    <m/>
    <m/>
    <m/>
    <m/>
    <m/>
    <m/>
    <m/>
    <m/>
    <m/>
    <m/>
    <m/>
    <m/>
    <m/>
  </r>
  <r>
    <x v="10"/>
    <n v="506880"/>
    <n v="3.7"/>
    <n v="3.5"/>
    <n v="3.9"/>
    <x v="1"/>
    <x v="2"/>
    <s v="North Carolina"/>
    <x v="10"/>
    <n v="1875"/>
    <n v="505005"/>
    <n v="1.6712400426058957E-4"/>
    <n v="3.5319763745272894"/>
    <n v="3.8662243830484684"/>
    <n v="3.1976374527289408E-2"/>
    <n v="3.3775616951531529E-2"/>
    <n v="1791"/>
    <n v="1961"/>
    <n v="3.5333806818181817"/>
    <n v="3.8687657828282829"/>
    <n v="3.3380681818181657E-2"/>
    <n v="3.1234217171717038E-2"/>
    <n v="3.7028616339564819E-3"/>
    <n v="1.6725029723983295E-4"/>
    <n v="3.5356113367166491"/>
    <n v="3.8701119311963148"/>
    <n v="3.5611336716649067E-2"/>
    <n v="2.9888068803685108E-2"/>
    <n v="169.44467330749481"/>
    <n v="3.53670455857733"/>
    <n v="3.8709915479195627"/>
    <n v="3.6704558577330015E-2"/>
    <n v="2.900845208043723E-2"/>
    <m/>
    <m/>
    <m/>
    <m/>
    <m/>
    <m/>
    <m/>
    <m/>
    <m/>
    <m/>
    <m/>
    <m/>
    <m/>
    <m/>
    <m/>
    <m/>
    <m/>
    <m/>
  </r>
  <r>
    <x v="46"/>
    <n v="23278"/>
    <n v="3.5"/>
    <n v="2.8"/>
    <n v="4.3"/>
    <x v="1"/>
    <x v="2"/>
    <s v="North Dakota"/>
    <x v="46"/>
    <n v="81"/>
    <n v="23197"/>
    <n v="7.5646356642442242E-4"/>
    <n v="2.7232168184883707"/>
    <n v="4.2361439513372163"/>
    <n v="7.6783181511629106E-2"/>
    <n v="6.3856048662783493E-2"/>
    <n v="64"/>
    <n v="100"/>
    <n v="2.7493770942520834"/>
    <n v="4.2959017097688807"/>
    <n v="5.0622905747916391E-2"/>
    <n v="4.0982902311190728E-3"/>
    <n v="3.561605277529765E-3"/>
    <n v="7.695936923695965E-4"/>
    <n v="2.7920115851601688"/>
    <n v="4.3311989698993623"/>
    <n v="7.9884148398310373E-3"/>
    <n v="3.1198969899362439E-2"/>
    <n v="35.31895985811019"/>
    <n v="2.8245725149192307"/>
    <n v="4.3415899690832367"/>
    <n v="2.4572514919230848E-2"/>
    <n v="4.1589969083236866E-2"/>
    <m/>
    <m/>
    <m/>
    <m/>
    <m/>
    <m/>
    <m/>
    <m/>
    <m/>
    <m/>
    <m/>
    <m/>
    <m/>
    <m/>
    <m/>
    <m/>
    <m/>
    <m/>
  </r>
  <r>
    <x v="41"/>
    <n v="714335"/>
    <n v="2.7"/>
    <n v="2.6"/>
    <n v="2.8"/>
    <x v="1"/>
    <x v="2"/>
    <s v="Ohio"/>
    <x v="41"/>
    <n v="1929"/>
    <n v="712406"/>
    <n v="1.2034418072252336E-4"/>
    <n v="2.5800694907341462"/>
    <n v="2.8207578521791929"/>
    <n v="1.9930509265853935E-2"/>
    <n v="2.0757852179193126E-2"/>
    <n v="1843"/>
    <n v="2015"/>
    <n v="2.5800219784834848"/>
    <n v="2.8208053644298543"/>
    <n v="1.9978021516515287E-2"/>
    <n v="2.0805364429854478E-2"/>
    <n v="2.7030879707829222E-3"/>
    <n v="1.204329666916641E-4"/>
    <n v="2.5826550040912584"/>
    <n v="2.8235209374745862"/>
    <n v="1.7344995908741723E-2"/>
    <n v="2.352093747458639E-2"/>
    <n v="171.95281182936867"/>
    <n v="2.5834299024352387"/>
    <n v="2.8241459350090903"/>
    <n v="1.6570097564761355E-2"/>
    <n v="2.4145935009090458E-2"/>
    <m/>
    <m/>
    <m/>
    <m/>
    <m/>
    <m/>
    <m/>
    <m/>
    <m/>
    <m/>
    <m/>
    <m/>
    <m/>
    <m/>
    <m/>
    <m/>
    <m/>
    <m/>
  </r>
  <r>
    <x v="26"/>
    <n v="325747"/>
    <n v="1.4"/>
    <n v="1.2"/>
    <n v="1.5"/>
    <x v="1"/>
    <x v="2"/>
    <s v="Oklahoma"/>
    <x v="26"/>
    <n v="456"/>
    <n v="325291"/>
    <n v="1.2839434587860326E-4"/>
    <n v="1.2714650542079668"/>
    <n v="1.5282537459651735"/>
    <n v="7.1465054207966894E-2"/>
    <n v="2.8253745965173493E-2"/>
    <n v="415"/>
    <n v="498"/>
    <n v="1.2739948487629971"/>
    <n v="1.5287938185155965"/>
    <n v="7.3994848762997112E-2"/>
    <n v="2.8793818515596481E-2"/>
    <n v="1.4057392065654401E-3"/>
    <n v="1.2879685089486485E-4"/>
    <n v="1.2769423556705752"/>
    <n v="1.5345360574603049"/>
    <n v="7.694235567057528E-2"/>
    <n v="3.4536057460304859E-2"/>
    <n v="83.69054732349322"/>
    <n v="1.2788162077587795"/>
    <n v="1.5357320362757498"/>
    <n v="7.8816207758779511E-2"/>
    <n v="3.5732036275749834E-2"/>
    <m/>
    <m/>
    <m/>
    <m/>
    <m/>
    <m/>
    <m/>
    <m/>
    <m/>
    <m/>
    <m/>
    <m/>
    <m/>
    <m/>
    <m/>
    <m/>
    <m/>
    <m/>
  </r>
  <r>
    <x v="19"/>
    <n v="175645"/>
    <n v="5.6"/>
    <n v="5.2"/>
    <n v="5.9"/>
    <x v="1"/>
    <x v="2"/>
    <s v="Oregon"/>
    <x v="19"/>
    <n v="984"/>
    <n v="174661"/>
    <n v="3.4905183398622401E-4"/>
    <n v="5.2531571671239696"/>
    <n v="5.9512608350964182"/>
    <n v="5.3157167123969451E-2"/>
    <n v="5.1260835096417878E-2"/>
    <n v="923"/>
    <n v="1045"/>
    <n v="5.2549175894560047"/>
    <n v="5.9495004127643831"/>
    <n v="5.4917589456004556E-2"/>
    <n v="4.9500412764382773E-2"/>
    <n v="5.6130215333158769E-3"/>
    <n v="3.4955005808125813E-4"/>
    <n v="5.2634714752346188"/>
    <n v="5.9625715913971353"/>
    <n v="6.3471475234618602E-2"/>
    <n v="6.2571591397134974E-2"/>
    <n v="122.64761134417931"/>
    <n v="5.266740822512844"/>
    <n v="5.96499542143619"/>
    <n v="6.6740822512843856E-2"/>
    <n v="6.4995421436189638E-2"/>
    <m/>
    <m/>
    <m/>
    <m/>
    <m/>
    <m/>
    <m/>
    <m/>
    <m/>
    <m/>
    <m/>
    <m/>
    <m/>
    <m/>
    <m/>
    <m/>
    <m/>
    <m/>
  </r>
  <r>
    <x v="11"/>
    <n v="613611"/>
    <n v="4.9000000000000004"/>
    <n v="4.8"/>
    <n v="5.0999999999999996"/>
    <x v="1"/>
    <x v="2"/>
    <s v="Pennsylvania"/>
    <x v="11"/>
    <n v="3007"/>
    <n v="610604"/>
    <n v="1.7472494919654996E-4"/>
    <n v="4.7257739010522233"/>
    <n v="5.0752237994453226"/>
    <n v="7.4226098947776542E-2"/>
    <n v="2.4776200554676997E-2"/>
    <n v="2900"/>
    <n v="3114"/>
    <n v="4.7261212722718469"/>
    <n v="5.0748764282257"/>
    <n v="7.387872772815296E-2"/>
    <n v="2.5123571774299691E-2"/>
    <n v="4.9035983586330403E-3"/>
    <n v="1.7480685749193136E-4"/>
    <n v="4.7287915011411092"/>
    <n v="5.0784052161249713"/>
    <n v="7.1208498858890579E-2"/>
    <n v="2.1594783875028334E-2"/>
    <n v="214.44297144303965"/>
    <n v="4.7296757633649769"/>
    <n v="5.0791506406890301"/>
    <n v="7.0324236635022963E-2"/>
    <n v="2.084935931096954E-2"/>
    <m/>
    <m/>
    <m/>
    <m/>
    <m/>
    <m/>
    <m/>
    <m/>
    <m/>
    <m/>
    <m/>
    <m/>
    <m/>
    <m/>
    <m/>
    <m/>
    <m/>
    <m/>
  </r>
  <r>
    <x v="27"/>
    <n v="73167"/>
    <n v="5.7"/>
    <n v="5.2"/>
    <n v="6.3"/>
    <x v="1"/>
    <x v="2"/>
    <s v="Rhode Island"/>
    <x v="27"/>
    <n v="417"/>
    <n v="72750"/>
    <n v="5.4545602683820672E-4"/>
    <n v="5.1538346369856489"/>
    <n v="6.2447466906620619"/>
    <n v="4.6165363014351257E-2"/>
    <n v="5.5253309337937928E-2"/>
    <n v="378"/>
    <n v="457"/>
    <n v="5.1662634794374513"/>
    <n v="6.2459852119124744"/>
    <n v="3.3736520562548833E-2"/>
    <n v="5.4014788087525467E-2"/>
    <n v="5.7252413811054587E-3"/>
    <n v="5.472904808731387E-4"/>
    <n v="5.1779509002323199"/>
    <n v="6.2725318619785977"/>
    <n v="2.2049099767680325E-2"/>
    <n v="2.7468138021402133E-2"/>
    <n v="79.863610075128619"/>
    <n v="5.1863408539090354"/>
    <n v="6.2778085544694351"/>
    <n v="1.3659146090964747E-2"/>
    <n v="2.2191445530564735E-2"/>
    <m/>
    <m/>
    <m/>
    <m/>
    <m/>
    <m/>
    <m/>
    <m/>
    <m/>
    <m/>
    <m/>
    <m/>
    <m/>
    <m/>
    <m/>
    <m/>
    <m/>
    <m/>
  </r>
  <r>
    <x v="4"/>
    <n v="376871"/>
    <n v="3.4"/>
    <n v="3.2"/>
    <n v="3.6"/>
    <x v="1"/>
    <x v="2"/>
    <s v="South Carolina"/>
    <x v="4"/>
    <n v="1281"/>
    <n v="375590"/>
    <n v="1.8581920009723055E-4"/>
    <n v="3.2132218510847386"/>
    <n v="3.5848602512792"/>
    <n v="1.322185108473839E-2"/>
    <n v="1.5139748720800039E-2"/>
    <n v="1212"/>
    <n v="1352"/>
    <n v="3.2159545308606923"/>
    <n v="3.5874344271647329"/>
    <n v="1.5954530860692095E-2"/>
    <n v="1.2565572835267158E-2"/>
    <n v="3.404102869919285E-3"/>
    <n v="1.8602496719175346E-4"/>
    <n v="3.2180779027275315"/>
    <n v="3.5901278371110386"/>
    <n v="1.8077902727531292E-2"/>
    <n v="9.8721628889615332E-3"/>
    <n v="140.08517273782468"/>
    <n v="3.2195785166891135"/>
    <n v="3.5912806239339967"/>
    <n v="1.9578516689113368E-2"/>
    <n v="8.7193760660033703E-3"/>
    <m/>
    <m/>
    <m/>
    <m/>
    <m/>
    <m/>
    <m/>
    <m/>
    <m/>
    <m/>
    <m/>
    <m/>
    <m/>
    <m/>
    <m/>
    <m/>
    <m/>
    <m/>
  </r>
  <r>
    <x v="42"/>
    <n v="50966"/>
    <n v="2.6"/>
    <n v="2.1"/>
    <n v="3"/>
    <x v="1"/>
    <x v="2"/>
    <s v="South Dakota"/>
    <x v="42"/>
    <n v="133"/>
    <n v="50833"/>
    <n v="4.4292067921280863E-4"/>
    <n v="2.1666621799482004"/>
    <n v="3.0525035383738182"/>
    <n v="6.666217994820034E-2"/>
    <n v="5.2503538373818159E-2"/>
    <n v="110"/>
    <n v="156"/>
    <n v="2.1583016128399324"/>
    <n v="3.0608641054820862"/>
    <n v="5.8301612839932293E-2"/>
    <n v="6.0864105482086206E-2"/>
    <n v="2.6470698269554466E-3"/>
    <n v="4.4763762481688277E-4"/>
    <n v="2.1994322021385639"/>
    <n v="3.094707451772329"/>
    <n v="9.9432202138563852E-2"/>
    <n v="9.4707451772328977E-2"/>
    <n v="45.226506762926988"/>
    <n v="2.2132200689700485"/>
    <n v="3.1005390299180862"/>
    <n v="0.11322006897004844"/>
    <n v="0.10053902991808616"/>
    <m/>
    <m/>
    <m/>
    <m/>
    <m/>
    <m/>
    <m/>
    <m/>
    <m/>
    <m/>
    <m/>
    <m/>
    <m/>
    <m/>
    <m/>
    <m/>
    <m/>
    <m/>
  </r>
  <r>
    <x v="16"/>
    <n v="517306"/>
    <n v="0.8"/>
    <n v="0.7"/>
    <n v="0.9"/>
    <x v="1"/>
    <x v="2"/>
    <s v="Tennessee"/>
    <x v="16"/>
    <n v="414"/>
    <n v="516892"/>
    <n v="7.7059625388715866E-5"/>
    <n v="0.72324039046263711"/>
    <n v="0.87735964124006882"/>
    <n v="2.324039046263715E-2"/>
    <n v="2.2640358759931201E-2"/>
    <n v="374"/>
    <n v="454"/>
    <n v="0.72297634282223677"/>
    <n v="0.87762368888046915"/>
    <n v="2.2976342822236817E-2"/>
    <n v="2.2376311119530867E-2"/>
    <n v="8.040069917043236E-4"/>
    <n v="7.7326363375242139E-5"/>
    <n v="0.72668062832908142"/>
    <n v="0.88133335507956578"/>
    <n v="2.6680628329081468E-2"/>
    <n v="1.8666644920434239E-2"/>
    <n v="79.771241133432667"/>
    <n v="0.72787153590930465"/>
    <n v="0.88207552497024488"/>
    <n v="2.787153590930469E-2"/>
    <n v="1.7924475029755138E-2"/>
    <m/>
    <m/>
    <m/>
    <m/>
    <m/>
    <m/>
    <m/>
    <m/>
    <m/>
    <m/>
    <m/>
    <m/>
    <m/>
    <m/>
    <m/>
    <m/>
    <m/>
    <m/>
  </r>
  <r>
    <x v="50"/>
    <n v="1298947"/>
    <n v="1.5"/>
    <n v="1.5"/>
    <n v="1.6"/>
    <x v="1"/>
    <x v="2"/>
    <s v="Texas"/>
    <x v="50"/>
    <n v="1948"/>
    <n v="1296999"/>
    <n v="6.6546503415150735E-5"/>
    <n v="1.4331297728301464"/>
    <n v="1.566222779660448"/>
    <n v="6.687022716985358E-2"/>
    <n v="3.3777220339552105E-2"/>
    <n v="1862"/>
    <n v="2035"/>
    <n v="1.4334688020373425"/>
    <n v="1.566653604804507"/>
    <n v="6.6531197962657496E-2"/>
    <n v="3.3346395195493095E-2"/>
    <n v="1.5011505186912522E-3"/>
    <n v="6.6595376516750417E-5"/>
    <n v="1.434555142174502"/>
    <n v="1.5677458952080026"/>
    <n v="6.5444857825498026E-2"/>
    <n v="3.2254104791997529E-2"/>
    <n v="172.9012862274663"/>
    <n v="1.4349812377835898"/>
    <n v="1.5680896516734373"/>
    <n v="6.5018762216410231E-2"/>
    <n v="3.191034832656281E-2"/>
    <m/>
    <m/>
    <m/>
    <m/>
    <m/>
    <m/>
    <m/>
    <m/>
    <m/>
    <m/>
    <m/>
    <m/>
    <m/>
    <m/>
    <m/>
    <m/>
    <m/>
    <m/>
  </r>
  <r>
    <x v="12"/>
    <n v="80714"/>
    <n v="3.2"/>
    <n v="2.8"/>
    <n v="3.6"/>
    <x v="1"/>
    <x v="2"/>
    <s v="Utah"/>
    <x v="12"/>
    <n v="258"/>
    <n v="80456"/>
    <n v="3.8941605861161563E-4"/>
    <n v="2.8070554333228692"/>
    <n v="3.5858875505461003"/>
    <n v="7.0554333228693977E-3"/>
    <n v="1.4112449453899778E-2"/>
    <n v="227"/>
    <n v="290"/>
    <n v="2.8123993359268527"/>
    <n v="3.5929330723294597"/>
    <n v="1.2399335926852828E-2"/>
    <n v="7.0669276705404016E-3"/>
    <n v="3.2201149673080536E-3"/>
    <n v="3.915540980703709E-4"/>
    <n v="2.8285608692376827"/>
    <n v="3.6116690653784245"/>
    <n v="2.8560869237682862E-2"/>
    <n v="1.1669065378424381E-2"/>
    <n v="62.919284919679157"/>
    <n v="2.8365610726510209"/>
    <n v="3.6160576967248734"/>
    <n v="3.6561072651021043E-2"/>
    <n v="1.6057696724873338E-2"/>
    <m/>
    <m/>
    <m/>
    <m/>
    <m/>
    <m/>
    <m/>
    <m/>
    <m/>
    <m/>
    <m/>
    <m/>
    <m/>
    <m/>
    <m/>
    <m/>
    <m/>
    <m/>
  </r>
  <r>
    <x v="44"/>
    <n v="52396"/>
    <n v="6.9"/>
    <n v="6.3"/>
    <n v="7.7"/>
    <x v="1"/>
    <x v="2"/>
    <s v="Vermont"/>
    <x v="44"/>
    <n v="362"/>
    <n v="52034"/>
    <n v="7.092490820732112E-4"/>
    <n v="6.1996752632966636"/>
    <n v="7.6181734274430868"/>
    <n v="0.10032473670333619"/>
    <n v="8.1826572556913391E-2"/>
    <n v="325"/>
    <n v="399"/>
    <n v="6.2027635697381482"/>
    <n v="7.6150851210016031"/>
    <n v="9.7236430261851581E-2"/>
    <n v="8.4914878998397114E-2"/>
    <n v="6.9450731009623439E-3"/>
    <n v="7.1198124479105362E-4"/>
    <n v="6.2330918561712902"/>
    <n v="7.6570543457533971"/>
    <n v="6.6908143828709576E-2"/>
    <n v="4.2945654246603127E-2"/>
    <n v="74.371916233451174"/>
    <n v="6.2449572781777301"/>
    <n v="7.664272950953146"/>
    <n v="5.5042721822269769E-2"/>
    <n v="3.5727049046854198E-2"/>
    <m/>
    <m/>
    <m/>
    <m/>
    <m/>
    <m/>
    <m/>
    <m/>
    <m/>
    <m/>
    <m/>
    <m/>
    <m/>
    <m/>
    <m/>
    <m/>
    <m/>
    <m/>
  </r>
  <r>
    <x v="43"/>
    <n v="281133"/>
    <n v="2.6"/>
    <n v="2.5"/>
    <n v="2.8"/>
    <x v="1"/>
    <x v="2"/>
    <s v="Virginia"/>
    <x v="43"/>
    <n v="731"/>
    <n v="280402"/>
    <n v="1.8824766260223529E-4"/>
    <n v="2.4119451287100619"/>
    <n v="2.7884404539145322"/>
    <n v="8.8054871289938053E-2"/>
    <n v="1.1559546085467609E-2"/>
    <n v="679"/>
    <n v="784"/>
    <n v="2.4152269566361828"/>
    <n v="2.7887156612706443"/>
    <n v="8.4773043363817191E-2"/>
    <n v="1.1284338729355525E-2"/>
    <n v="2.6069892711578359E-3"/>
    <n v="1.886140842627652E-4"/>
    <n v="2.4183751868950707"/>
    <n v="2.7956033554206012"/>
    <n v="8.1624813104929306E-2"/>
    <n v="4.3966445793985898E-3"/>
    <n v="105.87885978020699"/>
    <n v="2.4204629175928076"/>
    <n v="2.7970726114017048"/>
    <n v="7.9537082407192372E-2"/>
    <n v="2.9273885982949999E-3"/>
    <m/>
    <m/>
    <m/>
    <m/>
    <m/>
    <m/>
    <m/>
    <m/>
    <m/>
    <m/>
    <m/>
    <m/>
    <m/>
    <m/>
    <m/>
    <m/>
    <m/>
    <m/>
  </r>
  <r>
    <x v="28"/>
    <n v="471773"/>
    <n v="1.4"/>
    <n v="1.3"/>
    <n v="1.5"/>
    <x v="1"/>
    <x v="2"/>
    <s v="Washington"/>
    <x v="28"/>
    <n v="660"/>
    <n v="471113"/>
    <n v="1.0665543214556259E-4"/>
    <n v="1.2923224661233081"/>
    <n v="1.5056333304144334"/>
    <n v="7.6775338766918999E-3"/>
    <n v="5.6333304144333685E-3"/>
    <n v="611"/>
    <n v="711"/>
    <n v="1.2951143876398183"/>
    <n v="1.5070807358623746"/>
    <n v="4.8856123601817014E-3"/>
    <n v="7.0807358623745653E-3"/>
    <n v="1.4030377738838693E-3"/>
    <n v="1.0688655644715507E-4"/>
    <n v="1.2961512174367142"/>
    <n v="1.5099243303310244"/>
    <n v="3.8487825632858019E-3"/>
    <n v="9.9243303310243558E-3"/>
    <n v="100.66955347560238"/>
    <n v="1.2974056776077936"/>
    <n v="1.5107895163827398"/>
    <n v="2.5943223922064718E-3"/>
    <n v="1.0789516382739839E-2"/>
    <m/>
    <m/>
    <m/>
    <m/>
    <m/>
    <m/>
    <m/>
    <m/>
    <m/>
    <m/>
    <m/>
    <m/>
    <m/>
    <m/>
    <m/>
    <m/>
    <m/>
    <m/>
  </r>
  <r>
    <x v="5"/>
    <n v="135767"/>
    <n v="5.5"/>
    <n v="5.0999999999999996"/>
    <n v="5.9"/>
    <x v="1"/>
    <x v="2"/>
    <s v="West Virginia"/>
    <x v="5"/>
    <n v="747"/>
    <n v="135020"/>
    <n v="3.9347406431469495E-4"/>
    <n v="5.1085993408574017"/>
    <n v="5.8955474694867904"/>
    <n v="8.5993408574021046E-3"/>
    <n v="4.4525305132099291E-3"/>
    <n v="694"/>
    <n v="801"/>
    <n v="5.1116987191290963"/>
    <n v="5.8998136513291151"/>
    <n v="1.1698719129096702E-2"/>
    <n v="1.8634867088529461E-4"/>
    <n v="5.51606457884033E-3"/>
    <n v="3.9421402944676457E-4"/>
    <n v="5.1218505493935655"/>
    <n v="5.9102786082870953"/>
    <n v="2.1850549393565899E-2"/>
    <n v="1.0278608287094926E-2"/>
    <n v="106.87508141162121"/>
    <n v="5.1261609726093376"/>
    <n v="5.9133335367864293"/>
    <n v="2.6160972609337918E-2"/>
    <n v="1.3333536786428901E-2"/>
    <m/>
    <m/>
    <m/>
    <m/>
    <m/>
    <m/>
    <m/>
    <m/>
    <m/>
    <m/>
    <m/>
    <m/>
    <m/>
    <m/>
    <m/>
    <m/>
    <m/>
    <m/>
  </r>
  <r>
    <x v="13"/>
    <n v="266853"/>
    <n v="6.7"/>
    <n v="6.4"/>
    <n v="7"/>
    <x v="1"/>
    <x v="2"/>
    <s v="Wisconsin"/>
    <x v="13"/>
    <n v="1788"/>
    <n v="265065"/>
    <n v="3.0952797528113074E-4"/>
    <n v="6.3907901774096771"/>
    <n v="7.0098461279719375"/>
    <n v="9.2098225903232134E-3"/>
    <n v="9.8461279719375128E-3"/>
    <n v="1706"/>
    <n v="1871"/>
    <n v="6.3930328682832869"/>
    <n v="7.011350818615492"/>
    <n v="6.9671317167134816E-3"/>
    <n v="1.1350818615492031E-2"/>
    <n v="6.7074193025197515E-3"/>
    <n v="3.0977001972608959E-4"/>
    <n v="6.3976492827936617"/>
    <n v="7.0171893222458408"/>
    <n v="2.350717206338615E-3"/>
    <n v="1.7189322245840799E-2"/>
    <n v="165.21865819000908"/>
    <n v="6.3997287496145345"/>
    <n v="7.0188571829978113"/>
    <n v="2.7125038546582658E-4"/>
    <n v="1.885718299781125E-2"/>
    <m/>
    <m/>
    <m/>
    <m/>
    <m/>
    <m/>
    <m/>
    <m/>
    <m/>
    <m/>
    <m/>
    <m/>
    <m/>
    <m/>
    <m/>
    <m/>
    <m/>
    <m/>
  </r>
  <r>
    <x v="29"/>
    <n v="29803"/>
    <n v="2.8"/>
    <n v="2.2000000000000002"/>
    <n v="3.5"/>
    <x v="1"/>
    <x v="2"/>
    <s v="Wyoming"/>
    <x v="29"/>
    <n v="83"/>
    <n v="29720"/>
    <n v="5.9830353050106507E-4"/>
    <n v="2.1866510042773126"/>
    <n v="3.3832580652794428"/>
    <n v="1.3348995722687551E-2"/>
    <n v="0.11674193472055716"/>
    <n v="66"/>
    <n v="102"/>
    <n v="2.2145421601852164"/>
    <n v="3.4224742475589705"/>
    <n v="1.4542160185216257E-2"/>
    <n v="7.752575244102955E-2"/>
    <n v="2.8490348273790883E-3"/>
    <n v="6.0847205729186557E-4"/>
    <n v="2.240562770087223"/>
    <n v="3.4575068846709538"/>
    <n v="4.0562770087222866E-2"/>
    <n v="4.2493115329046205E-2"/>
    <n v="35.762117516831893"/>
    <n v="2.2659116949791471"/>
    <n v="3.4657073045286744"/>
    <n v="6.5911694979146951E-2"/>
    <n v="3.4292695471325629E-2"/>
    <m/>
    <m/>
    <m/>
    <m/>
    <m/>
    <m/>
    <m/>
    <m/>
    <m/>
    <m/>
    <m/>
    <m/>
    <m/>
    <m/>
    <m/>
    <m/>
    <m/>
    <m/>
  </r>
  <r>
    <x v="6"/>
    <n v="317920"/>
    <n v="2"/>
    <n v="1.9"/>
    <n v="2.2000000000000002"/>
    <x v="10"/>
    <x v="2"/>
    <s v="Alabama"/>
    <x v="6"/>
    <n v="636"/>
    <n v="317284"/>
    <n v="1.5531877629272335E-4"/>
    <n v="1.8451844949704874"/>
    <n v="2.1558220475559344"/>
    <n v="5.481550502951249E-2"/>
    <n v="4.4177952444065749E-2"/>
    <n v="587"/>
    <n v="686"/>
    <n v="1.8463764469048818"/>
    <n v="2.157775541016608"/>
    <n v="5.3623553095118126E-2"/>
    <n v="4.2224458983392221E-2"/>
    <n v="2.006520575755481E-3"/>
    <n v="1.5566712346676631E-4"/>
    <n v="1.8508534522887148"/>
    <n v="2.1621876992222471"/>
    <n v="4.9146547711285127E-2"/>
    <n v="3.7812300777753105E-2"/>
    <n v="98.793854032585998"/>
    <n v="1.8527198202288575"/>
    <n v="2.1634667386709028"/>
    <n v="4.7280179771142405E-2"/>
    <n v="3.65332613290974E-2"/>
    <m/>
    <m/>
    <m/>
    <m/>
    <m/>
    <m/>
    <m/>
    <m/>
    <m/>
    <m/>
    <m/>
    <m/>
    <m/>
    <m/>
    <m/>
    <m/>
    <m/>
    <m/>
  </r>
  <r>
    <x v="30"/>
    <n v="59663"/>
    <n v="4.2"/>
    <n v="3.7"/>
    <n v="4.7"/>
    <x v="10"/>
    <x v="2"/>
    <s v="Alaska"/>
    <x v="30"/>
    <n v="251"/>
    <n v="59412"/>
    <n v="5.1935510816537346E-4"/>
    <n v="3.6876073308671931"/>
    <n v="4.7263175471979393"/>
    <n v="1.2392669132807121E-2"/>
    <n v="2.6317547197939106E-2"/>
    <n v="220"/>
    <n v="282"/>
    <n v="3.6873774366022491"/>
    <n v="4.7265474414628832"/>
    <n v="1.262256339775103E-2"/>
    <n v="2.6547441462883015E-2"/>
    <n v="4.2388824886080371E-3"/>
    <n v="5.2227275881130139E-4"/>
    <n v="3.7166097297967355"/>
    <n v="4.7611552474193379"/>
    <n v="1.6609729796735362E-2"/>
    <n v="6.1155247419337755E-2"/>
    <n v="62.030134667360691"/>
    <n v="3.7274582773107046"/>
    <n v="4.7670664273444388"/>
    <n v="2.7458277310704382E-2"/>
    <n v="6.7066427344438573E-2"/>
    <m/>
    <m/>
    <m/>
    <m/>
    <m/>
    <m/>
    <m/>
    <m/>
    <m/>
    <m/>
    <m/>
    <m/>
    <m/>
    <m/>
    <m/>
    <m/>
    <m/>
    <m/>
  </r>
  <r>
    <x v="0"/>
    <n v="432277"/>
    <n v="4"/>
    <n v="3.9"/>
    <n v="4.2"/>
    <x v="10"/>
    <x v="2"/>
    <s v="Arizona"/>
    <x v="0"/>
    <n v="1729"/>
    <n v="430548"/>
    <n v="1.8815388174039943E-4"/>
    <n v="3.8115962784578068"/>
    <n v="4.1879040419386051"/>
    <n v="8.8403721542193114E-2"/>
    <n v="1.2095958061395073E-2"/>
    <n v="1648"/>
    <n v="1811"/>
    <n v="3.8123703088528882"/>
    <n v="4.1894433430416145"/>
    <n v="8.7629691147111721E-2"/>
    <n v="1.0556656958385702E-2"/>
    <n v="4.0041578608226045E-3"/>
    <n v="1.8830786380816256E-4"/>
    <n v="3.8158499970144422"/>
    <n v="4.1924657246307673"/>
    <n v="8.4150002985557748E-2"/>
    <n v="7.5342753692329012E-3"/>
    <n v="162.69112164951218"/>
    <n v="3.817136940459986"/>
    <n v="4.1934920921259202"/>
    <n v="8.2863059540013939E-2"/>
    <n v="6.5079078740799545E-3"/>
    <m/>
    <m/>
    <m/>
    <m/>
    <m/>
    <m/>
    <m/>
    <m/>
    <m/>
    <m/>
    <m/>
    <m/>
    <m/>
    <m/>
    <m/>
    <m/>
    <m/>
    <m/>
  </r>
  <r>
    <x v="7"/>
    <n v="271969"/>
    <n v="4.7"/>
    <n v="4.4000000000000004"/>
    <n v="4.9000000000000004"/>
    <x v="10"/>
    <x v="2"/>
    <s v="Arkansas"/>
    <x v="7"/>
    <n v="1278"/>
    <n v="270691"/>
    <n v="2.5702260415451768E-4"/>
    <n v="4.4420423628086292"/>
    <n v="4.9560875711176653"/>
    <n v="4.204236280862883E-2"/>
    <n v="5.6087571117664936E-2"/>
    <n v="1209"/>
    <n v="1349"/>
    <n v="4.445359581422883"/>
    <n v="4.9601241317944327"/>
    <n v="4.5359581422882655E-2"/>
    <n v="6.0124131794432323E-2"/>
    <n v="4.7060608057225431E-3"/>
    <n v="2.5730625562630149E-4"/>
    <n v="4.4487545500962424"/>
    <n v="4.9633670613488441"/>
    <n v="4.8754550096242077E-2"/>
    <n v="6.3367061348843734E-2"/>
    <n v="139.82991634871451"/>
    <n v="4.4508332697596655"/>
    <n v="4.9649651793969962"/>
    <n v="5.0833269759665178E-2"/>
    <n v="6.4965179396995865E-2"/>
    <m/>
    <m/>
    <m/>
    <m/>
    <m/>
    <m/>
    <m/>
    <m/>
    <m/>
    <m/>
    <m/>
    <m/>
    <m/>
    <m/>
    <m/>
    <m/>
    <m/>
    <m/>
  </r>
  <r>
    <x v="31"/>
    <n v="2831003"/>
    <n v="1.6"/>
    <n v="1.6"/>
    <n v="1.7"/>
    <x v="10"/>
    <x v="2"/>
    <s v="California"/>
    <x v="31"/>
    <n v="4530"/>
    <n v="2826473"/>
    <n v="4.6559586885891372E-5"/>
    <n v="1.5535800102816144"/>
    <n v="1.6466991840533971"/>
    <n v="4.6419989718385679E-2"/>
    <n v="5.3300815946602853E-2"/>
    <n v="4398"/>
    <n v="4662"/>
    <n v="1.553513012879181"/>
    <n v="1.6467661814558303"/>
    <n v="4.6486987120819112E-2"/>
    <n v="5.3233818544169642E-2"/>
    <n v="1.6008158874935971E-3"/>
    <n v="4.6574287900160599E-5"/>
    <n v="1.5542415995934367"/>
    <n v="1.6473901753937576"/>
    <n v="4.5758400406563426E-2"/>
    <n v="5.2609824606242306E-2"/>
    <n v="263.6341233873747"/>
    <n v="1.5544306016049838"/>
    <n v="1.647554404602056"/>
    <n v="4.5569398395016281E-2"/>
    <n v="5.2445595397943912E-2"/>
    <m/>
    <m/>
    <m/>
    <m/>
    <m/>
    <m/>
    <m/>
    <m/>
    <m/>
    <m/>
    <m/>
    <m/>
    <m/>
    <m/>
    <m/>
    <m/>
    <m/>
    <m/>
  </r>
  <r>
    <x v="8"/>
    <n v="174653"/>
    <n v="2.2999999999999998"/>
    <n v="2.1"/>
    <n v="2.6"/>
    <x v="10"/>
    <x v="2"/>
    <s v="Colorado"/>
    <x v="8"/>
    <n v="402"/>
    <n v="174251"/>
    <n v="2.2474222817960447E-4"/>
    <n v="2.0769645847580489"/>
    <n v="2.526449041117258"/>
    <n v="2.3035415241951185E-2"/>
    <n v="7.3550958882742101E-2"/>
    <n v="363"/>
    <n v="441"/>
    <n v="2.0784068982496722"/>
    <n v="2.5250067276256347"/>
    <n v="2.1593101750327914E-2"/>
    <n v="7.4993272374365372E-2"/>
    <n v="2.3126533494857719E-3"/>
    <n v="2.2553809056373911E-4"/>
    <n v="2.0871152589220325"/>
    <n v="2.5381914400495109"/>
    <n v="1.2884741077967554E-2"/>
    <n v="6.1808559950489173E-2"/>
    <n v="78.549075253376159"/>
    <n v="2.0906492338563818"/>
    <n v="2.5403829780217708"/>
    <n v="9.3507661436182943E-3"/>
    <n v="5.9617021978229268E-2"/>
    <m/>
    <m/>
    <m/>
    <m/>
    <m/>
    <m/>
    <m/>
    <m/>
    <m/>
    <m/>
    <m/>
    <m/>
    <m/>
    <m/>
    <m/>
    <m/>
    <m/>
    <m/>
  </r>
  <r>
    <x v="20"/>
    <n v="189680"/>
    <n v="0.5"/>
    <n v="0.4"/>
    <n v="0.6"/>
    <x v="10"/>
    <x v="2"/>
    <s v="Connecticut"/>
    <x v="20"/>
    <n v="95"/>
    <n v="189585"/>
    <n v="1.0068842989685566E-4"/>
    <n v="0.40015509604156696"/>
    <n v="0.6015319558352783"/>
    <n v="1.5509604156693779E-4"/>
    <n v="1.5319558352783202E-3"/>
    <n v="76"/>
    <n v="114"/>
    <n v="0.40067482075073807"/>
    <n v="0.60101223112610713"/>
    <n v="6.748207507380477E-4"/>
    <n v="1.0122311261071548E-3"/>
    <n v="5.1095933456929714E-4"/>
    <n v="1.0220047521300629E-4"/>
    <n v="0.4087588593562908"/>
    <n v="0.61315980978230344"/>
    <n v="8.7588593562907824E-3"/>
    <n v="1.3159809782303467E-2"/>
    <n v="38.289748069211484"/>
    <n v="0.41266485734228753"/>
    <n v="0.61452574214266198"/>
    <n v="1.2664857342287505E-2"/>
    <n v="1.4525742142662001E-2"/>
    <m/>
    <m/>
    <m/>
    <m/>
    <m/>
    <m/>
    <m/>
    <m/>
    <m/>
    <m/>
    <m/>
    <m/>
    <m/>
    <m/>
    <m/>
    <m/>
    <m/>
    <m/>
  </r>
  <r>
    <x v="32"/>
    <n v="51552"/>
    <n v="3.8"/>
    <n v="3.3"/>
    <n v="4.3"/>
    <x v="10"/>
    <x v="2"/>
    <s v="Delaware"/>
    <x v="32"/>
    <n v="196"/>
    <n v="51356"/>
    <n v="5.3125550540960979E-4"/>
    <n v="3.2707308384761751"/>
    <n v="4.333241849295395"/>
    <n v="2.9269161523824749E-2"/>
    <n v="3.3241849295395198E-2"/>
    <n v="169"/>
    <n v="224"/>
    <n v="3.2782433271260087"/>
    <n v="4.3451272501551834"/>
    <n v="2.1756672873991079E-2"/>
    <n v="4.5127250155183596E-2"/>
    <n v="3.8389583761993815E-3"/>
    <n v="5.3508118139677712E-4"/>
    <n v="3.3038771948026042"/>
    <n v="4.3740395575961584"/>
    <n v="3.8771948026044001E-3"/>
    <n v="7.4039557596158545E-2"/>
    <n v="54.839634329887119"/>
    <n v="3.3168096457505678"/>
    <n v="4.3805035508086263"/>
    <n v="1.6809645750567981E-2"/>
    <n v="8.0503550808626478E-2"/>
    <m/>
    <m/>
    <m/>
    <m/>
    <m/>
    <m/>
    <m/>
    <m/>
    <m/>
    <m/>
    <m/>
    <m/>
    <m/>
    <m/>
    <m/>
    <m/>
    <m/>
    <m/>
  </r>
  <r>
    <x v="47"/>
    <n v="61285"/>
    <n v="0.7"/>
    <n v="0.5"/>
    <n v="1"/>
    <x v="10"/>
    <x v="2"/>
    <s v="District of Columbia"/>
    <x v="47"/>
    <n v="43"/>
    <n v="61242"/>
    <n v="2.0964075530679701E-4"/>
    <n v="0.49199912394587497"/>
    <n v="0.91128063455946895"/>
    <n v="8.0008760541250279E-3"/>
    <n v="8.8719365440531051E-2"/>
    <n v="31"/>
    <n v="56"/>
    <n v="0.50583340132169374"/>
    <n v="0.91376356367789835"/>
    <n v="5.833401321693743E-3"/>
    <n v="8.6236436322101651E-2"/>
    <n v="7.3293487592727329E-4"/>
    <n v="2.1652814582746218E-4"/>
    <n v="0.51640673009981108"/>
    <n v="0.94946302175473551"/>
    <n v="1.6406730099811084E-2"/>
    <n v="5.0536978245264486E-2"/>
    <n v="25.833155611134522"/>
    <n v="0.53034371071639508"/>
    <n v="0.95184222490337855"/>
    <n v="3.0343710716395078E-2"/>
    <n v="4.8157775096621447E-2"/>
    <m/>
    <m/>
    <m/>
    <m/>
    <m/>
    <m/>
    <m/>
    <m/>
    <m/>
    <m/>
    <m/>
    <m/>
    <m/>
    <m/>
    <m/>
    <m/>
    <m/>
    <m/>
  </r>
  <r>
    <x v="14"/>
    <n v="1046227"/>
    <n v="2"/>
    <n v="1.9"/>
    <n v="2.1"/>
    <x v="10"/>
    <x v="2"/>
    <s v="Florida"/>
    <x v="14"/>
    <n v="2092"/>
    <n v="1044135"/>
    <n v="8.559893720101035E-5"/>
    <n v="1.9139671225546639"/>
    <n v="2.0851649969566846"/>
    <n v="1.3967122554664035E-2"/>
    <n v="1.4835003043315531E-2"/>
    <n v="2003"/>
    <n v="2182"/>
    <n v="1.914498478819606"/>
    <n v="2.0855894562078783"/>
    <n v="1.4498478819606087E-2"/>
    <n v="1.441054379212181E-2"/>
    <n v="2.0013945741559967E-3"/>
    <n v="8.5657349390227006E-5"/>
    <n v="1.9157372247657696"/>
    <n v="2.0870519235462237"/>
    <n v="1.5737224765769664E-2"/>
    <n v="1.294807645377638E-2"/>
    <n v="179.13167033067381"/>
    <n v="1.9162643795221368"/>
    <n v="2.0874805807965138"/>
    <n v="1.6264379522136885E-2"/>
    <n v="1.2519419203486315E-2"/>
    <m/>
    <m/>
    <m/>
    <m/>
    <m/>
    <m/>
    <m/>
    <m/>
    <m/>
    <m/>
    <m/>
    <m/>
    <m/>
    <m/>
    <m/>
    <m/>
    <m/>
    <m/>
  </r>
  <r>
    <x v="1"/>
    <n v="656791"/>
    <n v="3.3"/>
    <n v="3.2"/>
    <n v="3.5"/>
    <x v="10"/>
    <x v="2"/>
    <s v="Georgia"/>
    <x v="1"/>
    <n v="2167"/>
    <n v="654624"/>
    <n v="1.3868603082664677E-4"/>
    <n v="3.1606892651198568"/>
    <n v="3.4380613267731501"/>
    <n v="3.9310734880143361E-2"/>
    <n v="6.1938673226849872E-2"/>
    <n v="2077"/>
    <n v="2259"/>
    <n v="3.1623454036367735"/>
    <n v="3.4394502969742278"/>
    <n v="3.7654596363226656E-2"/>
    <n v="6.0549703025772228E-2"/>
    <n v="3.3022803964064514E-3"/>
    <n v="1.3877687606282901E-4"/>
    <n v="3.1635035203436224"/>
    <n v="3.4410572724692807"/>
    <n v="3.6496479656377812E-2"/>
    <n v="5.8942727530719274E-2"/>
    <n v="182.19502686509588"/>
    <n v="3.1643415641961985"/>
    <n v="3.4417417740705929"/>
    <n v="3.565843580380168E-2"/>
    <n v="5.8258225929407104E-2"/>
    <m/>
    <m/>
    <m/>
    <m/>
    <m/>
    <m/>
    <m/>
    <m/>
    <m/>
    <m/>
    <m/>
    <m/>
    <m/>
    <m/>
    <m/>
    <m/>
    <m/>
    <m/>
  </r>
  <r>
    <x v="45"/>
    <n v="71906"/>
    <n v="0.7"/>
    <n v="0.5"/>
    <n v="0.9"/>
    <x v="10"/>
    <x v="2"/>
    <s v="Hawaii"/>
    <x v="45"/>
    <n v="50"/>
    <n v="71856"/>
    <n v="1.926712506432616E-4"/>
    <n v="0.50268101481441929"/>
    <n v="0.88802351610094254"/>
    <n v="2.6810148144192913E-3"/>
    <n v="1.1976483899057477E-2"/>
    <n v="37"/>
    <n v="65"/>
    <n v="0.51456067643868386"/>
    <n v="0.90395794509498517"/>
    <n v="1.4560676438683862E-2"/>
    <n v="3.9579450949851491E-3"/>
    <n v="7.2202536338617244E-4"/>
    <n v="1.9812742409993785E-4"/>
    <n v="0.52389793928623452"/>
    <n v="0.92015278748611029"/>
    <n v="2.3897939286234515E-2"/>
    <n v="2.0152787486110268E-2"/>
    <n v="27.835984807346613"/>
    <n v="0.5354307035807111"/>
    <n v="0.92252632557964087"/>
    <n v="3.5430703580711098E-2"/>
    <n v="2.2526325579640849E-2"/>
    <m/>
    <m/>
    <m/>
    <m/>
    <m/>
    <m/>
    <m/>
    <m/>
    <m/>
    <m/>
    <m/>
    <m/>
    <m/>
    <m/>
    <m/>
    <m/>
    <m/>
    <m/>
  </r>
  <r>
    <x v="21"/>
    <n v="97498"/>
    <n v="8.1"/>
    <n v="7.6"/>
    <n v="8.6999999999999993"/>
    <x v="10"/>
    <x v="2"/>
    <s v="Idaho"/>
    <x v="21"/>
    <n v="790"/>
    <n v="96708"/>
    <n v="5.6272897429172691E-4"/>
    <n v="7.5400013381249371"/>
    <n v="8.6654592867083924"/>
    <n v="5.9998661875062531E-2"/>
    <n v="3.4540713291606906E-2"/>
    <n v="735"/>
    <n v="845"/>
    <n v="7.5386161767420869"/>
    <n v="8.6668444480912434"/>
    <n v="6.1383823257912695E-2"/>
    <n v="3.3155551908755854E-2"/>
    <n v="8.1221104910599029E-3"/>
    <n v="5.6371814934320723E-4"/>
    <n v="7.5583923417166954"/>
    <n v="8.6858286404031109"/>
    <n v="4.1607658283304261E-2"/>
    <n v="1.4171359596888422E-2"/>
    <n v="109.76269450126576"/>
    <n v="7.5643636173908506"/>
    <n v="8.6901135812786947"/>
    <n v="3.5636382609149031E-2"/>
    <n v="9.8864187213045795E-3"/>
    <m/>
    <m/>
    <m/>
    <m/>
    <m/>
    <m/>
    <m/>
    <m/>
    <m/>
    <m/>
    <m/>
    <m/>
    <m/>
    <m/>
    <m/>
    <m/>
    <m/>
    <m/>
  </r>
  <r>
    <x v="34"/>
    <n v="813830"/>
    <n v="2.4"/>
    <n v="2.2999999999999998"/>
    <n v="2.5"/>
    <x v="10"/>
    <x v="2"/>
    <s v="Illinois"/>
    <x v="34"/>
    <n v="1953"/>
    <n v="811877"/>
    <n v="1.0630257609110414E-4"/>
    <n v="2.2934615024019473"/>
    <n v="2.5060666545841555"/>
    <n v="6.5384975980524729E-3"/>
    <n v="6.0666545841554509E-3"/>
    <n v="1867"/>
    <n v="2040"/>
    <n v="2.294090903505646"/>
    <n v="2.5066660113291475"/>
    <n v="5.9090964943537827E-3"/>
    <n v="6.6660113291474588E-3"/>
    <n v="2.4021128513236748E-3"/>
    <n v="1.0638014132124508E-4"/>
    <n v="2.2957327100024298"/>
    <n v="2.50849299264492"/>
    <n v="4.2672899975699785E-3"/>
    <n v="8.4929926449199833E-3"/>
    <n v="173.04499819958667"/>
    <n v="2.2964125293198663"/>
    <n v="2.5090419253761898"/>
    <n v="3.5874706801335421E-3"/>
    <n v="9.0419253761897522E-3"/>
    <m/>
    <m/>
    <m/>
    <m/>
    <m/>
    <m/>
    <m/>
    <m/>
    <m/>
    <m/>
    <m/>
    <m/>
    <m/>
    <m/>
    <m/>
    <m/>
    <m/>
    <m/>
  </r>
  <r>
    <x v="22"/>
    <n v="398970"/>
    <n v="4.5"/>
    <n v="4.3"/>
    <n v="4.7"/>
    <x v="10"/>
    <x v="2"/>
    <s v="Indiana"/>
    <x v="22"/>
    <n v="1795"/>
    <n v="397175"/>
    <n v="2.0766385338929426E-4"/>
    <n v="4.2914212908571407"/>
    <n v="4.7067489976357297"/>
    <n v="8.5787091428590756E-3"/>
    <n v="6.7489976357295589E-3"/>
    <n v="1713"/>
    <n v="1879"/>
    <n v="4.2935559064591322"/>
    <n v="4.7096272902724516"/>
    <n v="6.4440935408676125E-3"/>
    <n v="9.6272902724514609E-3"/>
    <n v="4.5038559992806263E-3"/>
    <n v="2.078271957776258E-4"/>
    <n v="4.2960288035030008"/>
    <n v="4.7116831950582521"/>
    <n v="3.9711964969990632E-3"/>
    <n v="1.1683195058251883E-2"/>
    <n v="165.72484738910802"/>
    <n v="4.2974203507844715"/>
    <n v="4.7127980777631286"/>
    <n v="2.5796492155283346E-3"/>
    <n v="1.2798077763128468E-2"/>
    <m/>
    <m/>
    <m/>
    <m/>
    <m/>
    <m/>
    <m/>
    <m/>
    <m/>
    <m/>
    <m/>
    <m/>
    <m/>
    <m/>
    <m/>
    <m/>
    <m/>
    <m/>
  </r>
  <r>
    <x v="33"/>
    <n v="139481"/>
    <n v="2.6"/>
    <n v="2.2999999999999998"/>
    <n v="2.9"/>
    <x v="10"/>
    <x v="2"/>
    <s v="Iowa"/>
    <x v="33"/>
    <n v="363"/>
    <n v="139118"/>
    <n v="2.6737480924954158E-4"/>
    <n v="2.335130191431555"/>
    <n v="2.8698798099306377"/>
    <n v="3.5130191431555158E-2"/>
    <n v="3.0120190069362174E-2"/>
    <n v="326"/>
    <n v="400"/>
    <n v="2.3372358959284778"/>
    <n v="2.8677741054337149"/>
    <n v="3.723589592847798E-2"/>
    <n v="3.2225894566284996E-2"/>
    <n v="2.6162034927507197E-3"/>
    <n v="2.6842177693671334E-4"/>
    <n v="2.3477817158140062"/>
    <n v="2.884625269687433"/>
    <n v="4.7781715814006365E-2"/>
    <n v="1.5374730312566864E-2"/>
    <n v="74.635084312081062"/>
    <n v="2.3522497772718234"/>
    <n v="2.8873264460445744"/>
    <n v="5.2249777271823561E-2"/>
    <n v="1.2673553955425465E-2"/>
    <m/>
    <m/>
    <m/>
    <m/>
    <m/>
    <m/>
    <m/>
    <m/>
    <m/>
    <m/>
    <m/>
    <m/>
    <m/>
    <m/>
    <m/>
    <m/>
    <m/>
    <m/>
  </r>
  <r>
    <x v="35"/>
    <n v="127906"/>
    <n v="5.0999999999999996"/>
    <n v="4.7"/>
    <n v="5.5"/>
    <x v="10"/>
    <x v="2"/>
    <s v="Kansas"/>
    <x v="35"/>
    <n v="652"/>
    <n v="127254"/>
    <n v="3.9027545069021604E-4"/>
    <n v="4.7072180210781145"/>
    <n v="5.487768922458546"/>
    <n v="7.2180210781143117E-3"/>
    <n v="1.2231077541454027E-2"/>
    <n v="603"/>
    <n v="703"/>
    <n v="4.7143996372335932"/>
    <n v="5.4962237893453008"/>
    <n v="1.4399637233593054E-2"/>
    <n v="3.7762106546992413E-3"/>
    <n v="5.1123566564725232E-3"/>
    <n v="3.91117726369748E-4"/>
    <n v="4.7212389301027748"/>
    <n v="5.5034743828422714"/>
    <n v="2.1238930102774667E-2"/>
    <n v="3.4743828422714174E-3"/>
    <n v="99.872956429876638"/>
    <n v="4.7258619376056092"/>
    <n v="5.5066693820588171"/>
    <n v="2.5861937605609064E-2"/>
    <n v="6.6693820588170638E-3"/>
    <m/>
    <m/>
    <m/>
    <m/>
    <m/>
    <m/>
    <m/>
    <m/>
    <m/>
    <m/>
    <m/>
    <m/>
    <m/>
    <m/>
    <m/>
    <m/>
    <m/>
    <m/>
  </r>
  <r>
    <x v="36"/>
    <n v="305029"/>
    <n v="3.3"/>
    <n v="3.1"/>
    <n v="3.5"/>
    <x v="10"/>
    <x v="2"/>
    <s v="Kentucky"/>
    <x v="36"/>
    <n v="1007"/>
    <n v="304022"/>
    <n v="2.035652466194276E-4"/>
    <n v="3.0977602011248853"/>
    <n v="3.5048906943637408"/>
    <n v="2.239798875114829E-3"/>
    <n v="4.8906943637407885E-3"/>
    <n v="945"/>
    <n v="1069"/>
    <n v="3.0980660855197373"/>
    <n v="3.5045848099688883"/>
    <n v="1.9339144802628105E-3"/>
    <n v="4.5848099688883259E-3"/>
    <n v="3.3075806676591936E-3"/>
    <n v="2.0385207778703422E-4"/>
    <n v="3.1037285898721594"/>
    <n v="3.511432745446228"/>
    <n v="3.7285898721592936E-3"/>
    <n v="1.1432745446227965E-2"/>
    <n v="124.21528898090095"/>
    <n v="3.1056101382046868"/>
    <n v="3.512829532637237"/>
    <n v="5.6101382046866988E-3"/>
    <n v="1.2829532637236962E-2"/>
    <m/>
    <m/>
    <m/>
    <m/>
    <m/>
    <m/>
    <m/>
    <m/>
    <m/>
    <m/>
    <m/>
    <m/>
    <m/>
    <m/>
    <m/>
    <m/>
    <m/>
    <m/>
  </r>
  <r>
    <x v="37"/>
    <n v="498414"/>
    <n v="2"/>
    <n v="1.9"/>
    <n v="2.1"/>
    <x v="10"/>
    <x v="2"/>
    <s v="Louisiana"/>
    <x v="37"/>
    <n v="997"/>
    <n v="497417"/>
    <n v="1.2404253495384483E-4"/>
    <n v="1.8763025596863538"/>
    <n v="2.1243876295940431"/>
    <n v="2.3697440313646068E-2"/>
    <n v="2.4387629594043059E-2"/>
    <n v="935"/>
    <n v="1059"/>
    <n v="1.8759505150336868"/>
    <n v="2.1247396742467104"/>
    <n v="2.4049484966313095E-2"/>
    <n v="2.4739674246710308E-2"/>
    <n v="2.0041833303691601E-3"/>
    <n v="1.2422007772024517E-4"/>
    <n v="1.879963252648915"/>
    <n v="2.1284034080894054"/>
    <n v="2.003674735108496E-2"/>
    <n v="2.8403408089405335E-2"/>
    <n v="123.67779765224832"/>
    <n v="1.8811161090060737"/>
    <n v="2.1292569004557849"/>
    <n v="1.8883890993926178E-2"/>
    <n v="2.9256900455784773E-2"/>
    <m/>
    <m/>
    <m/>
    <m/>
    <m/>
    <m/>
    <m/>
    <m/>
    <m/>
    <m/>
    <m/>
    <m/>
    <m/>
    <m/>
    <m/>
    <m/>
    <m/>
    <m/>
  </r>
  <r>
    <x v="23"/>
    <n v="85462"/>
    <n v="15.4"/>
    <n v="14.6"/>
    <n v="16.2"/>
    <x v="10"/>
    <x v="2"/>
    <s v="Maine"/>
    <x v="23"/>
    <n v="1316"/>
    <n v="84146"/>
    <n v="8.2553063736578319E-4"/>
    <n v="14.573126075559259"/>
    <n v="16.224187350290826"/>
    <n v="2.6873924440740993E-2"/>
    <n v="2.418735029082697E-2"/>
    <n v="1246"/>
    <n v="1387"/>
    <n v="14.579579228194987"/>
    <n v="16.229435304579813"/>
    <n v="2.042077180501245E-2"/>
    <n v="2.9435304579813248E-2"/>
    <n v="1.5420438234909909E-2"/>
    <n v="8.2637366955532247E-4"/>
    <n v="14.594064565354586"/>
    <n v="16.246811904465233"/>
    <n v="5.9354346454139062E-3"/>
    <n v="4.6811904465233312E-2"/>
    <n v="141.12890096525223"/>
    <n v="14.600643457409417"/>
    <n v="16.251933593401951"/>
    <n v="6.4345740941718077E-4"/>
    <n v="5.1933593401951583E-2"/>
    <m/>
    <m/>
    <m/>
    <m/>
    <m/>
    <m/>
    <m/>
    <m/>
    <m/>
    <m/>
    <m/>
    <m/>
    <m/>
    <m/>
    <m/>
    <m/>
    <m/>
    <m/>
  </r>
  <r>
    <x v="2"/>
    <n v="331647"/>
    <n v="4.8"/>
    <n v="4.5999999999999996"/>
    <n v="5"/>
    <x v="10"/>
    <x v="2"/>
    <s v="Maryland"/>
    <x v="2"/>
    <n v="1592"/>
    <n v="330055"/>
    <n v="2.3523322957888043E-4"/>
    <n v="4.5650514104148474"/>
    <n v="5.0355178695726091"/>
    <n v="3.4948589585152234E-2"/>
    <n v="3.5517869572609051E-2"/>
    <n v="1514"/>
    <n v="1670"/>
    <n v="4.5650948146674022"/>
    <n v="5.0354744653200543"/>
    <n v="3.4905185332597455E-2"/>
    <n v="3.5474465320054271E-2"/>
    <n v="4.8060204593458142E-3"/>
    <n v="2.3544156194931599E-4"/>
    <n v="4.5705788973964978"/>
    <n v="5.0414620212951302"/>
    <n v="2.9421102603501836E-2"/>
    <n v="4.1462021295130214E-2"/>
    <n v="156.05169296528945"/>
    <n v="4.5722630349966558"/>
    <n v="5.0427931029406139"/>
    <n v="2.7736965003343883E-2"/>
    <n v="4.2793102940613892E-2"/>
    <m/>
    <m/>
    <m/>
    <m/>
    <m/>
    <m/>
    <m/>
    <m/>
    <m/>
    <m/>
    <m/>
    <m/>
    <m/>
    <m/>
    <m/>
    <m/>
    <m/>
    <m/>
  </r>
  <r>
    <x v="17"/>
    <n v="339011"/>
    <n v="1.5"/>
    <n v="1.4"/>
    <n v="1.7"/>
    <x v="10"/>
    <x v="2"/>
    <s v="Massachusetts"/>
    <x v="17"/>
    <n v="509"/>
    <n v="338502"/>
    <n v="1.3033675870893421E-4"/>
    <n v="1.3710894487002649"/>
    <n v="1.6317629661181334"/>
    <n v="2.8910551299734966E-2"/>
    <n v="6.8237033881866527E-2"/>
    <n v="465"/>
    <n v="553"/>
    <n v="1.3716369085368911"/>
    <n v="1.631215506281507"/>
    <n v="2.836309146310878E-2"/>
    <n v="6.8784493718492934E-2"/>
    <n v="1.5070748148128122E-3"/>
    <n v="1.3070270613701115E-4"/>
    <n v="1.376372108675801"/>
    <n v="1.6377775209498233"/>
    <n v="2.3627891324198957E-2"/>
    <n v="6.2222479050176638E-2"/>
    <n v="88.41133488751926"/>
    <n v="1.3781551862334585"/>
    <n v="1.6389441667603137"/>
    <n v="2.184481376654146E-2"/>
    <n v="6.1055833239686219E-2"/>
    <m/>
    <m/>
    <m/>
    <m/>
    <m/>
    <m/>
    <m/>
    <m/>
    <m/>
    <m/>
    <m/>
    <m/>
    <m/>
    <m/>
    <m/>
    <m/>
    <m/>
    <m/>
  </r>
  <r>
    <x v="38"/>
    <n v="676109"/>
    <n v="6.3"/>
    <n v="6.1"/>
    <n v="6.5"/>
    <x v="10"/>
    <x v="2"/>
    <s v="Michigan"/>
    <x v="38"/>
    <n v="4259"/>
    <n v="671850"/>
    <n v="1.8858754032089977E-4"/>
    <n v="6.1106926053360873"/>
    <n v="6.4878676859778865"/>
    <n v="1.0692605336087624E-2"/>
    <n v="1.2132314022113455E-2"/>
    <n v="4132"/>
    <n v="4387"/>
    <n v="6.1114406109074126"/>
    <n v="6.4885987318612823"/>
    <n v="1.1440610907412996E-2"/>
    <n v="1.1401268138717668E-2"/>
    <n v="6.3020851966318738E-3"/>
    <n v="1.8864957750430378E-4"/>
    <n v="6.1134356191275696"/>
    <n v="6.4907347741361781"/>
    <n v="1.3435619127569964E-2"/>
    <n v="9.2652258638219465E-3"/>
    <n v="255.02552572738998"/>
    <n v="6.1142278523021245"/>
    <n v="6.4914215840128433"/>
    <n v="1.4227852302124866E-2"/>
    <n v="8.5784159871566956E-3"/>
    <m/>
    <m/>
    <m/>
    <m/>
    <m/>
    <m/>
    <m/>
    <m/>
    <m/>
    <m/>
    <m/>
    <m/>
    <m/>
    <m/>
    <m/>
    <m/>
    <m/>
    <m/>
  </r>
  <r>
    <x v="15"/>
    <n v="250920"/>
    <n v="8.6"/>
    <n v="8.3000000000000007"/>
    <n v="9"/>
    <x v="10"/>
    <x v="2"/>
    <s v="Minnesota"/>
    <x v="15"/>
    <n v="2158"/>
    <n v="248762"/>
    <n v="3.6129579983036234E-4"/>
    <n v="8.2390549095590835"/>
    <n v="8.9616465092198094"/>
    <n v="6.0945090440917227E-2"/>
    <n v="3.8353490780190569E-2"/>
    <n v="2068"/>
    <n v="2249"/>
    <n v="8.2416706520006375"/>
    <n v="8.9630161007492433"/>
    <n v="5.8329347999363179E-2"/>
    <n v="3.6983899250756735E-2"/>
    <n v="8.6078736753470806E-3"/>
    <n v="3.6152792290079349E-4"/>
    <n v="8.2463457524462882"/>
    <n v="8.9694015982478739"/>
    <n v="5.3654247553712509E-2"/>
    <n v="3.0598401752126136E-2"/>
    <n v="181.33255491372719"/>
    <n v="8.2485364480327892"/>
    <n v="8.9711961756198395"/>
    <n v="5.1463551967211529E-2"/>
    <n v="2.8803824380160492E-2"/>
    <m/>
    <m/>
    <m/>
    <m/>
    <m/>
    <m/>
    <m/>
    <m/>
    <m/>
    <m/>
    <m/>
    <m/>
    <m/>
    <m/>
    <m/>
    <m/>
    <m/>
    <m/>
  </r>
  <r>
    <x v="48"/>
    <n v="292406"/>
    <n v="1.9"/>
    <n v="1.8"/>
    <n v="2.1"/>
    <x v="10"/>
    <x v="2"/>
    <s v="Mississippi"/>
    <x v="48"/>
    <n v="556"/>
    <n v="291850"/>
    <n v="1.5790137646107887E-4"/>
    <n v="1.743564393735155"/>
    <n v="2.0593671466573129"/>
    <n v="5.6435606264845006E-2"/>
    <n v="4.0632853342687181E-2"/>
    <n v="510"/>
    <n v="602"/>
    <n v="1.7441502568346752"/>
    <n v="2.058781283557793"/>
    <n v="5.5849743165324872E-2"/>
    <n v="4.1218716442207093E-2"/>
    <n v="1.9080094111296102E-3"/>
    <n v="1.5830657965452264E-4"/>
    <n v="1.7497028314750875"/>
    <n v="2.0663159907841329"/>
    <n v="5.0297168524912506E-2"/>
    <n v="3.3684009215867228E-2"/>
    <n v="92.38107229766031"/>
    <n v="1.7517542867436386"/>
    <n v="2.0676843930518767"/>
    <n v="4.82457132563614E-2"/>
    <n v="3.231560694812341E-2"/>
    <m/>
    <m/>
    <m/>
    <m/>
    <m/>
    <m/>
    <m/>
    <m/>
    <m/>
    <m/>
    <m/>
    <m/>
    <m/>
    <m/>
    <m/>
    <m/>
    <m/>
    <m/>
  </r>
  <r>
    <x v="9"/>
    <n v="463143"/>
    <n v="3.6"/>
    <n v="3.4"/>
    <n v="3.8"/>
    <x v="10"/>
    <x v="2"/>
    <s v="Missouri"/>
    <x v="9"/>
    <n v="1667"/>
    <n v="461476"/>
    <n v="1.7247168012190771E-4"/>
    <n v="3.4268486162012581"/>
    <n v="3.7717919764450731"/>
    <n v="2.6848616201258224E-2"/>
    <n v="2.8208023554926687E-2"/>
    <n v="1588"/>
    <n v="1748"/>
    <n v="3.4287466290109103"/>
    <n v="3.7742122843268708"/>
    <n v="2.8746629010910407E-2"/>
    <n v="2.5787715673128986E-2"/>
    <n v="3.6034375710165224E-3"/>
    <n v="1.7261833375982537E-4"/>
    <n v="3.430819237256697"/>
    <n v="3.776055904776348"/>
    <n v="3.0819237256697107E-2"/>
    <n v="2.3944095223651818E-2"/>
    <n v="159.78041357655064"/>
    <n v="3.4320228064502527"/>
    <n v="3.7770114780198867"/>
    <n v="3.2022806450252794E-2"/>
    <n v="2.2988521980113141E-2"/>
    <m/>
    <m/>
    <m/>
    <m/>
    <m/>
    <m/>
    <m/>
    <m/>
    <m/>
    <m/>
    <m/>
    <m/>
    <m/>
    <m/>
    <m/>
    <m/>
    <m/>
    <m/>
  </r>
  <r>
    <x v="39"/>
    <n v="40132"/>
    <n v="8.6999999999999993"/>
    <n v="7.8"/>
    <n v="9.6"/>
    <x v="10"/>
    <x v="2"/>
    <s v="Montana"/>
    <x v="39"/>
    <n v="349"/>
    <n v="39783"/>
    <n v="9.0839213217965909E-4"/>
    <n v="7.7879100705513293"/>
    <n v="9.6046943349106471"/>
    <n v="1.2089929448670489E-2"/>
    <n v="4.694334910647413E-3"/>
    <n v="313"/>
    <n v="386"/>
    <n v="7.7992624339679057"/>
    <n v="9.6182597428485987"/>
    <n v="7.3756603209407245E-4"/>
    <n v="1.8259742848599103E-2"/>
    <n v="8.7433255827062007E-3"/>
    <n v="9.1199245989589148E-4"/>
    <n v="7.8313331228103102"/>
    <n v="9.6553180426020919"/>
    <n v="3.1333122810310421E-2"/>
    <n v="5.5318042602092277E-2"/>
    <n v="72.960595368779678"/>
    <n v="7.8468625617102266"/>
    <n v="9.6647039901411471"/>
    <n v="4.6862561710226736E-2"/>
    <n v="6.4703990141147472E-2"/>
    <m/>
    <m/>
    <m/>
    <m/>
    <m/>
    <m/>
    <m/>
    <m/>
    <m/>
    <m/>
    <m/>
    <m/>
    <m/>
    <m/>
    <m/>
    <m/>
    <m/>
    <m/>
  </r>
  <r>
    <x v="40"/>
    <n v="105068"/>
    <n v="1.5"/>
    <n v="1.3"/>
    <n v="1.8"/>
    <x v="10"/>
    <x v="2"/>
    <s v="Nebraska"/>
    <x v="40"/>
    <n v="158"/>
    <n v="104910"/>
    <n v="2.3430382575353279E-4"/>
    <n v="1.2694841972410993"/>
    <n v="1.7380918487481649"/>
    <n v="3.0515802758900756E-2"/>
    <n v="6.1908151251835131E-2"/>
    <n v="134"/>
    <n v="183"/>
    <n v="1.2753645258308905"/>
    <n v="1.7417291658735294"/>
    <n v="2.4635474169109495E-2"/>
    <n v="5.8270834126470605E-2"/>
    <n v="1.5220131977321681E-3"/>
    <n v="2.3641639159848696E-4"/>
    <n v="1.2855968061336811"/>
    <n v="1.7584295893306552"/>
    <n v="1.4403193866318942E-2"/>
    <n v="4.1570410669344859E-2"/>
    <n v="49.307687369963716"/>
    <n v="1.2921338756452114"/>
    <n v="1.7614098175662274"/>
    <n v="7.8661243547886173E-3"/>
    <n v="3.8590182433772657E-2"/>
    <m/>
    <m/>
    <m/>
    <m/>
    <m/>
    <m/>
    <m/>
    <m/>
    <m/>
    <m/>
    <m/>
    <m/>
    <m/>
    <m/>
    <m/>
    <m/>
    <m/>
    <m/>
  </r>
  <r>
    <x v="18"/>
    <n v="88989"/>
    <n v="3.7"/>
    <n v="3.3"/>
    <n v="4.0999999999999996"/>
    <x v="10"/>
    <x v="2"/>
    <s v="Nevada"/>
    <x v="18"/>
    <n v="329"/>
    <n v="88660"/>
    <n v="3.9875433159740651E-4"/>
    <n v="3.2983318251185922"/>
    <n v="4.0958404883134056"/>
    <n v="1.6681748814075803E-3"/>
    <n v="4.1595116865940085E-3"/>
    <n v="294"/>
    <n v="365"/>
    <n v="3.3037791187674883"/>
    <n v="4.1016305386058951"/>
    <n v="3.7791187674884874E-3"/>
    <n v="1.6305386058954596E-3"/>
    <n v="3.7185095338648417E-3"/>
    <n v="4.0046844719647393E-4"/>
    <n v="3.3180410866683676"/>
    <n v="4.1189779810613159"/>
    <n v="1.804108666836779E-2"/>
    <n v="1.8977981061316207E-2"/>
    <n v="71.019718115103672"/>
    <n v="3.3251086885423344"/>
    <n v="4.1231472380583254"/>
    <n v="2.5108688542334612E-2"/>
    <n v="2.3147238058325748E-2"/>
    <m/>
    <m/>
    <m/>
    <m/>
    <m/>
    <m/>
    <m/>
    <m/>
    <m/>
    <m/>
    <m/>
    <m/>
    <m/>
    <m/>
    <m/>
    <m/>
    <m/>
    <m/>
  </r>
  <r>
    <x v="24"/>
    <n v="54281"/>
    <n v="7"/>
    <n v="6.3"/>
    <n v="7.7"/>
    <x v="10"/>
    <x v="2"/>
    <s v="New Hampshire"/>
    <x v="24"/>
    <n v="380"/>
    <n v="53901"/>
    <n v="7.014012583837025E-4"/>
    <n v="6.2992066891485834"/>
    <n v="7.7020092059159886"/>
    <n v="7.9331085141642887E-4"/>
    <n v="2.0092059159884101E-3"/>
    <n v="342"/>
    <n v="418"/>
    <n v="6.3005471527790569"/>
    <n v="7.7006687422855142"/>
    <n v="5.471527790570363E-4"/>
    <n v="6.6874228551405679E-4"/>
    <n v="7.0354949769921293E-3"/>
    <n v="7.0397440835342064E-4"/>
    <n v="6.3315205686387079"/>
    <n v="7.7394693853455507"/>
    <n v="3.1520568638708113E-2"/>
    <n v="3.9469385345550556E-2"/>
    <n v="76.192664498855137"/>
    <n v="6.3429198263776181"/>
    <n v="7.7464914764238513"/>
    <n v="4.2919826377618264E-2"/>
    <n v="4.6491476423851097E-2"/>
    <m/>
    <m/>
    <m/>
    <m/>
    <m/>
    <m/>
    <m/>
    <m/>
    <m/>
    <m/>
    <m/>
    <m/>
    <m/>
    <m/>
    <m/>
    <m/>
    <m/>
    <m/>
  </r>
  <r>
    <x v="3"/>
    <n v="367528"/>
    <n v="2.6"/>
    <n v="2.5"/>
    <n v="2.8"/>
    <x v="10"/>
    <x v="2"/>
    <s v="New Jersey"/>
    <x v="3"/>
    <n v="956"/>
    <n v="366572"/>
    <n v="1.6467248328505839E-4"/>
    <n v="2.4364898771337393"/>
    <n v="2.7658348437038565"/>
    <n v="6.3510122866260676E-2"/>
    <n v="3.4165156296143362E-2"/>
    <n v="896"/>
    <n v="1017"/>
    <n v="2.4379094926100868"/>
    <n v="2.7671361093576543"/>
    <n v="6.2090507389913174E-2"/>
    <n v="3.2863890642345517E-2"/>
    <n v="2.6063611947420213E-3"/>
    <n v="1.6491763432209715E-4"/>
    <n v="2.4414435604199243"/>
    <n v="2.7712788290641184"/>
    <n v="5.8556439580075725E-2"/>
    <n v="2.8721170935881446E-2"/>
    <n v="121.0728788052665"/>
    <n v="2.4430108870126701"/>
    <n v="2.7724323551627488"/>
    <n v="5.6989112987329893E-2"/>
    <n v="2.7567644837251049E-2"/>
    <m/>
    <m/>
    <m/>
    <m/>
    <m/>
    <m/>
    <m/>
    <m/>
    <m/>
    <m/>
    <m/>
    <m/>
    <m/>
    <m/>
    <m/>
    <m/>
    <m/>
    <m/>
  </r>
  <r>
    <x v="49"/>
    <n v="221257"/>
    <n v="1.6"/>
    <n v="1.5"/>
    <n v="1.8"/>
    <x v="10"/>
    <x v="2"/>
    <s v="New Mexico"/>
    <x v="49"/>
    <n v="354"/>
    <n v="220903"/>
    <n v="1.6653479994323869E-4"/>
    <n v="1.4334145801893674"/>
    <n v="1.7664841800758446"/>
    <n v="6.6585419810632596E-2"/>
    <n v="3.3515819924155421E-2"/>
    <n v="318"/>
    <n v="391"/>
    <n v="1.437242663508951"/>
    <n v="1.7671757277735847"/>
    <n v="6.2757336491048976E-2"/>
    <n v="3.2824272226415374E-2"/>
    <n v="1.6086024398338382E-3"/>
    <n v="1.6720640093291123E-4"/>
    <n v="1.4413960389009268"/>
    <n v="1.7758088407667494"/>
    <n v="5.8603961099073176E-2"/>
    <n v="2.4191159233250659E-2"/>
    <n v="73.742126439180822"/>
    <n v="1.4442215083513938"/>
    <n v="1.777502923865242"/>
    <n v="5.5778491648606154E-2"/>
    <n v="2.2497076134758043E-2"/>
    <m/>
    <m/>
    <m/>
    <m/>
    <m/>
    <m/>
    <m/>
    <m/>
    <m/>
    <m/>
    <m/>
    <m/>
    <m/>
    <m/>
    <m/>
    <m/>
    <m/>
    <m/>
  </r>
  <r>
    <x v="25"/>
    <n v="1351815"/>
    <n v="2.6"/>
    <n v="2.5"/>
    <n v="2.7"/>
    <x v="10"/>
    <x v="2"/>
    <s v="New York"/>
    <x v="25"/>
    <n v="3515"/>
    <n v="1348300"/>
    <n v="8.5847594648812917E-5"/>
    <n v="2.5143602740314432"/>
    <n v="2.686055463329069"/>
    <n v="1.4360274031443243E-2"/>
    <n v="1.3944536670931207E-2"/>
    <n v="3399"/>
    <n v="3631"/>
    <n v="2.5143973102828419"/>
    <n v="2.6860184270776695"/>
    <n v="1.4397310282841858E-2"/>
    <n v="1.3981572922330709E-2"/>
    <n v="2.6016213279103639E-3"/>
    <n v="8.5882373908613153E-5"/>
    <n v="2.5157389540017507"/>
    <n v="2.6875037018189771"/>
    <n v="1.5738954001750738E-2"/>
    <n v="1.2496298181023047E-2"/>
    <n v="232.11545675134843"/>
    <n v="2.5161381811811991"/>
    <n v="2.6878442187304765"/>
    <n v="1.613818118119914E-2"/>
    <n v="1.2155781269523658E-2"/>
    <m/>
    <m/>
    <m/>
    <m/>
    <m/>
    <m/>
    <m/>
    <m/>
    <m/>
    <m/>
    <m/>
    <m/>
    <m/>
    <m/>
    <m/>
    <m/>
    <m/>
    <m/>
  </r>
  <r>
    <x v="10"/>
    <n v="537981"/>
    <n v="3.9"/>
    <n v="3.7"/>
    <n v="4.0999999999999996"/>
    <x v="10"/>
    <x v="2"/>
    <s v="North Carolina"/>
    <x v="10"/>
    <n v="2098"/>
    <n v="535883"/>
    <n v="1.6654646387469541E-4"/>
    <n v="3.7332195129906589"/>
    <n v="4.0663124407400497"/>
    <n v="3.3219512990658728E-2"/>
    <n v="3.3687559259949929E-2"/>
    <n v="2009"/>
    <n v="2188"/>
    <n v="3.7343326251298836"/>
    <n v="4.0670581303057167"/>
    <n v="3.4332625129883443E-2"/>
    <n v="3.2941869694282921E-2"/>
    <n v="3.9033083603547641E-3"/>
    <n v="1.666588483778366E-4"/>
    <n v="3.7366495119769279"/>
    <n v="4.0699672087326002"/>
    <n v="3.6649511976927673E-2"/>
    <n v="3.0032791267399439E-2"/>
    <n v="179.21757010514128"/>
    <n v="3.7376739814920805"/>
    <n v="4.0708015276496416"/>
    <n v="3.7673981492080344E-2"/>
    <n v="2.9198472350357996E-2"/>
    <m/>
    <m/>
    <m/>
    <m/>
    <m/>
    <m/>
    <m/>
    <m/>
    <m/>
    <m/>
    <m/>
    <m/>
    <m/>
    <m/>
    <m/>
    <m/>
    <m/>
    <m/>
  </r>
  <r>
    <x v="46"/>
    <n v="24670"/>
    <n v="6"/>
    <n v="5.0999999999999996"/>
    <n v="7"/>
    <x v="10"/>
    <x v="2"/>
    <s v="North Dakota"/>
    <x v="46"/>
    <n v="148"/>
    <n v="24522"/>
    <n v="9.6361414965987326E-4"/>
    <n v="5.035575149083539"/>
    <n v="6.962803448403287"/>
    <n v="6.4424850916460663E-2"/>
    <n v="3.7196551596712979E-2"/>
    <n v="125"/>
    <n v="172"/>
    <n v="5.0668828536684236"/>
    <n v="6.9720308066477505"/>
    <n v="3.3117146331576031E-2"/>
    <n v="2.7969193352249455E-2"/>
    <n v="6.0761000535954901E-3"/>
    <n v="9.7270277757802084E-4"/>
    <n v="5.1033972760174695"/>
    <n v="7.0488028311735107"/>
    <n v="3.3972760174698635E-3"/>
    <n v="4.8802831173510697E-2"/>
    <n v="47.620022247384846"/>
    <n v="5.1313743949421529"/>
    <n v="7.0613544641932284"/>
    <n v="3.1374394942153216E-2"/>
    <n v="6.1354464193228431E-2"/>
    <m/>
    <m/>
    <m/>
    <m/>
    <m/>
    <m/>
    <m/>
    <m/>
    <m/>
    <m/>
    <m/>
    <m/>
    <m/>
    <m/>
    <m/>
    <m/>
    <m/>
    <m/>
  </r>
  <r>
    <x v="41"/>
    <n v="767543"/>
    <n v="2.9"/>
    <n v="2.8"/>
    <n v="3"/>
    <x v="10"/>
    <x v="2"/>
    <s v="Ohio"/>
    <x v="41"/>
    <n v="2226"/>
    <n v="765317"/>
    <n v="1.2030322737619139E-4"/>
    <n v="2.7798600208066468"/>
    <n v="3.0204664755590289"/>
    <n v="2.0139979193352975E-2"/>
    <n v="2.0466475559028918E-2"/>
    <n v="2134"/>
    <n v="2319"/>
    <n v="2.7803002567934305"/>
    <n v="3.0213290981743044"/>
    <n v="1.9699743206569309E-2"/>
    <n v="2.1329098174304395E-2"/>
    <n v="2.9026511596033661E-3"/>
    <n v="1.2038007766793214E-4"/>
    <n v="2.7822710819354337"/>
    <n v="3.0230312372712982"/>
    <n v="1.7728918064566113E-2"/>
    <n v="2.3031237271298188E-2"/>
    <n v="184.69507191377295"/>
    <n v="2.7829874062064808"/>
    <n v="3.0236177650816951"/>
    <n v="1.7012593793519049E-2"/>
    <n v="2.3617765081695108E-2"/>
    <m/>
    <m/>
    <m/>
    <m/>
    <m/>
    <m/>
    <m/>
    <m/>
    <m/>
    <m/>
    <m/>
    <m/>
    <m/>
    <m/>
    <m/>
    <m/>
    <m/>
    <m/>
  </r>
  <r>
    <x v="26"/>
    <n v="298071"/>
    <n v="1.5"/>
    <n v="1.3"/>
    <n v="1.6"/>
    <x v="10"/>
    <x v="2"/>
    <s v="Oklahoma"/>
    <x v="26"/>
    <n v="447"/>
    <n v="297624"/>
    <n v="1.3891727010228495E-4"/>
    <n v="1.3607254324752889"/>
    <n v="1.638559972679859"/>
    <n v="6.0725432475288832E-2"/>
    <n v="3.8559972679858889E-2"/>
    <n v="406"/>
    <n v="489"/>
    <n v="1.3620915822069239"/>
    <n v="1.6405487283231177"/>
    <n v="6.2091582206923901E-2"/>
    <n v="4.0548728323117622E-2"/>
    <n v="1.5060671582118946E-3"/>
    <n v="1.3936132362744519E-4"/>
    <n v="1.3667058345844494"/>
    <n v="1.6454284818393397"/>
    <n v="6.6705834584449342E-2"/>
    <n v="4.5428481839339563E-2"/>
    <n v="82.8572564809878"/>
    <n v="1.3687572529539287"/>
    <n v="1.646731925608194"/>
    <n v="6.8757252953928649E-2"/>
    <n v="4.6731925608193947E-2"/>
    <m/>
    <m/>
    <m/>
    <m/>
    <m/>
    <m/>
    <m/>
    <m/>
    <m/>
    <m/>
    <m/>
    <m/>
    <m/>
    <m/>
    <m/>
    <m/>
    <m/>
    <m/>
  </r>
  <r>
    <x v="19"/>
    <n v="174605"/>
    <n v="6.2"/>
    <n v="5.9"/>
    <n v="6.6"/>
    <x v="10"/>
    <x v="2"/>
    <s v="Oregon"/>
    <x v="19"/>
    <n v="1083"/>
    <n v="173522"/>
    <n v="3.6826002442055578E-4"/>
    <n v="5.8343114941499321"/>
    <n v="6.5708315429910424"/>
    <n v="6.5688505850068246E-2"/>
    <n v="2.9168457008957205E-2"/>
    <n v="1019"/>
    <n v="1147"/>
    <n v="5.8360298960510866"/>
    <n v="6.5691131410898889"/>
    <n v="6.3970103948913781E-2"/>
    <n v="3.0886858910110782E-2"/>
    <n v="6.2134352438631361E-3"/>
    <n v="3.6873637708904233E-4"/>
    <n v="5.8446988667740944"/>
    <n v="6.5821716209521783"/>
    <n v="5.5301133225905907E-2"/>
    <n v="1.7828379047821308E-2"/>
    <n v="128.6279540163199"/>
    <n v="5.8479670552249923"/>
    <n v="6.5846305193523529"/>
    <n v="5.2032944775008083E-2"/>
    <n v="1.536948064764676E-2"/>
    <m/>
    <m/>
    <m/>
    <m/>
    <m/>
    <m/>
    <m/>
    <m/>
    <m/>
    <m/>
    <m/>
    <m/>
    <m/>
    <m/>
    <m/>
    <m/>
    <m/>
    <m/>
  </r>
  <r>
    <x v="11"/>
    <n v="638268"/>
    <n v="4.9000000000000004"/>
    <n v="4.7"/>
    <n v="5.0999999999999996"/>
    <x v="10"/>
    <x v="2"/>
    <s v="Pennsylvania"/>
    <x v="11"/>
    <n v="3128"/>
    <n v="635140"/>
    <n v="1.7132138969599173E-4"/>
    <n v="4.7294412993311878"/>
    <n v="5.0720840787231714"/>
    <n v="2.9441299331187665E-2"/>
    <n v="2.7915921276828293E-2"/>
    <n v="3019"/>
    <n v="3237"/>
    <n v="4.7299880301064761"/>
    <n v="5.071537347947884"/>
    <n v="2.9988030106475883E-2"/>
    <n v="2.8462652052115622E-2"/>
    <n v="4.9037424591012284E-3"/>
    <n v="1.7139859639483487E-4"/>
    <n v="4.7323438627063936"/>
    <n v="5.0751410554960632"/>
    <n v="3.2343862706393445E-2"/>
    <n v="2.4858944503936442E-2"/>
    <n v="218.71426579526741"/>
    <n v="4.7331926622484763"/>
    <n v="5.0758589865146044"/>
    <n v="3.3192662248476168E-2"/>
    <n v="2.4141013485395213E-2"/>
    <m/>
    <m/>
    <m/>
    <m/>
    <m/>
    <m/>
    <m/>
    <m/>
    <m/>
    <m/>
    <m/>
    <m/>
    <m/>
    <m/>
    <m/>
    <m/>
    <m/>
    <m/>
  </r>
  <r>
    <x v="27"/>
    <n v="74320"/>
    <n v="7.2"/>
    <n v="6.6"/>
    <n v="7.8"/>
    <x v="10"/>
    <x v="2"/>
    <s v="Rhode Island"/>
    <x v="27"/>
    <n v="535"/>
    <n v="73785"/>
    <n v="6.0778569102825101E-4"/>
    <n v="6.5908149548275086"/>
    <n v="7.8063863368840094"/>
    <n v="9.1850451724910798E-3"/>
    <n v="6.3863368840095802E-3"/>
    <n v="490"/>
    <n v="581"/>
    <n v="6.5931108719052745"/>
    <n v="7.8175457481162542"/>
    <n v="6.8891280947251943E-3"/>
    <n v="1.7545748116254423E-2"/>
    <n v="7.2240712922222857E-3"/>
    <n v="6.0936894762902343E-4"/>
    <n v="6.6147023445932618"/>
    <n v="7.8334402398513099"/>
    <n v="1.470234459326214E-2"/>
    <n v="3.3440239851310061E-2"/>
    <n v="90.381019199446953"/>
    <n v="6.6227768929751143"/>
    <n v="7.8388203243351953"/>
    <n v="2.2776892975114649E-2"/>
    <n v="3.8820324335195444E-2"/>
    <m/>
    <m/>
    <m/>
    <m/>
    <m/>
    <m/>
    <m/>
    <m/>
    <m/>
    <m/>
    <m/>
    <m/>
    <m/>
    <m/>
    <m/>
    <m/>
    <m/>
    <m/>
  </r>
  <r>
    <x v="4"/>
    <n v="401466"/>
    <n v="3.5"/>
    <n v="3.3"/>
    <n v="3.6"/>
    <x v="10"/>
    <x v="2"/>
    <s v="South Carolina"/>
    <x v="4"/>
    <n v="1405"/>
    <n v="400061"/>
    <n v="1.8267377548387636E-4"/>
    <n v="3.3169999204206335"/>
    <n v="3.6823474713883861"/>
    <n v="1.6999920420633696E-2"/>
    <n v="8.2347471388386051E-2"/>
    <n v="1332"/>
    <n v="1479"/>
    <n v="3.3178401159749518"/>
    <n v="3.6839981467920073"/>
    <n v="1.7840115974951942E-2"/>
    <n v="8.3998146792007233E-2"/>
    <n v="3.5044244526513373E-3"/>
    <n v="1.8285813455533472E-4"/>
    <n v="3.3215663180960022"/>
    <n v="3.6872825872066723"/>
    <n v="2.1566318096002401E-2"/>
    <n v="8.7282587206672257E-2"/>
    <n v="146.6989153877671"/>
    <n v="3.3229675904642049"/>
    <n v="3.6883721619625454"/>
    <n v="2.2967590464205045E-2"/>
    <n v="8.837216196254527E-2"/>
    <m/>
    <m/>
    <m/>
    <m/>
    <m/>
    <m/>
    <m/>
    <m/>
    <m/>
    <m/>
    <m/>
    <m/>
    <m/>
    <m/>
    <m/>
    <m/>
    <m/>
    <m/>
  </r>
  <r>
    <x v="42"/>
    <n v="53420"/>
    <n v="2.8"/>
    <n v="2.4"/>
    <n v="3.3"/>
    <x v="10"/>
    <x v="2"/>
    <s v="South Dakota"/>
    <x v="42"/>
    <n v="150"/>
    <n v="53270"/>
    <n v="4.4872394319406516E-4"/>
    <n v="2.3592131590148453"/>
    <n v="3.2566610454029759"/>
    <n v="4.0786840985154615E-2"/>
    <n v="4.3338954597023971E-2"/>
    <n v="126"/>
    <n v="174"/>
    <n v="2.358667165855485"/>
    <n v="3.2572070385623362"/>
    <n v="4.1332834144514941E-2"/>
    <n v="4.2792961437663646E-2"/>
    <n v="2.8436878603618977E-3"/>
    <n v="4.5296001286141335E-4"/>
    <n v="2.3907278475004845"/>
    <n v="3.2966478732233111"/>
    <n v="9.272152499515407E-3"/>
    <n v="3.3521267766887242E-3"/>
    <n v="48.015833952823648"/>
    <n v="2.4036611544101776"/>
    <n v="3.3024328009574297"/>
    <n v="3.6611544101776694E-3"/>
    <n v="2.4328009574299259E-3"/>
    <m/>
    <m/>
    <m/>
    <m/>
    <m/>
    <m/>
    <m/>
    <m/>
    <m/>
    <m/>
    <m/>
    <m/>
    <m/>
    <m/>
    <m/>
    <m/>
    <m/>
    <m/>
  </r>
  <r>
    <x v="16"/>
    <n v="489562"/>
    <n v="0.8"/>
    <n v="0.7"/>
    <n v="0.9"/>
    <x v="10"/>
    <x v="2"/>
    <s v="Tennessee"/>
    <x v="16"/>
    <n v="392"/>
    <n v="489170"/>
    <n v="7.9233616907439458E-5"/>
    <n v="0.72148212491892783"/>
    <n v="0.87994935873380675"/>
    <n v="2.148212491892787E-2"/>
    <n v="2.005064126619327E-2"/>
    <n v="353"/>
    <n v="431"/>
    <n v="0.72105269608343781"/>
    <n v="0.88037878756929666"/>
    <n v="2.105269608343785E-2"/>
    <n v="1.9621212430703361E-2"/>
    <n v="8.0463279103895841E-4"/>
    <n v="7.9523243454757497E-5"/>
    <n v="0.72510954758420088"/>
    <n v="0.88415603449371594"/>
    <n v="2.510954758420092E-2"/>
    <n v="1.5843965506284086E-2"/>
    <n v="77.625192932116065"/>
    <n v="0.72637447883340656"/>
    <n v="0.88493372941511905"/>
    <n v="2.63744788334066E-2"/>
    <n v="1.506627058488097E-2"/>
    <m/>
    <m/>
    <m/>
    <m/>
    <m/>
    <m/>
    <m/>
    <m/>
    <m/>
    <m/>
    <m/>
    <m/>
    <m/>
    <m/>
    <m/>
    <m/>
    <m/>
    <m/>
  </r>
  <r>
    <x v="50"/>
    <n v="1538529"/>
    <n v="1.5"/>
    <n v="1.5"/>
    <n v="1.6"/>
    <x v="10"/>
    <x v="2"/>
    <s v="Texas"/>
    <x v="50"/>
    <n v="2308"/>
    <n v="1536221"/>
    <n v="6.1155329706391847E-5"/>
    <n v="1.4389788894081001"/>
    <n v="1.5612895488208838"/>
    <n v="6.1021110591899852E-2"/>
    <n v="3.8710451179116312E-2"/>
    <n v="2214"/>
    <n v="2402"/>
    <n v="1.4390368982320125"/>
    <n v="1.5612315399969712"/>
    <n v="6.0963101767987471E-2"/>
    <n v="3.8768460003028915E-2"/>
    <n v="1.5013788897870418E-3"/>
    <n v="6.119323996204929E-5"/>
    <n v="1.4401856498249925"/>
    <n v="1.5625721297490911"/>
    <n v="5.9814350175007469E-2"/>
    <n v="3.742787025090899E-2"/>
    <n v="188.19735249852476"/>
    <n v="1.4405425698027943"/>
    <n v="1.5628651796471691"/>
    <n v="5.945743019720573E-2"/>
    <n v="3.7134820352830999E-2"/>
    <m/>
    <m/>
    <m/>
    <m/>
    <m/>
    <m/>
    <m/>
    <m/>
    <m/>
    <m/>
    <m/>
    <m/>
    <m/>
    <m/>
    <m/>
    <m/>
    <m/>
    <m/>
  </r>
  <r>
    <x v="12"/>
    <n v="90071"/>
    <n v="3.1"/>
    <n v="2.8"/>
    <n v="3.5"/>
    <x v="10"/>
    <x v="2"/>
    <s v="Utah"/>
    <x v="12"/>
    <n v="279"/>
    <n v="89792"/>
    <n v="3.6290381897571497E-4"/>
    <n v="2.7346525532195534"/>
    <n v="3.4604601911709829"/>
    <n v="6.5347446780446461E-2"/>
    <n v="3.9539808829017087E-2"/>
    <n v="247"/>
    <n v="312"/>
    <n v="2.742281089362836"/>
    <n v="3.463934007616214"/>
    <n v="5.7718910637163834E-2"/>
    <n v="3.606599238378605E-2"/>
    <n v="3.118747975135487E-3"/>
    <n v="3.6474752891212217E-4"/>
    <n v="2.7540004462233645"/>
    <n v="3.4834955040476094"/>
    <n v="4.5999553776635338E-2"/>
    <n v="1.6504495952390563E-2"/>
    <n v="65.428663833817566"/>
    <n v="2.7611083568450003"/>
    <n v="3.4874894725278893"/>
    <n v="3.8891643154999489E-2"/>
    <n v="1.2510527472110677E-2"/>
    <m/>
    <m/>
    <m/>
    <m/>
    <m/>
    <m/>
    <m/>
    <m/>
    <m/>
    <m/>
    <m/>
    <m/>
    <m/>
    <m/>
    <m/>
    <m/>
    <m/>
    <m/>
  </r>
  <r>
    <x v="44"/>
    <n v="52490"/>
    <n v="7.6"/>
    <n v="6.9"/>
    <n v="8.4"/>
    <x v="10"/>
    <x v="2"/>
    <s v="Vermont"/>
    <x v="44"/>
    <n v="399"/>
    <n v="52091"/>
    <n v="7.4302089509561508E-4"/>
    <n v="6.8584269997414964"/>
    <n v="8.3444687899327263"/>
    <n v="4.1573000258503967E-2"/>
    <n v="5.5531210067274017E-2"/>
    <n v="360"/>
    <n v="438"/>
    <n v="6.8584492284244618"/>
    <n v="8.3444465612497627"/>
    <n v="4.1550771575538548E-2"/>
    <n v="5.555343875023766E-2"/>
    <n v="7.6374812410109714E-3"/>
    <n v="7.4561020032234819E-4"/>
    <n v="6.8918710406886232"/>
    <n v="8.3830914413333186"/>
    <n v="8.1289593113771375E-3"/>
    <n v="1.6908558666681728E-2"/>
    <n v="78.048412280842669"/>
    <n v="6.9036007500843928"/>
    <n v="8.390411585638665"/>
    <n v="3.6007500843924234E-3"/>
    <n v="9.5884143613353956E-3"/>
    <m/>
    <m/>
    <m/>
    <m/>
    <m/>
    <m/>
    <m/>
    <m/>
    <m/>
    <m/>
    <m/>
    <m/>
    <m/>
    <m/>
    <m/>
    <m/>
    <m/>
    <m/>
  </r>
  <r>
    <x v="43"/>
    <n v="308865"/>
    <n v="2.7"/>
    <n v="2.6"/>
    <n v="2.9"/>
    <x v="10"/>
    <x v="2"/>
    <s v="Virginia"/>
    <x v="43"/>
    <n v="834"/>
    <n v="308031"/>
    <n v="1.8301019456364034E-4"/>
    <n v="2.5171986345364519"/>
    <n v="2.8832190236637327"/>
    <n v="8.2801365463548215E-2"/>
    <n v="1.6780976336267184E-2"/>
    <n v="778"/>
    <n v="891"/>
    <n v="2.5188998429734673"/>
    <n v="2.8847554756932641"/>
    <n v="8.1100157026532838E-2"/>
    <n v="1.524452430673584E-2"/>
    <n v="2.7063938384403034E-3"/>
    <n v="1.8332232911794861E-4"/>
    <n v="2.5230715093223548"/>
    <n v="2.8897161675582521"/>
    <n v="7.6928490677645289E-2"/>
    <n v="1.0283832441747798E-2"/>
    <n v="113.0823528608028"/>
    <n v="2.5249537936442241"/>
    <n v="2.8910715034355472"/>
    <n v="7.5046206355775968E-2"/>
    <n v="8.9284965644527148E-3"/>
    <m/>
    <m/>
    <m/>
    <m/>
    <m/>
    <m/>
    <m/>
    <m/>
    <m/>
    <m/>
    <m/>
    <m/>
    <m/>
    <m/>
    <m/>
    <m/>
    <m/>
    <m/>
  </r>
  <r>
    <x v="28"/>
    <n v="493226"/>
    <n v="1.6"/>
    <n v="1.5"/>
    <n v="1.7"/>
    <x v="10"/>
    <x v="2"/>
    <s v="Washington"/>
    <x v="28"/>
    <n v="789"/>
    <n v="492437"/>
    <n v="1.1153033021681506E-4"/>
    <n v="1.4881420309320292"/>
    <n v="1.7112026913656595"/>
    <n v="1.1857969067970764E-2"/>
    <n v="1.1202691365659545E-2"/>
    <n v="735"/>
    <n v="845"/>
    <n v="1.4901890816785814"/>
    <n v="1.7132105768957842"/>
    <n v="9.8109183214185602E-3"/>
    <n v="1.3210576895784198E-2"/>
    <n v="1.6035540896533126E-3"/>
    <n v="1.117323622548642E-4"/>
    <n v="1.4918217273984484"/>
    <n v="1.7152864519081767"/>
    <n v="8.1782726015515728E-3"/>
    <n v="1.528645190817679E-2"/>
    <n v="110.05157264014791"/>
    <n v="1.4930056561708545"/>
    <n v="1.7161299754834278"/>
    <n v="6.994343829145544E-3"/>
    <n v="1.6129975483427872E-2"/>
    <m/>
    <m/>
    <m/>
    <m/>
    <m/>
    <m/>
    <m/>
    <m/>
    <m/>
    <m/>
    <m/>
    <m/>
    <m/>
    <m/>
    <m/>
    <m/>
    <m/>
    <m/>
  </r>
  <r>
    <x v="5"/>
    <n v="139175"/>
    <n v="5.7"/>
    <n v="5.3"/>
    <n v="6.1"/>
    <x v="10"/>
    <x v="2"/>
    <s v="West Virginia"/>
    <x v="5"/>
    <n v="793"/>
    <n v="138382"/>
    <n v="3.9544186094357876E-4"/>
    <n v="5.3024205425053168"/>
    <n v="6.093304264392474"/>
    <n v="2.4205425053169805E-3"/>
    <n v="6.6957356075256769E-3"/>
    <n v="739"/>
    <n v="849"/>
    <n v="5.3098616849290465"/>
    <n v="6.1002335189509607"/>
    <n v="9.8616849290467101E-3"/>
    <n v="2.3351895096102027E-4"/>
    <n v="5.7115055785655683E-3"/>
    <n v="3.9614182130670101E-4"/>
    <n v="5.3153637572588677"/>
    <n v="6.1076473998722687"/>
    <n v="1.5363757258867849E-2"/>
    <n v="7.6473998722690339E-3"/>
    <n v="110.10376799668029"/>
    <n v="5.319550282584169"/>
    <n v="6.1106458747202561"/>
    <n v="1.9550282584169132E-2"/>
    <n v="1.0645874720256465E-2"/>
    <m/>
    <m/>
    <m/>
    <m/>
    <m/>
    <m/>
    <m/>
    <m/>
    <m/>
    <m/>
    <m/>
    <m/>
    <m/>
    <m/>
    <m/>
    <m/>
    <m/>
    <m/>
  </r>
  <r>
    <x v="13"/>
    <n v="291200"/>
    <n v="7.1"/>
    <n v="6.8"/>
    <n v="7.4"/>
    <x v="10"/>
    <x v="2"/>
    <s v="Wisconsin"/>
    <x v="13"/>
    <n v="2068"/>
    <n v="289132"/>
    <n v="3.0498914498818674E-4"/>
    <n v="6.7966592066601645"/>
    <n v="7.406637496636538"/>
    <n v="3.3407933398352796E-3"/>
    <n v="6.6374966365376764E-3"/>
    <n v="1979"/>
    <n v="2157"/>
    <n v="6.7960164835164836"/>
    <n v="7.4072802197802199"/>
    <n v="3.9835164835162473E-3"/>
    <n v="7.2802197802195323E-3"/>
    <n v="7.1081504936227153E-3"/>
    <n v="3.051949923777691E-4"/>
    <n v="6.8029555012449459"/>
    <n v="7.4133454860004848"/>
    <n v="2.9555012449460349E-3"/>
    <n v="1.3345486000484463E-2"/>
    <n v="177.64589637074167"/>
    <n v="6.8048476671802263"/>
    <n v="7.4148873406982778"/>
    <n v="4.8476671802264448E-3"/>
    <n v="1.4887340698277463E-2"/>
    <m/>
    <m/>
    <m/>
    <m/>
    <m/>
    <m/>
    <m/>
    <m/>
    <m/>
    <m/>
    <m/>
    <m/>
    <m/>
    <m/>
    <m/>
    <m/>
    <m/>
    <m/>
  </r>
  <r>
    <x v="29"/>
    <n v="32579"/>
    <n v="2.7"/>
    <n v="2.2000000000000002"/>
    <n v="3.3"/>
    <x v="10"/>
    <x v="2"/>
    <s v="Wyoming"/>
    <x v="29"/>
    <n v="88"/>
    <n v="32491"/>
    <n v="5.6359137949467516E-4"/>
    <n v="2.137535113031185"/>
    <n v="3.2647178720205354"/>
    <n v="6.2464886968815136E-2"/>
    <n v="3.5282127979464395E-2"/>
    <n v="70"/>
    <n v="107"/>
    <n v="2.1486233463273887"/>
    <n v="3.28432425795758"/>
    <n v="5.1376653672611461E-2"/>
    <n v="1.5675742042419838E-2"/>
    <n v="2.7597571416228981E-3"/>
    <n v="5.7263359808617186E-4"/>
    <n v="2.187123543536726"/>
    <n v="3.3323907397090702"/>
    <n v="1.2876456463274177E-2"/>
    <n v="3.239073970907036E-2"/>
    <n v="36.819238647310641"/>
    <n v="2.2100930079318539"/>
    <n v="3.3401122757063986"/>
    <n v="1.0093007931853748E-2"/>
    <n v="4.0112275706398748E-2"/>
    <m/>
    <m/>
    <m/>
    <m/>
    <m/>
    <m/>
    <m/>
    <m/>
    <m/>
    <m/>
    <m/>
    <m/>
    <m/>
    <m/>
    <m/>
    <m/>
    <m/>
    <m/>
  </r>
  <r>
    <x v="6"/>
    <n v="326144"/>
    <n v="19.5"/>
    <n v="19"/>
    <n v="19.899999999999999"/>
    <x v="2"/>
    <x v="2"/>
    <s v="Alabama"/>
    <x v="6"/>
    <n v="6360"/>
    <n v="319784"/>
    <n v="4.74559775786416E-4"/>
    <n v="19.026028921230854"/>
    <n v="19.975148472803685"/>
    <n v="2.6028921230853541E-2"/>
    <n v="7.5148472803686417E-2"/>
    <n v="6205"/>
    <n v="6515"/>
    <n v="19.02533850078493"/>
    <n v="19.975838893249609"/>
    <n v="2.5338500784929607E-2"/>
    <n v="7.5838893249610351E-2"/>
    <n v="1.9506248151004862E-2"/>
    <n v="4.7465820900029383E-4"/>
    <n v="19.031589942004565"/>
    <n v="19.980906360005157"/>
    <n v="3.158994200456533E-2"/>
    <n v="8.0906360005158717E-2"/>
    <n v="309.56155687447625"/>
    <n v="19.033208753450801"/>
    <n v="19.982353642743469"/>
    <n v="3.3208753450800543E-2"/>
    <n v="8.2353642743470346E-2"/>
    <m/>
    <m/>
    <m/>
    <m/>
    <m/>
    <m/>
    <m/>
    <m/>
    <m/>
    <m/>
    <m/>
    <m/>
    <m/>
    <m/>
    <m/>
    <m/>
    <m/>
    <m/>
  </r>
  <r>
    <x v="30"/>
    <n v="59999"/>
    <n v="4.4000000000000004"/>
    <n v="3.9"/>
    <n v="5"/>
    <x v="2"/>
    <x v="2"/>
    <s v="Alaska"/>
    <x v="30"/>
    <n v="264"/>
    <n v="59735"/>
    <n v="5.2960060230447005E-4"/>
    <n v="3.8704727322511059"/>
    <n v="4.9296739368600457"/>
    <n v="2.9527267748894026E-2"/>
    <n v="7.0326063139954265E-2"/>
    <n v="233"/>
    <n v="296"/>
    <n v="3.8833980566342774"/>
    <n v="4.933415556925949"/>
    <n v="1.6601943365722516E-2"/>
    <n v="6.6584443074050981E-2"/>
    <n v="4.4318022771112527E-3"/>
    <n v="5.3242729598767299E-4"/>
    <n v="3.8993749811235796"/>
    <n v="4.9642295730989252"/>
    <n v="6.250188764203024E-4"/>
    <n v="3.5770426901074792E-2"/>
    <n v="63.607174893304318"/>
    <n v="3.9101005262344142"/>
    <n v="4.9701699053980199"/>
    <n v="1.0100526234414264E-2"/>
    <n v="2.9830094601980051E-2"/>
    <m/>
    <m/>
    <m/>
    <m/>
    <m/>
    <m/>
    <m/>
    <m/>
    <m/>
    <m/>
    <m/>
    <m/>
    <m/>
    <m/>
    <m/>
    <m/>
    <m/>
    <m/>
  </r>
  <r>
    <x v="0"/>
    <n v="458585"/>
    <n v="4.3"/>
    <n v="4.0999999999999996"/>
    <n v="4.5"/>
    <x v="2"/>
    <x v="2"/>
    <s v="Arizona"/>
    <x v="0"/>
    <n v="1972"/>
    <n v="456613"/>
    <n v="1.8938514663760194E-4"/>
    <n v="4.110799115821921"/>
    <n v="4.4895694090971237"/>
    <n v="1.079911582192139E-2"/>
    <n v="1.0430590902876347E-2"/>
    <n v="1886"/>
    <n v="2059"/>
    <n v="4.112650871703174"/>
    <n v="4.4898982740386186"/>
    <n v="1.265087170317436E-2"/>
    <n v="1.0101725961381369E-2"/>
    <n v="4.3043365885901009E-3"/>
    <n v="1.8952086514644332E-4"/>
    <n v="4.1148157234436571"/>
    <n v="4.4938574537365445"/>
    <n v="1.4815723443657447E-2"/>
    <n v="6.1425462634554506E-3"/>
    <n v="173.71892646782018"/>
    <n v="4.1160209222969764"/>
    <n v="4.4948328574395795"/>
    <n v="1.6020922296976714E-2"/>
    <n v="5.1671425604205012E-3"/>
    <m/>
    <m/>
    <m/>
    <m/>
    <m/>
    <m/>
    <m/>
    <m/>
    <m/>
    <m/>
    <m/>
    <m/>
    <m/>
    <m/>
    <m/>
    <m/>
    <m/>
    <m/>
  </r>
  <r>
    <x v="7"/>
    <n v="292778"/>
    <n v="4.5"/>
    <n v="4.3"/>
    <n v="4.8"/>
    <x v="2"/>
    <x v="2"/>
    <s v="Arkansas"/>
    <x v="7"/>
    <n v="1318"/>
    <n v="291460"/>
    <n v="2.424865289048549E-4"/>
    <n v="4.2592178341278863"/>
    <n v="4.7441908919375964"/>
    <n v="4.0782165872113474E-2"/>
    <n v="5.5809108062403467E-2"/>
    <n v="1247"/>
    <n v="1389"/>
    <n v="4.2591998032639067"/>
    <n v="4.7442089228015769"/>
    <n v="4.0800196736093142E-2"/>
    <n v="5.5791077198422911E-2"/>
    <n v="4.5082055732475878E-3"/>
    <n v="2.4274624766374247E-4"/>
    <n v="4.265459325583846"/>
    <n v="4.7509518209113297"/>
    <n v="3.4540674416153827E-2"/>
    <n v="4.9048179088670096E-2"/>
    <n v="142.01459313796789"/>
    <n v="4.2673870299333139"/>
    <n v="4.752439628927716"/>
    <n v="3.2612970066685953E-2"/>
    <n v="4.7560371072283836E-2"/>
    <m/>
    <m/>
    <m/>
    <m/>
    <m/>
    <m/>
    <m/>
    <m/>
    <m/>
    <m/>
    <m/>
    <m/>
    <m/>
    <m/>
    <m/>
    <m/>
    <m/>
    <m/>
  </r>
  <r>
    <x v="31"/>
    <n v="2870079"/>
    <n v="1.9"/>
    <n v="1.8"/>
    <n v="1.9"/>
    <x v="2"/>
    <x v="2"/>
    <s v="California"/>
    <x v="31"/>
    <n v="5453"/>
    <n v="2864626"/>
    <n v="5.0380100327158733E-5"/>
    <n v="1.8495676014608409"/>
    <n v="1.9503278021151584"/>
    <n v="4.9567601460840827E-2"/>
    <n v="5.0327802115158526E-2"/>
    <n v="5309"/>
    <n v="5598"/>
    <n v="1.8497748668242233"/>
    <n v="1.9504689592168021"/>
    <n v="4.9774866824223274E-2"/>
    <n v="5.0468959216802167E-2"/>
    <n v="1.9006143831854316E-3"/>
    <n v="5.0393298187925676E-5"/>
    <n v="1.850221084997506"/>
    <n v="1.9510076813733572"/>
    <n v="5.0221084997505994E-2"/>
    <n v="5.1007681373357316E-2"/>
    <n v="289.20201667796613"/>
    <n v="1.8504064218480722"/>
    <n v="1.9511707665214713"/>
    <n v="5.0406421848072203E-2"/>
    <n v="5.1170766521471345E-2"/>
    <m/>
    <m/>
    <m/>
    <m/>
    <m/>
    <m/>
    <m/>
    <m/>
    <m/>
    <m/>
    <m/>
    <m/>
    <m/>
    <m/>
    <m/>
    <m/>
    <m/>
    <m/>
  </r>
  <r>
    <x v="8"/>
    <n v="197589"/>
    <n v="2.5"/>
    <n v="2.2999999999999998"/>
    <n v="2.7"/>
    <x v="2"/>
    <x v="2"/>
    <s v="Colorado"/>
    <x v="8"/>
    <n v="494"/>
    <n v="197095"/>
    <n v="2.2019386982875935E-4"/>
    <n v="2.2799453079594776"/>
    <n v="2.7203330476169962"/>
    <n v="2.0054692040522237E-2"/>
    <n v="2.0333047616996058E-2"/>
    <n v="451"/>
    <n v="538"/>
    <n v="2.2825157270900709"/>
    <n v="2.7228236389677565"/>
    <n v="1.7484272909928933E-2"/>
    <n v="2.2823638967756299E-2"/>
    <n v="2.5098112145611269E-3"/>
    <n v="2.2082807141025605E-4"/>
    <n v="2.2889831431508711"/>
    <n v="2.7306392859713831"/>
    <n v="1.1016856849128676E-2"/>
    <n v="3.0639285971382879E-2"/>
    <n v="87.056631293498825"/>
    <n v="2.2920486917436356"/>
    <n v="2.7326346494674225"/>
    <n v="7.9513082563642534E-3"/>
    <n v="3.2634649467422339E-2"/>
    <m/>
    <m/>
    <m/>
    <m/>
    <m/>
    <m/>
    <m/>
    <m/>
    <m/>
    <m/>
    <m/>
    <m/>
    <m/>
    <m/>
    <m/>
    <m/>
    <m/>
    <m/>
  </r>
  <r>
    <x v="20"/>
    <n v="195864"/>
    <n v="0.5"/>
    <n v="0.4"/>
    <n v="0.6"/>
    <x v="2"/>
    <x v="2"/>
    <s v="Connecticut"/>
    <x v="20"/>
    <n v="98"/>
    <n v="195766"/>
    <n v="9.9037081352773307E-5"/>
    <n v="0.40131009832292003"/>
    <n v="0.59938426102846665"/>
    <n v="1.3100983229200058E-3"/>
    <n v="6.1573897153333057E-4"/>
    <n v="79"/>
    <n v="118"/>
    <n v="0.40334109382020178"/>
    <n v="0.60245884899726343"/>
    <n v="3.341093820201757E-3"/>
    <n v="2.458848997263452E-3"/>
    <n v="5.1014361860598969E-4"/>
    <n v="1.004791327452297E-4"/>
    <n v="0.40966448586075999"/>
    <n v="0.61062275135121946"/>
    <n v="9.6644858607599637E-3"/>
    <n v="1.0622751351219484E-2"/>
    <n v="38.88675823273573"/>
    <n v="0.41342851226041566"/>
    <n v="0.61196420828436604"/>
    <n v="1.3428512260415637E-2"/>
    <n v="1.1964208284366062E-2"/>
    <m/>
    <m/>
    <m/>
    <m/>
    <m/>
    <m/>
    <m/>
    <m/>
    <m/>
    <m/>
    <m/>
    <m/>
    <m/>
    <m/>
    <m/>
    <m/>
    <m/>
    <m/>
  </r>
  <r>
    <x v="32"/>
    <n v="54121"/>
    <n v="3.5"/>
    <n v="3"/>
    <n v="4"/>
    <x v="2"/>
    <x v="2"/>
    <s v="Delaware"/>
    <x v="32"/>
    <n v="189"/>
    <n v="53932"/>
    <n v="4.9699673683599509E-4"/>
    <n v="2.9951782044991613"/>
    <n v="3.9891716781711519"/>
    <n v="4.8217955008387214E-3"/>
    <n v="1.0828321828848075E-2"/>
    <n v="163"/>
    <n v="217"/>
    <n v="3.011769922950426"/>
    <n v="4.0095341919033274"/>
    <n v="1.1769922950426004E-2"/>
    <n v="9.5341919033273825E-3"/>
    <n v="3.5274141090205968E-3"/>
    <n v="5.0071284969105693E-4"/>
    <n v="3.0267012593295397"/>
    <n v="4.0281269587116535"/>
    <n v="2.6701259329539706E-2"/>
    <n v="2.8126958711653494E-2"/>
    <n v="53.862125570098549"/>
    <n v="3.0390789550939368"/>
    <n v="4.0342250676433471"/>
    <n v="3.9078955093936774E-2"/>
    <n v="3.4225067643347096E-2"/>
    <m/>
    <m/>
    <m/>
    <m/>
    <m/>
    <m/>
    <m/>
    <m/>
    <m/>
    <m/>
    <m/>
    <m/>
    <m/>
    <m/>
    <m/>
    <m/>
    <m/>
    <m/>
  </r>
  <r>
    <x v="47"/>
    <n v="62570"/>
    <n v="0.9"/>
    <n v="0.7"/>
    <n v="1.2"/>
    <x v="2"/>
    <x v="2"/>
    <s v="District of Columbia"/>
    <x v="47"/>
    <n v="56"/>
    <n v="62514"/>
    <n v="2.3430497833945262E-4"/>
    <n v="0.66069262434554021"/>
    <n v="1.1293025810244453"/>
    <n v="3.9307375654459742E-2"/>
    <n v="7.0697418975554704E-2"/>
    <n v="42"/>
    <n v="71"/>
    <n v="0.67124820201374458"/>
    <n v="1.1347291034041873"/>
    <n v="2.8751797986255379E-2"/>
    <n v="6.5270896595812644E-2"/>
    <n v="9.2563806312681313E-4"/>
    <n v="2.4023278946720745E-4"/>
    <n v="0.68540527365960568"/>
    <n v="1.1658708525940207"/>
    <n v="1.4594726340394271E-2"/>
    <n v="3.4129147405979277E-2"/>
    <n v="29.441539046979717"/>
    <n v="0.69837425460950442"/>
    <n v="1.1688829905379987"/>
    <n v="1.6257453904955366E-3"/>
    <n v="3.1117009462001244E-2"/>
    <m/>
    <m/>
    <m/>
    <m/>
    <m/>
    <m/>
    <m/>
    <m/>
    <m/>
    <m/>
    <m/>
    <m/>
    <m/>
    <m/>
    <m/>
    <m/>
    <m/>
    <m/>
  </r>
  <r>
    <x v="14"/>
    <n v="1054779"/>
    <n v="2.2999999999999998"/>
    <n v="2.2000000000000002"/>
    <n v="2.4"/>
    <x v="2"/>
    <x v="2"/>
    <s v="Florida"/>
    <x v="14"/>
    <n v="2426"/>
    <n v="1052353"/>
    <n v="9.1418059622053589E-5"/>
    <n v="2.2085898093249012"/>
    <n v="2.3914259285690087"/>
    <n v="8.5898093249010543E-3"/>
    <n v="8.5740714309912036E-3"/>
    <n v="2330"/>
    <n v="2523"/>
    <n v="2.2089935427231677"/>
    <n v="2.3919702610689062"/>
    <n v="8.9935427231675469E-3"/>
    <n v="8.0297389310937106E-3"/>
    <n v="2.3018204638714105E-3"/>
    <n v="9.1471786106842238E-5"/>
    <n v="2.2103486777645682"/>
    <n v="2.3932922499782525"/>
    <n v="1.0348677764568048E-2"/>
    <n v="6.707750021747394E-3"/>
    <n v="192.87012998673472"/>
    <n v="2.2108680315577751"/>
    <n v="2.393720958630408"/>
    <n v="1.0868031557774938E-2"/>
    <n v="6.2790413695918978E-3"/>
    <m/>
    <m/>
    <m/>
    <m/>
    <m/>
    <m/>
    <m/>
    <m/>
    <m/>
    <m/>
    <m/>
    <m/>
    <m/>
    <m/>
    <m/>
    <m/>
    <m/>
    <m/>
  </r>
  <r>
    <x v="1"/>
    <n v="705383"/>
    <n v="3.8"/>
    <n v="3.7"/>
    <n v="3.9"/>
    <x v="2"/>
    <x v="2"/>
    <s v="Georgia"/>
    <x v="1"/>
    <n v="2680"/>
    <n v="702703"/>
    <n v="1.4357006885432338E-4"/>
    <n v="3.6557843244327275"/>
    <n v="3.9429244621413742"/>
    <n v="4.4215675567272683E-2"/>
    <n v="4.2924462141374242E-2"/>
    <n v="2580"/>
    <n v="2782"/>
    <n v="3.6575874383136537"/>
    <n v="3.9439566873599166"/>
    <n v="4.2412561686346439E-2"/>
    <n v="4.3956687359916646E-2"/>
    <n v="3.8020566471920966E-3"/>
    <n v="1.4364594956828999E-4"/>
    <n v="3.6584106976238067"/>
    <n v="3.9457025967603867"/>
    <n v="4.1589302376193515E-2"/>
    <n v="4.5702596760386793E-2"/>
    <n v="202.56137771235254"/>
    <n v="3.6591837114739452"/>
    <n v="3.9463472447395112"/>
    <n v="4.0816288526055011E-2"/>
    <n v="4.634724473951124E-2"/>
    <m/>
    <m/>
    <m/>
    <m/>
    <m/>
    <m/>
    <m/>
    <m/>
    <m/>
    <m/>
    <m/>
    <m/>
    <m/>
    <m/>
    <m/>
    <m/>
    <m/>
    <m/>
  </r>
  <r>
    <x v="45"/>
    <n v="74716"/>
    <n v="1"/>
    <n v="0.8"/>
    <n v="1.2"/>
    <x v="2"/>
    <x v="2"/>
    <s v="Hawaii"/>
    <x v="45"/>
    <n v="75"/>
    <n v="74641"/>
    <n v="2.2706334279123846E-4"/>
    <n v="0.77673771722268092"/>
    <n v="1.2308644028051579"/>
    <n v="2.3262282777319121E-2"/>
    <n v="3.0864402805157898E-2"/>
    <n v="58"/>
    <n v="92"/>
    <n v="0.77627281974409768"/>
    <n v="1.2313293002837411"/>
    <n v="2.3727180255902369E-2"/>
    <n v="3.1329300283741146E-2"/>
    <n v="1.0294552010357157E-3"/>
    <n v="2.3136424600013925E-4"/>
    <n v="0.79809095503557648"/>
    <n v="1.2608194470358549"/>
    <n v="1.9090449644235674E-3"/>
    <n v="6.0819447035854957E-2"/>
    <n v="34.034836405287443"/>
    <n v="0.80839720786871017"/>
    <n v="1.2638965202440529"/>
    <n v="8.3972078687101215E-3"/>
    <n v="6.3896520244052901E-2"/>
    <m/>
    <m/>
    <m/>
    <m/>
    <m/>
    <m/>
    <m/>
    <m/>
    <m/>
    <m/>
    <m/>
    <m/>
    <m/>
    <m/>
    <m/>
    <m/>
    <m/>
    <m/>
  </r>
  <r>
    <x v="21"/>
    <n v="103459"/>
    <n v="9.6"/>
    <n v="9"/>
    <n v="10.199999999999999"/>
    <x v="2"/>
    <x v="2"/>
    <s v="Idaho"/>
    <x v="21"/>
    <n v="993"/>
    <n v="102466"/>
    <n v="5.9410087520678407E-4"/>
    <n v="9.0039041316075092"/>
    <n v="10.192105882021078"/>
    <n v="3.9041316075092425E-3"/>
    <n v="7.8941179789211446E-3"/>
    <n v="932"/>
    <n v="1055"/>
    <n v="9.0083994625890451"/>
    <n v="10.197276215698972"/>
    <n v="8.3994625890451147E-3"/>
    <n v="2.7237843010272655E-3"/>
    <n v="9.6162130807738947E-3"/>
    <n v="5.9492630637087774E-4"/>
    <n v="9.0212867744030181"/>
    <n v="10.211139387144772"/>
    <n v="2.1286774403018072E-2"/>
    <n v="1.1139387144773139E-2"/>
    <n v="122.95953307422063"/>
    <n v="9.0268249905446023"/>
    <n v="10.215266476787368"/>
    <n v="2.6824990544602301E-2"/>
    <n v="1.5266476787369143E-2"/>
    <m/>
    <m/>
    <m/>
    <m/>
    <m/>
    <m/>
    <m/>
    <m/>
    <m/>
    <m/>
    <m/>
    <m/>
    <m/>
    <m/>
    <m/>
    <m/>
    <m/>
    <m/>
  </r>
  <r>
    <x v="34"/>
    <n v="865273"/>
    <n v="2.5"/>
    <n v="2.4"/>
    <n v="2.6"/>
    <x v="2"/>
    <x v="2"/>
    <s v="Illinois"/>
    <x v="34"/>
    <n v="2163"/>
    <n v="863110"/>
    <n v="1.0521549352741231E-4"/>
    <n v="2.3945735903802099"/>
    <n v="2.6050045774350346"/>
    <n v="5.426409619790018E-3"/>
    <n v="5.004577435034463E-3"/>
    <n v="2073"/>
    <n v="2255"/>
    <n v="2.3957756684884424"/>
    <n v="2.6061139085583394"/>
    <n v="4.2243315115575442E-3"/>
    <n v="6.1139085583392649E-3"/>
    <n v="2.5019977719042859E-3"/>
    <n v="1.0528478415160513E-4"/>
    <n v="2.3967129877526809"/>
    <n v="2.6072825560558908"/>
    <n v="3.2870122473189767E-3"/>
    <n v="7.2825560558906766E-3"/>
    <n v="182.09978107499811"/>
    <n v="2.3973493100491923"/>
    <n v="2.6078019332443136"/>
    <n v="2.6506899508076387E-3"/>
    <n v="7.8019332443135525E-3"/>
    <m/>
    <m/>
    <m/>
    <m/>
    <m/>
    <m/>
    <m/>
    <m/>
    <m/>
    <m/>
    <m/>
    <m/>
    <m/>
    <m/>
    <m/>
    <m/>
    <m/>
    <m/>
  </r>
  <r>
    <x v="22"/>
    <n v="417564"/>
    <n v="4.9000000000000004"/>
    <n v="4.7"/>
    <n v="5.0999999999999996"/>
    <x v="2"/>
    <x v="2"/>
    <s v="Indiana"/>
    <x v="22"/>
    <n v="2046"/>
    <n v="415518"/>
    <n v="2.1179282969679947E-4"/>
    <n v="4.6880548583222827"/>
    <n v="5.1116405177158821"/>
    <n v="1.194514167771743E-2"/>
    <n v="1.1640517715882481E-2"/>
    <n v="1958"/>
    <n v="2135"/>
    <n v="4.6891015508999816"/>
    <n v="5.1129886676054452"/>
    <n v="1.0898449100018581E-2"/>
    <n v="1.2988667605445592E-2"/>
    <n v="4.904402413403541E-3"/>
    <n v="2.1193873182857634E-4"/>
    <n v="4.6924636815749645"/>
    <n v="5.1163411452321172"/>
    <n v="7.5363184250356596E-3"/>
    <n v="1.6341145232117604E-2"/>
    <n v="176.89433089067413"/>
    <n v="4.6937847443366802"/>
    <n v="5.1174149029060603"/>
    <n v="6.2152556633199296E-3"/>
    <n v="1.7414902906060625E-2"/>
    <m/>
    <m/>
    <m/>
    <m/>
    <m/>
    <m/>
    <m/>
    <m/>
    <m/>
    <m/>
    <m/>
    <m/>
    <m/>
    <m/>
    <m/>
    <m/>
    <m/>
    <m/>
  </r>
  <r>
    <x v="33"/>
    <n v="148588"/>
    <n v="2.9"/>
    <n v="2.6"/>
    <n v="3.1"/>
    <x v="2"/>
    <x v="2"/>
    <s v="Iowa"/>
    <x v="33"/>
    <n v="431"/>
    <n v="148157"/>
    <n v="2.7344639875666825E-4"/>
    <n v="2.6271916070042272"/>
    <n v="3.174084404517564"/>
    <n v="2.719160700422707E-2"/>
    <n v="7.4084404517563929E-2"/>
    <n v="391"/>
    <n v="472"/>
    <n v="2.6314372627668452"/>
    <n v="3.176568767329798"/>
    <n v="3.1437262766845109E-2"/>
    <n v="7.6568767329797893E-2"/>
    <n v="2.9134892276728563E-3"/>
    <n v="2.7434731425107062E-4"/>
    <n v="2.6391419134217853"/>
    <n v="3.187836541923927"/>
    <n v="3.9141913421785191E-2"/>
    <n v="8.783654192392687E-2"/>
    <n v="81.305494630771065"/>
    <n v="2.6432674784759937"/>
    <n v="3.1904408214572988"/>
    <n v="4.3267478475993659E-2"/>
    <n v="9.0440821457298703E-2"/>
    <m/>
    <m/>
    <m/>
    <m/>
    <m/>
    <m/>
    <m/>
    <m/>
    <m/>
    <m/>
    <m/>
    <m/>
    <m/>
    <m/>
    <m/>
    <m/>
    <m/>
    <m/>
  </r>
  <r>
    <x v="35"/>
    <n v="133708"/>
    <n v="6.1"/>
    <n v="5.7"/>
    <n v="6.6"/>
    <x v="2"/>
    <x v="2"/>
    <s v="Kansas"/>
    <x v="35"/>
    <n v="816"/>
    <n v="132892"/>
    <n v="4.1745195581768964E-4"/>
    <n v="5.6853990329040025"/>
    <n v="6.5203029445393819"/>
    <n v="1.4600967095997675E-2"/>
    <n v="7.9697055460617783E-2"/>
    <n v="760"/>
    <n v="872"/>
    <n v="5.6840278816525567"/>
    <n v="6.5216740957908277"/>
    <n v="1.5972118347443498E-2"/>
    <n v="7.8325904209171959E-2"/>
    <n v="6.1170403495059379E-3"/>
    <n v="4.1816877619321502E-4"/>
    <n v="5.6988715733127231"/>
    <n v="6.5352091256991525"/>
    <n v="1.1284266872770843E-3"/>
    <n v="6.4790874300847179E-2"/>
    <n v="111.6654310731883"/>
    <n v="5.7032197414513028"/>
    <n v="6.5383397267487746"/>
    <n v="3.2197414513026601E-3"/>
    <n v="6.1660273251225028E-2"/>
    <m/>
    <m/>
    <m/>
    <m/>
    <m/>
    <m/>
    <m/>
    <m/>
    <m/>
    <m/>
    <m/>
    <m/>
    <m/>
    <m/>
    <m/>
    <m/>
    <m/>
    <m/>
  </r>
  <r>
    <x v="36"/>
    <n v="315654"/>
    <n v="3.3"/>
    <n v="3.1"/>
    <n v="3.6"/>
    <x v="2"/>
    <x v="2"/>
    <s v="Kentucky"/>
    <x v="36"/>
    <n v="1042"/>
    <n v="314612"/>
    <n v="2.001025608318075E-4"/>
    <n v="3.1009802703694445"/>
    <n v="3.5011853920330593"/>
    <n v="9.8027036944436929E-4"/>
    <n v="9.8814607966940748E-2"/>
    <n v="979"/>
    <n v="1105"/>
    <n v="3.1014972089693145"/>
    <n v="3.5006684534331893"/>
    <n v="1.4972089693143786E-3"/>
    <n v="9.9331546566810758E-2"/>
    <n v="3.3071275042173541E-3"/>
    <n v="2.0037504945980757E-4"/>
    <n v="3.1067524547575465"/>
    <n v="3.5075025536771616"/>
    <n v="6.7524547575463778E-3"/>
    <n v="9.2497446322838517E-2"/>
    <n v="126.35454351141209"/>
    <n v="3.10856670982669"/>
    <n v="3.5088562858038341"/>
    <n v="8.5667098266899444E-3"/>
    <n v="9.1143714196165959E-2"/>
    <m/>
    <m/>
    <m/>
    <m/>
    <m/>
    <m/>
    <m/>
    <m/>
    <m/>
    <m/>
    <m/>
    <m/>
    <m/>
    <m/>
    <m/>
    <m/>
    <m/>
    <m/>
  </r>
  <r>
    <x v="37"/>
    <n v="536048"/>
    <n v="2.2000000000000002"/>
    <n v="2.1"/>
    <n v="2.2999999999999998"/>
    <x v="2"/>
    <x v="2"/>
    <s v="Louisiana"/>
    <x v="37"/>
    <n v="1179"/>
    <n v="534869"/>
    <n v="1.2540740678047911E-4"/>
    <n v="2.0740224950193595"/>
    <n v="2.3248373085803182"/>
    <n v="2.5977504980640553E-2"/>
    <n v="2.4837308580318407E-2"/>
    <n v="1113"/>
    <n v="1247"/>
    <n v="2.076306599409008"/>
    <n v="2.326284213354028"/>
    <n v="2.369340059099212E-2"/>
    <n v="2.6284213354028196E-2"/>
    <n v="2.2029972440661132E-3"/>
    <n v="1.2555907968472328E-4"/>
    <n v="2.0774381643813902"/>
    <n v="2.3285563237508362"/>
    <n v="2.2561835618609916E-2"/>
    <n v="2.8556323750836388E-2"/>
    <n v="134.47520923969356"/>
    <n v="2.0784988290653814"/>
    <n v="2.3293611502799307"/>
    <n v="2.1501170934618674E-2"/>
    <n v="2.9361150279930914E-2"/>
    <m/>
    <m/>
    <m/>
    <m/>
    <m/>
    <m/>
    <m/>
    <m/>
    <m/>
    <m/>
    <m/>
    <m/>
    <m/>
    <m/>
    <m/>
    <m/>
    <m/>
    <m/>
  </r>
  <r>
    <x v="23"/>
    <n v="88494"/>
    <n v="16.899999999999999"/>
    <n v="16"/>
    <n v="17.7"/>
    <x v="2"/>
    <x v="2"/>
    <s v="Maine"/>
    <x v="23"/>
    <n v="1496"/>
    <n v="86998"/>
    <n v="8.4937169293688086E-4"/>
    <n v="16.055729217859334"/>
    <n v="17.754472603733092"/>
    <n v="5.5729217859333602E-2"/>
    <n v="5.4472603733092484E-2"/>
    <n v="1421"/>
    <n v="1571"/>
    <n v="16.057585825027687"/>
    <n v="17.752615996564739"/>
    <n v="5.758582502768661E-2"/>
    <n v="5.2615996564739476E-2"/>
    <n v="1.6926070791312472E-2"/>
    <n v="8.5012946525028625E-4"/>
    <n v="16.075941326062186"/>
    <n v="17.77620025656276"/>
    <n v="7.594132606218551E-2"/>
    <n v="7.6200256562760416E-2"/>
    <n v="150.35298712956532"/>
    <n v="16.082248023052859"/>
    <n v="17.781193270203627"/>
    <n v="8.2248023052859054E-2"/>
    <n v="8.1193270203627321E-2"/>
    <m/>
    <m/>
    <m/>
    <m/>
    <m/>
    <m/>
    <m/>
    <m/>
    <m/>
    <m/>
    <m/>
    <m/>
    <m/>
    <m/>
    <m/>
    <m/>
    <m/>
    <m/>
  </r>
  <r>
    <x v="2"/>
    <n v="331587"/>
    <n v="5.4"/>
    <n v="5.0999999999999996"/>
    <n v="5.6"/>
    <x v="2"/>
    <x v="2"/>
    <s v="Maryland"/>
    <x v="2"/>
    <n v="1791"/>
    <n v="329796"/>
    <n v="2.4947230091383458E-4"/>
    <n v="5.1518250961493797"/>
    <n v="5.6507696979770481"/>
    <n v="5.1825096149380023E-2"/>
    <n v="5.0769697977048445E-2"/>
    <n v="1708"/>
    <n v="1874"/>
    <n v="5.1509860157364429"/>
    <n v="5.6516087783899849"/>
    <n v="5.0986015736443235E-2"/>
    <n v="5.1608778389985233E-2"/>
    <n v="5.4070272915936511E-3"/>
    <n v="2.4966818349782748E-4"/>
    <n v="5.1573591080958234"/>
    <n v="5.6566954750914791"/>
    <n v="5.7359108095823785E-2"/>
    <n v="5.669547509147943E-2"/>
    <n v="165.46517162094469"/>
    <n v="5.1590331508366472"/>
    <n v="5.658037197187828"/>
    <n v="5.9033150836647508E-2"/>
    <n v="5.8037197187828404E-2"/>
    <m/>
    <m/>
    <m/>
    <m/>
    <m/>
    <m/>
    <m/>
    <m/>
    <m/>
    <m/>
    <m/>
    <m/>
    <m/>
    <m/>
    <m/>
    <m/>
    <m/>
    <m/>
  </r>
  <r>
    <x v="17"/>
    <n v="337855"/>
    <n v="1.7"/>
    <n v="1.6"/>
    <n v="1.9"/>
    <x v="2"/>
    <x v="2"/>
    <s v="Massachusetts"/>
    <x v="17"/>
    <n v="574"/>
    <n v="337281"/>
    <n v="1.3886872554556186E-4"/>
    <n v="1.560084967606826"/>
    <n v="1.8378224186979497"/>
    <n v="3.9915032393174066E-2"/>
    <n v="6.21775813020502E-2"/>
    <n v="528"/>
    <n v="622"/>
    <n v="1.5628006097290257"/>
    <n v="1.8410264758550265"/>
    <n v="3.7199390270974408E-2"/>
    <n v="5.8973524144973366E-2"/>
    <n v="1.7046193816435678E-3"/>
    <n v="1.3921423293871478E-4"/>
    <n v="1.5654051487048528"/>
    <n v="1.8438336145822827"/>
    <n v="3.4594851295147278E-2"/>
    <n v="5.6166385417717235E-2"/>
    <n v="93.872811193456315"/>
    <n v="1.5671761660206667"/>
    <n v="1.845022413252583"/>
    <n v="3.2823833979333417E-2"/>
    <n v="5.4977586747416929E-2"/>
    <m/>
    <m/>
    <m/>
    <m/>
    <m/>
    <m/>
    <m/>
    <m/>
    <m/>
    <m/>
    <m/>
    <m/>
    <m/>
    <m/>
    <m/>
    <m/>
    <m/>
    <m/>
  </r>
  <r>
    <x v="38"/>
    <n v="708548"/>
    <n v="6.1"/>
    <n v="5.9"/>
    <n v="6.3"/>
    <x v="2"/>
    <x v="2"/>
    <s v="Michigan"/>
    <x v="38"/>
    <n v="4322"/>
    <n v="704226"/>
    <n v="1.8129782130862215E-4"/>
    <n v="5.918500639769527"/>
    <n v="6.2810962823867706"/>
    <n v="1.850063976952665E-2"/>
    <n v="1.8903717613229176E-2"/>
    <n v="4194"/>
    <n v="4451"/>
    <n v="5.9191473266454775"/>
    <n v="6.2818609324985744"/>
    <n v="1.9147326645477136E-2"/>
    <n v="1.8139067501425465E-2"/>
    <n v="6.1024761723968268E-3"/>
    <n v="1.8135664340608612E-4"/>
    <n v="5.921119528990741"/>
    <n v="6.2838328158029126"/>
    <n v="2.1119528990740655E-2"/>
    <n v="1.6167184197087181E-2"/>
    <n v="256.93036631222463"/>
    <n v="5.9218751554089257"/>
    <n v="6.2844885187208286"/>
    <n v="2.1875155408925373E-2"/>
    <n v="1.5511481279171235E-2"/>
    <m/>
    <m/>
    <m/>
    <m/>
    <m/>
    <m/>
    <m/>
    <m/>
    <m/>
    <m/>
    <m/>
    <m/>
    <m/>
    <m/>
    <m/>
    <m/>
    <m/>
    <m/>
  </r>
  <r>
    <x v="15"/>
    <n v="256887"/>
    <n v="10"/>
    <n v="9.6"/>
    <n v="10.4"/>
    <x v="2"/>
    <x v="2"/>
    <s v="Minnesota"/>
    <x v="15"/>
    <n v="2569"/>
    <n v="254318"/>
    <n v="3.8477380893465655E-4"/>
    <n v="9.6157322501496871"/>
    <n v="10.385279868019001"/>
    <n v="1.5732250149687488E-2"/>
    <n v="1.4720131980999085E-2"/>
    <n v="2470"/>
    <n v="2668"/>
    <n v="9.6151226025450871"/>
    <n v="10.385889515623601"/>
    <n v="1.512260254508746E-2"/>
    <n v="1.4110484376399057E-2"/>
    <n v="1.0007833345909541E-2"/>
    <n v="3.849801749795977E-4"/>
    <n v="9.622853170929945"/>
    <n v="10.392813520889138"/>
    <n v="2.2853170929945321E-2"/>
    <n v="7.1864791108620096E-3"/>
    <n v="197.70505834663459"/>
    <n v="9.6249760645257574"/>
    <n v="10.394583331269544"/>
    <n v="2.4976064525757735E-2"/>
    <n v="5.4166687304562089E-3"/>
    <m/>
    <m/>
    <m/>
    <m/>
    <m/>
    <m/>
    <m/>
    <m/>
    <m/>
    <m/>
    <m/>
    <m/>
    <m/>
    <m/>
    <m/>
    <m/>
    <m/>
    <m/>
  </r>
  <r>
    <x v="48"/>
    <n v="293894"/>
    <n v="2.1"/>
    <n v="1.9"/>
    <n v="2.2999999999999998"/>
    <x v="2"/>
    <x v="2"/>
    <s v="Mississippi"/>
    <x v="48"/>
    <n v="617"/>
    <n v="293277"/>
    <n v="1.6547926981612252E-4"/>
    <n v="1.9339171111919959"/>
    <n v="2.2648756508242411"/>
    <n v="3.391711119199603E-2"/>
    <n v="3.5124349175758685E-2"/>
    <n v="569"/>
    <n v="666"/>
    <n v="1.9360721892927382"/>
    <n v="2.2661231600509026"/>
    <n v="3.6072189292738255E-2"/>
    <n v="3.3876839949097182E-2"/>
    <n v="2.1059043044964545E-3"/>
    <n v="1.6586165428357806E-4"/>
    <n v="1.9400426502128765"/>
    <n v="2.2717659587800325"/>
    <n v="4.0042650212876563E-2"/>
    <n v="2.823404121996731E-2"/>
    <n v="97.303251300138271"/>
    <n v="1.9420663347752107"/>
    <n v="2.2731448170708077"/>
    <n v="4.2066334775210823E-2"/>
    <n v="2.685518292919209E-2"/>
    <m/>
    <m/>
    <m/>
    <m/>
    <m/>
    <m/>
    <m/>
    <m/>
    <m/>
    <m/>
    <m/>
    <m/>
    <m/>
    <m/>
    <m/>
    <m/>
    <m/>
    <m/>
  </r>
  <r>
    <x v="9"/>
    <n v="478509"/>
    <n v="4.0999999999999996"/>
    <n v="4"/>
    <n v="4.3"/>
    <x v="2"/>
    <x v="2"/>
    <s v="Missouri"/>
    <x v="9"/>
    <n v="1962"/>
    <n v="476547"/>
    <n v="1.8105699020207338E-4"/>
    <n v="3.9191793689886625"/>
    <n v="4.2812933493928105"/>
    <n v="8.0820631011337518E-2"/>
    <n v="1.8706650607189346E-2"/>
    <n v="1876"/>
    <n v="2049"/>
    <n v="3.9205114219377273"/>
    <n v="4.2820511212955239"/>
    <n v="7.9488578062272719E-2"/>
    <n v="1.7948878704475923E-2"/>
    <n v="4.1042173986867939E-3"/>
    <n v="1.8118751661659092E-4"/>
    <n v="3.9230298820702032"/>
    <n v="4.2854049153033849"/>
    <n v="7.69701179297968E-2"/>
    <n v="1.4595084696614968E-2"/>
    <n v="173.29539154484684"/>
    <n v="3.9241852484318729"/>
    <n v="4.2863393570165647"/>
    <n v="7.5814751568127114E-2"/>
    <n v="1.3660642983435167E-2"/>
    <m/>
    <m/>
    <m/>
    <m/>
    <m/>
    <m/>
    <m/>
    <m/>
    <m/>
    <m/>
    <m/>
    <m/>
    <m/>
    <m/>
    <m/>
    <m/>
    <m/>
    <m/>
  </r>
  <r>
    <x v="39"/>
    <n v="41884"/>
    <n v="7.8"/>
    <n v="7"/>
    <n v="8.6999999999999993"/>
    <x v="2"/>
    <x v="2"/>
    <s v="Montana"/>
    <x v="39"/>
    <n v="327"/>
    <n v="41557"/>
    <n v="8.4289181214683819E-4"/>
    <n v="6.9643854297593792"/>
    <n v="8.6501690540530554"/>
    <n v="3.5614570240620758E-2"/>
    <n v="4.9830945946943928E-2"/>
    <n v="292"/>
    <n v="362"/>
    <n v="6.9716359469009648"/>
    <n v="8.6429185369114698"/>
    <n v="2.8364053099035225E-2"/>
    <n v="5.708146308852946E-2"/>
    <n v="7.8524153538373203E-3"/>
    <n v="8.4647104987506567E-4"/>
    <n v="7.0059443039622549"/>
    <n v="8.6988864037123861"/>
    <n v="5.944303962254871E-3"/>
    <n v="1.1135962876132055E-3"/>
    <n v="70.658284966523269"/>
    <n v="7.0209296226496276"/>
    <n v="8.7077743610204603"/>
    <n v="2.0929622649627611E-2"/>
    <n v="7.7743610204610292E-3"/>
    <m/>
    <m/>
    <m/>
    <m/>
    <m/>
    <m/>
    <m/>
    <m/>
    <m/>
    <m/>
    <m/>
    <m/>
    <m/>
    <m/>
    <m/>
    <m/>
    <m/>
    <m/>
  </r>
  <r>
    <x v="40"/>
    <n v="108382"/>
    <n v="1.9"/>
    <n v="1.6"/>
    <n v="2.1"/>
    <x v="2"/>
    <x v="2"/>
    <s v="Nebraska"/>
    <x v="40"/>
    <n v="206"/>
    <n v="108176"/>
    <n v="2.5930531531812446E-4"/>
    <n v="1.6413793002084389"/>
    <n v="2.1599899308446879"/>
    <n v="4.137930020843883E-2"/>
    <n v="5.9989930844687844E-2"/>
    <n v="178"/>
    <n v="234"/>
    <n v="1.6423391338045064"/>
    <n v="2.1590300972486207"/>
    <n v="4.2339133804506268E-2"/>
    <n v="5.9030097248620628E-2"/>
    <n v="1.9183384712600391E-3"/>
    <n v="2.6109731166468214E-4"/>
    <n v="1.6572411595953569"/>
    <n v="2.1794357829247213"/>
    <n v="5.7241159595356805E-2"/>
    <n v="7.9435782924721199E-2"/>
    <n v="56.271207305859264"/>
    <n v="1.6633641749777217"/>
    <n v="2.1825390648754812"/>
    <n v="6.3364174977721621E-2"/>
    <n v="8.2539064875481127E-2"/>
    <m/>
    <m/>
    <m/>
    <m/>
    <m/>
    <m/>
    <m/>
    <m/>
    <m/>
    <m/>
    <m/>
    <m/>
    <m/>
    <m/>
    <m/>
    <m/>
    <m/>
    <m/>
  </r>
  <r>
    <x v="18"/>
    <n v="96629"/>
    <n v="3.3"/>
    <n v="3"/>
    <n v="3.7"/>
    <x v="2"/>
    <x v="2"/>
    <s v="Nevada"/>
    <x v="18"/>
    <n v="319"/>
    <n v="96310"/>
    <n v="3.6167450547385888E-4"/>
    <n v="2.9396118578332229"/>
    <n v="3.6629608687809401"/>
    <n v="6.0388142166777126E-2"/>
    <n v="3.7039131219060106E-2"/>
    <n v="284"/>
    <n v="354"/>
    <n v="2.9390762607498786"/>
    <n v="3.6634964658642852"/>
    <n v="6.09237392501214E-2"/>
    <n v="3.6503534135714943E-2"/>
    <n v="3.3210316965283982E-3"/>
    <n v="3.6328065723256487E-4"/>
    <n v="2.9577510392958333"/>
    <n v="3.684312353760963"/>
    <n v="4.2248960704166727E-2"/>
    <n v="1.5687646239037178E-2"/>
    <n v="69.947438198493657"/>
    <n v="2.9642821838491353"/>
    <n v="3.6881296578810474"/>
    <n v="3.5717816150864667E-2"/>
    <n v="1.187034211895277E-2"/>
    <m/>
    <m/>
    <m/>
    <m/>
    <m/>
    <m/>
    <m/>
    <m/>
    <m/>
    <m/>
    <m/>
    <m/>
    <m/>
    <m/>
    <m/>
    <m/>
    <m/>
    <m/>
  </r>
  <r>
    <x v="24"/>
    <n v="56488"/>
    <n v="8.1999999999999993"/>
    <n v="7.5"/>
    <n v="9"/>
    <x v="2"/>
    <x v="2"/>
    <s v="New Hampshire"/>
    <x v="24"/>
    <n v="463"/>
    <n v="56025"/>
    <n v="7.4352439350979611E-4"/>
    <n v="7.4529067069009098"/>
    <n v="8.9399554939205021"/>
    <n v="4.7093293099090161E-2"/>
    <n v="6.004450607949785E-2"/>
    <n v="422"/>
    <n v="506"/>
    <n v="7.47061322758816"/>
    <n v="8.9576547231270354"/>
    <n v="2.9386772411839956E-2"/>
    <n v="4.2345276872964632E-2"/>
    <n v="8.2298738615070189E-3"/>
    <n v="7.4575194128320135E-4"/>
    <n v="7.4841219202238172"/>
    <n v="8.9756258027902209"/>
    <n v="1.587807977618283E-2"/>
    <n v="2.4374197209779069E-2"/>
    <n v="84.043256489976727"/>
    <n v="7.4948716528207413"/>
    <n v="8.9825777413404317"/>
    <n v="5.1283471792586965E-3"/>
    <n v="1.7422258659568257E-2"/>
    <m/>
    <m/>
    <m/>
    <m/>
    <m/>
    <m/>
    <m/>
    <m/>
    <m/>
    <m/>
    <m/>
    <m/>
    <m/>
    <m/>
    <m/>
    <m/>
    <m/>
    <m/>
  </r>
  <r>
    <x v="3"/>
    <n v="371750"/>
    <n v="3"/>
    <n v="2.8"/>
    <n v="3.2"/>
    <x v="2"/>
    <x v="2"/>
    <s v="New Jersey"/>
    <x v="3"/>
    <n v="1115"/>
    <n v="370635"/>
    <n v="1.757851861209458E-4"/>
    <n v="2.8235423189227662"/>
    <n v="3.1751126911646579"/>
    <n v="2.354231892276637E-2"/>
    <n v="2.4887308835342292E-2"/>
    <n v="1050"/>
    <n v="1181"/>
    <n v="2.824478816408877"/>
    <n v="3.1768661735036989"/>
    <n v="2.4478816408877169E-2"/>
    <n v="2.3133826496301246E-2"/>
    <n v="3.0044631819468874E-3"/>
    <n v="1.7600919597863033E-4"/>
    <n v="2.8284539859682569"/>
    <n v="3.180472377925518"/>
    <n v="2.8453985968257101E-2"/>
    <n v="1.952762207448222E-2"/>
    <n v="130.72352163301238"/>
    <n v="2.8299881568550731"/>
    <n v="3.1816281590673769"/>
    <n v="2.9988156855073278E-2"/>
    <n v="1.8371840932623229E-2"/>
    <m/>
    <m/>
    <m/>
    <m/>
    <m/>
    <m/>
    <m/>
    <m/>
    <m/>
    <m/>
    <m/>
    <m/>
    <m/>
    <m/>
    <m/>
    <m/>
    <m/>
    <m/>
  </r>
  <r>
    <x v="49"/>
    <n v="228934"/>
    <n v="1.8"/>
    <n v="1.6"/>
    <n v="2"/>
    <x v="2"/>
    <x v="2"/>
    <s v="New Mexico"/>
    <x v="49"/>
    <n v="412"/>
    <n v="228522"/>
    <n v="1.736182052672905E-4"/>
    <n v="1.6260271073555614"/>
    <n v="1.9732635178901425"/>
    <n v="2.6027107355561352E-2"/>
    <n v="2.6736482109857462E-2"/>
    <n v="373"/>
    <n v="452"/>
    <n v="1.629290537884281"/>
    <n v="1.9743681585085657"/>
    <n v="2.9290537884280932E-2"/>
    <n v="2.5631841491434271E-2"/>
    <n v="1.8080048574442397E-3"/>
    <n v="1.742194531694577E-4"/>
    <n v="1.6337854042747821"/>
    <n v="1.9822243106136974"/>
    <n v="3.3785404274782049E-2"/>
    <n v="1.7775689386302584E-2"/>
    <n v="79.538874790818639"/>
    <n v="1.6364760392061559"/>
    <n v="1.9839016735354873"/>
    <n v="3.647603920615583E-2"/>
    <n v="1.6098326464512702E-2"/>
    <m/>
    <m/>
    <m/>
    <m/>
    <m/>
    <m/>
    <m/>
    <m/>
    <m/>
    <m/>
    <m/>
    <m/>
    <m/>
    <m/>
    <m/>
    <m/>
    <m/>
    <m/>
  </r>
  <r>
    <x v="25"/>
    <n v="1375277"/>
    <n v="3"/>
    <n v="2.9"/>
    <n v="3.1"/>
    <x v="2"/>
    <x v="2"/>
    <s v="New York"/>
    <x v="25"/>
    <n v="4126"/>
    <n v="1371151"/>
    <n v="9.1405025738146528E-5"/>
    <n v="2.9087178585971545"/>
    <n v="3.0915279100734478"/>
    <n v="8.7178585971545708E-3"/>
    <n v="8.4720899265522398E-3"/>
    <n v="4001"/>
    <n v="4252"/>
    <n v="2.9092321037870916"/>
    <n v="3.0917407911278962"/>
    <n v="9.2321037870917166E-3"/>
    <n v="8.2592088721038515E-3"/>
    <n v="3.0015111132004721E-3"/>
    <n v="9.1436518498863944E-5"/>
    <n v="2.9100745947016082"/>
    <n v="3.0929476316993361"/>
    <n v="1.0074594701608319E-2"/>
    <n v="7.0523683006640248E-3"/>
    <n v="251.42861862094884"/>
    <n v="2.9104647570412063"/>
    <n v="3.0932845935731015"/>
    <n v="1.0464757041206418E-2"/>
    <n v="6.7154064268986069E-3"/>
    <m/>
    <m/>
    <m/>
    <m/>
    <m/>
    <m/>
    <m/>
    <m/>
    <m/>
    <m/>
    <m/>
    <m/>
    <m/>
    <m/>
    <m/>
    <m/>
    <m/>
    <m/>
  </r>
  <r>
    <x v="10"/>
    <n v="566243"/>
    <n v="4.5"/>
    <n v="4.3"/>
    <n v="4.5999999999999996"/>
    <x v="2"/>
    <x v="2"/>
    <s v="North Carolina"/>
    <x v="10"/>
    <n v="2548"/>
    <n v="563695"/>
    <n v="1.7432738871619736E-4"/>
    <n v="4.3255074878297375"/>
    <n v="4.6741622652621322"/>
    <n v="2.5507487829737663E-2"/>
    <n v="7.4162265262132543E-2"/>
    <n v="2450"/>
    <n v="2647"/>
    <n v="4.3267643043710917"/>
    <n v="4.6746714749674609"/>
    <n v="2.6764304371091896E-2"/>
    <n v="7.4671474967461293E-2"/>
    <n v="4.5031963848857692E-3"/>
    <n v="1.744239985592847E-4"/>
    <n v="4.3287723863264844"/>
    <n v="4.6776203834450536"/>
    <n v="2.87723863264846E-2"/>
    <n v="7.7620383445053953E-2"/>
    <n v="197.44141693998057"/>
    <n v="4.3297372125273963"/>
    <n v="4.6784215715099773"/>
    <n v="2.9737212527396473E-2"/>
    <n v="7.8421571509977639E-2"/>
    <m/>
    <m/>
    <m/>
    <m/>
    <m/>
    <m/>
    <m/>
    <m/>
    <m/>
    <m/>
    <m/>
    <m/>
    <m/>
    <m/>
    <m/>
    <m/>
    <m/>
    <m/>
  </r>
  <r>
    <x v="46"/>
    <n v="24625"/>
    <n v="8.3000000000000007"/>
    <n v="7.3"/>
    <n v="9.5"/>
    <x v="2"/>
    <x v="2"/>
    <s v="North Dakota"/>
    <x v="46"/>
    <n v="204"/>
    <n v="24421"/>
    <n v="1.1320889145474047E-3"/>
    <n v="7.1521750448434593"/>
    <n v="9.4163528739382691"/>
    <n v="0.14782495515654048"/>
    <n v="8.3647126061730859E-2"/>
    <n v="177"/>
    <n v="233"/>
    <n v="7.187817258883249"/>
    <n v="9.4619289340101531"/>
    <n v="0.11218274111675086"/>
    <n v="3.8071065989846886E-2"/>
    <n v="8.3609588276673738E-3"/>
    <n v="1.1397670667543014E-3"/>
    <n v="7.2211917609130722"/>
    <n v="9.5007258944216755"/>
    <n v="7.8808239086927578E-2"/>
    <n v="7.2589442167547702E-4"/>
    <n v="55.819918657443885"/>
    <n v="7.248037646435554"/>
    <n v="9.5144828119856477"/>
    <n v="5.1962353564445785E-2"/>
    <n v="1.4482811985647714E-2"/>
    <m/>
    <m/>
    <m/>
    <m/>
    <m/>
    <m/>
    <m/>
    <m/>
    <m/>
    <m/>
    <m/>
    <m/>
    <m/>
    <m/>
    <m/>
    <m/>
    <m/>
    <m/>
  </r>
  <r>
    <x v="41"/>
    <n v="802186"/>
    <n v="3.5"/>
    <n v="3.4"/>
    <n v="3.7"/>
    <x v="2"/>
    <x v="2"/>
    <s v="Ohio"/>
    <x v="41"/>
    <n v="2808"/>
    <n v="799378"/>
    <n v="1.2924391981838365E-4"/>
    <n v="3.3711911413769"/>
    <n v="3.6296789810136674"/>
    <n v="2.8808858623099898E-2"/>
    <n v="7.0321018986332806E-2"/>
    <n v="2704"/>
    <n v="2912"/>
    <n v="3.3707893181880513"/>
    <n v="3.6300808042025166"/>
    <n v="2.9210681811948636E-2"/>
    <n v="6.9919195797483624E-2"/>
    <n v="3.5028126562913972E-3"/>
    <n v="1.293092015808442E-4"/>
    <n v="3.3735034547105531"/>
    <n v="3.6321218578722414"/>
    <n v="2.6496545289446782E-2"/>
    <n v="6.7878142127758778E-2"/>
    <n v="207.37251250762699"/>
    <n v="3.3741819370763997"/>
    <n v="3.6326899632195753"/>
    <n v="2.5818062923600227E-2"/>
    <n v="6.7310036780424909E-2"/>
    <m/>
    <m/>
    <m/>
    <m/>
    <m/>
    <m/>
    <m/>
    <m/>
    <m/>
    <m/>
    <m/>
    <m/>
    <m/>
    <m/>
    <m/>
    <m/>
    <m/>
    <m/>
  </r>
  <r>
    <x v="26"/>
    <n v="311496"/>
    <n v="1.8"/>
    <n v="1.6"/>
    <n v="1.9"/>
    <x v="2"/>
    <x v="2"/>
    <s v="Oklahoma"/>
    <x v="26"/>
    <n v="561"/>
    <n v="310935"/>
    <n v="1.4889688621668324E-4"/>
    <n v="1.6520893222739554"/>
    <n v="1.949883094707322"/>
    <n v="5.2089322273955352E-2"/>
    <n v="4.9883094707322106E-2"/>
    <n v="515"/>
    <n v="608"/>
    <n v="1.6533117600226006"/>
    <n v="1.9518709710558082"/>
    <n v="5.3311760022600518E-2"/>
    <n v="5.187097105580829E-2"/>
    <n v="1.8071300671424688E-3"/>
    <n v="1.4927574792629946E-4"/>
    <n v="1.6578543192161694"/>
    <n v="1.9564058150687682"/>
    <n v="5.7854319216169348E-2"/>
    <n v="5.6405815068768295E-2"/>
    <n v="92.79983955469072"/>
    <n v="1.6597787248034608"/>
    <n v="1.9576916839885738"/>
    <n v="5.9778724803460692E-2"/>
    <n v="5.7691683988573939E-2"/>
    <m/>
    <m/>
    <m/>
    <m/>
    <m/>
    <m/>
    <m/>
    <m/>
    <m/>
    <m/>
    <m/>
    <m/>
    <m/>
    <m/>
    <m/>
    <m/>
    <m/>
    <m/>
  </r>
  <r>
    <x v="19"/>
    <n v="178898"/>
    <n v="6.4"/>
    <n v="6.1"/>
    <n v="6.8"/>
    <x v="2"/>
    <x v="2"/>
    <s v="Oregon"/>
    <x v="19"/>
    <n v="1145"/>
    <n v="177753"/>
    <n v="3.6953116900258686E-4"/>
    <n v="6.0307639712449284"/>
    <n v="6.769826309250103"/>
    <n v="6.9236028755071288E-2"/>
    <n v="3.0173690749896842E-2"/>
    <n v="1079"/>
    <n v="1212"/>
    <n v="6.0313698308533352"/>
    <n v="6.7748102270567587"/>
    <n v="6.8630169146664421E-2"/>
    <n v="2.5189772943241096E-2"/>
    <n v="6.4108939296432191E-3"/>
    <n v="3.6998290299163989E-4"/>
    <n v="6.0409110266515791"/>
    <n v="6.7808768326348599"/>
    <n v="5.9088973348420559E-2"/>
    <n v="1.912316736513997E-2"/>
    <n v="132.24389429309042"/>
    <n v="6.0440897279008352"/>
    <n v="6.7832877887745129"/>
    <n v="5.5910272099164438E-2"/>
    <n v="1.6712211225486939E-2"/>
    <m/>
    <m/>
    <m/>
    <m/>
    <m/>
    <m/>
    <m/>
    <m/>
    <m/>
    <m/>
    <m/>
    <m/>
    <m/>
    <m/>
    <m/>
    <m/>
    <m/>
    <m/>
  </r>
  <r>
    <x v="11"/>
    <n v="677306"/>
    <n v="5.0999999999999996"/>
    <n v="5"/>
    <n v="5.3"/>
    <x v="2"/>
    <x v="2"/>
    <s v="Pennsylvania"/>
    <x v="11"/>
    <n v="3454"/>
    <n v="673852"/>
    <n v="1.6963448091264141E-4"/>
    <n v="4.9299807594661536"/>
    <n v="5.2692497212914367"/>
    <n v="7.001924053384645E-2"/>
    <n v="3.0750278708563172E-2"/>
    <n v="3340"/>
    <n v="3570"/>
    <n v="4.9313013615706929"/>
    <n v="5.2708819942537053"/>
    <n v="6.8698638429307124E-2"/>
    <n v="2.9118005746294529E-2"/>
    <n v="5.1024221380968401E-3"/>
    <n v="1.6970365287315007E-4"/>
    <n v="4.9327184852236901"/>
    <n v="5.2721257909699899"/>
    <n v="6.7281514776309947E-2"/>
    <n v="2.7874209030009922E-2"/>
    <n v="229.8044655676907"/>
    <n v="4.9335153456937633"/>
    <n v="5.2728053596594942"/>
    <n v="6.6484654306236735E-2"/>
    <n v="2.7194640340505671E-2"/>
    <m/>
    <m/>
    <m/>
    <m/>
    <m/>
    <m/>
    <m/>
    <m/>
    <m/>
    <m/>
    <m/>
    <m/>
    <m/>
    <m/>
    <m/>
    <m/>
    <m/>
    <m/>
  </r>
  <r>
    <x v="27"/>
    <n v="76203"/>
    <n v="8.1"/>
    <n v="7.5"/>
    <n v="8.8000000000000007"/>
    <x v="2"/>
    <x v="2"/>
    <s v="Rhode Island"/>
    <x v="27"/>
    <n v="617"/>
    <n v="75586"/>
    <n v="6.3628729383064713E-4"/>
    <n v="7.4605067956408968"/>
    <n v="8.7330813833021903"/>
    <n v="3.9493204359103196E-2"/>
    <n v="6.6918616697810407E-2"/>
    <n v="569"/>
    <n v="666"/>
    <n v="7.4668976287022817"/>
    <n v="8.7398133931734971"/>
    <n v="3.3102371297718314E-2"/>
    <n v="6.0186606826503564E-2"/>
    <n v="8.1215901034920653E-3"/>
    <n v="6.3771901795178787E-4"/>
    <n v="7.4838710855402777"/>
    <n v="8.7593091214438523"/>
    <n v="1.612891445972231E-2"/>
    <n v="4.0690878556148391E-2"/>
    <n v="97.011108542500196"/>
    <n v="7.4916525105898542"/>
    <n v="8.7646498778265123"/>
    <n v="8.3474894101458474E-3"/>
    <n v="3.535012217348843E-2"/>
    <m/>
    <m/>
    <m/>
    <m/>
    <m/>
    <m/>
    <m/>
    <m/>
    <m/>
    <m/>
    <m/>
    <m/>
    <m/>
    <m/>
    <m/>
    <m/>
    <m/>
    <m/>
  </r>
  <r>
    <x v="4"/>
    <n v="371453"/>
    <n v="4.0999999999999996"/>
    <n v="3.9"/>
    <n v="4.3"/>
    <x v="2"/>
    <x v="2"/>
    <s v="South Carolina"/>
    <x v="4"/>
    <n v="1523"/>
    <n v="369930"/>
    <n v="2.0549535689794076E-4"/>
    <n v="3.8946195970800863"/>
    <n v="4.3056103108759682"/>
    <n v="5.3804029199135961E-3"/>
    <n v="5.6103108759684162E-3"/>
    <n v="1447"/>
    <n v="1600"/>
    <n v="3.8955130258740676"/>
    <n v="4.3074090127149329"/>
    <n v="4.4869741259323526E-3"/>
    <n v="7.4090127149331053E-3"/>
    <n v="4.1052433532292295E-3"/>
    <n v="2.0568618237155125E-4"/>
    <n v="3.8995571708576784"/>
    <n v="4.3109295356007804"/>
    <n v="4.4282914232152137E-4"/>
    <n v="1.0929535600780582E-2"/>
    <n v="152.68710633127859"/>
    <n v="3.9010647119965642"/>
    <n v="4.3121140972538976"/>
    <n v="1.064711996564327E-3"/>
    <n v="1.2114097253897782E-2"/>
    <m/>
    <m/>
    <m/>
    <m/>
    <m/>
    <m/>
    <m/>
    <m/>
    <m/>
    <m/>
    <m/>
    <m/>
    <m/>
    <m/>
    <m/>
    <m/>
    <m/>
    <m/>
  </r>
  <r>
    <x v="42"/>
    <n v="54810"/>
    <n v="2.7"/>
    <n v="2.2999999999999998"/>
    <n v="3.2"/>
    <x v="2"/>
    <x v="2"/>
    <s v="South Dakota"/>
    <x v="42"/>
    <n v="148"/>
    <n v="54662"/>
    <n v="4.3444220024151987E-4"/>
    <n v="2.2657949827542838"/>
    <n v="3.1346793832373234"/>
    <n v="3.4205017245716007E-2"/>
    <n v="6.5320616762676753E-2"/>
    <n v="125"/>
    <n v="172"/>
    <n v="2.2806057288815911"/>
    <n v="3.1381134829410691"/>
    <n v="1.9394271118408746E-2"/>
    <n v="6.1886517058931112E-2"/>
    <n v="2.7350889012764438E-3"/>
    <n v="4.3860058085092371E-4"/>
    <n v="2.29648832042552"/>
    <n v="3.1736894821273673"/>
    <n v="3.5116795744798424E-3"/>
    <n v="2.6310517872632833E-2"/>
    <n v="47.698199171733741"/>
    <n v="2.3091180339835895"/>
    <n v="3.1793033357666682"/>
    <n v="9.1180339835896795E-3"/>
    <n v="2.0696664233331941E-2"/>
    <m/>
    <m/>
    <m/>
    <m/>
    <m/>
    <m/>
    <m/>
    <m/>
    <m/>
    <m/>
    <m/>
    <m/>
    <m/>
    <m/>
    <m/>
    <m/>
    <m/>
    <m/>
  </r>
  <r>
    <x v="16"/>
    <n v="503828"/>
    <n v="1.5"/>
    <n v="1.4"/>
    <n v="1.6"/>
    <x v="2"/>
    <x v="2"/>
    <s v="Tennessee"/>
    <x v="16"/>
    <n v="756"/>
    <n v="503072"/>
    <n v="1.0688102558805785E-4"/>
    <n v="1.3936310539311432"/>
    <n v="1.6073931051072587"/>
    <n v="6.3689460688567401E-3"/>
    <n v="7.3931051072586573E-3"/>
    <n v="702"/>
    <n v="810"/>
    <n v="1.3933326452678294"/>
    <n v="1.6076915137705725"/>
    <n v="6.6673547321705051E-3"/>
    <n v="7.6915137705724224E-3"/>
    <n v="1.5043128818850041E-3"/>
    <n v="1.0708316626562114E-4"/>
    <n v="1.3972297156193831"/>
    <n v="1.6113960481506251"/>
    <n v="2.7702843806167721E-3"/>
    <n v="1.1396048150625004E-2"/>
    <n v="107.73224960607959"/>
    <n v="1.3983923734698931"/>
    <n v="1.6122181795049906"/>
    <n v="1.6076265301068204E-3"/>
    <n v="1.221817950499049E-2"/>
    <m/>
    <m/>
    <m/>
    <m/>
    <m/>
    <m/>
    <m/>
    <m/>
    <m/>
    <m/>
    <m/>
    <m/>
    <m/>
    <m/>
    <m/>
    <m/>
    <m/>
    <m/>
  </r>
  <r>
    <x v="50"/>
    <n v="1710039"/>
    <n v="1.6"/>
    <n v="1.5"/>
    <n v="1.6"/>
    <x v="2"/>
    <x v="2"/>
    <s v="Texas"/>
    <x v="50"/>
    <n v="2736"/>
    <n v="1707303"/>
    <n v="5.9903530155238271E-5"/>
    <n v="1.5400599794489285"/>
    <n v="1.6598670397594051"/>
    <n v="4.0059979448928473E-2"/>
    <n v="5.9867039759404994E-2"/>
    <n v="2634"/>
    <n v="2839"/>
    <n v="1.5403157471847133"/>
    <n v="1.6601960540081249"/>
    <n v="4.0315747184713313E-2"/>
    <n v="6.0196054008124777E-2"/>
    <n v="1.6010831208618454E-3"/>
    <n v="5.993484331857361E-5"/>
    <n v="1.5411482775432719"/>
    <n v="1.661017964180419"/>
    <n v="4.1148277543271883E-2"/>
    <n v="6.1017964180418938E-2"/>
    <n v="204.89206880206871"/>
    <n v="1.5414670504749393"/>
    <n v="1.661283971919596"/>
    <n v="4.146705047493926E-2"/>
    <n v="6.1283971919595892E-2"/>
    <m/>
    <m/>
    <m/>
    <m/>
    <m/>
    <m/>
    <m/>
    <m/>
    <m/>
    <m/>
    <m/>
    <m/>
    <m/>
    <m/>
    <m/>
    <m/>
    <m/>
    <m/>
  </r>
  <r>
    <x v="12"/>
    <n v="97080"/>
    <n v="3"/>
    <n v="2.6"/>
    <n v="3.3"/>
    <x v="2"/>
    <x v="2"/>
    <s v="Utah"/>
    <x v="12"/>
    <n v="291"/>
    <n v="96789"/>
    <n v="3.4388476467743414E-4"/>
    <n v="2.6536430474362867"/>
    <n v="3.3414125767911549"/>
    <n v="5.3643047436286562E-2"/>
    <n v="4.1412576791155065E-2"/>
    <n v="258"/>
    <n v="325"/>
    <n v="2.6576019777503088"/>
    <n v="3.3477544293366295"/>
    <n v="5.760197775030873E-2"/>
    <n v="4.7754429336629656E-2"/>
    <n v="3.0171934382571069E-3"/>
    <n v="3.4556072807440693E-4"/>
    <n v="2.6716327101827"/>
    <n v="3.3627541663315137"/>
    <n v="7.1632710182699899E-2"/>
    <n v="6.2754166331513872E-2"/>
    <n v="66.821962374273681"/>
    <n v="2.6781979814168828"/>
    <n v="3.3664892703706375"/>
    <n v="7.8197981416882723E-2"/>
    <n v="6.6489270370637676E-2"/>
    <m/>
    <m/>
    <m/>
    <m/>
    <m/>
    <m/>
    <m/>
    <m/>
    <m/>
    <m/>
    <m/>
    <m/>
    <m/>
    <m/>
    <m/>
    <m/>
    <m/>
    <m/>
  </r>
  <r>
    <x v="44"/>
    <n v="52366"/>
    <n v="8.5"/>
    <n v="7.7"/>
    <n v="9.3000000000000007"/>
    <x v="2"/>
    <x v="2"/>
    <s v="Vermont"/>
    <x v="44"/>
    <n v="445"/>
    <n v="51921"/>
    <n v="7.861863851547317E-4"/>
    <n v="7.7116939188593232"/>
    <n v="9.2840666891687871"/>
    <n v="1.1693918859323027E-2"/>
    <n v="1.5933310831213632E-2"/>
    <n v="404"/>
    <n v="487"/>
    <n v="7.7149295344307376"/>
    <n v="9.2999274338311118"/>
    <n v="1.4929534430737412E-2"/>
    <n v="7.2566168888954508E-5"/>
    <n v="8.533933213484491E-3"/>
    <n v="7.8863353000239273E-4"/>
    <n v="7.7452996834820977"/>
    <n v="9.3225667434868846"/>
    <n v="4.5299683482097564E-2"/>
    <n v="2.2566743486883922E-2"/>
    <n v="82.382609298501094"/>
    <n v="7.7569344005083867"/>
    <n v="9.3300269859285638"/>
    <n v="5.6934400508386496E-2"/>
    <n v="3.0026985928563121E-2"/>
    <m/>
    <m/>
    <m/>
    <m/>
    <m/>
    <m/>
    <m/>
    <m/>
    <m/>
    <m/>
    <m/>
    <m/>
    <m/>
    <m/>
    <m/>
    <m/>
    <m/>
    <m/>
  </r>
  <r>
    <x v="43"/>
    <n v="338551"/>
    <n v="3"/>
    <n v="2.8"/>
    <n v="3.2"/>
    <x v="2"/>
    <x v="2"/>
    <s v="Virginia"/>
    <x v="43"/>
    <n v="1016"/>
    <n v="337535"/>
    <n v="1.8425454100581313E-4"/>
    <n v="2.816770415352313"/>
    <n v="3.1852794973639393"/>
    <n v="1.6770415352313162E-2"/>
    <n v="1.4720502636060839E-2"/>
    <n v="954"/>
    <n v="1078"/>
    <n v="2.8178915436669807"/>
    <n v="3.1841583690492716"/>
    <n v="1.7891543666980869E-2"/>
    <n v="1.5841630950728547E-2"/>
    <n v="3.0066642232146582E-3"/>
    <n v="1.8451220440791389E-4"/>
    <n v="2.8221520188067446"/>
    <n v="3.191176427622572"/>
    <n v="2.2152018806744778E-2"/>
    <n v="8.823572377428146E-3"/>
    <n v="124.7876499105483"/>
    <n v="2.8238465010146867"/>
    <n v="3.1924356766201591"/>
    <n v="2.3846501014686883E-2"/>
    <n v="7.5643233798410314E-3"/>
    <m/>
    <m/>
    <m/>
    <m/>
    <m/>
    <m/>
    <m/>
    <m/>
    <m/>
    <m/>
    <m/>
    <m/>
    <m/>
    <m/>
    <m/>
    <m/>
    <m/>
    <m/>
  </r>
  <r>
    <x v="28"/>
    <n v="472691"/>
    <n v="1.6"/>
    <n v="1.5"/>
    <n v="1.7"/>
    <x v="2"/>
    <x v="2"/>
    <s v="Washington"/>
    <x v="28"/>
    <n v="756"/>
    <n v="471935"/>
    <n v="1.1391583086394058E-4"/>
    <n v="1.4854376579903004"/>
    <n v="1.7132693197181814"/>
    <n v="1.4562342009699636E-2"/>
    <n v="1.326931971818146E-2"/>
    <n v="703"/>
    <n v="811"/>
    <n v="1.4872295008790097"/>
    <n v="1.7157085707153299"/>
    <n v="1.2770499120990264E-2"/>
    <n v="1.5708570715329939E-2"/>
    <n v="1.6034038515657762E-3"/>
    <n v="1.1413118319189082E-4"/>
    <n v="1.4892726683738853"/>
    <n v="1.717535034757667"/>
    <n v="1.0727331626114722E-2"/>
    <n v="1.7535034757667045E-2"/>
    <n v="107.72692757694846"/>
    <n v="1.4905118563331119"/>
    <n v="1.7184113765489106"/>
    <n v="9.4881436668881047E-3"/>
    <n v="1.8411376548910674E-2"/>
    <m/>
    <m/>
    <m/>
    <m/>
    <m/>
    <m/>
    <m/>
    <m/>
    <m/>
    <m/>
    <m/>
    <m/>
    <m/>
    <m/>
    <m/>
    <m/>
    <m/>
    <m/>
  </r>
  <r>
    <x v="5"/>
    <n v="142482"/>
    <n v="6.4"/>
    <n v="6"/>
    <n v="6.8"/>
    <x v="2"/>
    <x v="2"/>
    <s v="West Virginia"/>
    <x v="5"/>
    <n v="912"/>
    <n v="141570"/>
    <n v="4.140865480138759E-4"/>
    <n v="5.9867219751679999"/>
    <n v="6.8148950711957514"/>
    <n v="1.3278024832000135E-2"/>
    <n v="1.4895071195751619E-2"/>
    <n v="853"/>
    <n v="971"/>
    <n v="5.9867211296865568"/>
    <n v="6.8148959166771945"/>
    <n v="1.3278870313443214E-2"/>
    <n v="1.4895916677194698E-2"/>
    <n v="6.4141160978052397E-3"/>
    <n v="4.1472196316663532E-4"/>
    <n v="5.9993941346386039"/>
    <n v="6.8288380609718757"/>
    <n v="6.0586536139606295E-4"/>
    <n v="2.8838060971875912E-2"/>
    <n v="118.03014595940117"/>
    <n v="6.003443203006694"/>
    <n v="6.8318072337831319"/>
    <n v="3.4432030066939845E-3"/>
    <n v="3.1807233783132105E-2"/>
    <m/>
    <m/>
    <m/>
    <m/>
    <m/>
    <m/>
    <m/>
    <m/>
    <m/>
    <m/>
    <m/>
    <m/>
    <m/>
    <m/>
    <m/>
    <m/>
    <m/>
    <m/>
  </r>
  <r>
    <x v="13"/>
    <n v="307314"/>
    <n v="5.0999999999999996"/>
    <n v="4.9000000000000004"/>
    <n v="5.4"/>
    <x v="2"/>
    <x v="2"/>
    <s v="Wisconsin"/>
    <x v="13"/>
    <n v="1567"/>
    <n v="305747"/>
    <n v="2.518199731656284E-4"/>
    <n v="4.8471992709950671"/>
    <n v="5.3508392173263237"/>
    <n v="5.2800729004933267E-2"/>
    <n v="4.9160782673676628E-2"/>
    <n v="1490"/>
    <n v="1645"/>
    <n v="4.8484611830245283"/>
    <n v="5.352831306090839"/>
    <n v="5.1538816975472024E-2"/>
    <n v="4.7168693909161341E-2"/>
    <n v="5.105205483556593E-3"/>
    <n v="2.5204625262106992E-4"/>
    <n v="4.8531592309355238"/>
    <n v="5.3572517361776626"/>
    <n v="4.684076906447654E-2"/>
    <n v="4.2748263822337762E-2"/>
    <n v="154.79870988996876"/>
    <n v="4.854978049379822"/>
    <n v="5.358686877852481"/>
    <n v="4.502195062017833E-2"/>
    <n v="4.1313122147519366E-2"/>
    <m/>
    <m/>
    <m/>
    <m/>
    <m/>
    <m/>
    <m/>
    <m/>
    <m/>
    <m/>
    <m/>
    <m/>
    <m/>
    <m/>
    <m/>
    <m/>
    <m/>
    <m/>
  </r>
  <r>
    <x v="29"/>
    <n v="33643"/>
    <n v="3.2"/>
    <n v="2.7"/>
    <n v="3.9"/>
    <x v="2"/>
    <x v="2"/>
    <s v="Wyoming"/>
    <x v="29"/>
    <n v="108"/>
    <n v="33535"/>
    <n v="6.0445928170085688E-4"/>
    <n v="2.6057181697749328"/>
    <n v="3.8146367331766466"/>
    <n v="9.428183022506742E-2"/>
    <n v="8.5363266823353268E-2"/>
    <n v="88"/>
    <n v="128"/>
    <n v="2.6157001456469398"/>
    <n v="3.8046547573046401"/>
    <n v="8.4299854353060422E-2"/>
    <n v="9.5345242695359822E-2"/>
    <n v="3.2668959297375826E-3"/>
    <n v="6.1235542322873166E-4"/>
    <n v="2.6545405065088508"/>
    <n v="3.8792513529663144"/>
    <n v="4.5459493491149416E-2"/>
    <n v="2.0748647033685508E-2"/>
    <n v="40.759121548263728"/>
    <n v="2.6760660059700925"/>
    <n v="3.8874463252237592"/>
    <n v="2.3933994029907701E-2"/>
    <n v="1.2553674776240697E-2"/>
    <m/>
    <m/>
    <m/>
    <m/>
    <m/>
    <m/>
    <m/>
    <m/>
    <m/>
    <m/>
    <m/>
    <m/>
    <m/>
    <m/>
    <m/>
    <m/>
    <m/>
    <m/>
  </r>
  <r>
    <x v="6"/>
    <n v="330980"/>
    <n v="19.8"/>
    <n v="19.399999999999999"/>
    <n v="20.3"/>
    <x v="11"/>
    <x v="2"/>
    <s v="Alabama"/>
    <x v="6"/>
    <n v="6553"/>
    <n v="324427"/>
    <n v="4.7459596645420596E-4"/>
    <n v="19.324183415985821"/>
    <n v="20.273375348894234"/>
    <n v="7.5816584014177124E-2"/>
    <n v="2.6624651105766617E-2"/>
    <n v="6397"/>
    <n v="6711"/>
    <n v="19.327451809777024"/>
    <n v="20.276149616291015"/>
    <n v="7.254819022297454E-2"/>
    <n v="2.3850383708985845E-2"/>
    <n v="1.9804352685373845E-2"/>
    <n v="4.746913747034941E-4"/>
    <n v="19.329661310670353"/>
    <n v="20.279044060077339"/>
    <n v="7.0338689329645376E-2"/>
    <n v="2.0955939922661315E-2"/>
    <n v="314.17528818768307"/>
    <n v="19.331255136551896"/>
    <n v="20.28047152972368"/>
    <n v="6.8744863448102933E-2"/>
    <n v="1.952847027632032E-2"/>
    <m/>
    <m/>
    <m/>
    <m/>
    <m/>
    <m/>
    <m/>
    <m/>
    <m/>
    <m/>
    <m/>
    <m/>
    <m/>
    <m/>
    <m/>
    <m/>
    <m/>
    <m/>
  </r>
  <r>
    <x v="30"/>
    <n v="60366"/>
    <n v="5.3"/>
    <n v="4.7"/>
    <n v="5.9"/>
    <x v="11"/>
    <x v="2"/>
    <s v="Alaska"/>
    <x v="30"/>
    <n v="320"/>
    <n v="60046"/>
    <n v="5.7926397757165037E-4"/>
    <n v="4.7217332725360261"/>
    <n v="5.8802612276793269"/>
    <n v="2.1733272536025972E-2"/>
    <n v="1.9738772320673448E-2"/>
    <n v="285"/>
    <n v="355"/>
    <n v="4.7212006758771494"/>
    <n v="5.8807938243382036"/>
    <n v="2.1200675877149244E-2"/>
    <n v="1.9206175661796721E-2"/>
    <n v="5.3324759785883281E-3"/>
    <n v="5.8180576316844133E-4"/>
    <n v="4.7506702154198868"/>
    <n v="5.9142817417567697"/>
    <n v="5.0670215419886588E-2"/>
    <n v="1.4281741756769328E-2"/>
    <n v="69.986835970396257"/>
    <n v="4.7611076073672995"/>
    <n v="5.920408912111248"/>
    <n v="6.1107607367299366E-2"/>
    <n v="2.0408912111247623E-2"/>
    <m/>
    <m/>
    <m/>
    <m/>
    <m/>
    <m/>
    <m/>
    <m/>
    <m/>
    <m/>
    <m/>
    <m/>
    <m/>
    <m/>
    <m/>
    <m/>
    <m/>
    <m/>
  </r>
  <r>
    <x v="0"/>
    <n v="475755"/>
    <n v="4.9000000000000004"/>
    <n v="4.7"/>
    <n v="5.0999999999999996"/>
    <x v="11"/>
    <x v="2"/>
    <s v="Arizona"/>
    <x v="0"/>
    <n v="2331"/>
    <n v="473424"/>
    <n v="1.9841263335639464E-4"/>
    <n v="4.7011680331631371"/>
    <n v="5.0979932998759265"/>
    <n v="1.1680331631369612E-3"/>
    <n v="2.006700124073113E-3"/>
    <n v="2237"/>
    <n v="2426"/>
    <n v="4.701999978980778"/>
    <n v="5.0992632762661456"/>
    <n v="1.9999789807778612E-3"/>
    <n v="7.3672373385402778E-4"/>
    <n v="4.9035782966363912E-3"/>
    <n v="1.9853261182768689E-4"/>
    <n v="4.7050456848087041"/>
    <n v="5.1021109084640779"/>
    <n v="5.0456848087039319E-3"/>
    <n v="2.1109084640782427E-3"/>
    <n v="188.81053783098869"/>
    <n v="4.7061983202022137"/>
    <n v="5.1030601783067064"/>
    <n v="6.1983202022135586E-3"/>
    <n v="3.0601783067067956E-3"/>
    <m/>
    <m/>
    <m/>
    <m/>
    <m/>
    <m/>
    <m/>
    <m/>
    <m/>
    <m/>
    <m/>
    <m/>
    <m/>
    <m/>
    <m/>
    <m/>
    <m/>
    <m/>
  </r>
  <r>
    <x v="7"/>
    <n v="317561"/>
    <n v="4.5"/>
    <n v="4.2"/>
    <n v="4.7"/>
    <x v="11"/>
    <x v="2"/>
    <s v="Arkansas"/>
    <x v="7"/>
    <n v="1429"/>
    <n v="316132"/>
    <n v="2.3278644796022037E-4"/>
    <n v="4.2671364015080702"/>
    <n v="4.732709297428511"/>
    <n v="6.7136401508069987E-2"/>
    <n v="3.2709297428510808E-2"/>
    <n v="1356"/>
    <n v="1503"/>
    <n v="4.2700457549888053"/>
    <n v="4.7329489452420166"/>
    <n v="7.0045754988805164E-2"/>
    <n v="3.2948945242016414E-2"/>
    <n v="4.5059167218796077E-3"/>
    <n v="2.3301642229653146E-4"/>
    <n v="4.2729002995830765"/>
    <n v="4.7389331441761389"/>
    <n v="7.2900299583076311E-2"/>
    <n v="3.893314417613869E-2"/>
    <n v="147.87194909976077"/>
    <n v="4.2746695403196719"/>
    <n v="4.7403128666415375"/>
    <n v="7.4669540319671768E-2"/>
    <n v="4.0312866641537326E-2"/>
    <m/>
    <m/>
    <m/>
    <m/>
    <m/>
    <m/>
    <m/>
    <m/>
    <m/>
    <m/>
    <m/>
    <m/>
    <m/>
    <m/>
    <m/>
    <m/>
    <m/>
    <m/>
  </r>
  <r>
    <x v="31"/>
    <n v="2832737"/>
    <n v="2.5"/>
    <n v="2.4"/>
    <n v="2.6"/>
    <x v="11"/>
    <x v="2"/>
    <s v="California"/>
    <x v="31"/>
    <n v="7082"/>
    <n v="2825655"/>
    <n v="5.8153550755753927E-5"/>
    <n v="2.4419020491816918"/>
    <n v="2.5582091506931999"/>
    <n v="4.1902049181691936E-2"/>
    <n v="4.1790849306800215E-2"/>
    <n v="6918"/>
    <n v="7247"/>
    <n v="2.4421610618987928"/>
    <n v="2.558303153451944"/>
    <n v="4.2161061898792873E-2"/>
    <n v="4.1696846548056055E-2"/>
    <n v="2.5007302559178803E-3"/>
    <n v="5.8165250447704381E-5"/>
    <n v="2.442565005470176"/>
    <n v="2.5588955063655847"/>
    <n v="4.2565005470176054E-2"/>
    <n v="4.1104493634415373E-2"/>
    <n v="329.47822327253363"/>
    <n v="2.4427513863959911"/>
    <n v="2.5590621404368923"/>
    <n v="4.2751386395991187E-2"/>
    <n v="4.0937859563107803E-2"/>
    <m/>
    <m/>
    <m/>
    <m/>
    <m/>
    <m/>
    <m/>
    <m/>
    <m/>
    <m/>
    <m/>
    <m/>
    <m/>
    <m/>
    <m/>
    <m/>
    <m/>
    <m/>
  </r>
  <r>
    <x v="8"/>
    <n v="208987"/>
    <n v="2.8"/>
    <n v="2.6"/>
    <n v="3"/>
    <x v="11"/>
    <x v="2"/>
    <s v="Colorado"/>
    <x v="8"/>
    <n v="585"/>
    <n v="208402"/>
    <n v="2.2651556907712139E-4"/>
    <n v="2.5727016071108713"/>
    <n v="3.0257327452651142"/>
    <n v="2.7298392889128831E-2"/>
    <n v="2.5732745265114154E-2"/>
    <n v="538"/>
    <n v="633"/>
    <n v="2.5743228047677609"/>
    <n v="3.0288965342341867"/>
    <n v="2.5677195232239214E-2"/>
    <n v="2.8896534234186699E-2"/>
    <n v="2.8083562194087495E-3"/>
    <n v="2.2706589714403859E-4"/>
    <n v="2.581290322264711"/>
    <n v="3.0354221165527879"/>
    <n v="1.8709677735289088E-2"/>
    <n v="3.542211655278793E-2"/>
    <n v="94.715195830465376"/>
    <n v="2.5841473613164423"/>
    <n v="3.0373499761742226"/>
    <n v="1.5852638683557796E-2"/>
    <n v="3.7349976174222643E-2"/>
    <m/>
    <m/>
    <m/>
    <m/>
    <m/>
    <m/>
    <m/>
    <m/>
    <m/>
    <m/>
    <m/>
    <m/>
    <m/>
    <m/>
    <m/>
    <m/>
    <m/>
    <m/>
  </r>
  <r>
    <x v="20"/>
    <n v="198270"/>
    <n v="0.5"/>
    <n v="0.4"/>
    <n v="0.6"/>
    <x v="11"/>
    <x v="2"/>
    <s v="Connecticut"/>
    <x v="20"/>
    <n v="99"/>
    <n v="198171"/>
    <n v="9.8333212792511431E-5"/>
    <n v="0.40098589751161934"/>
    <n v="0.59765232309664218"/>
    <n v="9.8589751161931583E-4"/>
    <n v="2.3476769033577982E-3"/>
    <n v="80"/>
    <n v="119"/>
    <n v="0.40349019014475213"/>
    <n v="0.6001916578403188"/>
    <n v="3.4901901447521033E-3"/>
    <n v="1.9165784031882627E-4"/>
    <n v="5.0899669198827327E-4"/>
    <n v="9.9750662734616628E-5"/>
    <n v="0.40924602925365661"/>
    <n v="0.60874735472288988"/>
    <n v="9.2460292536565847E-3"/>
    <n v="8.7473547228898996E-3"/>
    <n v="39.083751882845689"/>
    <n v="0.41295842591484549"/>
    <n v="0.61007848772069373"/>
    <n v="1.2958425914845473E-2"/>
    <n v="1.0078487720693752E-2"/>
    <m/>
    <m/>
    <m/>
    <m/>
    <m/>
    <m/>
    <m/>
    <m/>
    <m/>
    <m/>
    <m/>
    <m/>
    <m/>
    <m/>
    <m/>
    <m/>
    <m/>
    <m/>
  </r>
  <r>
    <x v="32"/>
    <n v="56660"/>
    <n v="3.7"/>
    <n v="3.2"/>
    <n v="4.2"/>
    <x v="11"/>
    <x v="2"/>
    <s v="Delaware"/>
    <x v="32"/>
    <n v="210"/>
    <n v="56450"/>
    <n v="5.0035109693732992E-4"/>
    <n v="3.2059672934615402"/>
    <n v="4.2066694873362005"/>
    <n v="5.9672934615400131E-3"/>
    <n v="6.6694873362003193E-3"/>
    <n v="182"/>
    <n v="238"/>
    <n v="3.2121426050123545"/>
    <n v="4.2004941757853862"/>
    <n v="1.2142605012354313E-2"/>
    <n v="4.9417578538601958E-4"/>
    <n v="3.7399640397546324E-3"/>
    <n v="5.037162960153409E-4"/>
    <n v="3.2362477437392916"/>
    <n v="4.2436803357699731"/>
    <n v="3.6247743739291405E-2"/>
    <n v="4.3680335769972878E-2"/>
    <n v="56.762633291055366"/>
    <n v="3.2479162730004165"/>
    <n v="4.2496597451987572"/>
    <n v="4.7916273000416343E-2"/>
    <n v="4.9659745198757044E-2"/>
    <m/>
    <m/>
    <m/>
    <m/>
    <m/>
    <m/>
    <m/>
    <m/>
    <m/>
    <m/>
    <m/>
    <m/>
    <m/>
    <m/>
    <m/>
    <m/>
    <m/>
    <m/>
  </r>
  <r>
    <x v="47"/>
    <n v="62544"/>
    <n v="0.9"/>
    <n v="0.7"/>
    <n v="1.1000000000000001"/>
    <x v="11"/>
    <x v="2"/>
    <s v="District of Columbia"/>
    <x v="47"/>
    <n v="56"/>
    <n v="62488"/>
    <n v="2.3440233699462492E-4"/>
    <n v="0.66096732276490433"/>
    <n v="1.1297719967541542"/>
    <n v="3.9032677235095625E-2"/>
    <n v="2.9771996754154095E-2"/>
    <n v="42"/>
    <n v="71"/>
    <n v="0.67152724481964698"/>
    <n v="1.1352008186236888"/>
    <n v="2.8472755180352971E-2"/>
    <n v="3.5200818623688734E-2"/>
    <n v="9.2602283403305028E-4"/>
    <n v="2.4033260132771248E-4"/>
    <n v="0.6856902327053378"/>
    <n v="1.1663554353607628"/>
    <n v="1.4309767294662157E-2"/>
    <n v="6.6355435360762716E-2"/>
    <n v="29.441533706586757"/>
    <n v="0.69866459877475084"/>
    <n v="1.1693688312456674"/>
    <n v="1.335401225249111E-3"/>
    <n v="6.9368831245667284E-2"/>
    <m/>
    <m/>
    <m/>
    <m/>
    <m/>
    <m/>
    <m/>
    <m/>
    <m/>
    <m/>
    <m/>
    <m/>
    <m/>
    <m/>
    <m/>
    <m/>
    <m/>
    <m/>
  </r>
  <r>
    <x v="14"/>
    <n v="1109808"/>
    <n v="2.6"/>
    <n v="2.5"/>
    <n v="2.7"/>
    <x v="11"/>
    <x v="2"/>
    <s v="Florida"/>
    <x v="14"/>
    <n v="2886"/>
    <n v="1106922"/>
    <n v="9.4750822218336777E-5"/>
    <n v="2.5056989853159397"/>
    <n v="2.695200629752613"/>
    <n v="5.6989853159397086E-3"/>
    <n v="4.7993702473871913E-3"/>
    <n v="2781"/>
    <n v="2991"/>
    <n v="2.5058388478007005"/>
    <n v="2.6950607672678517"/>
    <n v="5.8388478007005418E-3"/>
    <n v="4.9392327321484686E-3"/>
    <n v="2.6021714866677269E-3"/>
    <n v="9.4797572449230766E-5"/>
    <n v="2.5073739142184963"/>
    <n v="2.6969690591169573"/>
    <n v="7.3739142184963136E-3"/>
    <n v="3.0309408830428985E-3"/>
    <n v="210.32735304815117"/>
    <n v="2.507863899909148"/>
    <n v="2.6973801270667908"/>
    <n v="7.8638999091480422E-3"/>
    <n v="2.6198729332094217E-3"/>
    <m/>
    <m/>
    <m/>
    <m/>
    <m/>
    <m/>
    <m/>
    <m/>
    <m/>
    <m/>
    <m/>
    <m/>
    <m/>
    <m/>
    <m/>
    <m/>
    <m/>
    <m/>
  </r>
  <r>
    <x v="1"/>
    <n v="751510"/>
    <n v="4"/>
    <n v="3.8"/>
    <n v="4.0999999999999996"/>
    <x v="11"/>
    <x v="2"/>
    <s v="Georgia"/>
    <x v="1"/>
    <n v="3006"/>
    <n v="748504"/>
    <n v="1.4270444341776202E-4"/>
    <n v="3.85724233041093"/>
    <n v="4.1426512172464545"/>
    <n v="5.7242330410930187E-2"/>
    <n v="4.265121724645482E-2"/>
    <n v="2899"/>
    <n v="3114"/>
    <n v="3.857566765578635"/>
    <n v="4.1436574363614591"/>
    <n v="5.756676557863516E-2"/>
    <n v="4.3657436361459467E-2"/>
    <n v="4.0024821413421254E-3"/>
    <n v="1.4277162968127918E-4"/>
    <n v="3.8597105116608463"/>
    <n v="4.1452537710234045"/>
    <n v="5.971051166084651E-2"/>
    <n v="4.5253771023404887E-2"/>
    <n v="214.50426536721432"/>
    <n v="3.8604326849057911"/>
    <n v="4.1458622452593623"/>
    <n v="6.0432684905791234E-2"/>
    <n v="4.5862245259362666E-2"/>
    <m/>
    <m/>
    <m/>
    <m/>
    <m/>
    <m/>
    <m/>
    <m/>
    <m/>
    <m/>
    <m/>
    <m/>
    <m/>
    <m/>
    <m/>
    <m/>
    <m/>
    <m/>
  </r>
  <r>
    <x v="45"/>
    <n v="78809"/>
    <n v="2"/>
    <n v="1.7"/>
    <n v="2.2999999999999998"/>
    <x v="11"/>
    <x v="2"/>
    <s v="Hawaii"/>
    <x v="45"/>
    <n v="158"/>
    <n v="78651"/>
    <n v="3.1229500190534251E-4"/>
    <n v="1.6925521602208105"/>
    <n v="2.3171421640314955"/>
    <n v="7.4478397791895024E-3"/>
    <n v="1.714216403149571E-2"/>
    <n v="134"/>
    <n v="183"/>
    <n v="1.7003134159804083"/>
    <n v="2.3220698143613041"/>
    <n v="3.1341598040834917E-4"/>
    <n v="2.2069814361304285E-2"/>
    <n v="2.0291202099838616E-3"/>
    <n v="3.1510453971351495E-4"/>
    <n v="1.7140156702703468"/>
    <n v="2.3442247496973763"/>
    <n v="1.4015670270346892E-2"/>
    <n v="4.4224749697376442E-2"/>
    <n v="49.295428270952236"/>
    <n v="1.7227270678447955"/>
    <n v="2.3482016397355814"/>
    <n v="2.2727067844795501E-2"/>
    <n v="4.8201639735581558E-2"/>
    <m/>
    <m/>
    <m/>
    <m/>
    <m/>
    <m/>
    <m/>
    <m/>
    <m/>
    <m/>
    <m/>
    <m/>
    <m/>
    <m/>
    <m/>
    <m/>
    <m/>
    <m/>
  </r>
  <r>
    <x v="21"/>
    <n v="105721"/>
    <n v="11.8"/>
    <n v="11.1"/>
    <n v="12.4"/>
    <x v="11"/>
    <x v="2"/>
    <s v="Idaho"/>
    <x v="21"/>
    <n v="1248"/>
    <n v="104473"/>
    <n v="6.5105176861830229E-4"/>
    <n v="11.153603881630938"/>
    <n v="12.455707418867544"/>
    <n v="5.3603881630937877E-2"/>
    <n v="5.5707418867543268E-2"/>
    <n v="1179"/>
    <n v="1317"/>
    <n v="11.151994400355653"/>
    <n v="12.457316900142828"/>
    <n v="5.199440035565317E-2"/>
    <n v="5.7316900142827976E-2"/>
    <n v="1.1822393981996984E-2"/>
    <n v="6.5176446306805633E-4"/>
    <n v="11.170629518928926"/>
    <n v="12.474158445065042"/>
    <n v="7.0629518928926771E-2"/>
    <n v="7.4158445065041434E-2"/>
    <n v="137.68603762588745"/>
    <n v="11.175970512640797"/>
    <n v="12.47827596636442"/>
    <n v="7.5970512640797239E-2"/>
    <n v="7.8275966364419247E-2"/>
    <m/>
    <m/>
    <m/>
    <m/>
    <m/>
    <m/>
    <m/>
    <m/>
    <m/>
    <m/>
    <m/>
    <m/>
    <m/>
    <m/>
    <m/>
    <m/>
    <m/>
    <m/>
  </r>
  <r>
    <x v="34"/>
    <n v="909088"/>
    <n v="2.8"/>
    <n v="2.7"/>
    <n v="3"/>
    <x v="11"/>
    <x v="2"/>
    <s v="Illinois"/>
    <x v="34"/>
    <n v="2545"/>
    <n v="906543"/>
    <n v="1.0861187249516965E-4"/>
    <n v="2.6908970859334973"/>
    <n v="2.9081208309238362"/>
    <n v="9.1029140665028763E-3"/>
    <n v="9.187916907616378E-2"/>
    <n v="2447"/>
    <n v="2645"/>
    <n v="2.6917086134675632"/>
    <n v="2.9095093104297933"/>
    <n v="8.2913865324369951E-3"/>
    <n v="9.0490689570206673E-2"/>
    <n v="2.8016099290070632E-3"/>
    <n v="1.0867258704754224E-4"/>
    <n v="2.6929373419595208"/>
    <n v="2.9102825160546053"/>
    <n v="7.0626580404793415E-3"/>
    <n v="8.9717483945394694E-2"/>
    <n v="197.49351876944053"/>
    <n v="2.6935386045223293"/>
    <n v="2.9107812523636332"/>
    <n v="6.4613954776708837E-3"/>
    <n v="8.9218747636366835E-2"/>
    <m/>
    <m/>
    <m/>
    <m/>
    <m/>
    <m/>
    <m/>
    <m/>
    <m/>
    <m/>
    <m/>
    <m/>
    <m/>
    <m/>
    <m/>
    <m/>
    <m/>
    <m/>
  </r>
  <r>
    <x v="22"/>
    <n v="431557"/>
    <n v="5.2"/>
    <n v="5"/>
    <n v="5.4"/>
    <x v="11"/>
    <x v="2"/>
    <s v="Indiana"/>
    <x v="22"/>
    <n v="2244"/>
    <n v="429313"/>
    <n v="2.1458002372084476E-4"/>
    <n v="4.985196599065949"/>
    <n v="5.4143566465076374"/>
    <n v="1.480340093405097E-2"/>
    <n v="1.4356646507637016E-2"/>
    <n v="2152"/>
    <n v="2337"/>
    <n v="4.9865950500165681"/>
    <n v="5.4152753865653898"/>
    <n v="1.3404949983431891E-2"/>
    <n v="1.5275386565389404E-2"/>
    <n v="5.2041809952413209E-3"/>
    <n v="2.1471462850683253E-4"/>
    <n v="4.9894663667344883"/>
    <n v="5.4188956237481536"/>
    <n v="1.053363326551171E-2"/>
    <n v="1.8895623748153234E-2"/>
    <n v="185.22633451077417"/>
    <n v="4.9907390922549109"/>
    <n v="5.4199400686100567"/>
    <n v="9.2609077450891419E-3"/>
    <n v="1.9940068610056372E-2"/>
    <m/>
    <m/>
    <m/>
    <m/>
    <m/>
    <m/>
    <m/>
    <m/>
    <m/>
    <m/>
    <m/>
    <m/>
    <m/>
    <m/>
    <m/>
    <m/>
    <m/>
    <m/>
  </r>
  <r>
    <x v="33"/>
    <n v="154384"/>
    <n v="3.7"/>
    <n v="3.4"/>
    <n v="4"/>
    <x v="11"/>
    <x v="2"/>
    <s v="Iowa"/>
    <x v="33"/>
    <n v="571"/>
    <n v="153813"/>
    <n v="3.0280234416473053E-4"/>
    <n v="3.3957674558145419"/>
    <n v="4.0013721441440024"/>
    <n v="4.2325441854580426E-3"/>
    <n v="1.3721441440024407E-3"/>
    <n v="525"/>
    <n v="618"/>
    <n v="3.4006114623277024"/>
    <n v="4.0030054927971808"/>
    <n v="6.1146232770248332E-4"/>
    <n v="3.0054927971807643E-3"/>
    <n v="3.7109187096391921E-3"/>
    <n v="3.0355304900030818E-4"/>
    <n v="3.4073656606388836"/>
    <n v="4.0144717586395009"/>
    <n v="7.3656606388836643E-3"/>
    <n v="1.4471758639500898E-2"/>
    <n v="93.533800252344264"/>
    <n v="3.4112390218542394"/>
    <n v="4.0170755914217482"/>
    <n v="1.1239021854239528E-2"/>
    <n v="1.7075591421748193E-2"/>
    <m/>
    <m/>
    <m/>
    <m/>
    <m/>
    <m/>
    <m/>
    <m/>
    <m/>
    <m/>
    <m/>
    <m/>
    <m/>
    <m/>
    <m/>
    <m/>
    <m/>
    <m/>
  </r>
  <r>
    <x v="35"/>
    <n v="138918"/>
    <n v="6.4"/>
    <n v="6"/>
    <n v="6.8"/>
    <x v="11"/>
    <x v="2"/>
    <s v="Kansas"/>
    <x v="35"/>
    <n v="889"/>
    <n v="138029"/>
    <n v="4.1932075498703989E-4"/>
    <n v="5.9801379184750028"/>
    <n v="6.8187794284490826"/>
    <n v="1.9862081524997244E-2"/>
    <n v="1.8779428449082758E-2"/>
    <n v="831"/>
    <n v="948"/>
    <n v="5.9819461840798169"/>
    <n v="6.8241696540405128"/>
    <n v="1.8053815920183069E-2"/>
    <n v="2.4169654040512967E-2"/>
    <n v="6.4131076874217379E-3"/>
    <n v="4.1998083863044479E-4"/>
    <n v="5.9931268487912934"/>
    <n v="6.8330885260521832"/>
    <n v="6.8731512087065738E-3"/>
    <n v="3.3088526052183376E-2"/>
    <n v="116.53317852960154"/>
    <n v="5.9972869017325143"/>
    <n v="6.8361267652549431"/>
    <n v="2.7130982674856696E-3"/>
    <n v="3.6126765254943294E-2"/>
    <m/>
    <m/>
    <m/>
    <m/>
    <m/>
    <m/>
    <m/>
    <m/>
    <m/>
    <m/>
    <m/>
    <m/>
    <m/>
    <m/>
    <m/>
    <m/>
    <m/>
    <m/>
  </r>
  <r>
    <x v="36"/>
    <n v="328498"/>
    <n v="4"/>
    <n v="3.8"/>
    <n v="4.3"/>
    <x v="11"/>
    <x v="2"/>
    <s v="Kentucky"/>
    <x v="36"/>
    <n v="1314"/>
    <n v="327184"/>
    <n v="2.1584535534466444E-4"/>
    <n v="3.7841789979238487"/>
    <n v="4.2158697086131776"/>
    <n v="1.5821002076151114E-2"/>
    <n v="8.4130291386822265E-2"/>
    <n v="1244"/>
    <n v="1385"/>
    <n v="3.7869332537793228"/>
    <n v="4.2161596113218343"/>
    <n v="1.306674622067705E-2"/>
    <n v="8.3840388678165567E-2"/>
    <n v="4.0058245140014047E-3"/>
    <n v="2.1607775690442435E-4"/>
    <n v="3.7897467570969803"/>
    <n v="4.2219022709058285"/>
    <n v="1.0253242903019544E-2"/>
    <n v="7.8097729094171342E-2"/>
    <n v="141.8346910310145"/>
    <n v="3.791465455303908"/>
    <n v="4.223227695665031"/>
    <n v="8.5345446960918281E-3"/>
    <n v="7.6772304334968844E-2"/>
    <m/>
    <m/>
    <m/>
    <m/>
    <m/>
    <m/>
    <m/>
    <m/>
    <m/>
    <m/>
    <m/>
    <m/>
    <m/>
    <m/>
    <m/>
    <m/>
    <m/>
    <m/>
  </r>
  <r>
    <x v="37"/>
    <n v="548070"/>
    <n v="2.2999999999999998"/>
    <n v="2.2000000000000002"/>
    <n v="2.5"/>
    <x v="11"/>
    <x v="2"/>
    <s v="Louisiana"/>
    <x v="37"/>
    <n v="1261"/>
    <n v="546809"/>
    <n v="1.2684385005397336E-4"/>
    <n v="2.173957142519968"/>
    <n v="2.4276448426279149"/>
    <n v="2.6042857480032211E-2"/>
    <n v="7.2355157372085088E-2"/>
    <n v="1192"/>
    <n v="1331"/>
    <n v="2.1749046654624409"/>
    <n v="2.4285219041363328"/>
    <n v="2.50953345375593E-2"/>
    <n v="7.1478095863667157E-2"/>
    <n v="2.3042893746740441E-3"/>
    <n v="1.2698722651927592E-4"/>
    <n v="2.1773021481547681"/>
    <n v="2.43127660119332"/>
    <n v="2.2697851845232098E-2"/>
    <n v="6.8723398806679992E-2"/>
    <n v="139.06418113293287"/>
    <n v="2.1783353784338253"/>
    <n v="2.4320679425766105"/>
    <n v="2.166462156617488E-2"/>
    <n v="6.793205742338948E-2"/>
    <m/>
    <m/>
    <m/>
    <m/>
    <m/>
    <m/>
    <m/>
    <m/>
    <m/>
    <m/>
    <m/>
    <m/>
    <m/>
    <m/>
    <m/>
    <m/>
    <m/>
    <m/>
  </r>
  <r>
    <x v="2"/>
    <n v="337905"/>
    <n v="5.8"/>
    <n v="5.5"/>
    <n v="6.1"/>
    <x v="11"/>
    <x v="2"/>
    <s v="Maryland"/>
    <x v="2"/>
    <n v="1960"/>
    <n v="335945"/>
    <n v="2.5604617380605197E-4"/>
    <n v="5.544400697355961"/>
    <n v="6.0564930449680654"/>
    <n v="4.4400697355960972E-2"/>
    <n v="4.3506955031934247E-2"/>
    <n v="1874"/>
    <n v="2047"/>
    <n v="5.5459374676314352"/>
    <n v="6.0579156863615511"/>
    <n v="4.5937467631435247E-2"/>
    <n v="4.2084313638448556E-2"/>
    <n v="5.8060650941843938E-3"/>
    <n v="2.5622956509822582E-4"/>
    <n v="5.5498355290861676"/>
    <n v="6.0622946592826201"/>
    <n v="4.9835529086167618E-2"/>
    <n v="3.7705340717379521E-2"/>
    <n v="173.05926119651721"/>
    <n v="5.5514708958590369"/>
    <n v="6.0636186705351474"/>
    <n v="5.1470895859036858E-2"/>
    <n v="3.6381329464852286E-2"/>
    <m/>
    <m/>
    <m/>
    <m/>
    <m/>
    <m/>
    <m/>
    <m/>
    <m/>
    <m/>
    <m/>
    <m/>
    <m/>
    <m/>
    <m/>
    <m/>
    <m/>
    <m/>
  </r>
  <r>
    <x v="17"/>
    <n v="350146"/>
    <n v="1.9"/>
    <n v="1.7"/>
    <n v="2"/>
    <x v="11"/>
    <x v="2"/>
    <s v="Massachusetts"/>
    <x v="17"/>
    <n v="665"/>
    <n v="349481"/>
    <n v="1.4421052051884288E-4"/>
    <n v="1.7549972385302395"/>
    <n v="2.0434182795679252"/>
    <n v="5.4997238530239523E-2"/>
    <n v="4.3418279567925211E-2"/>
    <n v="615"/>
    <n v="716"/>
    <n v="1.7564101831807304"/>
    <n v="2.0448612864348017"/>
    <n v="5.6410183180730433E-2"/>
    <n v="4.4861286434801695E-2"/>
    <n v="1.9046723729240361E-3"/>
    <n v="1.4452000242754697E-4"/>
    <n v="1.760152370496489"/>
    <n v="2.0491923753515833"/>
    <n v="6.0152370496489027E-2"/>
    <n v="4.9192375351583273E-2"/>
    <n v="101.02463504353324"/>
    <n v="1.761841185814536"/>
    <n v="2.0503594802185452"/>
    <n v="6.1841185814536015E-2"/>
    <n v="5.0359480218545194E-2"/>
    <m/>
    <m/>
    <m/>
    <m/>
    <m/>
    <m/>
    <m/>
    <m/>
    <m/>
    <m/>
    <m/>
    <m/>
    <m/>
    <m/>
    <m/>
    <m/>
    <m/>
    <m/>
  </r>
  <r>
    <x v="38"/>
    <n v="731817"/>
    <n v="6.2"/>
    <n v="6"/>
    <n v="6.4"/>
    <x v="11"/>
    <x v="2"/>
    <s v="Michigan"/>
    <x v="38"/>
    <n v="4537"/>
    <n v="727280"/>
    <n v="1.7983721246480369E-4"/>
    <n v="6.0198001285644427"/>
    <n v="6.3794745534940507"/>
    <n v="1.9800128564442687E-2"/>
    <n v="2.0525446505949674E-2"/>
    <n v="4406"/>
    <n v="4669"/>
    <n v="6.020630840770302"/>
    <n v="6.3800103031222291"/>
    <n v="2.0630840770301972E-2"/>
    <n v="1.9989696877771301E-2"/>
    <n v="6.2022293876769167E-3"/>
    <n v="1.7989277148582346E-4"/>
    <n v="6.0223366161910938"/>
    <n v="6.3821221591627397"/>
    <n v="2.2336616191093839E-2"/>
    <n v="1.7877840837260628E-2"/>
    <n v="263.22947665342491"/>
    <n v="6.0230670423338308"/>
    <n v="6.3827581876812367"/>
    <n v="2.3067042333830834E-2"/>
    <n v="1.724181231876365E-2"/>
    <m/>
    <m/>
    <m/>
    <m/>
    <m/>
    <m/>
    <m/>
    <m/>
    <m/>
    <m/>
    <m/>
    <m/>
    <m/>
    <m/>
    <m/>
    <m/>
    <m/>
    <m/>
  </r>
  <r>
    <x v="15"/>
    <n v="261827"/>
    <n v="11.9"/>
    <n v="11.5"/>
    <n v="12.3"/>
    <x v="11"/>
    <x v="2"/>
    <s v="Minnesota"/>
    <x v="15"/>
    <n v="3116"/>
    <n v="258711"/>
    <n v="4.1536760117899101E-4"/>
    <n v="11.485620455820477"/>
    <n v="12.316355658178461"/>
    <n v="1.4379544179522696E-2"/>
    <n v="1.6355658178460075E-2"/>
    <n v="3007"/>
    <n v="3225"/>
    <n v="11.484682633952954"/>
    <n v="12.317293480045985"/>
    <n v="1.5317366047046477E-2"/>
    <n v="1.7293480045983856E-2"/>
    <n v="1.1908149215877292E-2"/>
    <n v="4.1554970479950004E-4"/>
    <n v="11.492599511077792"/>
    <n v="12.32369892067679"/>
    <n v="7.400488922208126E-3"/>
    <n v="2.369892067678947E-2"/>
    <n v="217.52558667103892"/>
    <n v="11.494665484425639"/>
    <n v="12.325452207101508"/>
    <n v="5.3345155743613759E-3"/>
    <n v="2.5452207101507085E-2"/>
    <m/>
    <m/>
    <m/>
    <m/>
    <m/>
    <m/>
    <m/>
    <m/>
    <m/>
    <m/>
    <m/>
    <m/>
    <m/>
    <m/>
    <m/>
    <m/>
    <m/>
    <m/>
  </r>
  <r>
    <x v="48"/>
    <n v="286454"/>
    <n v="2.4"/>
    <n v="2.2000000000000002"/>
    <n v="2.5"/>
    <x v="11"/>
    <x v="2"/>
    <s v="Mississippi"/>
    <x v="48"/>
    <n v="687"/>
    <n v="285767"/>
    <n v="1.791225077291855E-4"/>
    <n v="2.2191683173247498"/>
    <n v="2.5774133327831206"/>
    <n v="1.9168317324749662E-2"/>
    <n v="7.741333278312057E-2"/>
    <n v="637"/>
    <n v="739"/>
    <n v="2.223742730071844"/>
    <n v="2.5798208438353103"/>
    <n v="2.3742730071843798E-2"/>
    <n v="7.9820843835310296E-2"/>
    <n v="2.4049637667516314E-3"/>
    <n v="1.7949380259980194E-4"/>
    <n v="2.2254699641518294"/>
    <n v="2.5844575693514331"/>
    <n v="2.5469964151829227E-2"/>
    <n v="8.4457569351433115E-2"/>
    <n v="102.65535747941787"/>
    <n v="2.2275286562974612"/>
    <n v="2.5858897922909234"/>
    <n v="2.752865629746104E-2"/>
    <n v="8.5889792290923417E-2"/>
    <m/>
    <m/>
    <m/>
    <m/>
    <m/>
    <m/>
    <m/>
    <m/>
    <m/>
    <m/>
    <m/>
    <m/>
    <m/>
    <m/>
    <m/>
    <m/>
    <m/>
    <m/>
  </r>
  <r>
    <x v="9"/>
    <n v="475524"/>
    <n v="4.9000000000000004"/>
    <n v="4.7"/>
    <n v="5.0999999999999996"/>
    <x v="11"/>
    <x v="2"/>
    <s v="Missouri"/>
    <x v="9"/>
    <n v="2330"/>
    <n v="473194"/>
    <n v="1.9846640579004811E-4"/>
    <n v="4.7013914352442638"/>
    <n v="5.098324246824359"/>
    <n v="1.3914352442636613E-3"/>
    <n v="1.6757531756406152E-3"/>
    <n v="2236"/>
    <n v="2425"/>
    <n v="4.7021811727694081"/>
    <n v="5.0996374525786292"/>
    <n v="2.1811727694078797E-3"/>
    <n v="3.6254742137042939E-4"/>
    <n v="4.9038574108647313E-3"/>
    <n v="1.9858646812000603E-4"/>
    <n v="4.7052709427447255"/>
    <n v="5.1024438789847375"/>
    <n v="5.2709427447252821E-3"/>
    <n v="2.4438789847378573E-3"/>
    <n v="188.77001543581335"/>
    <n v="4.7064241597854961"/>
    <n v="5.103393588235166"/>
    <n v="6.4241597854959309E-3"/>
    <n v="3.3935882351663338E-3"/>
    <m/>
    <m/>
    <m/>
    <m/>
    <m/>
    <m/>
    <m/>
    <m/>
    <m/>
    <m/>
    <m/>
    <m/>
    <m/>
    <m/>
    <m/>
    <m/>
    <m/>
    <m/>
  </r>
  <r>
    <x v="39"/>
    <n v="41867"/>
    <n v="9"/>
    <n v="8.1"/>
    <n v="9.9"/>
    <x v="11"/>
    <x v="2"/>
    <s v="Montana"/>
    <x v="39"/>
    <n v="377"/>
    <n v="41490"/>
    <n v="9.0486277017903327E-4"/>
    <n v="8.0998426063705171"/>
    <n v="9.9095681467285832"/>
    <n v="1.5739362948252733E-4"/>
    <n v="9.5681467285828603E-3"/>
    <n v="339"/>
    <n v="415"/>
    <n v="8.0970692908495945"/>
    <n v="9.9123414622495041"/>
    <n v="2.9307091504051641E-3"/>
    <n v="1.2341462249503721E-2"/>
    <n v="9.0497519564542214E-3"/>
    <n v="9.0817869300325628E-4"/>
    <n v="8.1415732634509652"/>
    <n v="9.9579306494574773"/>
    <n v="4.157326345096557E-2"/>
    <n v="5.7930649457476946E-2"/>
    <n v="75.815358113763779"/>
    <n v="8.1563455248287244"/>
    <n v="9.9670413568751606"/>
    <n v="5.6345524828724791E-2"/>
    <n v="6.7041356875160218E-2"/>
    <m/>
    <m/>
    <m/>
    <m/>
    <m/>
    <m/>
    <m/>
    <m/>
    <m/>
    <m/>
    <m/>
    <m/>
    <m/>
    <m/>
    <m/>
    <m/>
    <m/>
    <m/>
  </r>
  <r>
    <x v="40"/>
    <n v="109311"/>
    <n v="2.2000000000000002"/>
    <n v="1.9"/>
    <n v="2.5"/>
    <x v="11"/>
    <x v="2"/>
    <s v="Nebraska"/>
    <x v="40"/>
    <n v="240"/>
    <n v="109071"/>
    <n v="2.7746777930062153E-4"/>
    <n v="1.9181026573434492"/>
    <n v="2.4730382159446922"/>
    <n v="1.8102657343449291E-2"/>
    <n v="2.6961784055307803E-2"/>
    <n v="211"/>
    <n v="271"/>
    <n v="1.9302723422162453"/>
    <n v="2.4791649513772631"/>
    <n v="3.0272342216245418E-2"/>
    <n v="2.0835048622736885E-2"/>
    <n v="2.2130639003989177E-3"/>
    <n v="2.7911233337917819E-4"/>
    <n v="1.9339515670197396"/>
    <n v="2.4921762337780957"/>
    <n v="3.395156701973967E-2"/>
    <n v="7.8237662219042825E-3"/>
    <n v="60.7191175170043"/>
    <n v="1.9399119810435725"/>
    <n v="2.4953637084275195"/>
    <n v="3.9911981043572631E-2"/>
    <n v="4.6362915724804665E-3"/>
    <m/>
    <m/>
    <m/>
    <m/>
    <m/>
    <m/>
    <m/>
    <m/>
    <m/>
    <m/>
    <m/>
    <m/>
    <m/>
    <m/>
    <m/>
    <m/>
    <m/>
    <m/>
  </r>
  <r>
    <x v="18"/>
    <n v="94321"/>
    <n v="3.6"/>
    <n v="3.3"/>
    <n v="4"/>
    <x v="11"/>
    <x v="2"/>
    <s v="Nevada"/>
    <x v="18"/>
    <n v="340"/>
    <n v="93981"/>
    <n v="3.8246789501740166E-4"/>
    <n v="3.2222436750465286"/>
    <n v="3.9871794650813324"/>
    <n v="7.7756324953471179E-2"/>
    <n v="1.2820534918667637E-2"/>
    <n v="304"/>
    <n v="376"/>
    <n v="3.2230362273512791"/>
    <n v="3.9863869127765823"/>
    <n v="7.6963772648720674E-2"/>
    <n v="1.3613087223417697E-2"/>
    <n v="3.6249276873645112E-3"/>
    <n v="3.8405957550562901E-4"/>
    <n v="3.2408681118588825"/>
    <n v="4.0089872628701402"/>
    <n v="5.9131888141117361E-2"/>
    <n v="8.987262870140178E-3"/>
    <n v="72.198897745139263"/>
    <n v="3.2475143959982997"/>
    <n v="4.0129426398046677"/>
    <n v="5.2485604001700104E-2"/>
    <n v="1.2942639804667699E-2"/>
    <m/>
    <m/>
    <m/>
    <m/>
    <m/>
    <m/>
    <m/>
    <m/>
    <m/>
    <m/>
    <m/>
    <m/>
    <m/>
    <m/>
    <m/>
    <m/>
    <m/>
    <m/>
  </r>
  <r>
    <x v="24"/>
    <n v="57389"/>
    <n v="8.1"/>
    <n v="7.4"/>
    <n v="8.9"/>
    <x v="11"/>
    <x v="2"/>
    <s v="New Hampshire"/>
    <x v="24"/>
    <n v="465"/>
    <n v="56924"/>
    <n v="7.3346481737745866E-4"/>
    <n v="7.3691332414839961"/>
    <n v="8.8360628762389126"/>
    <n v="3.0866758516004289E-2"/>
    <n v="6.3937123761087733E-2"/>
    <n v="423"/>
    <n v="507"/>
    <n v="7.3707504922546132"/>
    <n v="8.8344456254682946"/>
    <n v="2.9249507745387149E-2"/>
    <n v="6.5554374531705761E-2"/>
    <n v="8.1355220885057974E-3"/>
    <n v="7.3565371474586716E-4"/>
    <n v="7.3998683737599302"/>
    <n v="8.8711758032516652"/>
    <n v="1.3162624007012624E-4"/>
    <n v="2.882419674833514E-2"/>
    <n v="84.228366652529402"/>
    <n v="7.4104458896540146"/>
    <n v="8.8780220631209303"/>
    <n v="1.0445889654014273E-2"/>
    <n v="2.1977936879070015E-2"/>
    <m/>
    <m/>
    <m/>
    <m/>
    <m/>
    <m/>
    <m/>
    <m/>
    <m/>
    <m/>
    <m/>
    <m/>
    <m/>
    <m/>
    <m/>
    <m/>
    <m/>
    <m/>
  </r>
  <r>
    <x v="3"/>
    <n v="384814"/>
    <n v="3.4"/>
    <n v="3.3"/>
    <n v="3.6"/>
    <x v="11"/>
    <x v="2"/>
    <s v="New Jersey"/>
    <x v="3"/>
    <n v="1308"/>
    <n v="383506"/>
    <n v="1.8389153955301183E-4"/>
    <n v="3.2151531937467119"/>
    <n v="3.5829362728527356"/>
    <n v="8.4846806253287888E-2"/>
    <n v="1.7063727147264451E-2"/>
    <n v="1238"/>
    <n v="1380"/>
    <n v="3.2171386695910233"/>
    <n v="3.5861481131143877"/>
    <n v="8.2861330408976475E-2"/>
    <n v="1.3851886885612341E-2"/>
    <n v="3.404002071329433E-3"/>
    <n v="1.8409097102720245E-4"/>
    <n v="3.2199111003022307"/>
    <n v="3.5880930423566353"/>
    <n v="8.0088899697769111E-2"/>
    <n v="1.1906957643364802E-2"/>
    <n v="141.55325116029798"/>
    <n v="3.2213789753894573"/>
    <n v="3.589223799381188"/>
    <n v="7.8621024610542545E-2"/>
    <n v="1.0776200618812126E-2"/>
    <m/>
    <m/>
    <m/>
    <m/>
    <m/>
    <m/>
    <m/>
    <m/>
    <m/>
    <m/>
    <m/>
    <m/>
    <m/>
    <m/>
    <m/>
    <m/>
    <m/>
    <m/>
  </r>
  <r>
    <x v="49"/>
    <n v="223693"/>
    <n v="2.6"/>
    <n v="2.4"/>
    <n v="2.8"/>
    <x v="11"/>
    <x v="2"/>
    <s v="New Mexico"/>
    <x v="49"/>
    <n v="582"/>
    <n v="223111"/>
    <n v="2.1110157996690162E-4"/>
    <n v="2.3906785383202149"/>
    <n v="2.8128816982540186"/>
    <n v="9.3214616797849814E-3"/>
    <n v="1.2881698254018747E-2"/>
    <n v="535"/>
    <n v="629"/>
    <n v="2.3916707272914217"/>
    <n v="2.8118895092828118"/>
    <n v="8.3292727085781948E-3"/>
    <n v="1.1889509282811961E-2"/>
    <n v="2.6103217443856413E-3"/>
    <n v="2.1161754690226928E-4"/>
    <n v="2.3987041974833718"/>
    <n v="2.8219392912879107"/>
    <n v="1.2958025166280862E-3"/>
    <n v="2.1939291287910834E-2"/>
    <n v="94.481545725919432"/>
    <n v="2.4013747938692922"/>
    <n v="2.8237390307077108"/>
    <n v="1.3747938692922901E-3"/>
    <n v="2.3739030707710995E-2"/>
    <m/>
    <m/>
    <m/>
    <m/>
    <m/>
    <m/>
    <m/>
    <m/>
    <m/>
    <m/>
    <m/>
    <m/>
    <m/>
    <m/>
    <m/>
    <m/>
    <m/>
    <m/>
  </r>
  <r>
    <x v="25"/>
    <n v="1362388"/>
    <n v="3"/>
    <n v="2.9"/>
    <n v="3.1"/>
    <x v="11"/>
    <x v="2"/>
    <s v="New York"/>
    <x v="25"/>
    <n v="4087"/>
    <n v="1358301"/>
    <n v="9.1832668757553144E-5"/>
    <n v="2.9080469543747705"/>
    <n v="3.091712291889877"/>
    <n v="8.046954374770543E-3"/>
    <n v="8.2877081101231376E-3"/>
    <n v="3963"/>
    <n v="4213"/>
    <n v="2.9088629670842669"/>
    <n v="3.0923642897618007"/>
    <n v="8.8629670842670372E-3"/>
    <n v="7.6357102381994224E-3"/>
    <n v="3.0012809861163121E-3"/>
    <n v="9.1864610761906924E-5"/>
    <n v="2.9094163753544051"/>
    <n v="3.0931455968782191"/>
    <n v="9.4163753544052042E-3"/>
    <n v="6.8544031217809831E-3"/>
    <n v="250.23767868780118"/>
    <n v="2.9098103566309934"/>
    <n v="3.0934856188227071"/>
    <n v="9.8103566309934997E-3"/>
    <n v="6.5143811772929716E-3"/>
    <m/>
    <m/>
    <m/>
    <m/>
    <m/>
    <m/>
    <m/>
    <m/>
    <m/>
    <m/>
    <m/>
    <m/>
    <m/>
    <m/>
    <m/>
    <m/>
    <m/>
    <m/>
  </r>
  <r>
    <x v="10"/>
    <n v="582887"/>
    <n v="5.3"/>
    <n v="5.0999999999999996"/>
    <n v="5.5"/>
    <x v="11"/>
    <x v="2"/>
    <s v="North Carolina"/>
    <x v="10"/>
    <n v="3089"/>
    <n v="579798"/>
    <n v="1.863883859186318E-4"/>
    <n v="5.1130950474054941"/>
    <n v="5.4858718192427585"/>
    <n v="1.3095047405494498E-2"/>
    <n v="1.4128180757241537E-2"/>
    <n v="2981"/>
    <n v="3198"/>
    <n v="5.1141988069728779"/>
    <n v="5.4864836580675158"/>
    <n v="1.4198806972878231E-2"/>
    <n v="1.3516341932484188E-2"/>
    <n v="5.3027436864072092E-3"/>
    <n v="1.8647329297391926E-4"/>
    <n v="5.1162703934332905"/>
    <n v="5.4892169793811281"/>
    <n v="1.6270393433290842E-2"/>
    <n v="1.078302061887193E-2"/>
    <n v="217.30319872127359"/>
    <n v="5.1172001992425074"/>
    <n v="5.4900027606576458"/>
    <n v="1.7200199242507708E-2"/>
    <n v="9.9972393423541916E-3"/>
    <m/>
    <m/>
    <m/>
    <m/>
    <m/>
    <m/>
    <m/>
    <m/>
    <m/>
    <m/>
    <m/>
    <m/>
    <m/>
    <m/>
    <m/>
    <m/>
    <m/>
    <m/>
  </r>
  <r>
    <x v="46"/>
    <n v="24661"/>
    <n v="9.6999999999999993"/>
    <n v="8.5"/>
    <n v="11"/>
    <x v="11"/>
    <x v="2"/>
    <s v="North Dakota"/>
    <x v="46"/>
    <n v="239"/>
    <n v="24422"/>
    <n v="1.2227048366689911E-3"/>
    <n v="8.4687107588056456"/>
    <n v="10.914120432143628"/>
    <n v="3.1289241194354389E-2"/>
    <n v="8.5879567856371963E-2"/>
    <n v="210"/>
    <n v="270"/>
    <n v="8.5154697700823156"/>
    <n v="10.948461132962978"/>
    <n v="1.5469770082315648E-2"/>
    <n v="5.1538867037022484E-2"/>
    <n v="9.7677793636978157E-3"/>
    <n v="1.2297421788685949E-3"/>
    <n v="8.5380371848292214"/>
    <n v="10.99752154256641"/>
    <n v="3.803718482922136E-2"/>
    <n v="2.4784574335896536E-3"/>
    <n v="60.366101343939683"/>
    <n v="8.5643233949445872"/>
    <n v="11.011778873007325"/>
    <n v="6.4323394944587164E-2"/>
    <n v="1.1778873007324719E-2"/>
    <m/>
    <m/>
    <m/>
    <m/>
    <m/>
    <m/>
    <m/>
    <m/>
    <m/>
    <m/>
    <m/>
    <m/>
    <m/>
    <m/>
    <m/>
    <m/>
    <m/>
    <m/>
  </r>
  <r>
    <x v="41"/>
    <n v="825396"/>
    <n v="3.7"/>
    <n v="3.5"/>
    <n v="3.8"/>
    <x v="11"/>
    <x v="2"/>
    <s v="Ohio"/>
    <x v="41"/>
    <n v="3054"/>
    <n v="822342"/>
    <n v="1.3098311167959601E-4"/>
    <n v="3.5690590499010271"/>
    <n v="3.8310252732602192"/>
    <n v="6.905904990102707E-2"/>
    <n v="3.1025273260219421E-2"/>
    <n v="2946"/>
    <n v="3163"/>
    <n v="3.5691958768881844"/>
    <n v="3.8320999859461398"/>
    <n v="6.9195876888184404E-2"/>
    <n v="3.2099985946139942E-2"/>
    <n v="3.7023519704211224E-3"/>
    <n v="1.3104389063866317E-4"/>
    <n v="3.5713080797824595"/>
    <n v="3.8333958610597856"/>
    <n v="7.1308079782459455E-2"/>
    <n v="3.3395861059785759E-2"/>
    <n v="216.24236136187011"/>
    <n v="3.5719652471928693"/>
    <n v="3.8339502276838777"/>
    <n v="7.1965247192869342E-2"/>
    <n v="3.3950227683877898E-2"/>
    <m/>
    <m/>
    <m/>
    <m/>
    <m/>
    <m/>
    <m/>
    <m/>
    <m/>
    <m/>
    <m/>
    <m/>
    <m/>
    <m/>
    <m/>
    <m/>
    <m/>
    <m/>
  </r>
  <r>
    <x v="26"/>
    <n v="323453"/>
    <n v="2.2000000000000002"/>
    <n v="2"/>
    <n v="2.2999999999999998"/>
    <x v="11"/>
    <x v="2"/>
    <s v="Oklahoma"/>
    <x v="26"/>
    <n v="712"/>
    <n v="322741"/>
    <n v="1.6150961529805247E-4"/>
    <n v="2.0397375519874572"/>
    <n v="2.362756782583562"/>
    <n v="3.9737551987457209E-2"/>
    <n v="6.275678258356221E-2"/>
    <n v="660"/>
    <n v="764"/>
    <n v="2.0404819247309502"/>
    <n v="2.3620124098400694"/>
    <n v="4.0481924730950247E-2"/>
    <n v="6.2012409840069616E-2"/>
    <n v="2.207159156660584E-3"/>
    <n v="1.6183293746017269E-4"/>
    <n v="2.0453262192004114"/>
    <n v="2.3689920941207565"/>
    <n v="4.5326219200411355E-2"/>
    <n v="6.8992094120756686E-2"/>
    <n v="104.51554780367582"/>
    <n v="2.0471446902223245"/>
    <n v="2.370265225661615"/>
    <n v="4.7144690222324481E-2"/>
    <n v="7.0265225661615194E-2"/>
    <m/>
    <m/>
    <m/>
    <m/>
    <m/>
    <m/>
    <m/>
    <m/>
    <m/>
    <m/>
    <m/>
    <m/>
    <m/>
    <m/>
    <m/>
    <m/>
    <m/>
    <m/>
  </r>
  <r>
    <x v="19"/>
    <n v="180745"/>
    <n v="6.8"/>
    <n v="6.4"/>
    <n v="7.2"/>
    <x v="11"/>
    <x v="2"/>
    <s v="Oregon"/>
    <x v="19"/>
    <n v="1229"/>
    <n v="179516"/>
    <n v="3.7885774992629502E-4"/>
    <n v="6.4207770947443725"/>
    <n v="7.178492594596964"/>
    <n v="2.0777094744372171E-2"/>
    <n v="2.1507405403036195E-2"/>
    <n v="1161"/>
    <n v="1298"/>
    <n v="6.4234142023292486"/>
    <n v="7.1813881435171094"/>
    <n v="2.341420232924829E-2"/>
    <n v="1.8611856482890765E-2"/>
    <n v="6.8101168421086829E-3"/>
    <n v="3.7928848383633301E-4"/>
    <n v="6.4308283582723496"/>
    <n v="7.1894053259450157"/>
    <n v="3.0828358272349199E-2"/>
    <n v="1.0594674054984488E-2"/>
    <n v="136.97949280373641"/>
    <n v="6.4339609240229914"/>
    <n v="7.1918052991137378"/>
    <n v="3.3960924022991001E-2"/>
    <n v="8.194700886262396E-3"/>
    <m/>
    <m/>
    <m/>
    <m/>
    <m/>
    <m/>
    <m/>
    <m/>
    <m/>
    <m/>
    <m/>
    <m/>
    <m/>
    <m/>
    <m/>
    <m/>
    <m/>
    <m/>
  </r>
  <r>
    <x v="11"/>
    <n v="709774"/>
    <n v="5.5"/>
    <n v="5.3"/>
    <n v="5.6"/>
    <x v="11"/>
    <x v="2"/>
    <s v="Pennsylvania"/>
    <x v="11"/>
    <n v="3904"/>
    <n v="705870"/>
    <n v="1.7206210351818489E-4"/>
    <n v="5.3282802589802998"/>
    <n v="5.6724044660166708"/>
    <n v="2.8280258980299955E-2"/>
    <n v="7.2404466016671165E-2"/>
    <n v="3782"/>
    <n v="4026"/>
    <n v="5.3284566636704076"/>
    <n v="5.672228061326563"/>
    <n v="2.8456663670407778E-2"/>
    <n v="7.2228061326563342E-2"/>
    <n v="5.5030186929792418E-3"/>
    <n v="1.7212406965673037E-4"/>
    <n v="5.3308946233225116"/>
    <n v="5.6751427626359723"/>
    <n v="3.0894623322511805E-2"/>
    <n v="7.5142762635972637E-2"/>
    <n v="244.2650682992201"/>
    <n v="5.3316516439606136"/>
    <n v="5.6757946335433491"/>
    <n v="3.1651643960613818E-2"/>
    <n v="7.5794633543349477E-2"/>
    <m/>
    <m/>
    <m/>
    <m/>
    <m/>
    <m/>
    <m/>
    <m/>
    <m/>
    <m/>
    <m/>
    <m/>
    <m/>
    <m/>
    <m/>
    <m/>
    <m/>
    <m/>
  </r>
  <r>
    <x v="27"/>
    <n v="76748"/>
    <n v="9.4"/>
    <n v="8.6999999999999993"/>
    <n v="10.1"/>
    <x v="11"/>
    <x v="2"/>
    <s v="Rhode Island"/>
    <x v="27"/>
    <n v="721"/>
    <n v="76027"/>
    <n v="6.8249433345620141E-4"/>
    <n v="8.711887279093963"/>
    <n v="10.076875946006364"/>
    <n v="1.1887279093963699E-2"/>
    <n v="2.3124053993635485E-2"/>
    <n v="670"/>
    <n v="774"/>
    <n v="8.7298691822588204"/>
    <n v="10.084953353833324"/>
    <n v="2.986918225882107E-2"/>
    <n v="1.5046646166675615E-2"/>
    <n v="9.4189366101165434E-3"/>
    <n v="6.838011077731932E-4"/>
    <n v="8.7351355023433506"/>
    <n v="10.102737717889736"/>
    <n v="3.5135502343351277E-2"/>
    <n v="2.7377178897367571E-3"/>
    <n v="104.79459557792298"/>
    <n v="8.7427665430204247"/>
    <n v="10.108135680569365"/>
    <n v="4.2766543020425374E-2"/>
    <n v="8.1356805693655332E-3"/>
    <m/>
    <m/>
    <m/>
    <m/>
    <m/>
    <m/>
    <m/>
    <m/>
    <m/>
    <m/>
    <m/>
    <m/>
    <m/>
    <m/>
    <m/>
    <m/>
    <m/>
    <m/>
  </r>
  <r>
    <x v="4"/>
    <n v="371167"/>
    <n v="4.5999999999999996"/>
    <n v="4.3"/>
    <n v="4.8"/>
    <x v="11"/>
    <x v="2"/>
    <s v="South Carolina"/>
    <x v="4"/>
    <n v="1707"/>
    <n v="369460"/>
    <n v="2.1766797126186439E-4"/>
    <n v="4.3813400224444727"/>
    <n v="4.8166759649682023"/>
    <n v="8.1340022444472915E-2"/>
    <n v="1.667596496820245E-2"/>
    <n v="1627"/>
    <n v="1789"/>
    <n v="4.3834715909550148"/>
    <n v="4.8199328065264426"/>
    <n v="8.3471590955014996E-2"/>
    <n v="1.9932806526442803E-2"/>
    <n v="4.6041351812382116E-3"/>
    <n v="2.1784792562043608E-4"/>
    <n v="4.3862872556177752"/>
    <n v="4.8219831068586476"/>
    <n v="8.6287255617775394E-2"/>
    <n v="2.1983106858647794E-2"/>
    <n v="161.60444233121018"/>
    <n v="4.3877867718373249"/>
    <n v="4.8231777677896268"/>
    <n v="8.7786771837325084E-2"/>
    <n v="2.3177767789626991E-2"/>
    <m/>
    <m/>
    <m/>
    <m/>
    <m/>
    <m/>
    <m/>
    <m/>
    <m/>
    <m/>
    <m/>
    <m/>
    <m/>
    <m/>
    <m/>
    <m/>
    <m/>
    <m/>
  </r>
  <r>
    <x v="42"/>
    <n v="56222"/>
    <n v="3.1"/>
    <n v="2.6"/>
    <n v="3.6"/>
    <x v="11"/>
    <x v="2"/>
    <s v="South Dakota"/>
    <x v="42"/>
    <n v="174"/>
    <n v="56048"/>
    <n v="4.5913810657807313E-4"/>
    <n v="2.6357357862041115"/>
    <n v="3.5540119993602577"/>
    <n v="3.5735786204111442E-2"/>
    <n v="4.5988000639742399E-2"/>
    <n v="149"/>
    <n v="201"/>
    <n v="2.6502081035893421"/>
    <n v="3.5751129451104551"/>
    <n v="5.0208103589342024E-2"/>
    <n v="2.4887054889545013E-2"/>
    <n v="3.1288234172393817E-3"/>
    <n v="4.628724149414128E-4"/>
    <n v="2.6659510022979687"/>
    <n v="3.5916958321807946"/>
    <n v="6.5951002297968575E-2"/>
    <n v="8.3041678192055102E-3"/>
    <n v="51.696248300249586"/>
    <n v="2.677996475526299"/>
    <n v="3.5974357753029227"/>
    <n v="7.7996475526298958E-2"/>
    <n v="2.5642246970773996E-3"/>
    <m/>
    <m/>
    <m/>
    <m/>
    <m/>
    <m/>
    <m/>
    <m/>
    <m/>
    <m/>
    <m/>
    <m/>
    <m/>
    <m/>
    <m/>
    <m/>
    <m/>
    <m/>
  </r>
  <r>
    <x v="16"/>
    <n v="498939"/>
    <n v="1.9"/>
    <n v="1.8"/>
    <n v="2.1"/>
    <x v="11"/>
    <x v="2"/>
    <s v="Tennessee"/>
    <x v="16"/>
    <n v="948"/>
    <n v="497991"/>
    <n v="1.2083474454476319E-4"/>
    <n v="1.7791971230783328"/>
    <n v="2.0208666121678593"/>
    <n v="2.0802876921667268E-2"/>
    <n v="7.9133387832140745E-2"/>
    <n v="888"/>
    <n v="1009"/>
    <n v="1.7797766861279636"/>
    <n v="2.0222913021431479"/>
    <n v="2.0223313872036464E-2"/>
    <n v="7.7708697856852194E-2"/>
    <n v="1.9038668369966924E-3"/>
    <n v="1.2101670836523192E-4"/>
    <n v="1.7828501286314604"/>
    <n v="2.0248835453619245"/>
    <n v="1.7149871368539626E-2"/>
    <n v="7.5116454638075592E-2"/>
    <n v="120.60778381787084"/>
    <n v="1.7840056285783505"/>
    <n v="2.0257322830088156"/>
    <n v="1.59943714216495E-2"/>
    <n v="7.4267716991184507E-2"/>
    <m/>
    <m/>
    <m/>
    <m/>
    <m/>
    <m/>
    <m/>
    <m/>
    <m/>
    <m/>
    <m/>
    <m/>
    <m/>
    <m/>
    <m/>
    <m/>
    <m/>
    <m/>
  </r>
  <r>
    <x v="50"/>
    <n v="1770847"/>
    <n v="1.7"/>
    <n v="1.6"/>
    <n v="1.8"/>
    <x v="11"/>
    <x v="2"/>
    <s v="Texas"/>
    <x v="50"/>
    <n v="3010"/>
    <n v="1767837"/>
    <n v="6.0670963001572948E-5"/>
    <n v="1.6390806247979377"/>
    <n v="1.7604225508010836"/>
    <n v="3.9080624797937613E-2"/>
    <n v="3.9577449198916481E-2"/>
    <n v="2903"/>
    <n v="3118"/>
    <n v="1.6393285247116212"/>
    <n v="1.7607393524115862"/>
    <n v="3.9328524711621071E-2"/>
    <n v="3.9260647588413855E-2"/>
    <n v="1.7008325370470715E-3"/>
    <n v="6.0699778523007464E-5"/>
    <n v="1.6401327585240639"/>
    <n v="1.7615323155700791"/>
    <n v="4.0132758524063838E-2"/>
    <n v="3.846768442992099E-2"/>
    <n v="214.89450601523552"/>
    <n v="1.6404393912756776"/>
    <n v="1.7617903831176591"/>
    <n v="4.0439391275677528E-2"/>
    <n v="3.8209616882340924E-2"/>
    <m/>
    <m/>
    <m/>
    <m/>
    <m/>
    <m/>
    <m/>
    <m/>
    <m/>
    <m/>
    <m/>
    <m/>
    <m/>
    <m/>
    <m/>
    <m/>
    <m/>
    <m/>
  </r>
  <r>
    <x v="12"/>
    <n v="101071"/>
    <n v="3.4"/>
    <n v="3"/>
    <n v="3.7"/>
    <x v="11"/>
    <x v="2"/>
    <s v="Utah"/>
    <x v="12"/>
    <n v="344"/>
    <n v="100727"/>
    <n v="3.5905453632302129E-4"/>
    <n v="3.0444934645872297"/>
    <n v="3.7626025372332723"/>
    <n v="4.4493464587229692E-2"/>
    <n v="6.2602537233272137E-2"/>
    <n v="308"/>
    <n v="380"/>
    <n v="3.0473627450010388"/>
    <n v="3.7597332568194637"/>
    <n v="4.7362745001038764E-2"/>
    <n v="5.9733256819463509E-2"/>
    <n v="3.4224216869168178E-3"/>
    <n v="3.6053275546008034E-4"/>
    <n v="3.0618889314567377"/>
    <n v="3.7829544423768979"/>
    <n v="6.1888931456737684E-2"/>
    <n v="8.2954442376897752E-2"/>
    <n v="72.629077171043178"/>
    <n v="3.0680848601792476"/>
    <n v="3.7866521725072442"/>
    <n v="6.8084860179247642E-2"/>
    <n v="8.6652172507243996E-2"/>
    <m/>
    <m/>
    <m/>
    <m/>
    <m/>
    <m/>
    <m/>
    <m/>
    <m/>
    <m/>
    <m/>
    <m/>
    <m/>
    <m/>
    <m/>
    <m/>
    <m/>
    <m/>
  </r>
  <r>
    <x v="44"/>
    <n v="51239"/>
    <n v="9.9"/>
    <n v="9.1"/>
    <n v="10.8"/>
    <x v="11"/>
    <x v="2"/>
    <s v="Vermont"/>
    <x v="44"/>
    <n v="507"/>
    <n v="50732"/>
    <n v="8.5702224489694401E-4"/>
    <n v="9.0377844453194935"/>
    <n v="10.75182893511338"/>
    <n v="6.2215554680506102E-2"/>
    <n v="4.8171064886620485E-2"/>
    <n v="464"/>
    <n v="552"/>
    <n v="9.0556021780284546"/>
    <n v="10.773043970413163"/>
    <n v="4.4397821971545071E-2"/>
    <n v="2.6956029586838071E-2"/>
    <n v="9.9315478010586367E-3"/>
    <n v="8.5934945799308652E-4"/>
    <n v="9.0721983430655495"/>
    <n v="10.790897259051723"/>
    <n v="2.7801656934450136E-2"/>
    <n v="9.1027409482773436E-3"/>
    <n v="87.867053352943771"/>
    <n v="9.0839459616607279"/>
    <n v="10.798664561400258"/>
    <n v="1.605403833927177E-2"/>
    <n v="1.335438599742389E-3"/>
    <m/>
    <m/>
    <m/>
    <m/>
    <m/>
    <m/>
    <m/>
    <m/>
    <m/>
    <m/>
    <m/>
    <m/>
    <m/>
    <m/>
    <m/>
    <m/>
    <m/>
    <m/>
  </r>
  <r>
    <x v="43"/>
    <n v="355302"/>
    <n v="3.4"/>
    <n v="3.3"/>
    <n v="3.6"/>
    <x v="11"/>
    <x v="2"/>
    <s v="Virginia"/>
    <x v="43"/>
    <n v="1208"/>
    <n v="354094"/>
    <n v="1.9140107112873531E-4"/>
    <n v="3.208523500081109"/>
    <n v="3.5913256423385791"/>
    <n v="9.1476499918890841E-2"/>
    <n v="8.674357661420995E-3"/>
    <n v="1140"/>
    <n v="1276"/>
    <n v="3.2085380887245218"/>
    <n v="3.5913110536951662"/>
    <n v="9.1461911275477981E-2"/>
    <n v="8.6889463048338555E-3"/>
    <n v="3.4052936603649244E-3"/>
    <n v="1.916258186404074E-4"/>
    <n v="3.2136678417245168"/>
    <n v="3.596919479005332"/>
    <n v="8.6332158275483017E-2"/>
    <n v="3.0805209946680456E-3"/>
    <n v="136.03656120000701"/>
    <n v="3.2152650351028527"/>
    <n v="3.5981367622927736"/>
    <n v="8.4734964897147158E-2"/>
    <n v="1.8632377072265172E-3"/>
    <m/>
    <m/>
    <m/>
    <m/>
    <m/>
    <m/>
    <m/>
    <m/>
    <m/>
    <m/>
    <m/>
    <m/>
    <m/>
    <m/>
    <m/>
    <m/>
    <m/>
    <m/>
  </r>
  <r>
    <x v="28"/>
    <n v="458571"/>
    <n v="2.2000000000000002"/>
    <n v="2"/>
    <n v="2.2999999999999998"/>
    <x v="11"/>
    <x v="2"/>
    <s v="Washington"/>
    <x v="28"/>
    <n v="1009"/>
    <n v="457562"/>
    <n v="1.356153250338523E-4"/>
    <n v="2.064698257813733"/>
    <n v="2.3359289078814371"/>
    <n v="6.4698257813732951E-2"/>
    <n v="3.5928907881437322E-2"/>
    <n v="947"/>
    <n v="1072"/>
    <n v="2.0651109642781598"/>
    <n v="2.3376968888132916"/>
    <n v="6.5110964278159766E-2"/>
    <n v="3.7696888813291807E-2"/>
    <n v="2.2044836262591302E-3"/>
    <n v="1.3580695736363756E-4"/>
    <n v="2.0686766688954927"/>
    <n v="2.3402905836227679"/>
    <n v="6.8676668895492732E-2"/>
    <n v="4.029058362276805E-2"/>
    <n v="124.40707997071948"/>
    <n v="2.069928621477211"/>
    <n v="2.3412193001698207"/>
    <n v="6.9928621477211017E-2"/>
    <n v="4.1219300169820894E-2"/>
    <m/>
    <m/>
    <m/>
    <m/>
    <m/>
    <m/>
    <m/>
    <m/>
    <m/>
    <m/>
    <m/>
    <m/>
    <m/>
    <m/>
    <m/>
    <m/>
    <m/>
    <m/>
  </r>
  <r>
    <x v="5"/>
    <n v="143007"/>
    <n v="7.1"/>
    <n v="6.7"/>
    <n v="7.6"/>
    <x v="11"/>
    <x v="2"/>
    <s v="West Virginia"/>
    <x v="5"/>
    <n v="1015"/>
    <n v="141992"/>
    <n v="4.3508800082938146E-4"/>
    <n v="6.6624666643268693"/>
    <n v="7.5326426659856329"/>
    <n v="3.7533335673130885E-2"/>
    <n v="6.7357334014366721E-2"/>
    <n v="954"/>
    <n v="1078"/>
    <n v="6.6710021187774027"/>
    <n v="7.5380925409245698"/>
    <n v="2.8997881222597499E-2"/>
    <n v="6.1907459075429827E-2"/>
    <n v="7.1107946714876477E-3"/>
    <n v="4.3568608280978937E-4"/>
    <n v="6.6751085886778583"/>
    <n v="7.5464807542974377"/>
    <n v="2.4891411322141899E-2"/>
    <n v="5.3519245702561946E-2"/>
    <n v="124.47011681326558"/>
    <n v="6.6791137039687696"/>
    <n v="7.5494681158691153"/>
    <n v="2.08862960312306E-2"/>
    <n v="5.0531884130884386E-2"/>
    <m/>
    <m/>
    <m/>
    <m/>
    <m/>
    <m/>
    <m/>
    <m/>
    <m/>
    <m/>
    <m/>
    <m/>
    <m/>
    <m/>
    <m/>
    <m/>
    <m/>
    <m/>
  </r>
  <r>
    <x v="13"/>
    <n v="316317"/>
    <n v="5.4"/>
    <n v="5.2"/>
    <n v="5.7"/>
    <x v="11"/>
    <x v="2"/>
    <s v="Wisconsin"/>
    <x v="13"/>
    <n v="1708"/>
    <n v="314609"/>
    <n v="2.5538406517588779E-4"/>
    <n v="5.1442624919171545"/>
    <n v="5.6550306222689306"/>
    <n v="5.5737508082845721E-2"/>
    <n v="4.4969377731069571E-2"/>
    <n v="1628"/>
    <n v="1789"/>
    <n v="5.1467357113275609"/>
    <n v="5.6557187884305931"/>
    <n v="5.3264288672439264E-2"/>
    <n v="4.428121156940712E-2"/>
    <n v="5.405653075290482E-3"/>
    <n v="2.5559433123168113E-4"/>
    <n v="5.1500587440588008"/>
    <n v="5.6612474065221638"/>
    <n v="4.9941255941199358E-2"/>
    <n v="3.8752593477836328E-2"/>
    <n v="161.58678972373329"/>
    <n v="5.1518177779020258"/>
    <n v="5.6626497198585568"/>
    <n v="4.8182222097974403E-2"/>
    <n v="3.735028014144337E-2"/>
    <m/>
    <m/>
    <m/>
    <m/>
    <m/>
    <m/>
    <m/>
    <m/>
    <m/>
    <m/>
    <m/>
    <m/>
    <m/>
    <m/>
    <m/>
    <m/>
    <m/>
    <m/>
  </r>
  <r>
    <x v="29"/>
    <n v="34461"/>
    <n v="3.9"/>
    <n v="3.3"/>
    <n v="4.5999999999999996"/>
    <x v="11"/>
    <x v="2"/>
    <s v="Wyoming"/>
    <x v="29"/>
    <n v="134"/>
    <n v="34327"/>
    <n v="6.5709263816140812E-4"/>
    <n v="3.2313609760691717"/>
    <n v="4.5455462523919881"/>
    <n v="6.8639023930828102E-2"/>
    <n v="5.4453747608011582E-2"/>
    <n v="112"/>
    <n v="158"/>
    <n v="3.2500507820434694"/>
    <n v="4.5848930675256083"/>
    <n v="4.9949217956530401E-2"/>
    <n v="1.5106932474391321E-2"/>
    <n v="3.9437503164710033E-3"/>
    <n v="6.6399906874517575E-4"/>
    <n v="3.2797512477258279"/>
    <n v="4.607749385216179"/>
    <n v="2.0248752274171888E-2"/>
    <n v="7.7493852161794052E-3"/>
    <n v="45.366827558575821"/>
    <n v="3.3000968760281357"/>
    <n v="4.6164188330805436"/>
    <n v="9.6876028135906012E-5"/>
    <n v="1.6418833080543926E-2"/>
    <m/>
    <m/>
    <m/>
    <m/>
    <m/>
    <m/>
    <m/>
    <m/>
    <m/>
    <m/>
    <m/>
    <m/>
    <m/>
    <m/>
    <m/>
    <m/>
    <m/>
    <m/>
  </r>
  <r>
    <x v="6"/>
    <n v="326457"/>
    <n v="20.6"/>
    <n v="20.100000000000001"/>
    <n v="21.1"/>
    <x v="3"/>
    <x v="2"/>
    <s v="Alabama"/>
    <x v="6"/>
    <n v="6725"/>
    <n v="319732"/>
    <n v="4.8724603030326103E-4"/>
    <n v="20.112710472390816"/>
    <n v="21.087202532997338"/>
    <n v="1.2710472390814687E-2"/>
    <n v="1.2797467002663154E-2"/>
    <n v="6566"/>
    <n v="6885"/>
    <n v="20.11290920396867"/>
    <n v="21.090066991977505"/>
    <n v="1.2909203968668237E-2"/>
    <n v="9.9330080224966366E-3"/>
    <n v="2.0605597594340795E-2"/>
    <n v="4.8734111778510483E-4"/>
    <n v="20.118256476555693"/>
    <n v="21.0929387121259"/>
    <n v="1.8256476555691847E-2"/>
    <n v="7.0612878741016516E-3"/>
    <n v="318.14136982256514"/>
    <n v="20.11987108514387"/>
    <n v="21.094387258051231"/>
    <n v="1.9871085143869038E-2"/>
    <n v="5.6127419487701502E-3"/>
    <m/>
    <m/>
    <m/>
    <m/>
    <m/>
    <m/>
    <m/>
    <m/>
    <m/>
    <m/>
    <m/>
    <m/>
    <m/>
    <m/>
    <m/>
    <m/>
    <m/>
    <m/>
  </r>
  <r>
    <x v="30"/>
    <n v="58451"/>
    <n v="6.3"/>
    <n v="5.7"/>
    <n v="7"/>
    <x v="3"/>
    <x v="2"/>
    <s v="Alaska"/>
    <x v="30"/>
    <n v="368"/>
    <n v="58083"/>
    <n v="6.4122227669467617E-4"/>
    <n v="5.6546494791349931"/>
    <n v="6.937094032524346"/>
    <n v="4.5350520865007127E-2"/>
    <n v="6.2905967475654023E-2"/>
    <n v="331"/>
    <n v="406"/>
    <n v="5.6628629108141864"/>
    <n v="6.9459889480077326"/>
    <n v="3.7137089185813821E-2"/>
    <n v="5.4011051992267411E-2"/>
    <n v="6.3283163580375584E-3"/>
    <n v="6.4365886676941879E-4"/>
    <n v="5.6846574912681396"/>
    <n v="6.9719752248069771"/>
    <n v="1.5342508731860605E-2"/>
    <n v="2.8024775193022933E-2"/>
    <n v="75.007980502488834"/>
    <n v="5.6952808501521694"/>
    <n v="6.9784590887815448"/>
    <n v="4.7191498478307281E-3"/>
    <n v="2.154091121845525E-2"/>
    <m/>
    <m/>
    <m/>
    <m/>
    <m/>
    <m/>
    <m/>
    <m/>
    <m/>
    <m/>
    <m/>
    <m/>
    <m/>
    <m/>
    <m/>
    <m/>
    <m/>
    <m/>
  </r>
  <r>
    <x v="0"/>
    <n v="472700"/>
    <n v="7.8"/>
    <n v="7.5"/>
    <n v="8"/>
    <x v="3"/>
    <x v="2"/>
    <s v="Arizona"/>
    <x v="0"/>
    <n v="3687"/>
    <n v="469013"/>
    <n v="2.5078334838251449E-4"/>
    <n v="7.549089721217654"/>
    <n v="8.0506564179826832"/>
    <n v="4.9089721217653981E-2"/>
    <n v="5.0656417982683166E-2"/>
    <n v="3569"/>
    <n v="3806"/>
    <n v="7.550243283266342"/>
    <n v="8.0516183625978428"/>
    <n v="5.0243283266341976E-2"/>
    <n v="5.1618362597842804E-2"/>
    <n v="7.8038729662655076E-3"/>
    <n v="2.5087800592635322E-4"/>
    <n v="7.552994960339154"/>
    <n v="8.0547509721918615"/>
    <n v="5.2994960339153963E-2"/>
    <n v="5.4750972191861536E-2"/>
    <n v="237.1057479265221"/>
    <n v="7.5541333542519142"/>
    <n v="8.0557280677511436"/>
    <n v="5.4133354251914234E-2"/>
    <n v="5.5728067751143584E-2"/>
    <m/>
    <m/>
    <m/>
    <m/>
    <m/>
    <m/>
    <m/>
    <m/>
    <m/>
    <m/>
    <m/>
    <m/>
    <m/>
    <m/>
    <m/>
    <m/>
    <m/>
    <m/>
  </r>
  <r>
    <x v="7"/>
    <n v="332135"/>
    <n v="4.9000000000000004"/>
    <n v="4.7"/>
    <n v="5.2"/>
    <x v="3"/>
    <x v="2"/>
    <s v="Arkansas"/>
    <x v="7"/>
    <n v="1627"/>
    <n v="330508"/>
    <n v="2.3744383080876163E-4"/>
    <n v="4.6611666739558668"/>
    <n v="5.1360543355733901"/>
    <n v="3.8833326044133365E-2"/>
    <n v="6.3945664426610094E-2"/>
    <n v="1549"/>
    <n v="1707"/>
    <n v="4.6637662396314754"/>
    <n v="5.1394764177217098"/>
    <n v="3.623376036852477E-2"/>
    <n v="6.0523582278290355E-2"/>
    <n v="4.9043367594581808E-3"/>
    <n v="2.3764950989585548E-4"/>
    <n v="4.6666872495623259"/>
    <n v="5.1419862693540361"/>
    <n v="3.3312750437674232E-2"/>
    <n v="5.8013730645964046E-2"/>
    <n v="157.74947493426592"/>
    <n v="4.6683669550146671"/>
    <n v="5.1433173529910032"/>
    <n v="3.1633044985333036E-2"/>
    <n v="5.6682647008996945E-2"/>
    <m/>
    <m/>
    <m/>
    <m/>
    <m/>
    <m/>
    <m/>
    <m/>
    <m/>
    <m/>
    <m/>
    <m/>
    <m/>
    <m/>
    <m/>
    <m/>
    <m/>
    <m/>
  </r>
  <r>
    <x v="31"/>
    <n v="2799720"/>
    <n v="3"/>
    <n v="2.9"/>
    <n v="3.1"/>
    <x v="3"/>
    <x v="2"/>
    <s v="California"/>
    <x v="31"/>
    <n v="8399"/>
    <n v="2791321"/>
    <n v="6.4061171071707021E-5"/>
    <n v="2.9358816803562928"/>
    <n v="3.0640040224997067"/>
    <n v="3.5881680356292911E-2"/>
    <n v="3.5995977500293375E-2"/>
    <n v="8220"/>
    <n v="8579"/>
    <n v="2.936007886502936"/>
    <n v="3.0642349949280643"/>
    <n v="3.6007886502936071E-2"/>
    <n v="3.5765005071935807E-2"/>
    <n v="3.0006247777041371E-3"/>
    <n v="6.4072014770057213E-5"/>
    <n v="2.9365527629340797"/>
    <n v="3.0646967924741944"/>
    <n v="3.655276293407983E-2"/>
    <n v="3.5303207525805735E-2"/>
    <n v="358.71660812870851"/>
    <n v="2.9367405111862088"/>
    <n v="3.0648662223069865"/>
    <n v="3.6740511186208913E-2"/>
    <n v="3.5133777693013624E-2"/>
    <m/>
    <m/>
    <m/>
    <m/>
    <m/>
    <m/>
    <m/>
    <m/>
    <m/>
    <m/>
    <m/>
    <m/>
    <m/>
    <m/>
    <m/>
    <m/>
    <m/>
    <m/>
  </r>
  <r>
    <x v="8"/>
    <n v="216781"/>
    <n v="3.6"/>
    <n v="3.3"/>
    <n v="3.8"/>
    <x v="3"/>
    <x v="2"/>
    <s v="Colorado"/>
    <x v="8"/>
    <n v="780"/>
    <n v="216001"/>
    <n v="2.5205275586998645E-4"/>
    <n v="3.3460485537466313"/>
    <n v="3.850154065486604"/>
    <n v="4.6048553746631526E-2"/>
    <n v="5.0154065486604171E-2"/>
    <n v="726"/>
    <n v="836"/>
    <n v="3.3490019881816209"/>
    <n v="3.8564265318455031"/>
    <n v="4.9001988181621048E-2"/>
    <n v="5.642653184550328E-2"/>
    <n v="3.6068976232310809E-3"/>
    <n v="2.5251056860396763E-4"/>
    <n v="3.3543870546271131"/>
    <n v="3.8594081918350485"/>
    <n v="5.438705462711324E-2"/>
    <n v="5.940819183504864E-2"/>
    <n v="109.3131106953992"/>
    <n v="3.3570805466160314"/>
    <n v="3.8613275685009252"/>
    <n v="5.7080546616031569E-2"/>
    <n v="6.1327568500925356E-2"/>
    <m/>
    <m/>
    <m/>
    <m/>
    <m/>
    <m/>
    <m/>
    <m/>
    <m/>
    <m/>
    <m/>
    <m/>
    <m/>
    <m/>
    <m/>
    <m/>
    <m/>
    <m/>
  </r>
  <r>
    <x v="20"/>
    <n v="194389"/>
    <n v="2.4"/>
    <n v="2.2000000000000002"/>
    <n v="2.6"/>
    <x v="3"/>
    <x v="2"/>
    <s v="Connecticut"/>
    <x v="20"/>
    <n v="467"/>
    <n v="193922"/>
    <n v="2.1762688391201509E-4"/>
    <n v="2.1847724288062973"/>
    <n v="2.6200261966303273"/>
    <n v="1.5227571193702882E-2"/>
    <n v="2.0026196630327231E-2"/>
    <n v="425"/>
    <n v="509"/>
    <n v="2.1863377042939671"/>
    <n v="2.618460921142657"/>
    <n v="1.3662295706033056E-2"/>
    <n v="1.8460921142656961E-2"/>
    <n v="2.412232497304594E-3"/>
    <n v="2.1829015896613401E-4"/>
    <n v="2.1939423383384602"/>
    <n v="2.630522656270728"/>
    <n v="6.0576616615399814E-3"/>
    <n v="3.0522656270727921E-2"/>
    <n v="84.650555905531078"/>
    <n v="2.1970739676031514"/>
    <n v="2.6325352493575163"/>
    <n v="2.9260323968487434E-3"/>
    <n v="3.2535249357516172E-2"/>
    <m/>
    <m/>
    <m/>
    <m/>
    <m/>
    <m/>
    <m/>
    <m/>
    <m/>
    <m/>
    <m/>
    <m/>
    <m/>
    <m/>
    <m/>
    <m/>
    <m/>
    <m/>
  </r>
  <r>
    <x v="32"/>
    <n v="57289"/>
    <n v="4"/>
    <n v="3.6"/>
    <n v="4.5999999999999996"/>
    <x v="3"/>
    <x v="2"/>
    <s v="Delaware"/>
    <x v="32"/>
    <n v="229"/>
    <n v="57060"/>
    <n v="5.1668381016979625E-4"/>
    <n v="3.4805931539943544"/>
    <n v="4.5139607743339472"/>
    <n v="0.11940684600564566"/>
    <n v="8.6039225666052488E-2"/>
    <n v="200"/>
    <n v="259"/>
    <n v="3.4910715844228384"/>
    <n v="4.5209377018275756"/>
    <n v="0.10892841557716171"/>
    <n v="7.906229817242405E-2"/>
    <n v="4.0305337199294201E-3"/>
    <n v="5.198673609154126E-4"/>
    <n v="3.5106663590140079"/>
    <n v="4.5504010808448321"/>
    <n v="8.9333640985992169E-2"/>
    <n v="4.9598919155167565E-2"/>
    <n v="59.26083022592389"/>
    <n v="3.5220859911865641"/>
    <n v="4.5564356362206242"/>
    <n v="7.791400881343602E-2"/>
    <n v="4.3564363779375448E-2"/>
    <m/>
    <m/>
    <m/>
    <m/>
    <m/>
    <m/>
    <m/>
    <m/>
    <m/>
    <m/>
    <m/>
    <m/>
    <m/>
    <m/>
    <m/>
    <m/>
    <m/>
    <m/>
  </r>
  <r>
    <x v="47"/>
    <n v="61119"/>
    <n v="1.5"/>
    <n v="1.2"/>
    <n v="1.9"/>
    <x v="3"/>
    <x v="2"/>
    <s v="District of Columbia"/>
    <x v="47"/>
    <n v="92"/>
    <n v="61027"/>
    <n v="3.0735384847285112E-4"/>
    <n v="1.1979063815701798"/>
    <n v="1.812614078515882"/>
    <n v="2.0936184298201432E-3"/>
    <n v="8.7385921484117945E-2"/>
    <n v="73"/>
    <n v="111"/>
    <n v="1.1943912694906658"/>
    <n v="1.8161291905953958"/>
    <n v="5.6087305093341921E-3"/>
    <n v="8.3870809404604119E-2"/>
    <n v="1.5365897129246318E-3"/>
    <n v="3.1209754174736892E-4"/>
    <n v="1.2244921711772629"/>
    <n v="1.8486872546720006"/>
    <n v="2.4492171177262989E-2"/>
    <n v="5.1312745327999343E-2"/>
    <n v="37.664650264465941"/>
    <n v="1.2366637818864992"/>
    <n v="1.8528761399104816"/>
    <n v="3.6663781886499214E-2"/>
    <n v="4.7123860089518299E-2"/>
    <m/>
    <m/>
    <m/>
    <m/>
    <m/>
    <m/>
    <m/>
    <m/>
    <m/>
    <m/>
    <m/>
    <m/>
    <m/>
    <m/>
    <m/>
    <m/>
    <m/>
    <m/>
  </r>
  <r>
    <x v="14"/>
    <n v="1079107"/>
    <n v="3.1"/>
    <n v="3"/>
    <n v="3.2"/>
    <x v="3"/>
    <x v="2"/>
    <s v="Florida"/>
    <x v="14"/>
    <n v="3345"/>
    <n v="1075762"/>
    <n v="1.0488357621991134E-4"/>
    <n v="2.9949017092059083"/>
    <n v="3.2046688616457306"/>
    <n v="5.0982907940917421E-3"/>
    <n v="4.6688616457304377E-3"/>
    <n v="3233"/>
    <n v="3459"/>
    <n v="2.9959957631634304"/>
    <n v="3.2054281920143231"/>
    <n v="4.0042368365695857E-3"/>
    <n v="5.4281920143228746E-3"/>
    <n v="3.101554169250802E-3"/>
    <n v="1.049281288168393E-4"/>
    <n v="2.9966260404339629"/>
    <n v="3.2064822980676415"/>
    <n v="3.3739595660371435E-3"/>
    <n v="6.4822980676413344E-3"/>
    <n v="226.37693244550482"/>
    <n v="2.9971270224802149"/>
    <n v="3.206908004885574"/>
    <n v="2.8729775197851026E-3"/>
    <n v="6.9080048855738596E-3"/>
    <m/>
    <m/>
    <m/>
    <m/>
    <m/>
    <m/>
    <m/>
    <m/>
    <m/>
    <m/>
    <m/>
    <m/>
    <m/>
    <m/>
    <m/>
    <m/>
    <m/>
    <m/>
  </r>
  <r>
    <x v="1"/>
    <n v="707071"/>
    <n v="4.0999999999999996"/>
    <n v="4"/>
    <n v="4.2"/>
    <x v="3"/>
    <x v="2"/>
    <s v="Georgia"/>
    <x v="1"/>
    <n v="2899"/>
    <n v="704172"/>
    <n v="1.4894195045283437E-4"/>
    <n v="3.9510706366848081"/>
    <n v="4.2489545375904765"/>
    <n v="4.8929363315191932E-2"/>
    <n v="4.8954537590476299E-2"/>
    <n v="2794"/>
    <n v="3005"/>
    <n v="3.9515126486590457"/>
    <n v="4.2499268107446069"/>
    <n v="4.8487351340954277E-2"/>
    <n v="4.9926810744606698E-2"/>
    <n v="4.1027067565085947E-3"/>
    <n v="1.4901462884761742E-4"/>
    <n v="3.9536921276609771"/>
    <n v="4.2517213853562126"/>
    <n v="4.6307872339022893E-2"/>
    <n v="5.1721385356212402E-2"/>
    <n v="210.64200916577704"/>
    <n v="3.9544607739947431"/>
    <n v="4.2523670164671605"/>
    <n v="4.553922600525695E-2"/>
    <n v="5.2367016467160354E-2"/>
    <m/>
    <m/>
    <m/>
    <m/>
    <m/>
    <m/>
    <m/>
    <m/>
    <m/>
    <m/>
    <m/>
    <m/>
    <m/>
    <m/>
    <m/>
    <m/>
    <m/>
    <m/>
  </r>
  <r>
    <x v="45"/>
    <n v="80003"/>
    <n v="1.7"/>
    <n v="1.5"/>
    <n v="2"/>
    <x v="3"/>
    <x v="2"/>
    <s v="Hawaii"/>
    <x v="45"/>
    <n v="136"/>
    <n v="79867"/>
    <n v="2.8545773920140709E-4"/>
    <n v="1.4144785131891282"/>
    <n v="1.9853939915919425"/>
    <n v="8.5521486810871794E-2"/>
    <n v="1.460600840805748E-2"/>
    <n v="114"/>
    <n v="159"/>
    <n v="1.4249465645038311"/>
    <n v="1.987425471544817"/>
    <n v="7.5053435496168941E-2"/>
    <n v="1.2574528455183032E-2"/>
    <n v="1.7238616960192645E-3"/>
    <n v="2.8844307322403967E-4"/>
    <n v="1.4354186227952248"/>
    <n v="2.012304769243304"/>
    <n v="6.4581377204775192E-2"/>
    <n v="1.2304769243304037E-2"/>
    <n v="45.752607703941116"/>
    <n v="1.4441818155994435"/>
    <n v="2.0160405075525545"/>
    <n v="5.5818184400556525E-2"/>
    <n v="1.6040507552554484E-2"/>
    <m/>
    <m/>
    <m/>
    <m/>
    <m/>
    <m/>
    <m/>
    <m/>
    <m/>
    <m/>
    <m/>
    <m/>
    <m/>
    <m/>
    <m/>
    <m/>
    <m/>
    <m/>
  </r>
  <r>
    <x v="21"/>
    <n v="103457"/>
    <n v="14.2"/>
    <n v="13.5"/>
    <n v="14.9"/>
    <x v="3"/>
    <x v="2"/>
    <s v="Idaho"/>
    <x v="21"/>
    <n v="1469"/>
    <n v="101988"/>
    <n v="7.2093100800889038E-4"/>
    <n v="13.47820486486583"/>
    <n v="14.92006688088361"/>
    <n v="2.1795135134169641E-2"/>
    <n v="2.0066880883609528E-2"/>
    <n v="1395"/>
    <n v="1544"/>
    <n v="13.48386286089873"/>
    <n v="14.924074736363901"/>
    <n v="1.6137139101269682E-2"/>
    <n v="2.4074736363900229E-2"/>
    <n v="1.4217173460703007E-2"/>
    <n v="7.2159424055478593E-4"/>
    <n v="13.495579220148221"/>
    <n v="14.938767701257792"/>
    <n v="4.420779851779244E-3"/>
    <n v="3.8767701257791387E-2"/>
    <n v="149.19515849276826"/>
    <n v="13.500983855035861"/>
    <n v="14.943028558994225"/>
    <n v="9.838550358605147E-4"/>
    <n v="4.3028558994224753E-2"/>
    <m/>
    <m/>
    <m/>
    <m/>
    <m/>
    <m/>
    <m/>
    <m/>
    <m/>
    <m/>
    <m/>
    <m/>
    <m/>
    <m/>
    <m/>
    <m/>
    <m/>
    <m/>
  </r>
  <r>
    <x v="34"/>
    <n v="953558"/>
    <n v="3.3"/>
    <n v="3.2"/>
    <n v="3.4"/>
    <x v="3"/>
    <x v="2"/>
    <s v="Illinois"/>
    <x v="34"/>
    <n v="3147"/>
    <n v="950411"/>
    <n v="1.1511489413905306E-4"/>
    <n v="3.185156300691256"/>
    <n v="3.4153860889693619"/>
    <n v="1.4843699308744185E-2"/>
    <n v="1.5386088969362E-2"/>
    <n v="3037"/>
    <n v="3257"/>
    <n v="3.1849137650777406"/>
    <n v="3.4156286245828782"/>
    <n v="1.5086234922259578E-2"/>
    <n v="1.5628624582878281E-2"/>
    <n v="3.3022721678888953E-3"/>
    <n v="1.1516682291307913E-4"/>
    <n v="3.1871053449758162"/>
    <n v="3.4174389908019744"/>
    <n v="1.2894655024183965E-2"/>
    <n v="1.743899080197453E-2"/>
    <n v="219.55368222954732"/>
    <n v="3.1876735793510038"/>
    <n v="3.4179194561088861"/>
    <n v="1.2326420648996361E-2"/>
    <n v="1.7919456108886234E-2"/>
    <m/>
    <m/>
    <m/>
    <m/>
    <m/>
    <m/>
    <m/>
    <m/>
    <m/>
    <m/>
    <m/>
    <m/>
    <m/>
    <m/>
    <m/>
    <m/>
    <m/>
    <m/>
  </r>
  <r>
    <x v="22"/>
    <n v="440375"/>
    <n v="5.6"/>
    <n v="5.4"/>
    <n v="5.8"/>
    <x v="3"/>
    <x v="2"/>
    <s v="Indiana"/>
    <x v="22"/>
    <n v="2466"/>
    <n v="437909"/>
    <n v="2.2039542664369029E-4"/>
    <n v="5.3793774941624415"/>
    <n v="5.8201683474498216"/>
    <n v="2.0622505837558869E-2"/>
    <n v="2.0168347449821766E-2"/>
    <n v="2370"/>
    <n v="2564"/>
    <n v="5.3817768946920239"/>
    <n v="5.8223105307976155"/>
    <n v="1.8223105307976439E-2"/>
    <n v="2.2310530797615691E-2"/>
    <n v="5.6040856123672766E-3"/>
    <n v="2.2052101443672235E-4"/>
    <n v="5.3835645979305546"/>
    <n v="5.8246066268039991"/>
    <n v="1.6435402069445715E-2"/>
    <n v="2.4606626803999276E-2"/>
    <n v="194.13171378633504"/>
    <n v="5.3848065557866329"/>
    <n v="5.8256354410783171"/>
    <n v="1.5193444213367435E-2"/>
    <n v="2.5635441078317278E-2"/>
    <m/>
    <m/>
    <m/>
    <m/>
    <m/>
    <m/>
    <m/>
    <m/>
    <m/>
    <m/>
    <m/>
    <m/>
    <m/>
    <m/>
    <m/>
    <m/>
    <m/>
    <m/>
  </r>
  <r>
    <x v="33"/>
    <n v="159687"/>
    <n v="6.7"/>
    <n v="6.4"/>
    <n v="7.2"/>
    <x v="3"/>
    <x v="2"/>
    <s v="Iowa"/>
    <x v="33"/>
    <n v="1070"/>
    <n v="158617"/>
    <n v="4.0013865010421294E-4"/>
    <n v="6.3004694144220164"/>
    <n v="7.1007467146304419"/>
    <n v="9.9530585577983999E-2"/>
    <n v="9.9253285369558242E-2"/>
    <n v="1006"/>
    <n v="1134"/>
    <n v="6.2998240307601749"/>
    <n v="7.1013920982922842"/>
    <n v="0.10017596923982541"/>
    <n v="9.8607901707715939E-2"/>
    <n v="6.7124746768070735E-3"/>
    <n v="4.0066136205226243E-4"/>
    <n v="6.3118133147548114"/>
    <n v="7.1131360388593361"/>
    <n v="8.8186685245188912E-2"/>
    <n v="8.6863961140664081E-2"/>
    <n v="127.82195784208305"/>
    <n v="6.3153887929720067"/>
    <n v="7.1158226605275505"/>
    <n v="8.4611207027993629E-2"/>
    <n v="8.4177339472449653E-2"/>
    <m/>
    <m/>
    <m/>
    <m/>
    <m/>
    <m/>
    <m/>
    <m/>
    <m/>
    <m/>
    <m/>
    <m/>
    <m/>
    <m/>
    <m/>
    <m/>
    <m/>
    <m/>
  </r>
  <r>
    <x v="35"/>
    <n v="139034"/>
    <n v="7"/>
    <n v="6.5"/>
    <n v="7.4"/>
    <x v="3"/>
    <x v="2"/>
    <s v="Kansas"/>
    <x v="35"/>
    <n v="973"/>
    <n v="138061"/>
    <n v="4.3818599433797579E-4"/>
    <n v="6.5601021941626794"/>
    <n v="7.43647418283863"/>
    <n v="6.0102194162679368E-2"/>
    <n v="3.6474182838629687E-2"/>
    <n v="913"/>
    <n v="1035"/>
    <n v="6.5667390710186"/>
    <n v="7.4442222765654442"/>
    <n v="6.6739071018599994E-2"/>
    <n v="4.4222276565443863E-2"/>
    <n v="7.0119092700320186E-3"/>
    <n v="4.3881459285906966E-4"/>
    <n v="6.573094677172949"/>
    <n v="7.4507238628910883"/>
    <n v="7.3094677172949041E-2"/>
    <n v="5.072386289108799E-2"/>
    <n v="121.87496877700333"/>
    <n v="6.5772255626731022"/>
    <n v="7.453785263962045"/>
    <n v="7.722556267310221E-2"/>
    <n v="5.3785263962044638E-2"/>
    <m/>
    <m/>
    <m/>
    <m/>
    <m/>
    <m/>
    <m/>
    <m/>
    <m/>
    <m/>
    <m/>
    <m/>
    <m/>
    <m/>
    <m/>
    <m/>
    <m/>
    <m/>
  </r>
  <r>
    <x v="36"/>
    <n v="324260"/>
    <n v="4.7"/>
    <n v="4.5"/>
    <n v="5"/>
    <x v="3"/>
    <x v="2"/>
    <s v="Kentucky"/>
    <x v="36"/>
    <n v="1524"/>
    <n v="322736"/>
    <n v="2.3540962363467386E-4"/>
    <n v="4.4645225295757127"/>
    <n v="4.9353417768450605"/>
    <n v="3.5477470424287283E-2"/>
    <n v="6.465822315493952E-2"/>
    <n v="1448"/>
    <n v="1601"/>
    <n v="4.4655523345463513"/>
    <n v="4.9373959168568433"/>
    <n v="3.4447665453648746E-2"/>
    <n v="6.2604083143156686E-2"/>
    <n v="4.7057998281443553E-3"/>
    <n v="2.3562750685439819E-4"/>
    <n v="4.4701723212899571"/>
    <n v="4.9414273349987532"/>
    <n v="2.9827678710042882E-2"/>
    <n v="5.8572665001246804E-2"/>
    <n v="152.69125138513505"/>
    <n v="4.4718988623402511"/>
    <n v="4.9427847023962892"/>
    <n v="2.8101137659748865E-2"/>
    <n v="5.7215297603710802E-2"/>
    <m/>
    <m/>
    <m/>
    <m/>
    <m/>
    <m/>
    <m/>
    <m/>
    <m/>
    <m/>
    <m/>
    <m/>
    <m/>
    <m/>
    <m/>
    <m/>
    <m/>
    <m/>
  </r>
  <r>
    <x v="37"/>
    <n v="557859"/>
    <n v="2.4"/>
    <n v="2.2999999999999998"/>
    <n v="2.5"/>
    <x v="3"/>
    <x v="2"/>
    <s v="Louisiana"/>
    <x v="37"/>
    <n v="1339"/>
    <n v="556520"/>
    <n v="1.2840800592284847E-4"/>
    <n v="2.2718400854407399"/>
    <n v="2.5286560972864369"/>
    <n v="2.8159914559259924E-2"/>
    <n v="2.8656097286436921E-2"/>
    <n v="1268"/>
    <n v="1411"/>
    <n v="2.2729757877886705"/>
    <n v="2.5293129625944908"/>
    <n v="2.7024212211329335E-2"/>
    <n v="2.9312962594490788E-2"/>
    <n v="2.4036745768974631E-3"/>
    <n v="1.2854464053713087E-4"/>
    <n v="2.2751299363603326"/>
    <n v="2.5322192174345939"/>
    <n v="2.4870063639667261E-2"/>
    <n v="3.2219217434593883E-2"/>
    <n v="143.29193785447239"/>
    <n v="2.2761414923471661"/>
    <n v="2.5330002167600734"/>
    <n v="2.3858507652833705E-2"/>
    <n v="3.3000216760073364E-2"/>
    <m/>
    <m/>
    <m/>
    <m/>
    <m/>
    <m/>
    <m/>
    <m/>
    <m/>
    <m/>
    <m/>
    <m/>
    <m/>
    <m/>
    <m/>
    <m/>
    <m/>
    <m/>
  </r>
  <r>
    <x v="2"/>
    <n v="337131"/>
    <n v="6"/>
    <n v="5.8"/>
    <n v="6.3"/>
    <x v="3"/>
    <x v="2"/>
    <s v="Maryland"/>
    <x v="2"/>
    <n v="2023"/>
    <n v="335108"/>
    <n v="2.6069961941696681E-4"/>
    <n v="5.7399351486702157"/>
    <n v="6.2613343875041494"/>
    <n v="6.0064851329784119E-2"/>
    <n v="3.8665612495850432E-2"/>
    <n v="1935"/>
    <n v="2111"/>
    <n v="5.7396086387783978"/>
    <n v="6.2616608973959673"/>
    <n v="6.0391361221602047E-2"/>
    <n v="3.8339102604032504E-2"/>
    <n v="6.0062636084964862E-3"/>
    <n v="2.608803702847381E-4"/>
    <n v="5.7453832382117476"/>
    <n v="6.2671439787812249"/>
    <n v="5.4616761788252255E-2"/>
    <n v="3.2856021218774956E-2"/>
    <n v="175.80022928931373"/>
    <n v="5.7470198167054427"/>
    <n v="6.2684735725041802"/>
    <n v="5.2980183294557115E-2"/>
    <n v="3.1526427495819576E-2"/>
    <m/>
    <m/>
    <m/>
    <m/>
    <m/>
    <m/>
    <m/>
    <m/>
    <m/>
    <m/>
    <m/>
    <m/>
    <m/>
    <m/>
    <m/>
    <m/>
    <m/>
    <m/>
  </r>
  <r>
    <x v="17"/>
    <n v="340954"/>
    <n v="2.2000000000000002"/>
    <n v="2.1"/>
    <n v="2.4"/>
    <x v="3"/>
    <x v="2"/>
    <s v="Massachusetts"/>
    <x v="17"/>
    <n v="750"/>
    <n v="340204"/>
    <n v="1.5725510239110379E-4"/>
    <n v="2.0424551224486107"/>
    <n v="2.3569653272308178"/>
    <n v="5.7544877551389373E-2"/>
    <n v="4.3034672769182158E-2"/>
    <n v="697"/>
    <n v="804"/>
    <n v="2.044264035617708"/>
    <n v="2.3580893610281737"/>
    <n v="5.5735964382292114E-2"/>
    <n v="4.1910638971826231E-2"/>
    <n v="2.2053187754626268E-3"/>
    <n v="1.5755397509991257E-4"/>
    <n v="2.0477648003627142"/>
    <n v="2.3628727505625395"/>
    <n v="5.2235199637285845E-2"/>
    <n v="3.7127249437460375E-2"/>
    <n v="107.2666483614162"/>
    <n v="2.0494833092555083"/>
    <n v="2.3640871555916583"/>
    <n v="5.0516690744491832E-2"/>
    <n v="3.5912844408341638E-2"/>
    <m/>
    <m/>
    <m/>
    <m/>
    <m/>
    <m/>
    <m/>
    <m/>
    <m/>
    <m/>
    <m/>
    <m/>
    <m/>
    <m/>
    <m/>
    <m/>
    <m/>
    <m/>
  </r>
  <r>
    <x v="38"/>
    <n v="755584"/>
    <n v="6.7"/>
    <n v="6.5"/>
    <n v="6.9"/>
    <x v="3"/>
    <x v="2"/>
    <s v="Michigan"/>
    <x v="38"/>
    <n v="5062"/>
    <n v="750522"/>
    <n v="1.8393600336735061E-4"/>
    <n v="6.5155176642592796"/>
    <n v="6.8833896709939815"/>
    <n v="1.5517664259279584E-2"/>
    <n v="1.6610329006018887E-2"/>
    <n v="4924"/>
    <n v="5202"/>
    <n v="6.5168134846688126"/>
    <n v="6.8847408097577505"/>
    <n v="1.6813484668812606E-2"/>
    <n v="1.5259190242249865E-2"/>
    <n v="6.7019616404009174E-3"/>
    <n v="1.839868229376402E-4"/>
    <n v="6.5179748174632772"/>
    <n v="6.8859484633385577"/>
    <n v="1.7974817463277226E-2"/>
    <n v="1.4051536661442654E-2"/>
    <n v="277.97111193802044"/>
    <n v="6.5186797658519113"/>
    <n v="6.8865669878079174"/>
    <n v="1.8679765851911334E-2"/>
    <n v="1.3433012192082927E-2"/>
    <m/>
    <m/>
    <m/>
    <m/>
    <m/>
    <m/>
    <m/>
    <m/>
    <m/>
    <m/>
    <m/>
    <m/>
    <m/>
    <m/>
    <m/>
    <m/>
    <m/>
    <m/>
  </r>
  <r>
    <x v="15"/>
    <n v="261461"/>
    <n v="13.4"/>
    <n v="13"/>
    <n v="13.8"/>
    <x v="3"/>
    <x v="2"/>
    <s v="Minnesota"/>
    <x v="15"/>
    <n v="3504"/>
    <n v="257957"/>
    <n v="4.4075111710374122E-4"/>
    <n v="12.960865185136363"/>
    <n v="13.842367419343846"/>
    <n v="3.9134814863636791E-2"/>
    <n v="4.2367419343845469E-2"/>
    <n v="3389"/>
    <n v="3619"/>
    <n v="12.961780150768183"/>
    <n v="13.841452453712026"/>
    <n v="3.8219849231817093E-2"/>
    <n v="4.1452453712025772E-2"/>
    <n v="1.3408765438019745E-2"/>
    <n v="4.4092178592024223E-4"/>
    <n v="12.967843652099502"/>
    <n v="13.849687223939988"/>
    <n v="3.2156347900498261E-2"/>
    <n v="4.9687223939987035E-2"/>
    <n v="230.49424791764156"/>
    <n v="12.969902899872746"/>
    <n v="13.851452582161267"/>
    <n v="3.009710012725364E-2"/>
    <n v="5.1452582161266136E-2"/>
    <m/>
    <m/>
    <m/>
    <m/>
    <m/>
    <m/>
    <m/>
    <m/>
    <m/>
    <m/>
    <m/>
    <m/>
    <m/>
    <m/>
    <m/>
    <m/>
    <m/>
    <m/>
  </r>
  <r>
    <x v="48"/>
    <n v="271683"/>
    <n v="2.7"/>
    <n v="2.5"/>
    <n v="2.9"/>
    <x v="3"/>
    <x v="2"/>
    <s v="Mississippi"/>
    <x v="48"/>
    <n v="734"/>
    <n v="270949"/>
    <n v="1.9518489300171491E-4"/>
    <n v="2.5064931656180738"/>
    <n v="2.8968629516215034"/>
    <n v="6.4931656180737818E-3"/>
    <n v="3.1370483784964875E-3"/>
    <n v="681"/>
    <n v="787"/>
    <n v="2.5065977628338909"/>
    <n v="2.8967583544056859"/>
    <n v="6.5977628338909078E-3"/>
    <n v="3.2416455943140576E-3"/>
    <n v="2.7087095034077674E-3"/>
    <n v="1.9556309810343694E-4"/>
    <n v="2.5131464053043304"/>
    <n v="2.9042726015112046"/>
    <n v="1.3146405304330422E-2"/>
    <n v="4.2726015112046767E-3"/>
    <n v="106.09037443049151"/>
    <n v="2.5153059990896902"/>
    <n v="2.9057937159803573"/>
    <n v="1.5305999089690214E-2"/>
    <n v="5.7937159803573834E-3"/>
    <m/>
    <m/>
    <m/>
    <m/>
    <m/>
    <m/>
    <m/>
    <m/>
    <m/>
    <m/>
    <m/>
    <m/>
    <m/>
    <m/>
    <m/>
    <m/>
    <m/>
    <m/>
  </r>
  <r>
    <x v="9"/>
    <n v="433668"/>
    <n v="6"/>
    <n v="5.8"/>
    <n v="6.2"/>
    <x v="3"/>
    <x v="2"/>
    <s v="Missouri"/>
    <x v="9"/>
    <n v="2602"/>
    <n v="431066"/>
    <n v="2.298463207800197E-4"/>
    <n v="5.7701352319285046"/>
    <n v="6.2298278734885431"/>
    <n v="2.9864768071495185E-2"/>
    <n v="2.9827873488542878E-2"/>
    <n v="2503"/>
    <n v="2702"/>
    <n v="5.771696320687715"/>
    <n v="6.2305726961638861"/>
    <n v="2.8303679312284835E-2"/>
    <n v="3.0572696163885915E-2"/>
    <n v="6.0043573976375003E-3"/>
    <n v="2.2997023016547175E-4"/>
    <n v="5.7743871674720282"/>
    <n v="6.2343276278029727"/>
    <n v="2.5612832527971641E-2"/>
    <n v="3.4327627802972493E-2"/>
    <n v="199.37196090977145"/>
    <n v="5.7756453371051952"/>
    <n v="6.2353753491786286"/>
    <n v="2.4354662894804591E-2"/>
    <n v="3.537534917862839E-2"/>
    <m/>
    <m/>
    <m/>
    <m/>
    <m/>
    <m/>
    <m/>
    <m/>
    <m/>
    <m/>
    <m/>
    <m/>
    <m/>
    <m/>
    <m/>
    <m/>
    <m/>
    <m/>
  </r>
  <r>
    <x v="39"/>
    <n v="41132"/>
    <n v="10.8"/>
    <n v="9.8000000000000007"/>
    <n v="11.8"/>
    <x v="3"/>
    <x v="2"/>
    <s v="Montana"/>
    <x v="39"/>
    <n v="444"/>
    <n v="40688"/>
    <n v="9.9862631671233872E-4"/>
    <n v="9.7958889025816411"/>
    <n v="11.793141536006319"/>
    <n v="4.1110974183595772E-3"/>
    <n v="6.8584639936819514E-3"/>
    <n v="404"/>
    <n v="486"/>
    <n v="9.8220363707089362"/>
    <n v="11.815618010308276"/>
    <n v="2.2036370708935493E-2"/>
    <n v="1.5618010308275032E-2"/>
    <n v="1.0840199533945088E-2"/>
    <n v="1.0017095273768713E-3"/>
    <n v="9.8384900065682164"/>
    <n v="11.841909061321958"/>
    <n v="3.8490006568215662E-2"/>
    <n v="4.1909061321957708E-2"/>
    <n v="82.195046647112832"/>
    <n v="9.8532858867744846"/>
    <n v="11.851422881963819"/>
    <n v="5.328588677448387E-2"/>
    <n v="5.1422881963818057E-2"/>
    <m/>
    <m/>
    <m/>
    <m/>
    <m/>
    <m/>
    <m/>
    <m/>
    <m/>
    <m/>
    <m/>
    <m/>
    <m/>
    <m/>
    <m/>
    <m/>
    <m/>
    <m/>
  </r>
  <r>
    <x v="40"/>
    <n v="109768"/>
    <n v="2.6"/>
    <n v="2.2999999999999998"/>
    <n v="2.9"/>
    <x v="3"/>
    <x v="2"/>
    <s v="Nebraska"/>
    <x v="40"/>
    <n v="285"/>
    <n v="109483"/>
    <n v="3.0104418215892893E-4"/>
    <n v="2.2953409209676652"/>
    <n v="2.897429285285523"/>
    <n v="4.6590790323346454E-3"/>
    <n v="2.570714714476896E-3"/>
    <n v="253"/>
    <n v="319"/>
    <n v="2.3048611617229064"/>
    <n v="2.9061292908680127"/>
    <n v="4.8611617229066262E-3"/>
    <n v="6.1292908680128377E-3"/>
    <n v="2.6137917119481062E-3"/>
    <n v="3.0254481715523472E-4"/>
    <n v="2.3112468947928715"/>
    <n v="2.916336529103341"/>
    <n v="1.1246894792871664E-2"/>
    <n v="1.6336529103341046E-2"/>
    <n v="66.143832298185245"/>
    <n v="2.3170679281778259"/>
    <n v="2.9196253000790535"/>
    <n v="1.7067928177826097E-2"/>
    <n v="1.9625300079053609E-2"/>
    <m/>
    <m/>
    <m/>
    <m/>
    <m/>
    <m/>
    <m/>
    <m/>
    <m/>
    <m/>
    <m/>
    <m/>
    <m/>
    <m/>
    <m/>
    <m/>
    <m/>
    <m/>
  </r>
  <r>
    <x v="18"/>
    <n v="90241"/>
    <n v="5.3"/>
    <n v="4.8"/>
    <n v="5.8"/>
    <x v="3"/>
    <x v="2"/>
    <s v="Nevada"/>
    <x v="18"/>
    <n v="478"/>
    <n v="89763"/>
    <n v="4.735925586004336E-4"/>
    <n v="4.8233345587852341"/>
    <n v="5.7705196759861002"/>
    <n v="2.3334558785234272E-2"/>
    <n v="2.9480324013899661E-2"/>
    <n v="436"/>
    <n v="521"/>
    <n v="4.8315067430547094"/>
    <n v="5.7734289292006959"/>
    <n v="3.1506743054709574E-2"/>
    <n v="2.6571070799303875E-2"/>
    <n v="5.3179851795666115E-3"/>
    <n v="4.7498487714628531E-4"/>
    <n v="4.8430003024203261"/>
    <n v="5.792970056712897"/>
    <n v="4.3000302420326264E-2"/>
    <n v="7.0299432871028245E-3"/>
    <n v="85.516777683406971"/>
    <n v="4.8497214189062738"/>
    <n v="5.7973299060066559"/>
    <n v="4.9721418906274018E-2"/>
    <n v="2.6700939933439471E-3"/>
    <m/>
    <m/>
    <m/>
    <m/>
    <m/>
    <m/>
    <m/>
    <m/>
    <m/>
    <m/>
    <m/>
    <m/>
    <m/>
    <m/>
    <m/>
    <m/>
    <m/>
    <m/>
  </r>
  <r>
    <x v="24"/>
    <n v="58108"/>
    <n v="9.3000000000000007"/>
    <n v="8.5"/>
    <n v="10.1"/>
    <x v="3"/>
    <x v="2"/>
    <s v="New Hampshire"/>
    <x v="24"/>
    <n v="540"/>
    <n v="57568"/>
    <n v="7.8015635402085501E-4"/>
    <n v="8.5128841911708566"/>
    <n v="10.073196899212567"/>
    <n v="1.2884191170856596E-2"/>
    <n v="2.6803100787432754E-2"/>
    <n v="496"/>
    <n v="586"/>
    <n v="8.5358298341020173"/>
    <n v="10.084669924967303"/>
    <n v="3.5829834102017344E-2"/>
    <n v="1.533007503269701E-2"/>
    <n v="9.3254785222107242E-3"/>
    <n v="7.8215098348180837E-4"/>
    <n v="8.5433275387289154"/>
    <n v="10.107629505692532"/>
    <n v="4.3327538728915371E-2"/>
    <n v="7.6295056925328453E-3"/>
    <n v="90.706439637943106"/>
    <n v="8.5536354917200175"/>
    <n v="10.114529749428572"/>
    <n v="5.363549172001747E-2"/>
    <n v="1.4529749428572103E-2"/>
    <m/>
    <m/>
    <m/>
    <m/>
    <m/>
    <m/>
    <m/>
    <m/>
    <m/>
    <m/>
    <m/>
    <m/>
    <m/>
    <m/>
    <m/>
    <m/>
    <m/>
    <m/>
  </r>
  <r>
    <x v="3"/>
    <n v="403013"/>
    <n v="4.2"/>
    <n v="4"/>
    <n v="4.4000000000000004"/>
    <x v="3"/>
    <x v="2"/>
    <s v="New Jersey"/>
    <x v="3"/>
    <n v="1693"/>
    <n v="401320"/>
    <n v="1.9968405564160669E-4"/>
    <n v="4.0011729886721001"/>
    <n v="4.4005410999553138"/>
    <n v="1.1729886721001392E-3"/>
    <n v="5.4109995531348432E-4"/>
    <n v="1613"/>
    <n v="1774"/>
    <n v="4.0023522814400527"/>
    <n v="4.4018431167232821"/>
    <n v="2.3522814400527281E-3"/>
    <n v="1.8431167232817458E-3"/>
    <n v="4.2055828815370485E-3"/>
    <n v="1.9985079930933948E-4"/>
    <n v="4.0057320822277092"/>
    <n v="4.4054336808463885"/>
    <n v="5.7320822277091565E-3"/>
    <n v="5.4336808463881781E-3"/>
    <n v="160.97271494975652"/>
    <n v="4.0071138617676825"/>
    <n v="4.4065331871910951"/>
    <n v="7.1138617676824722E-3"/>
    <n v="6.533187191094747E-3"/>
    <m/>
    <m/>
    <m/>
    <m/>
    <m/>
    <m/>
    <m/>
    <m/>
    <m/>
    <m/>
    <m/>
    <m/>
    <m/>
    <m/>
    <m/>
    <m/>
    <m/>
    <m/>
  </r>
  <r>
    <x v="49"/>
    <n v="217172"/>
    <n v="2.5"/>
    <n v="2.2999999999999998"/>
    <n v="2.7"/>
    <x v="3"/>
    <x v="2"/>
    <s v="New Mexico"/>
    <x v="49"/>
    <n v="543"/>
    <n v="216629"/>
    <n v="2.1003929742512525E-4"/>
    <n v="2.2902830277364976"/>
    <n v="2.7103616225867482"/>
    <n v="9.7169722635022104E-3"/>
    <n v="1.0361622586747998E-2"/>
    <n v="498"/>
    <n v="589"/>
    <n v="2.2931132926896654"/>
    <n v="2.7121360027996242"/>
    <n v="6.8867073103344723E-3"/>
    <n v="1.2136002799624013E-2"/>
    <n v="2.5091222198103968E-3"/>
    <n v="2.1058973490576535E-4"/>
    <n v="2.2985324849046314"/>
    <n v="2.7197119547161623"/>
    <n v="1.4675150953684657E-3"/>
    <n v="1.9711954716162161E-2"/>
    <n v="91.268280568144519"/>
    <n v="2.3012991950167749"/>
    <n v="2.7215498083219853"/>
    <n v="1.2991950167751121E-3"/>
    <n v="2.1549808321985164E-2"/>
    <m/>
    <m/>
    <m/>
    <m/>
    <m/>
    <m/>
    <m/>
    <m/>
    <m/>
    <m/>
    <m/>
    <m/>
    <m/>
    <m/>
    <m/>
    <m/>
    <m/>
    <m/>
  </r>
  <r>
    <x v="25"/>
    <n v="1307202"/>
    <n v="3.4"/>
    <n v="3.3"/>
    <n v="3.5"/>
    <x v="3"/>
    <x v="2"/>
    <s v="New York"/>
    <x v="25"/>
    <n v="4444"/>
    <n v="1302758"/>
    <n v="9.978216783810389E-5"/>
    <n v="3.2998454337108534"/>
    <n v="3.4994097693870607"/>
    <n v="1.5456628914645165E-4"/>
    <n v="5.9023061293927981E-4"/>
    <n v="4315"/>
    <n v="4575"/>
    <n v="3.3009435420080449"/>
    <n v="3.4998416465091089"/>
    <n v="9.4354200804502852E-4"/>
    <n v="1.5835349089110551E-4"/>
    <n v="3.4010869508116419E-3"/>
    <n v="9.981403128619895E-5"/>
    <n v="3.3012729195254429"/>
    <n v="3.500900982097841"/>
    <n v="1.2729195254430614E-3"/>
    <n v="9.0098209784095218E-4"/>
    <n v="260.88455670045818"/>
    <n v="3.3016823473214867"/>
    <n v="3.5012565447633484"/>
    <n v="1.6823473214868656E-3"/>
    <n v="1.2565447633483551E-3"/>
    <m/>
    <m/>
    <m/>
    <m/>
    <m/>
    <m/>
    <m/>
    <m/>
    <m/>
    <m/>
    <m/>
    <m/>
    <m/>
    <m/>
    <m/>
    <m/>
    <m/>
    <m/>
  </r>
  <r>
    <x v="10"/>
    <n v="619018"/>
    <n v="5.8"/>
    <n v="5.6"/>
    <n v="6"/>
    <x v="3"/>
    <x v="2"/>
    <s v="North Carolina"/>
    <x v="10"/>
    <n v="3590"/>
    <n v="615428"/>
    <n v="1.8915987761572512E-4"/>
    <n v="5.6103483757791679"/>
    <n v="5.988668131010618"/>
    <n v="1.0348375779168251E-2"/>
    <n v="1.1331868989381988E-2"/>
    <n v="3474"/>
    <n v="3708"/>
    <n v="5.6121146719481505"/>
    <n v="5.9901327586596835"/>
    <n v="1.2114671948150857E-2"/>
    <n v="9.8672413403164683E-3"/>
    <n v="5.8025751093780959E-3"/>
    <n v="1.8923386032273655E-4"/>
    <n v="5.6133412490553596"/>
    <n v="5.9918089697008323"/>
    <n v="1.3341249055359938E-2"/>
    <n v="8.1910302991676787E-3"/>
    <n v="234.20203108771619"/>
    <n v="5.6142117791455632"/>
    <n v="5.9925538914945928"/>
    <n v="1.4211779145563597E-2"/>
    <n v="7.4461085054071674E-3"/>
    <m/>
    <m/>
    <m/>
    <m/>
    <m/>
    <m/>
    <m/>
    <m/>
    <m/>
    <m/>
    <m/>
    <m/>
    <m/>
    <m/>
    <m/>
    <m/>
    <m/>
    <m/>
  </r>
  <r>
    <x v="46"/>
    <n v="23922"/>
    <n v="10.6"/>
    <n v="9.4"/>
    <n v="12"/>
    <x v="3"/>
    <x v="2"/>
    <s v="North Dakota"/>
    <x v="46"/>
    <n v="254"/>
    <n v="23668"/>
    <n v="1.2988215941165805E-3"/>
    <n v="9.3190197234990038"/>
    <n v="11.916662911732166"/>
    <n v="8.0980276500996595E-2"/>
    <n v="8.3337088267834147E-2"/>
    <n v="223"/>
    <n v="285"/>
    <n v="9.3219630465680119"/>
    <n v="11.913719588663156"/>
    <n v="7.8036953431988465E-2"/>
    <n v="8.6280411336844054E-2"/>
    <n v="1.0696414997600734E-2"/>
    <n v="1.3058273928277977E-3"/>
    <n v="9.3905876047729375"/>
    <n v="12.002242390428531"/>
    <n v="9.4123952270628308E-3"/>
    <n v="2.242390428531138E-3"/>
    <n v="62.199022767915984"/>
    <n v="9.4174835361253422"/>
    <n v="12.017142272265016"/>
    <n v="1.7483536125341814E-2"/>
    <n v="1.7142272265015635E-2"/>
    <m/>
    <m/>
    <m/>
    <m/>
    <m/>
    <m/>
    <m/>
    <m/>
    <m/>
    <m/>
    <m/>
    <m/>
    <m/>
    <m/>
    <m/>
    <m/>
    <m/>
    <m/>
  </r>
  <r>
    <x v="41"/>
    <n v="836357"/>
    <n v="3.9"/>
    <n v="3.8"/>
    <n v="4.0999999999999996"/>
    <x v="3"/>
    <x v="2"/>
    <s v="Ohio"/>
    <x v="41"/>
    <n v="3262"/>
    <n v="833095"/>
    <n v="1.3358256831635484E-4"/>
    <n v="3.7666657706106825"/>
    <n v="4.0338309072433916"/>
    <n v="3.3334229389317294E-2"/>
    <n v="6.6169092756608094E-2"/>
    <n v="3151"/>
    <n v="3374"/>
    <n v="3.7675298945306848"/>
    <n v="4.0341624449846174"/>
    <n v="3.2470105469315058E-2"/>
    <n v="6.5837555015382243E-2"/>
    <n v="3.9025269568064183E-3"/>
    <n v="1.336405508247736E-4"/>
    <n v="3.7688864059816445"/>
    <n v="4.036167507631192"/>
    <n v="3.1113594018355339E-2"/>
    <n v="6.3832492368807614E-2"/>
    <n v="223.46139482189432"/>
    <n v="3.769533287211686"/>
    <n v="4.0367162825706293"/>
    <n v="3.046671278831381E-2"/>
    <n v="6.3283717429370334E-2"/>
    <m/>
    <m/>
    <m/>
    <m/>
    <m/>
    <m/>
    <m/>
    <m/>
    <m/>
    <m/>
    <m/>
    <m/>
    <m/>
    <m/>
    <m/>
    <m/>
    <m/>
    <m/>
  </r>
  <r>
    <x v="26"/>
    <n v="330285"/>
    <n v="2.8"/>
    <n v="2.6"/>
    <n v="3"/>
    <x v="3"/>
    <x v="2"/>
    <s v="Oklahoma"/>
    <x v="26"/>
    <n v="925"/>
    <n v="329360"/>
    <n v="1.8022752079950436E-4"/>
    <n v="2.6203840722186462"/>
    <n v="2.9808391138176553"/>
    <n v="2.0384072218646132E-2"/>
    <n v="1.9160886182344683E-2"/>
    <n v="866"/>
    <n v="985"/>
    <n v="2.6219779887067229"/>
    <n v="2.9822728855382472"/>
    <n v="2.1977988706722851E-2"/>
    <n v="1.7727114461752791E-2"/>
    <n v="2.8063943223643915E-3"/>
    <n v="1.8050457107236944E-4"/>
    <n v="2.6258897512920223"/>
    <n v="2.9868988934367606"/>
    <n v="2.5889751292022201E-2"/>
    <n v="1.3101106563239373E-2"/>
    <n v="119.08277936253629"/>
    <n v="2.6276374820772839"/>
    <n v="2.9881788156463234"/>
    <n v="2.7637482077283781E-2"/>
    <n v="1.1821184353676628E-2"/>
    <m/>
    <m/>
    <m/>
    <m/>
    <m/>
    <m/>
    <m/>
    <m/>
    <m/>
    <m/>
    <m/>
    <m/>
    <m/>
    <m/>
    <m/>
    <m/>
    <m/>
    <m/>
  </r>
  <r>
    <x v="19"/>
    <n v="177740"/>
    <n v="7.2"/>
    <n v="6.8"/>
    <n v="7.6"/>
    <x v="3"/>
    <x v="2"/>
    <s v="Oregon"/>
    <x v="19"/>
    <n v="1280"/>
    <n v="176460"/>
    <n v="3.9309584152778164E-4"/>
    <n v="6.8084344836663222"/>
    <n v="7.594626166721886"/>
    <n v="8.4344836663223788E-3"/>
    <n v="5.3738332781136933E-3"/>
    <n v="1210"/>
    <n v="1350"/>
    <n v="6.8076966355350512"/>
    <n v="7.595364014853156"/>
    <n v="7.6966355350513993E-3"/>
    <n v="4.635985146843602E-3"/>
    <n v="7.2121808490750979E-3"/>
    <n v="3.9352419826147589E-4"/>
    <n v="6.8186566508136224"/>
    <n v="7.6057050473365742"/>
    <n v="1.8656650813622555E-2"/>
    <n v="5.7050473365745091E-3"/>
    <n v="139.76341455933911"/>
    <n v="6.8218342316608247"/>
    <n v="7.6081535404607266"/>
    <n v="2.1834231660824877E-2"/>
    <n v="8.1535404607269157E-3"/>
    <m/>
    <m/>
    <m/>
    <m/>
    <m/>
    <m/>
    <m/>
    <m/>
    <m/>
    <m/>
    <m/>
    <m/>
    <m/>
    <m/>
    <m/>
    <m/>
    <m/>
    <m/>
  </r>
  <r>
    <x v="11"/>
    <n v="714603"/>
    <n v="6.2"/>
    <n v="6"/>
    <n v="6.4"/>
    <x v="3"/>
    <x v="2"/>
    <s v="Pennsylvania"/>
    <x v="11"/>
    <n v="4431"/>
    <n v="710172"/>
    <n v="1.8200507001785848E-4"/>
    <n v="6.0186406031741093"/>
    <n v="6.3826507432098261"/>
    <n v="1.8640603174109316E-2"/>
    <n v="1.7349256790174294E-2"/>
    <n v="4301"/>
    <n v="4561"/>
    <n v="6.01872648169683"/>
    <n v="6.3825648646871063"/>
    <n v="1.872648169683E-2"/>
    <n v="1.743513531289409E-2"/>
    <n v="6.2033001536353112E-3"/>
    <n v="1.820626434107258E-4"/>
    <n v="6.0212375102245854"/>
    <n v="6.3853627970460369"/>
    <n v="2.1237510224585421E-2"/>
    <n v="1.4637202953963424E-2"/>
    <n v="260.1365180776545"/>
    <n v="6.0219861057956319"/>
    <n v="6.3860135723485731"/>
    <n v="2.1986105795631872E-2"/>
    <n v="1.3986427651427213E-2"/>
    <m/>
    <m/>
    <m/>
    <m/>
    <m/>
    <m/>
    <m/>
    <m/>
    <m/>
    <m/>
    <m/>
    <m/>
    <m/>
    <m/>
    <m/>
    <m/>
    <m/>
    <m/>
  </r>
  <r>
    <x v="27"/>
    <n v="76442"/>
    <n v="11.3"/>
    <n v="10.6"/>
    <n v="12.1"/>
    <x v="3"/>
    <x v="2"/>
    <s v="Rhode Island"/>
    <x v="27"/>
    <n v="864"/>
    <n v="75578"/>
    <n v="7.4938431344094265E-4"/>
    <n v="10.553302691085365"/>
    <n v="12.052071317967249"/>
    <n v="4.6697308914634306E-2"/>
    <n v="4.7928682032750913E-2"/>
    <n v="807"/>
    <n v="922"/>
    <n v="10.557023625755475"/>
    <n v="12.061432196959787"/>
    <n v="4.2976374244524607E-2"/>
    <n v="3.8567803040212567E-2"/>
    <n v="1.1327244397941451E-2"/>
    <n v="7.5057160577166255E-4"/>
    <n v="10.576672792169788"/>
    <n v="12.077816003713114"/>
    <n v="2.3327207830211805E-2"/>
    <n v="2.2183996286885943E-2"/>
    <n v="114.60049651549389"/>
    <n v="10.584231473054702"/>
    <n v="12.083338479120247"/>
    <n v="1.5768526945297623E-2"/>
    <n v="1.66615208797527E-2"/>
    <m/>
    <m/>
    <m/>
    <m/>
    <m/>
    <m/>
    <m/>
    <m/>
    <m/>
    <m/>
    <m/>
    <m/>
    <m/>
    <m/>
    <m/>
    <m/>
    <m/>
    <m/>
  </r>
  <r>
    <x v="4"/>
    <n v="359964"/>
    <n v="5.4"/>
    <n v="5.2"/>
    <n v="5.6"/>
    <x v="3"/>
    <x v="2"/>
    <s v="South Carolina"/>
    <x v="4"/>
    <n v="1944"/>
    <n v="358020"/>
    <n v="2.3942046045641704E-4"/>
    <n v="5.1611195935489835"/>
    <n v="5.6399605144618175"/>
    <n v="3.8880406451016647E-2"/>
    <n v="3.9960514461817809E-2"/>
    <n v="1858"/>
    <n v="2030"/>
    <n v="5.1616272738384952"/>
    <n v="5.6394528341723058"/>
    <n v="3.8372726161505E-2"/>
    <n v="3.9452834172306162E-2"/>
    <n v="5.4058182573316202E-3"/>
    <n v="2.3959366135403962E-4"/>
    <n v="5.1662245959775799"/>
    <n v="5.6454119186856602"/>
    <n v="3.3775404022420297E-2"/>
    <n v="4.5411918685660524E-2"/>
    <n v="172.38625271919858"/>
    <n v="5.1677605296959639"/>
    <n v="5.6466540109041157"/>
    <n v="3.2239470304036288E-2"/>
    <n v="4.6654010904116028E-2"/>
    <m/>
    <m/>
    <m/>
    <m/>
    <m/>
    <m/>
    <m/>
    <m/>
    <m/>
    <m/>
    <m/>
    <m/>
    <m/>
    <m/>
    <m/>
    <m/>
    <m/>
    <m/>
  </r>
  <r>
    <x v="42"/>
    <n v="56658"/>
    <n v="3.3"/>
    <n v="2.9"/>
    <n v="3.8"/>
    <x v="3"/>
    <x v="2"/>
    <s v="South Dakota"/>
    <x v="42"/>
    <n v="187"/>
    <n v="56471"/>
    <n v="4.722693634149065E-4"/>
    <n v="2.8282354196695652"/>
    <n v="3.7727741464993785"/>
    <n v="7.1764580330434757E-2"/>
    <n v="2.7225853500621344E-2"/>
    <n v="161"/>
    <n v="214"/>
    <n v="2.8416110699283421"/>
    <n v="3.7770482544389141"/>
    <n v="5.8388930071657796E-2"/>
    <n v="2.2951745561085701E-2"/>
    <n v="3.3341791326645513E-3"/>
    <n v="4.7584123958703046E-4"/>
    <n v="2.8583378930775205"/>
    <n v="3.8100203722515817"/>
    <n v="4.1662106922479403E-2"/>
    <n v="1.0020372251581922E-2"/>
    <n v="53.582198778312218"/>
    <n v="2.8701790452642268"/>
    <n v="3.81582778167625"/>
    <n v="2.9820954735773064E-2"/>
    <n v="1.5827781676250208E-2"/>
    <m/>
    <m/>
    <m/>
    <m/>
    <m/>
    <m/>
    <m/>
    <m/>
    <m/>
    <m/>
    <m/>
    <m/>
    <m/>
    <m/>
    <m/>
    <m/>
    <m/>
    <m/>
  </r>
  <r>
    <x v="16"/>
    <n v="511277"/>
    <n v="2.4"/>
    <n v="2.2999999999999998"/>
    <n v="2.5"/>
    <x v="3"/>
    <x v="2"/>
    <s v="Tennessee"/>
    <x v="16"/>
    <n v="1227"/>
    <n v="510050"/>
    <n v="1.3411963534096629E-4"/>
    <n v="2.2657536231862117"/>
    <n v="2.533992893868144"/>
    <n v="3.4246376813788171E-2"/>
    <n v="3.399289386814397E-2"/>
    <n v="1159"/>
    <n v="1296"/>
    <n v="2.2668729475411569"/>
    <n v="2.5348294564394642"/>
    <n v="3.3127052458842954E-2"/>
    <n v="3.4829456439464224E-2"/>
    <n v="2.403611928629886E-3"/>
    <n v="1.3427536661534016E-4"/>
    <n v="2.269336562014546"/>
    <n v="2.537887295245226"/>
    <n v="3.066343798545379E-2"/>
    <n v="3.7887295245226049E-2"/>
    <n v="137.17049145704763"/>
    <n v="2.2704458871755291"/>
    <n v="2.5387338423151427"/>
    <n v="2.9554112824470735E-2"/>
    <n v="3.8733842315142653E-2"/>
    <m/>
    <m/>
    <m/>
    <m/>
    <m/>
    <m/>
    <m/>
    <m/>
    <m/>
    <m/>
    <m/>
    <m/>
    <m/>
    <m/>
    <m/>
    <m/>
    <m/>
    <m/>
  </r>
  <r>
    <x v="50"/>
    <n v="1792054"/>
    <n v="2"/>
    <n v="2"/>
    <n v="2.1"/>
    <x v="3"/>
    <x v="2"/>
    <s v="Texas"/>
    <x v="50"/>
    <n v="3584"/>
    <n v="1788470"/>
    <n v="6.541032140878465E-5"/>
    <n v="1.9345294125501251"/>
    <n v="2.0653500553676944"/>
    <n v="6.5470587449874884E-2"/>
    <n v="3.464994463230564E-2"/>
    <n v="3467"/>
    <n v="3702"/>
    <n v="1.9346515227777734"/>
    <n v="2.0657859640390299"/>
    <n v="6.5348477222226586E-2"/>
    <n v="3.4214035960970168E-2"/>
    <n v="2.0010072478973315E-3"/>
    <n v="6.543637922497861E-5"/>
    <n v="1.935570868672353"/>
    <n v="2.0664436271223101"/>
    <n v="6.4429131327647049E-2"/>
    <n v="3.3556372877689977E-2"/>
    <n v="234.45280821929825"/>
    <n v="1.9358718480183699"/>
    <n v="2.0667006654791069"/>
    <n v="6.4128151981630133E-2"/>
    <n v="3.3299334520893176E-2"/>
    <m/>
    <m/>
    <m/>
    <m/>
    <m/>
    <m/>
    <m/>
    <m/>
    <m/>
    <m/>
    <m/>
    <m/>
    <m/>
    <m/>
    <m/>
    <m/>
    <m/>
    <m/>
  </r>
  <r>
    <x v="12"/>
    <n v="97102"/>
    <n v="3.9"/>
    <n v="3.5"/>
    <n v="4.3"/>
    <x v="3"/>
    <x v="2"/>
    <s v="Utah"/>
    <x v="12"/>
    <n v="379"/>
    <n v="96723"/>
    <n v="3.9218439803992086E-4"/>
    <n v="3.5109277932640692"/>
    <n v="4.295296589343911"/>
    <n v="1.092779326406923E-2"/>
    <n v="4.7034106560888134E-3"/>
    <n v="341"/>
    <n v="417"/>
    <n v="3.5117711272682333"/>
    <n v="4.2944532553397456"/>
    <n v="1.1771127268233261E-2"/>
    <n v="5.546744660254177E-3"/>
    <n v="3.922737537595848E-3"/>
    <n v="3.9364696673083876E-4"/>
    <n v="3.5290905708650091"/>
    <n v="4.3163845043266864"/>
    <n v="2.9090570865009102E-2"/>
    <n v="1.6384504326686589E-2"/>
    <n v="76.210596572725322"/>
    <n v="3.5354766095052361"/>
    <n v="4.3202965073385062"/>
    <n v="3.5476609505236123E-2"/>
    <n v="2.0296507338506409E-2"/>
    <m/>
    <m/>
    <m/>
    <m/>
    <m/>
    <m/>
    <m/>
    <m/>
    <m/>
    <m/>
    <m/>
    <m/>
    <m/>
    <m/>
    <m/>
    <m/>
    <m/>
    <m/>
  </r>
  <r>
    <x v="44"/>
    <n v="50523"/>
    <n v="10.6"/>
    <n v="9.8000000000000007"/>
    <n v="11.6"/>
    <x v="3"/>
    <x v="2"/>
    <s v="Vermont"/>
    <x v="44"/>
    <n v="536"/>
    <n v="49987"/>
    <n v="8.9335757972758636E-4"/>
    <n v="9.7156719711700248"/>
    <n v="11.502387130625198"/>
    <n v="8.4328028829975921E-2"/>
    <n v="9.7612869374801292E-2"/>
    <n v="491"/>
    <n v="581"/>
    <n v="9.7183460997961326"/>
    <n v="11.499713001999089"/>
    <n v="8.1653900203868091E-2"/>
    <n v="0.1002869980009109"/>
    <n v="1.0646237007487428E-2"/>
    <n v="8.9564499490706062E-4"/>
    <n v="9.750592012580368"/>
    <n v="11.541882002394489"/>
    <n v="4.9407987419632704E-2"/>
    <n v="5.8117997605510396E-2"/>
    <n v="90.310285363566521"/>
    <n v="9.7624465034208487"/>
    <n v="11.54981897231284"/>
    <n v="3.7553496579151968E-2"/>
    <n v="5.0181027687159485E-2"/>
    <m/>
    <m/>
    <m/>
    <m/>
    <m/>
    <m/>
    <m/>
    <m/>
    <m/>
    <m/>
    <m/>
    <m/>
    <m/>
    <m/>
    <m/>
    <m/>
    <m/>
    <m/>
  </r>
  <r>
    <x v="43"/>
    <n v="362006"/>
    <n v="4.3"/>
    <n v="4.0999999999999996"/>
    <n v="4.5"/>
    <x v="3"/>
    <x v="2"/>
    <s v="Virginia"/>
    <x v="43"/>
    <n v="1557"/>
    <n v="360449"/>
    <n v="2.1317715243187186E-4"/>
    <n v="4.0878565320926938"/>
    <n v="4.5142108369564378"/>
    <n v="1.2143467907305805E-2"/>
    <n v="1.4210836956437767E-2"/>
    <n v="1480"/>
    <n v="1634"/>
    <n v="4.088330027679099"/>
    <n v="4.5137373413700326"/>
    <n v="1.1669972320900612E-2"/>
    <n v="1.3737341370032574E-2"/>
    <n v="4.3062937823133097E-3"/>
    <n v="2.1337061909076964E-4"/>
    <n v="4.0929231632225394"/>
    <n v="4.5196644014040794"/>
    <n v="7.0768367774602936E-3"/>
    <n v="1.9664401404079435E-2"/>
    <n v="154.36594497355964"/>
    <n v="4.0944681253704944"/>
    <n v="4.5208817950969813"/>
    <n v="5.5318746295052179E-3"/>
    <n v="2.0881795096981293E-2"/>
    <m/>
    <m/>
    <m/>
    <m/>
    <m/>
    <m/>
    <m/>
    <m/>
    <m/>
    <m/>
    <m/>
    <m/>
    <m/>
    <m/>
    <m/>
    <m/>
    <m/>
    <m/>
  </r>
  <r>
    <x v="28"/>
    <n v="469683"/>
    <n v="2.2999999999999998"/>
    <n v="2.1"/>
    <n v="2.4"/>
    <x v="3"/>
    <x v="2"/>
    <s v="Washington"/>
    <x v="28"/>
    <n v="1080"/>
    <n v="468603"/>
    <n v="1.3697939353153753E-4"/>
    <n v="2.1624438344754378"/>
    <n v="2.4364026215385124"/>
    <n v="6.2443834475437665E-2"/>
    <n v="3.6402621538512481E-2"/>
    <n v="1016"/>
    <n v="1145"/>
    <n v="2.1631611107917466"/>
    <n v="2.4378144408036908"/>
    <n v="6.3161110791746466E-2"/>
    <n v="3.7814440803690896E-2"/>
    <n v="2.3034938046166309E-3"/>
    <n v="1.371601588160054E-4"/>
    <n v="2.1663336458006257"/>
    <n v="2.4406539634326361"/>
    <n v="6.6333645800625618E-2"/>
    <n v="4.0653963432636164E-2"/>
    <n v="128.70140696494249"/>
    <n v="2.1675506658134345"/>
    <n v="2.4415660215879402"/>
    <n v="6.7550665813434385E-2"/>
    <n v="4.1566021587940316E-2"/>
    <m/>
    <m/>
    <m/>
    <m/>
    <m/>
    <m/>
    <m/>
    <m/>
    <m/>
    <m/>
    <m/>
    <m/>
    <m/>
    <m/>
    <m/>
    <m/>
    <m/>
    <m/>
  </r>
  <r>
    <x v="5"/>
    <n v="142226"/>
    <n v="7.7"/>
    <n v="7.3"/>
    <n v="8.1999999999999993"/>
    <x v="3"/>
    <x v="2"/>
    <s v="West Virginia"/>
    <x v="5"/>
    <n v="1095"/>
    <n v="141131"/>
    <n v="4.5425306466081284E-4"/>
    <n v="7.2447611802733052"/>
    <n v="8.1532673095949324"/>
    <n v="5.5238819726694643E-2"/>
    <n v="4.673269040506689E-2"/>
    <n v="1031"/>
    <n v="1160"/>
    <n v="7.2490261977416228"/>
    <n v="8.1560333553639985"/>
    <n v="5.0973802258376999E-2"/>
    <n v="4.3966644636000751E-2"/>
    <n v="7.7123107089164169E-3"/>
    <n v="4.5483034984065312E-4"/>
    <n v="7.2574803590757639"/>
    <n v="8.1671410587570694"/>
    <n v="4.251964092423588E-2"/>
    <n v="3.2858941242929873E-2"/>
    <n v="129.24102035874151"/>
    <n v="7.2614875235588272"/>
    <n v="8.1701647676107392"/>
    <n v="3.8512476441172616E-2"/>
    <n v="2.9835232389260113E-2"/>
    <m/>
    <m/>
    <m/>
    <m/>
    <m/>
    <m/>
    <m/>
    <m/>
    <m/>
    <m/>
    <m/>
    <m/>
    <m/>
    <m/>
    <m/>
    <m/>
    <m/>
    <m/>
  </r>
  <r>
    <x v="13"/>
    <n v="319709"/>
    <n v="5"/>
    <n v="4.8"/>
    <n v="5.3"/>
    <x v="3"/>
    <x v="2"/>
    <s v="Wisconsin"/>
    <x v="13"/>
    <n v="1599"/>
    <n v="318110"/>
    <n v="2.4452805338496771E-4"/>
    <n v="4.7568951158095185"/>
    <n v="5.2459512225794533"/>
    <n v="4.3104884190481307E-2"/>
    <n v="5.4048777420546479E-2"/>
    <n v="1521"/>
    <n v="1677"/>
    <n v="4.7574513072825599"/>
    <n v="5.2453950311064128"/>
    <n v="4.2548692717439884E-2"/>
    <n v="5.4604968893587014E-2"/>
    <n v="5.0073707459027637E-3"/>
    <n v="2.4474347831625998E-4"/>
    <n v="4.7626272675865033"/>
    <n v="5.2521142242190244"/>
    <n v="3.7372732413496479E-2"/>
    <n v="4.7885775780975415E-2"/>
    <n v="156.37850403462537"/>
    <n v="4.7643737750497213"/>
    <n v="5.2534955235571763"/>
    <n v="3.5626224950278562E-2"/>
    <n v="4.6504476442823517E-2"/>
    <m/>
    <m/>
    <m/>
    <m/>
    <m/>
    <m/>
    <m/>
    <m/>
    <m/>
    <m/>
    <m/>
    <m/>
    <m/>
    <m/>
    <m/>
    <m/>
    <m/>
    <m/>
  </r>
  <r>
    <x v="29"/>
    <n v="34167"/>
    <n v="5"/>
    <n v="4.3"/>
    <n v="5.8"/>
    <x v="3"/>
    <x v="2"/>
    <s v="Wyoming"/>
    <x v="29"/>
    <n v="171"/>
    <n v="33996"/>
    <n v="7.4825527122828351E-4"/>
    <n v="4.2565739499500461"/>
    <n v="5.7530844924066136"/>
    <n v="4.3426050049953702E-2"/>
    <n v="4.6915507593386252E-2"/>
    <n v="146"/>
    <n v="197"/>
    <n v="4.273129042643486"/>
    <n v="5.765797406854567"/>
    <n v="2.6870957356513792E-2"/>
    <n v="3.4202593145432836E-2"/>
    <n v="5.0604761846071E-3"/>
    <n v="7.5439493522725721E-4"/>
    <n v="4.3060812493798428"/>
    <n v="5.8148711198343568"/>
    <n v="6.0812493798430012E-3"/>
    <n v="1.4871119834356961E-2"/>
    <n v="51.201152665827344"/>
    <n v="4.3259149253193412"/>
    <n v="5.8243021607501664"/>
    <n v="2.5914925319341364E-2"/>
    <n v="2.4302160750166557E-2"/>
    <m/>
    <m/>
    <m/>
    <m/>
    <m/>
    <m/>
    <m/>
    <m/>
    <m/>
    <m/>
    <m/>
    <m/>
    <m/>
    <m/>
    <m/>
    <m/>
    <m/>
    <m/>
  </r>
  <r>
    <x v="6"/>
    <n v="321738"/>
    <n v="21.3"/>
    <n v="20.8"/>
    <n v="21.8"/>
    <x v="12"/>
    <x v="2"/>
    <s v="Alabama"/>
    <x v="6"/>
    <n v="6853"/>
    <n v="314885"/>
    <n v="4.9889701635407553E-4"/>
    <n v="20.801042686136771"/>
    <n v="21.798836718844925"/>
    <n v="1.0426861367704987E-3"/>
    <n v="1.1632811550761346E-3"/>
    <n v="6693"/>
    <n v="7014"/>
    <n v="20.802640657926634"/>
    <n v="21.800346866083583"/>
    <n v="2.6406579266335939E-3"/>
    <n v="3.4686608358214244E-4"/>
    <n v="2.1305655174748851E-2"/>
    <n v="4.9899224431725509E-4"/>
    <n v="20.806662930431596"/>
    <n v="21.804647419066104"/>
    <n v="6.6629304315952709E-3"/>
    <n v="4.6474190661029979E-3"/>
    <n v="321.03978357232722"/>
    <n v="20.80830024241984"/>
    <n v="21.806118188996788"/>
    <n v="8.3002424198390656E-3"/>
    <n v="6.1181889967869552E-3"/>
    <m/>
    <m/>
    <m/>
    <m/>
    <m/>
    <m/>
    <m/>
    <m/>
    <m/>
    <m/>
    <m/>
    <m/>
    <m/>
    <m/>
    <m/>
    <m/>
    <m/>
    <m/>
  </r>
  <r>
    <x v="30"/>
    <n v="55320"/>
    <n v="7.1"/>
    <n v="6.5"/>
    <n v="7.9"/>
    <x v="12"/>
    <x v="2"/>
    <s v="Alaska"/>
    <x v="30"/>
    <n v="393"/>
    <n v="54927"/>
    <n v="6.9986463516672414E-4"/>
    <n v="6.4042568398875055"/>
    <n v="7.8039861102209542"/>
    <n v="9.5743160112494508E-2"/>
    <n v="9.6013889779046124E-2"/>
    <n v="355"/>
    <n v="432"/>
    <n v="6.4172089660159077"/>
    <n v="7.809110629067245"/>
    <n v="8.2791033984092266E-2"/>
    <n v="9.0889370932755398E-2"/>
    <n v="7.1383461270363739E-3"/>
    <n v="7.023462348156685E-4"/>
    <n v="6.435999892220706"/>
    <n v="7.8406923618520432"/>
    <n v="6.4000107779293991E-2"/>
    <n v="5.9307638147957142E-2"/>
    <n v="77.479391239462402"/>
    <n v="6.4471487226009963"/>
    <n v="7.8476189212789533"/>
    <n v="5.2851277399003749E-2"/>
    <n v="5.2381078721047025E-2"/>
    <m/>
    <m/>
    <m/>
    <m/>
    <m/>
    <m/>
    <m/>
    <m/>
    <m/>
    <m/>
    <m/>
    <m/>
    <m/>
    <m/>
    <m/>
    <m/>
    <m/>
    <m/>
  </r>
  <r>
    <x v="0"/>
    <n v="479757"/>
    <n v="8.6"/>
    <n v="8.3000000000000007"/>
    <n v="8.9"/>
    <x v="12"/>
    <x v="2"/>
    <s v="Arizona"/>
    <x v="0"/>
    <n v="4126"/>
    <n v="475631"/>
    <n v="2.6128579462801138E-4"/>
    <n v="8.3389013834642327"/>
    <n v="8.8614729727202537"/>
    <n v="3.8901383464231998E-2"/>
    <n v="3.8527027279746662E-2"/>
    <n v="4001"/>
    <n v="4252"/>
    <n v="8.3396386087123275"/>
    <n v="8.8628201360271976"/>
    <n v="3.9638608712326828E-2"/>
    <n v="3.7179863972802707E-2"/>
    <n v="8.604121830490535E-3"/>
    <n v="2.6137360985572757E-4"/>
    <n v="8.3427482206348085"/>
    <n v="8.8654954403462618"/>
    <n v="4.2748220634807765E-2"/>
    <n v="3.4504559653738553E-2"/>
    <n v="250.72174892935101"/>
    <n v="8.343865336682061"/>
    <n v="8.8664626961642874"/>
    <n v="4.3865336682060274E-2"/>
    <n v="3.3537303835712962E-2"/>
    <m/>
    <m/>
    <m/>
    <m/>
    <m/>
    <m/>
    <m/>
    <m/>
    <m/>
    <m/>
    <m/>
    <m/>
    <m/>
    <m/>
    <m/>
    <m/>
    <m/>
    <m/>
  </r>
  <r>
    <x v="7"/>
    <n v="330340"/>
    <n v="5.4"/>
    <n v="5.0999999999999996"/>
    <n v="5.6"/>
    <x v="12"/>
    <x v="2"/>
    <s v="Arkansas"/>
    <x v="7"/>
    <n v="1784"/>
    <n v="328556"/>
    <n v="2.499242920927474E-4"/>
    <n v="5.1505721661018402"/>
    <n v="5.6504207502873349"/>
    <n v="5.0572166101840565E-2"/>
    <n v="5.0420750287335281E-2"/>
    <n v="1702"/>
    <n v="1867"/>
    <n v="5.1522673609008898"/>
    <n v="5.6517527396016227"/>
    <n v="5.2267360900890125E-2"/>
    <n v="5.1752739601623077E-2"/>
    <n v="5.4062479915581319E-3"/>
    <n v="2.5012129993367025E-4"/>
    <n v="5.1561266916244612"/>
    <n v="5.6563692914918029"/>
    <n v="5.61266916244616E-2"/>
    <n v="5.6369291491803253E-2"/>
    <n v="165.14165157281863"/>
    <n v="5.1578073806359503"/>
    <n v="5.6577157513915308"/>
    <n v="5.78073806359507E-2"/>
    <n v="5.7715751391531178E-2"/>
    <m/>
    <m/>
    <m/>
    <m/>
    <m/>
    <m/>
    <m/>
    <m/>
    <m/>
    <m/>
    <m/>
    <m/>
    <m/>
    <m/>
    <m/>
    <m/>
    <m/>
    <m/>
  </r>
  <r>
    <x v="31"/>
    <n v="2767175"/>
    <n v="3.6"/>
    <n v="3.5"/>
    <n v="3.7"/>
    <x v="12"/>
    <x v="2"/>
    <s v="California"/>
    <x v="31"/>
    <n v="9962"/>
    <n v="2757213"/>
    <n v="7.0566987912307083E-5"/>
    <n v="3.5294944465831617"/>
    <n v="3.6706284224077761"/>
    <n v="2.9494446583161693E-2"/>
    <n v="2.9371577592224085E-2"/>
    <n v="9767"/>
    <n v="10158"/>
    <n v="3.5295924543984389"/>
    <n v="3.6708917939776127"/>
    <n v="2.9592454398438939E-2"/>
    <n v="2.9108206022387506E-2"/>
    <n v="3.6007505478603242E-3"/>
    <n v="7.057703238162944E-5"/>
    <n v="3.5301735154786944"/>
    <n v="3.6713275802419538"/>
    <n v="3.0173515478694402E-2"/>
    <n v="2.8672419758046352E-2"/>
    <n v="390.5515367577587"/>
    <n v="3.530362698162762"/>
    <n v="3.6714997764413253"/>
    <n v="3.0362698162762047E-2"/>
    <n v="2.8500223558674875E-2"/>
    <m/>
    <m/>
    <m/>
    <m/>
    <m/>
    <m/>
    <m/>
    <m/>
    <m/>
    <m/>
    <m/>
    <m/>
    <m/>
    <m/>
    <m/>
    <m/>
    <m/>
    <m/>
  </r>
  <r>
    <x v="8"/>
    <n v="206913"/>
    <n v="4.8"/>
    <n v="4.5"/>
    <n v="5.0999999999999996"/>
    <x v="12"/>
    <x v="2"/>
    <s v="Colorado"/>
    <x v="8"/>
    <n v="993"/>
    <n v="205920"/>
    <n v="2.9777642646625329E-4"/>
    <n v="4.5013420436153755"/>
    <n v="5.096894896547882"/>
    <n v="1.3420436153754878E-3"/>
    <n v="3.1051034521176746E-3"/>
    <n v="932"/>
    <n v="1055"/>
    <n v="4.5043085741350231"/>
    <n v="5.0987613151421129"/>
    <n v="4.3085741350230577E-3"/>
    <n v="1.238684857886696E-3"/>
    <n v="4.8083119885065032E-3"/>
    <n v="2.9819911401755519E-4"/>
    <n v="4.5101128744889483"/>
    <n v="5.1065111025240579"/>
    <n v="1.0112874488948265E-2"/>
    <n v="6.5111025240582876E-3"/>
    <n v="123.25662570936578"/>
    <n v="4.5128874477890282"/>
    <n v="5.1085693886130459"/>
    <n v="1.2887447789028172E-2"/>
    <n v="8.569388613046236E-3"/>
    <m/>
    <m/>
    <m/>
    <m/>
    <m/>
    <m/>
    <m/>
    <m/>
    <m/>
    <m/>
    <m/>
    <m/>
    <m/>
    <m/>
    <m/>
    <m/>
    <m/>
    <m/>
  </r>
  <r>
    <x v="20"/>
    <n v="192120"/>
    <n v="2.9"/>
    <n v="2.7"/>
    <n v="3.2"/>
    <x v="12"/>
    <x v="2"/>
    <s v="Connecticut"/>
    <x v="20"/>
    <n v="557"/>
    <n v="191563"/>
    <n v="2.4042113137935078E-4"/>
    <n v="2.6588085167572308"/>
    <n v="3.1396507795159323"/>
    <n v="4.1191483242769333E-2"/>
    <n v="6.0349220484067878E-2"/>
    <n v="511"/>
    <n v="604"/>
    <n v="2.6597959608577972"/>
    <n v="3.1438684155735999"/>
    <n v="4.0204039142202941E-2"/>
    <n v="5.6131584426400316E-2"/>
    <n v="2.9091690295508935E-3"/>
    <n v="2.4103429767654587E-4"/>
    <n v="2.6681347318743476"/>
    <n v="3.1502033272274392"/>
    <n v="3.1865268125652602E-2"/>
    <n v="4.9796672772560946E-2"/>
    <n v="92.417935647571525"/>
    <n v="2.6712549451940961"/>
    <n v="3.1522880899919019"/>
    <n v="2.8745054805904058E-2"/>
    <n v="4.7711910008098268E-2"/>
    <m/>
    <m/>
    <m/>
    <m/>
    <m/>
    <m/>
    <m/>
    <m/>
    <m/>
    <m/>
    <m/>
    <m/>
    <m/>
    <m/>
    <m/>
    <m/>
    <m/>
    <m/>
  </r>
  <r>
    <x v="32"/>
    <n v="57971"/>
    <n v="4.5"/>
    <n v="4"/>
    <n v="5"/>
    <x v="12"/>
    <x v="2"/>
    <s v="Delaware"/>
    <x v="32"/>
    <n v="261"/>
    <n v="57710"/>
    <n v="5.4497639760940067E-4"/>
    <n v="3.9572747279533802"/>
    <n v="5.0472275231721824"/>
    <n v="4.27252720466198E-2"/>
    <n v="4.7227523172182373E-2"/>
    <n v="230"/>
    <n v="293"/>
    <n v="3.967500991875248"/>
    <n v="5.0542512635628158"/>
    <n v="3.2499008124752038E-2"/>
    <n v="5.4251263562815843E-2"/>
    <n v="4.5350831980644326E-3"/>
    <n v="5.4791716091686803E-4"/>
    <n v="3.9871660371475648"/>
    <n v="5.0830003589813"/>
    <n v="1.283396285243521E-2"/>
    <n v="8.3000358981299982E-2"/>
    <n v="63.242152161180755"/>
    <n v="3.9982800728209509"/>
    <n v="5.0891351846214974"/>
    <n v="1.7199271790491188E-3"/>
    <n v="8.9135184621497388E-2"/>
    <m/>
    <m/>
    <m/>
    <m/>
    <m/>
    <m/>
    <m/>
    <m/>
    <m/>
    <m/>
    <m/>
    <m/>
    <m/>
    <m/>
    <m/>
    <m/>
    <m/>
    <m/>
  </r>
  <r>
    <x v="47"/>
    <n v="59545"/>
    <n v="1.6"/>
    <n v="1.4"/>
    <n v="2"/>
    <x v="12"/>
    <x v="2"/>
    <s v="District of Columbia"/>
    <x v="47"/>
    <n v="95"/>
    <n v="59450"/>
    <n v="3.2056630676970794E-4"/>
    <n v="1.2748657194289654"/>
    <n v="1.9159983329683814"/>
    <n v="0.12513428057103448"/>
    <n v="8.4001667031618599E-2"/>
    <n v="77"/>
    <n v="115"/>
    <n v="1.2931396422873458"/>
    <n v="1.9313124527668151"/>
    <n v="0.10686035771265412"/>
    <n v="6.8687547233184931E-2"/>
    <n v="1.6275837956876097E-3"/>
    <n v="3.2535693732471178E-4"/>
    <n v="1.302226858362898"/>
    <n v="1.9529407330123214"/>
    <n v="9.7773141637101935E-2"/>
    <n v="4.7059266987678594E-2"/>
    <n v="38.269096564751813"/>
    <n v="1.314654982534089"/>
    <n v="1.9573055467976392"/>
    <n v="8.5345017465910944E-2"/>
    <n v="4.269445320236076E-2"/>
    <m/>
    <m/>
    <m/>
    <m/>
    <m/>
    <m/>
    <m/>
    <m/>
    <m/>
    <m/>
    <m/>
    <m/>
    <m/>
    <m/>
    <m/>
    <m/>
    <m/>
    <m/>
  </r>
  <r>
    <x v="14"/>
    <n v="1010850"/>
    <n v="3.3"/>
    <n v="3.2"/>
    <n v="3.5"/>
    <x v="12"/>
    <x v="2"/>
    <s v="Florida"/>
    <x v="14"/>
    <n v="3336"/>
    <n v="1007514"/>
    <n v="1.1180380489845171E-4"/>
    <n v="3.1883891020610378"/>
    <n v="3.4119967118579417"/>
    <n v="1.1610897938962417E-2"/>
    <n v="8.8003288142058267E-2"/>
    <n v="3223"/>
    <n v="3449"/>
    <n v="3.1884057971014492"/>
    <n v="3.4119800168175298"/>
    <n v="1.1594202898550954E-2"/>
    <n v="8.8019983182470174E-2"/>
    <n v="3.3020804714885424E-3"/>
    <n v="1.1185138329815925E-4"/>
    <n v="3.190229088190383"/>
    <n v="3.4139318547867017"/>
    <n v="9.7709118096171999E-3"/>
    <n v="8.6068145213298308E-2"/>
    <n v="226.0495118376468"/>
    <n v="3.1907639276878754"/>
    <n v="3.414386277988708"/>
    <n v="9.2360723121247545E-3"/>
    <n v="8.5613722011292026E-2"/>
    <m/>
    <m/>
    <m/>
    <m/>
    <m/>
    <m/>
    <m/>
    <m/>
    <m/>
    <m/>
    <m/>
    <m/>
    <m/>
    <m/>
    <m/>
    <m/>
    <m/>
    <m/>
  </r>
  <r>
    <x v="1"/>
    <n v="651351"/>
    <n v="4.5999999999999996"/>
    <n v="4.4000000000000004"/>
    <n v="4.7"/>
    <x v="12"/>
    <x v="2"/>
    <s v="Georgia"/>
    <x v="1"/>
    <n v="2996"/>
    <n v="648355"/>
    <n v="1.6432468232584264E-4"/>
    <n v="4.4353458486167678"/>
    <n v="4.7639952132684531"/>
    <n v="3.5345848616767483E-2"/>
    <n v="6.3995213268452922E-2"/>
    <n v="2890"/>
    <n v="3104"/>
    <n v="4.4369318539466436"/>
    <n v="4.7654797490139726"/>
    <n v="3.6931853946643223E-2"/>
    <n v="6.5479749013972466E-2"/>
    <n v="4.6025922256077659E-3"/>
    <n v="1.6440210071006894E-4"/>
    <n v="4.4381901248976972"/>
    <n v="4.7669943263178345"/>
    <n v="3.8190124897696798E-2"/>
    <n v="6.6994326317834307E-2"/>
    <n v="214.08277940840676"/>
    <n v="4.4390233336262677"/>
    <n v="4.7676963790724827"/>
    <n v="3.9023333626267309E-2"/>
    <n v="6.7696379072482493E-2"/>
    <m/>
    <m/>
    <m/>
    <m/>
    <m/>
    <m/>
    <m/>
    <m/>
    <m/>
    <m/>
    <m/>
    <m/>
    <m/>
    <m/>
    <m/>
    <m/>
    <m/>
    <m/>
  </r>
  <r>
    <x v="45"/>
    <n v="81478"/>
    <n v="2.1"/>
    <n v="1.8"/>
    <n v="2.4"/>
    <x v="12"/>
    <x v="2"/>
    <s v="Hawaii"/>
    <x v="45"/>
    <n v="171"/>
    <n v="81307"/>
    <n v="3.1423139592042415E-4"/>
    <n v="1.7844946405556796"/>
    <n v="2.4129574323965279"/>
    <n v="1.550535944432041E-2"/>
    <n v="1.2957432396528024E-2"/>
    <n v="146"/>
    <n v="197"/>
    <n v="1.7918947445936326"/>
    <n v="2.4178305800338742"/>
    <n v="8.1052554063674176E-3"/>
    <n v="1.7830580033874277E-2"/>
    <n v="2.1221995761808816E-3"/>
    <n v="3.1684327086393027E-4"/>
    <n v="1.8053563053169512"/>
    <n v="2.4390428470448118"/>
    <n v="5.3563053169511932E-3"/>
    <n v="3.9042847044811868E-2"/>
    <n v="51.275231828619376"/>
    <n v="1.8136938347266489"/>
    <n v="2.4429779906883531"/>
    <n v="1.3693834726648868E-2"/>
    <n v="4.2977990688353174E-2"/>
    <m/>
    <m/>
    <m/>
    <m/>
    <m/>
    <m/>
    <m/>
    <m/>
    <m/>
    <m/>
    <m/>
    <m/>
    <m/>
    <m/>
    <m/>
    <m/>
    <m/>
    <m/>
  </r>
  <r>
    <x v="21"/>
    <n v="108059"/>
    <n v="17.100000000000001"/>
    <n v="16.3"/>
    <n v="17.899999999999999"/>
    <x v="12"/>
    <x v="2"/>
    <s v="Idaho"/>
    <x v="21"/>
    <n v="1848"/>
    <n v="106211"/>
    <n v="7.7302298453134149E-4"/>
    <n v="16.328745493799939"/>
    <n v="17.874791462862621"/>
    <n v="2.8745493799938515E-2"/>
    <n v="2.5208537137377363E-2"/>
    <n v="1765"/>
    <n v="1932"/>
    <n v="16.333669569401902"/>
    <n v="17.879121590982702"/>
    <n v="3.3669569401901356E-2"/>
    <n v="2.0878409017296207E-2"/>
    <n v="1.7118934727579718E-2"/>
    <n v="7.7358083034500516E-4"/>
    <n v="16.345353897234713"/>
    <n v="17.892515557924721"/>
    <n v="4.5353897234711837E-2"/>
    <n v="7.484442075277542E-3"/>
    <n v="167.08613746442691"/>
    <n v="16.350464570667747"/>
    <n v="17.896658759241792"/>
    <n v="5.0464570667745789E-2"/>
    <n v="3.3412407582069648E-3"/>
    <m/>
    <m/>
    <m/>
    <m/>
    <m/>
    <m/>
    <m/>
    <m/>
    <m/>
    <m/>
    <m/>
    <m/>
    <m/>
    <m/>
    <m/>
    <m/>
    <m/>
    <m/>
  </r>
  <r>
    <x v="34"/>
    <n v="998442"/>
    <n v="3.5"/>
    <n v="3.3"/>
    <n v="3.6"/>
    <x v="12"/>
    <x v="2"/>
    <s v="Illinois"/>
    <x v="34"/>
    <n v="3495"/>
    <n v="994947"/>
    <n v="1.1584769367231564E-4"/>
    <n v="3.3846060132029963"/>
    <n v="3.6163014005476279"/>
    <n v="8.4606013202996433E-2"/>
    <n v="1.6301400547627853E-2"/>
    <n v="3379"/>
    <n v="3611"/>
    <n v="3.3842726968617107"/>
    <n v="3.616634716888913"/>
    <n v="8.4272696861710905E-2"/>
    <n v="1.6634716888912937E-2"/>
    <n v="3.5023639582704115E-3"/>
    <n v="1.1589470925362977E-4"/>
    <n v="3.3864692490167818"/>
    <n v="3.6182586675240413"/>
    <n v="8.646924901678199E-2"/>
    <n v="1.8258667524041261E-2"/>
    <n v="231.3498109774344"/>
    <n v="3.3870097740910912"/>
    <n v="3.6187196990274417"/>
    <n v="8.7009774091091341E-2"/>
    <n v="1.8719699027441639E-2"/>
    <m/>
    <m/>
    <m/>
    <m/>
    <m/>
    <m/>
    <m/>
    <m/>
    <m/>
    <m/>
    <m/>
    <m/>
    <m/>
    <m/>
    <m/>
    <m/>
    <m/>
    <m/>
  </r>
  <r>
    <x v="22"/>
    <n v="447565"/>
    <n v="5.9"/>
    <n v="5.7"/>
    <n v="6.1"/>
    <x v="12"/>
    <x v="2"/>
    <s v="Indiana"/>
    <x v="22"/>
    <n v="2641"/>
    <n v="444924"/>
    <n v="2.2438355926479266E-4"/>
    <n v="5.6764353162058097"/>
    <n v="6.1252024347353942"/>
    <n v="2.3564683794190522E-2"/>
    <n v="2.5202434735394519E-2"/>
    <n v="2541"/>
    <n v="2742"/>
    <n v="5.6773876420184779"/>
    <n v="6.1264844212572473"/>
    <n v="2.261235798152228E-2"/>
    <n v="2.6484421257247703E-2"/>
    <n v="5.9050597016448315E-3"/>
    <n v="2.2450279038624442E-4"/>
    <n v="5.6805569112585879"/>
    <n v="6.1295624920310754"/>
    <n v="1.9443088741412318E-2"/>
    <n v="2.9562492031075749E-2"/>
    <n v="200.87028997029924"/>
    <n v="5.6817752910066446"/>
    <n v="6.1305784054405619"/>
    <n v="1.8224708993355598E-2"/>
    <n v="3.0578405440562229E-2"/>
    <m/>
    <m/>
    <m/>
    <m/>
    <m/>
    <m/>
    <m/>
    <m/>
    <m/>
    <m/>
    <m/>
    <m/>
    <m/>
    <m/>
    <m/>
    <m/>
    <m/>
    <m/>
  </r>
  <r>
    <x v="33"/>
    <n v="160711"/>
    <n v="7.9"/>
    <n v="7.5"/>
    <n v="8.4"/>
    <x v="12"/>
    <x v="2"/>
    <s v="Iowa"/>
    <x v="33"/>
    <n v="1270"/>
    <n v="159441"/>
    <n v="4.3289398473315218E-4"/>
    <n v="7.4694897973352816"/>
    <n v="8.3352777668015854"/>
    <n v="3.0510202664718378E-2"/>
    <n v="6.4722233198414969E-2"/>
    <n v="1201"/>
    <n v="1340"/>
    <n v="7.4730416710741645"/>
    <n v="8.3379482424974025"/>
    <n v="2.6958328925835495E-2"/>
    <n v="6.2051757502597837E-2"/>
    <n v="7.9141460605941984E-3"/>
    <n v="4.3336793427350262E-4"/>
    <n v="7.4807781263206961"/>
    <n v="8.3475139948677004"/>
    <n v="1.9221873679303947E-2"/>
    <n v="5.2486005132299951E-2"/>
    <n v="139.16750395192503"/>
    <n v="7.4842930902718328"/>
    <n v="8.3502212316226316"/>
    <n v="1.570690972816724E-2"/>
    <n v="4.9778768377368721E-2"/>
    <m/>
    <m/>
    <m/>
    <m/>
    <m/>
    <m/>
    <m/>
    <m/>
    <m/>
    <m/>
    <m/>
    <m/>
    <m/>
    <m/>
    <m/>
    <m/>
    <m/>
    <m/>
  </r>
  <r>
    <x v="35"/>
    <n v="134125"/>
    <n v="7.6"/>
    <n v="7.2"/>
    <n v="8.1"/>
    <x v="12"/>
    <x v="2"/>
    <s v="Kansas"/>
    <x v="35"/>
    <n v="1019"/>
    <n v="133106"/>
    <n v="4.6469649503751826E-4"/>
    <n v="7.1326939989046991"/>
    <n v="8.0620869889797362"/>
    <n v="6.7306001095301049E-2"/>
    <n v="3.7913011020263454E-2"/>
    <n v="957"/>
    <n v="1082"/>
    <n v="7.1351351351351351"/>
    <n v="8.0671015843429643"/>
    <n v="6.4864864864865091E-2"/>
    <n v="3.2898415657035329E-2"/>
    <n v="7.6114929369891192E-3"/>
    <n v="4.6533135236665905E-4"/>
    <n v="7.1461615846224609"/>
    <n v="8.0768242893557787"/>
    <n v="5.3838415377539306E-2"/>
    <n v="2.317571064422097E-2"/>
    <n v="124.68367349943158"/>
    <n v="7.1504300061749291"/>
    <n v="8.0800113858643314"/>
    <n v="4.9569993825071101E-2"/>
    <n v="1.9988614135668215E-2"/>
    <m/>
    <m/>
    <m/>
    <m/>
    <m/>
    <m/>
    <m/>
    <m/>
    <m/>
    <m/>
    <m/>
    <m/>
    <m/>
    <m/>
    <m/>
    <m/>
    <m/>
    <m/>
  </r>
  <r>
    <x v="36"/>
    <n v="326825"/>
    <n v="5.7"/>
    <n v="5.5"/>
    <n v="6"/>
    <x v="12"/>
    <x v="2"/>
    <s v="Kentucky"/>
    <x v="36"/>
    <n v="1863"/>
    <n v="324962"/>
    <n v="2.5810588279420499E-4"/>
    <n v="5.4421924419973502"/>
    <n v="5.9584042075857599"/>
    <n v="5.7807558002649806E-2"/>
    <n v="4.1595792414240051E-2"/>
    <n v="1779"/>
    <n v="1948"/>
    <n v="5.4432800428363803"/>
    <n v="5.9603763481985776"/>
    <n v="5.6719957163619661E-2"/>
    <n v="3.9623651801422355E-2"/>
    <n v="5.7061081913277857E-3"/>
    <n v="2.5830045716664687E-4"/>
    <n v="5.4478077341611391"/>
    <n v="5.964408648494433"/>
    <n v="5.2192265838860941E-2"/>
    <n v="3.5591351505567026E-2"/>
    <n v="168.7321330294628"/>
    <n v="5.4495027273167471"/>
    <n v="5.9657733608272911"/>
    <n v="5.0497272683252881E-2"/>
    <n v="3.422663917270885E-2"/>
    <m/>
    <m/>
    <m/>
    <m/>
    <m/>
    <m/>
    <m/>
    <m/>
    <m/>
    <m/>
    <m/>
    <m/>
    <m/>
    <m/>
    <m/>
    <m/>
    <m/>
    <m/>
  </r>
  <r>
    <x v="37"/>
    <n v="513476"/>
    <n v="2.9"/>
    <n v="2.7"/>
    <n v="3"/>
    <x v="12"/>
    <x v="2"/>
    <s v="Louisiana"/>
    <x v="37"/>
    <n v="1489"/>
    <n v="511987"/>
    <n v="1.4707697289966477E-4"/>
    <n v="2.7527664472407118"/>
    <n v="3.0469203930400415"/>
    <n v="5.2766447240711667E-2"/>
    <n v="4.6920393040041475E-2"/>
    <n v="1414"/>
    <n v="1565"/>
    <n v="2.7537801182528492"/>
    <n v="3.0478542327197378"/>
    <n v="5.3780118252849007E-2"/>
    <n v="4.7854232719737766E-2"/>
    <n v="2.9035623388341211E-3"/>
    <n v="1.472174068665684E-4"/>
    <n v="2.7563449319675524"/>
    <n v="3.0507797457006895"/>
    <n v="5.6344931967552192E-2"/>
    <n v="5.0779745700689549E-2"/>
    <n v="151.06455422927348"/>
    <n v="2.7574372701236016"/>
    <n v="3.0516349036667068"/>
    <n v="5.7437270123601447E-2"/>
    <n v="5.1634903666706755E-2"/>
    <m/>
    <m/>
    <m/>
    <m/>
    <m/>
    <m/>
    <m/>
    <m/>
    <m/>
    <m/>
    <m/>
    <m/>
    <m/>
    <m/>
    <m/>
    <m/>
    <m/>
    <m/>
  </r>
  <r>
    <x v="2"/>
    <n v="341325"/>
    <n v="6.2"/>
    <n v="5.9"/>
    <n v="6.4"/>
    <x v="12"/>
    <x v="2"/>
    <s v="Maryland"/>
    <x v="2"/>
    <n v="2116"/>
    <n v="339209"/>
    <n v="2.6332218955349977E-4"/>
    <n v="5.9360479122556269"/>
    <n v="6.4626922913626261"/>
    <n v="3.6047912255626535E-2"/>
    <n v="6.2692291362625774E-2"/>
    <n v="2027"/>
    <n v="2207"/>
    <n v="5.9386215483776459"/>
    <n v="6.4659781732952464"/>
    <n v="3.8621548377645532E-2"/>
    <n v="6.5978173295246023E-2"/>
    <n v="6.2049275424791838E-3"/>
    <n v="2.6349658355144577E-4"/>
    <n v="5.9414309589277376"/>
    <n v="6.4684241260306301"/>
    <n v="4.1430958927737294E-2"/>
    <n v="6.8424126030629751E-2"/>
    <n v="179.77683279045084"/>
    <n v="5.9430439699888424"/>
    <n v="6.4697408410241"/>
    <n v="4.3043969988842079E-2"/>
    <n v="6.9740841024099609E-2"/>
    <m/>
    <m/>
    <m/>
    <m/>
    <m/>
    <m/>
    <m/>
    <m/>
    <m/>
    <m/>
    <m/>
    <m/>
    <m/>
    <m/>
    <m/>
    <m/>
    <m/>
    <m/>
  </r>
  <r>
    <x v="17"/>
    <n v="347378"/>
    <n v="2.8"/>
    <n v="2.7"/>
    <n v="3"/>
    <x v="12"/>
    <x v="2"/>
    <s v="Massachusetts"/>
    <x v="17"/>
    <n v="973"/>
    <n v="346405"/>
    <n v="1.757491047787491E-4"/>
    <n v="2.6252342620435596"/>
    <n v="2.9767324716010584"/>
    <n v="7.4765737956440592E-2"/>
    <n v="2.3267528398941639E-2"/>
    <n v="912"/>
    <n v="1034"/>
    <n v="2.6253821485528732"/>
    <n v="2.9765845850917443"/>
    <n v="7.4617851447126959E-2"/>
    <n v="2.3415414908255716E-2"/>
    <n v="2.806481551586559E-3"/>
    <n v="1.7600595264998138E-4"/>
    <n v="2.6304755989365778"/>
    <n v="2.9824875042365404"/>
    <n v="6.9524401063422392E-2"/>
    <n v="1.751249576345959E-2"/>
    <n v="122.131884710102"/>
    <n v="2.6321317867839258"/>
    <n v="2.9837099930517388"/>
    <n v="6.7868213216074391E-2"/>
    <n v="1.6290006948261215E-2"/>
    <m/>
    <m/>
    <m/>
    <m/>
    <m/>
    <m/>
    <m/>
    <m/>
    <m/>
    <m/>
    <m/>
    <m/>
    <m/>
    <m/>
    <m/>
    <m/>
    <m/>
    <m/>
  </r>
  <r>
    <x v="38"/>
    <n v="765937"/>
    <n v="9.4"/>
    <n v="9.1999999999999993"/>
    <n v="9.6999999999999993"/>
    <x v="12"/>
    <x v="2"/>
    <s v="Michigan"/>
    <x v="38"/>
    <n v="7200"/>
    <n v="758737"/>
    <n v="2.1610777732200976E-4"/>
    <n v="9.1841431571543239"/>
    <n v="9.6163587117983429"/>
    <n v="1.5856842845675345E-2"/>
    <n v="8.3641288201656394E-2"/>
    <n v="7035"/>
    <n v="7366"/>
    <n v="9.1848285172279187"/>
    <n v="9.6169789421323166"/>
    <n v="1.517148277208058E-2"/>
    <n v="8.3021057867682657E-2"/>
    <n v="9.4027114622762201E-3"/>
    <n v="2.1614925327084872E-4"/>
    <n v="9.1865622090053716"/>
    <n v="9.6188607155470702"/>
    <n v="1.3437790994627719E-2"/>
    <n v="8.1139284452929061E-2"/>
    <n v="331.06078727038312"/>
    <n v="9.1872504440063594"/>
    <n v="9.6194780644056603"/>
    <n v="1.2749555993639916E-2"/>
    <n v="8.0521935594338956E-2"/>
    <m/>
    <m/>
    <m/>
    <m/>
    <m/>
    <m/>
    <m/>
    <m/>
    <m/>
    <m/>
    <m/>
    <m/>
    <m/>
    <m/>
    <m/>
    <m/>
    <m/>
    <m/>
  </r>
  <r>
    <x v="15"/>
    <n v="259444"/>
    <n v="15"/>
    <n v="14.5"/>
    <n v="15.5"/>
    <x v="12"/>
    <x v="2"/>
    <s v="Minnesota"/>
    <x v="15"/>
    <n v="3892"/>
    <n v="255552"/>
    <n v="4.677445130839677E-4"/>
    <n v="14.533565981666344"/>
    <n v="15.46905500783428"/>
    <n v="3.3565981666344058E-2"/>
    <n v="3.0944992165720109E-2"/>
    <n v="3771"/>
    <n v="4013"/>
    <n v="14.534928539492144"/>
    <n v="15.46769245000848"/>
    <n v="3.4928539492144139E-2"/>
    <n v="3.230754999152019E-2"/>
    <n v="1.5008491523828641E-2"/>
    <n v="4.6790638954105938E-4"/>
    <n v="14.54058513428758"/>
    <n v="15.4763979133697"/>
    <n v="4.058513428758026E-2"/>
    <n v="2.3602086630299723E-2"/>
    <n v="242.72206217243712"/>
    <n v="14.542652107294503"/>
    <n v="15.478185279617934"/>
    <n v="4.2652107294502528E-2"/>
    <n v="2.1814720382066E-2"/>
    <m/>
    <m/>
    <m/>
    <m/>
    <m/>
    <m/>
    <m/>
    <m/>
    <m/>
    <m/>
    <m/>
    <m/>
    <m/>
    <m/>
    <m/>
    <m/>
    <m/>
    <m/>
  </r>
  <r>
    <x v="48"/>
    <n v="256308"/>
    <n v="3.7"/>
    <n v="3.5"/>
    <n v="3.9"/>
    <x v="12"/>
    <x v="2"/>
    <s v="Mississippi"/>
    <x v="48"/>
    <n v="948"/>
    <n v="255360"/>
    <n v="2.3500951804010932E-4"/>
    <n v="3.4636655135624936"/>
    <n v="3.9336845496427122"/>
    <n v="3.6334486437506364E-2"/>
    <n v="3.368454964271228E-2"/>
    <n v="889"/>
    <n v="1009"/>
    <n v="3.4684832311125677"/>
    <n v="3.9366699439736568"/>
    <n v="3.1516768887432267E-2"/>
    <n v="3.666994397365686E-2"/>
    <n v="3.7061133188532854E-3"/>
    <n v="2.3536063325229906E-4"/>
    <n v="3.4707526856009863"/>
    <n v="3.9414739521055844"/>
    <n v="2.9247314399013735E-2"/>
    <n v="4.1473952105584466E-2"/>
    <n v="120.49923091569063"/>
    <n v="3.4730003455400933"/>
    <n v="3.9431277896326438"/>
    <n v="2.6999654459906708E-2"/>
    <n v="4.3127789632643854E-2"/>
    <m/>
    <m/>
    <m/>
    <m/>
    <m/>
    <m/>
    <m/>
    <m/>
    <m/>
    <m/>
    <m/>
    <m/>
    <m/>
    <m/>
    <m/>
    <m/>
    <m/>
    <m/>
  </r>
  <r>
    <x v="9"/>
    <n v="422932"/>
    <n v="6.9"/>
    <n v="6.6"/>
    <n v="7.1"/>
    <x v="12"/>
    <x v="2"/>
    <s v="Missouri"/>
    <x v="9"/>
    <n v="2918"/>
    <n v="420014"/>
    <n v="2.4946912223519104E-4"/>
    <n v="6.6499851635601619"/>
    <n v="7.1489234080305444"/>
    <n v="4.9985163560162249E-2"/>
    <n v="4.8923408030544735E-2"/>
    <n v="2813"/>
    <n v="3024"/>
    <n v="6.6511874249288301"/>
    <n v="7.1500855929558416"/>
    <n v="5.1187424928830438E-2"/>
    <n v="5.0085592955841918E-2"/>
    <n v="6.9039330394386695E-3"/>
    <n v="2.4958857112385944E-4"/>
    <n v="6.6543444683148101"/>
    <n v="7.153521610562529"/>
    <n v="5.4344468314810435E-2"/>
    <n v="5.3521610562529354E-2"/>
    <n v="211.03396152724059"/>
    <n v="6.6556282838015308"/>
    <n v="7.1546022198938868"/>
    <n v="5.5628283801531175E-2"/>
    <n v="5.4602219893887138E-2"/>
    <m/>
    <m/>
    <m/>
    <m/>
    <m/>
    <m/>
    <m/>
    <m/>
    <m/>
    <m/>
    <m/>
    <m/>
    <m/>
    <m/>
    <m/>
    <m/>
    <m/>
    <m/>
  </r>
  <r>
    <x v="39"/>
    <n v="40205"/>
    <n v="12.8"/>
    <n v="11.8"/>
    <n v="14"/>
    <x v="12"/>
    <x v="2"/>
    <s v="Montana"/>
    <x v="39"/>
    <n v="515"/>
    <n v="39690"/>
    <n v="1.0991884475590305E-3"/>
    <n v="11.71016362307895"/>
    <n v="13.908540518197011"/>
    <n v="8.9836376921050842E-2"/>
    <n v="9.1459481802989018E-2"/>
    <n v="471"/>
    <n v="559"/>
    <n v="11.714960825767939"/>
    <n v="13.903743315508022"/>
    <n v="8.5039174232061754E-2"/>
    <n v="9.6256684491978106E-2"/>
    <n v="1.2855897127494808E-2"/>
    <n v="1.1020882538285591E-3"/>
    <n v="11.753808873666248"/>
    <n v="13.957985381323368"/>
    <n v="4.6191126333752663E-2"/>
    <n v="4.2014618676631699E-2"/>
    <n v="88.426863547219597"/>
    <n v="11.768737433565841"/>
    <n v="13.967926973453"/>
    <n v="3.1262566434159922E-2"/>
    <n v="3.2073026546999728E-2"/>
    <m/>
    <m/>
    <m/>
    <m/>
    <m/>
    <m/>
    <m/>
    <m/>
    <m/>
    <m/>
    <m/>
    <m/>
    <m/>
    <m/>
    <m/>
    <m/>
    <m/>
    <m/>
  </r>
  <r>
    <x v="40"/>
    <n v="110296"/>
    <n v="2.8"/>
    <n v="2.5"/>
    <n v="3.1"/>
    <x v="12"/>
    <x v="2"/>
    <s v="Nebraska"/>
    <x v="40"/>
    <n v="309"/>
    <n v="109987"/>
    <n v="3.1193087614964473E-4"/>
    <n v="2.4896213106930332"/>
    <n v="3.1134830629923225"/>
    <n v="1.0378689306966837E-2"/>
    <n v="1.3483062992322381E-2"/>
    <n v="275"/>
    <n v="344"/>
    <n v="2.4932907811706682"/>
    <n v="3.1188801044462173"/>
    <n v="6.7092188293318422E-3"/>
    <n v="1.8880104446217238E-2"/>
    <n v="2.8188683256306049E-3"/>
    <n v="3.1336400146843231E-4"/>
    <n v="2.5055043241621728"/>
    <n v="3.1322323270990369"/>
    <n v="5.5043241621728356E-3"/>
    <n v="3.2232327099036784E-2"/>
    <n v="68.861150973765703"/>
    <n v="2.5112470721626163"/>
    <n v="3.1355557752669108"/>
    <n v="1.1247072162616334E-2"/>
    <n v="3.5555775266910672E-2"/>
    <m/>
    <m/>
    <m/>
    <m/>
    <m/>
    <m/>
    <m/>
    <m/>
    <m/>
    <m/>
    <m/>
    <m/>
    <m/>
    <m/>
    <m/>
    <m/>
    <m/>
    <m/>
  </r>
  <r>
    <x v="18"/>
    <n v="89910"/>
    <n v="5.5"/>
    <n v="5"/>
    <n v="6"/>
    <x v="12"/>
    <x v="2"/>
    <s v="Nevada"/>
    <x v="18"/>
    <n v="495"/>
    <n v="89415"/>
    <n v="4.8366413495123272E-4"/>
    <n v="5.0218413705542728"/>
    <n v="5.9891696404567378"/>
    <n v="2.1841370554272821E-2"/>
    <n v="1.0830359543262169E-2"/>
    <n v="452"/>
    <n v="538"/>
    <n v="5.0272494716939162"/>
    <n v="5.9837615393170953"/>
    <n v="2.7249471693916227E-2"/>
    <n v="1.6238460682904687E-2"/>
    <n v="5.5266321775155154E-3"/>
    <n v="4.8503603229722674E-4"/>
    <n v="5.0415961452182882"/>
    <n v="6.0116682098127425"/>
    <n v="4.159614521828825E-2"/>
    <n v="1.1668209812742525E-2"/>
    <n v="87.013628502953097"/>
    <n v="5.048320790150612"/>
    <n v="6.0160653230410697"/>
    <n v="4.832079015061197E-2"/>
    <n v="1.6065323041069668E-2"/>
    <m/>
    <m/>
    <m/>
    <m/>
    <m/>
    <m/>
    <m/>
    <m/>
    <m/>
    <m/>
    <m/>
    <m/>
    <m/>
    <m/>
    <m/>
    <m/>
    <m/>
    <m/>
  </r>
  <r>
    <x v="24"/>
    <n v="58317"/>
    <n v="11"/>
    <n v="10.199999999999999"/>
    <n v="11.9"/>
    <x v="12"/>
    <x v="2"/>
    <s v="New Hampshire"/>
    <x v="24"/>
    <n v="641"/>
    <n v="57676"/>
    <n v="8.4621732116820446E-4"/>
    <n v="10.145431769148512"/>
    <n v="11.837866411484921"/>
    <n v="5.4568230851486987E-2"/>
    <n v="6.2133588515079552E-2"/>
    <n v="593"/>
    <n v="691"/>
    <n v="10.168561482929507"/>
    <n v="11.849032014678397"/>
    <n v="3.1438517070492722E-2"/>
    <n v="5.0967985321603848E-2"/>
    <n v="1.1023858938391721E-2"/>
    <n v="8.4802641810339759E-4"/>
    <n v="10.175832520288324"/>
    <n v="11.871885356495119"/>
    <n v="2.4167479711675099E-2"/>
    <n v="2.8114643504881798E-2"/>
    <n v="98.734395638988744"/>
    <n v="10.18595611330991"/>
    <n v="11.878908292484198"/>
    <n v="1.404388669008938E-2"/>
    <n v="2.1091707515802582E-2"/>
    <m/>
    <m/>
    <m/>
    <m/>
    <m/>
    <m/>
    <m/>
    <m/>
    <m/>
    <m/>
    <m/>
    <m/>
    <m/>
    <m/>
    <m/>
    <m/>
    <m/>
    <m/>
  </r>
  <r>
    <x v="3"/>
    <n v="407386"/>
    <n v="4.8"/>
    <n v="4.5999999999999996"/>
    <n v="5"/>
    <x v="12"/>
    <x v="2"/>
    <s v="New Jersey"/>
    <x v="3"/>
    <n v="1955"/>
    <n v="405431"/>
    <n v="2.1221241996890021E-4"/>
    <n v="4.5866761034462389"/>
    <n v="5.0111009433840401"/>
    <n v="1.3323896553760761E-2"/>
    <n v="1.1100943384040107E-2"/>
    <n v="1869"/>
    <n v="2042"/>
    <n v="4.5877865218736043"/>
    <n v="5.0124451993932047"/>
    <n v="1.2213478126395394E-2"/>
    <n v="1.2445199393204653E-2"/>
    <n v="4.8035579935003219E-3"/>
    <n v="2.1236548160743552E-4"/>
    <n v="4.5911925118928867"/>
    <n v="5.0159234751077575"/>
    <n v="8.8074881071129596E-3"/>
    <n v="1.592347510775749E-2"/>
    <n v="172.92540584382911"/>
    <n v="4.592549533853683"/>
    <n v="5.0170211044372817"/>
    <n v="7.4504661463166144E-3"/>
    <n v="1.7021104437281664E-2"/>
    <m/>
    <m/>
    <m/>
    <m/>
    <m/>
    <m/>
    <m/>
    <m/>
    <m/>
    <m/>
    <m/>
    <m/>
    <m/>
    <m/>
    <m/>
    <m/>
    <m/>
    <m/>
  </r>
  <r>
    <x v="49"/>
    <n v="224864"/>
    <n v="3"/>
    <n v="2.8"/>
    <n v="3.3"/>
    <x v="12"/>
    <x v="2"/>
    <s v="New Mexico"/>
    <x v="49"/>
    <n v="675"/>
    <n v="224189"/>
    <n v="2.2611388375936127E-4"/>
    <n v="2.775700546296139"/>
    <n v="3.2279283138148616"/>
    <n v="2.4299453703860774E-2"/>
    <n v="7.2071686185138262E-2"/>
    <n v="624"/>
    <n v="726"/>
    <n v="2.7750106731179733"/>
    <n v="3.2286181869930268"/>
    <n v="2.4989326882026486E-2"/>
    <n v="7.1381813006972994E-2"/>
    <n v="3.0103047417489861E-3"/>
    <n v="2.2658964559762931E-4"/>
    <n v="2.783715096151357"/>
    <n v="3.2368943873466156"/>
    <n v="1.6284903848642784E-2"/>
    <n v="6.3105612653384213E-2"/>
    <n v="101.72474712085203"/>
    <n v="2.7863404201559012"/>
    <n v="3.238716119859856"/>
    <n v="1.3659579844098602E-2"/>
    <n v="6.1283880140143854E-2"/>
    <m/>
    <m/>
    <m/>
    <m/>
    <m/>
    <m/>
    <m/>
    <m/>
    <m/>
    <m/>
    <m/>
    <m/>
    <m/>
    <m/>
    <m/>
    <m/>
    <m/>
    <m/>
  </r>
  <r>
    <x v="25"/>
    <n v="1259206"/>
    <n v="3.9"/>
    <n v="3.8"/>
    <n v="4"/>
    <x v="12"/>
    <x v="2"/>
    <s v="New York"/>
    <x v="25"/>
    <n v="4911"/>
    <n v="1254295"/>
    <n v="1.0886486215863328E-4"/>
    <n v="3.7912118528506662"/>
    <n v="4.0089415771679322"/>
    <n v="8.788147149333625E-3"/>
    <n v="8.941577167932202E-3"/>
    <n v="4774"/>
    <n v="5048"/>
    <n v="3.7912779958164111"/>
    <n v="4.0088754342021877"/>
    <n v="8.7220041835887052E-3"/>
    <n v="8.8754342021877264E-3"/>
    <n v="3.9015901620643519E-3"/>
    <n v="1.0889625155344384E-4"/>
    <n v="3.7926939105109083"/>
    <n v="4.0104864136177962"/>
    <n v="7.3060894890915051E-3"/>
    <n v="1.0486413617796231E-2"/>
    <n v="274.17958492784362"/>
    <n v="3.7931175406101865"/>
    <n v="4.0108569323307925"/>
    <n v="6.8824593898133557E-3"/>
    <n v="1.0856932330792546E-2"/>
    <m/>
    <m/>
    <m/>
    <m/>
    <m/>
    <m/>
    <m/>
    <m/>
    <m/>
    <m/>
    <m/>
    <m/>
    <m/>
    <m/>
    <m/>
    <m/>
    <m/>
    <m/>
  </r>
  <r>
    <x v="10"/>
    <n v="627426"/>
    <n v="6.6"/>
    <n v="6.4"/>
    <n v="6.8"/>
    <x v="12"/>
    <x v="2"/>
    <s v="North Carolina"/>
    <x v="10"/>
    <n v="4141"/>
    <n v="623285"/>
    <n v="2.0035504225142121E-4"/>
    <n v="6.3996264695125156"/>
    <n v="6.8003365540153586"/>
    <n v="3.7353048748478557E-4"/>
    <n v="3.3655401535881424E-4"/>
    <n v="4016"/>
    <n v="4267"/>
    <n v="6.400754830051671"/>
    <n v="6.8008020069299011"/>
    <n v="7.5483005167065187E-4"/>
    <n v="8.0200692990128886E-4"/>
    <n v="6.6030023688031011E-3"/>
    <n v="2.0042273760275341E-4"/>
    <n v="6.4025796312003473"/>
    <n v="6.8034251064058546"/>
    <n v="2.5796312003469879E-3"/>
    <n v="3.4251064058548053E-3"/>
    <n v="251.43019484727557"/>
    <n v="6.40343408379373"/>
    <n v="6.804164457507996"/>
    <n v="3.4340837937296698E-3"/>
    <n v="4.1644575079962109E-3"/>
    <m/>
    <m/>
    <m/>
    <m/>
    <m/>
    <m/>
    <m/>
    <m/>
    <m/>
    <m/>
    <m/>
    <m/>
    <m/>
    <m/>
    <m/>
    <m/>
    <m/>
    <m/>
  </r>
  <r>
    <x v="46"/>
    <n v="23602"/>
    <n v="11.9"/>
    <n v="10.6"/>
    <n v="13.3"/>
    <x v="12"/>
    <x v="2"/>
    <s v="North Dakota"/>
    <x v="46"/>
    <n v="281"/>
    <n v="23321"/>
    <n v="1.3837308590846907E-3"/>
    <n v="10.522039838313836"/>
    <n v="13.289501556483216"/>
    <n v="7.7960161686164042E-2"/>
    <n v="1.0498443516784306E-2"/>
    <n v="249"/>
    <n v="314"/>
    <n v="10.549953393780187"/>
    <n v="13.303957291754935"/>
    <n v="5.0046606219812162E-2"/>
    <n v="3.9572917549346442E-3"/>
    <n v="1.1985199930444727E-2"/>
    <n v="1.3904400138936455E-3"/>
    <n v="10.59475991655108"/>
    <n v="13.375639944338372"/>
    <n v="5.2400834489194636E-3"/>
    <n v="7.5639944338371734E-2"/>
    <n v="65.373156943227116"/>
    <n v="10.621699352515254"/>
    <n v="13.391062904213575"/>
    <n v="2.1699352515254233E-2"/>
    <n v="9.1062904213574214E-2"/>
    <m/>
    <m/>
    <m/>
    <m/>
    <m/>
    <m/>
    <m/>
    <m/>
    <m/>
    <m/>
    <m/>
    <m/>
    <m/>
    <m/>
    <m/>
    <m/>
    <m/>
    <m/>
  </r>
  <r>
    <x v="41"/>
    <n v="840254"/>
    <n v="4.0999999999999996"/>
    <n v="3.9"/>
    <n v="4.2"/>
    <x v="12"/>
    <x v="2"/>
    <s v="Ohio"/>
    <x v="41"/>
    <n v="3445"/>
    <n v="836809"/>
    <n v="1.3662808853607153E-4"/>
    <n v="3.9633226406481996"/>
    <n v="4.2365788177203427"/>
    <n v="6.3322640648199702E-2"/>
    <n v="3.6578817720342549E-2"/>
    <n v="3331"/>
    <n v="3560"/>
    <n v="3.9642774684797693"/>
    <n v="4.2368141062107414"/>
    <n v="6.427746847976934E-2"/>
    <n v="3.6814106210741215E-2"/>
    <n v="4.1022178661563541E-3"/>
    <n v="1.3668419401863309E-4"/>
    <n v="3.9655336721377208"/>
    <n v="4.2389020601749872"/>
    <n v="6.5533672137720878E-2"/>
    <n v="3.8902060174986985E-2"/>
    <n v="229.62013696473679"/>
    <n v="3.9661762098429683"/>
    <n v="4.2394496333507812"/>
    <n v="6.6176209842968348E-2"/>
    <n v="3.9449633350780999E-2"/>
    <m/>
    <m/>
    <m/>
    <m/>
    <m/>
    <m/>
    <m/>
    <m/>
    <m/>
    <m/>
    <m/>
    <m/>
    <m/>
    <m/>
    <m/>
    <m/>
    <m/>
    <m/>
  </r>
  <r>
    <x v="26"/>
    <n v="346026"/>
    <n v="3.8"/>
    <n v="3.6"/>
    <n v="4"/>
    <x v="12"/>
    <x v="2"/>
    <s v="Oklahoma"/>
    <x v="26"/>
    <n v="1315"/>
    <n v="344711"/>
    <n v="2.0501018614634475E-4"/>
    <n v="3.5952822774257567"/>
    <n v="4.0053026497184465"/>
    <n v="4.7177225742434103E-3"/>
    <n v="5.3026497184465171E-3"/>
    <n v="1244"/>
    <n v="1386"/>
    <n v="3.5951055701016688"/>
    <n v="4.0054793570425344"/>
    <n v="4.8944298983313317E-3"/>
    <n v="5.4793570425344384E-3"/>
    <n v="3.8058010368653915E-3"/>
    <n v="2.0523094787190319E-4"/>
    <n v="3.6005700889934884"/>
    <n v="4.0110319847372953"/>
    <n v="5.7008899348831577E-4"/>
    <n v="1.1031984737295275E-2"/>
    <n v="141.90284239647465"/>
    <n v="3.6022017724169206"/>
    <n v="4.012290225477007"/>
    <n v="2.2017724169205444E-3"/>
    <n v="1.2290225477006977E-2"/>
    <m/>
    <m/>
    <m/>
    <m/>
    <m/>
    <m/>
    <m/>
    <m/>
    <m/>
    <m/>
    <m/>
    <m/>
    <m/>
    <m/>
    <m/>
    <m/>
    <m/>
    <m/>
  </r>
  <r>
    <x v="19"/>
    <n v="166724"/>
    <n v="8.3000000000000007"/>
    <n v="7.9"/>
    <n v="8.6999999999999993"/>
    <x v="12"/>
    <x v="2"/>
    <s v="Oregon"/>
    <x v="19"/>
    <n v="1384"/>
    <n v="165340"/>
    <n v="4.3551981684626997E-4"/>
    <n v="7.865624589477954"/>
    <n v="8.7366642231704947"/>
    <n v="3.4375410522046401E-2"/>
    <n v="3.6664223170495447E-2"/>
    <n v="1312"/>
    <n v="1457"/>
    <n v="7.8692929632206523"/>
    <n v="8.7389937861375682"/>
    <n v="3.0707036779348051E-2"/>
    <n v="3.8993786137568875E-2"/>
    <n v="8.3124732935059859E-3"/>
    <n v="4.3595660658256026E-4"/>
    <n v="7.8765166869234262"/>
    <n v="8.7484299000885457"/>
    <n v="2.3483313076574142E-2"/>
    <n v="4.8429900088546418E-2"/>
    <n v="145.24800408336864"/>
    <n v="7.8798880611259579"/>
    <n v="8.7510563244015493"/>
    <n v="2.0111938874042501E-2"/>
    <n v="5.1056324401550057E-2"/>
    <m/>
    <m/>
    <m/>
    <m/>
    <m/>
    <m/>
    <m/>
    <m/>
    <m/>
    <m/>
    <m/>
    <m/>
    <m/>
    <m/>
    <m/>
    <m/>
    <m/>
    <m/>
  </r>
  <r>
    <x v="11"/>
    <n v="684904"/>
    <n v="4.5999999999999996"/>
    <n v="4.4000000000000004"/>
    <n v="4.7"/>
    <x v="12"/>
    <x v="2"/>
    <s v="Pennsylvania"/>
    <x v="11"/>
    <n v="3151"/>
    <n v="681753"/>
    <n v="1.6026595196573737E-4"/>
    <n v="4.4403788099278998"/>
    <n v="4.7609107138593751"/>
    <n v="4.0378809927899439E-2"/>
    <n v="6.0910713859374965E-2"/>
    <n v="3041"/>
    <n v="3261"/>
    <n v="4.4400383119386078"/>
    <n v="4.7612512118486681"/>
    <n v="4.0038311938607407E-2"/>
    <n v="6.1251211848667886E-2"/>
    <n v="4.603423319982404E-3"/>
    <n v="1.6033774453847968E-4"/>
    <n v="4.4430855754439245"/>
    <n v="4.7637610645208834"/>
    <n v="4.3085575443924107E-2"/>
    <n v="6.3761064520883259E-2"/>
    <n v="219.54985469681216"/>
    <n v="4.4438764134735589"/>
    <n v="4.7644302769381399"/>
    <n v="4.3876413473558529E-2"/>
    <n v="6.4430276938139741E-2"/>
    <m/>
    <m/>
    <m/>
    <m/>
    <m/>
    <m/>
    <m/>
    <m/>
    <m/>
    <m/>
    <m/>
    <m/>
    <m/>
    <m/>
    <m/>
    <m/>
    <m/>
    <m/>
  </r>
  <r>
    <x v="27"/>
    <n v="74838"/>
    <n v="14.4"/>
    <n v="13.5"/>
    <n v="15.3"/>
    <x v="12"/>
    <x v="2"/>
    <s v="Rhode Island"/>
    <x v="27"/>
    <n v="1078"/>
    <n v="73760"/>
    <n v="8.5365947762066339E-4"/>
    <n v="13.550787461100308"/>
    <n v="15.258106416341633"/>
    <n v="5.0787461100307851E-2"/>
    <n v="4.1893583658367817E-2"/>
    <n v="1014"/>
    <n v="1142"/>
    <n v="13.549266415457389"/>
    <n v="15.259627461984554"/>
    <n v="4.9266415457388746E-2"/>
    <n v="4.0372538015446935E-2"/>
    <n v="1.4429371436625309E-2"/>
    <n v="8.5472843383324951E-4"/>
    <n v="13.57464300279206"/>
    <n v="15.284099870458558"/>
    <n v="7.4643002792059931E-2"/>
    <n v="1.5900129541442709E-2"/>
    <n v="127.80088032986924"/>
    <n v="13.582245832429445"/>
    <n v="15.289858550646535"/>
    <n v="8.2245832429444832E-2"/>
    <n v="1.0141449353465504E-2"/>
    <m/>
    <m/>
    <m/>
    <m/>
    <m/>
    <m/>
    <m/>
    <m/>
    <m/>
    <m/>
    <m/>
    <m/>
    <m/>
    <m/>
    <m/>
    <m/>
    <m/>
    <m/>
  </r>
  <r>
    <x v="4"/>
    <n v="345656"/>
    <n v="6.4"/>
    <n v="6.1"/>
    <n v="6.6"/>
    <x v="12"/>
    <x v="2"/>
    <s v="South Carolina"/>
    <x v="4"/>
    <n v="2212"/>
    <n v="343444"/>
    <n v="2.6582906840360492E-4"/>
    <n v="6.1335969505285126"/>
    <n v="6.6652550873357228"/>
    <n v="3.359695052851297E-2"/>
    <n v="6.5255087335723161E-2"/>
    <n v="2121"/>
    <n v="2305"/>
    <n v="6.1361584928368087"/>
    <n v="6.6684796445020487"/>
    <n v="3.6158492836809053E-2"/>
    <n v="6.847964450204902E-2"/>
    <n v="6.4049116034617434E-3"/>
    <n v="2.6599733492641253E-4"/>
    <n v="6.1389142685353306"/>
    <n v="6.6709089383881564"/>
    <n v="3.8914268535330976E-2"/>
    <n v="7.0908938388156706E-2"/>
    <n v="183.79033790541294"/>
    <n v="6.1405037724363538"/>
    <n v="6.6722124520728014"/>
    <n v="4.0503772436354168E-2"/>
    <n v="7.2212452072801803E-2"/>
    <m/>
    <m/>
    <m/>
    <m/>
    <m/>
    <m/>
    <m/>
    <m/>
    <m/>
    <m/>
    <m/>
    <m/>
    <m/>
    <m/>
    <m/>
    <m/>
    <m/>
    <m/>
  </r>
  <r>
    <x v="42"/>
    <n v="57204"/>
    <n v="4.0999999999999996"/>
    <n v="3.6"/>
    <n v="4.7"/>
    <x v="12"/>
    <x v="2"/>
    <s v="South Dakota"/>
    <x v="42"/>
    <n v="235"/>
    <n v="56969"/>
    <n v="5.2415740215024618E-4"/>
    <n v="3.5839469262183989"/>
    <n v="4.6322617305188913"/>
    <n v="1.6053073781601146E-2"/>
    <n v="6.7738269481108837E-2"/>
    <n v="205"/>
    <n v="265"/>
    <n v="3.5836654779386059"/>
    <n v="4.6325431787986853"/>
    <n v="1.6334522061394185E-2"/>
    <n v="6.7456821201314909E-2"/>
    <n v="4.1414030553990951E-3"/>
    <n v="5.2730325800784319E-4"/>
    <n v="3.6140997973912521"/>
    <n v="4.668706313406938"/>
    <n v="1.4099797391252E-2"/>
    <n v="3.1293686593062198E-2"/>
    <n v="60.027277051278155"/>
    <n v="3.6255010780996444"/>
    <n v="4.6747851538585063"/>
    <n v="2.5501078099644303E-2"/>
    <n v="2.521484614149383E-2"/>
    <m/>
    <m/>
    <m/>
    <m/>
    <m/>
    <m/>
    <m/>
    <m/>
    <m/>
    <m/>
    <m/>
    <m/>
    <m/>
    <m/>
    <m/>
    <m/>
    <m/>
    <m/>
  </r>
  <r>
    <x v="16"/>
    <n v="508780"/>
    <n v="2.9"/>
    <n v="2.8"/>
    <n v="3.1"/>
    <x v="12"/>
    <x v="2"/>
    <s v="Tennessee"/>
    <x v="16"/>
    <n v="1475"/>
    <n v="507305"/>
    <n v="1.4773507809494533E-4"/>
    <n v="2.7513568673431616"/>
    <n v="3.0468270235330523"/>
    <n v="4.8643132656838173E-2"/>
    <n v="5.3172976466947741E-2"/>
    <n v="1401"/>
    <n v="1551"/>
    <n v="2.7536459766500254"/>
    <n v="3.0484688863555958"/>
    <n v="4.6354023349974405E-2"/>
    <n v="5.1531113644404325E-2"/>
    <n v="2.9028451948780775E-3"/>
    <n v="1.4787747913388836E-4"/>
    <n v="2.7549677157441894"/>
    <n v="3.0507226740119657"/>
    <n v="4.5032284255810406E-2"/>
    <n v="4.9277325988034359E-2"/>
    <n v="150.35298031639326"/>
    <n v="2.7560707023075608"/>
    <n v="3.0515851586733342"/>
    <n v="4.3929297692439029E-2"/>
    <n v="4.8414841326665847E-2"/>
    <m/>
    <m/>
    <m/>
    <m/>
    <m/>
    <m/>
    <m/>
    <m/>
    <m/>
    <m/>
    <m/>
    <m/>
    <m/>
    <m/>
    <m/>
    <m/>
    <m/>
    <m/>
  </r>
  <r>
    <x v="50"/>
    <n v="1827774"/>
    <n v="2.6"/>
    <n v="2.5"/>
    <n v="2.7"/>
    <x v="12"/>
    <x v="2"/>
    <s v="Texas"/>
    <x v="50"/>
    <n v="4752"/>
    <n v="1823022"/>
    <n v="7.3824160839414504E-5"/>
    <n v="2.526059632233471"/>
    <n v="2.6737079539122997"/>
    <n v="2.6059632233470964E-2"/>
    <n v="2.6292046087700527E-2"/>
    <n v="4618"/>
    <n v="4888"/>
    <n v="2.526570571635224"/>
    <n v="2.6742912416961833"/>
    <n v="2.6570571635224027E-2"/>
    <n v="2.5708758303816914E-2"/>
    <n v="2.6009291838312572E-3"/>
    <n v="7.3846284862091134E-5"/>
    <n v="2.5270828989691658"/>
    <n v="2.6747754686933485"/>
    <n v="2.7082898969165825E-2"/>
    <n v="2.5224531306651699E-2"/>
    <n v="269.88094341103795"/>
    <n v="2.5273751289258666"/>
    <n v="2.6750303511795916"/>
    <n v="2.7375128925866576E-2"/>
    <n v="2.496964882040853E-2"/>
    <m/>
    <m/>
    <m/>
    <m/>
    <m/>
    <m/>
    <m/>
    <m/>
    <m/>
    <m/>
    <m/>
    <m/>
    <m/>
    <m/>
    <m/>
    <m/>
    <m/>
    <m/>
  </r>
  <r>
    <x v="12"/>
    <n v="90761"/>
    <n v="5"/>
    <n v="4.5"/>
    <n v="5.4"/>
    <x v="12"/>
    <x v="2"/>
    <s v="Utah"/>
    <x v="12"/>
    <n v="454"/>
    <n v="90307"/>
    <n v="4.5897371717298587E-4"/>
    <n v="4.5431747827333622"/>
    <n v="5.4611222170793337"/>
    <n v="4.3174782733362171E-2"/>
    <n v="6.1122217079333296E-2"/>
    <n v="413"/>
    <n v="496"/>
    <n v="4.5504126221615007"/>
    <n v="5.4649023258888727"/>
    <n v="5.0412622161500664E-2"/>
    <n v="6.4902325888872348E-2"/>
    <n v="5.0230983945165021E-3"/>
    <n v="4.6039612933707411E-4"/>
    <n v="4.5627022651794276"/>
    <n v="5.4834945238535759"/>
    <n v="6.2702265179427563E-2"/>
    <n v="8.3494523853575586E-2"/>
    <n v="83.356730335685612"/>
    <n v="4.5694165006685949"/>
    <n v="5.4877977702872274"/>
    <n v="6.9416500668594949E-2"/>
    <n v="8.7797770287227017E-2"/>
    <m/>
    <m/>
    <m/>
    <m/>
    <m/>
    <m/>
    <m/>
    <m/>
    <m/>
    <m/>
    <m/>
    <m/>
    <m/>
    <m/>
    <m/>
    <m/>
    <m/>
    <m/>
  </r>
  <r>
    <x v="44"/>
    <n v="49041"/>
    <n v="13.5"/>
    <n v="12.5"/>
    <n v="14.5"/>
    <x v="12"/>
    <x v="2"/>
    <s v="Vermont"/>
    <x v="44"/>
    <n v="662"/>
    <n v="48379"/>
    <n v="1.0213310923532053E-3"/>
    <n v="12.477577983725993"/>
    <n v="14.520240168432403"/>
    <n v="2.2422016274006751E-2"/>
    <n v="2.0240168432403394E-2"/>
    <n v="612"/>
    <n v="713"/>
    <n v="12.479354009910075"/>
    <n v="14.538855243571705"/>
    <n v="2.0645990089924737E-2"/>
    <n v="3.8855243571704889E-2"/>
    <n v="1.3537014488420599E-2"/>
    <n v="1.0234213324726699E-3"/>
    <n v="12.51359315594793"/>
    <n v="14.560435820893268"/>
    <n v="1.3593155947930313E-2"/>
    <n v="6.0435820893268044E-2"/>
    <n v="100.2105324617381"/>
    <n v="12.525587705187567"/>
    <n v="14.568830775835016"/>
    <n v="2.5587705187566812E-2"/>
    <n v="6.8830775835015956E-2"/>
    <m/>
    <m/>
    <m/>
    <m/>
    <m/>
    <m/>
    <m/>
    <m/>
    <m/>
    <m/>
    <m/>
    <m/>
    <m/>
    <m/>
    <m/>
    <m/>
    <m/>
    <m/>
  </r>
  <r>
    <x v="43"/>
    <n v="360305"/>
    <n v="4.9000000000000004"/>
    <n v="4.7"/>
    <n v="5.0999999999999996"/>
    <x v="12"/>
    <x v="2"/>
    <s v="Virginia"/>
    <x v="43"/>
    <n v="1765"/>
    <n v="358540"/>
    <n v="2.2797321271151888E-4"/>
    <n v="4.6706543389461048"/>
    <n v="5.126600764369142"/>
    <n v="2.9345661053895356E-2"/>
    <n v="2.6600764369142382E-2"/>
    <n v="1684"/>
    <n v="1848"/>
    <n v="4.673818015292599"/>
    <n v="5.1289879407724008"/>
    <n v="2.6181984707401185E-2"/>
    <n v="2.8987940772401188E-2"/>
    <n v="4.9039061108143425E-3"/>
    <n v="2.2815525477659331E-4"/>
    <n v="4.6757508560377499"/>
    <n v="5.1320613655909355"/>
    <n v="2.4249143962250308E-2"/>
    <n v="3.2061365590935864E-2"/>
    <n v="164.30153443741258"/>
    <n v="4.6772928340262467"/>
    <n v="5.1332947843869077"/>
    <n v="2.270716597375344E-2"/>
    <n v="3.3294784386908027E-2"/>
    <m/>
    <m/>
    <m/>
    <m/>
    <m/>
    <m/>
    <m/>
    <m/>
    <m/>
    <m/>
    <m/>
    <m/>
    <m/>
    <m/>
    <m/>
    <m/>
    <m/>
    <m/>
  </r>
  <r>
    <x v="28"/>
    <n v="460321"/>
    <n v="2.4"/>
    <n v="2.2999999999999998"/>
    <n v="2.6"/>
    <x v="12"/>
    <x v="2"/>
    <s v="Washington"/>
    <x v="28"/>
    <n v="1105"/>
    <n v="459216"/>
    <n v="1.4136651561398914E-4"/>
    <n v="2.2591322667574429"/>
    <n v="2.5418652979854208"/>
    <n v="4.0867733242556881E-2"/>
    <n v="5.8134702014579265E-2"/>
    <n v="1040"/>
    <n v="1170"/>
    <n v="2.2592929716437009"/>
    <n v="2.5417045930991633"/>
    <n v="4.0707028356298913E-2"/>
    <n v="5.8295406900836788E-2"/>
    <n v="2.4046513021161136E-3"/>
    <n v="1.4154877178262169E-4"/>
    <n v="2.2631025303334917"/>
    <n v="2.5462000738987354"/>
    <n v="3.6897469666508087E-2"/>
    <n v="5.3799926101264717E-2"/>
    <n v="130.17526680941327"/>
    <n v="2.2643424862807118"/>
    <n v="2.5471324969107556"/>
    <n v="3.5657513719288048E-2"/>
    <n v="5.2867503089244483E-2"/>
    <m/>
    <m/>
    <m/>
    <m/>
    <m/>
    <m/>
    <m/>
    <m/>
    <m/>
    <m/>
    <m/>
    <m/>
    <m/>
    <m/>
    <m/>
    <m/>
    <m/>
    <m/>
  </r>
  <r>
    <x v="5"/>
    <n v="140446"/>
    <n v="8.9"/>
    <n v="8.4"/>
    <n v="9.4"/>
    <x v="12"/>
    <x v="2"/>
    <s v="West Virginia"/>
    <x v="5"/>
    <n v="1250"/>
    <n v="139196"/>
    <n v="4.9119327609568279E-4"/>
    <n v="8.4090246012379524"/>
    <n v="9.3914111534293205"/>
    <n v="9.0246012379520124E-3"/>
    <n v="8.58884657067982E-3"/>
    <n v="1181"/>
    <n v="1319"/>
    <n v="8.4089258505048203"/>
    <n v="9.3915099041624543"/>
    <n v="8.9258505048199765E-3"/>
    <n v="8.4900958375460078E-3"/>
    <n v="8.91365000064742E-3"/>
    <n v="4.9173721281082431E-4"/>
    <n v="8.4219127878365967"/>
    <n v="9.4053872134582441"/>
    <n v="2.1912787836596337E-2"/>
    <n v="5.3872134582437781E-3"/>
    <n v="137.99838992276477"/>
    <n v="8.4259371328371291"/>
    <n v="9.4084828480149216"/>
    <n v="2.5937132837128729E-2"/>
    <n v="8.4828480149212737E-3"/>
    <m/>
    <m/>
    <m/>
    <m/>
    <m/>
    <m/>
    <m/>
    <m/>
    <m/>
    <m/>
    <m/>
    <m/>
    <m/>
    <m/>
    <m/>
    <m/>
    <m/>
    <m/>
  </r>
  <r>
    <x v="13"/>
    <n v="320361"/>
    <n v="5.4"/>
    <n v="5.2"/>
    <n v="5.7"/>
    <x v="12"/>
    <x v="2"/>
    <s v="Wisconsin"/>
    <x v="13"/>
    <n v="1730"/>
    <n v="318631"/>
    <n v="2.537790076983716E-4"/>
    <n v="5.1463789391178763"/>
    <n v="5.6539369545146192"/>
    <n v="5.3621060882123928E-2"/>
    <n v="4.6063045485380982E-2"/>
    <n v="1649"/>
    <n v="1812"/>
    <n v="5.1473181816762965"/>
    <n v="5.656119190538174"/>
    <n v="5.2681818323703666E-2"/>
    <n v="4.3880809461826153E-2"/>
    <n v="5.4060886379536325E-3"/>
    <n v="2.5398529586702313E-4"/>
    <n v="5.1521033420866091"/>
    <n v="5.660073933820656"/>
    <n v="4.7896657913391039E-2"/>
    <n v="3.9926066179344133E-2"/>
    <n v="162.62379918537192"/>
    <n v="5.1538390489391235"/>
    <n v="5.6614596681208171"/>
    <n v="4.6160951060876698E-2"/>
    <n v="3.8540331879183043E-2"/>
    <m/>
    <m/>
    <m/>
    <m/>
    <m/>
    <m/>
    <m/>
    <m/>
    <m/>
    <m/>
    <m/>
    <m/>
    <m/>
    <m/>
    <m/>
    <m/>
    <m/>
    <m/>
  </r>
  <r>
    <x v="29"/>
    <n v="33297"/>
    <n v="5.4"/>
    <n v="4.7"/>
    <n v="6.3"/>
    <x v="12"/>
    <x v="2"/>
    <s v="Wyoming"/>
    <x v="29"/>
    <n v="180"/>
    <n v="33117"/>
    <n v="7.8759360006435753E-4"/>
    <n v="4.6182988226764303"/>
    <n v="6.1934860228051445"/>
    <n v="8.1701177323569851E-2"/>
    <n v="0.10651397719485534"/>
    <n v="154"/>
    <n v="206"/>
    <n v="4.6250412950115622"/>
    <n v="6.1867435504700126"/>
    <n v="7.495870498843793E-2"/>
    <n v="0.11325644952998726"/>
    <n v="5.4629469238880171E-3"/>
    <n v="7.9372327973939645E-4"/>
    <n v="4.6692236441486212"/>
    <n v="6.2566702036274133"/>
    <n v="3.0776355851378945E-2"/>
    <n v="4.3329796372586493E-2"/>
    <n v="52.517190522324327"/>
    <n v="4.6894350805607301"/>
    <n v="6.2664880384346695"/>
    <n v="1.0564919439270071E-2"/>
    <n v="3.3511961565330317E-2"/>
    <m/>
    <m/>
    <m/>
    <m/>
    <m/>
    <m/>
    <m/>
    <m/>
    <m/>
    <m/>
    <m/>
    <m/>
    <m/>
    <m/>
    <m/>
    <m/>
    <m/>
    <m/>
  </r>
  <r>
    <x v="6"/>
    <n v="327245"/>
    <n v="20.6"/>
    <n v="20.100000000000001"/>
    <n v="21.1"/>
    <x v="4"/>
    <x v="2"/>
    <s v="Alabama"/>
    <x v="6"/>
    <n v="6741"/>
    <n v="320504"/>
    <n v="4.8665081173998251E-4"/>
    <n v="20.112594402090632"/>
    <n v="21.085896025570598"/>
    <n v="1.2594402090631007E-2"/>
    <n v="1.4103974429403365E-2"/>
    <n v="6582"/>
    <n v="6901"/>
    <n v="20.113370716130117"/>
    <n v="21.088175525982063"/>
    <n v="1.3370716130115312E-2"/>
    <n v="1.1824474017938513E-2"/>
    <n v="2.0604872730340406E-2"/>
    <n v="4.8674555799290591E-4"/>
    <n v="20.118127172347499"/>
    <n v="21.091618288333311"/>
    <n v="1.8127172347497833E-2"/>
    <n v="8.3817116666899949E-3"/>
    <n v="318.51969115529721"/>
    <n v="20.11973779488908"/>
    <n v="21.093063444371563"/>
    <n v="1.9737794889078231E-2"/>
    <n v="6.9365556284388674E-3"/>
    <m/>
    <m/>
    <m/>
    <m/>
    <m/>
    <m/>
    <m/>
    <m/>
    <m/>
    <m/>
    <m/>
    <m/>
    <m/>
    <m/>
    <m/>
    <m/>
    <m/>
    <m/>
  </r>
  <r>
    <x v="30"/>
    <n v="55208"/>
    <n v="7.4"/>
    <n v="6.7"/>
    <n v="8.1"/>
    <x v="4"/>
    <x v="2"/>
    <s v="Alaska"/>
    <x v="30"/>
    <n v="409"/>
    <n v="54799"/>
    <n v="7.1530793061571046E-4"/>
    <n v="6.693038685816691"/>
    <n v="8.1236545470481119"/>
    <n v="6.9613141833091419E-3"/>
    <n v="2.3654547048112207E-2"/>
    <n v="370"/>
    <n v="448"/>
    <n v="6.7019272569192871"/>
    <n v="8.1147659759455149"/>
    <n v="1.9272569192869682E-3"/>
    <n v="1.4765975945515208E-2"/>
    <n v="7.4426195278566995E-3"/>
    <n v="7.1774193676840789E-4"/>
    <n v="6.7248775910882914"/>
    <n v="8.1603614646251064"/>
    <n v="2.487759108829124E-2"/>
    <n v="6.036146462510672E-2"/>
    <n v="79.026929538624955"/>
    <n v="6.7360054440208925"/>
    <n v="8.1673456683379264"/>
    <n v="3.6005444020892341E-2"/>
    <n v="6.7345668337926767E-2"/>
    <m/>
    <m/>
    <m/>
    <m/>
    <m/>
    <m/>
    <m/>
    <m/>
    <m/>
    <m/>
    <m/>
    <m/>
    <m/>
    <m/>
    <m/>
    <m/>
    <m/>
    <m/>
  </r>
  <r>
    <x v="0"/>
    <n v="510208"/>
    <n v="9"/>
    <n v="8.6999999999999993"/>
    <n v="9.3000000000000007"/>
    <x v="4"/>
    <x v="2"/>
    <s v="Arizona"/>
    <x v="0"/>
    <n v="4592"/>
    <n v="505616"/>
    <n v="2.5914243722460046E-4"/>
    <n v="8.7411084408486559"/>
    <n v="9.2593933152978565"/>
    <n v="4.1108440848656613E-2"/>
    <n v="4.0606684702144236E-2"/>
    <n v="4460"/>
    <n v="4725"/>
    <n v="8.7415328650275974"/>
    <n v="9.2609288760662309"/>
    <n v="4.153286502759812E-2"/>
    <n v="3.9071123933769769E-2"/>
    <n v="9.0039476862692983E-3"/>
    <n v="2.5922055477199446E-4"/>
    <n v="8.744727131497303"/>
    <n v="9.2631682410412939"/>
    <n v="4.4727131497303674E-2"/>
    <n v="3.6831758958706828E-2"/>
    <n v="264.44672592618798"/>
    <n v="8.7457738214948861"/>
    <n v="9.2640815212340186"/>
    <n v="4.5773821494886846E-2"/>
    <n v="3.5918478765982087E-2"/>
    <m/>
    <m/>
    <m/>
    <m/>
    <m/>
    <m/>
    <m/>
    <m/>
    <m/>
    <m/>
    <m/>
    <m/>
    <m/>
    <m/>
    <m/>
    <m/>
    <m/>
    <m/>
  </r>
  <r>
    <x v="7"/>
    <n v="328146"/>
    <n v="6"/>
    <n v="5.8"/>
    <n v="6.3"/>
    <x v="4"/>
    <x v="2"/>
    <s v="Arkansas"/>
    <x v="7"/>
    <n v="1969"/>
    <n v="326177"/>
    <n v="2.642390163727991E-4"/>
    <n v="5.7361388642047482"/>
    <n v="6.2646168969503471"/>
    <n v="6.3861135795251656E-2"/>
    <n v="3.5383103049652753E-2"/>
    <n v="1883"/>
    <n v="2056"/>
    <n v="5.7382994155040743"/>
    <n v="6.2655037696635034"/>
    <n v="6.1700584495925526E-2"/>
    <n v="3.4496230336496403E-2"/>
    <n v="6.0061608460587257E-3"/>
    <n v="2.6442724386871344E-4"/>
    <n v="5.7417336021900116"/>
    <n v="6.2705880899274389"/>
    <n v="5.8266397809988213E-2"/>
    <n v="2.9411910072560943E-2"/>
    <n v="173.43861259303259"/>
    <n v="5.7434171375345331"/>
    <n v="6.2719519429209845"/>
    <n v="5.6582862465466732E-2"/>
    <n v="2.8048057079015365E-2"/>
    <m/>
    <m/>
    <m/>
    <m/>
    <m/>
    <m/>
    <m/>
    <m/>
    <m/>
    <m/>
    <m/>
    <m/>
    <m/>
    <m/>
    <m/>
    <m/>
    <m/>
    <m/>
  </r>
  <r>
    <x v="31"/>
    <n v="2816838"/>
    <n v="4.3"/>
    <n v="4.2"/>
    <n v="4.3"/>
    <x v="4"/>
    <x v="2"/>
    <s v="California"/>
    <x v="31"/>
    <n v="12112"/>
    <n v="2804726"/>
    <n v="7.6411449120603538E-5"/>
    <n v="4.2234453406557337"/>
    <n v="4.3762682388969409"/>
    <n v="2.344534065573356E-2"/>
    <n v="7.6268238896941121E-2"/>
    <n v="11898"/>
    <n v="12328"/>
    <n v="4.2238850796531429"/>
    <n v="4.3765385158819923"/>
    <n v="2.3885079653142682E-2"/>
    <n v="7.6538515881992453E-2"/>
    <n v="4.3005327992205059E-3"/>
    <n v="7.642036743320294E-5"/>
    <n v="4.2241124317873036"/>
    <n v="4.376953166653708"/>
    <n v="2.4112431787303379E-2"/>
    <n v="7.6953166653708216E-2"/>
    <n v="430.48564002633128"/>
    <n v="4.2242974860223921"/>
    <n v="4.3771231199257086"/>
    <n v="2.4297486022391901E-2"/>
    <n v="7.712311992570875E-2"/>
    <m/>
    <m/>
    <m/>
    <m/>
    <m/>
    <m/>
    <m/>
    <m/>
    <m/>
    <m/>
    <m/>
    <m/>
    <m/>
    <m/>
    <m/>
    <m/>
    <m/>
    <m/>
  </r>
  <r>
    <x v="8"/>
    <n v="216481"/>
    <n v="5.4"/>
    <n v="5.0999999999999996"/>
    <n v="5.7"/>
    <x v="4"/>
    <x v="2"/>
    <s v="Colorado"/>
    <x v="8"/>
    <n v="1169"/>
    <n v="215312"/>
    <n v="3.0871646028711192E-4"/>
    <n v="5.0912955500047845"/>
    <n v="5.7087284705790085"/>
    <n v="8.7044499952151355E-3"/>
    <n v="8.7284705790082739E-3"/>
    <n v="1103"/>
    <n v="1236"/>
    <n v="5.0951353698477"/>
    <n v="5.7095079937731255"/>
    <n v="4.8646301522996538E-3"/>
    <n v="9.5079937731252784E-3"/>
    <n v="5.4087885392801382E-3"/>
    <n v="3.090877544664388E-4"/>
    <n v="5.0997007848136997"/>
    <n v="5.7178762937465768"/>
    <n v="2.9921518629993926E-4"/>
    <n v="1.7876293746576621E-2"/>
    <n v="133.6892654785814"/>
    <n v="5.1023253601853993"/>
    <n v="5.7198709794430496"/>
    <n v="2.3253601853996386E-3"/>
    <n v="1.9870979443049386E-2"/>
    <m/>
    <m/>
    <m/>
    <m/>
    <m/>
    <m/>
    <m/>
    <m/>
    <m/>
    <m/>
    <m/>
    <m/>
    <m/>
    <m/>
    <m/>
    <m/>
    <m/>
    <m/>
  </r>
  <r>
    <x v="20"/>
    <n v="197279"/>
    <n v="3.6"/>
    <n v="3.3"/>
    <n v="3.9"/>
    <x v="4"/>
    <x v="2"/>
    <s v="Connecticut"/>
    <x v="20"/>
    <n v="710"/>
    <n v="196569"/>
    <n v="2.642490853650008E-4"/>
    <n v="3.3347148185477318"/>
    <n v="3.8632129892777334"/>
    <n v="3.4714818547731952E-2"/>
    <n v="3.6787010722266533E-2"/>
    <n v="659"/>
    <n v="763"/>
    <n v="3.3404467784204095"/>
    <n v="3.867618955894951"/>
    <n v="4.0446778420409668E-2"/>
    <n v="3.2381044105048939E-2"/>
    <n v="3.6086297426882298E-3"/>
    <n v="2.6477631938156702E-4"/>
    <n v="3.3438534233066628"/>
    <n v="3.873406062069797"/>
    <n v="4.3853423306662975E-2"/>
    <n v="2.6593937930202927E-2"/>
    <n v="104.29577387974379"/>
    <n v="3.34683359986122"/>
    <n v="3.8754947500581753"/>
    <n v="4.6833599861220154E-2"/>
    <n v="2.450524994182457E-2"/>
    <m/>
    <m/>
    <m/>
    <m/>
    <m/>
    <m/>
    <m/>
    <m/>
    <m/>
    <m/>
    <m/>
    <m/>
    <m/>
    <m/>
    <m/>
    <m/>
    <m/>
    <m/>
  </r>
  <r>
    <x v="32"/>
    <n v="60841"/>
    <n v="4.5999999999999996"/>
    <n v="4.0999999999999996"/>
    <n v="5.2"/>
    <x v="4"/>
    <x v="2"/>
    <s v="Delaware"/>
    <x v="32"/>
    <n v="280"/>
    <n v="60561"/>
    <n v="5.3781029338924096E-4"/>
    <n v="4.0643494344258846"/>
    <n v="5.1399700212043653"/>
    <n v="3.5650565574115056E-2"/>
    <n v="6.0029978795634875E-2"/>
    <n v="248"/>
    <n v="313"/>
    <n v="4.0761986160648247"/>
    <n v="5.1445571243076218"/>
    <n v="2.3801383935174947E-2"/>
    <n v="5.5442875692378379E-2"/>
    <n v="4.6334368313071988E-3"/>
    <n v="5.4051478864540763E-4"/>
    <n v="4.0929220426617912"/>
    <n v="5.1739516199526063"/>
    <n v="7.0779573382084848E-3"/>
    <n v="2.6048380047393849E-2"/>
    <n v="65.49639633114019"/>
    <n v="4.10342972811842"/>
    <n v="5.1798791815280012"/>
    <n v="3.4297281184203499E-3"/>
    <n v="2.012081847199898E-2"/>
    <m/>
    <m/>
    <m/>
    <m/>
    <m/>
    <m/>
    <m/>
    <m/>
    <m/>
    <m/>
    <m/>
    <m/>
    <m/>
    <m/>
    <m/>
    <m/>
    <m/>
    <m/>
  </r>
  <r>
    <x v="47"/>
    <n v="58586"/>
    <n v="2"/>
    <n v="1.7"/>
    <n v="2.4"/>
    <x v="4"/>
    <x v="2"/>
    <s v="District of Columbia"/>
    <x v="47"/>
    <n v="117"/>
    <n v="58469"/>
    <n v="3.6150398084645153E-4"/>
    <n v="1.6355601641711295"/>
    <n v="2.3585681258640325"/>
    <n v="6.4439835828870473E-2"/>
    <n v="4.1431874135967384E-2"/>
    <n v="96"/>
    <n v="139"/>
    <n v="1.6386167343733997"/>
    <n v="2.3725804799781516"/>
    <n v="6.1383265626600236E-2"/>
    <n v="2.7419520021848331E-2"/>
    <n v="2.0297158423603066E-3"/>
    <n v="3.6588898600629926E-4"/>
    <n v="1.6638268563540075"/>
    <n v="2.3956048283666056"/>
    <n v="3.6173143645992445E-2"/>
    <n v="4.3951716333943125E-3"/>
    <n v="42.441923965998633"/>
    <n v="1.6760544999318099"/>
    <n v="2.4004449899765481"/>
    <n v="2.3945500068190073E-2"/>
    <n v="4.449899765481824E-4"/>
    <m/>
    <m/>
    <m/>
    <m/>
    <m/>
    <m/>
    <m/>
    <m/>
    <m/>
    <m/>
    <m/>
    <m/>
    <m/>
    <m/>
    <m/>
    <m/>
    <m/>
    <m/>
  </r>
  <r>
    <x v="14"/>
    <n v="1057472"/>
    <n v="4"/>
    <n v="3.9"/>
    <n v="4.0999999999999996"/>
    <x v="4"/>
    <x v="2"/>
    <s v="Florida"/>
    <x v="14"/>
    <n v="4230"/>
    <n v="1053242"/>
    <n v="1.2030371648099216E-4"/>
    <n v="3.8798021964888076"/>
    <n v="4.1204096294507924"/>
    <n v="2.0197803511192269E-2"/>
    <n v="2.0409629450792721E-2"/>
    <n v="4103"/>
    <n v="4358"/>
    <n v="3.880008170429099"/>
    <n v="4.1211493070265695"/>
    <n v="1.9991829570900954E-2"/>
    <n v="2.1149307026569808E-2"/>
    <n v="4.0019077159930971E-3"/>
    <n v="1.2034396981408778E-4"/>
    <n v="3.8815637461790096"/>
    <n v="4.1222516858071847"/>
    <n v="1.8436253820990345E-2"/>
    <n v="2.2251685807185062E-2"/>
    <n v="254.44964487821377"/>
    <n v="3.8820706308599875"/>
    <n v="4.1226904492070355"/>
    <n v="1.7929369140012419E-2"/>
    <n v="2.269044920703589E-2"/>
    <m/>
    <m/>
    <m/>
    <m/>
    <m/>
    <m/>
    <m/>
    <m/>
    <m/>
    <m/>
    <m/>
    <m/>
    <m/>
    <m/>
    <m/>
    <m/>
    <m/>
    <m/>
  </r>
  <r>
    <x v="1"/>
    <n v="665660"/>
    <n v="5.2"/>
    <n v="5"/>
    <n v="5.4"/>
    <x v="4"/>
    <x v="2"/>
    <s v="Georgia"/>
    <x v="1"/>
    <n v="3461"/>
    <n v="662199"/>
    <n v="1.7276845914667729E-4"/>
    <n v="5.0265825608935835"/>
    <n v="5.3721194791869387"/>
    <n v="2.6582560893583462E-2"/>
    <n v="2.7880520813061693E-2"/>
    <n v="3347"/>
    <n v="3577"/>
    <n v="5.0280924195535261"/>
    <n v="5.3736141573776406"/>
    <n v="2.8092419553526149E-2"/>
    <n v="2.6385842622359768E-2"/>
    <n v="5.2022064497618805E-3"/>
    <n v="1.7283873558065547E-4"/>
    <n v="5.029367714181225"/>
    <n v="5.3750451853425361"/>
    <n v="2.9367714181224969E-2"/>
    <n v="2.4954814657464297E-2"/>
    <n v="230.02565550666915"/>
    <n v="5.0301784370905356"/>
    <n v="5.3757367221891537"/>
    <n v="3.0178437090535581E-2"/>
    <n v="2.4263277810846695E-2"/>
    <m/>
    <m/>
    <m/>
    <m/>
    <m/>
    <m/>
    <m/>
    <m/>
    <m/>
    <m/>
    <m/>
    <m/>
    <m/>
    <m/>
    <m/>
    <m/>
    <m/>
    <m/>
  </r>
  <r>
    <x v="45"/>
    <n v="81986"/>
    <n v="2"/>
    <n v="1.7"/>
    <n v="2.2999999999999998"/>
    <x v="4"/>
    <x v="2"/>
    <s v="Hawaii"/>
    <x v="45"/>
    <n v="164"/>
    <n v="81822"/>
    <n v="3.0584086489409822E-4"/>
    <n v="1.694500656829123"/>
    <n v="2.3061823866173192"/>
    <n v="5.4993431708769691E-3"/>
    <n v="6.182386617319402E-3"/>
    <n v="139"/>
    <n v="190"/>
    <n v="1.6954114117044374"/>
    <n v="2.3174688361427562"/>
    <n v="4.5885882955625235E-3"/>
    <n v="1.7468836142756405E-2"/>
    <n v="2.0236742315653893E-3"/>
    <n v="3.0849217431079372E-4"/>
    <n v="1.7151820572545955"/>
    <n v="2.3321664058761828"/>
    <n v="1.5182057254595538E-2"/>
    <n v="3.2166405876183024E-2"/>
    <n v="50.220122561199062"/>
    <n v="1.7235143478197925"/>
    <n v="2.3360307482377891"/>
    <n v="2.3514347819792558E-2"/>
    <n v="3.603074823778929E-2"/>
    <m/>
    <m/>
    <m/>
    <m/>
    <m/>
    <m/>
    <m/>
    <m/>
    <m/>
    <m/>
    <m/>
    <m/>
    <m/>
    <m/>
    <m/>
    <m/>
    <m/>
    <m/>
  </r>
  <r>
    <x v="21"/>
    <n v="104212"/>
    <n v="20.8"/>
    <n v="19.899999999999999"/>
    <n v="21.6"/>
    <x v="4"/>
    <x v="2"/>
    <s v="Idaho"/>
    <x v="21"/>
    <n v="2168"/>
    <n v="102044"/>
    <n v="8.665524825483918E-4"/>
    <n v="19.937193727101167"/>
    <n v="21.670298692197953"/>
    <n v="3.7193727101168861E-2"/>
    <n v="7.0298692197951596E-2"/>
    <n v="2078"/>
    <n v="2258"/>
    <n v="19.940122058879975"/>
    <n v="21.667370360419145"/>
    <n v="4.0122058879976663E-2"/>
    <n v="6.7370360419143793E-2"/>
    <n v="2.0821409672806393E-2"/>
    <n v="8.6707640100973826E-4"/>
    <n v="19.954333271796656"/>
    <n v="21.688486073816129"/>
    <n v="5.4333271796657812E-2"/>
    <n v="8.8486073816127941E-2"/>
    <n v="180.63080161150992"/>
    <n v="19.959588671809691"/>
    <n v="21.692826143992683"/>
    <n v="5.9588671809692073E-2"/>
    <n v="9.2826143992681409E-2"/>
    <m/>
    <m/>
    <m/>
    <m/>
    <m/>
    <m/>
    <m/>
    <m/>
    <m/>
    <m/>
    <m/>
    <m/>
    <m/>
    <m/>
    <m/>
    <m/>
    <m/>
    <m/>
  </r>
  <r>
    <x v="34"/>
    <n v="1043293"/>
    <n v="4.5"/>
    <n v="4.4000000000000004"/>
    <n v="4.5999999999999996"/>
    <x v="4"/>
    <x v="2"/>
    <s v="Illinois"/>
    <x v="34"/>
    <n v="4695"/>
    <n v="1038598"/>
    <n v="1.2843405366526591E-4"/>
    <n v="4.3717399147213714"/>
    <n v="4.6286080220519032"/>
    <n v="2.8260085278628999E-2"/>
    <n v="2.8608022051903603E-2"/>
    <n v="4561"/>
    <n v="4829"/>
    <n v="4.3717344983623967"/>
    <n v="4.6286134384108779"/>
    <n v="2.8265501637603663E-2"/>
    <n v="2.8613438410878267E-2"/>
    <n v="4.5019984176725182E-3"/>
    <n v="1.2847268664337633E-4"/>
    <n v="4.373525731029142"/>
    <n v="4.6304711043158946"/>
    <n v="2.6474268970858361E-2"/>
    <n v="3.0471104315894948E-2"/>
    <n v="268.00202508684004"/>
    <n v="4.3740377000336643"/>
    <n v="4.6309176352897685"/>
    <n v="2.5962299966336033E-2"/>
    <n v="3.0917635289768874E-2"/>
    <m/>
    <m/>
    <m/>
    <m/>
    <m/>
    <m/>
    <m/>
    <m/>
    <m/>
    <m/>
    <m/>
    <m/>
    <m/>
    <m/>
    <m/>
    <m/>
    <m/>
    <m/>
  </r>
  <r>
    <x v="22"/>
    <n v="461624"/>
    <n v="6.4"/>
    <n v="6.2"/>
    <n v="6.7"/>
    <x v="4"/>
    <x v="2"/>
    <s v="Indiana"/>
    <x v="22"/>
    <n v="2954"/>
    <n v="458670"/>
    <n v="2.3002282580334612E-4"/>
    <n v="6.1691245322196337"/>
    <n v="6.6291701838263251"/>
    <n v="3.0875467780366428E-2"/>
    <n v="7.082981617367512E-2"/>
    <n v="2849"/>
    <n v="3061"/>
    <n v="6.1716895135434902"/>
    <n v="6.6309377328735071"/>
    <n v="2.831048645651002E-2"/>
    <n v="6.9062267126493104E-2"/>
    <n v="6.4032548818311E-3"/>
    <n v="2.3013186421599251E-4"/>
    <n v="6.1731230176151071"/>
    <n v="6.6333867460470932"/>
    <n v="2.6876982384893111E-2"/>
    <n v="6.6613253952906959E-2"/>
    <n v="212.38499947018147"/>
    <n v="6.1742988045696334"/>
    <n v="6.6343772062514068"/>
    <n v="2.5701195430366752E-2"/>
    <n v="6.5622793748593367E-2"/>
    <m/>
    <m/>
    <m/>
    <m/>
    <m/>
    <m/>
    <m/>
    <m/>
    <m/>
    <m/>
    <m/>
    <m/>
    <m/>
    <m/>
    <m/>
    <m/>
    <m/>
    <m/>
  </r>
  <r>
    <x v="33"/>
    <n v="165769"/>
    <n v="8.6999999999999993"/>
    <n v="8.1999999999999993"/>
    <n v="9.1"/>
    <x v="4"/>
    <x v="2"/>
    <s v="Iowa"/>
    <x v="33"/>
    <n v="1442"/>
    <n v="164327"/>
    <n v="4.4702334930752247E-4"/>
    <n v="8.2518286676558432"/>
    <n v="9.1458753662708858"/>
    <n v="5.182866765584393E-2"/>
    <n v="4.5875366270886175E-2"/>
    <n v="1369"/>
    <n v="1517"/>
    <n v="8.2584801742183398"/>
    <n v="9.1512888417014029"/>
    <n v="5.8480174218340508E-2"/>
    <n v="5.1288841701403243E-2"/>
    <n v="8.710236952589297E-3"/>
    <n v="4.4745288626796471E-4"/>
    <n v="8.2627840663213323"/>
    <n v="9.1576898388572623"/>
    <n v="6.2784066321333043E-2"/>
    <n v="5.7689838857262643E-2"/>
    <n v="148.2295412340747"/>
    <n v="8.2661668023209032"/>
    <n v="9.1603394540631129"/>
    <n v="6.6166802320903884E-2"/>
    <n v="6.0339454063113251E-2"/>
    <m/>
    <m/>
    <m/>
    <m/>
    <m/>
    <m/>
    <m/>
    <m/>
    <m/>
    <m/>
    <m/>
    <m/>
    <m/>
    <m/>
    <m/>
    <m/>
    <m/>
    <m/>
  </r>
  <r>
    <x v="35"/>
    <n v="136239"/>
    <n v="7.9"/>
    <n v="7.4"/>
    <n v="8.4"/>
    <x v="4"/>
    <x v="2"/>
    <s v="Kansas"/>
    <x v="35"/>
    <n v="1076"/>
    <n v="135163"/>
    <n v="4.7003583262747353E-4"/>
    <n v="7.4278495012343431"/>
    <n v="8.367921166489289"/>
    <n v="2.7849501234342711E-2"/>
    <n v="3.2078833510711391E-2"/>
    <n v="1013"/>
    <n v="1141"/>
    <n v="7.4354626795557808"/>
    <n v="8.3749880724315364"/>
    <n v="3.5462679555780419E-2"/>
    <n v="2.5011927568463932E-2"/>
    <n v="7.9117604849437018E-3"/>
    <n v="4.7064317454697824E-4"/>
    <n v="7.4411173103967236"/>
    <n v="8.3824036594906808"/>
    <n v="4.1117310396723283E-2"/>
    <n v="1.7596340509319575E-2"/>
    <n v="128.10251050933462"/>
    <n v="7.4453047462480617"/>
    <n v="8.3855560588137461"/>
    <n v="4.5304746248061356E-2"/>
    <n v="1.444394118625425E-2"/>
    <m/>
    <m/>
    <m/>
    <m/>
    <m/>
    <m/>
    <m/>
    <m/>
    <m/>
    <m/>
    <m/>
    <m/>
    <m/>
    <m/>
    <m/>
    <m/>
    <m/>
    <m/>
  </r>
  <r>
    <x v="36"/>
    <n v="331120"/>
    <n v="6.9"/>
    <n v="6.6"/>
    <n v="7.2"/>
    <x v="4"/>
    <x v="2"/>
    <s v="Kentucky"/>
    <x v="36"/>
    <n v="2285"/>
    <n v="328835"/>
    <n v="2.8196947204745275E-4"/>
    <n v="6.6188519824101464"/>
    <n v="7.1827909265050511"/>
    <n v="1.8851982410146739E-2"/>
    <n v="1.7209073494949045E-2"/>
    <n v="2192"/>
    <n v="2379"/>
    <n v="6.6199565112345979"/>
    <n v="7.1847064508335343"/>
    <n v="1.9956511234598295E-2"/>
    <n v="1.5293549166465858E-2"/>
    <n v="6.906542033744658E-3"/>
    <n v="2.821418698630739E-4"/>
    <n v="6.6244001638815844"/>
    <n v="7.1886839036077319"/>
    <n v="2.4400163881584724E-2"/>
    <n v="1.1316096392268271E-2"/>
    <n v="186.7506874167791"/>
    <n v="6.6260568131721618"/>
    <n v="7.1900472724336231"/>
    <n v="2.605681317216213E-2"/>
    <n v="9.9527275663771064E-3"/>
    <m/>
    <m/>
    <m/>
    <m/>
    <m/>
    <m/>
    <m/>
    <m/>
    <m/>
    <m/>
    <m/>
    <m/>
    <m/>
    <m/>
    <m/>
    <m/>
    <m/>
    <m/>
  </r>
  <r>
    <x v="37"/>
    <n v="525667"/>
    <n v="3.4"/>
    <n v="3.2"/>
    <n v="3.5"/>
    <x v="4"/>
    <x v="2"/>
    <s v="Louisiana"/>
    <x v="37"/>
    <n v="1787"/>
    <n v="523880"/>
    <n v="1.5734762993438155E-4"/>
    <n v="3.242142922069073"/>
    <n v="3.5568381819378359"/>
    <n v="4.2142922069072775E-2"/>
    <n v="5.6838181937835852E-2"/>
    <n v="1705"/>
    <n v="1870"/>
    <n v="3.2434982603054787"/>
    <n v="3.5573851887221379"/>
    <n v="4.3498260305478542E-2"/>
    <n v="5.7385188722137936E-2"/>
    <n v="3.4031195727839991E-3"/>
    <n v="1.5747255254806383E-4"/>
    <n v="3.2456470202359351"/>
    <n v="3.5605921253320627"/>
    <n v="4.5647020235934921E-2"/>
    <n v="6.0592125332062707E-2"/>
    <n v="165.44645059368383"/>
    <n v="3.2467037726063448"/>
    <n v="3.5614377040805416"/>
    <n v="4.6703772606344618E-2"/>
    <n v="6.1437704080541611E-2"/>
    <m/>
    <m/>
    <m/>
    <m/>
    <m/>
    <m/>
    <m/>
    <m/>
    <m/>
    <m/>
    <m/>
    <m/>
    <m/>
    <m/>
    <m/>
    <m/>
    <m/>
    <m/>
  </r>
  <r>
    <x v="2"/>
    <n v="349174"/>
    <n v="6.4"/>
    <n v="6.1"/>
    <n v="6.7"/>
    <x v="4"/>
    <x v="2"/>
    <s v="Maryland"/>
    <x v="2"/>
    <n v="2235"/>
    <n v="346939"/>
    <n v="2.6451516080698665E-4"/>
    <n v="6.1363050606298897"/>
    <n v="6.665335382243863"/>
    <n v="3.6305060629890029E-2"/>
    <n v="3.4664617756137162E-2"/>
    <n v="2143"/>
    <n v="2328"/>
    <n v="6.1373412682502133"/>
    <n v="6.6671630762886123"/>
    <n v="3.7341268250213666E-2"/>
    <n v="3.2836923711387911E-2"/>
    <n v="6.4062505228418163E-3"/>
    <n v="2.646808721685056E-4"/>
    <n v="6.1415696506733104"/>
    <n v="6.6709313950103217"/>
    <n v="4.1569650673310754E-2"/>
    <n v="2.9068604989678448E-2"/>
    <n v="184.74304590897844"/>
    <n v="6.1431424098794896"/>
    <n v="6.6722225059621767"/>
    <n v="4.3142409879489918E-2"/>
    <n v="2.777749403782348E-2"/>
    <m/>
    <m/>
    <m/>
    <m/>
    <m/>
    <m/>
    <m/>
    <m/>
    <m/>
    <m/>
    <m/>
    <m/>
    <m/>
    <m/>
    <m/>
    <m/>
    <m/>
    <m/>
  </r>
  <r>
    <x v="17"/>
    <n v="355169"/>
    <n v="3.2"/>
    <n v="3"/>
    <n v="3.4"/>
    <x v="4"/>
    <x v="2"/>
    <s v="Massachusetts"/>
    <x v="17"/>
    <n v="1137"/>
    <n v="354032"/>
    <n v="1.8577916384314387E-4"/>
    <n v="3.0155137417876965"/>
    <n v="3.3870720694739842"/>
    <n v="1.5513741787696489E-2"/>
    <n v="1.2927930526015707E-2"/>
    <n v="1071"/>
    <n v="1203"/>
    <n v="3.0154658768079421"/>
    <n v="3.387119934453739"/>
    <n v="1.5465876807942092E-2"/>
    <n v="1.2880065546260866E-2"/>
    <n v="3.2066661536743527E-3"/>
    <n v="1.8601112566605255E-4"/>
    <n v="3.0206550280083002"/>
    <n v="3.392677279340405"/>
    <n v="2.0655028008300214E-2"/>
    <n v="7.322720659594939E-3"/>
    <n v="131.99298519649298"/>
    <n v="3.022258775201299"/>
    <n v="3.3938890627377871"/>
    <n v="2.2258775201299041E-2"/>
    <n v="6.11093726221279E-3"/>
    <m/>
    <m/>
    <m/>
    <m/>
    <m/>
    <m/>
    <m/>
    <m/>
    <m/>
    <m/>
    <m/>
    <m/>
    <m/>
    <m/>
    <m/>
    <m/>
    <m/>
    <m/>
  </r>
  <r>
    <x v="38"/>
    <n v="778851"/>
    <n v="9"/>
    <n v="8.8000000000000007"/>
    <n v="9.1999999999999993"/>
    <x v="4"/>
    <x v="2"/>
    <s v="Michigan"/>
    <x v="38"/>
    <n v="7010"/>
    <n v="771841"/>
    <n v="2.0974395331883991E-4"/>
    <n v="8.7906938711174138"/>
    <n v="9.2101817777550945"/>
    <n v="9.3061288825868616E-3"/>
    <n v="1.0181777755095212E-2"/>
    <n v="6847"/>
    <n v="7173"/>
    <n v="8.791155176022114"/>
    <n v="9.2097204728503907"/>
    <n v="8.8448239778866622E-3"/>
    <n v="9.7204728503914595E-3"/>
    <n v="9.0028595267852354E-3"/>
    <n v="2.0978537321370605E-4"/>
    <n v="8.7930741535715295"/>
    <n v="9.2126448999989403"/>
    <n v="6.9258464284711607E-3"/>
    <n v="1.2644899998941028E-2"/>
    <n v="326.72961268726908"/>
    <n v="8.7937514906348984"/>
    <n v="9.213251499231232"/>
    <n v="6.2485093651023504E-3"/>
    <n v="1.32514992312327E-2"/>
    <m/>
    <m/>
    <m/>
    <m/>
    <m/>
    <m/>
    <m/>
    <m/>
    <m/>
    <m/>
    <m/>
    <m/>
    <m/>
    <m/>
    <m/>
    <m/>
    <m/>
    <m/>
  </r>
  <r>
    <x v="15"/>
    <n v="265014"/>
    <n v="16.3"/>
    <n v="15.8"/>
    <n v="16.8"/>
    <x v="4"/>
    <x v="2"/>
    <s v="Minnesota"/>
    <x v="15"/>
    <n v="4320"/>
    <n v="260694"/>
    <n v="4.8211679025257062E-4"/>
    <n v="15.818908815941821"/>
    <n v="16.783142396446959"/>
    <n v="1.8908815941820478E-2"/>
    <n v="1.6857603553042111E-2"/>
    <n v="4192"/>
    <n v="4448"/>
    <n v="15.818032254899741"/>
    <n v="16.784018957489039"/>
    <n v="1.8032254899740252E-2"/>
    <n v="1.5981042510961885E-2"/>
    <n v="1.6308036868838135E-2"/>
    <n v="4.8226621437414687E-4"/>
    <n v="15.825770654463989"/>
    <n v="16.790303083212279"/>
    <n v="2.5770654463988407E-2"/>
    <n v="9.6969167877212215E-3"/>
    <n v="255.5497290876537"/>
    <n v="15.827786694573534"/>
    <n v="16.792060373964141"/>
    <n v="2.7786694573533666E-2"/>
    <n v="7.9396260358599591E-3"/>
    <m/>
    <m/>
    <m/>
    <m/>
    <m/>
    <m/>
    <m/>
    <m/>
    <m/>
    <m/>
    <m/>
    <m/>
    <m/>
    <m/>
    <m/>
    <m/>
    <m/>
    <m/>
  </r>
  <r>
    <x v="48"/>
    <n v="259870"/>
    <n v="4.3"/>
    <n v="4.0999999999999996"/>
    <n v="4.5999999999999996"/>
    <x v="4"/>
    <x v="2"/>
    <s v="Mississippi"/>
    <x v="48"/>
    <n v="1117"/>
    <n v="258753"/>
    <n v="2.515261566590905E-4"/>
    <n v="4.0467768409935818"/>
    <n v="4.5498291543117633"/>
    <n v="5.3223159006417831E-2"/>
    <n v="5.0170845688236376E-2"/>
    <n v="1053"/>
    <n v="1183"/>
    <n v="4.0520260130065031"/>
    <n v="4.5522761380690344"/>
    <n v="4.7973986993496531E-2"/>
    <n v="4.7723861930965228E-2"/>
    <n v="4.3056304671882494E-3"/>
    <n v="2.5184428788820474E-4"/>
    <n v="4.0537861793000447"/>
    <n v="4.5574747550764538"/>
    <n v="4.6213820699954944E-2"/>
    <n v="4.2525244923545813E-2"/>
    <n v="130.75551007361776"/>
    <n v="4.0559795031950561"/>
    <n v="4.5591294521841963"/>
    <n v="4.4020496804943576E-2"/>
    <n v="4.0870547815803349E-2"/>
    <m/>
    <m/>
    <m/>
    <m/>
    <m/>
    <m/>
    <m/>
    <m/>
    <m/>
    <m/>
    <m/>
    <m/>
    <m/>
    <m/>
    <m/>
    <m/>
    <m/>
    <m/>
  </r>
  <r>
    <x v="9"/>
    <n v="409920"/>
    <n v="7.7"/>
    <n v="7.4"/>
    <n v="8"/>
    <x v="4"/>
    <x v="2"/>
    <s v="Missouri"/>
    <x v="9"/>
    <n v="3156"/>
    <n v="406764"/>
    <n v="2.6757108573083349E-4"/>
    <n v="7.4314921461192842"/>
    <n v="7.9666343175809518"/>
    <n v="3.1492146119283859E-2"/>
    <n v="3.3365682419048248E-2"/>
    <n v="3047"/>
    <n v="3267"/>
    <n v="7.4331576893052302"/>
    <n v="7.9698477751756442"/>
    <n v="3.3157689305229887E-2"/>
    <n v="3.0152224824355756E-2"/>
    <n v="7.7036766589912509E-3"/>
    <n v="2.6768912105240724E-4"/>
    <n v="7.4359875379388436"/>
    <n v="7.9713657800436577"/>
    <n v="3.5987537938843239E-2"/>
    <n v="2.8634219956342299E-2"/>
    <n v="219.38187146079119"/>
    <n v="7.4373078248638889"/>
    <n v="7.9724849706480034"/>
    <n v="3.7307824863888506E-2"/>
    <n v="2.7515029351996567E-2"/>
    <m/>
    <m/>
    <m/>
    <m/>
    <m/>
    <m/>
    <m/>
    <m/>
    <m/>
    <m/>
    <m/>
    <m/>
    <m/>
    <m/>
    <m/>
    <m/>
    <m/>
    <m/>
  </r>
  <r>
    <x v="39"/>
    <n v="39946"/>
    <n v="14.1"/>
    <n v="13"/>
    <n v="15.3"/>
    <x v="4"/>
    <x v="2"/>
    <s v="Montana"/>
    <x v="39"/>
    <n v="563"/>
    <n v="39383"/>
    <n v="1.1559704693746239E-3"/>
    <n v="12.938056466989467"/>
    <n v="15.249997405738714"/>
    <n v="6.1943533010532903E-2"/>
    <n v="5.0002594261286504E-2"/>
    <n v="518"/>
    <n v="610"/>
    <n v="12.967506133279928"/>
    <n v="15.27061533069644"/>
    <n v="3.2493866720072262E-2"/>
    <n v="2.9384669303560429E-2"/>
    <n v="1.4140750220314474E-2"/>
    <n v="1.1587440617170628E-3"/>
    <n v="12.982006158597411"/>
    <n v="15.299494282031537"/>
    <n v="1.7993841402589084E-2"/>
    <n v="5.0571796846377026E-4"/>
    <n v="92.392254465965479"/>
    <n v="12.996912708967022"/>
    <n v="15.309619120110131"/>
    <n v="3.0872910329780012E-3"/>
    <n v="9.6191201101305523E-3"/>
    <m/>
    <m/>
    <m/>
    <m/>
    <m/>
    <m/>
    <m/>
    <m/>
    <m/>
    <m/>
    <m/>
    <m/>
    <m/>
    <m/>
    <m/>
    <m/>
    <m/>
    <m/>
  </r>
  <r>
    <x v="40"/>
    <n v="111808"/>
    <n v="3.1"/>
    <n v="2.8"/>
    <n v="3.4"/>
    <x v="4"/>
    <x v="2"/>
    <s v="Nebraska"/>
    <x v="40"/>
    <n v="347"/>
    <n v="111461"/>
    <n v="3.2603556548371223E-4"/>
    <n v="2.7774990653119378"/>
    <n v="3.4295701962793621"/>
    <n v="2.2500934688062024E-2"/>
    <n v="2.9570196279362193E-2"/>
    <n v="311"/>
    <n v="383"/>
    <n v="2.7815540927303948"/>
    <n v="3.4255151688609042"/>
    <n v="1.8445907269605044E-2"/>
    <n v="2.5515168860904325E-2"/>
    <n v="3.1206062332749568E-3"/>
    <n v="3.2736802942884112E-4"/>
    <n v="2.7932382038461157"/>
    <n v="3.4479742627037977"/>
    <n v="6.7617961538841698E-3"/>
    <n v="4.7974262703797788E-2"/>
    <n v="72.955592725488231"/>
    <n v="2.7988353376941477"/>
    <n v="3.4513207254100555"/>
    <n v="1.1646623058521044E-3"/>
    <n v="5.1320725410055612E-2"/>
    <m/>
    <m/>
    <m/>
    <m/>
    <m/>
    <m/>
    <m/>
    <m/>
    <m/>
    <m/>
    <m/>
    <m/>
    <m/>
    <m/>
    <m/>
    <m/>
    <m/>
    <m/>
  </r>
  <r>
    <x v="18"/>
    <n v="98538"/>
    <n v="4.7"/>
    <n v="4.3"/>
    <n v="5.2"/>
    <x v="4"/>
    <x v="2"/>
    <s v="Nevada"/>
    <x v="18"/>
    <n v="463"/>
    <n v="98075"/>
    <n v="4.269845197406947E-4"/>
    <n v="4.2717103999857047"/>
    <n v="5.1256794394670946"/>
    <n v="2.8289600014295146E-2"/>
    <n v="7.4320560532905589E-2"/>
    <n v="422"/>
    <n v="506"/>
    <n v="4.2826117842862654"/>
    <n v="5.1350747934806877"/>
    <n v="1.738821571373439E-2"/>
    <n v="6.4925206519312439E-2"/>
    <n v="4.7180032616361356E-3"/>
    <n v="4.282838608685724E-4"/>
    <n v="4.289719400767563"/>
    <n v="5.1462871225047078"/>
    <n v="1.0280599232436849E-2"/>
    <n v="5.371287749529241E-2"/>
    <n v="84.190851493634796"/>
    <n v="4.2958939816487156"/>
    <n v="5.1502605151665302"/>
    <n v="4.106018351284213E-3"/>
    <n v="4.9739484833470016E-2"/>
    <m/>
    <m/>
    <m/>
    <m/>
    <m/>
    <m/>
    <m/>
    <m/>
    <m/>
    <m/>
    <m/>
    <m/>
    <m/>
    <m/>
    <m/>
    <m/>
    <m/>
    <m/>
  </r>
  <r>
    <x v="24"/>
    <n v="59681"/>
    <n v="12.5"/>
    <n v="11.6"/>
    <n v="13.4"/>
    <x v="4"/>
    <x v="2"/>
    <s v="New Hampshire"/>
    <x v="24"/>
    <n v="746"/>
    <n v="58935"/>
    <n v="8.9135357671252615E-4"/>
    <n v="11.608436976394827"/>
    <n v="13.39114412981988"/>
    <n v="8.4369763948277665E-3"/>
    <n v="8.855870180120462E-3"/>
    <n v="693"/>
    <n v="800"/>
    <n v="11.611735728288735"/>
    <n v="13.404601129337646"/>
    <n v="1.1735728288735814E-2"/>
    <n v="4.6011293376455598E-3"/>
    <n v="1.2531167229896584E-2"/>
    <n v="8.9298004430733051E-4"/>
    <n v="11.638187185589253"/>
    <n v="13.424147274203914"/>
    <n v="3.8187185589253048E-2"/>
    <n v="2.4147274203913938E-2"/>
    <n v="106.42788638978408"/>
    <n v="11.647962350626498"/>
    <n v="13.4311267821382"/>
    <n v="4.7962350626498562E-2"/>
    <n v="3.1126782138199971E-2"/>
    <m/>
    <m/>
    <m/>
    <m/>
    <m/>
    <m/>
    <m/>
    <m/>
    <m/>
    <m/>
    <m/>
    <m/>
    <m/>
    <m/>
    <m/>
    <m/>
    <m/>
    <m/>
  </r>
  <r>
    <x v="3"/>
    <n v="419475"/>
    <n v="5.9"/>
    <n v="5.7"/>
    <n v="6.1"/>
    <x v="4"/>
    <x v="2"/>
    <s v="New Jersey"/>
    <x v="3"/>
    <n v="2475"/>
    <n v="417000"/>
    <n v="2.3176326267005195E-4"/>
    <n v="5.6684691707288399"/>
    <n v="6.1319956960689437"/>
    <n v="3.1530829271160243E-2"/>
    <n v="3.1995696068944035E-2"/>
    <n v="2378"/>
    <n v="2573"/>
    <n v="5.6689910006555815"/>
    <n v="6.1338577984385241"/>
    <n v="3.1008999344418697E-2"/>
    <n v="3.3857798438524433E-2"/>
    <n v="5.9047572478181853E-3"/>
    <n v="2.3189467285662755E-4"/>
    <n v="5.6728625749615578"/>
    <n v="6.1366519206748134"/>
    <n v="2.7137425038442409E-2"/>
    <n v="3.6651920674813709E-2"/>
    <n v="194.45621208046228"/>
    <n v="5.6741661035691937"/>
    <n v="6.1377323025321786"/>
    <n v="2.5833896430806469E-2"/>
    <n v="3.7732302532178963E-2"/>
    <m/>
    <m/>
    <m/>
    <m/>
    <m/>
    <m/>
    <m/>
    <m/>
    <m/>
    <m/>
    <m/>
    <m/>
    <m/>
    <m/>
    <m/>
    <m/>
    <m/>
    <m/>
  </r>
  <r>
    <x v="49"/>
    <n v="236197"/>
    <n v="3.4"/>
    <n v="3.2"/>
    <n v="3.7"/>
    <x v="4"/>
    <x v="2"/>
    <s v="New Mexico"/>
    <x v="49"/>
    <n v="803"/>
    <n v="235394"/>
    <n v="2.3474264418148682E-4"/>
    <n v="3.1649618397874035"/>
    <n v="3.6344471281503772"/>
    <n v="3.5038160212596647E-2"/>
    <n v="6.5552871849622996E-2"/>
    <n v="748"/>
    <n v="859"/>
    <n v="3.1668480124641718"/>
    <n v="3.6367947095009674"/>
    <n v="3.3151987535828376E-2"/>
    <n v="6.3205290499032785E-2"/>
    <n v="3.407780956405598E-3"/>
    <n v="2.3515717690225253E-4"/>
    <n v="3.1726237795033456"/>
    <n v="3.6429381333078505"/>
    <n v="2.7376220496654557E-2"/>
    <n v="5.7061866692149632E-2"/>
    <n v="110.92314314942841"/>
    <n v="3.1750909658227484"/>
    <n v="3.6447046321600327"/>
    <n v="2.4909034177251765E-2"/>
    <n v="5.5295367839967469E-2"/>
    <m/>
    <m/>
    <m/>
    <m/>
    <m/>
    <m/>
    <m/>
    <m/>
    <m/>
    <m/>
    <m/>
    <m/>
    <m/>
    <m/>
    <m/>
    <m/>
    <m/>
    <m/>
  </r>
  <r>
    <x v="25"/>
    <n v="1258070"/>
    <n v="4.4000000000000004"/>
    <n v="4.3"/>
    <n v="4.5"/>
    <x v="4"/>
    <x v="2"/>
    <s v="New York"/>
    <x v="25"/>
    <n v="5536"/>
    <n v="1252534"/>
    <n v="1.1566013214186707E-4"/>
    <n v="4.2847309430765224"/>
    <n v="4.516051207360257"/>
    <n v="1.5269056923477464E-2"/>
    <n v="1.6051207360257003E-2"/>
    <n v="5390"/>
    <n v="5681"/>
    <n v="4.2843402990294654"/>
    <n v="4.5156469830772537"/>
    <n v="1.5659700970534374E-2"/>
    <n v="1.5646983077253651E-2"/>
    <n v="4.4019043611849976E-3"/>
    <n v="1.1568965123383029E-4"/>
    <n v="4.2862147099511674"/>
    <n v="4.5175940124188276"/>
    <n v="1.3785290048832444E-2"/>
    <n v="1.7594012418827631E-2"/>
    <n v="291.02935452844378"/>
    <n v="4.286637138796789"/>
    <n v="4.5179664494761811"/>
    <n v="1.3362861203210841E-2"/>
    <n v="1.796644947618109E-2"/>
    <m/>
    <m/>
    <m/>
    <m/>
    <m/>
    <m/>
    <m/>
    <m/>
    <m/>
    <m/>
    <m/>
    <m/>
    <m/>
    <m/>
    <m/>
    <m/>
    <m/>
    <m/>
  </r>
  <r>
    <x v="10"/>
    <n v="653821"/>
    <n v="7.7"/>
    <n v="7.4"/>
    <n v="7.9"/>
    <x v="4"/>
    <x v="2"/>
    <s v="North Carolina"/>
    <x v="10"/>
    <n v="5034"/>
    <n v="648787"/>
    <n v="2.1186902495618767E-4"/>
    <n v="7.487485997289963"/>
    <n v="7.911224047202337"/>
    <n v="8.7485997289962647E-2"/>
    <n v="1.1224047202336607E-2"/>
    <n v="4896"/>
    <n v="5173"/>
    <n v="7.488288078847269"/>
    <n v="7.911951436249371"/>
    <n v="8.8288078847268636E-2"/>
    <n v="1.1951436249370673E-2"/>
    <n v="7.7022474676461498E-3"/>
    <n v="2.1192762579103346E-4"/>
    <n v="7.4903198418551167"/>
    <n v="7.9141750934371844"/>
    <n v="9.0319841855116323E-2"/>
    <n v="1.4175093437184039E-2"/>
    <n v="277.06181523060712"/>
    <n v="7.4911344923310361"/>
    <n v="7.9148899045794057"/>
    <n v="9.1134492331035766E-2"/>
    <n v="1.4889904579405311E-2"/>
    <m/>
    <m/>
    <m/>
    <m/>
    <m/>
    <m/>
    <m/>
    <m/>
    <m/>
    <m/>
    <m/>
    <m/>
    <m/>
    <m/>
    <m/>
    <m/>
    <m/>
    <m/>
  </r>
  <r>
    <x v="46"/>
    <n v="24576"/>
    <n v="12.7"/>
    <n v="11.3"/>
    <n v="14.1"/>
    <x v="4"/>
    <x v="2"/>
    <s v="North Dakota"/>
    <x v="46"/>
    <n v="312"/>
    <n v="24264"/>
    <n v="1.3997155557146175E-3"/>
    <n v="11.295596944285382"/>
    <n v="14.095028055714618"/>
    <n v="4.4030557146186311E-3"/>
    <n v="4.9719442853817242E-3"/>
    <n v="278"/>
    <n v="347"/>
    <n v="11.311848958333334"/>
    <n v="14.119466145833334"/>
    <n v="1.1848958333333215E-2"/>
    <n v="1.9466145833334281E-2"/>
    <n v="1.2771470879349135E-2"/>
    <n v="1.4058076041470111E-3"/>
    <n v="11.365663275202126"/>
    <n v="14.177278483496146"/>
    <n v="6.5663275202124893E-2"/>
    <n v="7.7278483496145967E-2"/>
    <n v="68.851625260679015"/>
    <n v="11.391241772209595"/>
    <n v="14.192383731405229"/>
    <n v="9.1241772209594174E-2"/>
    <n v="9.2383731405229597E-2"/>
    <m/>
    <m/>
    <m/>
    <m/>
    <m/>
    <m/>
    <m/>
    <m/>
    <m/>
    <m/>
    <m/>
    <m/>
    <m/>
    <m/>
    <m/>
    <m/>
    <m/>
    <m/>
  </r>
  <r>
    <x v="41"/>
    <n v="851303"/>
    <n v="4.8"/>
    <n v="4.5999999999999996"/>
    <n v="4.9000000000000004"/>
    <x v="4"/>
    <x v="2"/>
    <s v="Ohio"/>
    <x v="41"/>
    <n v="4086"/>
    <n v="847217"/>
    <n v="1.4681429946613025E-4"/>
    <n v="4.6528868645142625"/>
    <n v="4.9465154634465227"/>
    <n v="5.2886864514262832E-2"/>
    <n v="4.6515463446522354E-2"/>
    <n v="3962"/>
    <n v="4212"/>
    <n v="4.6540420978194605"/>
    <n v="4.9477095699181142"/>
    <n v="5.4042097819460899E-2"/>
    <n v="4.7709569918113814E-2"/>
    <n v="4.8019357185068359E-3"/>
    <n v="1.4686497505916687E-4"/>
    <n v="4.655070743447669"/>
    <n v="4.9488006935660032"/>
    <n v="5.5070743447669379E-2"/>
    <n v="4.8800693566002806E-2"/>
    <n v="249.98120391078621"/>
    <n v="4.6557010168779103"/>
    <n v="4.9493450847235438"/>
    <n v="5.5701016877910625E-2"/>
    <n v="4.9345084723543486E-2"/>
    <m/>
    <m/>
    <m/>
    <m/>
    <m/>
    <m/>
    <m/>
    <m/>
    <m/>
    <m/>
    <m/>
    <m/>
    <m/>
    <m/>
    <m/>
    <m/>
    <m/>
    <m/>
  </r>
  <r>
    <x v="26"/>
    <n v="346814"/>
    <n v="4.9000000000000004"/>
    <n v="4.5999999999999996"/>
    <n v="5.0999999999999996"/>
    <x v="4"/>
    <x v="2"/>
    <s v="Oklahoma"/>
    <x v="26"/>
    <n v="1699"/>
    <n v="345115"/>
    <n v="2.3237091471042768E-4"/>
    <n v="4.6665085999573765"/>
    <n v="5.1312504293782331"/>
    <n v="6.6508599957376902E-2"/>
    <n v="3.1250429378233413E-2"/>
    <n v="1619"/>
    <n v="1780"/>
    <n v="4.6682083191566663"/>
    <n v="5.1324341001228326"/>
    <n v="6.8208319156666697E-2"/>
    <n v="3.2434100122832987E-2"/>
    <n v="4.9043634037273286E-3"/>
    <n v="2.3256367309425191E-4"/>
    <n v="4.6717997306330767"/>
    <n v="5.1369270768215811"/>
    <n v="7.1799730633077097E-2"/>
    <n v="3.6927076821581473E-2"/>
    <n v="161.20114898680029"/>
    <n v="4.6734047709289914"/>
    <n v="5.138205394532263"/>
    <n v="7.340477092899178E-2"/>
    <n v="3.8205394532263348E-2"/>
    <m/>
    <m/>
    <m/>
    <m/>
    <m/>
    <m/>
    <m/>
    <m/>
    <m/>
    <m/>
    <m/>
    <m/>
    <m/>
    <m/>
    <m/>
    <m/>
    <m/>
    <m/>
  </r>
  <r>
    <x v="19"/>
    <n v="170792"/>
    <n v="7.8"/>
    <n v="7.4"/>
    <n v="8.3000000000000007"/>
    <x v="4"/>
    <x v="2"/>
    <s v="Oregon"/>
    <x v="19"/>
    <n v="1332"/>
    <n v="169460"/>
    <n v="4.1718868229131419E-4"/>
    <n v="7.3817714563568657"/>
    <n v="8.2161488209394946"/>
    <n v="1.8228543643134643E-2"/>
    <n v="8.3851179060506098E-2"/>
    <n v="1261"/>
    <n v="1404"/>
    <n v="7.3832498009274437"/>
    <n v="8.2205255515480822"/>
    <n v="1.6750199072556704E-2"/>
    <n v="7.9474448451918533E-2"/>
    <n v="7.8100304903030021E-3"/>
    <n v="4.1762439087217811E-4"/>
    <n v="7.3924060994308238"/>
    <n v="8.2276548811751802"/>
    <n v="7.593900569176526E-3"/>
    <n v="7.2345118824820531E-2"/>
    <n v="142.5302167991947"/>
    <n v="7.3957047795879722"/>
    <n v="8.2302111445076314"/>
    <n v="4.2952204120281223E-3"/>
    <n v="6.978885549236935E-2"/>
    <m/>
    <m/>
    <m/>
    <m/>
    <m/>
    <m/>
    <m/>
    <m/>
    <m/>
    <m/>
    <m/>
    <m/>
    <m/>
    <m/>
    <m/>
    <m/>
    <m/>
    <m/>
  </r>
  <r>
    <x v="11"/>
    <n v="723857"/>
    <n v="2.7"/>
    <n v="2.6"/>
    <n v="2.8"/>
    <x v="4"/>
    <x v="2"/>
    <s v="Pennsylvania"/>
    <x v="11"/>
    <n v="1954"/>
    <n v="721903"/>
    <n v="1.1952826790967793E-4"/>
    <n v="2.5798999340694424"/>
    <n v="2.8189564698887981"/>
    <n v="2.0100065930557687E-2"/>
    <n v="1.8956469888798289E-2"/>
    <n v="1868"/>
    <n v="2041"/>
    <n v="2.5806202053720555"/>
    <n v="2.819617686918825"/>
    <n v="1.9379794627944591E-2"/>
    <n v="1.961768691882515E-2"/>
    <n v="2.7020673275660492E-3"/>
    <n v="1.1961532447993737E-4"/>
    <n v="2.5824520030861118"/>
    <n v="2.8216826520459866"/>
    <n v="1.7547996913888309E-2"/>
    <n v="2.1682652045986739E-2"/>
    <n v="173.06330517702935"/>
    <n v="2.5832162340117515"/>
    <n v="2.8222999021215625"/>
    <n v="1.67837659882486E-2"/>
    <n v="2.2299902121562631E-2"/>
    <m/>
    <m/>
    <m/>
    <m/>
    <m/>
    <m/>
    <m/>
    <m/>
    <m/>
    <m/>
    <m/>
    <m/>
    <m/>
    <m/>
    <m/>
    <m/>
    <m/>
    <m/>
  </r>
  <r>
    <x v="27"/>
    <n v="72401"/>
    <n v="17.399999999999999"/>
    <n v="16.399999999999999"/>
    <n v="18.3"/>
    <x v="4"/>
    <x v="2"/>
    <s v="Rhode Island"/>
    <x v="27"/>
    <n v="1260"/>
    <n v="71141"/>
    <n v="9.5252525513124173E-4"/>
    <n v="16.450549288038051"/>
    <n v="18.355599798300535"/>
    <n v="5.0549288038052254E-2"/>
    <n v="5.5599798300534076E-2"/>
    <n v="1191"/>
    <n v="1329"/>
    <n v="16.450049032471927"/>
    <n v="18.356100053866658"/>
    <n v="5.0049032471928712E-2"/>
    <n v="5.6100053866657618E-2"/>
    <n v="1.7428678856068594E-2"/>
    <n v="9.5353178371397878E-4"/>
    <n v="16.475147072354613"/>
    <n v="18.382210639782574"/>
    <n v="7.5147072354614153E-2"/>
    <n v="8.221063978257348E-2"/>
    <n v="137.95417212039339"/>
    <n v="16.482925993683804"/>
    <n v="18.388242949578984"/>
    <n v="8.2925993683804933E-2"/>
    <n v="8.8242949578983598E-2"/>
    <m/>
    <m/>
    <m/>
    <m/>
    <m/>
    <m/>
    <m/>
    <m/>
    <m/>
    <m/>
    <m/>
    <m/>
    <m/>
    <m/>
    <m/>
    <m/>
    <m/>
    <m/>
  </r>
  <r>
    <x v="4"/>
    <n v="346725"/>
    <n v="6.8"/>
    <n v="6.5"/>
    <n v="7"/>
    <x v="4"/>
    <x v="2"/>
    <s v="South Carolina"/>
    <x v="4"/>
    <n v="2358"/>
    <n v="344367"/>
    <n v="2.7356026751442706E-4"/>
    <n v="6.527218447605625"/>
    <n v="7.0743389826344796"/>
    <n v="2.7218447605624974E-2"/>
    <n v="7.4338982634479578E-2"/>
    <n v="2263"/>
    <n v="2453"/>
    <n v="6.5267863580647489"/>
    <n v="7.0747710721753547"/>
    <n v="2.6786358064748939E-2"/>
    <n v="7.4771072175354725E-2"/>
    <n v="6.8062429403947444E-3"/>
    <n v="2.7372241985913488E-4"/>
    <n v="6.5325205205356092"/>
    <n v="7.0799653602538797"/>
    <n v="3.2520520535609165E-2"/>
    <n v="7.996536025387968E-2"/>
    <n v="189.71928686725684"/>
    <n v="6.534100470109836"/>
    <n v="7.0812695088002275"/>
    <n v="3.4100470109835967E-2"/>
    <n v="8.1269508800227541E-2"/>
    <m/>
    <m/>
    <m/>
    <m/>
    <m/>
    <m/>
    <m/>
    <m/>
    <m/>
    <m/>
    <m/>
    <m/>
    <m/>
    <m/>
    <m/>
    <m/>
    <m/>
    <m/>
  </r>
  <r>
    <x v="42"/>
    <n v="58280"/>
    <n v="4.0999999999999996"/>
    <n v="3.6"/>
    <n v="4.7"/>
    <x v="4"/>
    <x v="2"/>
    <s v="South Dakota"/>
    <x v="42"/>
    <n v="239"/>
    <n v="58041"/>
    <n v="5.1884205409477872E-4"/>
    <n v="3.5820501902429016"/>
    <n v="4.6197342984324585"/>
    <n v="1.7949809757098478E-2"/>
    <n v="8.0265701567541647E-2"/>
    <n v="209"/>
    <n v="270"/>
    <n v="3.5861358956760467"/>
    <n v="4.6328071379547016"/>
    <n v="1.3864104323953352E-2"/>
    <n v="6.7192862045298618E-2"/>
    <n v="4.1335767063426128E-3"/>
    <n v="5.2190415345993986E-4"/>
    <n v="3.611672552882673"/>
    <n v="4.6554808598025526"/>
    <n v="1.1672552882672882E-2"/>
    <n v="4.4519140197447626E-2"/>
    <n v="60.535206366473872"/>
    <n v="3.6228416134220707"/>
    <n v="4.6614692133074316"/>
    <n v="2.2841613422070584E-2"/>
    <n v="3.8530786692568597E-2"/>
    <m/>
    <m/>
    <m/>
    <m/>
    <m/>
    <m/>
    <m/>
    <m/>
    <m/>
    <m/>
    <m/>
    <m/>
    <m/>
    <m/>
    <m/>
    <m/>
    <m/>
    <m/>
  </r>
  <r>
    <x v="16"/>
    <n v="517279"/>
    <n v="3.5"/>
    <n v="3.3"/>
    <n v="3.6"/>
    <x v="4"/>
    <x v="2"/>
    <s v="Tennessee"/>
    <x v="16"/>
    <n v="1810"/>
    <n v="515469"/>
    <n v="1.6091679830624713E-4"/>
    <n v="3.3381620353599177"/>
    <n v="3.6599956319724121"/>
    <n v="3.8162035359917912E-2"/>
    <n v="5.9995631972411978E-2"/>
    <n v="1728"/>
    <n v="1894"/>
    <n v="3.3405570301520071"/>
    <n v="3.6614670226318871"/>
    <n v="4.055703015200729E-2"/>
    <n v="6.1467022631886969E-2"/>
    <n v="3.5027659612687704E-3"/>
    <n v="1.6104287661320094E-4"/>
    <n v="3.3417230846555697"/>
    <n v="3.6638088378819713"/>
    <n v="4.1723084655569842E-2"/>
    <n v="6.3808837881971225E-2"/>
    <n v="166.49916685079435"/>
    <n v="3.3427962565091272"/>
    <n v="3.6646688443978723"/>
    <n v="4.2796256509127328E-2"/>
    <n v="6.4668844397872238E-2"/>
    <m/>
    <m/>
    <m/>
    <m/>
    <m/>
    <m/>
    <m/>
    <m/>
    <m/>
    <m/>
    <m/>
    <m/>
    <m/>
    <m/>
    <m/>
    <m/>
    <m/>
    <m/>
  </r>
  <r>
    <x v="50"/>
    <n v="1851708"/>
    <n v="3.2"/>
    <n v="3.1"/>
    <n v="3.3"/>
    <x v="4"/>
    <x v="2"/>
    <s v="Texas"/>
    <x v="50"/>
    <n v="5925"/>
    <n v="1845783"/>
    <n v="8.1343683533241073E-5"/>
    <n v="3.118404872934625"/>
    <n v="3.2810922400011071"/>
    <n v="1.8404872934624894E-2"/>
    <n v="1.8907759998892715E-2"/>
    <n v="5775"/>
    <n v="6077"/>
    <n v="3.1187422638990596"/>
    <n v="3.2818349329375907"/>
    <n v="1.874226389905953E-2"/>
    <n v="1.8165067062409168E-2"/>
    <n v="3.2007791907519385E-3"/>
    <n v="8.1363184170678274E-5"/>
    <n v="3.1194160065812602"/>
    <n v="3.2821423749226168"/>
    <n v="1.9416006581260081E-2"/>
    <n v="1.7857625077382977E-2"/>
    <n v="301.26132137816842"/>
    <n v="3.1197025041273032"/>
    <n v="3.2823959182066926"/>
    <n v="1.9702504127303122E-2"/>
    <n v="1.7604081793307191E-2"/>
    <m/>
    <m/>
    <m/>
    <m/>
    <m/>
    <m/>
    <m/>
    <m/>
    <m/>
    <m/>
    <m/>
    <m/>
    <m/>
    <m/>
    <m/>
    <m/>
    <m/>
    <m/>
  </r>
  <r>
    <x v="12"/>
    <n v="95229"/>
    <n v="5.3"/>
    <n v="4.8"/>
    <n v="5.7"/>
    <x v="4"/>
    <x v="2"/>
    <s v="Utah"/>
    <x v="12"/>
    <n v="505"/>
    <n v="94724"/>
    <n v="4.6128566532268743E-4"/>
    <n v="4.8417207717920574"/>
    <n v="5.7642921024374321"/>
    <n v="4.1720771792057576E-2"/>
    <n v="6.4292102437431886E-2"/>
    <n v="461"/>
    <n v="549"/>
    <n v="4.8409623119007863"/>
    <n v="5.7650505623287023"/>
    <n v="4.0962311900786474E-2"/>
    <n v="6.50505623287021E-2"/>
    <n v="5.322961298277998E-3"/>
    <n v="4.6256937111713596E-4"/>
    <n v="4.8603919271608627"/>
    <n v="5.7855306693951336"/>
    <n v="6.0391927160862835E-2"/>
    <n v="8.553066939513343E-2"/>
    <n v="87.896257960682775"/>
    <n v="4.8667307761725693"/>
    <n v="5.78969239964455"/>
    <n v="6.6730776172569506E-2"/>
    <n v="8.9692399644549781E-2"/>
    <m/>
    <m/>
    <m/>
    <m/>
    <m/>
    <m/>
    <m/>
    <m/>
    <m/>
    <m/>
    <m/>
    <m/>
    <m/>
    <m/>
    <m/>
    <m/>
    <m/>
    <m/>
  </r>
  <r>
    <x v="44"/>
    <n v="49176"/>
    <n v="17"/>
    <n v="15.9"/>
    <n v="18.2"/>
    <x v="4"/>
    <x v="2"/>
    <s v="Vermont"/>
    <x v="44"/>
    <n v="836"/>
    <n v="48340"/>
    <n v="1.142548784449836E-3"/>
    <n v="15.857613896532758"/>
    <n v="18.142711465432427"/>
    <n v="4.2386103467242364E-2"/>
    <n v="5.7288534567572214E-2"/>
    <n v="780"/>
    <n v="893"/>
    <n v="15.86139580283065"/>
    <n v="18.159264681958678"/>
    <n v="3.8604197169350485E-2"/>
    <n v="4.0735318041321023E-2"/>
    <n v="1.7037890008489664E-2"/>
    <n v="1.1443712152516621E-3"/>
    <n v="15.893518793238002"/>
    <n v="18.182261223741325"/>
    <n v="6.4812067619985925E-3"/>
    <n v="1.7738776258674704E-2"/>
    <n v="112.40459059754382"/>
    <n v="15.905265468709226"/>
    <n v="18.190848082708957"/>
    <n v="5.2654687092257291E-3"/>
    <n v="9.1519172910423663E-3"/>
    <m/>
    <m/>
    <m/>
    <m/>
    <m/>
    <m/>
    <m/>
    <m/>
    <m/>
    <m/>
    <m/>
    <m/>
    <m/>
    <m/>
    <m/>
    <m/>
    <m/>
    <m/>
  </r>
  <r>
    <x v="43"/>
    <n v="373772"/>
    <n v="6.3"/>
    <n v="6"/>
    <n v="6.6"/>
    <x v="4"/>
    <x v="2"/>
    <s v="Virginia"/>
    <x v="43"/>
    <n v="2355"/>
    <n v="371417"/>
    <n v="2.5366718475370291E-4"/>
    <n v="6.0469652863784313"/>
    <n v="6.5542996558858366"/>
    <n v="4.6965286378431337E-2"/>
    <n v="4.5700344114163016E-2"/>
    <n v="2260"/>
    <n v="2450"/>
    <n v="6.046466830046124"/>
    <n v="6.554798112218144"/>
    <n v="4.6466830046123953E-2"/>
    <n v="4.5201887781855632E-2"/>
    <n v="6.3057064368083606E-3"/>
    <n v="2.5381807242055295E-4"/>
    <n v="6.051888364387807"/>
    <n v="6.5595245092289138"/>
    <n v="5.1888364387806973E-2"/>
    <n v="4.0475490771085809E-2"/>
    <n v="189.64628834030833"/>
    <n v="6.0533542681876789"/>
    <n v="6.5607340057334014"/>
    <n v="5.3354268187678855E-2"/>
    <n v="3.926599426659827E-2"/>
    <m/>
    <m/>
    <m/>
    <m/>
    <m/>
    <m/>
    <m/>
    <m/>
    <m/>
    <m/>
    <m/>
    <m/>
    <m/>
    <m/>
    <m/>
    <m/>
    <m/>
    <m/>
  </r>
  <r>
    <x v="28"/>
    <n v="473998"/>
    <n v="2.4"/>
    <n v="2.2999999999999998"/>
    <n v="2.6"/>
    <x v="4"/>
    <x v="2"/>
    <s v="Washington"/>
    <x v="28"/>
    <n v="1138"/>
    <n v="472860"/>
    <n v="1.3932233586537161E-4"/>
    <n v="2.2615316761768733"/>
    <n v="2.5401763479076163"/>
    <n v="3.8468323823126482E-2"/>
    <n v="5.9823652092383828E-2"/>
    <n v="1072"/>
    <n v="1204"/>
    <n v="2.2616129181979669"/>
    <n v="2.5400951058865227"/>
    <n v="3.8387081802032874E-2"/>
    <n v="5.9904894113477436E-2"/>
    <n v="2.4048867107816473E-3"/>
    <n v="1.3949675101049118E-4"/>
    <n v="2.2653899597711562"/>
    <n v="2.5443834617921381"/>
    <n v="3.4610040228843619E-2"/>
    <n v="5.5616538207861943E-2"/>
    <n v="132.10393340169557"/>
    <n v="2.2665919596492454"/>
    <n v="2.5452911583593671"/>
    <n v="3.3408040350754398E-2"/>
    <n v="5.4708841640632944E-2"/>
    <m/>
    <m/>
    <m/>
    <m/>
    <m/>
    <m/>
    <m/>
    <m/>
    <m/>
    <m/>
    <m/>
    <m/>
    <m/>
    <m/>
    <m/>
    <m/>
    <m/>
    <m/>
  </r>
  <r>
    <x v="5"/>
    <n v="140934"/>
    <n v="10.7"/>
    <n v="10.1"/>
    <n v="11.2"/>
    <x v="4"/>
    <x v="2"/>
    <s v="West Virginia"/>
    <x v="5"/>
    <n v="1508"/>
    <n v="139426"/>
    <n v="5.3715172948946583E-4"/>
    <n v="10.162892262733845"/>
    <n v="11.237195721712775"/>
    <n v="6.2892262733845072E-2"/>
    <n v="3.7195721712775409E-2"/>
    <n v="1433"/>
    <n v="1584"/>
    <n v="10.167880000567642"/>
    <n v="11.23930350376772"/>
    <n v="6.788000056764254E-2"/>
    <n v="3.9303503767721182E-2"/>
    <n v="1.0713380549761837E-2"/>
    <n v="5.3764085866536487E-4"/>
    <n v="10.175739691096471"/>
    <n v="11.251021408427201"/>
    <n v="7.5739691096471162E-2"/>
    <n v="5.102140842720182E-2"/>
    <n v="151.42978535067181"/>
    <n v="10.179706329291303"/>
    <n v="11.254150096722755"/>
    <n v="7.9706329291303391E-2"/>
    <n v="5.4150096722755947E-2"/>
    <m/>
    <m/>
    <m/>
    <m/>
    <m/>
    <m/>
    <m/>
    <m/>
    <m/>
    <m/>
    <m/>
    <m/>
    <m/>
    <m/>
    <m/>
    <m/>
    <m/>
    <m/>
  </r>
  <r>
    <x v="13"/>
    <n v="327508"/>
    <n v="5.7"/>
    <n v="5.4"/>
    <n v="5.9"/>
    <x v="4"/>
    <x v="2"/>
    <s v="Wisconsin"/>
    <x v="13"/>
    <n v="1867"/>
    <n v="325641"/>
    <n v="2.578439350516733E-4"/>
    <n v="5.4427801718403721"/>
    <n v="5.9584680419437186"/>
    <n v="4.278017184037175E-2"/>
    <n v="5.8468041943718241E-2"/>
    <n v="1783"/>
    <n v="1952"/>
    <n v="5.4441418224898319"/>
    <n v="5.9601597518228564"/>
    <n v="4.4141822489831561E-2"/>
    <n v="6.0159751822856045E-2"/>
    <n v="5.7064218535906996E-3"/>
    <n v="2.580378953969234E-4"/>
    <n v="5.4483839581937765"/>
    <n v="5.9644597489876228"/>
    <n v="4.8383958193776166E-2"/>
    <n v="6.4459748987622412E-2"/>
    <n v="168.91310297727574"/>
    <n v="5.4500752399394994"/>
    <n v="5.9658217919569587"/>
    <n v="5.0075239939499028E-2"/>
    <n v="6.5821791956958364E-2"/>
    <m/>
    <m/>
    <m/>
    <m/>
    <m/>
    <m/>
    <m/>
    <m/>
    <m/>
    <m/>
    <m/>
    <m/>
    <m/>
    <m/>
    <m/>
    <m/>
    <m/>
    <m/>
  </r>
  <r>
    <x v="29"/>
    <n v="33195"/>
    <n v="6.3"/>
    <n v="5.5"/>
    <n v="7.2"/>
    <x v="4"/>
    <x v="2"/>
    <s v="Wyoming"/>
    <x v="29"/>
    <n v="209"/>
    <n v="32986"/>
    <n v="8.5089711647859053E-4"/>
    <n v="5.4452318186019948"/>
    <n v="7.147026051559175"/>
    <n v="5.4768181398005211E-2"/>
    <n v="5.2973948440825147E-2"/>
    <n v="181"/>
    <n v="238"/>
    <n v="5.4526284078927549"/>
    <n v="7.1697544810965503"/>
    <n v="4.7371592107245064E-2"/>
    <n v="3.0245518903449842E-2"/>
    <n v="6.353255720443431E-3"/>
    <n v="8.5658122869118863E-4"/>
    <n v="5.4966744917522421"/>
    <n v="7.2098369491346199"/>
    <n v="3.3255082477579023E-3"/>
    <n v="9.8369491346197435E-3"/>
    <n v="56.554489904319439"/>
    <n v="5.5165625187660705"/>
    <n v="7.2200704551640538"/>
    <n v="1.6562518766070511E-2"/>
    <n v="2.0070455164053591E-2"/>
    <m/>
    <m/>
    <m/>
    <m/>
    <m/>
    <m/>
    <m/>
    <m/>
    <m/>
    <m/>
    <m/>
    <m/>
    <m/>
    <m/>
    <m/>
    <m/>
    <m/>
    <m/>
  </r>
  <r>
    <x v="6"/>
    <n v="353220"/>
    <n v="18.7"/>
    <n v="18.3"/>
    <n v="19.2"/>
    <x v="13"/>
    <x v="2"/>
    <s v="Alabama"/>
    <x v="6"/>
    <n v="6605"/>
    <n v="346615"/>
    <n v="4.4672499154860534E-4"/>
    <n v="18.25266915374328"/>
    <n v="19.146119136840493"/>
    <n v="4.7330846256720349E-2"/>
    <n v="5.3880863159506021E-2"/>
    <n v="6448"/>
    <n v="6763"/>
    <n v="18.254911952890549"/>
    <n v="19.146707434460112"/>
    <n v="4.5088047109452134E-2"/>
    <n v="5.3292565539887704E-2"/>
    <n v="1.8704628493149411E-2"/>
    <n v="4.4681454994011999E-4"/>
    <n v="18.257813943209289"/>
    <n v="19.151443043089532"/>
    <n v="4.2186056790711746E-2"/>
    <n v="4.8556956910466909E-2"/>
    <n v="315.5960656356657"/>
    <n v="18.259307384109349"/>
    <n v="19.152780668166983"/>
    <n v="4.0692615890652206E-2"/>
    <n v="4.7219331833016298E-2"/>
    <m/>
    <m/>
    <m/>
    <m/>
    <m/>
    <m/>
    <m/>
    <m/>
    <m/>
    <m/>
    <m/>
    <m/>
    <m/>
    <m/>
    <m/>
    <m/>
    <m/>
    <m/>
  </r>
  <r>
    <x v="30"/>
    <n v="57055"/>
    <n v="8.1"/>
    <n v="7.4"/>
    <n v="8.9"/>
    <x v="13"/>
    <x v="2"/>
    <s v="Alaska"/>
    <x v="30"/>
    <n v="462"/>
    <n v="56593"/>
    <n v="7.3537671208140875E-4"/>
    <n v="7.3620731170308504"/>
    <n v="8.8328265411936684"/>
    <n v="3.7926882969149922E-2"/>
    <n v="6.7173458806331965E-2"/>
    <n v="421"/>
    <n v="505"/>
    <n v="7.3788449741477518"/>
    <n v="8.8511085794408899"/>
    <n v="2.1155025852248599E-2"/>
    <n v="4.8891420559110443E-2"/>
    <n v="8.1305669296695797E-3"/>
    <n v="7.3758559268330545E-4"/>
    <n v="7.3929813369862742"/>
    <n v="8.8681525223528848"/>
    <n v="7.0186630137261119E-3"/>
    <n v="3.1847477647115596E-2"/>
    <n v="83.956716351535277"/>
    <n v="7.4036268601677726"/>
    <n v="8.8750327668601958"/>
    <n v="3.6268601677722501E-3"/>
    <n v="2.4967233139804534E-2"/>
    <m/>
    <m/>
    <m/>
    <m/>
    <m/>
    <m/>
    <m/>
    <m/>
    <m/>
    <m/>
    <m/>
    <m/>
    <m/>
    <m/>
    <m/>
    <m/>
    <m/>
    <m/>
  </r>
  <r>
    <x v="0"/>
    <n v="576963"/>
    <n v="9.5"/>
    <n v="9.3000000000000007"/>
    <n v="9.8000000000000007"/>
    <x v="13"/>
    <x v="2"/>
    <s v="Arizona"/>
    <x v="0"/>
    <n v="5481"/>
    <n v="571482"/>
    <n v="2.5029796875900121E-4"/>
    <n v="9.2494446490518456"/>
    <n v="9.750040586569849"/>
    <n v="5.0555350948155109E-2"/>
    <n v="4.9959413430151756E-2"/>
    <n v="5337"/>
    <n v="5626"/>
    <n v="9.250159888935686"/>
    <n v="9.7510585600809758"/>
    <n v="4.984011106431474E-2"/>
    <n v="4.8941439919024887E-2"/>
    <n v="9.50300838007807E-3"/>
    <n v="2.5036104218190196E-4"/>
    <n v="9.2526473378961693"/>
    <n v="9.7533694222599721"/>
    <n v="4.7352662103831378E-2"/>
    <n v="4.6630577740028656E-2"/>
    <n v="288.83783227696847"/>
    <n v="9.2535678476297996"/>
    <n v="9.7541821143815266"/>
    <n v="4.6432152370201152E-2"/>
    <n v="4.5817885618474108E-2"/>
    <m/>
    <m/>
    <m/>
    <m/>
    <m/>
    <m/>
    <m/>
    <m/>
    <m/>
    <m/>
    <m/>
    <m/>
    <m/>
    <m/>
    <m/>
    <m/>
    <m/>
    <m/>
  </r>
  <r>
    <x v="7"/>
    <n v="332878"/>
    <n v="6.4"/>
    <n v="6.1"/>
    <n v="6.6"/>
    <x v="13"/>
    <x v="2"/>
    <s v="Arkansas"/>
    <x v="7"/>
    <n v="2130"/>
    <n v="330748"/>
    <n v="2.7086872651143154E-4"/>
    <n v="6.1278719532571317"/>
    <n v="6.6696094062799949"/>
    <n v="2.7871953257132098E-2"/>
    <n v="6.9609406279995234E-2"/>
    <n v="2041"/>
    <n v="2221"/>
    <n v="6.1313754588768257"/>
    <n v="6.6721141078713524"/>
    <n v="3.1375458876826023E-2"/>
    <n v="7.2114107871352751E-2"/>
    <n v="6.4044368418157676E-3"/>
    <n v="2.7104678189577376E-4"/>
    <n v="6.1333900599199938"/>
    <n v="6.6754836237115409"/>
    <n v="3.3390059919994108E-2"/>
    <n v="7.548362371154127E-2"/>
    <n v="180.35236483341276"/>
    <n v="6.1350434077260347"/>
    <n v="6.6768343448436536"/>
    <n v="3.5043407726035092E-2"/>
    <n v="7.6834344843653923E-2"/>
    <m/>
    <m/>
    <m/>
    <m/>
    <m/>
    <m/>
    <m/>
    <m/>
    <m/>
    <m/>
    <m/>
    <m/>
    <m/>
    <m/>
    <m/>
    <m/>
    <m/>
    <m/>
  </r>
  <r>
    <x v="31"/>
    <n v="2960114"/>
    <n v="4.4000000000000004"/>
    <n v="4.4000000000000004"/>
    <n v="4.5"/>
    <x v="13"/>
    <x v="2"/>
    <s v="California"/>
    <x v="31"/>
    <n v="13025"/>
    <n v="2947089"/>
    <n v="7.5399927331444545E-5"/>
    <n v="4.3247684445623404"/>
    <n v="4.4755682992252295"/>
    <n v="7.5231555437659914E-2"/>
    <n v="2.4431700774770526E-2"/>
    <n v="12802"/>
    <n v="13248"/>
    <n v="4.3248334354690394"/>
    <n v="4.4755033083185314"/>
    <n v="7.5166564530960933E-2"/>
    <n v="2.4496691681468619E-2"/>
    <n v="4.4008115308647143E-3"/>
    <n v="7.540810714058321E-5"/>
    <n v="4.325403423724131"/>
    <n v="4.4762196380052979"/>
    <n v="7.4596576275869353E-2"/>
    <n v="2.3780361994702126E-2"/>
    <n v="446.39276017801939"/>
    <n v="4.3255792624158138"/>
    <n v="4.476381623702224"/>
    <n v="7.4420737584186547E-2"/>
    <n v="2.3618376297775967E-2"/>
    <m/>
    <m/>
    <m/>
    <m/>
    <m/>
    <m/>
    <m/>
    <m/>
    <m/>
    <m/>
    <m/>
    <m/>
    <m/>
    <m/>
    <m/>
    <m/>
    <m/>
    <m/>
  </r>
  <r>
    <x v="8"/>
    <n v="252259"/>
    <n v="5.5"/>
    <n v="5.2"/>
    <n v="5.8"/>
    <x v="13"/>
    <x v="2"/>
    <s v="Colorado"/>
    <x v="8"/>
    <n v="1387"/>
    <n v="250872"/>
    <n v="2.8856417508988486E-4"/>
    <n v="5.2097530306391473"/>
    <n v="5.7868813808189179"/>
    <n v="9.75303063914712E-3"/>
    <n v="1.3118619181081925E-2"/>
    <n v="1315"/>
    <n v="1461"/>
    <n v="5.2128962693105105"/>
    <n v="5.7916665014925135"/>
    <n v="1.2896269310510355E-2"/>
    <n v="8.3334985074863255E-3"/>
    <n v="5.5058474778857756E-3"/>
    <n v="2.8885658643406108E-4"/>
    <n v="5.2169908914517151"/>
    <n v="5.794704064319836"/>
    <n v="1.6990891451714951E-2"/>
    <n v="5.2959356801638435E-3"/>
    <n v="145.61040308440093"/>
    <n v="5.2192210325319381"/>
    <n v="5.7964380425455602"/>
    <n v="1.9221032531937965E-2"/>
    <n v="3.5619574544396571E-3"/>
    <m/>
    <m/>
    <m/>
    <m/>
    <m/>
    <m/>
    <m/>
    <m/>
    <m/>
    <m/>
    <m/>
    <m/>
    <m/>
    <m/>
    <m/>
    <m/>
    <m/>
    <m/>
  </r>
  <r>
    <x v="20"/>
    <n v="209322"/>
    <n v="5.5"/>
    <n v="5.2"/>
    <n v="5.8"/>
    <x v="13"/>
    <x v="2"/>
    <s v="Connecticut"/>
    <x v="20"/>
    <n v="1151"/>
    <n v="208171"/>
    <n v="3.1679152431889903E-4"/>
    <n v="5.1819138196009948"/>
    <n v="5.8154968682387933"/>
    <n v="1.8086180399005336E-2"/>
    <n v="1.5496868238793482E-2"/>
    <n v="1085"/>
    <n v="1218"/>
    <n v="5.1834016491338701"/>
    <n v="5.8187863674147966"/>
    <n v="1.6598350866130041E-2"/>
    <n v="1.8786367414796779E-2"/>
    <n v="5.5077802213787047E-3"/>
    <n v="3.1717831553001297E-4"/>
    <n v="5.1906019058486912"/>
    <n v="5.824958536908718"/>
    <n v="9.3980941513089888E-3"/>
    <n v="2.4958536908718187E-2"/>
    <n v="132.64985582232214"/>
    <n v="5.193318674479297"/>
    <n v="5.827019009315487"/>
    <n v="6.6813255207032185E-3"/>
    <n v="2.7019009315487175E-2"/>
    <m/>
    <m/>
    <m/>
    <m/>
    <m/>
    <m/>
    <m/>
    <m/>
    <m/>
    <m/>
    <m/>
    <m/>
    <m/>
    <m/>
    <m/>
    <m/>
    <m/>
    <m/>
  </r>
  <r>
    <x v="32"/>
    <n v="64313"/>
    <n v="4.8"/>
    <n v="4.3"/>
    <n v="5.4"/>
    <x v="13"/>
    <x v="2"/>
    <s v="Delaware"/>
    <x v="32"/>
    <n v="309"/>
    <n v="64004"/>
    <n v="5.3442004122931442E-4"/>
    <n v="4.2702073280428392"/>
    <n v="5.3390474105014674"/>
    <n v="2.9792671957160621E-2"/>
    <n v="6.0952589498532994E-2"/>
    <n v="275"/>
    <n v="344"/>
    <n v="4.2759628690933402"/>
    <n v="5.3488408253385789"/>
    <n v="2.4037130906659598E-2"/>
    <n v="5.1159174661421503E-2"/>
    <n v="4.8342039558863636E-3"/>
    <n v="5.368536940429917E-4"/>
    <n v="4.2973502618433717"/>
    <n v="5.3710576499293552"/>
    <n v="2.6497381566281675E-3"/>
    <n v="2.8942350070645162E-2"/>
    <n v="68.792282853162732"/>
    <n v="4.3071858272320886"/>
    <n v="5.3767701117341105"/>
    <n v="7.1858272320888261E-3"/>
    <n v="2.3229888265889898E-2"/>
    <m/>
    <m/>
    <m/>
    <m/>
    <m/>
    <m/>
    <m/>
    <m/>
    <m/>
    <m/>
    <m/>
    <m/>
    <m/>
    <m/>
    <m/>
    <m/>
    <m/>
    <m/>
  </r>
  <r>
    <x v="47"/>
    <n v="58975"/>
    <n v="3.8"/>
    <n v="3.4"/>
    <n v="4.4000000000000004"/>
    <x v="13"/>
    <x v="2"/>
    <s v="District of Columbia"/>
    <x v="47"/>
    <n v="224"/>
    <n v="58751"/>
    <n v="4.9645262047176336E-4"/>
    <n v="3.3017669640979697"/>
    <n v="4.294672205041496"/>
    <n v="9.8233035902030252E-2"/>
    <n v="0.10532779495850431"/>
    <n v="195"/>
    <n v="254"/>
    <n v="3.3064857990674015"/>
    <n v="4.3069097075031797"/>
    <n v="9.3514200932598435E-2"/>
    <n v="9.3090292496820659E-2"/>
    <n v="3.8305386104962062E-3"/>
    <n v="4.9958233116733047E-4"/>
    <n v="3.3309562793288756"/>
    <n v="4.3301209416635364"/>
    <n v="6.9043720671124298E-2"/>
    <n v="6.9879058336463906E-2"/>
    <n v="58.617454894886912"/>
    <n v="3.3420799237049805"/>
    <n v="4.3359525303043132"/>
    <n v="5.7920076295019385E-2"/>
    <n v="6.4047469695687198E-2"/>
    <m/>
    <m/>
    <m/>
    <m/>
    <m/>
    <m/>
    <m/>
    <m/>
    <m/>
    <m/>
    <m/>
    <m/>
    <m/>
    <m/>
    <m/>
    <m/>
    <m/>
    <m/>
  </r>
  <r>
    <x v="14"/>
    <n v="1227086"/>
    <n v="4.5999999999999996"/>
    <n v="4.4000000000000004"/>
    <n v="4.7"/>
    <x v="13"/>
    <x v="2"/>
    <s v="Florida"/>
    <x v="14"/>
    <n v="5645"/>
    <n v="1221441"/>
    <n v="1.1973022792529835E-4"/>
    <n v="4.4805993333279472"/>
    <n v="4.7200597891785439"/>
    <n v="8.0599333327946887E-2"/>
    <n v="2.0059789178543674E-2"/>
    <n v="5498"/>
    <n v="5792"/>
    <n v="4.4805335567352245"/>
    <n v="4.7201255657712666"/>
    <n v="8.053355673522411E-2"/>
    <n v="2.0125565771266452E-2"/>
    <n v="4.6018804317514593E-3"/>
    <n v="1.197601694094806E-4"/>
    <n v="4.4821202623419785"/>
    <n v="4.7216406011609395"/>
    <n v="8.2120262341978112E-2"/>
    <n v="2.1640601160939354E-2"/>
    <n v="293.85072998599401"/>
    <n v="4.4825530931607327"/>
    <n v="4.7220227065972278"/>
    <n v="8.2553093160732338E-2"/>
    <n v="2.2022706597227604E-2"/>
    <m/>
    <m/>
    <m/>
    <m/>
    <m/>
    <m/>
    <m/>
    <m/>
    <m/>
    <m/>
    <m/>
    <m/>
    <m/>
    <m/>
    <m/>
    <m/>
    <m/>
    <m/>
  </r>
  <r>
    <x v="1"/>
    <n v="732831"/>
    <n v="5.7"/>
    <n v="5.5"/>
    <n v="5.9"/>
    <x v="13"/>
    <x v="2"/>
    <s v="Georgia"/>
    <x v="1"/>
    <n v="4177"/>
    <n v="728654"/>
    <n v="1.7235951233710668E-4"/>
    <n v="5.5274539507942295"/>
    <n v="5.872172975468442"/>
    <n v="2.745395079422952E-2"/>
    <n v="2.7827024531558386E-2"/>
    <n v="4051"/>
    <n v="4304"/>
    <n v="5.5278775051819586"/>
    <n v="5.8731139921755497"/>
    <n v="2.7877505181958639E-2"/>
    <n v="2.6886007824450608E-2"/>
    <n v="5.7024045432823058E-3"/>
    <n v="1.7241747808951423E-4"/>
    <n v="5.5299870651927909"/>
    <n v="5.8748220213718199"/>
    <n v="2.9987065192790929E-2"/>
    <n v="2.5177978628180497E-2"/>
    <n v="252.6349615124345"/>
    <n v="5.5307185457855725"/>
    <n v="5.8754551047209063"/>
    <n v="3.0718545785572537E-2"/>
    <n v="2.4544895279094092E-2"/>
    <m/>
    <m/>
    <m/>
    <m/>
    <m/>
    <m/>
    <m/>
    <m/>
    <m/>
    <m/>
    <m/>
    <m/>
    <m/>
    <m/>
    <m/>
    <m/>
    <m/>
    <m/>
  </r>
  <r>
    <x v="45"/>
    <n v="91918"/>
    <n v="2"/>
    <n v="1.7"/>
    <n v="2.2999999999999998"/>
    <x v="13"/>
    <x v="2"/>
    <s v="Hawaii"/>
    <x v="45"/>
    <n v="184"/>
    <n v="91734"/>
    <n v="2.8894908182962585E-4"/>
    <n v="1.7128351171303167"/>
    <n v="2.2907332807895684"/>
    <n v="1.2835117130316709E-2"/>
    <n v="9.2667192104314289E-3"/>
    <n v="158"/>
    <n v="211"/>
    <n v="1.718923388237342"/>
    <n v="2.2955242716334125"/>
    <n v="1.8923388237342076E-2"/>
    <n v="4.4757283665872727E-3"/>
    <n v="2.0225957885497336E-3"/>
    <n v="2.9118275227046783E-4"/>
    <n v="1.7314130362792659"/>
    <n v="2.3137785408202012"/>
    <n v="3.1413036279265949E-2"/>
    <n v="1.3778540820201357E-2"/>
    <n v="53.186075486732442"/>
    <n v="1.738734659037273"/>
    <n v="2.3173357253633733"/>
    <n v="3.8734659037273023E-2"/>
    <n v="1.7335725363373466E-2"/>
    <m/>
    <m/>
    <m/>
    <m/>
    <m/>
    <m/>
    <m/>
    <m/>
    <m/>
    <m/>
    <m/>
    <m/>
    <m/>
    <m/>
    <m/>
    <m/>
    <m/>
    <m/>
  </r>
  <r>
    <x v="21"/>
    <n v="113252"/>
    <n v="20.8"/>
    <n v="20"/>
    <n v="21.7"/>
    <x v="13"/>
    <x v="2"/>
    <s v="Idaho"/>
    <x v="21"/>
    <n v="2356"/>
    <n v="110896"/>
    <n v="8.3123697728026491E-4"/>
    <n v="19.971927646744035"/>
    <n v="21.634401601304567"/>
    <n v="2.8072353255964799E-2"/>
    <n v="6.5598398695431825E-2"/>
    <n v="2262"/>
    <n v="2450"/>
    <n v="19.973157206936744"/>
    <n v="21.633172041111855"/>
    <n v="2.684279306325621E-2"/>
    <n v="6.6827958888143968E-2"/>
    <n v="2.0819418221952605E-2"/>
    <n v="8.3169945759085223E-4"/>
    <n v="19.987718764361752"/>
    <n v="21.651117679543457"/>
    <n v="1.2281235638248233E-2"/>
    <n v="4.8882320456542061E-2"/>
    <n v="188.29813378852054"/>
    <n v="19.992537544647227"/>
    <n v="21.655128465902134"/>
    <n v="7.4624553527726789E-3"/>
    <n v="4.4871534097865151E-2"/>
    <m/>
    <m/>
    <m/>
    <m/>
    <m/>
    <m/>
    <m/>
    <m/>
    <m/>
    <m/>
    <m/>
    <m/>
    <m/>
    <m/>
    <m/>
    <m/>
    <m/>
    <m/>
  </r>
  <r>
    <x v="34"/>
    <n v="1119178"/>
    <n v="5.2"/>
    <n v="5.0999999999999996"/>
    <n v="5.4"/>
    <x v="13"/>
    <x v="2"/>
    <s v="Illinois"/>
    <x v="34"/>
    <n v="5820"/>
    <n v="1113358"/>
    <n v="1.3325338607480687E-4"/>
    <n v="5.06699179386976"/>
    <n v="5.3334985660193723"/>
    <n v="3.3008206130239692E-2"/>
    <n v="6.6501433980628022E-2"/>
    <n v="5671"/>
    <n v="5969"/>
    <n v="5.0671117552346452"/>
    <n v="5.3333786046544871"/>
    <n v="3.2888244765354457E-2"/>
    <n v="6.6621395345513257E-2"/>
    <n v="5.201943521368828E-3"/>
    <n v="1.3328562193471179E-4"/>
    <n v="5.0686578994341165"/>
    <n v="5.3352291433035397"/>
    <n v="3.1342100565883158E-2"/>
    <n v="6.4770856696460655E-2"/>
    <n v="298.28050819896464"/>
    <n v="5.0691319901294234"/>
    <n v="5.3356485624588714"/>
    <n v="3.0868009870576252E-2"/>
    <n v="6.4351437541128931E-2"/>
    <m/>
    <m/>
    <m/>
    <m/>
    <m/>
    <m/>
    <m/>
    <m/>
    <m/>
    <m/>
    <m/>
    <m/>
    <m/>
    <m/>
    <m/>
    <m/>
    <m/>
    <m/>
  </r>
  <r>
    <x v="22"/>
    <n v="494406"/>
    <n v="7.4"/>
    <n v="7.2"/>
    <n v="7.7"/>
    <x v="13"/>
    <x v="2"/>
    <s v="Indiana"/>
    <x v="22"/>
    <n v="3659"/>
    <n v="490747"/>
    <n v="2.3890900718559477E-4"/>
    <n v="7.1618911449161189"/>
    <n v="7.6397091592873085"/>
    <n v="3.8108855083881288E-2"/>
    <n v="6.029084071269164E-2"/>
    <n v="3541"/>
    <n v="3777"/>
    <n v="7.1621299094266657"/>
    <n v="7.6394703947767626"/>
    <n v="3.7870090573334458E-2"/>
    <n v="6.0529605223237581E-2"/>
    <n v="7.4046275426239974E-3"/>
    <n v="2.390000348273944E-4"/>
    <n v="7.1656275077966036"/>
    <n v="7.6436275774513911"/>
    <n v="3.4372492203396554E-2"/>
    <n v="5.637242254860908E-2"/>
    <n v="236.25130547062122"/>
    <n v="7.1667163141819392"/>
    <n v="7.6445613845258693"/>
    <n v="3.328368581806096E-2"/>
    <n v="5.543861547413087E-2"/>
    <m/>
    <m/>
    <m/>
    <m/>
    <m/>
    <m/>
    <m/>
    <m/>
    <m/>
    <m/>
    <m/>
    <m/>
    <m/>
    <m/>
    <m/>
    <m/>
    <m/>
    <m/>
  </r>
  <r>
    <x v="33"/>
    <n v="185458"/>
    <n v="8.6999999999999993"/>
    <n v="8.3000000000000007"/>
    <n v="9.1"/>
    <x v="13"/>
    <x v="2"/>
    <s v="Iowa"/>
    <x v="33"/>
    <n v="1613"/>
    <n v="183845"/>
    <n v="4.2259351498757334E-4"/>
    <n v="8.2747934944700923"/>
    <n v="9.119980524445241"/>
    <n v="2.5206505529908441E-2"/>
    <n v="1.9980524445241343E-2"/>
    <n v="1536"/>
    <n v="1692"/>
    <n v="8.2821986649268293"/>
    <n v="9.1233594668334614"/>
    <n v="1.7801335073171387E-2"/>
    <n v="2.3359466833461795E-2"/>
    <n v="8.707563327893077E-3"/>
    <n v="4.2295655311192485E-4"/>
    <n v="8.2846067747811531"/>
    <n v="9.1305198810050019"/>
    <n v="1.5393225218847562E-2"/>
    <n v="3.0519881005002247E-2"/>
    <n v="156.76968546678935"/>
    <n v="8.2876125600113308"/>
    <n v="9.1329060405119975"/>
    <n v="1.2387439988669868E-2"/>
    <n v="3.2906040511997858E-2"/>
    <m/>
    <m/>
    <m/>
    <m/>
    <m/>
    <m/>
    <m/>
    <m/>
    <m/>
    <m/>
    <m/>
    <m/>
    <m/>
    <m/>
    <m/>
    <m/>
    <m/>
    <m/>
  </r>
  <r>
    <x v="35"/>
    <n v="146450"/>
    <n v="3.5"/>
    <n v="3.2"/>
    <n v="3.8"/>
    <x v="13"/>
    <x v="2"/>
    <s v="Kansas"/>
    <x v="35"/>
    <n v="513"/>
    <n v="145937"/>
    <n v="3.0259058898621596E-4"/>
    <n v="3.2003114253531488"/>
    <n v="3.8054926033255807"/>
    <n v="3.1142535314865327E-4"/>
    <n v="5.4926033255808804E-3"/>
    <n v="469"/>
    <n v="557"/>
    <n v="3.202458176852168"/>
    <n v="3.8033458518265619"/>
    <n v="2.4581768521678704E-3"/>
    <n v="3.3458518265621073E-3"/>
    <n v="3.515925046972089E-3"/>
    <n v="3.0342618163813143E-4"/>
    <n v="3.2124988653339575"/>
    <n v="3.8193512286102207"/>
    <n v="1.2498865333957276E-2"/>
    <n v="1.9351228610220872E-2"/>
    <n v="88.668985300369471"/>
    <n v="3.2166191891430884"/>
    <n v="3.822058994730579"/>
    <n v="1.6619189143088242E-2"/>
    <n v="2.2058994730579151E-2"/>
    <m/>
    <m/>
    <m/>
    <m/>
    <m/>
    <m/>
    <m/>
    <m/>
    <m/>
    <m/>
    <m/>
    <m/>
    <m/>
    <m/>
    <m/>
    <m/>
    <m/>
    <m/>
  </r>
  <r>
    <x v="36"/>
    <n v="355465"/>
    <n v="7.5"/>
    <n v="7.2"/>
    <n v="7.8"/>
    <x v="13"/>
    <x v="2"/>
    <s v="Kentucky"/>
    <x v="36"/>
    <n v="2666"/>
    <n v="352799"/>
    <n v="2.8362634485403735E-4"/>
    <n v="7.2164088203521013"/>
    <n v="7.7836615100601758"/>
    <n v="1.6408820352101117E-2"/>
    <n v="1.6338489939824008E-2"/>
    <n v="2566"/>
    <n v="2767"/>
    <n v="7.2187135160986315"/>
    <n v="7.7841700308047201"/>
    <n v="1.8713516098631366E-2"/>
    <n v="1.5829969195279681E-2"/>
    <n v="7.5053574835458889E-3"/>
    <n v="2.8377458388339393E-4"/>
    <n v="7.2215828996624953"/>
    <n v="7.7891320674292821"/>
    <n v="2.1582899662495159E-2"/>
    <n v="1.086793257071772E-2"/>
    <n v="201.65630331972523"/>
    <n v="7.2231157229231506"/>
    <n v="7.7904124302580078"/>
    <n v="2.311572292315045E-2"/>
    <n v="9.5875697419920414E-3"/>
    <m/>
    <m/>
    <m/>
    <m/>
    <m/>
    <m/>
    <m/>
    <m/>
    <m/>
    <m/>
    <m/>
    <m/>
    <m/>
    <m/>
    <m/>
    <m/>
    <m/>
    <m/>
  </r>
  <r>
    <x v="37"/>
    <n v="547638"/>
    <n v="4"/>
    <n v="3.8"/>
    <n v="4.0999999999999996"/>
    <x v="13"/>
    <x v="2"/>
    <s v="Louisiana"/>
    <x v="37"/>
    <n v="2191"/>
    <n v="545447"/>
    <n v="1.6718803557478333E-4"/>
    <n v="3.8336300230697962"/>
    <n v="4.1680060942193622"/>
    <n v="3.3630023069796344E-2"/>
    <n v="6.8006094219362545E-2"/>
    <n v="2099"/>
    <n v="2283"/>
    <n v="3.8328238727042314"/>
    <n v="4.1688122445849265"/>
    <n v="3.2823872704231594E-2"/>
    <n v="6.8812244584926852E-2"/>
    <n v="4.0042972676609138E-3"/>
    <n v="1.6729601788836442E-4"/>
    <n v="3.8370012497725496"/>
    <n v="4.1715932855492781"/>
    <n v="3.7001249772549816E-2"/>
    <n v="7.1593285549278463E-2"/>
    <n v="183.13652486618605"/>
    <n v="3.8380056231245807"/>
    <n v="4.1724149231487404"/>
    <n v="3.800562312458089E-2"/>
    <n v="7.2414923148740762E-2"/>
    <m/>
    <m/>
    <m/>
    <m/>
    <m/>
    <m/>
    <m/>
    <m/>
    <m/>
    <m/>
    <m/>
    <m/>
    <m/>
    <m/>
    <m/>
    <m/>
    <m/>
    <m/>
  </r>
  <r>
    <x v="2"/>
    <n v="373812"/>
    <n v="6"/>
    <n v="5.7"/>
    <n v="6.2"/>
    <x v="13"/>
    <x v="2"/>
    <s v="Maryland"/>
    <x v="2"/>
    <n v="2243"/>
    <n v="371569"/>
    <n v="2.4757261636768621E-4"/>
    <n v="5.7527698017462319"/>
    <n v="6.247915034481605"/>
    <n v="5.2769801746231693E-2"/>
    <n v="4.7915034481604835E-2"/>
    <n v="2151"/>
    <n v="2336"/>
    <n v="5.7542293987351929"/>
    <n v="6.2491305790076295"/>
    <n v="5.4229398735192724E-2"/>
    <n v="4.9130579007629294E-2"/>
    <n v="6.005418926735469E-3"/>
    <n v="2.4772743598659535E-4"/>
    <n v="5.7576914907488739"/>
    <n v="6.253146362722064"/>
    <n v="5.7691490748873697E-2"/>
    <n v="5.3146362722063856E-2"/>
    <n v="185.11058695985918"/>
    <n v="5.7591605201342855"/>
    <n v="6.2543524473609731"/>
    <n v="5.9160520134285299E-2"/>
    <n v="5.4352447360972889E-2"/>
    <m/>
    <m/>
    <m/>
    <m/>
    <m/>
    <m/>
    <m/>
    <m/>
    <m/>
    <m/>
    <m/>
    <m/>
    <m/>
    <m/>
    <m/>
    <m/>
    <m/>
    <m/>
  </r>
  <r>
    <x v="17"/>
    <n v="348542"/>
    <n v="4.5"/>
    <n v="4.3"/>
    <n v="4.7"/>
    <x v="13"/>
    <x v="2"/>
    <s v="Massachusetts"/>
    <x v="17"/>
    <n v="1568"/>
    <n v="346974"/>
    <n v="2.2217076384900618E-4"/>
    <n v="4.2765697035838999"/>
    <n v="4.7209112312819128"/>
    <n v="2.3430296416099949E-2"/>
    <n v="2.0911231281912634E-2"/>
    <n v="1491"/>
    <n v="1646"/>
    <n v="4.2778201766214687"/>
    <n v="4.7225298529302062"/>
    <n v="2.2179823378531083E-2"/>
    <n v="2.252985293020604E-2"/>
    <n v="4.5042015788784749E-3"/>
    <n v="2.2237080411735587E-4"/>
    <n v="4.2818307747611195"/>
    <n v="4.7265723829958306"/>
    <n v="1.8169225238880315E-2"/>
    <n v="2.6572382995830424E-2"/>
    <n v="154.89474406984493"/>
    <n v="4.2834347158659583"/>
    <n v="4.7278375049554526"/>
    <n v="1.6565284134041569E-2"/>
    <n v="2.7837504955452452E-2"/>
    <m/>
    <m/>
    <m/>
    <m/>
    <m/>
    <m/>
    <m/>
    <m/>
    <m/>
    <m/>
    <m/>
    <m/>
    <m/>
    <m/>
    <m/>
    <m/>
    <m/>
    <m/>
  </r>
  <r>
    <x v="38"/>
    <n v="821336"/>
    <n v="6.8"/>
    <n v="6.7"/>
    <n v="7"/>
    <x v="13"/>
    <x v="2"/>
    <s v="Michigan"/>
    <x v="38"/>
    <n v="5585"/>
    <n v="815751"/>
    <n v="1.7772855050581361E-4"/>
    <n v="6.6221682030761553"/>
    <n v="6.9776253040877831"/>
    <n v="7.7831796923844898E-2"/>
    <n v="2.2374695912216858E-2"/>
    <n v="5440"/>
    <n v="5732"/>
    <n v="6.6233551189768862"/>
    <n v="6.9788734452160872"/>
    <n v="7.6644881023113953E-2"/>
    <n v="2.1126554783912788E-2"/>
    <n v="6.8022034819194364E-3"/>
    <n v="1.7777303744000628E-4"/>
    <n v="6.6244304444794304"/>
    <n v="6.9799765193594423"/>
    <n v="7.5569555520569764E-2"/>
    <n v="2.00234806405577E-2"/>
    <n v="291.96200710367134"/>
    <n v="6.6250770402099475"/>
    <n v="6.9805474464489823"/>
    <n v="7.4922959790052701E-2"/>
    <n v="1.9452553551017715E-2"/>
    <m/>
    <m/>
    <m/>
    <m/>
    <m/>
    <m/>
    <m/>
    <m/>
    <m/>
    <m/>
    <m/>
    <m/>
    <m/>
    <m/>
    <m/>
    <m/>
    <m/>
    <m/>
  </r>
  <r>
    <x v="15"/>
    <n v="285345"/>
    <n v="16.899999999999999"/>
    <n v="16.5"/>
    <n v="17.399999999999999"/>
    <x v="13"/>
    <x v="2"/>
    <s v="Minnesota"/>
    <x v="15"/>
    <n v="4822"/>
    <n v="280523"/>
    <n v="4.7292310353939606E-4"/>
    <n v="16.425918649426311"/>
    <n v="17.371764856505106"/>
    <n v="7.4081350573688809E-2"/>
    <n v="2.8235143494892867E-2"/>
    <n v="4688"/>
    <n v="4958"/>
    <n v="16.429234785960855"/>
    <n v="17.375457779179591"/>
    <n v="7.0765214039145263E-2"/>
    <n v="2.4542220820407579E-2"/>
    <n v="1.6905345417729679E-2"/>
    <n v="4.7305405841815295E-4"/>
    <n v="16.432291359311527"/>
    <n v="17.378399476147834"/>
    <n v="6.7708640688472599E-2"/>
    <n v="2.1600523852164599E-2"/>
    <n v="269.90607165578911"/>
    <n v="16.434157116629471"/>
    <n v="17.380038201255285"/>
    <n v="6.5842883370528682E-2"/>
    <n v="1.9961798744713377E-2"/>
    <m/>
    <m/>
    <m/>
    <m/>
    <m/>
    <m/>
    <m/>
    <m/>
    <m/>
    <m/>
    <m/>
    <m/>
    <m/>
    <m/>
    <m/>
    <m/>
    <m/>
    <m/>
  </r>
  <r>
    <x v="48"/>
    <n v="280702"/>
    <n v="4.9000000000000004"/>
    <n v="4.5999999999999996"/>
    <n v="5.0999999999999996"/>
    <x v="13"/>
    <x v="2"/>
    <s v="Mississippi"/>
    <x v="48"/>
    <n v="1375"/>
    <n v="279327"/>
    <n v="2.5827813284784082E-4"/>
    <n v="4.6401550810230967"/>
    <n v="5.1567113467187795"/>
    <n v="4.0155081023097061E-2"/>
    <n v="5.6711346718779865E-2"/>
    <n v="1303"/>
    <n v="1448"/>
    <n v="4.6419334383082411"/>
    <n v="5.1584954863164496"/>
    <n v="4.1933438308241477E-2"/>
    <n v="5.8495486316449963E-2"/>
    <n v="4.9052086777194486E-3"/>
    <n v="2.5854283950726552E-4"/>
    <n v="4.6466658382121828"/>
    <n v="5.1637515172267143"/>
    <n v="4.6665838212183175E-2"/>
    <n v="6.3751517226714682E-2"/>
    <n v="145.02302729138077"/>
    <n v="4.6486713955900552"/>
    <n v="5.1653084079788965"/>
    <n v="4.8671395590055511E-2"/>
    <n v="6.530840797889681E-2"/>
    <m/>
    <m/>
    <m/>
    <m/>
    <m/>
    <m/>
    <m/>
    <m/>
    <m/>
    <m/>
    <m/>
    <m/>
    <m/>
    <m/>
    <m/>
    <m/>
    <m/>
    <m/>
  </r>
  <r>
    <x v="9"/>
    <n v="429761"/>
    <n v="8"/>
    <n v="7.7"/>
    <n v="8.3000000000000007"/>
    <x v="13"/>
    <x v="2"/>
    <s v="Missouri"/>
    <x v="9"/>
    <n v="3438"/>
    <n v="426323"/>
    <n v="2.6633602060801708E-4"/>
    <n v="7.7334592144179632"/>
    <n v="8.2661312556339972"/>
    <n v="3.3459214417963068E-2"/>
    <n v="3.3868744366003511E-2"/>
    <n v="3324"/>
    <n v="3553"/>
    <n v="7.7345315186813135"/>
    <n v="8.267385826075424"/>
    <n v="3.4531518681313322E-2"/>
    <n v="3.2614173924576662E-2"/>
    <n v="8.0041929854793737E-3"/>
    <n v="2.6644373126329232E-4"/>
    <n v="7.737749254216082"/>
    <n v="8.2706367167426666"/>
    <n v="3.7749254216081773E-2"/>
    <n v="2.9363283257334061E-2"/>
    <n v="228.9373874854569"/>
    <n v="7.7390044852850197"/>
    <n v="8.2717083395797033"/>
    <n v="3.9004485285019541E-2"/>
    <n v="2.8291660420297404E-2"/>
    <m/>
    <m/>
    <m/>
    <m/>
    <m/>
    <m/>
    <m/>
    <m/>
    <m/>
    <m/>
    <m/>
    <m/>
    <m/>
    <m/>
    <m/>
    <m/>
    <m/>
    <m/>
  </r>
  <r>
    <x v="39"/>
    <n v="44158"/>
    <n v="14.1"/>
    <n v="13"/>
    <n v="15.2"/>
    <x v="13"/>
    <x v="2"/>
    <s v="Montana"/>
    <x v="39"/>
    <n v="623"/>
    <n v="43535"/>
    <n v="1.1000116786920328E-3"/>
    <n v="13.008417145077161"/>
    <n v="15.208440502461226"/>
    <n v="8.417145077160626E-3"/>
    <n v="8.4405024612266288E-3"/>
    <n v="575"/>
    <n v="672"/>
    <n v="13.021423071697088"/>
    <n v="15.218080529009466"/>
    <n v="2.1423071697087792E-2"/>
    <n v="1.8080529009466773E-2"/>
    <n v="1.4150694553646792E-2"/>
    <n v="1.102397000928568E-3"/>
    <n v="13.048297552718225"/>
    <n v="15.253091554575359"/>
    <n v="4.8297552718224779E-2"/>
    <n v="5.3091554575360078E-2"/>
    <n v="97.186147031910707"/>
    <n v="13.061675800640298"/>
    <n v="15.262357289942168"/>
    <n v="6.1675800640298206E-2"/>
    <n v="6.2357289942168492E-2"/>
    <m/>
    <m/>
    <m/>
    <m/>
    <m/>
    <m/>
    <m/>
    <m/>
    <m/>
    <m/>
    <m/>
    <m/>
    <m/>
    <m/>
    <m/>
    <m/>
    <m/>
    <m/>
  </r>
  <r>
    <x v="40"/>
    <n v="119120"/>
    <n v="3.1"/>
    <n v="2.8"/>
    <n v="3.5"/>
    <x v="13"/>
    <x v="2"/>
    <s v="Nebraska"/>
    <x v="40"/>
    <n v="369"/>
    <n v="118751"/>
    <n v="3.1557521351961314E-4"/>
    <n v="2.7821413747946915"/>
    <n v="3.413291801833918"/>
    <n v="1.7858625205308343E-2"/>
    <n v="8.6708198166081996E-2"/>
    <n v="332"/>
    <n v="407"/>
    <n v="2.7871054398925454"/>
    <n v="3.4167226326393552"/>
    <n v="1.2894560107454378E-2"/>
    <n v="8.3277367360644838E-2"/>
    <n v="3.1137404978546527E-3"/>
    <n v="3.1678821965683469E-4"/>
    <n v="2.7969522781978182"/>
    <n v="3.4305287175114874"/>
    <n v="3.0477218021816022E-3"/>
    <n v="6.9471282488512642E-2"/>
    <n v="75.22998499453017"/>
    <n v="2.8021740469851588"/>
    <n v="3.4337015739121339"/>
    <n v="2.174046985158995E-3"/>
    <n v="6.6298426087866069E-2"/>
    <m/>
    <m/>
    <m/>
    <m/>
    <m/>
    <m/>
    <m/>
    <m/>
    <m/>
    <m/>
    <m/>
    <m/>
    <m/>
    <m/>
    <m/>
    <m/>
    <m/>
    <m/>
  </r>
  <r>
    <x v="18"/>
    <n v="119861"/>
    <n v="4.9000000000000004"/>
    <n v="4.5"/>
    <n v="5.3"/>
    <x v="13"/>
    <x v="2"/>
    <s v="Nevada"/>
    <x v="18"/>
    <n v="587"/>
    <n v="119274"/>
    <n v="3.9520568991652119E-4"/>
    <n v="4.5021337282428462"/>
    <n v="5.2925451080758892"/>
    <n v="2.133728242846189E-3"/>
    <n v="7.4548919241106404E-3"/>
    <n v="540"/>
    <n v="635"/>
    <n v="4.5052185448144098"/>
    <n v="5.2978032888095381"/>
    <n v="5.2185448144097535E-3"/>
    <n v="2.1967111904617198E-3"/>
    <n v="4.9132065937172193E-3"/>
    <n v="3.9615376986634288E-4"/>
    <n v="4.517052823850876"/>
    <n v="5.3093603635835622"/>
    <n v="1.7052823850876031E-2"/>
    <n v="9.3603635835624033E-3"/>
    <n v="94.777221232887896"/>
    <n v="4.5220275787051118"/>
    <n v="5.3127283386560471"/>
    <n v="2.202757870511185E-2"/>
    <n v="1.2728338656047278E-2"/>
    <m/>
    <m/>
    <m/>
    <m/>
    <m/>
    <m/>
    <m/>
    <m/>
    <m/>
    <m/>
    <m/>
    <m/>
    <m/>
    <m/>
    <m/>
    <m/>
    <m/>
    <m/>
  </r>
  <r>
    <x v="24"/>
    <n v="64998"/>
    <n v="13.7"/>
    <n v="12.8"/>
    <n v="14.6"/>
    <x v="13"/>
    <x v="2"/>
    <s v="New Hampshire"/>
    <x v="24"/>
    <n v="890"/>
    <n v="64108"/>
    <n v="8.9340672692045364E-4"/>
    <n v="12.799322280125917"/>
    <n v="14.586135733966826"/>
    <n v="6.7771987408349332E-4"/>
    <n v="1.3864266033174033E-2"/>
    <n v="833"/>
    <n v="949"/>
    <n v="12.815778947044524"/>
    <n v="14.600449244592141"/>
    <n v="1.5778947044523761E-2"/>
    <n v="4.4924459214179535E-4"/>
    <n v="1.3721468644475059E-2"/>
    <n v="8.947659823748663E-4"/>
    <n v="12.826702662100192"/>
    <n v="14.616234626849925"/>
    <n v="2.6702662100191787E-2"/>
    <n v="1.6234626849925604E-2"/>
    <n v="116.17065652116484"/>
    <n v="12.835565615142217"/>
    <n v="14.622755853356621"/>
    <n v="3.5565615142216345E-2"/>
    <n v="2.2755853356621003E-2"/>
    <m/>
    <m/>
    <m/>
    <m/>
    <m/>
    <m/>
    <m/>
    <m/>
    <m/>
    <m/>
    <m/>
    <m/>
    <m/>
    <m/>
    <m/>
    <m/>
    <m/>
    <m/>
  </r>
  <r>
    <x v="3"/>
    <n v="448538"/>
    <n v="7.1"/>
    <n v="6.8"/>
    <n v="7.3"/>
    <x v="13"/>
    <x v="2"/>
    <s v="New Jersey"/>
    <x v="3"/>
    <n v="3185"/>
    <n v="445353"/>
    <n v="2.4572884372708436E-4"/>
    <n v="6.8551187990590341"/>
    <n v="7.3465764865132028"/>
    <n v="5.5118799059034274E-2"/>
    <n v="4.6576486513203008E-2"/>
    <n v="3075"/>
    <n v="3295"/>
    <n v="6.8556064369128142"/>
    <n v="7.3460888486594227"/>
    <n v="5.5606436912814416E-2"/>
    <n v="4.6088848659422865E-2"/>
    <n v="7.1050689921041141E-3"/>
    <n v="2.4583654409981607E-4"/>
    <n v="6.8592324480042981"/>
    <n v="7.3509055362039302"/>
    <n v="5.9232448004298277E-2"/>
    <n v="5.0905536203930346E-2"/>
    <n v="220.45374019463026"/>
    <n v="6.8604388150387088"/>
    <n v="7.3519286155835912"/>
    <n v="6.043881503870896E-2"/>
    <n v="5.1928615583591409E-2"/>
    <m/>
    <m/>
    <m/>
    <m/>
    <m/>
    <m/>
    <m/>
    <m/>
    <m/>
    <m/>
    <m/>
    <m/>
    <m/>
    <m/>
    <m/>
    <m/>
    <m/>
    <m/>
  </r>
  <r>
    <x v="49"/>
    <n v="254466"/>
    <n v="4"/>
    <n v="3.7"/>
    <n v="4.2"/>
    <x v="13"/>
    <x v="2"/>
    <s v="New Mexico"/>
    <x v="49"/>
    <n v="1018"/>
    <n v="253448"/>
    <n v="2.452572021543953E-4"/>
    <n v="3.7552772503854333"/>
    <n v="4.2457916546942238"/>
    <n v="5.5277250385433074E-2"/>
    <n v="4.5791654694223638E-2"/>
    <n v="956"/>
    <n v="1081"/>
    <n v="3.7568869711474226"/>
    <n v="4.2481117320192086"/>
    <n v="5.6886971147422472E-2"/>
    <n v="4.8111732019208375E-2"/>
    <n v="4.0080220255703453E-3"/>
    <n v="2.4559799649543702E-4"/>
    <n v="3.762424029074908"/>
    <n v="4.2536200220657818"/>
    <n v="6.242402907490785E-2"/>
    <n v="5.3620022065781647E-2"/>
    <n v="124.84781784697209"/>
    <n v="3.7646772403160704"/>
    <n v="4.2552965495876389"/>
    <n v="6.467724031607025E-2"/>
    <n v="5.5296549587638744E-2"/>
    <m/>
    <m/>
    <m/>
    <m/>
    <m/>
    <m/>
    <m/>
    <m/>
    <m/>
    <m/>
    <m/>
    <m/>
    <m/>
    <m/>
    <m/>
    <m/>
    <m/>
    <m/>
  </r>
  <r>
    <x v="25"/>
    <n v="1312365"/>
    <n v="4.9000000000000004"/>
    <n v="4.8"/>
    <n v="5"/>
    <x v="13"/>
    <x v="2"/>
    <s v="New York"/>
    <x v="25"/>
    <n v="6431"/>
    <n v="1305934"/>
    <n v="1.1947196342148219E-4"/>
    <n v="4.7808415926395229"/>
    <n v="5.0197855194824861"/>
    <n v="1.9158407360476915E-2"/>
    <n v="1.978551948248608E-2"/>
    <n v="6274"/>
    <n v="6588"/>
    <n v="4.7806822035028365"/>
    <n v="5.0199449086191725"/>
    <n v="1.9317796497163364E-2"/>
    <n v="1.994490861917253E-2"/>
    <n v="4.9017627714016392E-3"/>
    <n v="1.1949815446391869E-4"/>
    <n v="4.7822646169377201"/>
    <n v="5.0212609258655583"/>
    <n v="1.773538306227973E-2"/>
    <n v="2.1260925865558278E-2"/>
    <n v="313.59304558060154"/>
    <n v="4.7826678052208189"/>
    <n v="5.0216197184893572"/>
    <n v="1.7332194779180909E-2"/>
    <n v="2.1619718489357176E-2"/>
    <m/>
    <m/>
    <m/>
    <m/>
    <m/>
    <m/>
    <m/>
    <m/>
    <m/>
    <m/>
    <m/>
    <m/>
    <m/>
    <m/>
    <m/>
    <m/>
    <m/>
    <m/>
  </r>
  <r>
    <x v="10"/>
    <n v="702889"/>
    <n v="8"/>
    <n v="7.8"/>
    <n v="8.1999999999999993"/>
    <x v="13"/>
    <x v="2"/>
    <s v="North Carolina"/>
    <x v="10"/>
    <n v="5623"/>
    <n v="697266"/>
    <n v="2.082577907320212E-4"/>
    <n v="7.7915828668967073"/>
    <n v="8.2080984483607509"/>
    <n v="8.4171331032925067E-3"/>
    <n v="8.0984483607515756E-3"/>
    <n v="5477"/>
    <n v="5770"/>
    <n v="7.792126495079593"/>
    <n v="8.208977519921353"/>
    <n v="7.8735049204068375E-3"/>
    <n v="8.9775199213537604E-3"/>
    <n v="8.0025295431037403E-3"/>
    <n v="2.0830929063274503E-4"/>
    <n v="7.7942202524709954"/>
    <n v="8.210838833736485"/>
    <n v="5.7797475290044531E-3"/>
    <n v="1.0838833736485753E-2"/>
    <n v="292.7765114130645"/>
    <n v="7.7949754934654649"/>
    <n v="8.2115062847101452"/>
    <n v="5.0245065345349005E-3"/>
    <n v="1.150628471014592E-2"/>
    <m/>
    <m/>
    <m/>
    <m/>
    <m/>
    <m/>
    <m/>
    <m/>
    <m/>
    <m/>
    <m/>
    <m/>
    <m/>
    <m/>
    <m/>
    <m/>
    <m/>
    <m/>
  </r>
  <r>
    <x v="46"/>
    <n v="28646"/>
    <n v="11.6"/>
    <n v="10.4"/>
    <n v="12.9"/>
    <x v="13"/>
    <x v="2"/>
    <s v="North Dakota"/>
    <x v="46"/>
    <n v="332"/>
    <n v="28314"/>
    <n v="1.2394293192225388E-3"/>
    <n v="10.350321431318548"/>
    <n v="12.829180069763627"/>
    <n v="4.9678568681452262E-2"/>
    <n v="7.0819930236373452E-2"/>
    <n v="297"/>
    <n v="368"/>
    <n v="10.367939677441877"/>
    <n v="12.846470711443134"/>
    <n v="3.2060322558123744E-2"/>
    <n v="5.3529288556866561E-2"/>
    <n v="1.1655238298274761E-2"/>
    <n v="1.2445252880692909E-3"/>
    <n v="10.41071301020547"/>
    <n v="12.899763586344051"/>
    <n v="1.0713010205469331E-2"/>
    <n v="2.3641365594961883E-4"/>
    <n v="71.060428759465182"/>
    <n v="10.432536440392493"/>
    <n v="12.912844363268871"/>
    <n v="3.2536440392492594E-2"/>
    <n v="1.2844363268870396E-2"/>
    <m/>
    <m/>
    <m/>
    <m/>
    <m/>
    <m/>
    <m/>
    <m/>
    <m/>
    <m/>
    <m/>
    <m/>
    <m/>
    <m/>
    <m/>
    <m/>
    <m/>
    <m/>
  </r>
  <r>
    <x v="41"/>
    <n v="910230"/>
    <n v="5.9"/>
    <n v="5.7"/>
    <n v="6"/>
    <x v="13"/>
    <x v="2"/>
    <s v="Ohio"/>
    <x v="41"/>
    <n v="5370"/>
    <n v="904860"/>
    <n v="1.5732553281618518E-4"/>
    <n v="5.7422822586211444"/>
    <n v="6.0569333242535146"/>
    <n v="4.2282258621144209E-2"/>
    <n v="5.6933324253514606E-2"/>
    <n v="5228"/>
    <n v="5514"/>
    <n v="5.7436032651088187"/>
    <n v="6.0578095646155363"/>
    <n v="4.3603265108818512E-2"/>
    <n v="5.7809564615536324E-2"/>
    <n v="5.9016930427469444E-3"/>
    <n v="1.5736665333524627E-4"/>
    <n v="5.7443263894116985"/>
    <n v="6.0590596960821905"/>
    <n v="4.4326389411698308E-2"/>
    <n v="5.9059696082190527E-2"/>
    <n v="286.41734690581131"/>
    <n v="5.7449106128340013"/>
    <n v="6.0595740914482157"/>
    <n v="4.4910612834001107E-2"/>
    <n v="5.9574091448215682E-2"/>
    <m/>
    <m/>
    <m/>
    <m/>
    <m/>
    <m/>
    <m/>
    <m/>
    <m/>
    <m/>
    <m/>
    <m/>
    <m/>
    <m/>
    <m/>
    <m/>
    <m/>
    <m/>
  </r>
  <r>
    <x v="26"/>
    <n v="369633"/>
    <n v="5.6"/>
    <n v="5.4"/>
    <n v="5.8"/>
    <x v="13"/>
    <x v="2"/>
    <s v="Oklahoma"/>
    <x v="26"/>
    <n v="2070"/>
    <n v="367563"/>
    <n v="2.4057087723665629E-4"/>
    <n v="5.359578460079006"/>
    <n v="5.8407202145523183"/>
    <n v="4.0421539920994398E-2"/>
    <n v="4.0720214552318446E-2"/>
    <n v="1981"/>
    <n v="2159"/>
    <n v="5.3593699696726214"/>
    <n v="5.840928704958702"/>
    <n v="4.0630030327378996E-2"/>
    <n v="4.0928704958702156E-2"/>
    <n v="5.605287398391454E-3"/>
    <n v="2.4073417643907653E-4"/>
    <n v="5.3645532219523773"/>
    <n v="5.8460215748305302"/>
    <n v="3.5446778047623084E-2"/>
    <n v="4.6021574830530376E-2"/>
    <n v="177.86599858192423"/>
    <n v="5.3660444729786363"/>
    <n v="5.8472356818417799"/>
    <n v="3.3955527021364063E-2"/>
    <n v="4.7235681841780064E-2"/>
    <m/>
    <m/>
    <m/>
    <m/>
    <m/>
    <m/>
    <m/>
    <m/>
    <m/>
    <m/>
    <m/>
    <m/>
    <m/>
    <m/>
    <m/>
    <m/>
    <m/>
    <m/>
  </r>
  <r>
    <x v="19"/>
    <n v="191205"/>
    <n v="8.4"/>
    <n v="8"/>
    <n v="8.8000000000000007"/>
    <x v="13"/>
    <x v="2"/>
    <s v="Oregon"/>
    <x v="19"/>
    <n v="1606"/>
    <n v="189599"/>
    <n v="4.0906282699995514E-4"/>
    <n v="7.9902991143718705"/>
    <n v="8.8084247683717791"/>
    <n v="9.7008856281295408E-3"/>
    <n v="8.4247683717784128E-3"/>
    <n v="1528"/>
    <n v="1685"/>
    <n v="7.9914228184409399"/>
    <n v="8.8125310530582368"/>
    <n v="8.5771815590600653E-3"/>
    <n v="1.2531053058236097E-2"/>
    <n v="8.4092383863778285E-3"/>
    <n v="4.0941624452396283E-4"/>
    <n v="7.9998221418538655"/>
    <n v="8.8186546309017917"/>
    <n v="1.778581461344686E-4"/>
    <n v="1.8654630901790981E-2"/>
    <n v="156.4527368789154"/>
    <n v="8.0027385203337289"/>
    <n v="8.8209681361049732"/>
    <n v="2.7385203337288999E-3"/>
    <n v="2.0968136104972501E-2"/>
    <m/>
    <m/>
    <m/>
    <m/>
    <m/>
    <m/>
    <m/>
    <m/>
    <m/>
    <m/>
    <m/>
    <m/>
    <m/>
    <m/>
    <m/>
    <m/>
    <m/>
    <m/>
  </r>
  <r>
    <x v="11"/>
    <n v="757320"/>
    <n v="2.9"/>
    <n v="2.8"/>
    <n v="3"/>
    <x v="13"/>
    <x v="2"/>
    <s v="Pennsylvania"/>
    <x v="11"/>
    <n v="2196"/>
    <n v="755124"/>
    <n v="1.2110282003858015E-4"/>
    <n v="2.7785961183230108"/>
    <n v="3.0208017584001707"/>
    <n v="2.1403881676989034E-2"/>
    <n v="2.0801758400170733E-2"/>
    <n v="2105"/>
    <n v="2288"/>
    <n v="2.7795383721544393"/>
    <n v="3.0211799503512387"/>
    <n v="2.0461627845560493E-2"/>
    <n v="2.1179950351238652E-2"/>
    <n v="2.9022204360772898E-3"/>
    <n v="1.2118123776096741E-4"/>
    <n v="2.7810391983163223"/>
    <n v="3.023401673838257"/>
    <n v="1.8960801683677531E-2"/>
    <n v="2.3401673838256976E-2"/>
    <n v="183.44657831055724"/>
    <n v="2.7817656396462724"/>
    <n v="3.0239956715929579"/>
    <n v="1.8234360353727386E-2"/>
    <n v="2.3995671592957901E-2"/>
    <m/>
    <m/>
    <m/>
    <m/>
    <m/>
    <m/>
    <m/>
    <m/>
    <m/>
    <m/>
    <m/>
    <m/>
    <m/>
    <m/>
    <m/>
    <m/>
    <m/>
    <m/>
  </r>
  <r>
    <x v="27"/>
    <n v="74866"/>
    <n v="17.899999999999999"/>
    <n v="17"/>
    <n v="18.899999999999999"/>
    <x v="13"/>
    <x v="2"/>
    <s v="Rhode Island"/>
    <x v="27"/>
    <n v="1340"/>
    <n v="73526"/>
    <n v="9.4971656985563813E-4"/>
    <n v="16.948929010247479"/>
    <n v="18.848362149958753"/>
    <n v="5.1070989752521001E-2"/>
    <n v="5.163785004124577E-2"/>
    <n v="1269"/>
    <n v="1412"/>
    <n v="16.950284508321534"/>
    <n v="18.860363850078809"/>
    <n v="4.9715491678465895E-2"/>
    <n v="3.9636149921189912E-2"/>
    <n v="1.7923381474614437E-2"/>
    <n v="9.5065807944849483E-4"/>
    <n v="16.972723395165939"/>
    <n v="18.874039554062932"/>
    <n v="2.7276604834060691E-2"/>
    <n v="2.5960445937066368E-2"/>
    <n v="142.2287984417672"/>
    <n v="16.980219343575037"/>
    <n v="18.879900118510225"/>
    <n v="1.9780656424963183E-2"/>
    <n v="2.0099881489773708E-2"/>
    <m/>
    <m/>
    <m/>
    <m/>
    <m/>
    <m/>
    <m/>
    <m/>
    <m/>
    <m/>
    <m/>
    <m/>
    <m/>
    <m/>
    <m/>
    <m/>
    <m/>
    <m/>
  </r>
  <r>
    <x v="4"/>
    <n v="369536"/>
    <n v="6.6"/>
    <n v="6.3"/>
    <n v="6.8"/>
    <x v="13"/>
    <x v="2"/>
    <s v="South Carolina"/>
    <x v="4"/>
    <n v="2439"/>
    <n v="367097"/>
    <n v="2.6107138826576192E-4"/>
    <n v="6.3390974721429663"/>
    <n v="6.8612402486744912"/>
    <n v="3.9097472142966438E-2"/>
    <n v="6.1240248674491404E-2"/>
    <n v="2343"/>
    <n v="2536"/>
    <n v="6.3403836162105991"/>
    <n v="6.8626602009005886"/>
    <n v="4.0383616210599271E-2"/>
    <n v="6.2660200900588769E-2"/>
    <n v="6.6052978747146761E-3"/>
    <n v="2.6122113389168215E-4"/>
    <n v="6.3440767408229934"/>
    <n v="6.8665190086063586"/>
    <n v="4.4076740822993621E-2"/>
    <n v="6.6519008606358732E-2"/>
    <n v="192.96914578327099"/>
    <n v="6.3455570778557497"/>
    <n v="6.8677447397367892"/>
    <n v="4.5557077855749917E-2"/>
    <n v="6.7744739736789406E-2"/>
    <m/>
    <m/>
    <m/>
    <m/>
    <m/>
    <m/>
    <m/>
    <m/>
    <m/>
    <m/>
    <m/>
    <m/>
    <m/>
    <m/>
    <m/>
    <m/>
    <m/>
    <m/>
  </r>
  <r>
    <x v="42"/>
    <n v="61406"/>
    <n v="4.0999999999999996"/>
    <n v="3.6"/>
    <n v="4.5999999999999996"/>
    <x v="13"/>
    <x v="2"/>
    <s v="South Dakota"/>
    <x v="42"/>
    <n v="252"/>
    <n v="61154"/>
    <n v="5.0564368007803985E-4"/>
    <n v="3.5981898215341799"/>
    <n v="4.6094771816902602"/>
    <n v="1.8101784658202114E-3"/>
    <n v="9.4771816902605721E-3"/>
    <n v="221"/>
    <n v="283"/>
    <n v="3.598996840699606"/>
    <n v="4.6086701625248345"/>
    <n v="1.0031593003940742E-3"/>
    <n v="8.670162524834879E-3"/>
    <n v="4.134854013271105E-3"/>
    <n v="5.084743586574171E-4"/>
    <n v="3.6263796546136877"/>
    <n v="4.6433283719285221"/>
    <n v="2.6379654613687631E-2"/>
    <n v="4.3328371928522458E-2"/>
    <n v="62.15654873541461"/>
    <n v="3.6369163270419027"/>
    <n v="4.6490757343755726"/>
    <n v="3.6916327041902619E-2"/>
    <n v="4.9075734375572999E-2"/>
    <m/>
    <m/>
    <m/>
    <m/>
    <m/>
    <m/>
    <m/>
    <m/>
    <m/>
    <m/>
    <m/>
    <m/>
    <m/>
    <m/>
    <m/>
    <m/>
    <m/>
    <m/>
  </r>
  <r>
    <x v="16"/>
    <n v="543490"/>
    <n v="3.9"/>
    <n v="3.8"/>
    <n v="4.0999999999999996"/>
    <x v="13"/>
    <x v="2"/>
    <s v="Tennessee"/>
    <x v="16"/>
    <n v="2120"/>
    <n v="541370"/>
    <n v="1.6572032557844838E-4"/>
    <n v="3.7349954189614691"/>
    <n v="4.0664360701183666"/>
    <n v="6.5004581038530684E-2"/>
    <n v="3.3563929881633037E-2"/>
    <n v="2030"/>
    <n v="2210"/>
    <n v="3.7351193214226575"/>
    <n v="4.0663121676571787"/>
    <n v="6.4880678577342366E-2"/>
    <n v="3.3687832342820911E-2"/>
    <n v="3.9042222147628882E-3"/>
    <n v="1.6583099208852201E-4"/>
    <n v="3.7383912226743661"/>
    <n v="4.0700532068514095"/>
    <n v="6.1608777325633746E-2"/>
    <n v="2.9946793148590167E-2"/>
    <n v="180.15447975695309"/>
    <n v="3.7394048184184556"/>
    <n v="4.0708795583591897"/>
    <n v="6.05951815815442E-2"/>
    <n v="2.9120441640809958E-2"/>
    <m/>
    <m/>
    <m/>
    <m/>
    <m/>
    <m/>
    <m/>
    <m/>
    <m/>
    <m/>
    <m/>
    <m/>
    <m/>
    <m/>
    <m/>
    <m/>
    <m/>
    <m/>
  </r>
  <r>
    <x v="50"/>
    <n v="2048393"/>
    <n v="3.5"/>
    <n v="3.5"/>
    <n v="3.6"/>
    <x v="13"/>
    <x v="2"/>
    <s v="Texas"/>
    <x v="50"/>
    <n v="7169"/>
    <n v="2041224"/>
    <n v="8.0872857727237957E-5"/>
    <n v="3.4189438278404243"/>
    <n v="3.5806895432948997"/>
    <n v="8.1056172159575723E-2"/>
    <n v="1.9310456705100343E-2"/>
    <n v="7004"/>
    <n v="7336"/>
    <n v="3.4192657366042551"/>
    <n v="3.5813440096700195"/>
    <n v="8.0734263395744854E-2"/>
    <n v="1.8655990329980554E-2"/>
    <n v="3.5007477966541795E-3"/>
    <n v="8.0888860482088634E-5"/>
    <n v="3.419858936172091"/>
    <n v="3.5816366571362681"/>
    <n v="8.0141063827908976E-2"/>
    <n v="1.836334286373198E-2"/>
    <n v="331.32954764656785"/>
    <n v="3.4201165583704602"/>
    <n v="3.5818672215918519"/>
    <n v="7.9883441629539753E-2"/>
    <n v="1.8132778408148198E-2"/>
    <m/>
    <m/>
    <m/>
    <m/>
    <m/>
    <m/>
    <m/>
    <m/>
    <m/>
    <m/>
    <m/>
    <m/>
    <m/>
    <m/>
    <m/>
    <m/>
    <m/>
    <m/>
  </r>
  <r>
    <x v="12"/>
    <n v="115356"/>
    <n v="4.9000000000000004"/>
    <n v="4.5"/>
    <n v="5.3"/>
    <x v="13"/>
    <x v="2"/>
    <s v="Utah"/>
    <x v="12"/>
    <n v="565"/>
    <n v="114791"/>
    <n v="4.0287094941480475E-4"/>
    <n v="4.495010391824489"/>
    <n v="5.3007522906540991"/>
    <n v="4.9896081755109734E-3"/>
    <n v="7.5229065409931906E-4"/>
    <n v="519"/>
    <n v="612"/>
    <n v="4.4991157807136171"/>
    <n v="5.3053157182981376"/>
    <n v="8.8421928638293679E-4"/>
    <n v="5.315718298137817E-3"/>
    <n v="4.9143681392169502E-3"/>
    <n v="4.0387499740429401E-4"/>
    <n v="4.5104931418126561"/>
    <n v="5.3182431366212439"/>
    <n v="1.0493141812656148E-2"/>
    <n v="1.8243136621244105E-2"/>
    <n v="92.985612480148475"/>
    <n v="4.5156782168101817"/>
    <n v="5.3217265894870902"/>
    <n v="1.5678216810181667E-2"/>
    <n v="2.1726589487090386E-2"/>
    <m/>
    <m/>
    <m/>
    <m/>
    <m/>
    <m/>
    <m/>
    <m/>
    <m/>
    <m/>
    <m/>
    <m/>
    <m/>
    <m/>
    <m/>
    <m/>
    <m/>
    <m/>
  </r>
  <r>
    <x v="44"/>
    <n v="50831"/>
    <n v="19.2"/>
    <n v="18.100000000000001"/>
    <n v="20.5"/>
    <x v="13"/>
    <x v="2"/>
    <s v="Vermont"/>
    <x v="44"/>
    <n v="976"/>
    <n v="49855"/>
    <n v="1.1929833423054072E-3"/>
    <n v="18.007898009625499"/>
    <n v="20.393864694236317"/>
    <n v="9.2101990374501952E-2"/>
    <n v="0.10613530576368291"/>
    <n v="916"/>
    <n v="1037"/>
    <n v="18.020499301607288"/>
    <n v="20.400936436426591"/>
    <n v="7.9500698392713787E-2"/>
    <n v="9.9063563573409397E-2"/>
    <n v="1.9237214110375895E-2"/>
    <n v="1.1945968422409001E-3"/>
    <n v="18.042617268134993"/>
    <n v="20.431810952616797"/>
    <n v="5.7382731865008196E-2"/>
    <n v="6.8189047383203416E-2"/>
    <n v="121.31144796766689"/>
    <n v="18.053857926752045"/>
    <n v="20.440241841530977"/>
    <n v="4.6142073247956716E-2"/>
    <n v="5.9758158469023215E-2"/>
    <m/>
    <m/>
    <m/>
    <m/>
    <m/>
    <m/>
    <m/>
    <m/>
    <m/>
    <m/>
    <m/>
    <m/>
    <m/>
    <m/>
    <m/>
    <m/>
    <m/>
    <m/>
  </r>
  <r>
    <x v="43"/>
    <n v="413147"/>
    <n v="7.7"/>
    <n v="7.4"/>
    <n v="7.9"/>
    <x v="13"/>
    <x v="2"/>
    <s v="Virginia"/>
    <x v="43"/>
    <n v="3181"/>
    <n v="409966"/>
    <n v="2.6653051627729138E-4"/>
    <n v="7.4329081822973073"/>
    <n v="7.9659692148518912"/>
    <n v="3.2908182297306965E-2"/>
    <n v="6.5969214851890889E-2"/>
    <n v="3072"/>
    <n v="3292"/>
    <n v="7.435610085514357"/>
    <n v="7.9681082036175983"/>
    <n v="3.5610085514356626E-2"/>
    <n v="6.8108203617597951E-2"/>
    <n v="7.7040160880988877E-3"/>
    <n v="2.6664716854691602E-4"/>
    <n v="7.4373689195519717"/>
    <n v="7.9706632566458033"/>
    <n v="3.7368919551971302E-2"/>
    <n v="7.0663256645802974E-2"/>
    <n v="220.24889443032652"/>
    <n v="7.438678501400326"/>
    <n v="7.9717740982836238"/>
    <n v="3.8678501400325693E-2"/>
    <n v="7.1774098283623466E-2"/>
    <m/>
    <m/>
    <m/>
    <m/>
    <m/>
    <m/>
    <m/>
    <m/>
    <m/>
    <m/>
    <m/>
    <m/>
    <m/>
    <m/>
    <m/>
    <m/>
    <m/>
    <m/>
  </r>
  <r>
    <x v="28"/>
    <n v="519657"/>
    <n v="3.1"/>
    <n v="2.9"/>
    <n v="3.2"/>
    <x v="13"/>
    <x v="2"/>
    <s v="Washington"/>
    <x v="28"/>
    <n v="1611"/>
    <n v="518046"/>
    <n v="1.5114885127395946E-4"/>
    <n v="2.9489729598437586"/>
    <n v="3.2512706623916778"/>
    <n v="4.8972959843758712E-2"/>
    <n v="5.1270662391677657E-2"/>
    <n v="1533"/>
    <n v="1690"/>
    <n v="2.9500228035030798"/>
    <n v="3.2521451649838258"/>
    <n v="5.002280350307986E-2"/>
    <n v="5.2145164983825598E-2"/>
    <n v="3.1037950153843933E-3"/>
    <n v="1.5128213162165379E-4"/>
    <n v="2.9525128837627395"/>
    <n v="3.2550771470060469"/>
    <n v="5.2512883762739548E-2"/>
    <n v="5.5077147006046712E-2"/>
    <n v="157.11378241264956"/>
    <n v="2.9535876397676373"/>
    <n v="3.2559267230273856"/>
    <n v="5.3587639767637363E-2"/>
    <n v="5.5926723027385439E-2"/>
    <m/>
    <m/>
    <m/>
    <m/>
    <m/>
    <m/>
    <m/>
    <m/>
    <m/>
    <m/>
    <m/>
    <m/>
    <m/>
    <m/>
    <m/>
    <m/>
    <m/>
    <m/>
  </r>
  <r>
    <x v="5"/>
    <n v="146409"/>
    <n v="10.9"/>
    <n v="10.4"/>
    <n v="11.4"/>
    <x v="13"/>
    <x v="2"/>
    <s v="West Virginia"/>
    <x v="5"/>
    <n v="1596"/>
    <n v="144813"/>
    <n v="5.3188365973515564E-4"/>
    <n v="10.369085542977793"/>
    <n v="11.432852862448105"/>
    <n v="3.0914457022207742E-2"/>
    <n v="3.2852862448104148E-2"/>
    <n v="1518"/>
    <n v="1674"/>
    <n v="10.368215068745775"/>
    <n v="11.433723336680123"/>
    <n v="3.1784931254225768E-2"/>
    <n v="3.3723336680122173E-2"/>
    <n v="1.091380177782951E-2"/>
    <n v="5.3234088419184882E-4"/>
    <n v="10.38146089363766"/>
    <n v="11.446142662021359"/>
    <n v="1.8539106362339908E-2"/>
    <n v="4.6142662021358305E-2"/>
    <n v="155.76835522750656"/>
    <n v="10.385267689953631"/>
    <n v="11.44916586770546"/>
    <n v="1.4732310046369435E-2"/>
    <n v="4.9165867705459831E-2"/>
    <m/>
    <m/>
    <m/>
    <m/>
    <m/>
    <m/>
    <m/>
    <m/>
    <m/>
    <m/>
    <m/>
    <m/>
    <m/>
    <m/>
    <m/>
    <m/>
    <m/>
    <m/>
  </r>
  <r>
    <x v="13"/>
    <n v="367548"/>
    <n v="5.3"/>
    <n v="5"/>
    <n v="5.5"/>
    <x v="13"/>
    <x v="2"/>
    <s v="Wisconsin"/>
    <x v="13"/>
    <n v="1948"/>
    <n v="365600"/>
    <n v="2.3473322467678571E-4"/>
    <n v="5.0652548040976866"/>
    <n v="5.5347212534512584"/>
    <n v="6.5254804097686581E-2"/>
    <n v="3.4721253451258427E-2"/>
    <n v="1862"/>
    <n v="2035"/>
    <n v="5.0660049843829924"/>
    <n v="5.536691806240273"/>
    <n v="6.6004984382992404E-2"/>
    <n v="3.6691806240273017E-2"/>
    <n v="5.3051583734992922E-3"/>
    <n v="2.3490276169026855E-4"/>
    <n v="5.0702556118090234"/>
    <n v="5.5400611351895606"/>
    <n v="7.0255611809023399E-2"/>
    <n v="4.0061135189560559E-2"/>
    <n v="172.572187144704"/>
    <n v="5.0717597507856498"/>
    <n v="5.5412777008515821"/>
    <n v="7.1759750785649778E-2"/>
    <n v="4.1277700851582111E-2"/>
    <m/>
    <m/>
    <m/>
    <m/>
    <m/>
    <m/>
    <m/>
    <m/>
    <m/>
    <m/>
    <m/>
    <m/>
    <m/>
    <m/>
    <m/>
    <m/>
    <m/>
    <m/>
  </r>
  <r>
    <x v="29"/>
    <n v="36620"/>
    <n v="7.6"/>
    <n v="6.8"/>
    <n v="8.6"/>
    <x v="13"/>
    <x v="2"/>
    <s v="Wyoming"/>
    <x v="29"/>
    <n v="278"/>
    <n v="36342"/>
    <n v="8.889910548348759E-4"/>
    <n v="6.7024890107030819"/>
    <n v="8.4804711203728331"/>
    <n v="9.7510989296917927E-2"/>
    <n v="0.11952887962716652"/>
    <n v="246"/>
    <n v="311"/>
    <n v="6.7176406335335885"/>
    <n v="8.4926269797924636"/>
    <n v="8.2359366466411288E-2"/>
    <n v="0.10737302020753603"/>
    <n v="7.6431285812845655E-3"/>
    <n v="8.9343386379943314E-4"/>
    <n v="6.7496947174851325"/>
    <n v="8.5365624450839981"/>
    <n v="5.0305282514867322E-2"/>
    <n v="6.3437554916001559E-2"/>
    <n v="65.16489928796517"/>
    <n v="6.7671295498870645"/>
    <n v="8.5464322306622531"/>
    <n v="3.2870450112935323E-2"/>
    <n v="5.356776933774654E-2"/>
    <m/>
    <m/>
    <m/>
    <m/>
    <m/>
    <m/>
    <m/>
    <m/>
    <m/>
    <m/>
    <m/>
    <m/>
    <m/>
    <m/>
    <m/>
    <m/>
    <m/>
    <m/>
  </r>
  <r>
    <x v="6"/>
    <n v="389115"/>
    <n v="17.2"/>
    <n v="16.8"/>
    <n v="17.600000000000001"/>
    <x v="5"/>
    <x v="2"/>
    <s v="Alabama"/>
    <x v="6"/>
    <n v="6693"/>
    <n v="382422"/>
    <n v="4.085196758354805E-4"/>
    <n v="16.792050849587593"/>
    <n v="17.609090201258557"/>
    <n v="7.949150412407846E-3"/>
    <n v="9.0902012585551972E-3"/>
    <n v="6534"/>
    <n v="6852"/>
    <n v="16.791950965652827"/>
    <n v="17.609190085193323"/>
    <n v="8.0490343471737447E-3"/>
    <n v="9.1900851933210959E-3"/>
    <n v="1.7205336817695194E-2"/>
    <n v="4.0860106453990378E-4"/>
    <n v="16.796735753155293"/>
    <n v="17.613937882235096"/>
    <n v="3.2642468447079409E-3"/>
    <n v="1.3937882235094179E-2"/>
    <n v="317.93380795512007"/>
    <n v="16.798091300147238"/>
    <n v="17.615152244210428"/>
    <n v="1.908699852762652E-3"/>
    <n v="1.5152244210426602E-2"/>
    <m/>
    <m/>
    <m/>
    <m/>
    <m/>
    <m/>
    <m/>
    <m/>
    <m/>
    <m/>
    <m/>
    <m/>
    <m/>
    <m/>
    <m/>
    <m/>
    <m/>
    <m/>
  </r>
  <r>
    <x v="30"/>
    <n v="62444"/>
    <n v="9"/>
    <n v="8.3000000000000007"/>
    <n v="9.8000000000000007"/>
    <x v="5"/>
    <x v="2"/>
    <s v="Alaska"/>
    <x v="30"/>
    <n v="562"/>
    <n v="61882"/>
    <n v="7.4073411521188772E-4"/>
    <n v="8.2593299421835376"/>
    <n v="9.7407981726073132"/>
    <n v="4.0670057816463157E-2"/>
    <n v="5.9201827392687534E-2"/>
    <n v="516"/>
    <n v="609"/>
    <n v="8.2634040099929535"/>
    <n v="9.7527384536544748"/>
    <n v="3.6595990007047163E-2"/>
    <n v="4.7261546345525929E-2"/>
    <n v="9.0302677600507166E-3"/>
    <n v="7.4255632765874672E-4"/>
    <n v="8.2877114323919692"/>
    <n v="9.7728240877094645"/>
    <n v="1.2288567608031542E-2"/>
    <n v="2.7175912290536175E-2"/>
    <n v="92.547774695554821"/>
    <n v="8.2972738521994476"/>
    <n v="9.7792750316410562"/>
    <n v="2.7261478005531359E-3"/>
    <n v="2.0724968358944551E-2"/>
    <m/>
    <m/>
    <m/>
    <m/>
    <m/>
    <m/>
    <m/>
    <m/>
    <m/>
    <m/>
    <m/>
    <m/>
    <m/>
    <m/>
    <m/>
    <m/>
    <m/>
    <m/>
  </r>
  <r>
    <x v="0"/>
    <n v="526254"/>
    <n v="11.3"/>
    <n v="11"/>
    <n v="11.6"/>
    <x v="5"/>
    <x v="2"/>
    <s v="Arizona"/>
    <x v="0"/>
    <n v="5947"/>
    <n v="520307"/>
    <n v="2.8558393925677295E-4"/>
    <n v="11.015042754317053"/>
    <n v="11.5862106328306"/>
    <n v="1.5042754317052598E-2"/>
    <n v="1.3789367169399824E-2"/>
    <n v="5797"/>
    <n v="6097"/>
    <n v="11.015593230645278"/>
    <n v="11.585660156502373"/>
    <n v="1.5593230645277956E-2"/>
    <n v="1.4339843497626958E-2"/>
    <n v="1.1304193991522398E-2"/>
    <n v="2.8564972884035565E-4"/>
    <n v="11.018544262682044"/>
    <n v="11.589843720362753"/>
    <n v="1.8544262682043566E-2"/>
    <n v="1.0156279637246968E-2"/>
    <n v="300.59143642176508"/>
    <n v="11.019550787355332"/>
    <n v="11.59073740490483"/>
    <n v="1.9550787355331778E-2"/>
    <n v="9.262595095169246E-3"/>
    <m/>
    <m/>
    <m/>
    <m/>
    <m/>
    <m/>
    <m/>
    <m/>
    <m/>
    <m/>
    <m/>
    <m/>
    <m/>
    <m/>
    <m/>
    <m/>
    <m/>
    <m/>
  </r>
  <r>
    <x v="7"/>
    <n v="345509"/>
    <n v="6.5"/>
    <n v="6.2"/>
    <n v="6.8"/>
    <x v="5"/>
    <x v="2"/>
    <s v="Arkansas"/>
    <x v="7"/>
    <n v="2246"/>
    <n v="343263"/>
    <n v="2.6796459537172749E-4"/>
    <n v="6.2325896593654857"/>
    <n v="6.7685188501089408"/>
    <n v="3.2589659365485524E-2"/>
    <n v="3.148114989105899E-2"/>
    <n v="2154"/>
    <n v="2339"/>
    <n v="6.2342804384256274"/>
    <n v="6.7697223516608833"/>
    <n v="3.4280438425627224E-2"/>
    <n v="3.0277648339116503E-2"/>
    <n v="6.5060410487760732E-3"/>
    <n v="2.6813157172746687E-4"/>
    <n v="6.2379094770486061"/>
    <n v="6.7741726205035402"/>
    <n v="3.7909477048605922E-2"/>
    <n v="2.5827379496459635E-2"/>
    <n v="185.18772867316483"/>
    <n v="6.2394985262239606"/>
    <n v="6.7754778197612646"/>
    <n v="3.949852622396044E-2"/>
    <n v="2.4522180238735203E-2"/>
    <m/>
    <m/>
    <m/>
    <m/>
    <m/>
    <m/>
    <m/>
    <m/>
    <m/>
    <m/>
    <m/>
    <m/>
    <m/>
    <m/>
    <m/>
    <m/>
    <m/>
    <m/>
  </r>
  <r>
    <x v="31"/>
    <n v="3086090"/>
    <n v="4.7"/>
    <n v="4.5999999999999996"/>
    <n v="4.8"/>
    <x v="5"/>
    <x v="2"/>
    <s v="California"/>
    <x v="31"/>
    <n v="14505"/>
    <n v="3071585"/>
    <n v="7.6308926791269965E-5"/>
    <n v="4.6238132342604166"/>
    <n v="4.7764310878429574"/>
    <n v="2.3813234260416927E-2"/>
    <n v="2.3568912157042377E-2"/>
    <n v="14270"/>
    <n v="14741"/>
    <n v="4.6239740253848725"/>
    <n v="4.7765943313383605"/>
    <n v="2.397402538487281E-2"/>
    <n v="2.3405668661639289E-2"/>
    <n v="4.7007386925579731E-3"/>
    <n v="7.6316350748605784E-5"/>
    <n v="4.6244223418093675"/>
    <n v="4.7770550433065786"/>
    <n v="2.4422341809367865E-2"/>
    <n v="2.2944956693421226E-2"/>
    <n v="471.00001792556156"/>
    <n v="4.6245906487733759"/>
    <n v="4.7772107705590816"/>
    <n v="2.4590648773376245E-2"/>
    <n v="2.2789229440918213E-2"/>
    <m/>
    <m/>
    <m/>
    <m/>
    <m/>
    <m/>
    <m/>
    <m/>
    <m/>
    <m/>
    <m/>
    <m/>
    <m/>
    <m/>
    <m/>
    <m/>
    <m/>
    <m/>
  </r>
  <r>
    <x v="8"/>
    <n v="282212"/>
    <n v="5.7"/>
    <n v="5.5"/>
    <n v="6"/>
    <x v="5"/>
    <x v="2"/>
    <s v="Colorado"/>
    <x v="8"/>
    <n v="1609"/>
    <n v="280603"/>
    <n v="2.7778516786738222E-4"/>
    <n v="5.423602441447601"/>
    <n v="5.9791727771823657"/>
    <n v="7.6397558552399047E-2"/>
    <n v="2.0827222817634272E-2"/>
    <n v="1531"/>
    <n v="1687"/>
    <n v="5.4249996456564569"/>
    <n v="5.9777755729735089"/>
    <n v="7.500035434354313E-2"/>
    <n v="2.2224427026491078E-2"/>
    <n v="5.7081158913093958E-3"/>
    <n v="2.7802761846093034E-4"/>
    <n v="5.4300882728484652"/>
    <n v="5.9861435097703257"/>
    <n v="6.9911727151534819E-2"/>
    <n v="1.3856490229674279E-2"/>
    <n v="156.81145193933136"/>
    <n v="5.4320657391742149"/>
    <n v="5.9877094306436476"/>
    <n v="6.7934260825785131E-2"/>
    <n v="1.2290569356352421E-2"/>
    <m/>
    <m/>
    <m/>
    <m/>
    <m/>
    <m/>
    <m/>
    <m/>
    <m/>
    <m/>
    <m/>
    <m/>
    <m/>
    <m/>
    <m/>
    <m/>
    <m/>
    <m/>
  </r>
  <r>
    <x v="20"/>
    <n v="222605"/>
    <n v="6.6"/>
    <n v="6.3"/>
    <n v="7"/>
    <x v="5"/>
    <x v="2"/>
    <s v="Connecticut"/>
    <x v="20"/>
    <n v="1469"/>
    <n v="221136"/>
    <n v="3.3634605741622277E-4"/>
    <n v="6.2627869360026134"/>
    <n v="6.9354790508350579"/>
    <n v="3.7213063997386442E-2"/>
    <n v="6.452094916494211E-2"/>
    <n v="1395"/>
    <n v="1545"/>
    <n v="6.2667055996046805"/>
    <n v="6.9405449113901305"/>
    <n v="3.3294400395319279E-2"/>
    <n v="5.9455088609869478E-2"/>
    <n v="6.6076473861998216E-3"/>
    <n v="3.3666630218966376E-4"/>
    <n v="6.2709810840101579"/>
    <n v="6.944313688389486"/>
    <n v="2.9018915989841965E-2"/>
    <n v="5.5686311610513961E-2"/>
    <n v="149.76858466845198"/>
    <n v="6.273499416843511"/>
    <n v="6.9462875401137945"/>
    <n v="2.6500583156488844E-2"/>
    <n v="5.3712459886205544E-2"/>
    <m/>
    <m/>
    <m/>
    <m/>
    <m/>
    <m/>
    <m/>
    <m/>
    <m/>
    <m/>
    <m/>
    <m/>
    <m/>
    <m/>
    <m/>
    <m/>
    <m/>
    <m/>
  </r>
  <r>
    <x v="32"/>
    <n v="68633"/>
    <n v="5.4"/>
    <n v="4.9000000000000004"/>
    <n v="6"/>
    <x v="5"/>
    <x v="2"/>
    <s v="Delaware"/>
    <x v="32"/>
    <n v="371"/>
    <n v="68262"/>
    <n v="5.4856118686602063E-4"/>
    <n v="4.8570017347606029"/>
    <n v="5.9541241084926435"/>
    <n v="4.2998265239397426E-2"/>
    <n v="4.5875891507356492E-2"/>
    <n v="333"/>
    <n v="409"/>
    <n v="4.8518934040476154"/>
    <n v="5.9592324392056302"/>
    <n v="4.8106595952384978E-2"/>
    <n v="4.0767560794369828E-2"/>
    <n v="5.433244325994872E-3"/>
    <n v="5.5063707258309934E-4"/>
    <n v="4.8826072534117735"/>
    <n v="5.9838813985779709"/>
    <n v="1.7392746588226871E-2"/>
    <n v="1.6118601422029144E-2"/>
    <n v="75.34630817808484"/>
    <n v="4.8916524738793443"/>
    <n v="5.9894056131069071"/>
    <n v="8.3475261206560347E-3"/>
    <n v="1.0594386893092889E-2"/>
    <m/>
    <m/>
    <m/>
    <m/>
    <m/>
    <m/>
    <m/>
    <m/>
    <m/>
    <m/>
    <m/>
    <m/>
    <m/>
    <m/>
    <m/>
    <m/>
    <m/>
    <m/>
  </r>
  <r>
    <x v="47"/>
    <n v="61320"/>
    <n v="4.5"/>
    <n v="4"/>
    <n v="5.0999999999999996"/>
    <x v="5"/>
    <x v="2"/>
    <s v="District of Columbia"/>
    <x v="47"/>
    <n v="276"/>
    <n v="61044"/>
    <n v="5.2981091910539089E-4"/>
    <n v="3.9711675544758225"/>
    <n v="5.0307893926866045"/>
    <n v="2.8832445524177519E-2"/>
    <n v="6.9210607313395123E-2"/>
    <n v="244"/>
    <n v="309"/>
    <n v="3.9791258969341161"/>
    <n v="5.0391389432485321"/>
    <n v="2.0874103065883887E-2"/>
    <n v="6.0861056751467579E-2"/>
    <n v="4.5320176100998562E-3"/>
    <n v="5.3251490993841996E-4"/>
    <n v="3.9995027001614361"/>
    <n v="5.0645325200382763"/>
    <n v="4.9729983856394711E-4"/>
    <n v="3.5467479961723392E-2"/>
    <n v="65.030954228159004"/>
    <n v="4.0099453401234548"/>
    <n v="5.070396751534588"/>
    <n v="9.9453401234548267E-3"/>
    <n v="2.9603248465411625E-2"/>
    <m/>
    <m/>
    <m/>
    <m/>
    <m/>
    <m/>
    <m/>
    <m/>
    <m/>
    <m/>
    <m/>
    <m/>
    <m/>
    <m/>
    <m/>
    <m/>
    <m/>
    <m/>
  </r>
  <r>
    <x v="14"/>
    <n v="1369370"/>
    <n v="5.2"/>
    <n v="5.0999999999999996"/>
    <n v="5.3"/>
    <x v="5"/>
    <x v="2"/>
    <s v="Florida"/>
    <x v="14"/>
    <n v="7121"/>
    <n v="1362249"/>
    <n v="1.2046631315176789E-4"/>
    <n v="5.0797352393869906"/>
    <n v="5.3206678656905266"/>
    <n v="2.0264760613009081E-2"/>
    <n v="2.066786569052681E-2"/>
    <n v="6956"/>
    <n v="7286"/>
    <n v="5.0797081869764931"/>
    <n v="5.3206949181010241"/>
    <n v="2.0291813023506577E-2"/>
    <n v="2.0694918101024307E-2"/>
    <n v="5.2015895979305119E-3"/>
    <n v="1.2049013191042614E-4"/>
    <n v="5.0810994660200857"/>
    <n v="5.3220797298409384"/>
    <n v="1.890053397991398E-2"/>
    <n v="2.2079729840938533E-2"/>
    <n v="329.93675181428603"/>
    <n v="5.0814847946052693"/>
    <n v="5.3224246620287614"/>
    <n v="1.8515205394730394E-2"/>
    <n v="2.2424662028761588E-2"/>
    <m/>
    <m/>
    <m/>
    <m/>
    <m/>
    <m/>
    <m/>
    <m/>
    <m/>
    <m/>
    <m/>
    <m/>
    <m/>
    <m/>
    <m/>
    <m/>
    <m/>
    <m/>
  </r>
  <r>
    <x v="1"/>
    <n v="788431"/>
    <n v="6.3"/>
    <n v="6.2"/>
    <n v="6.5"/>
    <x v="5"/>
    <x v="2"/>
    <s v="Georgia"/>
    <x v="1"/>
    <n v="4967"/>
    <n v="783464"/>
    <n v="1.7464620623895317E-4"/>
    <n v="6.1252075539505872"/>
    <n v="6.4744999664284943"/>
    <n v="7.4792446049412931E-2"/>
    <n v="2.5500033571505654E-2"/>
    <n v="4830"/>
    <n v="5105"/>
    <n v="6.126090932497581"/>
    <n v="6.4748849296894715"/>
    <n v="7.3909067502419212E-2"/>
    <n v="2.5115070310528509E-2"/>
    <n v="6.3022591952132416E-3"/>
    <n v="1.7469546935115762E-4"/>
    <n v="6.1275637258620836"/>
    <n v="6.4769546645643992"/>
    <n v="7.2436274137916534E-2"/>
    <n v="2.3045335435600833E-2"/>
    <n v="275.40598476159028"/>
    <n v="6.128239751669966"/>
    <n v="6.4775469743847971"/>
    <n v="7.1760248330034138E-2"/>
    <n v="2.2453025615202904E-2"/>
    <m/>
    <m/>
    <m/>
    <m/>
    <m/>
    <m/>
    <m/>
    <m/>
    <m/>
    <m/>
    <m/>
    <m/>
    <m/>
    <m/>
    <m/>
    <m/>
    <m/>
    <m/>
  </r>
  <r>
    <x v="45"/>
    <n v="99733"/>
    <n v="1.9"/>
    <n v="1.7"/>
    <n v="2.2000000000000002"/>
    <x v="5"/>
    <x v="2"/>
    <s v="Hawaii"/>
    <x v="45"/>
    <n v="189"/>
    <n v="99544"/>
    <n v="2.6991574110599208E-4"/>
    <n v="1.6251440685858853"/>
    <n v="2.1649755507978696"/>
    <n v="7.4855931414114618E-2"/>
    <n v="3.5024449202130548E-2"/>
    <n v="163"/>
    <n v="217"/>
    <n v="1.6343637512157461"/>
    <n v="2.1758094111277111"/>
    <n v="6.5636248784253892E-2"/>
    <n v="2.4190588872289087E-2"/>
    <n v="1.9142447927747374E-3"/>
    <n v="2.719482477159524E-4"/>
    <n v="1.6422965450587852"/>
    <n v="2.1861930404906897"/>
    <n v="5.770345494121476E-2"/>
    <n v="1.3806959509310435E-2"/>
    <n v="53.90493774138249"/>
    <n v="1.6490221480250247"/>
    <n v="2.1894938228137106"/>
    <n v="5.0977851974975286E-2"/>
    <n v="1.0506177186289545E-2"/>
    <m/>
    <m/>
    <m/>
    <m/>
    <m/>
    <m/>
    <m/>
    <m/>
    <m/>
    <m/>
    <m/>
    <m/>
    <m/>
    <m/>
    <m/>
    <m/>
    <m/>
    <m/>
  </r>
  <r>
    <x v="21"/>
    <n v="125252"/>
    <n v="20.7"/>
    <n v="20"/>
    <n v="21.5"/>
    <x v="5"/>
    <x v="2"/>
    <s v="Idaho"/>
    <x v="21"/>
    <n v="2593"/>
    <n v="122659"/>
    <n v="7.8853696188979812E-4"/>
    <n v="19.913727273411833"/>
    <n v="21.490801197191427"/>
    <n v="8.6272726588166648E-2"/>
    <n v="9.1988028085729923E-3"/>
    <n v="2494"/>
    <n v="2692"/>
    <n v="19.911857694887107"/>
    <n v="21.492670775716157"/>
    <n v="8.8142305112892672E-2"/>
    <n v="7.3292242838434163E-3"/>
    <n v="2.0716963769417947E-2"/>
    <n v="7.8893578931635126E-4"/>
    <n v="19.928027980101593"/>
    <n v="21.505899558734299"/>
    <n v="7.1972019898407069E-2"/>
    <n v="5.8995587342991485E-3"/>
    <n v="197.55037305124142"/>
    <n v="19.932368133948689"/>
    <n v="21.509543064478279"/>
    <n v="6.7631866051311107E-2"/>
    <n v="9.5430644782794616E-3"/>
    <m/>
    <m/>
    <m/>
    <m/>
    <m/>
    <m/>
    <m/>
    <m/>
    <m/>
    <m/>
    <m/>
    <m/>
    <m/>
    <m/>
    <m/>
    <m/>
    <m/>
    <m/>
  </r>
  <r>
    <x v="34"/>
    <n v="1182884"/>
    <n v="5.7"/>
    <n v="5.5"/>
    <n v="5.8"/>
    <x v="5"/>
    <x v="2"/>
    <s v="Illinois"/>
    <x v="34"/>
    <n v="6742"/>
    <n v="1176142"/>
    <n v="1.3566227895302947E-4"/>
    <n v="5.5639667632861078"/>
    <n v="5.8352913211921678"/>
    <n v="6.3966763286107842E-2"/>
    <n v="3.5291321192167935E-2"/>
    <n v="6582"/>
    <n v="6903"/>
    <n v="5.5643664129365176"/>
    <n v="5.835737062974899"/>
    <n v="6.436641293651757E-2"/>
    <n v="3.5737062974899203E-2"/>
    <n v="5.7012342954622548E-3"/>
    <n v="1.3569054739024936E-4"/>
    <n v="5.5655437480720051"/>
    <n v="5.836924842852504"/>
    <n v="6.5543748072005137E-2"/>
    <n v="3.6924842852504192E-2"/>
    <n v="320.95663498441314"/>
    <n v="5.5659904355753271"/>
    <n v="5.8373235440368934"/>
    <n v="6.5990435575327133E-2"/>
    <n v="3.732354403689353E-2"/>
    <m/>
    <m/>
    <m/>
    <m/>
    <m/>
    <m/>
    <m/>
    <m/>
    <m/>
    <m/>
    <m/>
    <m/>
    <m/>
    <m/>
    <m/>
    <m/>
    <m/>
    <m/>
  </r>
  <r>
    <x v="22"/>
    <n v="522457"/>
    <n v="8"/>
    <n v="7.8"/>
    <n v="8.1999999999999993"/>
    <x v="5"/>
    <x v="2"/>
    <s v="Indiana"/>
    <x v="22"/>
    <n v="4180"/>
    <n v="518277"/>
    <n v="2.4156909457225329E-4"/>
    <n v="7.7590893328198574"/>
    <n v="8.242227521964363"/>
    <n v="4.0910667180142468E-2"/>
    <n v="4.2227521964363746E-2"/>
    <n v="4054"/>
    <n v="4306"/>
    <n v="7.7594902547003866"/>
    <n v="8.2418266000838347"/>
    <n v="4.0509745299613265E-2"/>
    <n v="4.182660008383543E-2"/>
    <n v="8.0042759142169278E-3"/>
    <n v="2.416494500914975E-4"/>
    <n v="7.7626264641254306"/>
    <n v="8.2459253643084249"/>
    <n v="3.7373535874569264E-2"/>
    <n v="4.5925364308425642E-2"/>
    <n v="252.43318418458227"/>
    <n v="7.7636519628768355"/>
    <n v="8.2468138846004528"/>
    <n v="3.6348037123164367E-2"/>
    <n v="4.6813884600453548E-2"/>
    <m/>
    <m/>
    <m/>
    <m/>
    <m/>
    <m/>
    <m/>
    <m/>
    <m/>
    <m/>
    <m/>
    <m/>
    <m/>
    <m/>
    <m/>
    <m/>
    <m/>
    <m/>
  </r>
  <r>
    <x v="33"/>
    <n v="201873"/>
    <n v="8.6999999999999993"/>
    <n v="8.3000000000000007"/>
    <n v="9.1"/>
    <x v="5"/>
    <x v="2"/>
    <s v="Iowa"/>
    <x v="33"/>
    <n v="1756"/>
    <n v="200117"/>
    <n v="4.0507457317755978E-4"/>
    <n v="8.293463616674476"/>
    <n v="9.1036127630295951"/>
    <n v="6.5363833255247528E-3"/>
    <n v="3.612763029595456E-3"/>
    <n v="1675"/>
    <n v="1839"/>
    <n v="8.2972958246025961"/>
    <n v="9.109687773996523"/>
    <n v="2.7041753974046401E-3"/>
    <n v="9.6877739965233189E-3"/>
    <n v="8.7078870300679439E-3"/>
    <n v="4.0539423398675483E-4"/>
    <n v="8.3024927960811894"/>
    <n v="9.1132812640546987"/>
    <n v="2.4927960811886862E-3"/>
    <n v="1.3281264054699093E-2"/>
    <n v="163.56927214619239"/>
    <n v="8.3052423508382223"/>
    <n v="9.1154852244843187"/>
    <n v="5.2423508382215545E-3"/>
    <n v="1.5485224484319104E-2"/>
    <m/>
    <m/>
    <m/>
    <m/>
    <m/>
    <m/>
    <m/>
    <m/>
    <m/>
    <m/>
    <m/>
    <m/>
    <m/>
    <m/>
    <m/>
    <m/>
    <m/>
    <m/>
  </r>
  <r>
    <x v="36"/>
    <n v="378070"/>
    <n v="8.3000000000000007"/>
    <n v="8"/>
    <n v="8.6"/>
    <x v="5"/>
    <x v="2"/>
    <s v="Kentucky"/>
    <x v="36"/>
    <n v="3138"/>
    <n v="374932"/>
    <n v="2.8919613798822032E-4"/>
    <n v="8.0108541172555174"/>
    <n v="8.5892463932319583"/>
    <n v="1.0854117255517437E-2"/>
    <n v="1.0753606768041379E-2"/>
    <n v="3029"/>
    <n v="3248"/>
    <n v="8.0117438569577057"/>
    <n v="8.5910016663580819"/>
    <n v="1.1743856957705745E-2"/>
    <n v="8.9983336419177107E-3"/>
    <n v="8.3050462240253746E-3"/>
    <n v="2.8932409993388759E-4"/>
    <n v="8.0157221240914858"/>
    <n v="8.5943703239592626"/>
    <n v="1.5722124091485767E-2"/>
    <n v="5.6296760407370527E-3"/>
    <n v="218.68923334985143"/>
    <n v="8.017153741818877"/>
    <n v="8.5955836921852562"/>
    <n v="1.7153741818876966E-2"/>
    <n v="4.4163078147434476E-3"/>
    <m/>
    <m/>
    <m/>
    <m/>
    <m/>
    <m/>
    <m/>
    <m/>
    <m/>
    <m/>
    <m/>
    <m/>
    <m/>
    <m/>
    <m/>
    <m/>
    <m/>
    <m/>
  </r>
  <r>
    <x v="37"/>
    <n v="580569"/>
    <n v="4.4000000000000004"/>
    <n v="4.3"/>
    <n v="4.5999999999999996"/>
    <x v="5"/>
    <x v="2"/>
    <s v="Louisiana"/>
    <x v="37"/>
    <n v="2555"/>
    <n v="578014"/>
    <n v="1.7026757791600567E-4"/>
    <n v="4.2305874453456562"/>
    <n v="4.5711226011776676"/>
    <n v="6.9412554654343595E-2"/>
    <n v="2.887739882233209E-2"/>
    <n v="2456"/>
    <n v="2654"/>
    <n v="4.2303326564112105"/>
    <n v="4.5713773901121142"/>
    <n v="6.9667343588789343E-2"/>
    <n v="2.8622609887885453E-2"/>
    <n v="4.4041342391860855E-3"/>
    <n v="1.7036172053302992E-4"/>
    <n v="4.2337725186530557"/>
    <n v="4.5744959597191155"/>
    <n v="6.6227481346944117E-2"/>
    <n v="2.5504040280884155E-2"/>
    <n v="197.72221514970636"/>
    <n v="4.2347134524202099"/>
    <n v="4.5752774627050936"/>
    <n v="6.5286547579789911E-2"/>
    <n v="2.4722537294906033E-2"/>
    <m/>
    <m/>
    <m/>
    <m/>
    <m/>
    <m/>
    <m/>
    <m/>
    <m/>
    <m/>
    <m/>
    <m/>
    <m/>
    <m/>
    <m/>
    <m/>
    <m/>
    <m/>
  </r>
  <r>
    <x v="2"/>
    <n v="404787"/>
    <n v="5.7"/>
    <n v="5.5"/>
    <n v="5.9"/>
    <x v="5"/>
    <x v="2"/>
    <s v="Maryland"/>
    <x v="2"/>
    <n v="2307"/>
    <n v="402480"/>
    <n v="2.3190184604460662E-4"/>
    <n v="5.4673918565693604"/>
    <n v="5.9311955486585735"/>
    <n v="3.2608143430639558E-2"/>
    <n v="3.1195548658573102E-2"/>
    <n v="2214"/>
    <n v="2402"/>
    <n v="5.4695432412602187"/>
    <n v="5.9339850341043565"/>
    <n v="3.0456758739781264E-2"/>
    <n v="3.398503410435616E-2"/>
    <n v="5.7039846086666783E-3"/>
    <n v="2.3204303267799849E-4"/>
    <n v="5.47194157598868"/>
    <n v="5.9360276413446771"/>
    <n v="2.8058424011319971E-2"/>
    <n v="3.6027641344676731E-2"/>
    <n v="187.76077676301725"/>
    <n v="5.4732966117619659"/>
    <n v="5.9371430171953214"/>
    <n v="2.6703388238034087E-2"/>
    <n v="3.7143017195321093E-2"/>
    <m/>
    <m/>
    <m/>
    <m/>
    <m/>
    <m/>
    <m/>
    <m/>
    <m/>
    <m/>
    <m/>
    <m/>
    <m/>
    <m/>
    <m/>
    <m/>
    <m/>
    <m/>
  </r>
  <r>
    <x v="17"/>
    <n v="308024"/>
    <n v="5.3"/>
    <n v="5"/>
    <n v="5.5"/>
    <x v="5"/>
    <x v="2"/>
    <s v="Massachusetts"/>
    <x v="17"/>
    <n v="1633"/>
    <n v="306391"/>
    <n v="2.5644979188600443E-4"/>
    <n v="5.0450851534429306"/>
    <n v="5.5579847372149391"/>
    <n v="4.5085153442930626E-2"/>
    <n v="5.798473721493913E-2"/>
    <n v="1554"/>
    <n v="1712"/>
    <n v="5.0450614237851594"/>
    <n v="5.5580084668727112"/>
    <n v="4.5061423785159427E-2"/>
    <n v="5.8008466872711217E-2"/>
    <n v="5.307704399924883E-3"/>
    <n v="2.5667072419950713E-4"/>
    <n v="5.0510336757253755"/>
    <n v="5.5643751241243899"/>
    <n v="5.1033675725375538E-2"/>
    <n v="6.4375124124389949E-2"/>
    <n v="158.00802533979157"/>
    <n v="5.052844279819829"/>
    <n v="5.5658109798150788"/>
    <n v="5.2844279819828976E-2"/>
    <n v="6.5810979815078774E-2"/>
    <m/>
    <m/>
    <m/>
    <m/>
    <m/>
    <m/>
    <m/>
    <m/>
    <m/>
    <m/>
    <m/>
    <m/>
    <m/>
    <m/>
    <m/>
    <m/>
    <m/>
    <m/>
  </r>
  <r>
    <x v="38"/>
    <n v="856223"/>
    <n v="8.3000000000000007"/>
    <n v="8.1"/>
    <n v="8.5"/>
    <x v="5"/>
    <x v="2"/>
    <s v="Michigan"/>
    <x v="38"/>
    <n v="7107"/>
    <n v="849116"/>
    <n v="1.9217390994902798E-4"/>
    <n v="8.1082338109367686"/>
    <n v="8.4925816308348239"/>
    <n v="8.2338109367690038E-3"/>
    <n v="7.4183691651761308E-3"/>
    <n v="6943"/>
    <n v="7272"/>
    <n v="8.108868834404122"/>
    <n v="8.4931145274069948"/>
    <n v="8.8688344041223388E-3"/>
    <n v="6.8854725930052041E-3"/>
    <n v="8.3026137294391778E-3"/>
    <n v="1.922114599363119E-4"/>
    <n v="8.110402269502865"/>
    <n v="8.49482518937549"/>
    <n v="1.040226950286538E-2"/>
    <n v="5.1748106245099734E-3"/>
    <n v="329.09838472367767"/>
    <n v="8.1110182498086427"/>
    <n v="8.4953771238693623"/>
    <n v="1.1018249808643077E-2"/>
    <n v="4.6228761306377208E-3"/>
    <m/>
    <m/>
    <m/>
    <m/>
    <m/>
    <m/>
    <m/>
    <m/>
    <m/>
    <m/>
    <m/>
    <m/>
    <m/>
    <m/>
    <m/>
    <m/>
    <m/>
    <m/>
  </r>
  <r>
    <x v="15"/>
    <n v="306592"/>
    <n v="18"/>
    <n v="17.5"/>
    <n v="18.5"/>
    <x v="5"/>
    <x v="2"/>
    <s v="Minnesota"/>
    <x v="15"/>
    <n v="5519"/>
    <n v="301073"/>
    <n v="4.7062280214622403E-4"/>
    <n v="17.530499210169818"/>
    <n v="18.471744814462266"/>
    <n v="3.0499210169818269E-2"/>
    <n v="2.8255185537734206E-2"/>
    <n v="5375"/>
    <n v="5663"/>
    <n v="17.531442438158855"/>
    <n v="18.470801586473229"/>
    <n v="3.1442438158855168E-2"/>
    <n v="2.9198413526771105E-2"/>
    <n v="1.8007161164160373E-2"/>
    <n v="4.7073608265339972E-4"/>
    <n v="17.536425081506973"/>
    <n v="18.477897246813775"/>
    <n v="3.64250815069731E-2"/>
    <n v="2.2102753186224788E-2"/>
    <n v="288.59110770045385"/>
    <n v="17.538154301033888"/>
    <n v="18.479429650129628"/>
    <n v="3.8154301033888061E-2"/>
    <n v="2.0570349870371984E-2"/>
    <m/>
    <m/>
    <m/>
    <m/>
    <m/>
    <m/>
    <m/>
    <m/>
    <m/>
    <m/>
    <m/>
    <m/>
    <m/>
    <m/>
    <m/>
    <m/>
    <m/>
    <m/>
  </r>
  <r>
    <x v="48"/>
    <n v="298447"/>
    <n v="4.9000000000000004"/>
    <n v="4.7"/>
    <n v="5.2"/>
    <x v="5"/>
    <x v="2"/>
    <s v="Mississippi"/>
    <x v="48"/>
    <n v="1462"/>
    <n v="296985"/>
    <n v="2.5048873996387294E-4"/>
    <n v="4.6482034901473357"/>
    <n v="5.1491809700750828"/>
    <n v="5.1796509852664485E-2"/>
    <n v="5.081902992491738E-2"/>
    <n v="1388"/>
    <n v="1538"/>
    <n v="4.6507420077936787"/>
    <n v="5.153343809788673"/>
    <n v="4.9257992206321433E-2"/>
    <n v="4.6656190211327164E-2"/>
    <n v="4.905064841682928E-3"/>
    <n v="2.5073019405096541E-4"/>
    <n v="4.6543346476319627"/>
    <n v="5.1557950357338935"/>
    <n v="4.5665352368037482E-2"/>
    <n v="4.420496426610665E-2"/>
    <n v="149.53913179944749"/>
    <n v="4.6562145937268635"/>
    <n v="5.1572657251912748"/>
    <n v="4.3785406273136651E-2"/>
    <n v="4.2734274808725381E-2"/>
    <m/>
    <m/>
    <m/>
    <m/>
    <m/>
    <m/>
    <m/>
    <m/>
    <m/>
    <m/>
    <m/>
    <m/>
    <m/>
    <m/>
    <m/>
    <m/>
    <m/>
    <m/>
  </r>
  <r>
    <x v="9"/>
    <n v="448040"/>
    <n v="8.6"/>
    <n v="8.3000000000000007"/>
    <n v="8.9"/>
    <x v="5"/>
    <x v="2"/>
    <s v="Missouri"/>
    <x v="9"/>
    <n v="3853"/>
    <n v="444187"/>
    <n v="2.7036802877155366E-4"/>
    <n v="8.329310571353437"/>
    <n v="8.8700466288965423"/>
    <n v="2.9310571353436288E-2"/>
    <n v="2.9953371103458082E-2"/>
    <n v="3732"/>
    <n v="3975"/>
    <n v="8.3296134273725553"/>
    <n v="8.8719757164538873"/>
    <n v="2.9613427372554568E-2"/>
    <n v="2.8024283546113082E-2"/>
    <n v="8.6038917907203267E-3"/>
    <n v="2.7046533365990283E-4"/>
    <n v="8.3334264570604244"/>
    <n v="8.8743571243802286"/>
    <n v="3.3426457060423687E-2"/>
    <n v="2.5642875619771743E-2"/>
    <n v="242.28625456062235"/>
    <n v="8.3346254464101364"/>
    <n v="8.8753900594706447"/>
    <n v="3.4625446410135652E-2"/>
    <n v="2.4609940529355612E-2"/>
    <m/>
    <m/>
    <m/>
    <m/>
    <m/>
    <m/>
    <m/>
    <m/>
    <m/>
    <m/>
    <m/>
    <m/>
    <m/>
    <m/>
    <m/>
    <m/>
    <m/>
    <m/>
  </r>
  <r>
    <x v="39"/>
    <n v="54888"/>
    <n v="13.9"/>
    <n v="13"/>
    <n v="15"/>
    <x v="5"/>
    <x v="2"/>
    <s v="Montana"/>
    <x v="39"/>
    <n v="763"/>
    <n v="54125"/>
    <n v="9.7947466081668537E-4"/>
    <n v="12.921560173755534"/>
    <n v="14.880509495388905"/>
    <n v="7.8439826244466104E-2"/>
    <n v="0.11949050461109501"/>
    <n v="710"/>
    <n v="817"/>
    <n v="12.935432152747413"/>
    <n v="14.884856434922023"/>
    <n v="6.4567847252586574E-2"/>
    <n v="0.11514356507797707"/>
    <n v="1.3935053171502414E-2"/>
    <n v="9.8121097169841004E-4"/>
    <n v="12.953842199804003"/>
    <n v="14.916264143200825"/>
    <n v="4.6157800195997467E-2"/>
    <n v="8.3735856799174613E-2"/>
    <n v="107.55669280996172"/>
    <n v="12.964447249218866"/>
    <n v="14.923876737308637"/>
    <n v="3.5552750781134179E-2"/>
    <n v="7.6123262691362825E-2"/>
    <m/>
    <m/>
    <m/>
    <m/>
    <m/>
    <m/>
    <m/>
    <m/>
    <m/>
    <m/>
    <m/>
    <m/>
    <m/>
    <m/>
    <m/>
    <m/>
    <m/>
    <m/>
  </r>
  <r>
    <x v="40"/>
    <n v="129365"/>
    <n v="2.7"/>
    <n v="2.5"/>
    <n v="3"/>
    <x v="5"/>
    <x v="2"/>
    <s v="Nebraska"/>
    <x v="40"/>
    <n v="349"/>
    <n v="129016"/>
    <n v="2.8265547473498839E-4"/>
    <n v="2.4151375913957271"/>
    <n v="2.9804485408657038"/>
    <n v="8.4862408604272854E-2"/>
    <n v="1.9551459134296234E-2"/>
    <n v="313"/>
    <n v="386"/>
    <n v="2.4195106868163725"/>
    <n v="2.9838055115371236"/>
    <n v="8.0489313183627509E-2"/>
    <n v="1.6194488462876411E-2"/>
    <n v="2.7125598826827895E-3"/>
    <n v="2.838060996917375E-4"/>
    <n v="2.4287537829910519"/>
    <n v="2.996365982374527"/>
    <n v="7.1246217008948065E-2"/>
    <n v="3.6340176254729961E-3"/>
    <n v="73.180082225652868"/>
    <n v="2.4335897635578205"/>
    <n v="2.9992598383644098"/>
    <n v="6.6410236442179471E-2"/>
    <n v="7.4016163559020853E-4"/>
    <m/>
    <m/>
    <m/>
    <m/>
    <m/>
    <m/>
    <m/>
    <m/>
    <m/>
    <m/>
    <m/>
    <m/>
    <m/>
    <m/>
    <m/>
    <m/>
    <m/>
    <m/>
  </r>
  <r>
    <x v="18"/>
    <n v="149204"/>
    <n v="3.9"/>
    <n v="3.6"/>
    <n v="4.2"/>
    <x v="5"/>
    <x v="2"/>
    <s v="Nevada"/>
    <x v="18"/>
    <n v="582"/>
    <n v="148622"/>
    <n v="3.1628633919408464E-4"/>
    <n v="3.5844133739503352"/>
    <n v="4.2169860523385045"/>
    <n v="1.5586626049664876E-2"/>
    <n v="1.6986052338504365E-2"/>
    <n v="535"/>
    <n v="630"/>
    <n v="3.5856947534918633"/>
    <n v="4.2224069059810727"/>
    <n v="1.4305246508136804E-2"/>
    <n v="2.2406905981072534E-2"/>
    <n v="3.9134721319020035E-3"/>
    <n v="3.1705498621025971E-4"/>
    <n v="3.5964171456917438"/>
    <n v="4.2305271181122635"/>
    <n v="3.5828543082563336E-3"/>
    <n v="3.0527118112263274E-2"/>
    <n v="94.420158357035874"/>
    <n v="3.6004183491930739"/>
    <n v="4.2332279752414115"/>
    <n v="4.1834919307381924E-4"/>
    <n v="3.3227975241411301E-2"/>
    <m/>
    <m/>
    <m/>
    <m/>
    <m/>
    <m/>
    <m/>
    <m/>
    <m/>
    <m/>
    <m/>
    <m/>
    <m/>
    <m/>
    <m/>
    <m/>
    <m/>
    <m/>
  </r>
  <r>
    <x v="24"/>
    <n v="68529"/>
    <n v="14.8"/>
    <n v="14"/>
    <n v="15.8"/>
    <x v="5"/>
    <x v="2"/>
    <s v="New Hampshire"/>
    <x v="24"/>
    <n v="1014"/>
    <n v="67515"/>
    <n v="9.0397331991688733E-4"/>
    <n v="13.892682110630766"/>
    <n v="15.700628750464539"/>
    <n v="0.10731788936923436"/>
    <n v="9.9371249535462169E-2"/>
    <n v="953"/>
    <n v="1077"/>
    <n v="13.906521326737586"/>
    <n v="15.715974259072802"/>
    <n v="9.3478673262413992E-2"/>
    <n v="8.4025740927199166E-2"/>
    <n v="1.4823852444827973E-2"/>
    <n v="9.0517449530079801E-4"/>
    <n v="13.918677949527174"/>
    <n v="15.729026940128771"/>
    <n v="8.1322050472826035E-2"/>
    <n v="7.0973059871230149E-2"/>
    <n v="123.92623660959066"/>
    <n v="13.927010624228332"/>
    <n v="15.735285809842141"/>
    <n v="7.2989375771667753E-2"/>
    <n v="6.4714190157859619E-2"/>
    <m/>
    <m/>
    <m/>
    <m/>
    <m/>
    <m/>
    <m/>
    <m/>
    <m/>
    <m/>
    <m/>
    <m/>
    <m/>
    <m/>
    <m/>
    <m/>
    <m/>
    <m/>
  </r>
  <r>
    <x v="3"/>
    <n v="491524"/>
    <n v="7.9"/>
    <n v="7.7"/>
    <n v="8.1"/>
    <x v="5"/>
    <x v="2"/>
    <s v="New Jersey"/>
    <x v="3"/>
    <n v="3883"/>
    <n v="487641"/>
    <n v="2.4749407160739564E-4"/>
    <n v="7.652425362642"/>
    <n v="8.1474135058567914"/>
    <n v="4.757463735800016E-2"/>
    <n v="4.7413505856791716E-2"/>
    <n v="3762"/>
    <n v="4005"/>
    <n v="7.6537463074030976"/>
    <n v="8.1481270497473162"/>
    <n v="4.6253692596902596E-2"/>
    <n v="4.8127049747316519E-2"/>
    <n v="7.9037653653151584E-3"/>
    <n v="2.4758273359750337E-4"/>
    <n v="7.6561826317176545"/>
    <n v="8.1513480989126617"/>
    <n v="4.3817368282345726E-2"/>
    <n v="5.134809891266201E-2"/>
    <n v="243.31333856965426"/>
    <n v="7.6572754230053945"/>
    <n v="8.1522897803763161"/>
    <n v="4.2724576994605634E-2"/>
    <n v="5.2289780376316486E-2"/>
    <m/>
    <m/>
    <m/>
    <m/>
    <m/>
    <m/>
    <m/>
    <m/>
    <m/>
    <m/>
    <m/>
    <m/>
    <m/>
    <m/>
    <m/>
    <m/>
    <m/>
    <m/>
  </r>
  <r>
    <x v="49"/>
    <n v="268311"/>
    <n v="4.5999999999999996"/>
    <n v="4.4000000000000004"/>
    <n v="4.9000000000000004"/>
    <x v="5"/>
    <x v="2"/>
    <s v="New Mexico"/>
    <x v="49"/>
    <n v="1234"/>
    <n v="267077"/>
    <n v="2.5601546402755028E-4"/>
    <n v="4.3431250855585644"/>
    <n v="4.855156013613664"/>
    <n v="5.6874914441435998E-2"/>
    <n v="4.4843986386336354E-2"/>
    <n v="1166"/>
    <n v="1303"/>
    <n v="4.3457033069833138"/>
    <n v="4.8563048104624853"/>
    <n v="5.4296693016686604E-2"/>
    <n v="4.3695189537515056E-2"/>
    <n v="4.6062331948940223E-3"/>
    <n v="2.5630820143308344E-4"/>
    <n v="4.349924993460939"/>
    <n v="4.8625413963271056"/>
    <n v="5.0075006539061384E-2"/>
    <n v="3.7458603672894775E-2"/>
    <n v="137.40953006074133"/>
    <n v="4.3520364286639373"/>
    <n v="4.8641569260380271"/>
    <n v="4.7963571336063104E-2"/>
    <n v="3.5843073961973282E-2"/>
    <m/>
    <m/>
    <m/>
    <m/>
    <m/>
    <m/>
    <m/>
    <m/>
    <m/>
    <m/>
    <m/>
    <m/>
    <m/>
    <m/>
    <m/>
    <m/>
    <m/>
    <m/>
  </r>
  <r>
    <x v="25"/>
    <n v="1376511"/>
    <n v="5"/>
    <n v="4.9000000000000004"/>
    <n v="5.0999999999999996"/>
    <x v="5"/>
    <x v="2"/>
    <s v="New York"/>
    <x v="25"/>
    <n v="6883"/>
    <n v="1369628"/>
    <n v="1.1783349501894143E-4"/>
    <n v="4.882489786088148"/>
    <n v="5.11815677612603"/>
    <n v="1.7510213911852368E-2"/>
    <n v="1.8156776126030394E-2"/>
    <n v="6721"/>
    <n v="7045"/>
    <n v="4.8826344286387835"/>
    <n v="5.1180121335753945"/>
    <n v="1.7365571361216858E-2"/>
    <n v="1.8012133575394884E-2"/>
    <n v="5.0017046834843829E-3"/>
    <n v="1.1785762004076476E-4"/>
    <n v="4.8838470634436177"/>
    <n v="5.1195623035251483"/>
    <n v="1.6152936556382613E-2"/>
    <n v="1.956230352514865E-2"/>
    <n v="324.40922545217893"/>
    <n v="4.8842307501450843"/>
    <n v="5.119905089194253"/>
    <n v="1.5769249854916012E-2"/>
    <n v="1.9905089194253378E-2"/>
    <m/>
    <m/>
    <m/>
    <m/>
    <m/>
    <m/>
    <m/>
    <m/>
    <m/>
    <m/>
    <m/>
    <m/>
    <m/>
    <m/>
    <m/>
    <m/>
    <m/>
    <m/>
  </r>
  <r>
    <x v="10"/>
    <n v="744006"/>
    <n v="8.6"/>
    <n v="8.4"/>
    <n v="8.9"/>
    <x v="5"/>
    <x v="2"/>
    <s v="North Carolina"/>
    <x v="10"/>
    <n v="6398"/>
    <n v="737608"/>
    <n v="2.0980622091898717E-4"/>
    <n v="8.3895867947287357"/>
    <n v="8.8091992365667107"/>
    <n v="1.0413205271264658E-2"/>
    <n v="9.0800763433289688E-2"/>
    <n v="6243"/>
    <n v="6555"/>
    <n v="8.391061362408367"/>
    <n v="8.8104128192514573"/>
    <n v="8.9386375916333805E-3"/>
    <n v="8.9587180748543105E-2"/>
    <n v="8.6019302068124186E-3"/>
    <n v="2.0985169758016162E-4"/>
    <n v="8.3920785092322578"/>
    <n v="8.8117819043925785"/>
    <n v="7.9214907677425117E-3"/>
    <n v="8.8218095607421887E-2"/>
    <n v="312.20571511510548"/>
    <n v="8.3927893475296234"/>
    <n v="8.8124151343376944"/>
    <n v="7.2106524703769992E-3"/>
    <n v="8.7584865662305944E-2"/>
    <m/>
    <m/>
    <m/>
    <m/>
    <m/>
    <m/>
    <m/>
    <m/>
    <m/>
    <m/>
    <m/>
    <m/>
    <m/>
    <m/>
    <m/>
    <m/>
    <m/>
    <m/>
  </r>
  <r>
    <x v="46"/>
    <n v="30934"/>
    <n v="10.6"/>
    <n v="9.6"/>
    <n v="11.8"/>
    <x v="5"/>
    <x v="2"/>
    <s v="North Dakota"/>
    <x v="46"/>
    <n v="328"/>
    <n v="30606"/>
    <n v="1.1413903016464814E-3"/>
    <n v="9.4618294565483865"/>
    <n v="11.744610059841348"/>
    <n v="0.13817054345161317"/>
    <n v="5.5389940158653062E-2"/>
    <n v="293"/>
    <n v="364"/>
    <n v="9.471778625460658"/>
    <n v="11.766987780435766"/>
    <n v="0.12822137453934168"/>
    <n v="3.3012219564234613E-2"/>
    <n v="1.0663986685996911E-2"/>
    <n v="1.1461616563669737E-3"/>
    <n v="9.517825029629936"/>
    <n v="11.810148342363885"/>
    <n v="8.2174970370063605E-2"/>
    <n v="1.0148342363883955E-2"/>
    <n v="70.66675668553917"/>
    <n v="9.5380717320033011"/>
    <n v="11.822224515564464"/>
    <n v="6.1928267996698594E-2"/>
    <n v="2.2224515564463587E-2"/>
    <m/>
    <m/>
    <m/>
    <m/>
    <m/>
    <m/>
    <m/>
    <m/>
    <m/>
    <m/>
    <m/>
    <m/>
    <m/>
    <m/>
    <m/>
    <m/>
    <m/>
    <m/>
  </r>
  <r>
    <x v="41"/>
    <n v="958848"/>
    <n v="6.4"/>
    <n v="6.2"/>
    <n v="6.5"/>
    <x v="5"/>
    <x v="2"/>
    <s v="Ohio"/>
    <x v="41"/>
    <n v="6137"/>
    <n v="952711"/>
    <n v="1.5961808363433851E-4"/>
    <n v="6.2407707162588668"/>
    <n v="6.560006883527544"/>
    <n v="4.0770716258866635E-2"/>
    <n v="6.0006883527544019E-2"/>
    <n v="5984"/>
    <n v="6290"/>
    <n v="6.2408223201174744"/>
    <n v="6.5599552796689364"/>
    <n v="4.082232011747422E-2"/>
    <n v="5.9955279668936434E-2"/>
    <n v="6.4023663135176784E-3"/>
    <n v="1.5965450881192631E-4"/>
    <n v="6.2427118047057526"/>
    <n v="6.5620208223296048"/>
    <n v="4.2711804705752421E-2"/>
    <n v="6.2020822329604819E-2"/>
    <n v="306.11067583282244"/>
    <n v="6.2432642173228068"/>
    <n v="6.5625113237027639"/>
    <n v="4.3264217322806608E-2"/>
    <n v="6.251132370276391E-2"/>
    <m/>
    <m/>
    <m/>
    <m/>
    <m/>
    <m/>
    <m/>
    <m/>
    <m/>
    <m/>
    <m/>
    <m/>
    <m/>
    <m/>
    <m/>
    <m/>
    <m/>
    <m/>
  </r>
  <r>
    <x v="26"/>
    <n v="392456"/>
    <n v="6.3"/>
    <n v="6"/>
    <n v="6.5"/>
    <x v="5"/>
    <x v="2"/>
    <s v="Oklahoma"/>
    <x v="26"/>
    <n v="2472"/>
    <n v="389984"/>
    <n v="2.4751940893879464E-4"/>
    <n v="6.0512758700224136"/>
    <n v="6.5463146879000034"/>
    <n v="5.1275870022413628E-2"/>
    <n v="4.6314687900003371E-2"/>
    <n v="2376"/>
    <n v="2570"/>
    <n v="6.0541818700695114"/>
    <n v="6.5485048005381499"/>
    <n v="5.4181870069511362E-2"/>
    <n v="4.8504800538149873E-2"/>
    <n v="6.3036277042116829E-3"/>
    <n v="2.4765967462873271E-4"/>
    <n v="6.0559680295829503"/>
    <n v="6.5512873788404162"/>
    <n v="5.5968029582950329E-2"/>
    <n v="5.1287378840416231E-2"/>
    <n v="194.29940780119526"/>
    <n v="6.0573612236939853"/>
    <n v="6.5524422161312259"/>
    <n v="5.736122369398533E-2"/>
    <n v="5.2442216131225905E-2"/>
    <m/>
    <m/>
    <m/>
    <m/>
    <m/>
    <m/>
    <m/>
    <m/>
    <m/>
    <m/>
    <m/>
    <m/>
    <m/>
    <m/>
    <m/>
    <m/>
    <m/>
    <m/>
  </r>
  <r>
    <x v="19"/>
    <n v="225437"/>
    <n v="8.3000000000000007"/>
    <n v="8"/>
    <n v="8.6999999999999993"/>
    <x v="5"/>
    <x v="2"/>
    <s v="Oregon"/>
    <x v="19"/>
    <n v="1871"/>
    <n v="223566"/>
    <n v="3.7449848781336698E-4"/>
    <n v="7.9249377183107388"/>
    <n v="8.6739346939374737"/>
    <n v="7.5062281689261212E-2"/>
    <n v="2.6065306062525551E-2"/>
    <n v="1787"/>
    <n v="1956"/>
    <n v="7.9268265635188548"/>
    <n v="8.6764816778079901"/>
    <n v="7.317343648114516E-2"/>
    <n v="2.3518322192009222E-2"/>
    <n v="8.3078146678779909E-3"/>
    <n v="3.7477635976430527E-4"/>
    <n v="7.9330383081136855"/>
    <n v="8.682591027642296"/>
    <n v="6.6961691886314512E-2"/>
    <n v="1.7408972357703334E-2"/>
    <n v="168.87295448341291"/>
    <n v="7.935493145750252"/>
    <n v="8.6845719434988808"/>
    <n v="6.4506854249748002E-2"/>
    <n v="1.5428056501118448E-2"/>
    <m/>
    <m/>
    <m/>
    <m/>
    <m/>
    <m/>
    <m/>
    <m/>
    <m/>
    <m/>
    <m/>
    <m/>
    <m/>
    <m/>
    <m/>
    <m/>
    <m/>
    <m/>
  </r>
  <r>
    <x v="11"/>
    <n v="797425"/>
    <n v="2.8"/>
    <n v="2.7"/>
    <n v="3"/>
    <x v="5"/>
    <x v="2"/>
    <s v="Pennsylvania"/>
    <x v="11"/>
    <n v="2233"/>
    <n v="795192"/>
    <n v="1.159828251023254E-4"/>
    <n v="2.6842805225479234"/>
    <n v="2.9162461727525746"/>
    <n v="1.5719477452076802E-2"/>
    <n v="8.3753827247425416E-2"/>
    <n v="2141"/>
    <n v="2326"/>
    <n v="2.6848919961124871"/>
    <n v="2.9168887356177695"/>
    <n v="1.51080038875131E-2"/>
    <n v="8.3111264382230488E-2"/>
    <n v="2.8026585109735568E-3"/>
    <n v="1.1605671568404591E-4"/>
    <n v="2.6866017952895107"/>
    <n v="2.9187152266576031"/>
    <n v="1.339820471048947E-2"/>
    <n v="8.1284773342396921E-2"/>
    <n v="184.99444508891256"/>
    <n v="2.6872911982285648"/>
    <n v="2.9192798541072298"/>
    <n v="1.2708801771435407E-2"/>
    <n v="8.0720145892770212E-2"/>
    <m/>
    <m/>
    <m/>
    <m/>
    <m/>
    <m/>
    <m/>
    <m/>
    <m/>
    <m/>
    <m/>
    <m/>
    <m/>
    <m/>
    <m/>
    <m/>
    <m/>
    <m/>
  </r>
  <r>
    <x v="27"/>
    <n v="79463"/>
    <n v="18.600000000000001"/>
    <n v="17.600000000000001"/>
    <n v="19.5"/>
    <x v="5"/>
    <x v="2"/>
    <s v="Rhode Island"/>
    <x v="27"/>
    <n v="1478"/>
    <n v="77985"/>
    <n v="9.3938454460702541E-4"/>
    <n v="17.660466958608311"/>
    <n v="19.53923604782236"/>
    <n v="6.0466958608309085E-2"/>
    <n v="3.9236047822360121E-2"/>
    <n v="1404"/>
    <n v="1553"/>
    <n v="17.66860048072688"/>
    <n v="19.543686998980657"/>
    <n v="6.8600480726878743E-2"/>
    <n v="4.3686998980657421E-2"/>
    <n v="1.8623122578456001E-2"/>
    <n v="9.4022615113540471E-4"/>
    <n v="17.682896427320596"/>
    <n v="19.563348729591407"/>
    <n v="8.2896427320594768E-2"/>
    <n v="6.3348729591407249E-2"/>
    <n v="149.31727447941165"/>
    <n v="17.689920303414855"/>
    <n v="19.568908718435566"/>
    <n v="8.9920303414853464E-2"/>
    <n v="6.8908718435565675E-2"/>
    <m/>
    <m/>
    <m/>
    <m/>
    <m/>
    <m/>
    <m/>
    <m/>
    <m/>
    <m/>
    <m/>
    <m/>
    <m/>
    <m/>
    <m/>
    <m/>
    <m/>
    <m/>
  </r>
  <r>
    <x v="4"/>
    <n v="403235"/>
    <n v="7.3"/>
    <n v="7.1"/>
    <n v="7.6"/>
    <x v="5"/>
    <x v="2"/>
    <s v="South Carolina"/>
    <x v="4"/>
    <n v="2944"/>
    <n v="400291"/>
    <n v="2.6276503510981917E-4"/>
    <n v="7.0381885031495077"/>
    <n v="7.5637185733691465"/>
    <n v="6.181149685049192E-2"/>
    <n v="3.6281426630853097E-2"/>
    <n v="2838"/>
    <n v="3050"/>
    <n v="7.0380795317866749"/>
    <n v="7.5638275447319803"/>
    <n v="6.1920468213324753E-2"/>
    <n v="3.6172455268019377E-2"/>
    <n v="7.3056472406098525E-3"/>
    <n v="2.6288951635545897E-4"/>
    <n v="7.0427577242543933"/>
    <n v="7.5685367569653117"/>
    <n v="5.7242275745606364E-2"/>
    <n v="3.1463243034687949E-2"/>
    <n v="211.92907247942398"/>
    <n v="7.0441036456075299"/>
    <n v="7.5696707554442595"/>
    <n v="5.589635439246976E-2"/>
    <n v="3.0329244555740154E-2"/>
    <m/>
    <m/>
    <m/>
    <m/>
    <m/>
    <m/>
    <m/>
    <m/>
    <m/>
    <m/>
    <m/>
    <m/>
    <m/>
    <m/>
    <m/>
    <m/>
    <m/>
    <m/>
  </r>
  <r>
    <x v="42"/>
    <n v="64732"/>
    <n v="4.3"/>
    <n v="3.9"/>
    <n v="4.9000000000000004"/>
    <x v="5"/>
    <x v="2"/>
    <s v="South Dakota"/>
    <x v="42"/>
    <n v="278"/>
    <n v="64454"/>
    <n v="5.0375212152784779E-4"/>
    <n v="3.7908780459318319"/>
    <n v="4.7983822889875274"/>
    <n v="0.10912195406816805"/>
    <n v="0.10161771101247297"/>
    <n v="246"/>
    <n v="311"/>
    <n v="3.8002842489031701"/>
    <n v="4.8044243959710808"/>
    <n v="9.9715751096829841E-2"/>
    <n v="9.5575604028919514E-2"/>
    <n v="4.3240455843677915E-3"/>
    <n v="5.0630700918197625E-4"/>
    <n v="3.8177385751858148"/>
    <n v="4.830352593549768"/>
    <n v="8.226142481418508E-2"/>
    <n v="6.9647406450232374E-2"/>
    <n v="65.272480011914396"/>
    <n v="3.8276244476100429"/>
    <n v="4.8359141143696087"/>
    <n v="7.2375552389956965E-2"/>
    <n v="6.4085885630391637E-2"/>
    <m/>
    <m/>
    <m/>
    <m/>
    <m/>
    <m/>
    <m/>
    <m/>
    <m/>
    <m/>
    <m/>
    <m/>
    <m/>
    <m/>
    <m/>
    <m/>
    <m/>
    <m/>
  </r>
  <r>
    <x v="16"/>
    <n v="562799"/>
    <n v="4.8"/>
    <n v="4.5999999999999996"/>
    <n v="5"/>
    <x v="5"/>
    <x v="2"/>
    <s v="Tennessee"/>
    <x v="16"/>
    <n v="2701"/>
    <n v="560098"/>
    <n v="1.805562051750693E-4"/>
    <n v="4.618670516976179"/>
    <n v="4.9797829273263163"/>
    <n v="1.8670516976179385E-2"/>
    <n v="2.0217072673683667E-2"/>
    <n v="2600"/>
    <n v="2804"/>
    <n v="4.6197665596420743"/>
    <n v="4.982240551244761"/>
    <n v="1.9766559642074633E-2"/>
    <n v="1.7759448755239049E-2"/>
    <n v="4.8026067572868062E-3"/>
    <n v="1.8065047574818569E-4"/>
    <n v="4.6219562815386208"/>
    <n v="4.9832572330349922"/>
    <n v="2.195628153862117E-2"/>
    <n v="1.674276696500776E-2"/>
    <n v="203.25128741653947"/>
    <n v="4.6229245732982784"/>
    <n v="4.9840657624395757"/>
    <n v="2.2924573298278794E-2"/>
    <n v="1.5934237560424336E-2"/>
    <m/>
    <m/>
    <m/>
    <m/>
    <m/>
    <m/>
    <m/>
    <m/>
    <m/>
    <m/>
    <m/>
    <m/>
    <m/>
    <m/>
    <m/>
    <m/>
    <m/>
    <m/>
  </r>
  <r>
    <x v="50"/>
    <n v="2253828"/>
    <n v="4"/>
    <n v="3.9"/>
    <n v="4.0999999999999996"/>
    <x v="5"/>
    <x v="2"/>
    <s v="Texas"/>
    <x v="50"/>
    <n v="9015"/>
    <n v="2244813"/>
    <n v="8.2402404765002956E-5"/>
    <n v="3.9174591640858587"/>
    <n v="4.0822639736158655"/>
    <n v="1.7459164085858792E-2"/>
    <n v="1.7736026384134185E-2"/>
    <n v="8830"/>
    <n v="9202"/>
    <n v="3.917778996445159"/>
    <n v="4.0828315204177068"/>
    <n v="1.7778996445159123E-2"/>
    <n v="1.7168479582292839E-2"/>
    <n v="4.0007069576113684E-3"/>
    <n v="8.2415343114276699E-5"/>
    <n v="3.9182916144970918"/>
    <n v="4.0831223007256447"/>
    <n v="1.8291614497091935E-2"/>
    <n v="1.6877699274354896E-2"/>
    <n v="371.45129906566655"/>
    <n v="3.91852440693228"/>
    <n v="4.0833331971147988"/>
    <n v="1.852440693228008E-2"/>
    <n v="1.6666802885200838E-2"/>
    <m/>
    <m/>
    <m/>
    <m/>
    <m/>
    <m/>
    <m/>
    <m/>
    <m/>
    <m/>
    <m/>
    <m/>
    <m/>
    <m/>
    <m/>
    <m/>
    <m/>
    <m/>
  </r>
  <r>
    <x v="12"/>
    <n v="129805"/>
    <n v="4.7"/>
    <n v="4.3"/>
    <n v="5.0999999999999996"/>
    <x v="5"/>
    <x v="2"/>
    <s v="Utah"/>
    <x v="12"/>
    <n v="610"/>
    <n v="129195"/>
    <n v="3.7204779022382032E-4"/>
    <n v="4.32730893717497"/>
    <n v="5.0714045176226117"/>
    <n v="2.7308937174970183E-2"/>
    <n v="2.859548237738796E-2"/>
    <n v="562"/>
    <n v="659"/>
    <n v="4.3295712799969186"/>
    <n v="5.0768460382882017"/>
    <n v="2.9571279996918776E-2"/>
    <n v="2.3153961711797955E-2"/>
    <n v="4.7140142576841881E-3"/>
    <n v="3.7290745828107917E-4"/>
    <n v="4.341106799403109"/>
    <n v="5.0869217159652678"/>
    <n v="4.1106799403109129E-2"/>
    <n v="1.307828403473188E-2"/>
    <n v="96.62431252232372"/>
    <n v="4.3456868331125005"/>
    <n v="5.0900453177614517"/>
    <n v="4.5686833112500658E-2"/>
    <n v="9.9546822385478961E-3"/>
    <m/>
    <m/>
    <m/>
    <m/>
    <m/>
    <m/>
    <m/>
    <m/>
    <m/>
    <m/>
    <m/>
    <m/>
    <m/>
    <m/>
    <m/>
    <m/>
    <m/>
    <m/>
  </r>
  <r>
    <x v="44"/>
    <n v="52091"/>
    <n v="20.6"/>
    <n v="19.399999999999999"/>
    <n v="21.8"/>
    <x v="5"/>
    <x v="2"/>
    <s v="Vermont"/>
    <x v="44"/>
    <n v="1073"/>
    <n v="51018"/>
    <n v="1.2197353894133839E-3"/>
    <n v="19.378832501393088"/>
    <n v="21.818303280219855"/>
    <n v="2.1167498606910584E-2"/>
    <n v="1.8303280219853946E-2"/>
    <n v="1010"/>
    <n v="1137"/>
    <n v="19.38914591772091"/>
    <n v="21.827187038067997"/>
    <n v="1.0854082279088573E-2"/>
    <n v="2.7187038067996383E-2"/>
    <n v="2.0633918816319603E-2"/>
    <n v="1.2212262284092216E-3"/>
    <n v="19.412692587910382"/>
    <n v="21.855145044728825"/>
    <n v="1.2692587910382969E-2"/>
    <n v="5.5145044728824644E-2"/>
    <n v="127.1035477441168"/>
    <n v="19.423592186918139"/>
    <n v="21.863441204302866"/>
    <n v="2.3592186918140357E-2"/>
    <n v="6.3441204302865373E-2"/>
    <m/>
    <m/>
    <m/>
    <m/>
    <m/>
    <m/>
    <m/>
    <m/>
    <m/>
    <m/>
    <m/>
    <m/>
    <m/>
    <m/>
    <m/>
    <m/>
    <m/>
    <m/>
  </r>
  <r>
    <x v="43"/>
    <n v="451844"/>
    <n v="8.6"/>
    <n v="8.3000000000000007"/>
    <n v="8.9"/>
    <x v="5"/>
    <x v="2"/>
    <s v="Virginia"/>
    <x v="43"/>
    <n v="3886"/>
    <n v="447958"/>
    <n v="2.6923738148735806E-4"/>
    <n v="8.3310760010074851"/>
    <n v="8.8695507639822004"/>
    <n v="3.1076001007484422E-2"/>
    <n v="3.0449236017799919E-2"/>
    <n v="3765"/>
    <n v="4008"/>
    <n v="8.3325218438222048"/>
    <n v="8.8703180743796537"/>
    <n v="3.2521843822204133E-2"/>
    <n v="2.9681925620346661E-2"/>
    <n v="8.6044910978393466E-3"/>
    <n v="2.6933345649274651E-4"/>
    <n v="8.3351576413465995"/>
    <n v="8.8738245543320922"/>
    <n v="3.5157641346598822E-2"/>
    <n v="2.6175445667908193E-2"/>
    <n v="243.32139889084669"/>
    <n v="8.3363461863703705"/>
    <n v="8.8748491437050063"/>
    <n v="3.6346186370369793E-2"/>
    <n v="2.5150856294994028E-2"/>
    <m/>
    <m/>
    <m/>
    <m/>
    <m/>
    <m/>
    <m/>
    <m/>
    <m/>
    <m/>
    <m/>
    <m/>
    <m/>
    <m/>
    <m/>
    <m/>
    <m/>
    <m/>
  </r>
  <r>
    <x v="28"/>
    <n v="558303"/>
    <n v="4.2"/>
    <n v="4"/>
    <n v="4.3"/>
    <x v="5"/>
    <x v="2"/>
    <s v="Washington"/>
    <x v="28"/>
    <n v="2345"/>
    <n v="555958"/>
    <n v="1.6964285166114559E-4"/>
    <n v="4.0305853398406013"/>
    <n v="4.3698710431628927"/>
    <n v="3.05853398406013E-2"/>
    <n v="6.9871043162892832E-2"/>
    <n v="2251"/>
    <n v="2440"/>
    <n v="4.0318608354244914"/>
    <n v="4.3703866896649313"/>
    <n v="3.1860835424491363E-2"/>
    <n v="7.0386689664931446E-2"/>
    <n v="4.2036395672279256E-3"/>
    <n v="1.6974513636403517E-4"/>
    <n v="4.0338944308638904"/>
    <n v="4.3733847035919613"/>
    <n v="3.3894430863890435E-2"/>
    <n v="7.3384703591961475E-2"/>
    <n v="189.44306750413591"/>
    <n v="4.0348765739142971"/>
    <n v="4.3741936903034366"/>
    <n v="3.4876573914297104E-2"/>
    <n v="7.419369030343681E-2"/>
    <m/>
    <m/>
    <m/>
    <m/>
    <m/>
    <m/>
    <m/>
    <m/>
    <m/>
    <m/>
    <m/>
    <m/>
    <m/>
    <m/>
    <m/>
    <m/>
    <m/>
    <m/>
  </r>
  <r>
    <x v="5"/>
    <n v="151551"/>
    <n v="11.3"/>
    <n v="10.8"/>
    <n v="11.9"/>
    <x v="5"/>
    <x v="2"/>
    <s v="West Virginia"/>
    <x v="5"/>
    <n v="1713"/>
    <n v="149838"/>
    <n v="5.3223024031993189E-4"/>
    <n v="10.77089544014407"/>
    <n v="11.835355920783934"/>
    <n v="2.9104559855930745E-2"/>
    <n v="6.4644079216066075E-2"/>
    <n v="1632"/>
    <n v="1794"/>
    <n v="10.768652136904409"/>
    <n v="11.837599224023595"/>
    <n v="3.1347863095591677E-2"/>
    <n v="6.2400775976405143E-2"/>
    <n v="1.1315512674508072E-2"/>
    <n v="5.3265575176759516E-4"/>
    <n v="10.782856922740478"/>
    <n v="11.848168426275667"/>
    <n v="1.7143077259522244E-2"/>
    <n v="5.1831573724333779E-2"/>
    <n v="161.34251198649557"/>
    <n v="10.786520956252533"/>
    <n v="11.85110266432244"/>
    <n v="1.3479043747468111E-2"/>
    <n v="4.8897335677560605E-2"/>
    <m/>
    <m/>
    <m/>
    <m/>
    <m/>
    <m/>
    <m/>
    <m/>
    <m/>
    <m/>
    <m/>
    <m/>
    <m/>
    <m/>
    <m/>
    <m/>
    <m/>
    <m/>
  </r>
  <r>
    <x v="13"/>
    <n v="394238"/>
    <n v="6.1"/>
    <n v="5.8"/>
    <n v="6.3"/>
    <x v="5"/>
    <x v="2"/>
    <s v="Wisconsin"/>
    <x v="13"/>
    <n v="2405"/>
    <n v="391833"/>
    <n v="2.4306275247389444E-4"/>
    <n v="5.8573131625824928"/>
    <n v="6.3434386675302816"/>
    <n v="5.7313162582492971E-2"/>
    <n v="4.3438667530281805E-2"/>
    <n v="2310"/>
    <n v="2501"/>
    <n v="5.8594047250645547"/>
    <n v="6.3438836438902388"/>
    <n v="5.9404725064554853E-2"/>
    <n v="4.3883643890239021E-2"/>
    <n v="6.105188430796619E-3"/>
    <n v="2.4320445353818079E-4"/>
    <n v="5.8619839772584381"/>
    <n v="6.3483928843347996"/>
    <n v="6.1983977258438294E-2"/>
    <n v="4.8392884334799824E-2"/>
    <n v="191.66784574502893"/>
    <n v="5.86337258872428"/>
    <n v="6.3495407869951608"/>
    <n v="6.3372588724280199E-2"/>
    <n v="4.9540786995160957E-2"/>
    <m/>
    <m/>
    <m/>
    <m/>
    <m/>
    <m/>
    <m/>
    <m/>
    <m/>
    <m/>
    <m/>
    <m/>
    <m/>
    <m/>
    <m/>
    <m/>
    <m/>
    <m/>
  </r>
  <r>
    <x v="29"/>
    <n v="39334"/>
    <n v="8"/>
    <n v="7.1"/>
    <n v="8.9"/>
    <x v="5"/>
    <x v="2"/>
    <s v="Wyoming"/>
    <x v="29"/>
    <n v="315"/>
    <n v="39019"/>
    <n v="8.8082425501818549E-4"/>
    <n v="7.1275145866963614"/>
    <n v="8.8891630967327337"/>
    <n v="2.7514586696361754E-2"/>
    <n v="1.0836903267266607E-2"/>
    <n v="281"/>
    <n v="350"/>
    <n v="7.1439467127675806"/>
    <n v="8.8981542685717194"/>
    <n v="4.3946712767580998E-2"/>
    <n v="1.8457314282809278E-3"/>
    <n v="8.0563833107646053E-3"/>
    <n v="8.8470319362773714E-4"/>
    <n v="7.1716801171368685"/>
    <n v="8.9410865043923433"/>
    <n v="7.1680117136868837E-2"/>
    <n v="4.108650439234296E-2"/>
    <n v="69.344593823636913"/>
    <n v="7.1876956643519163"/>
    <n v="8.95049177242581"/>
    <n v="8.7695664351916669E-2"/>
    <n v="5.04917724258096E-2"/>
    <m/>
    <m/>
    <m/>
    <m/>
    <m/>
    <m/>
    <m/>
    <m/>
    <m/>
    <m/>
    <m/>
    <m/>
    <m/>
    <m/>
    <m/>
    <m/>
    <m/>
    <m/>
  </r>
  <r>
    <x v="6"/>
    <n v="414969"/>
    <n v="16.3"/>
    <n v="15.9"/>
    <n v="16.7"/>
    <x v="14"/>
    <x v="2"/>
    <s v="Alabama"/>
    <x v="6"/>
    <n v="6764"/>
    <n v="408205"/>
    <n v="3.8527033374693715E-4"/>
    <n v="15.914742438291459"/>
    <n v="16.685283105785331"/>
    <n v="1.4742438291458271E-2"/>
    <n v="1.4716894214668486E-2"/>
    <n v="6605"/>
    <n v="6924"/>
    <n v="15.916851620241513"/>
    <n v="16.685583742400034"/>
    <n v="1.6851620241512322E-2"/>
    <n v="1.4416257599965121E-2"/>
    <n v="1.6304490447194134E-2"/>
    <n v="3.8534660264093288E-4"/>
    <n v="15.919143844553203"/>
    <n v="16.689837049835067"/>
    <n v="1.9143844553202172E-2"/>
    <n v="1.0162950164932738E-2"/>
    <n v="319.76194325924638"/>
    <n v="15.920414778364034"/>
    <n v="16.69097591228098"/>
    <n v="2.0414778364033381E-2"/>
    <n v="9.0240877190197466E-3"/>
    <m/>
    <m/>
    <m/>
    <m/>
    <m/>
    <m/>
    <m/>
    <m/>
    <m/>
    <m/>
    <m/>
    <m/>
    <m/>
    <m/>
    <m/>
    <m/>
    <m/>
    <m/>
  </r>
  <r>
    <x v="30"/>
    <n v="64970"/>
    <n v="9.6999999999999993"/>
    <n v="9"/>
    <n v="10.5"/>
    <x v="14"/>
    <x v="2"/>
    <s v="Alaska"/>
    <x v="30"/>
    <n v="630"/>
    <n v="64340"/>
    <n v="7.5351099516283711E-4"/>
    <n v="8.9432721355128599"/>
    <n v="10.450294125838532"/>
    <n v="5.6727864487140067E-2"/>
    <n v="4.9705874161467989E-2"/>
    <n v="582"/>
    <n v="680"/>
    <n v="8.9579806064337379"/>
    <n v="10.466369093427735"/>
    <n v="4.2019393566262053E-2"/>
    <n v="3.3630906572264863E-2"/>
    <n v="9.7257714061873262E-3"/>
    <n v="7.551596270064507E-4"/>
    <n v="8.9706117791808762"/>
    <n v="10.480931033193777"/>
    <n v="2.9388220819123845E-2"/>
    <n v="1.9068966806223386E-2"/>
    <n v="97.948096346169848"/>
    <n v="8.9797165772788823"/>
    <n v="10.487217044343733"/>
    <n v="2.0283422721117716E-2"/>
    <n v="1.2782955656266637E-2"/>
    <m/>
    <m/>
    <m/>
    <m/>
    <m/>
    <m/>
    <m/>
    <m/>
    <m/>
    <m/>
    <m/>
    <m/>
    <m/>
    <m/>
    <m/>
    <m/>
    <m/>
    <m/>
  </r>
  <r>
    <x v="0"/>
    <n v="580628"/>
    <n v="11.9"/>
    <n v="11.6"/>
    <n v="12.2"/>
    <x v="14"/>
    <x v="2"/>
    <s v="Arizona"/>
    <x v="0"/>
    <n v="6909"/>
    <n v="573719"/>
    <n v="2.7890631061277681E-4"/>
    <n v="11.62027870974449"/>
    <n v="12.178091330970044"/>
    <n v="2.0278709744490087E-2"/>
    <n v="2.1908669029954808E-2"/>
    <n v="6748"/>
    <n v="7072"/>
    <n v="11.621899047238507"/>
    <n v="12.179915539725952"/>
    <n v="2.1899047238507663E-2"/>
    <n v="2.0084460274047089E-2"/>
    <n v="1.190241429413664E-2"/>
    <n v="2.789614666401679E-4"/>
    <n v="11.623452827496472"/>
    <n v="12.18137576077681"/>
    <n v="2.345282749647204E-2"/>
    <n v="1.8624239223189676E-2"/>
    <n v="323.89282918201172"/>
    <n v="11.624361312775203"/>
    <n v="12.182189537228483"/>
    <n v="2.4361312775203814E-2"/>
    <n v="1.78104627715161E-2"/>
    <m/>
    <m/>
    <m/>
    <m/>
    <m/>
    <m/>
    <m/>
    <m/>
    <m/>
    <m/>
    <m/>
    <m/>
    <m/>
    <m/>
    <m/>
    <m/>
    <m/>
    <m/>
  </r>
  <r>
    <x v="7"/>
    <n v="350947"/>
    <n v="7"/>
    <n v="6.7"/>
    <n v="7.3"/>
    <x v="14"/>
    <x v="2"/>
    <s v="Arkansas"/>
    <x v="7"/>
    <n v="2457"/>
    <n v="348490"/>
    <n v="2.7585669459796123E-4"/>
    <n v="6.7252004450840985"/>
    <n v="7.2769138342800215"/>
    <n v="2.5200445084098355E-2"/>
    <n v="2.3086165719978347E-2"/>
    <n v="2360"/>
    <n v="2554"/>
    <n v="6.7246621284695411"/>
    <n v="7.2774521508945798"/>
    <n v="2.4662128469540967E-2"/>
    <n v="2.254784910542007E-2"/>
    <n v="7.0064534371514471E-3"/>
    <n v="2.7601348179250528E-4"/>
    <n v="6.7304399553589418"/>
    <n v="7.2824669189439524"/>
    <n v="3.0439955358941617E-2"/>
    <n v="1.753308105604745E-2"/>
    <n v="193.64070293207266"/>
    <n v="6.7319980431547979"/>
    <n v="7.2837582330638853"/>
    <n v="3.1998043154797706E-2"/>
    <n v="1.6241766936114566E-2"/>
    <m/>
    <m/>
    <m/>
    <m/>
    <m/>
    <m/>
    <m/>
    <m/>
    <m/>
    <m/>
    <m/>
    <m/>
    <m/>
    <m/>
    <m/>
    <m/>
    <m/>
    <m/>
  </r>
  <r>
    <x v="31"/>
    <n v="3279839"/>
    <n v="4.9000000000000004"/>
    <n v="4.8"/>
    <n v="4.9000000000000004"/>
    <x v="14"/>
    <x v="2"/>
    <s v="California"/>
    <x v="31"/>
    <n v="16071"/>
    <n v="3263768"/>
    <n v="7.5570168930483612E-5"/>
    <n v="4.8243654681541415"/>
    <n v="4.9755058060151089"/>
    <n v="2.4365468154141645E-2"/>
    <n v="7.550580601510859E-2"/>
    <n v="15824"/>
    <n v="16320"/>
    <n v="4.8246270624869085"/>
    <n v="4.9758539977114733"/>
    <n v="2.4627062486908713E-2"/>
    <n v="7.5853997711472942E-2"/>
    <n v="4.9005155144145173E-3"/>
    <n v="7.5576798790497597E-5"/>
    <n v="4.82493871562402"/>
    <n v="4.9760923132050143"/>
    <n v="2.4938715624020169E-2"/>
    <n v="7.6092313205013973E-2"/>
    <n v="495.72318549968634"/>
    <n v="4.8250967810462377"/>
    <n v="4.9762391404402617"/>
    <n v="2.5096781046237915E-2"/>
    <n v="7.6239140440261366E-2"/>
    <m/>
    <m/>
    <m/>
    <m/>
    <m/>
    <m/>
    <m/>
    <m/>
    <m/>
    <m/>
    <m/>
    <m/>
    <m/>
    <m/>
    <m/>
    <m/>
    <m/>
    <m/>
  </r>
  <r>
    <x v="8"/>
    <n v="315401"/>
    <n v="5.0999999999999996"/>
    <n v="4.9000000000000004"/>
    <n v="5.4"/>
    <x v="14"/>
    <x v="2"/>
    <s v="Colorado"/>
    <x v="8"/>
    <n v="1609"/>
    <n v="313792"/>
    <n v="2.4862938043966089E-4"/>
    <n v="4.8528129104852251"/>
    <n v="5.3500716713645469"/>
    <n v="4.7187089514775238E-2"/>
    <n v="4.9928328635453489E-2"/>
    <n v="1531"/>
    <n v="1687"/>
    <n v="4.8541380655102548"/>
    <n v="5.3487465163395171"/>
    <n v="4.5861934489745515E-2"/>
    <n v="5.1253483660483212E-2"/>
    <n v="5.1074698852416603E-3"/>
    <n v="2.4884696156067754E-4"/>
    <n v="4.8586229236809819"/>
    <n v="5.3563168468023381"/>
    <n v="4.1377076319018435E-2"/>
    <n v="4.368315319766225E-2"/>
    <n v="156.8587105249396"/>
    <n v="4.8603926530025223"/>
    <n v="5.3577176458575195"/>
    <n v="3.9607346997478032E-2"/>
    <n v="4.2282354142480827E-2"/>
    <m/>
    <m/>
    <m/>
    <m/>
    <m/>
    <m/>
    <m/>
    <m/>
    <m/>
    <m/>
    <m/>
    <m/>
    <m/>
    <m/>
    <m/>
    <m/>
    <m/>
    <m/>
  </r>
  <r>
    <x v="20"/>
    <n v="231880"/>
    <n v="7.7"/>
    <n v="7.4"/>
    <n v="8.1"/>
    <x v="14"/>
    <x v="2"/>
    <s v="Connecticut"/>
    <x v="20"/>
    <n v="1785"/>
    <n v="230095"/>
    <n v="3.5573439209998493E-4"/>
    <n v="7.3422128219762612"/>
    <n v="8.0536816061762302"/>
    <n v="5.7787178023739116E-2"/>
    <n v="4.6318393823769455E-2"/>
    <n v="1703"/>
    <n v="1868"/>
    <n v="7.3443160255304472"/>
    <n v="8.0558909780921173"/>
    <n v="5.5683974469553199E-2"/>
    <n v="4.4109021907882351E-2"/>
    <n v="7.7061028408384339E-3"/>
    <n v="3.5601179860367699E-4"/>
    <n v="7.350091042234757"/>
    <n v="8.062114639442111"/>
    <n v="4.99089577652434E-2"/>
    <n v="3.7885360557888603E-2"/>
    <n v="164.99717790801475"/>
    <n v="7.3524835957968637"/>
    <n v="8.0640345899066279"/>
    <n v="4.7516404203136631E-2"/>
    <n v="3.596541009337173E-2"/>
    <m/>
    <m/>
    <m/>
    <m/>
    <m/>
    <m/>
    <m/>
    <m/>
    <m/>
    <m/>
    <m/>
    <m/>
    <m/>
    <m/>
    <m/>
    <m/>
    <m/>
    <m/>
  </r>
  <r>
    <x v="32"/>
    <n v="73977"/>
    <n v="8.8000000000000007"/>
    <n v="8.1999999999999993"/>
    <n v="9.5"/>
    <x v="14"/>
    <x v="2"/>
    <s v="Delaware"/>
    <x v="32"/>
    <n v="651"/>
    <n v="73326"/>
    <n v="6.7301153767445406E-4"/>
    <n v="8.1270209048414621"/>
    <n v="9.4730439801903721"/>
    <n v="7.2979095158537177E-2"/>
    <n v="2.6956019809627918E-2"/>
    <n v="602"/>
    <n v="701"/>
    <n v="8.1376644092082682"/>
    <n v="9.4759181907890291"/>
    <n v="6.2335590791731121E-2"/>
    <n v="2.4081809210970917E-2"/>
    <n v="8.8255380249192845E-3"/>
    <n v="6.744423722912314E-4"/>
    <n v="8.1510956526280527"/>
    <n v="9.4999803972105159"/>
    <n v="4.8904347371946599E-2"/>
    <n v="1.9602789484096661E-5"/>
    <n v="99.610941685855181"/>
    <n v="8.1590753317317226"/>
    <n v="9.5055177311642929"/>
    <n v="4.0924668268276676E-2"/>
    <n v="5.5177311642928828E-3"/>
    <m/>
    <m/>
    <m/>
    <m/>
    <m/>
    <m/>
    <m/>
    <m/>
    <m/>
    <m/>
    <m/>
    <m/>
    <m/>
    <m/>
    <m/>
    <m/>
    <m/>
    <m/>
  </r>
  <r>
    <x v="47"/>
    <n v="62845"/>
    <n v="5.5"/>
    <n v="4.9000000000000004"/>
    <n v="6.1"/>
    <x v="14"/>
    <x v="2"/>
    <s v="District of Columbia"/>
    <x v="47"/>
    <n v="346"/>
    <n v="62499"/>
    <n v="5.7851760399864826E-4"/>
    <n v="4.9270914341109862"/>
    <n v="6.0841266421082834"/>
    <n v="2.7091434110985801E-2"/>
    <n v="1.5873357891716289E-2"/>
    <n v="310"/>
    <n v="382"/>
    <n v="4.9327711035086326"/>
    <n v="6.0784469727106369"/>
    <n v="3.2771103508632216E-2"/>
    <n v="2.1553027289362703E-2"/>
    <n v="5.5358336181631747E-3"/>
    <n v="5.8086364132511089E-4"/>
    <n v="4.9549699768380639"/>
    <n v="6.1166972594882862"/>
    <n v="5.4969976838063594E-2"/>
    <n v="1.6697259488286598E-2"/>
    <n v="72.763084237741467"/>
    <n v="4.9649155027929686"/>
    <n v="6.1226629257970462"/>
    <n v="6.4915502792968205E-2"/>
    <n v="2.266292579704654E-2"/>
    <m/>
    <m/>
    <m/>
    <m/>
    <m/>
    <m/>
    <m/>
    <m/>
    <m/>
    <m/>
    <m/>
    <m/>
    <m/>
    <m/>
    <m/>
    <m/>
    <m/>
    <m/>
  </r>
  <r>
    <x v="14"/>
    <n v="1456639"/>
    <n v="5.6"/>
    <n v="5.5"/>
    <n v="5.7"/>
    <x v="14"/>
    <x v="2"/>
    <s v="Florida"/>
    <x v="14"/>
    <n v="8157"/>
    <n v="1448482"/>
    <n v="1.2118307631904414E-4"/>
    <n v="5.4786944499589145"/>
    <n v="5.7210606025970039"/>
    <n v="2.1305550041085475E-2"/>
    <n v="2.1060602597003708E-2"/>
    <n v="7981"/>
    <n v="8334"/>
    <n v="5.47905143278465"/>
    <n v="5.7213901316661167"/>
    <n v="2.0948567215349989E-2"/>
    <n v="2.1390131666116474E-2"/>
    <n v="5.6011813583892872E-3"/>
    <n v="1.212039569446673E-4"/>
    <n v="5.4799774014446205"/>
    <n v="5.7223853153339546"/>
    <n v="2.0022598555379467E-2"/>
    <n v="2.2385315333954381E-2"/>
    <n v="353.05013046548413"/>
    <n v="5.4803383760035329"/>
    <n v="5.7227108508594178"/>
    <n v="1.9661623996467092E-2"/>
    <n v="2.2710850859417597E-2"/>
    <m/>
    <m/>
    <m/>
    <m/>
    <m/>
    <m/>
    <m/>
    <m/>
    <m/>
    <m/>
    <m/>
    <m/>
    <m/>
    <m/>
    <m/>
    <m/>
    <m/>
    <m/>
  </r>
  <r>
    <x v="1"/>
    <n v="810505"/>
    <n v="6.8"/>
    <n v="6.7"/>
    <n v="7"/>
    <x v="14"/>
    <x v="2"/>
    <s v="Georgia"/>
    <x v="1"/>
    <n v="5511"/>
    <n v="804994"/>
    <n v="1.7890647986695661E-4"/>
    <n v="6.6205580515054594"/>
    <n v="6.9783710112393722"/>
    <n v="7.9441948494540782E-2"/>
    <n v="2.1628988760627799E-2"/>
    <n v="5367"/>
    <n v="5657"/>
    <n v="6.6217975212984497"/>
    <n v="6.9795991388085206"/>
    <n v="7.8202478701550504E-2"/>
    <n v="2.0400861191479436E-2"/>
    <n v="6.8018020870540246E-3"/>
    <n v="1.7895186296500198E-4"/>
    <n v="6.6228502240890226"/>
    <n v="6.9807539500190261"/>
    <n v="7.7149775910977603E-2"/>
    <n v="1.9246049980973901E-2"/>
    <n v="290.02156876058473"/>
    <n v="6.6235057169364708"/>
    <n v="6.9813322500049821"/>
    <n v="7.6494283063529345E-2"/>
    <n v="1.8667749995017857E-2"/>
    <m/>
    <m/>
    <m/>
    <m/>
    <m/>
    <m/>
    <m/>
    <m/>
    <m/>
    <m/>
    <m/>
    <m/>
    <m/>
    <m/>
    <m/>
    <m/>
    <m/>
    <m/>
  </r>
  <r>
    <x v="45"/>
    <n v="106656"/>
    <n v="2.1"/>
    <n v="1.8"/>
    <n v="2.2999999999999998"/>
    <x v="14"/>
    <x v="2"/>
    <s v="Hawaii"/>
    <x v="45"/>
    <n v="224"/>
    <n v="106432"/>
    <n v="2.7474530128273965E-4"/>
    <n v="1.8254647197193605"/>
    <n v="2.3749553222848396"/>
    <n v="2.5464719719360485E-2"/>
    <n v="7.4955322284839809E-2"/>
    <n v="195"/>
    <n v="254"/>
    <n v="1.8283078307830782"/>
    <n v="2.3814881488148814"/>
    <n v="2.8307830783078192E-2"/>
    <n v="8.1488148814881534E-2"/>
    <n v="2.1181423703650511E-3"/>
    <n v="2.7649038794843385E-4"/>
    <n v="1.8416519824166171"/>
    <n v="2.3946327583134845"/>
    <n v="4.165198241661705E-2"/>
    <n v="9.4632758313484722E-2"/>
    <n v="58.667064143669236"/>
    <n v="1.8478107096624929"/>
    <n v="2.3978496309777797"/>
    <n v="4.7810709662492901E-2"/>
    <n v="9.7849630977779878E-2"/>
    <m/>
    <m/>
    <m/>
    <m/>
    <m/>
    <m/>
    <m/>
    <m/>
    <m/>
    <m/>
    <m/>
    <m/>
    <m/>
    <m/>
    <m/>
    <m/>
    <m/>
    <m/>
  </r>
  <r>
    <x v="34"/>
    <n v="1231833"/>
    <n v="6.2"/>
    <n v="6.1"/>
    <n v="6.4"/>
    <x v="14"/>
    <x v="2"/>
    <s v="Illinois"/>
    <x v="34"/>
    <n v="7637"/>
    <n v="1224196"/>
    <n v="1.386140372260886E-4"/>
    <n v="6.0610899810945771"/>
    <n v="6.3383180555467549"/>
    <n v="3.8910018905422561E-2"/>
    <n v="6.1681944453245485E-2"/>
    <n v="7467"/>
    <n v="7809"/>
    <n v="6.0616982983894729"/>
    <n v="6.3393333349569296"/>
    <n v="3.8301701610526706E-2"/>
    <n v="6.0666665043070722E-2"/>
    <n v="6.2012439247748456E-3"/>
    <n v="1.3863947962820147E-4"/>
    <n v="6.0626044451466443"/>
    <n v="6.3398834044030465"/>
    <n v="3.7395554853355328E-2"/>
    <n v="6.0116595596953815E-2"/>
    <n v="341.50918707303839"/>
    <n v="6.0630319572427727"/>
    <n v="6.3402676881278799"/>
    <n v="3.6968042757226982E-2"/>
    <n v="5.9732311872120469E-2"/>
    <m/>
    <m/>
    <m/>
    <m/>
    <m/>
    <m/>
    <m/>
    <m/>
    <m/>
    <m/>
    <m/>
    <m/>
    <m/>
    <m/>
    <m/>
    <m/>
    <m/>
    <m/>
  </r>
  <r>
    <x v="22"/>
    <n v="532109"/>
    <n v="8.1999999999999993"/>
    <n v="8"/>
    <n v="8.5"/>
    <x v="14"/>
    <x v="2"/>
    <s v="Indiana"/>
    <x v="22"/>
    <n v="4363"/>
    <n v="527746"/>
    <n v="2.4229935932992941E-4"/>
    <n v="7.957148498157915"/>
    <n v="8.4417472168177756"/>
    <n v="4.2851501842084971E-2"/>
    <n v="5.8252783182224377E-2"/>
    <n v="4235"/>
    <n v="4493"/>
    <n v="7.9588956398031234"/>
    <n v="8.4437587035738915"/>
    <n v="4.1104360196876577E-2"/>
    <n v="5.6241296426108534E-2"/>
    <n v="8.2029982915722208E-3"/>
    <n v="2.4237650911360239E-4"/>
    <n v="7.9606217824586176"/>
    <n v="8.4453748006858227"/>
    <n v="3.9378217541382377E-2"/>
    <n v="5.4625199314177308E-2"/>
    <n v="257.87330006190007"/>
    <n v="7.9616272138157962"/>
    <n v="8.4462486699620598"/>
    <n v="3.8372786184203811E-2"/>
    <n v="5.3751330037940193E-2"/>
    <m/>
    <m/>
    <m/>
    <m/>
    <m/>
    <m/>
    <m/>
    <m/>
    <m/>
    <m/>
    <m/>
    <m/>
    <m/>
    <m/>
    <m/>
    <m/>
    <m/>
    <m/>
  </r>
  <r>
    <x v="33"/>
    <n v="213371"/>
    <n v="9.3000000000000007"/>
    <n v="8.9"/>
    <n v="9.6999999999999993"/>
    <x v="14"/>
    <x v="2"/>
    <s v="Iowa"/>
    <x v="33"/>
    <n v="1984"/>
    <n v="211387"/>
    <n v="4.0724426178009832E-4"/>
    <n v="8.8911139968398629"/>
    <n v="9.7056025204000598"/>
    <n v="8.8860031601374345E-3"/>
    <n v="5.6025204000604845E-3"/>
    <n v="1898"/>
    <n v="2072"/>
    <n v="8.8953044228128473"/>
    <n v="9.7107854394458482"/>
    <n v="4.6955771871530771E-3"/>
    <n v="1.0785439445848866E-2"/>
    <n v="9.307192524820743E-3"/>
    <n v="4.0752795180261722E-4"/>
    <n v="8.899664573018125"/>
    <n v="9.714720476623361"/>
    <n v="3.3542698187538633E-4"/>
    <n v="1.4720476623361733E-2"/>
    <n v="173.80899256987263"/>
    <n v="8.9022502378378991"/>
    <n v="9.7168213999372348"/>
    <n v="2.2502378378987942E-3"/>
    <n v="1.6821399937235526E-2"/>
    <m/>
    <m/>
    <m/>
    <m/>
    <m/>
    <m/>
    <m/>
    <m/>
    <m/>
    <m/>
    <m/>
    <m/>
    <m/>
    <m/>
    <m/>
    <m/>
    <m/>
    <m/>
  </r>
  <r>
    <x v="35"/>
    <n v="172602"/>
    <n v="10.5"/>
    <n v="10"/>
    <n v="11"/>
    <x v="14"/>
    <x v="2"/>
    <s v="Kansas"/>
    <x v="35"/>
    <n v="1812"/>
    <n v="170790"/>
    <n v="4.8082791298855961E-4"/>
    <n v="10.017312317136236"/>
    <n v="10.978968143113354"/>
    <n v="1.7312317136235933E-2"/>
    <n v="2.1031856886645883E-2"/>
    <n v="1730"/>
    <n v="1896"/>
    <n v="10.023058828982283"/>
    <n v="10.984808982514688"/>
    <n v="2.305882898228262E-2"/>
    <n v="1.5191017485312486E-2"/>
    <n v="1.0509034422471164E-2"/>
    <n v="4.8119266292713883E-4"/>
    <n v="10.027841759544026"/>
    <n v="10.990227085398303"/>
    <n v="2.7841759544026345E-2"/>
    <n v="9.77291460169738E-3"/>
    <n v="166.00551228902796"/>
    <n v="10.031050853391337"/>
    <n v="10.992811538232544"/>
    <n v="3.105085339133673E-2"/>
    <n v="7.1884617674555784E-3"/>
    <m/>
    <m/>
    <m/>
    <m/>
    <m/>
    <m/>
    <m/>
    <m/>
    <m/>
    <m/>
    <m/>
    <m/>
    <m/>
    <m/>
    <m/>
    <m/>
    <m/>
    <m/>
  </r>
  <r>
    <x v="36"/>
    <n v="383962"/>
    <n v="10.1"/>
    <n v="9.8000000000000007"/>
    <n v="10.5"/>
    <x v="14"/>
    <x v="2"/>
    <s v="Kentucky"/>
    <x v="36"/>
    <n v="3878"/>
    <n v="380084"/>
    <n v="3.1627103483673768E-4"/>
    <n v="9.7836867734880446"/>
    <n v="10.41622884316152"/>
    <n v="1.6313226511956103E-2"/>
    <n v="8.3771156838480465E-2"/>
    <n v="3757"/>
    <n v="4000"/>
    <n v="9.7848224563889143"/>
    <n v="10.417697584656816"/>
    <n v="1.5177543611086364E-2"/>
    <n v="8.2302415343184165E-2"/>
    <n v="1.010485910587559E-2"/>
    <n v="3.1638336581752839E-4"/>
    <n v="9.7884757400580611"/>
    <n v="10.42124247169312"/>
    <n v="1.1524259941939619E-2"/>
    <n v="7.8757528306880431E-2"/>
    <n v="242.88700016690672"/>
    <n v="9.7898740550597498"/>
    <n v="10.422448555031139"/>
    <n v="1.0125944940250875E-2"/>
    <n v="7.755144496886146E-2"/>
    <m/>
    <m/>
    <m/>
    <m/>
    <m/>
    <m/>
    <m/>
    <m/>
    <m/>
    <m/>
    <m/>
    <m/>
    <m/>
    <m/>
    <m/>
    <m/>
    <m/>
    <m/>
  </r>
  <r>
    <x v="37"/>
    <n v="588822"/>
    <n v="4.9000000000000004"/>
    <n v="4.7"/>
    <n v="5.0999999999999996"/>
    <x v="14"/>
    <x v="2"/>
    <s v="Louisiana"/>
    <x v="37"/>
    <n v="2885"/>
    <n v="585937"/>
    <n v="1.7834889349314017E-4"/>
    <n v="4.7212642323751197"/>
    <n v="5.077962019361399"/>
    <n v="2.1264232375119541E-2"/>
    <n v="2.2037980638600629E-2"/>
    <n v="2781"/>
    <n v="2991"/>
    <n v="4.7229892904816735"/>
    <n v="5.0796335734738172"/>
    <n v="2.2989290481673308E-2"/>
    <n v="2.036642652618248E-2"/>
    <n v="4.9028431263444189E-3"/>
    <n v="1.7843603559804778E-4"/>
    <n v="4.7244070907463716"/>
    <n v="5.0812791619424669"/>
    <n v="2.4407090746371374E-2"/>
    <n v="1.8720838057532774E-2"/>
    <n v="210.04852291551029"/>
    <n v="4.7253300926113946"/>
    <n v="5.0820544551072961"/>
    <n v="2.5330092611394406E-2"/>
    <n v="1.7945544892703502E-2"/>
    <m/>
    <m/>
    <m/>
    <m/>
    <m/>
    <m/>
    <m/>
    <m/>
    <m/>
    <m/>
    <m/>
    <m/>
    <m/>
    <m/>
    <m/>
    <m/>
    <m/>
    <m/>
  </r>
  <r>
    <x v="23"/>
    <n v="101634"/>
    <n v="28.1"/>
    <n v="27.1"/>
    <n v="29.1"/>
    <x v="14"/>
    <x v="2"/>
    <s v="Maine"/>
    <x v="23"/>
    <n v="2856"/>
    <n v="98778"/>
    <n v="1.0160118640139431E-3"/>
    <n v="27.084820534592822"/>
    <n v="29.11684426262071"/>
    <n v="1.5179465407179293E-2"/>
    <n v="1.684426262070815E-2"/>
    <n v="2753"/>
    <n v="2960"/>
    <n v="27.087392014483342"/>
    <n v="29.124112009760513"/>
    <n v="1.2607985516659426E-2"/>
    <n v="2.4112009760511199E-2"/>
    <n v="2.81186680904499E-2"/>
    <n v="1.0164621940125975E-3"/>
    <n v="27.102205896437304"/>
    <n v="29.135130284462498"/>
    <n v="2.2058964373030676E-3"/>
    <n v="3.5130284462496775E-2"/>
    <n v="206.54087024772323"/>
    <n v="27.107524665434322"/>
    <n v="29.139650370616728"/>
    <n v="7.524665434321065E-3"/>
    <n v="3.9650370616726605E-2"/>
    <m/>
    <m/>
    <m/>
    <m/>
    <m/>
    <m/>
    <m/>
    <m/>
    <m/>
    <m/>
    <m/>
    <m/>
    <m/>
    <m/>
    <m/>
    <m/>
    <m/>
    <m/>
  </r>
  <r>
    <x v="2"/>
    <n v="430293"/>
    <n v="5.2"/>
    <n v="5"/>
    <n v="5.4"/>
    <x v="14"/>
    <x v="2"/>
    <s v="Maryland"/>
    <x v="2"/>
    <n v="2238"/>
    <n v="428055"/>
    <n v="2.1492230898557856E-4"/>
    <n v="4.9861848435825546"/>
    <n v="5.4160294615537117"/>
    <n v="1.3815156417445351E-2"/>
    <n v="1.6029461553711322E-2"/>
    <n v="2146"/>
    <n v="2330"/>
    <n v="4.9872993518370041"/>
    <n v="5.4149149532992631"/>
    <n v="1.2700648162995876E-2"/>
    <n v="1.4914953299262734E-2"/>
    <n v="5.205524451019487E-3"/>
    <n v="2.1505748901205529E-4"/>
    <n v="4.9904669620074316"/>
    <n v="5.4205819400315418"/>
    <n v="9.5330379925684383E-3"/>
    <n v="2.0581940031541457E-2"/>
    <n v="184.9784680530245"/>
    <n v="4.991743578925135"/>
    <n v="5.4216293002004727"/>
    <n v="8.2564210748650169E-3"/>
    <n v="2.1629300200472379E-2"/>
    <m/>
    <m/>
    <m/>
    <m/>
    <m/>
    <m/>
    <m/>
    <m/>
    <m/>
    <m/>
    <m/>
    <m/>
    <m/>
    <m/>
    <m/>
    <m/>
    <m/>
    <m/>
  </r>
  <r>
    <x v="17"/>
    <n v="397423"/>
    <n v="11.2"/>
    <n v="10.9"/>
    <n v="11.6"/>
    <x v="14"/>
    <x v="2"/>
    <s v="Massachusetts"/>
    <x v="17"/>
    <n v="4451"/>
    <n v="392972"/>
    <n v="3.2717355705869609E-4"/>
    <n v="10.872480212350725"/>
    <n v="11.526827326468116"/>
    <n v="2.7519787649275429E-2"/>
    <n v="7.3172673531884058E-2"/>
    <n v="4322"/>
    <n v="4582"/>
    <n v="10.875062590740848"/>
    <n v="11.529277369452698"/>
    <n v="2.4937409259152332E-2"/>
    <n v="7.0722630547301435E-2"/>
    <n v="1.1204378428656625E-2"/>
    <n v="3.2727430139195172E-4"/>
    <n v="10.877104127264673"/>
    <n v="11.531652730048577"/>
    <n v="2.2895872735327671E-2"/>
    <n v="6.8347269951422263E-2"/>
    <n v="260.06652450142877"/>
    <n v="10.878448600225209"/>
    <n v="11.532824443454142"/>
    <n v="2.1551399774791591E-2"/>
    <n v="6.7175556545857162E-2"/>
    <m/>
    <m/>
    <m/>
    <m/>
    <m/>
    <m/>
    <m/>
    <m/>
    <m/>
    <m/>
    <m/>
    <m/>
    <m/>
    <m/>
    <m/>
    <m/>
    <m/>
    <m/>
  </r>
  <r>
    <x v="38"/>
    <n v="856842"/>
    <n v="9.3000000000000007"/>
    <n v="9.1"/>
    <n v="9.5"/>
    <x v="14"/>
    <x v="2"/>
    <s v="Michigan"/>
    <x v="38"/>
    <n v="7969"/>
    <n v="848873"/>
    <n v="2.032451754038686E-4"/>
    <n v="9.0971859425852131"/>
    <n v="9.5036762933929495"/>
    <n v="2.8140574147865749E-3"/>
    <n v="3.6762933929495034E-3"/>
    <n v="7795"/>
    <n v="8143"/>
    <n v="9.0973598399704958"/>
    <n v="9.503502396007665"/>
    <n v="2.6401600295038463E-3"/>
    <n v="3.5023960076649985E-3"/>
    <n v="9.3026310495240051E-3"/>
    <n v="2.0328043476714147E-4"/>
    <n v="9.0993506147568635"/>
    <n v="9.5059114842911452"/>
    <n v="6.4938524313618018E-4"/>
    <n v="5.9114842911451859E-3"/>
    <n v="348.3083650959498"/>
    <n v="9.0999642754724199"/>
    <n v="9.5064648946537407"/>
    <n v="3.5724527579716892E-5"/>
    <n v="6.4648946537406715E-3"/>
    <m/>
    <m/>
    <m/>
    <m/>
    <m/>
    <m/>
    <m/>
    <m/>
    <m/>
    <m/>
    <m/>
    <m/>
    <m/>
    <m/>
    <m/>
    <m/>
    <m/>
    <m/>
  </r>
  <r>
    <x v="15"/>
    <n v="321655"/>
    <n v="18.899999999999999"/>
    <n v="18.399999999999999"/>
    <n v="19.3"/>
    <x v="14"/>
    <x v="2"/>
    <s v="Minnesota"/>
    <x v="15"/>
    <n v="6079"/>
    <n v="315576"/>
    <n v="4.7057698857742153E-4"/>
    <n v="18.428554067989396"/>
    <n v="19.36970804514424"/>
    <n v="2.855406798939697E-2"/>
    <n v="6.9708045144238895E-2"/>
    <n v="5928"/>
    <n v="6231"/>
    <n v="18.429683978175373"/>
    <n v="19.371687056007211"/>
    <n v="2.9683978175373937E-2"/>
    <n v="7.1687056007210259E-2"/>
    <n v="1.8904876675646536E-2"/>
    <n v="4.7067939491662549E-4"/>
    <n v="18.434197280729911"/>
    <n v="19.37555607056316"/>
    <n v="3.4197280729912904E-2"/>
    <n v="7.5556070563159494E-2"/>
    <n v="302.73904551371254"/>
    <n v="18.435840842300198"/>
    <n v="19.377021392913072"/>
    <n v="3.5840842300199682E-2"/>
    <n v="7.7021392913071196E-2"/>
    <m/>
    <m/>
    <m/>
    <m/>
    <m/>
    <m/>
    <m/>
    <m/>
    <m/>
    <m/>
    <m/>
    <m/>
    <m/>
    <m/>
    <m/>
    <m/>
    <m/>
    <m/>
  </r>
  <r>
    <x v="48"/>
    <n v="306190"/>
    <n v="5.2"/>
    <n v="5"/>
    <n v="5.5"/>
    <x v="14"/>
    <x v="2"/>
    <s v="Mississippi"/>
    <x v="48"/>
    <n v="1592"/>
    <n v="304598"/>
    <n v="2.5473970542944763E-4"/>
    <n v="4.9446462967260763"/>
    <n v="5.4541257075849723"/>
    <n v="5.5353703273923749E-2"/>
    <n v="4.5874292415027718E-2"/>
    <n v="1515"/>
    <n v="1671"/>
    <n v="4.947908161599007"/>
    <n v="5.4573957346745487"/>
    <n v="5.2091838400992962E-2"/>
    <n v="4.2604265325451252E-2"/>
    <n v="5.2055936912915012E-3"/>
    <n v="2.549649155404148E-4"/>
    <n v="4.9506287757510865"/>
    <n v="5.4605586068319161"/>
    <n v="4.9371224248913492E-2"/>
    <n v="3.9441393168083927E-2"/>
    <n v="156.02042823885176"/>
    <n v="4.9524526948882475"/>
    <n v="5.4620005927019744"/>
    <n v="4.7547305111752536E-2"/>
    <n v="3.7999407298025645E-2"/>
    <m/>
    <m/>
    <m/>
    <m/>
    <m/>
    <m/>
    <m/>
    <m/>
    <m/>
    <m/>
    <m/>
    <m/>
    <m/>
    <m/>
    <m/>
    <m/>
    <m/>
    <m/>
  </r>
  <r>
    <x v="9"/>
    <n v="457339"/>
    <n v="9.6999999999999993"/>
    <n v="9.4"/>
    <n v="10"/>
    <x v="14"/>
    <x v="2"/>
    <s v="Missouri"/>
    <x v="9"/>
    <n v="4436"/>
    <n v="452903"/>
    <n v="2.8404627726376364E-4"/>
    <n v="9.4155419931439646"/>
    <n v="9.9836345476714907"/>
    <n v="1.5541993143964206E-2"/>
    <n v="1.6365452328509278E-2"/>
    <n v="4307"/>
    <n v="4567"/>
    <n v="9.4175217945550234"/>
    <n v="9.9860278699170646"/>
    <n v="1.7521794555023007E-2"/>
    <n v="1.3972130082935408E-2"/>
    <n v="9.7037065568893102E-3"/>
    <n v="2.8413463421139424E-4"/>
    <n v="9.4195719226779158"/>
    <n v="9.9878411911007046"/>
    <n v="1.957192267791541E-2"/>
    <n v="1.2158808899295437E-2"/>
    <n v="259.82478076891198"/>
    <n v="9.420740740759646"/>
    <n v="9.9888589164812309"/>
    <n v="2.0740740759645604E-2"/>
    <n v="1.1141083518769079E-2"/>
    <m/>
    <m/>
    <m/>
    <m/>
    <m/>
    <m/>
    <m/>
    <m/>
    <m/>
    <m/>
    <m/>
    <m/>
    <m/>
    <m/>
    <m/>
    <m/>
    <m/>
    <m/>
  </r>
  <r>
    <x v="39"/>
    <n v="59924"/>
    <n v="14.3"/>
    <n v="13.4"/>
    <n v="15.3"/>
    <x v="14"/>
    <x v="2"/>
    <s v="Montana"/>
    <x v="39"/>
    <n v="857"/>
    <n v="59067"/>
    <n v="9.506261697805273E-4"/>
    <n v="13.350822331654625"/>
    <n v="15.252074671215679"/>
    <n v="4.9177668345375736E-2"/>
    <n v="4.7925328784321763E-2"/>
    <n v="800"/>
    <n v="914"/>
    <n v="13.350243641946465"/>
    <n v="15.252653360923837"/>
    <n v="4.9756358053535621E-2"/>
    <n v="4.7346639076163655E-2"/>
    <n v="1.4332582460867589E-2"/>
    <n v="9.5212392615384787E-4"/>
    <n v="13.380458534713741"/>
    <n v="15.284706387021435"/>
    <n v="1.9541465286259552E-2"/>
    <n v="1.5293612978565463E-2"/>
    <n v="113.96264955050113"/>
    <n v="13.390093570890437"/>
    <n v="15.291758085685458"/>
    <n v="9.9064291095629642E-3"/>
    <n v="8.2419143145422424E-3"/>
    <m/>
    <m/>
    <m/>
    <m/>
    <m/>
    <m/>
    <m/>
    <m/>
    <m/>
    <m/>
    <m/>
    <m/>
    <m/>
    <m/>
    <m/>
    <m/>
    <m/>
    <m/>
  </r>
  <r>
    <x v="40"/>
    <n v="136481"/>
    <n v="2.9"/>
    <n v="2.6"/>
    <n v="3.2"/>
    <x v="14"/>
    <x v="2"/>
    <s v="Nebraska"/>
    <x v="40"/>
    <n v="396"/>
    <n v="136085"/>
    <n v="2.8535962060100435E-4"/>
    <n v="2.6161431526787928"/>
    <n v="3.1868623938808014"/>
    <n v="1.6143152678792738E-2"/>
    <n v="1.3137606119198786E-2"/>
    <n v="357"/>
    <n v="435"/>
    <n v="2.6157487122749687"/>
    <n v="3.1872568342846259"/>
    <n v="1.5748712274968657E-2"/>
    <n v="1.2743165715374261E-2"/>
    <n v="2.9154939490507823E-3"/>
    <n v="2.863827223022896E-4"/>
    <n v="2.6291112267484928"/>
    <n v="3.2018766713530717"/>
    <n v="2.9111226748492758E-2"/>
    <n v="1.8766713530715684E-3"/>
    <n v="77.938013489288124"/>
    <n v="2.6336384233127785"/>
    <n v="3.2046762957698673"/>
    <n v="3.3638423312778443E-2"/>
    <n v="4.676295769867167E-3"/>
    <m/>
    <m/>
    <m/>
    <m/>
    <m/>
    <m/>
    <m/>
    <m/>
    <m/>
    <m/>
    <m/>
    <m/>
    <m/>
    <m/>
    <m/>
    <m/>
    <m/>
    <m/>
  </r>
  <r>
    <x v="18"/>
    <n v="163821"/>
    <n v="4.0999999999999996"/>
    <n v="3.8"/>
    <n v="4.5"/>
    <x v="14"/>
    <x v="2"/>
    <s v="Nevada"/>
    <x v="18"/>
    <n v="672"/>
    <n v="163149"/>
    <n v="3.0950707194206845E-4"/>
    <n v="3.7925311282886716"/>
    <n v="4.4115452721728081"/>
    <n v="7.4688717113282621E-3"/>
    <n v="8.8454727827191881E-2"/>
    <n v="621"/>
    <n v="723"/>
    <n v="3.7907228011060852"/>
    <n v="4.4133535993553936"/>
    <n v="9.277198893914651E-3"/>
    <n v="8.6646400644606381E-2"/>
    <n v="4.1136662999899497E-3"/>
    <n v="3.1015804025571493E-4"/>
    <n v="3.8035082597342349"/>
    <n v="4.4238243402456652"/>
    <n v="3.5082597342350752E-3"/>
    <n v="7.6175659754334824E-2"/>
    <n v="101.44269914856585"/>
    <n v="3.8071111455513802"/>
    <n v="4.426325534805434"/>
    <n v="7.1111455513803712E-3"/>
    <n v="7.3674465194565997E-2"/>
    <m/>
    <m/>
    <m/>
    <m/>
    <m/>
    <m/>
    <m/>
    <m/>
    <m/>
    <m/>
    <m/>
    <m/>
    <m/>
    <m/>
    <m/>
    <m/>
    <m/>
    <m/>
  </r>
  <r>
    <x v="24"/>
    <n v="69984"/>
    <n v="16.7"/>
    <n v="15.8"/>
    <n v="17.7"/>
    <x v="14"/>
    <x v="2"/>
    <s v="New Hampshire"/>
    <x v="24"/>
    <n v="1169"/>
    <n v="68815"/>
    <n v="9.4950829180984219E-4"/>
    <n v="15.754309723736569"/>
    <n v="17.653326307356252"/>
    <n v="4.5690276263432139E-2"/>
    <n v="4.6673692643746989E-2"/>
    <n v="1103"/>
    <n v="1236"/>
    <n v="15.760745313214448"/>
    <n v="17.661179698216735"/>
    <n v="3.9254686785552551E-2"/>
    <n v="3.8820301783264455E-2"/>
    <n v="1.6730344942832553E-2"/>
    <n v="9.5059319860988994E-4"/>
    <n v="15.779751744222665"/>
    <n v="17.680938141442443"/>
    <n v="2.02482557773358E-2"/>
    <n v="1.9061858557556377E-2"/>
    <n v="132.92835257821977"/>
    <n v="15.787835859623838"/>
    <n v="17.68714222209298"/>
    <n v="1.2164140376162536E-2"/>
    <n v="1.2857777907019141E-2"/>
    <m/>
    <m/>
    <m/>
    <m/>
    <m/>
    <m/>
    <m/>
    <m/>
    <m/>
    <m/>
    <m/>
    <m/>
    <m/>
    <m/>
    <m/>
    <m/>
    <m/>
    <m/>
  </r>
  <r>
    <x v="3"/>
    <n v="511196"/>
    <n v="8.8000000000000007"/>
    <n v="8.5"/>
    <n v="9.1"/>
    <x v="14"/>
    <x v="2"/>
    <s v="New Jersey"/>
    <x v="3"/>
    <n v="4499"/>
    <n v="506697"/>
    <n v="2.5603485042388348E-4"/>
    <n v="8.5448947343146511"/>
    <n v="9.056964435162417"/>
    <n v="4.4894734314651075E-2"/>
    <n v="4.3035564837582641E-2"/>
    <n v="4368"/>
    <n v="4630"/>
    <n v="8.5446677986525721"/>
    <n v="9.0571913708244978"/>
    <n v="4.4667798652572088E-2"/>
    <n v="4.2808629175501878E-2"/>
    <n v="8.804620745902391E-3"/>
    <n v="2.5611369687342239E-4"/>
    <n v="8.5485070490289683"/>
    <n v="9.0607344427758125"/>
    <n v="4.8507049028968297E-2"/>
    <n v="3.926555722418712E-2"/>
    <n v="261.78175247845354"/>
    <n v="8.5495524425415628"/>
    <n v="9.0616452314035509"/>
    <n v="4.9552442541562769E-2"/>
    <n v="3.8354768596448707E-2"/>
    <m/>
    <m/>
    <m/>
    <m/>
    <m/>
    <m/>
    <m/>
    <m/>
    <m/>
    <m/>
    <m/>
    <m/>
    <m/>
    <m/>
    <m/>
    <m/>
    <m/>
    <m/>
  </r>
  <r>
    <x v="49"/>
    <n v="276347"/>
    <n v="5.2"/>
    <n v="5"/>
    <n v="5.5"/>
    <x v="14"/>
    <x v="2"/>
    <s v="New Mexico"/>
    <x v="49"/>
    <n v="1437"/>
    <n v="274910"/>
    <n v="2.6815729283696576E-4"/>
    <n v="4.93182678515194"/>
    <n v="5.4681413708258706"/>
    <n v="6.8173214848060049E-2"/>
    <n v="3.1858629174129405E-2"/>
    <n v="1363"/>
    <n v="1512"/>
    <n v="4.9322048004863452"/>
    <n v="5.4713819943766353"/>
    <n v="6.7795199513654758E-2"/>
    <n v="2.8618005623364695E-2"/>
    <n v="5.2068621242999259E-3"/>
    <n v="2.6841992235820234E-4"/>
    <n v="4.9384422019417231"/>
    <n v="5.4752820466581289"/>
    <n v="6.155779805827688E-2"/>
    <n v="2.4717953341871102E-2"/>
    <n v="148.23305893686367"/>
    <n v="4.9404741911935188"/>
    <n v="5.476868645990038"/>
    <n v="5.9525808806481173E-2"/>
    <n v="2.3131354009962024E-2"/>
    <m/>
    <m/>
    <m/>
    <m/>
    <m/>
    <m/>
    <m/>
    <m/>
    <m/>
    <m/>
    <m/>
    <m/>
    <m/>
    <m/>
    <m/>
    <m/>
    <m/>
    <m/>
  </r>
  <r>
    <x v="25"/>
    <n v="1411900"/>
    <n v="6.6"/>
    <n v="6.5"/>
    <n v="6.7"/>
    <x v="14"/>
    <x v="2"/>
    <s v="New York"/>
    <x v="25"/>
    <n v="9319"/>
    <n v="1402581"/>
    <n v="1.3356443005634516E-4"/>
    <n v="6.466761372054286"/>
    <n v="6.733890232166976"/>
    <n v="3.3238627945713972E-2"/>
    <n v="3.3890232166975842E-2"/>
    <n v="9130"/>
    <n v="9508"/>
    <n v="6.4664636305687369"/>
    <n v="6.7341879736525252"/>
    <n v="3.3536369431263147E-2"/>
    <n v="3.4187973652525017E-2"/>
    <n v="6.6016682267679766E-3"/>
    <n v="1.3358448538836932E-4"/>
    <n v="6.4680837413796075"/>
    <n v="6.7352527121563455"/>
    <n v="3.191625862039249E-2"/>
    <n v="3.5252712156345289E-2"/>
    <n v="377.16874977500731"/>
    <n v="6.4684549233087489"/>
    <n v="6.7355897937580735"/>
    <n v="3.1545076691251062E-2"/>
    <n v="3.5589793758073363E-2"/>
    <m/>
    <m/>
    <m/>
    <m/>
    <m/>
    <m/>
    <m/>
    <m/>
    <m/>
    <m/>
    <m/>
    <m/>
    <m/>
    <m/>
    <m/>
    <m/>
    <m/>
    <m/>
  </r>
  <r>
    <x v="10"/>
    <n v="767362"/>
    <n v="8.9"/>
    <n v="8.6999999999999993"/>
    <n v="9.1999999999999993"/>
    <x v="14"/>
    <x v="2"/>
    <s v="North Carolina"/>
    <x v="10"/>
    <n v="6830"/>
    <n v="760532"/>
    <n v="2.1014388425077908E-4"/>
    <n v="8.6904792896879872"/>
    <n v="9.1107670581895466"/>
    <n v="9.5207103120120706E-3"/>
    <n v="8.9232941810452715E-2"/>
    <n v="6669"/>
    <n v="6991"/>
    <n v="8.6908134622251296"/>
    <n v="9.1104328856524042"/>
    <n v="9.1865377748696631E-3"/>
    <n v="8.9567114347595123E-2"/>
    <n v="8.9030816336864143E-3"/>
    <n v="2.1018649576398033E-4"/>
    <n v="8.6928951379224344"/>
    <n v="9.1132681294503932"/>
    <n v="7.1048620775648885E-3"/>
    <n v="8.6731870549606072E-2"/>
    <n v="322.52404127366361"/>
    <n v="8.6935830973283021"/>
    <n v="9.1138833294320953"/>
    <n v="6.4169026716971445E-3"/>
    <n v="8.6116670567903952E-2"/>
    <m/>
    <m/>
    <m/>
    <m/>
    <m/>
    <m/>
    <m/>
    <m/>
    <m/>
    <m/>
    <m/>
    <m/>
    <m/>
    <m/>
    <m/>
    <m/>
    <m/>
    <m/>
  </r>
  <r>
    <x v="46"/>
    <n v="32032"/>
    <n v="11.3"/>
    <n v="10.199999999999999"/>
    <n v="12.6"/>
    <x v="14"/>
    <x v="2"/>
    <s v="North Dakota"/>
    <x v="46"/>
    <n v="362"/>
    <n v="31670"/>
    <n v="1.1575781597584268E-3"/>
    <n v="10.143620641440375"/>
    <n v="12.458776960957229"/>
    <n v="5.6379358559624393E-2"/>
    <n v="0.14122303904277089"/>
    <n v="325"/>
    <n v="399"/>
    <n v="10.146103896103897"/>
    <n v="12.456293706293707"/>
    <n v="5.3896103896102332E-2"/>
    <n v="0.14370629370629295"/>
    <n v="1.1359799300984047E-2"/>
    <n v="1.1619497996079801E-3"/>
    <n v="10.197849501376067"/>
    <n v="12.521749100592027"/>
    <n v="2.1504986239317958E-3"/>
    <n v="7.8250899407972696E-2"/>
    <n v="74.207935148271602"/>
    <n v="10.21720507191761"/>
    <n v="12.533608567785185"/>
    <n v="1.7205071917610226E-2"/>
    <n v="6.6391432214814472E-2"/>
    <m/>
    <m/>
    <m/>
    <m/>
    <m/>
    <m/>
    <m/>
    <m/>
    <m/>
    <m/>
    <m/>
    <m/>
    <m/>
    <m/>
    <m/>
    <m/>
    <m/>
    <m/>
  </r>
  <r>
    <x v="41"/>
    <n v="982164"/>
    <n v="7.6"/>
    <n v="7.4"/>
    <n v="7.8"/>
    <x v="14"/>
    <x v="2"/>
    <s v="Ohio"/>
    <x v="41"/>
    <n v="7464"/>
    <n v="974700"/>
    <n v="1.7174866582938121E-4"/>
    <n v="7.4277968275912691"/>
    <n v="7.771294159250032"/>
    <n v="2.779682759126878E-2"/>
    <n v="2.8705840749967848E-2"/>
    <n v="7296"/>
    <n v="7634"/>
    <n v="7.4284946302246873"/>
    <n v="7.7726326764165661"/>
    <n v="2.8494630224686901E-2"/>
    <n v="2.7367323583433745E-2"/>
    <n v="7.6014713720632138E-3"/>
    <n v="1.7178072017878367E-4"/>
    <n v="7.4296906518844299"/>
    <n v="7.7732520922419974"/>
    <n v="2.9690651884429542E-2"/>
    <n v="2.6747907758002398E-2"/>
    <n v="337.38136999154449"/>
    <n v="7.4302270308252059"/>
    <n v="7.7737338692189661"/>
    <n v="3.0227030825205503E-2"/>
    <n v="2.6266130781033681E-2"/>
    <m/>
    <m/>
    <m/>
    <m/>
    <m/>
    <m/>
    <m/>
    <m/>
    <m/>
    <m/>
    <m/>
    <m/>
    <m/>
    <m/>
    <m/>
    <m/>
    <m/>
    <m/>
  </r>
  <r>
    <x v="26"/>
    <n v="404595"/>
    <n v="7.1"/>
    <n v="6.9"/>
    <n v="7.4"/>
    <x v="14"/>
    <x v="2"/>
    <s v="Oklahoma"/>
    <x v="26"/>
    <n v="2873"/>
    <n v="401722"/>
    <n v="2.5873068894650936E-4"/>
    <n v="6.8421973996359"/>
    <n v="7.3596587775289199"/>
    <n v="5.7802600364100343E-2"/>
    <n v="4.0341222471080407E-2"/>
    <n v="2768"/>
    <n v="2978"/>
    <n v="6.8414093105451128"/>
    <n v="7.3604468666197063"/>
    <n v="5.8590689454887546E-2"/>
    <n v="3.9553133380294092E-2"/>
    <n v="7.105607912876219E-3"/>
    <n v="2.5885639932068016E-4"/>
    <n v="6.8467515135555388"/>
    <n v="7.3644643121968985"/>
    <n v="5.3248486444461562E-2"/>
    <n v="3.5535687803101901E-2"/>
    <n v="209.37943993753203"/>
    <n v="6.8480942739515509"/>
    <n v="7.3655931357441196"/>
    <n v="5.1905726048449452E-2"/>
    <n v="3.4406864255880798E-2"/>
    <m/>
    <m/>
    <m/>
    <m/>
    <m/>
    <m/>
    <m/>
    <m/>
    <m/>
    <m/>
    <m/>
    <m/>
    <m/>
    <m/>
    <m/>
    <m/>
    <m/>
    <m/>
  </r>
  <r>
    <x v="19"/>
    <n v="248952"/>
    <n v="8.5"/>
    <n v="8.1"/>
    <n v="8.8000000000000007"/>
    <x v="14"/>
    <x v="2"/>
    <s v="Oregon"/>
    <x v="19"/>
    <n v="2116"/>
    <n v="246836"/>
    <n v="3.606091509147358E-4"/>
    <n v="8.1390212999352283"/>
    <n v="8.8602396017646985"/>
    <n v="3.9021299935228626E-2"/>
    <n v="6.0239601764697781E-2"/>
    <n v="2027"/>
    <n v="2206"/>
    <n v="8.1421318165750822"/>
    <n v="8.8611459237122023"/>
    <n v="4.2131816575082581E-2"/>
    <n v="6.1145923712201622E-2"/>
    <n v="8.5072144401185639E-3"/>
    <n v="3.6084553648732271E-4"/>
    <n v="8.1463689036312399"/>
    <n v="8.8680599766058883"/>
    <n v="4.6368903631240244E-2"/>
    <n v="6.8059976605887584E-2"/>
    <n v="179.56880028902702"/>
    <n v="8.1485789503010579"/>
    <n v="8.8698667065424761"/>
    <n v="4.8578950301058299E-2"/>
    <n v="6.9866706542475399E-2"/>
    <m/>
    <m/>
    <m/>
    <m/>
    <m/>
    <m/>
    <m/>
    <m/>
    <m/>
    <m/>
    <m/>
    <m/>
    <m/>
    <m/>
    <m/>
    <m/>
    <m/>
    <m/>
  </r>
  <r>
    <x v="11"/>
    <n v="830613"/>
    <n v="2.9"/>
    <n v="2.8"/>
    <n v="3"/>
    <x v="14"/>
    <x v="2"/>
    <s v="Pennsylvania"/>
    <x v="11"/>
    <n v="2409"/>
    <n v="828204"/>
    <n v="1.1564771781557492E-4"/>
    <n v="2.784619915847756"/>
    <n v="3.0159153514789057"/>
    <n v="1.5380084152243789E-2"/>
    <n v="1.5915351478905659E-2"/>
    <n v="2313"/>
    <n v="2505"/>
    <n v="2.7846903431561989"/>
    <n v="3.0158449241704619"/>
    <n v="1.5309656843800923E-2"/>
    <n v="1.5844924170461905E-2"/>
    <n v="2.9025666337032406E-3"/>
    <n v="1.1571598382208868E-4"/>
    <n v="2.7868506498811518"/>
    <n v="3.0182826175253292"/>
    <n v="1.3149350118847991E-2"/>
    <n v="1.8282617525329226E-2"/>
    <n v="192.13552112030698"/>
    <n v="2.7875102613904574"/>
    <n v="3.0188269305575037"/>
    <n v="1.2489738609542389E-2"/>
    <n v="1.8826930557503729E-2"/>
    <m/>
    <m/>
    <m/>
    <m/>
    <m/>
    <m/>
    <m/>
    <m/>
    <m/>
    <m/>
    <m/>
    <m/>
    <m/>
    <m/>
    <m/>
    <m/>
    <m/>
    <m/>
  </r>
  <r>
    <x v="27"/>
    <n v="79721"/>
    <n v="19.2"/>
    <n v="18.3"/>
    <n v="20.2"/>
    <x v="14"/>
    <x v="2"/>
    <s v="Rhode Island"/>
    <x v="27"/>
    <n v="1531"/>
    <n v="78190"/>
    <n v="9.5269127164172558E-4"/>
    <n v="18.251784337043564"/>
    <n v="20.157166880327015"/>
    <n v="4.82156629564372E-2"/>
    <n v="4.283311967298431E-2"/>
    <n v="1455"/>
    <n v="1607"/>
    <n v="18.251150888724425"/>
    <n v="20.157800328646154"/>
    <n v="4.8849111275576007E-2"/>
    <n v="4.2199671353845503E-2"/>
    <n v="1.922764224250139E-2"/>
    <n v="9.5351294038955887E-4"/>
    <n v="18.274129302111831"/>
    <n v="20.181155182890947"/>
    <n v="2.5870697888169758E-2"/>
    <n v="1.8844817109052059E-2"/>
    <n v="151.9232558246585"/>
    <n v="18.281116334998561"/>
    <n v="20.186711291912079"/>
    <n v="1.8883665001439454E-2"/>
    <n v="1.3288708087920043E-2"/>
    <m/>
    <m/>
    <m/>
    <m/>
    <m/>
    <m/>
    <m/>
    <m/>
    <m/>
    <m/>
    <m/>
    <m/>
    <m/>
    <m/>
    <m/>
    <m/>
    <m/>
    <m/>
  </r>
  <r>
    <x v="4"/>
    <n v="423686"/>
    <n v="8.3000000000000007"/>
    <n v="8.1"/>
    <n v="8.6"/>
    <x v="14"/>
    <x v="2"/>
    <s v="South Carolina"/>
    <x v="4"/>
    <n v="3517"/>
    <n v="420169"/>
    <n v="2.7319963083874123E-4"/>
    <n v="8.0277590980312237"/>
    <n v="8.5741583597087061"/>
    <n v="7.2240901968775972E-2"/>
    <n v="2.5841640291293544E-2"/>
    <n v="3401"/>
    <n v="3633"/>
    <n v="8.0271710653644437"/>
    <n v="8.5747463923754861"/>
    <n v="7.2828934635555953E-2"/>
    <n v="2.5253607624513563E-2"/>
    <n v="8.3054168051191254E-3"/>
    <n v="2.7330749049816891E-4"/>
    <n v="8.032109314620957"/>
    <n v="8.5787242956172935"/>
    <n v="6.7890685379042637E-2"/>
    <n v="2.1275704382706095E-2"/>
    <n v="231.51727079042354"/>
    <n v="8.0333814053598083"/>
    <n v="8.5798124219574188"/>
    <n v="6.6618594640191375E-2"/>
    <n v="2.0187578042580867E-2"/>
    <m/>
    <m/>
    <m/>
    <m/>
    <m/>
    <m/>
    <m/>
    <m/>
    <m/>
    <m/>
    <m/>
    <m/>
    <m/>
    <m/>
    <m/>
    <m/>
    <m/>
    <m/>
  </r>
  <r>
    <x v="42"/>
    <n v="65975"/>
    <n v="4.5999999999999996"/>
    <n v="4.0999999999999996"/>
    <n v="5.2"/>
    <x v="14"/>
    <x v="2"/>
    <s v="South Dakota"/>
    <x v="42"/>
    <n v="303"/>
    <n v="65672"/>
    <n v="5.1592958011070756E-4"/>
    <n v="4.0767191504690574"/>
    <n v="5.108578310690473"/>
    <n v="2.3280849530942227E-2"/>
    <n v="9.142168930952721E-2"/>
    <n v="270"/>
    <n v="338"/>
    <n v="4.0924592648730576"/>
    <n v="5.1231527093596059"/>
    <n v="7.5407351269420886E-3"/>
    <n v="7.6847290640394306E-2"/>
    <n v="4.6214926280670901E-3"/>
    <n v="5.1832769528772102E-4"/>
    <n v="4.1031649327793689"/>
    <n v="5.1398203233548116"/>
    <n v="3.164932779369245E-3"/>
    <n v="6.0179676645188529E-2"/>
    <n v="68.129360893417072"/>
    <n v="4.1127737766204895"/>
    <n v="5.1453678535555722"/>
    <n v="1.2773776620489841E-2"/>
    <n v="5.4632146444427931E-2"/>
    <m/>
    <m/>
    <m/>
    <m/>
    <m/>
    <m/>
    <m/>
    <m/>
    <m/>
    <m/>
    <m/>
    <m/>
    <m/>
    <m/>
    <m/>
    <m/>
    <m/>
    <m/>
  </r>
  <r>
    <x v="16"/>
    <n v="575393"/>
    <n v="5.4"/>
    <n v="5.2"/>
    <n v="5.5"/>
    <x v="14"/>
    <x v="2"/>
    <s v="Tennessee"/>
    <x v="16"/>
    <n v="3107"/>
    <n v="572286"/>
    <n v="1.8935571504615116E-4"/>
    <n v="5.2104319083694968"/>
    <n v="5.589143338461799"/>
    <n v="1.043190836949659E-2"/>
    <n v="8.9143338461799004E-2"/>
    <n v="2999"/>
    <n v="3217"/>
    <n v="5.2120898238247602"/>
    <n v="5.5909613081841458"/>
    <n v="1.2089823824759982E-2"/>
    <n v="9.0961308184145828E-2"/>
    <n v="5.4030896685637137E-3"/>
    <n v="1.8944143614852641E-4"/>
    <n v="5.2136482324151876"/>
    <n v="5.5925311047122399"/>
    <n v="1.3648232415187422E-2"/>
    <n v="9.2531104712239909E-2"/>
    <n v="217.92432701602741"/>
    <n v="5.2145899137978953"/>
    <n v="5.5933273543155"/>
    <n v="1.4589913797895093E-2"/>
    <n v="9.3327354315499989E-2"/>
    <m/>
    <m/>
    <m/>
    <m/>
    <m/>
    <m/>
    <m/>
    <m/>
    <m/>
    <m/>
    <m/>
    <m/>
    <m/>
    <m/>
    <m/>
    <m/>
    <m/>
    <m/>
  </r>
  <r>
    <x v="50"/>
    <n v="2396762"/>
    <n v="4.5"/>
    <n v="4.4000000000000004"/>
    <n v="4.5999999999999996"/>
    <x v="14"/>
    <x v="2"/>
    <s v="Texas"/>
    <x v="50"/>
    <n v="10785"/>
    <n v="2385977"/>
    <n v="8.4733262121962716E-5"/>
    <n v="4.4150877463886857"/>
    <n v="4.5845542706326121"/>
    <n v="1.5087746388685375E-2"/>
    <n v="1.5445729367387528E-2"/>
    <n v="10583"/>
    <n v="10989"/>
    <n v="4.4155406335714602"/>
    <n v="4.5849358426076519"/>
    <n v="1.554063357145985E-2"/>
    <n v="1.5064157392347788E-2"/>
    <n v="4.5006151801816226E-3"/>
    <n v="8.4744358663531329E-5"/>
    <n v="4.4158708215180908"/>
    <n v="4.5853595388451538"/>
    <n v="1.5870821518090494E-2"/>
    <n v="1.4640461154845852E-2"/>
    <n v="406.17971861798264"/>
    <n v="4.416088833967641"/>
    <n v="4.5855587553057875"/>
    <n v="1.6088833967640603E-2"/>
    <n v="1.4441244694212152E-2"/>
    <m/>
    <m/>
    <m/>
    <m/>
    <m/>
    <m/>
    <m/>
    <m/>
    <m/>
    <m/>
    <m/>
    <m/>
    <m/>
    <m/>
    <m/>
    <m/>
    <m/>
    <m/>
  </r>
  <r>
    <x v="12"/>
    <n v="144791"/>
    <n v="9.1"/>
    <n v="8.6"/>
    <n v="9.6"/>
    <x v="14"/>
    <x v="2"/>
    <s v="Utah"/>
    <x v="12"/>
    <n v="1318"/>
    <n v="143473"/>
    <n v="4.8919108570605243E-4"/>
    <n v="8.6135846393044808"/>
    <n v="9.5919668107165847"/>
    <n v="1.3584639304481172E-2"/>
    <n v="8.0331892834148988E-3"/>
    <n v="1247"/>
    <n v="1389"/>
    <n v="8.6124137549985846"/>
    <n v="9.5931376950224809"/>
    <n v="1.2413754998584992E-2"/>
    <n v="6.8623049775187184E-3"/>
    <n v="9.1157994035701139E-3"/>
    <n v="4.8970440524834864E-4"/>
    <n v="8.626094998321765"/>
    <n v="9.6055038088184634"/>
    <n v="2.6094998321765317E-2"/>
    <n v="5.5038088184637957E-3"/>
    <n v="141.68639195942077"/>
    <n v="8.6299865440027705"/>
    <n v="9.608518586525264"/>
    <n v="2.9986544002770898E-2"/>
    <n v="8.5185865252643822E-3"/>
    <m/>
    <m/>
    <m/>
    <m/>
    <m/>
    <m/>
    <m/>
    <m/>
    <m/>
    <m/>
    <m/>
    <m/>
    <m/>
    <m/>
    <m/>
    <m/>
    <m/>
    <m/>
  </r>
  <r>
    <x v="44"/>
    <n v="52293"/>
    <n v="20.9"/>
    <n v="19.7"/>
    <n v="22.2"/>
    <x v="14"/>
    <x v="2"/>
    <s v="Vermont"/>
    <x v="44"/>
    <n v="1093"/>
    <n v="51200"/>
    <n v="1.2261054308288319E-3"/>
    <n v="19.675353655473348"/>
    <n v="22.127564517131013"/>
    <n v="2.4646344526651376E-2"/>
    <n v="7.2435482868986156E-2"/>
    <n v="1029"/>
    <n v="1157"/>
    <n v="19.677585910160058"/>
    <n v="22.125332262444303"/>
    <n v="2.2414089839941198E-2"/>
    <n v="7.4667737555696334E-2"/>
    <n v="2.0936651217693589E-2"/>
    <n v="1.227574554011647E-3"/>
    <n v="19.709076663681941"/>
    <n v="22.164225771705237"/>
    <n v="9.0766636819417101E-3"/>
    <n v="3.5774228294762622E-2"/>
    <n v="128.26229340934634"/>
    <n v="19.719921011247429"/>
    <n v="22.172503037837735"/>
    <n v="1.9921011247429732E-2"/>
    <n v="2.7496962162263827E-2"/>
    <m/>
    <m/>
    <m/>
    <m/>
    <m/>
    <m/>
    <m/>
    <m/>
    <m/>
    <m/>
    <m/>
    <m/>
    <m/>
    <m/>
    <m/>
    <m/>
    <m/>
    <m/>
  </r>
  <r>
    <x v="43"/>
    <n v="469296"/>
    <n v="10"/>
    <n v="9.8000000000000007"/>
    <n v="10.3"/>
    <x v="14"/>
    <x v="2"/>
    <s v="Virginia"/>
    <x v="43"/>
    <n v="4693"/>
    <n v="464603"/>
    <n v="2.8467156843889785E-4"/>
    <n v="9.7154136656138093"/>
    <n v="10.284756802491607"/>
    <n v="8.4586334386191453E-2"/>
    <n v="1.5243197508393536E-2"/>
    <n v="4560"/>
    <n v="4827"/>
    <n v="9.7166820087961536"/>
    <n v="10.285619310626982"/>
    <n v="8.3317991203847086E-2"/>
    <n v="1.4380689373018285E-2"/>
    <n v="1.0004096133542608E-2"/>
    <n v="2.8475515814461549E-4"/>
    <n v="9.7193409753979925"/>
    <n v="10.288851291687223"/>
    <n v="8.0659024602008245E-2"/>
    <n v="1.11487083127777E-2"/>
    <n v="267.20398149273439"/>
    <n v="9.7204779027487955"/>
    <n v="10.289845198212033"/>
    <n v="7.9522097251205182E-2"/>
    <n v="1.0154801787967571E-2"/>
    <m/>
    <m/>
    <m/>
    <m/>
    <m/>
    <m/>
    <m/>
    <m/>
    <m/>
    <m/>
    <m/>
    <m/>
    <m/>
    <m/>
    <m/>
    <m/>
    <m/>
    <m/>
  </r>
  <r>
    <x v="28"/>
    <n v="583289"/>
    <n v="4.7"/>
    <n v="4.5"/>
    <n v="4.9000000000000004"/>
    <x v="14"/>
    <x v="2"/>
    <s v="Washington"/>
    <x v="28"/>
    <n v="2741"/>
    <n v="580548"/>
    <n v="1.755076276684117E-4"/>
    <n v="4.5237066554742498"/>
    <n v="4.8747219108110729"/>
    <n v="2.3706655474249771E-2"/>
    <n v="2.5278089188927488E-2"/>
    <n v="2640"/>
    <n v="2844"/>
    <n v="4.5260582661425124"/>
    <n v="4.8757991321626157"/>
    <n v="2.6058266142512387E-2"/>
    <n v="2.4200867837384621E-2"/>
    <n v="4.7024762425513008E-3"/>
    <n v="1.7559796534907029E-4"/>
    <n v="4.5268782772022309"/>
    <n v="4.8780742079003714"/>
    <n v="2.6878277202230905E-2"/>
    <n v="2.1925792099628971E-2"/>
    <n v="204.76078786115062"/>
    <n v="4.5278120144154448"/>
    <n v="4.8788548754062333"/>
    <n v="2.7812014415444786E-2"/>
    <n v="2.1145124593767051E-2"/>
    <m/>
    <m/>
    <m/>
    <m/>
    <m/>
    <m/>
    <m/>
    <m/>
    <m/>
    <m/>
    <m/>
    <m/>
    <m/>
    <m/>
    <m/>
    <m/>
    <m/>
    <m/>
  </r>
  <r>
    <x v="5"/>
    <n v="153082"/>
    <n v="11.8"/>
    <n v="11.3"/>
    <n v="12.3"/>
    <x v="14"/>
    <x v="2"/>
    <s v="West Virginia"/>
    <x v="5"/>
    <n v="1806"/>
    <n v="151276"/>
    <n v="5.4088606016430905E-4"/>
    <n v="11.256712612442529"/>
    <n v="12.338484732771146"/>
    <n v="4.3287387557471746E-2"/>
    <n v="3.8484732771145502E-2"/>
    <n v="1724"/>
    <n v="1890"/>
    <n v="11.261938046275851"/>
    <n v="12.346324192262971"/>
    <n v="3.8061953724149333E-2"/>
    <n v="4.6324192262970243E-2"/>
    <n v="1.1809849377198402E-2"/>
    <n v="5.4129531383069734E-4"/>
    <n v="11.268554063367704"/>
    <n v="12.3511446910291"/>
    <n v="3.1445936632296778E-2"/>
    <n v="5.1144691029099576E-2"/>
    <n v="165.62174392197483"/>
    <n v="11.272171488919438"/>
    <n v="12.354059548218027"/>
    <n v="2.7828511080562279E-2"/>
    <n v="5.4059548218026166E-2"/>
    <m/>
    <m/>
    <m/>
    <m/>
    <m/>
    <m/>
    <m/>
    <m/>
    <m/>
    <m/>
    <m/>
    <m/>
    <m/>
    <m/>
    <m/>
    <m/>
    <m/>
    <m/>
  </r>
  <r>
    <x v="13"/>
    <n v="408449"/>
    <n v="6.5"/>
    <n v="6.3"/>
    <n v="6.8"/>
    <x v="14"/>
    <x v="2"/>
    <s v="Wisconsin"/>
    <x v="13"/>
    <n v="2655"/>
    <n v="405794"/>
    <n v="2.4644863025623915E-4"/>
    <n v="6.2537509050590634"/>
    <n v="6.7466481655715418"/>
    <n v="4.624909494093643E-2"/>
    <n v="5.3351834428458034E-2"/>
    <n v="2555"/>
    <n v="2756"/>
    <n v="6.2553709275821463"/>
    <n v="6.7474764291257907"/>
    <n v="4.4629072417853521E-2"/>
    <n v="5.2523570874209113E-2"/>
    <n v="6.504840852424849E-3"/>
    <n v="2.4657854934297363E-4"/>
    <n v="6.2582623030818754"/>
    <n v="6.7514194017678228"/>
    <n v="4.1737696918124456E-2"/>
    <n v="4.8580598232176975E-2"/>
    <n v="201.34120887910163"/>
    <n v="6.2595968627349166"/>
    <n v="6.7525331051662247"/>
    <n v="4.0403137265083267E-2"/>
    <n v="4.7466894833775086E-2"/>
    <m/>
    <m/>
    <m/>
    <m/>
    <m/>
    <m/>
    <m/>
    <m/>
    <m/>
    <m/>
    <m/>
    <m/>
    <m/>
    <m/>
    <m/>
    <m/>
    <m/>
    <m/>
  </r>
  <r>
    <x v="29"/>
    <n v="40181"/>
    <n v="8.6999999999999993"/>
    <n v="7.8"/>
    <n v="9.6"/>
    <x v="14"/>
    <x v="2"/>
    <s v="Wyoming"/>
    <x v="29"/>
    <n v="350"/>
    <n v="39831"/>
    <n v="9.0857672369869431E-4"/>
    <n v="7.8020078809652018"/>
    <n v="9.6191613283625905"/>
    <n v="2.0078809652019913E-3"/>
    <n v="1.9161328362590879E-2"/>
    <n v="314"/>
    <n v="387"/>
    <n v="7.8146387596127527"/>
    <n v="9.6314178342997927"/>
    <n v="1.463875961275285E-2"/>
    <n v="3.1417834299793057E-2"/>
    <n v="8.7575492806404847E-3"/>
    <n v="9.1216728625960724E-4"/>
    <n v="7.8453819943808778"/>
    <n v="9.6697165669000906"/>
    <n v="4.5381994380877977E-2"/>
    <n v="6.9716566900090982E-2"/>
    <n v="73.064383211778889"/>
    <n v="7.8608879949959114"/>
    <n v="9.6790955717671547"/>
    <n v="6.0887994995911576E-2"/>
    <n v="7.9095571767155093E-2"/>
    <m/>
    <m/>
    <m/>
    <m/>
    <m/>
    <m/>
    <m/>
    <m/>
    <m/>
    <m/>
    <m/>
    <m/>
    <m/>
    <m/>
    <m/>
    <m/>
    <m/>
    <m/>
  </r>
  <r>
    <x v="6"/>
    <n v="429550"/>
    <n v="15.5"/>
    <n v="15.1"/>
    <n v="15.8"/>
    <x v="6"/>
    <x v="2"/>
    <s v="Alabama"/>
    <x v="6"/>
    <n v="6658"/>
    <n v="422892"/>
    <n v="3.6941466848045056E-4"/>
    <n v="15.130527131077226"/>
    <n v="15.869356468038127"/>
    <n v="3.0527131077226599E-2"/>
    <n v="6.9356468038126451E-2"/>
    <n v="6500"/>
    <n v="6817"/>
    <n v="15.132115004074031"/>
    <n v="15.870096612734256"/>
    <n v="3.2115004074031006E-2"/>
    <n v="7.0096612734255714E-2"/>
    <n v="1.5504274637126723E-2"/>
    <n v="3.6948923775394595E-4"/>
    <n v="15.134785399372777"/>
    <n v="15.873763874880671"/>
    <n v="3.4785399372777803E-2"/>
    <n v="7.3763874880670599E-2"/>
    <n v="317.37566144941979"/>
    <n v="15.136013861742935"/>
    <n v="15.874863409384208"/>
    <n v="3.6013861742935305E-2"/>
    <n v="7.4863409384207102E-2"/>
    <m/>
    <m/>
    <m/>
    <m/>
    <m/>
    <m/>
    <m/>
    <m/>
    <m/>
    <m/>
    <m/>
    <m/>
    <m/>
    <m/>
    <m/>
    <m/>
    <m/>
    <m/>
  </r>
  <r>
    <x v="30"/>
    <n v="66294"/>
    <n v="11.4"/>
    <n v="10.6"/>
    <n v="12.2"/>
    <x v="6"/>
    <x v="2"/>
    <s v="Alaska"/>
    <x v="30"/>
    <n v="756"/>
    <n v="65538"/>
    <n v="8.0824726715892194E-4"/>
    <n v="10.595499678266004"/>
    <n v="12.211994212583846"/>
    <n v="4.5003217339960599E-3"/>
    <n v="1.199421258384703E-2"/>
    <n v="703"/>
    <n v="810"/>
    <n v="10.60427791353667"/>
    <n v="12.218300298669563"/>
    <n v="4.2779135366703969E-3"/>
    <n v="1.830029866956373E-2"/>
    <n v="1.1432057405384929E-2"/>
    <n v="8.0970988649748646E-4"/>
    <n v="10.622347518887443"/>
    <n v="12.241767291882416"/>
    <n v="2.234751888744313E-2"/>
    <n v="4.1767291882417013E-2"/>
    <n v="107.19770562236715"/>
    <n v="10.631143655513229"/>
    <n v="12.248054602590598"/>
    <n v="3.1143655513229618E-2"/>
    <n v="4.805460259059835E-2"/>
    <m/>
    <m/>
    <m/>
    <m/>
    <m/>
    <m/>
    <m/>
    <m/>
    <m/>
    <m/>
    <m/>
    <m/>
    <m/>
    <m/>
    <m/>
    <m/>
    <m/>
    <m/>
  </r>
  <r>
    <x v="0"/>
    <n v="616380"/>
    <n v="12.5"/>
    <n v="12.3"/>
    <n v="12.8"/>
    <x v="6"/>
    <x v="2"/>
    <s v="Arizona"/>
    <x v="0"/>
    <n v="7705"/>
    <n v="608675"/>
    <n v="2.7736671119405468E-4"/>
    <n v="12.223038882757729"/>
    <n v="12.777772305145836"/>
    <n v="7.6961117242271726E-2"/>
    <n v="2.2227694854164426E-2"/>
    <n v="7534"/>
    <n v="7876"/>
    <n v="12.222979330932217"/>
    <n v="12.777831856971348"/>
    <n v="7.7020669067783487E-2"/>
    <n v="2.2168143028652665E-2"/>
    <n v="1.2503443813793145E-2"/>
    <n v="2.7741576232088262E-4"/>
    <n v="12.226028051472262"/>
    <n v="12.780859576114029"/>
    <n v="7.3971948527738363E-2"/>
    <n v="1.9140423885971813E-2"/>
    <n v="341.93721175750659"/>
    <n v="12.226881395357097"/>
    <n v="12.781628597925272"/>
    <n v="7.3118604642903762E-2"/>
    <n v="1.8371402074729204E-2"/>
    <m/>
    <m/>
    <m/>
    <m/>
    <m/>
    <m/>
    <m/>
    <m/>
    <m/>
    <m/>
    <m/>
    <m/>
    <m/>
    <m/>
    <m/>
    <m/>
    <m/>
    <m/>
  </r>
  <r>
    <x v="7"/>
    <n v="355606"/>
    <n v="7.4"/>
    <n v="7.1"/>
    <n v="7.7"/>
    <x v="6"/>
    <x v="2"/>
    <s v="Arkansas"/>
    <x v="7"/>
    <n v="2631"/>
    <n v="352975"/>
    <n v="2.8166109831747314E-4"/>
    <n v="7.1169767199420617"/>
    <n v="7.6802989165770077"/>
    <n v="1.6976719942062068E-2"/>
    <n v="1.9701083422992482E-2"/>
    <n v="2532"/>
    <n v="2732"/>
    <n v="7.1202398159761087"/>
    <n v="7.6826600226092925"/>
    <n v="2.0239815976109021E-2"/>
    <n v="1.7339977390707695E-2"/>
    <n v="7.4039591216297565E-3"/>
    <n v="2.8181033551956717E-4"/>
    <n v="7.1221487861101895"/>
    <n v="7.6857694571493242"/>
    <n v="2.2148786110189889E-2"/>
    <n v="1.4230542850675931E-2"/>
    <n v="200.33869239072902"/>
    <n v="7.1236818779334348"/>
    <n v="7.6870484359816551"/>
    <n v="2.3681877933435125E-2"/>
    <n v="1.2951564018345074E-2"/>
    <m/>
    <m/>
    <m/>
    <m/>
    <m/>
    <m/>
    <m/>
    <m/>
    <m/>
    <m/>
    <m/>
    <m/>
    <m/>
    <m/>
    <m/>
    <m/>
    <m/>
    <m/>
  </r>
  <r>
    <x v="31"/>
    <n v="3358697"/>
    <n v="6.8"/>
    <n v="6.7"/>
    <n v="6.9"/>
    <x v="6"/>
    <x v="2"/>
    <s v="California"/>
    <x v="31"/>
    <n v="22839"/>
    <n v="3335858"/>
    <n v="8.788892883454088E-5"/>
    <n v="6.7120695074280929"/>
    <n v="6.8878473650971745"/>
    <n v="1.2069507428092763E-2"/>
    <n v="1.215263490282581E-2"/>
    <n v="22544"/>
    <n v="23135"/>
    <n v="6.7121267562986482"/>
    <n v="6.8880878507349728"/>
    <n v="1.2126756298648012E-2"/>
    <n v="1.1912149265027594E-2"/>
    <n v="6.800522525694669E-3"/>
    <n v="8.7894309067907303E-5"/>
    <n v="6.7126282166267615"/>
    <n v="6.8884168347625767"/>
    <n v="1.2628216626761279E-2"/>
    <n v="1.1583165237423643E-2"/>
    <n v="590.3906425936068"/>
    <n v="6.7127816594468701"/>
    <n v="6.8885611261102895"/>
    <n v="1.2781659446869931E-2"/>
    <n v="1.1438873889710877E-2"/>
    <m/>
    <m/>
    <m/>
    <m/>
    <m/>
    <m/>
    <m/>
    <m/>
    <m/>
    <m/>
    <m/>
    <m/>
    <m/>
    <m/>
    <m/>
    <m/>
    <m/>
    <m/>
  </r>
  <r>
    <x v="8"/>
    <n v="337541"/>
    <n v="4.4000000000000004"/>
    <n v="4.2"/>
    <n v="4.5999999999999996"/>
    <x v="6"/>
    <x v="2"/>
    <s v="Colorado"/>
    <x v="8"/>
    <n v="1485"/>
    <n v="336056"/>
    <n v="2.2326844398693681E-4"/>
    <n v="4.1761971024207591"/>
    <n v="4.6227339903946332"/>
    <n v="2.3802897579241034E-2"/>
    <n v="2.273399039463353E-2"/>
    <n v="1410"/>
    <n v="1561"/>
    <n v="4.1772703167911454"/>
    <n v="4.6246233790857998"/>
    <n v="2.2729683208854823E-2"/>
    <n v="2.4623379085800146E-2"/>
    <n v="4.4051057719741412E-3"/>
    <n v="2.2348079586154609E-4"/>
    <n v="4.1816249761125954"/>
    <n v="4.6285865678356872"/>
    <n v="1.8375023887404751E-2"/>
    <n v="2.8586567835687582E-2"/>
    <n v="150.748196343443"/>
    <n v="4.183286063966972"/>
    <n v="4.6298880493266967"/>
    <n v="1.6713936033028176E-2"/>
    <n v="2.9888049326697086E-2"/>
    <m/>
    <m/>
    <m/>
    <m/>
    <m/>
    <m/>
    <m/>
    <m/>
    <m/>
    <m/>
    <m/>
    <m/>
    <m/>
    <m/>
    <m/>
    <m/>
    <m/>
    <m/>
  </r>
  <r>
    <x v="20"/>
    <n v="239389"/>
    <n v="8.9"/>
    <n v="8.6"/>
    <n v="9.3000000000000007"/>
    <x v="6"/>
    <x v="2"/>
    <s v="Connecticut"/>
    <x v="20"/>
    <n v="2131"/>
    <n v="237258"/>
    <n v="3.7626512153700434E-4"/>
    <n v="8.5255641187371936"/>
    <n v="9.2780943618112026"/>
    <n v="7.4435881262806092E-2"/>
    <n v="2.1905638188798093E-2"/>
    <n v="2041"/>
    <n v="2221"/>
    <n v="8.5258721160955595"/>
    <n v="9.2777863644528367"/>
    <n v="7.4127883904440139E-2"/>
    <n v="2.2213635547164046E-2"/>
    <n v="8.9097097323908182E-3"/>
    <n v="3.7650959263842496E-4"/>
    <n v="8.5332001397523936"/>
    <n v="9.2862193250292435"/>
    <n v="6.6799860247606091E-2"/>
    <n v="1.378067497075719E-2"/>
    <n v="180.16747445279842"/>
    <n v="8.5354974682291562"/>
    <n v="9.2880992309004515"/>
    <n v="6.4502531770843419E-2"/>
    <n v="1.190076909954918E-2"/>
    <m/>
    <m/>
    <m/>
    <m/>
    <m/>
    <m/>
    <m/>
    <m/>
    <m/>
    <m/>
    <m/>
    <m/>
    <m/>
    <m/>
    <m/>
    <m/>
    <m/>
    <m/>
  </r>
  <r>
    <x v="32"/>
    <n v="76828"/>
    <n v="10"/>
    <n v="9.4"/>
    <n v="10.8"/>
    <x v="6"/>
    <x v="2"/>
    <s v="Delaware"/>
    <x v="32"/>
    <n v="768"/>
    <n v="76060"/>
    <n v="7.0344082584629559E-4"/>
    <n v="9.2929146695460094"/>
    <n v="10.699796321238601"/>
    <n v="0.10708533045399093"/>
    <n v="0.10020367876139957"/>
    <n v="715"/>
    <n v="823"/>
    <n v="9.3065028375071588"/>
    <n v="10.712240329046702"/>
    <n v="9.3497162492841568E-2"/>
    <n v="8.7759670953298397E-2"/>
    <n v="1.0020854827786458E-2"/>
    <n v="7.0470193465823033E-4"/>
    <n v="9.316152893128228"/>
    <n v="10.725556762444688"/>
    <n v="8.3847106871772326E-2"/>
    <n v="7.4443237555312791E-2"/>
    <n v="108.12133152824229"/>
    <n v="9.323739351349154"/>
    <n v="10.730985741326567"/>
    <n v="7.6260648650846363E-2"/>
    <n v="6.9014258673433915E-2"/>
    <m/>
    <m/>
    <m/>
    <m/>
    <m/>
    <m/>
    <m/>
    <m/>
    <m/>
    <m/>
    <m/>
    <m/>
    <m/>
    <m/>
    <m/>
    <m/>
    <m/>
    <m/>
  </r>
  <r>
    <x v="47"/>
    <n v="63895"/>
    <n v="6.5"/>
    <n v="5.9"/>
    <n v="7.1"/>
    <x v="6"/>
    <x v="2"/>
    <s v="District of Columbia"/>
    <x v="47"/>
    <n v="415"/>
    <n v="63480"/>
    <n v="6.2285977810075442E-4"/>
    <n v="5.8721711319861072"/>
    <n v="7.1178906881876163"/>
    <n v="2.7828868013893171E-2"/>
    <n v="1.7890688187616632E-2"/>
    <n v="376"/>
    <n v="456"/>
    <n v="5.8846545113076143"/>
    <n v="7.1367086626496592"/>
    <n v="1.5345488692386056E-2"/>
    <n v="3.6708662649659551E-2"/>
    <n v="6.5246993512242252E-3"/>
    <n v="6.2495717506227738E-4"/>
    <n v="5.8997421761619471"/>
    <n v="7.1496565262865026"/>
    <n v="2.5782383805328379E-4"/>
    <n v="4.9656526286502967E-2"/>
    <n v="79.640301470803379"/>
    <n v="5.9093493724497073"/>
    <n v="7.155699066006"/>
    <n v="9.3493724497069053E-3"/>
    <n v="5.5699066006000386E-2"/>
    <m/>
    <m/>
    <m/>
    <m/>
    <m/>
    <m/>
    <m/>
    <m/>
    <m/>
    <m/>
    <m/>
    <m/>
    <m/>
    <m/>
    <m/>
    <m/>
    <m/>
    <m/>
  </r>
  <r>
    <x v="14"/>
    <n v="1522818"/>
    <n v="6.7"/>
    <n v="6.5"/>
    <n v="6.8"/>
    <x v="6"/>
    <x v="2"/>
    <s v="Florida"/>
    <x v="14"/>
    <n v="10203"/>
    <n v="1512615"/>
    <n v="1.2956993274023895E-4"/>
    <n v="6.570508474528391"/>
    <n v="6.8296483400088679"/>
    <n v="7.0508474528391041E-2"/>
    <n v="2.9648340008868068E-2"/>
    <n v="10006"/>
    <n v="10401"/>
    <n v="6.5707129808026963"/>
    <n v="6.8301005110262683"/>
    <n v="7.0712980802696279E-2"/>
    <n v="3.0100511026268428E-2"/>
    <n v="6.7013228019072273E-3"/>
    <n v="1.2958769487274844E-4"/>
    <n v="6.5717351070344785"/>
    <n v="6.8309104967799756"/>
    <n v="7.1735107034478496E-2"/>
    <n v="3.0910496779975816E-2"/>
    <n v="394.63194485388271"/>
    <n v="6.5720785482009649"/>
    <n v="6.8312237312486648"/>
    <n v="7.2078548200964931E-2"/>
    <n v="3.1223731248664954E-2"/>
    <m/>
    <m/>
    <m/>
    <m/>
    <m/>
    <m/>
    <m/>
    <m/>
    <m/>
    <m/>
    <m/>
    <m/>
    <m/>
    <m/>
    <m/>
    <m/>
    <m/>
    <m/>
  </r>
  <r>
    <x v="1"/>
    <n v="834418"/>
    <n v="7.4"/>
    <n v="7.2"/>
    <n v="7.6"/>
    <x v="6"/>
    <x v="2"/>
    <s v="Georgia"/>
    <x v="1"/>
    <n v="6175"/>
    <n v="828243"/>
    <n v="1.8389501766331279E-4"/>
    <n v="7.216472663762544"/>
    <n v="7.5842626990891686"/>
    <n v="1.647266376254386E-2"/>
    <n v="1.5737300910831031E-2"/>
    <n v="6022"/>
    <n v="6329"/>
    <n v="7.2170063445419439"/>
    <n v="7.5849274584201201"/>
    <n v="1.7006344541943719E-2"/>
    <n v="1.5072541579879584E-2"/>
    <n v="7.4026354806475698E-3"/>
    <n v="1.8393653933890773E-4"/>
    <n v="7.218698941308662"/>
    <n v="7.5865720199864777"/>
    <n v="1.8698941308661787E-2"/>
    <n v="1.3427980013521967E-2"/>
    <n v="306.90233582893865"/>
    <n v="7.2193335099716043"/>
    <n v="7.5871358859165827"/>
    <n v="1.9333509971604101E-2"/>
    <n v="1.2864114083416922E-2"/>
    <m/>
    <m/>
    <m/>
    <m/>
    <m/>
    <m/>
    <m/>
    <m/>
    <m/>
    <m/>
    <m/>
    <m/>
    <m/>
    <m/>
    <m/>
    <m/>
    <m/>
    <m/>
  </r>
  <r>
    <x v="45"/>
    <n v="111935"/>
    <n v="1.9"/>
    <n v="1.7"/>
    <n v="2.2000000000000002"/>
    <x v="6"/>
    <x v="2"/>
    <s v="Hawaii"/>
    <x v="45"/>
    <n v="213"/>
    <n v="111722"/>
    <n v="2.5530445204082809E-4"/>
    <n v="1.6475856180891579"/>
    <n v="2.1581945221708145"/>
    <n v="5.2414381910842023E-2"/>
    <n v="4.1805477829185644E-2"/>
    <n v="185"/>
    <n v="242"/>
    <n v="1.6527448965917719"/>
    <n v="2.1619689998659934"/>
    <n v="4.7255103408228027E-2"/>
    <n v="3.8031000134006732E-2"/>
    <n v="1.9199835071493988E-3"/>
    <n v="2.5701099799944091E-4"/>
    <n v="1.6629725091499579"/>
    <n v="2.1769945051488397"/>
    <n v="3.7027490850042089E-2"/>
    <n v="2.3005494851160435E-2"/>
    <n v="57.217112790861101"/>
    <n v="1.6688771348740439"/>
    <n v="2.1800233290385576"/>
    <n v="3.1122865125956078E-2"/>
    <n v="1.9976670961442622E-2"/>
    <m/>
    <m/>
    <m/>
    <m/>
    <m/>
    <m/>
    <m/>
    <m/>
    <m/>
    <m/>
    <m/>
    <m/>
    <m/>
    <m/>
    <m/>
    <m/>
    <m/>
    <m/>
  </r>
  <r>
    <x v="21"/>
    <n v="139039"/>
    <n v="18.600000000000001"/>
    <n v="17.899999999999999"/>
    <n v="19.3"/>
    <x v="6"/>
    <x v="2"/>
    <s v="Idaho"/>
    <x v="21"/>
    <n v="2586"/>
    <n v="136453"/>
    <n v="7.1014812071794721E-4"/>
    <n v="17.888949974061216"/>
    <n v="19.309246215497108"/>
    <n v="1.1050025938782682E-2"/>
    <n v="9.2462154971073574E-3"/>
    <n v="2488"/>
    <n v="2685"/>
    <n v="17.894259883917464"/>
    <n v="19.311128532282311"/>
    <n v="5.7401160825349962E-3"/>
    <n v="1.1128532282310033E-2"/>
    <n v="1.8612398180720382E-2"/>
    <n v="7.105118454540537E-4"/>
    <n v="17.901886335266326"/>
    <n v="19.322910026174437"/>
    <n v="1.8863352663274213E-3"/>
    <n v="2.2910026174436382E-2"/>
    <n v="197.49520247317997"/>
    <n v="17.90579868803318"/>
    <n v="19.326189701343068"/>
    <n v="5.7986880331810653E-3"/>
    <n v="2.618970134306764E-2"/>
    <m/>
    <m/>
    <m/>
    <m/>
    <m/>
    <m/>
    <m/>
    <m/>
    <m/>
    <m/>
    <m/>
    <m/>
    <m/>
    <m/>
    <m/>
    <m/>
    <m/>
    <m/>
  </r>
  <r>
    <x v="34"/>
    <n v="1320887"/>
    <n v="6.6"/>
    <n v="6.5"/>
    <n v="6.8"/>
    <x v="6"/>
    <x v="2"/>
    <s v="Illinois"/>
    <x v="34"/>
    <n v="8718"/>
    <n v="1312169"/>
    <n v="1.380870370905602E-4"/>
    <n v="6.4620233432826284"/>
    <n v="6.7381974174637493"/>
    <n v="3.7976656717371604E-2"/>
    <n v="6.1802582536250483E-2"/>
    <n v="8536"/>
    <n v="8901"/>
    <n v="6.4623241806452789"/>
    <n v="6.7386536471325709"/>
    <n v="3.7675819354721085E-2"/>
    <n v="6.1346352867428955E-2"/>
    <n v="6.6015453023959775E-3"/>
    <n v="1.3810920079357307E-4"/>
    <n v="6.4634361016024044"/>
    <n v="6.7396545031895503"/>
    <n v="3.6563898397595551E-2"/>
    <n v="6.0345496810449539E-2"/>
    <n v="364.80457890098364"/>
    <n v="6.4638334766030168"/>
    <n v="6.7400141930186805"/>
    <n v="3.616652339698323E-2"/>
    <n v="5.9985806981319278E-2"/>
    <m/>
    <m/>
    <m/>
    <m/>
    <m/>
    <m/>
    <m/>
    <m/>
    <m/>
    <m/>
    <m/>
    <m/>
    <m/>
    <m/>
    <m/>
    <m/>
    <m/>
    <m/>
  </r>
  <r>
    <x v="22"/>
    <n v="539224"/>
    <n v="8.9"/>
    <n v="8.6"/>
    <n v="9.1"/>
    <x v="6"/>
    <x v="2"/>
    <s v="Indiana"/>
    <x v="22"/>
    <n v="4799"/>
    <n v="534425"/>
    <n v="2.5067615715179339E-4"/>
    <n v="8.6491502600699928"/>
    <n v="9.1505025743735793"/>
    <n v="4.9150260069993124E-2"/>
    <n v="5.0502574373579634E-2"/>
    <n v="4664"/>
    <n v="4935"/>
    <n v="8.6494666409506991"/>
    <n v="9.1520407103541377"/>
    <n v="4.9466640950699414E-2"/>
    <n v="5.2040710354138042E-2"/>
    <n v="8.9033250145652588E-3"/>
    <n v="2.5074849628904666E-4"/>
    <n v="8.6525765182762129"/>
    <n v="9.154073510854305"/>
    <n v="5.2576518276213235E-2"/>
    <n v="5.407351085430534E-2"/>
    <n v="270.35453617273816"/>
    <n v="8.6535655293687679"/>
    <n v="9.1549390034114353"/>
    <n v="5.3565529368768239E-2"/>
    <n v="5.493900341143565E-2"/>
    <m/>
    <m/>
    <m/>
    <m/>
    <m/>
    <m/>
    <m/>
    <m/>
    <m/>
    <m/>
    <m/>
    <m/>
    <m/>
    <m/>
    <m/>
    <m/>
    <m/>
    <m/>
  </r>
  <r>
    <x v="33"/>
    <n v="221056"/>
    <n v="10.5"/>
    <n v="10.1"/>
    <n v="10.9"/>
    <x v="6"/>
    <x v="2"/>
    <s v="Iowa"/>
    <x v="33"/>
    <n v="2321"/>
    <n v="218735"/>
    <n v="4.2490450988716578E-4"/>
    <n v="10.07469740094086"/>
    <n v="10.92450642071519"/>
    <n v="2.5302599059140007E-2"/>
    <n v="2.4506420715189492E-2"/>
    <n v="2228"/>
    <n v="2415"/>
    <n v="10.078894035900404"/>
    <n v="10.924833526346266"/>
    <n v="2.1105964099595198E-2"/>
    <n v="2.4833526346265344E-2"/>
    <n v="1.0508108185009548E-2"/>
    <n v="4.2515617302125601E-4"/>
    <n v="10.082952011988292"/>
    <n v="10.933264358030804"/>
    <n v="1.7047988011707815E-2"/>
    <n v="3.3264358030804075E-2"/>
    <n v="187.87463907101531"/>
    <n v="10.085429335161042"/>
    <n v="10.935310696837551"/>
    <n v="1.4570664838958081E-2"/>
    <n v="3.5310696837550282E-2"/>
    <m/>
    <m/>
    <m/>
    <m/>
    <m/>
    <m/>
    <m/>
    <m/>
    <m/>
    <m/>
    <m/>
    <m/>
    <m/>
    <m/>
    <m/>
    <m/>
    <m/>
    <m/>
  </r>
  <r>
    <x v="35"/>
    <n v="186650"/>
    <n v="9.8000000000000007"/>
    <n v="9.4"/>
    <n v="10.199999999999999"/>
    <x v="6"/>
    <x v="2"/>
    <s v="Kansas"/>
    <x v="35"/>
    <n v="1829"/>
    <n v="184821"/>
    <n v="4.4687762498939491E-4"/>
    <n v="9.3522115794038534"/>
    <n v="10.245966829382645"/>
    <n v="4.7788420596146963E-2"/>
    <n v="4.5966829382646068E-2"/>
    <n v="1746"/>
    <n v="1913"/>
    <n v="9.3544066434503073"/>
    <n v="10.24912938655237"/>
    <n v="4.5593356549693098E-2"/>
    <n v="4.9129386552371201E-2"/>
    <n v="9.8091778615458196E-3"/>
    <n v="4.4721453296166349E-4"/>
    <n v="9.3619633285841548"/>
    <n v="10.256392394507484"/>
    <n v="3.8036671415845547E-2"/>
    <n v="5.6392394507485122E-2"/>
    <n v="166.84106947440827"/>
    <n v="9.3649301884782492"/>
    <n v="10.258783045566201"/>
    <n v="3.5069811521751149E-2"/>
    <n v="5.8783045566201508E-2"/>
    <m/>
    <m/>
    <m/>
    <m/>
    <m/>
    <m/>
    <m/>
    <m/>
    <m/>
    <m/>
    <m/>
    <m/>
    <m/>
    <m/>
    <m/>
    <m/>
    <m/>
    <m/>
  </r>
  <r>
    <x v="36"/>
    <n v="393564"/>
    <n v="11.6"/>
    <n v="11.3"/>
    <n v="12"/>
    <x v="6"/>
    <x v="2"/>
    <s v="Kentucky"/>
    <x v="36"/>
    <n v="4565"/>
    <n v="388999"/>
    <n v="3.3451814171717718E-4"/>
    <n v="11.264611860010625"/>
    <n v="11.933648143444978"/>
    <n v="3.5388139989375844E-2"/>
    <n v="6.6351856555021627E-2"/>
    <n v="4434"/>
    <n v="4697"/>
    <n v="11.266274354361679"/>
    <n v="11.934526531898243"/>
    <n v="3.3725645638321922E-2"/>
    <n v="6.5473468101757248E-2"/>
    <n v="1.1603897087938747E-2"/>
    <n v="3.346183939515513E-4"/>
    <n v="11.269278693987195"/>
    <n v="11.938515481890299"/>
    <n v="3.0721306012805982E-2"/>
    <n v="6.1484518109701014E-2"/>
    <n v="263.32236661393296"/>
    <n v="11.270635145548338"/>
    <n v="11.93969988833293"/>
    <n v="2.9364854451662481E-2"/>
    <n v="6.0300111667070055E-2"/>
    <m/>
    <m/>
    <m/>
    <m/>
    <m/>
    <m/>
    <m/>
    <m/>
    <m/>
    <m/>
    <m/>
    <m/>
    <m/>
    <m/>
    <m/>
    <m/>
    <m/>
    <m/>
  </r>
  <r>
    <x v="37"/>
    <n v="595123"/>
    <n v="5.2"/>
    <n v="5"/>
    <n v="5.4"/>
    <x v="6"/>
    <x v="2"/>
    <s v="Louisiana"/>
    <x v="37"/>
    <n v="3095"/>
    <n v="592028"/>
    <n v="1.8274244819068149E-4"/>
    <n v="5.0178631409060266"/>
    <n v="5.383348037287389"/>
    <n v="1.7863140906026587E-2"/>
    <n v="1.6651962712611379E-2"/>
    <n v="2986"/>
    <n v="3204"/>
    <n v="5.0174501741656767"/>
    <n v="5.3837610040277388"/>
    <n v="1.7450174165676735E-2"/>
    <n v="1.6238995972261527E-2"/>
    <n v="5.2037994485661853E-3"/>
    <n v="1.8282556940822249E-4"/>
    <n v="5.020973879157963"/>
    <n v="5.3866250179744073"/>
    <n v="2.0973879157963005E-2"/>
    <n v="1.3374982025593063E-2"/>
    <n v="217.5249122294218"/>
    <n v="5.021884521238543"/>
    <n v="5.3873946899551948"/>
    <n v="2.1884521238543009E-2"/>
    <n v="1.2605310044805584E-2"/>
    <m/>
    <m/>
    <m/>
    <m/>
    <m/>
    <m/>
    <m/>
    <m/>
    <m/>
    <m/>
    <m/>
    <m/>
    <m/>
    <m/>
    <m/>
    <m/>
    <m/>
    <m/>
  </r>
  <r>
    <x v="23"/>
    <n v="100934"/>
    <n v="30.9"/>
    <n v="29.9"/>
    <n v="32"/>
    <x v="6"/>
    <x v="2"/>
    <s v="Maine"/>
    <x v="23"/>
    <n v="3119"/>
    <n v="97815"/>
    <n v="1.0675845524857949E-3"/>
    <n v="29.833796548035334"/>
    <n v="31.968965653006929"/>
    <n v="6.6203451964664595E-2"/>
    <n v="3.1034346993070727E-2"/>
    <n v="3012"/>
    <n v="3227"/>
    <n v="29.841282422176867"/>
    <n v="31.971387243148989"/>
    <n v="5.8717577823131251E-2"/>
    <n v="2.8612756851011056E-2"/>
    <n v="3.0919233899841018E-2"/>
    <n v="1.0680119530812856E-3"/>
    <n v="29.851221946759733"/>
    <n v="31.987245852922307"/>
    <n v="4.8778053240265962E-2"/>
    <n v="1.275414707769329E-2"/>
    <n v="215.52867115159327"/>
    <n v="29.856556770772858"/>
    <n v="31.991818116137793"/>
    <n v="4.3443229227140279E-2"/>
    <n v="8.1818838622069734E-3"/>
    <m/>
    <m/>
    <m/>
    <m/>
    <m/>
    <m/>
    <m/>
    <m/>
    <m/>
    <m/>
    <m/>
    <m/>
    <m/>
    <m/>
    <m/>
    <m/>
    <m/>
    <m/>
  </r>
  <r>
    <x v="2"/>
    <n v="451143"/>
    <n v="5.3"/>
    <n v="5.0999999999999996"/>
    <n v="5.5"/>
    <x v="6"/>
    <x v="2"/>
    <s v="Maryland"/>
    <x v="2"/>
    <n v="2391"/>
    <n v="448752"/>
    <n v="2.1187013479132683E-4"/>
    <n v="5.0880015245273373"/>
    <n v="5.5117417941099909"/>
    <n v="1.1998475472662307E-2"/>
    <n v="1.1741794109990877E-2"/>
    <n v="2296"/>
    <n v="2487"/>
    <n v="5.0892954118760567"/>
    <n v="5.5126644988396141"/>
    <n v="1.0704588123942926E-2"/>
    <n v="1.2664498839614069E-2"/>
    <n v="5.3040839689193868E-3"/>
    <n v="2.1199481596478396E-4"/>
    <n v="5.0920891529546033"/>
    <n v="5.5160787848841704"/>
    <n v="7.910847045396352E-3"/>
    <n v="1.6078784884170361E-2"/>
    <n v="191.18617031190843"/>
    <n v="5.0933031844447294"/>
    <n v="5.517081326598384"/>
    <n v="6.6968155552702413E-3"/>
    <n v="1.7081326598384017E-2"/>
    <m/>
    <m/>
    <m/>
    <m/>
    <m/>
    <m/>
    <m/>
    <m/>
    <m/>
    <m/>
    <m/>
    <m/>
    <m/>
    <m/>
    <m/>
    <m/>
    <m/>
    <m/>
  </r>
  <r>
    <x v="17"/>
    <n v="422371"/>
    <n v="15"/>
    <n v="14.6"/>
    <n v="15.3"/>
    <x v="6"/>
    <x v="2"/>
    <s v="Massachusetts"/>
    <x v="17"/>
    <n v="6336"/>
    <n v="416035"/>
    <n v="3.665890357933351E-4"/>
    <n v="14.634440864460233"/>
    <n v="15.367618936046904"/>
    <n v="3.44408644602332E-2"/>
    <n v="6.7618936046903499E-2"/>
    <n v="6181"/>
    <n v="6491"/>
    <n v="14.634053947832593"/>
    <n v="15.368005852674544"/>
    <n v="3.4053947832592968E-2"/>
    <n v="6.8005852674543732E-2"/>
    <n v="1.5005440919539858E-2"/>
    <n v="3.6666697378517297E-4"/>
    <n v="14.638773945754686"/>
    <n v="15.37210789332503"/>
    <n v="3.8773945754686068E-2"/>
    <n v="7.2107893325028982E-2"/>
    <n v="309.68494874618432"/>
    <n v="14.640025039559845"/>
    <n v="15.373224364776704"/>
    <n v="4.0025039559845155E-2"/>
    <n v="7.3224364776702799E-2"/>
    <m/>
    <m/>
    <m/>
    <m/>
    <m/>
    <m/>
    <m/>
    <m/>
    <m/>
    <m/>
    <m/>
    <m/>
    <m/>
    <m/>
    <m/>
    <m/>
    <m/>
    <m/>
  </r>
  <r>
    <x v="38"/>
    <n v="851685"/>
    <n v="10.3"/>
    <n v="10.1"/>
    <n v="10.5"/>
    <x v="6"/>
    <x v="2"/>
    <s v="Michigan"/>
    <x v="38"/>
    <n v="8772"/>
    <n v="842913"/>
    <n v="2.1442246323706468E-4"/>
    <n v="10.085160128918487"/>
    <n v="10.514005055392614"/>
    <n v="1.4839871081512968E-2"/>
    <n v="1.4005055392614096E-2"/>
    <n v="8590"/>
    <n v="8955"/>
    <n v="10.085888562085747"/>
    <n v="10.514450765247714"/>
    <n v="1.4111437914252178E-2"/>
    <n v="1.4450765247714159E-2"/>
    <n v="1.0301791337763542E-2"/>
    <n v="2.1445610499916466E-4"/>
    <n v="10.087335232764378"/>
    <n v="10.516247442762706"/>
    <n v="1.266476723562171E-2"/>
    <n v="1.6247442762706399E-2"/>
    <n v="365.25069158705179"/>
    <n v="10.087951098314626"/>
    <n v="10.516805714938966"/>
    <n v="1.2048901685373536E-2"/>
    <n v="1.6805714938966432E-2"/>
    <m/>
    <m/>
    <m/>
    <m/>
    <m/>
    <m/>
    <m/>
    <m/>
    <m/>
    <m/>
    <m/>
    <m/>
    <m/>
    <m/>
    <m/>
    <m/>
    <m/>
    <m/>
  </r>
  <r>
    <x v="15"/>
    <n v="327751"/>
    <n v="19.7"/>
    <n v="19.3"/>
    <n v="20.2"/>
    <x v="6"/>
    <x v="2"/>
    <s v="Minnesota"/>
    <x v="15"/>
    <n v="6457"/>
    <n v="321294"/>
    <n v="4.7577186228326378E-4"/>
    <n v="19.225159637544348"/>
    <n v="20.176703362110882"/>
    <n v="7.4840362455653064E-2"/>
    <n v="2.3296637889117733E-2"/>
    <n v="6301"/>
    <n v="6613"/>
    <n v="19.224960412020099"/>
    <n v="20.176902587635126"/>
    <n v="7.5039587979901512E-2"/>
    <n v="2.3097412364872838E-2"/>
    <n v="1.9706560857078444E-2"/>
    <n v="4.7586897332213465E-4"/>
    <n v="19.230691883756307"/>
    <n v="20.182429830400579"/>
    <n v="6.9308116243693263E-2"/>
    <n v="1.7570169599419927E-2"/>
    <n v="311.88123346711723"/>
    <n v="19.232302060345805"/>
    <n v="20.183870714767348"/>
    <n v="6.7697939654195238E-2"/>
    <n v="1.6129285232651114E-2"/>
    <m/>
    <m/>
    <m/>
    <m/>
    <m/>
    <m/>
    <m/>
    <m/>
    <m/>
    <m/>
    <m/>
    <m/>
    <m/>
    <m/>
    <m/>
    <m/>
    <m/>
    <m/>
  </r>
  <r>
    <x v="48"/>
    <n v="308576"/>
    <n v="5.7"/>
    <n v="5.5"/>
    <n v="6"/>
    <x v="6"/>
    <x v="2"/>
    <s v="Mississippi"/>
    <x v="48"/>
    <n v="1759"/>
    <n v="306817"/>
    <n v="2.656302326897108E-4"/>
    <n v="5.4347482802212097"/>
    <n v="5.9660087456006305"/>
    <n v="6.5251719778790296E-2"/>
    <n v="3.3991254399369453E-2"/>
    <n v="1677"/>
    <n v="1841"/>
    <n v="5.4346417090117187"/>
    <n v="5.9661153168101215"/>
    <n v="6.5358290988281276E-2"/>
    <n v="3.3884683189878473E-2"/>
    <n v="5.7065319662021347E-3"/>
    <n v="2.6584231357041558E-4"/>
    <n v="5.4406896526317192"/>
    <n v="5.9723742797725503"/>
    <n v="5.931034736828078E-2"/>
    <n v="2.762572022744969E-2"/>
    <n v="163.9560704101203"/>
    <n v="5.4424899768749313"/>
    <n v="5.9738146079169763"/>
    <n v="5.7510023125068699E-2"/>
    <n v="2.6185392083023729E-2"/>
    <m/>
    <m/>
    <m/>
    <m/>
    <m/>
    <m/>
    <m/>
    <m/>
    <m/>
    <m/>
    <m/>
    <m/>
    <m/>
    <m/>
    <m/>
    <m/>
    <m/>
    <m/>
  </r>
  <r>
    <x v="9"/>
    <n v="458233"/>
    <n v="10.5"/>
    <n v="10.199999999999999"/>
    <n v="10.8"/>
    <x v="6"/>
    <x v="2"/>
    <s v="Missouri"/>
    <x v="9"/>
    <n v="4811"/>
    <n v="453422"/>
    <n v="2.9511244248739638E-4"/>
    <n v="10.203913162390473"/>
    <n v="10.794138047365264"/>
    <n v="3.9131623904733459E-3"/>
    <n v="5.8619526347367668E-3"/>
    <n v="4677"/>
    <n v="4947"/>
    <n v="10.206597953442898"/>
    <n v="10.795817848125299"/>
    <n v="6.5979534428990405E-3"/>
    <n v="4.1821518747013897E-3"/>
    <n v="1.0503129154976204E-2"/>
    <n v="2.951967827729656E-4"/>
    <n v="10.207932372203238"/>
    <n v="10.798325937749169"/>
    <n v="7.9323722032391686E-3"/>
    <n v="1.6740622508315539E-3"/>
    <n v="270.47389510181438"/>
    <n v="10.20909573085874"/>
    <n v="10.799344856705424"/>
    <n v="9.0957308587409358E-3"/>
    <n v="6.5514329457627696E-4"/>
    <m/>
    <m/>
    <m/>
    <m/>
    <m/>
    <m/>
    <m/>
    <m/>
    <m/>
    <m/>
    <m/>
    <m/>
    <m/>
    <m/>
    <m/>
    <m/>
    <m/>
    <m/>
  </r>
  <r>
    <x v="39"/>
    <n v="61412"/>
    <n v="16.7"/>
    <n v="15.7"/>
    <n v="17.8"/>
    <x v="6"/>
    <x v="2"/>
    <s v="Montana"/>
    <x v="39"/>
    <n v="1026"/>
    <n v="60386"/>
    <n v="1.0137013873510123E-3"/>
    <n v="15.693131153520481"/>
    <n v="17.720533928222501"/>
    <n v="6.8688464795183535E-3"/>
    <n v="7.9466071777499536E-2"/>
    <n v="964"/>
    <n v="1088"/>
    <n v="15.697257864912395"/>
    <n v="17.716407216830586"/>
    <n v="2.7421350876046802E-3"/>
    <n v="8.3592783169414986E-2"/>
    <n v="1.6737061725346024E-2"/>
    <n v="1.0150209199587821E-3"/>
    <n v="15.722040805387243"/>
    <n v="17.752082645304807"/>
    <n v="2.2040805387243623E-2"/>
    <n v="4.7917354695194092E-2"/>
    <n v="124.53629401890508"/>
    <n v="15.731325329942759"/>
    <n v="17.759080564761231"/>
    <n v="3.132532994276005E-2"/>
    <n v="4.0919435238770063E-2"/>
    <m/>
    <m/>
    <m/>
    <m/>
    <m/>
    <m/>
    <m/>
    <m/>
    <m/>
    <m/>
    <m/>
    <m/>
    <m/>
    <m/>
    <m/>
    <m/>
    <m/>
    <m/>
  </r>
  <r>
    <x v="40"/>
    <n v="138070"/>
    <n v="3.5"/>
    <n v="3.2"/>
    <n v="3.8"/>
    <x v="6"/>
    <x v="2"/>
    <s v="Nebraska"/>
    <x v="40"/>
    <n v="483"/>
    <n v="137587"/>
    <n v="3.1143066257672658E-4"/>
    <n v="3.1867948751939696"/>
    <n v="3.809656200347423"/>
    <n v="1.3205124806030533E-2"/>
    <n v="9.656200347423205E-3"/>
    <n v="441"/>
    <n v="527"/>
    <n v="3.1940320127471571"/>
    <n v="3.8169044687477367"/>
    <n v="5.9679872528430877E-3"/>
    <n v="1.6904468747736878E-2"/>
    <n v="3.5120390965219174E-3"/>
    <n v="3.1234401943289566E-4"/>
    <n v="3.1996950770890216"/>
    <n v="3.8243831159548134"/>
    <n v="3.0492291097861113E-4"/>
    <n v="2.4383115954813572E-2"/>
    <n v="86.039893538541918"/>
    <n v="3.2040883194592533"/>
    <n v="3.8272323750565089"/>
    <n v="4.0883194592531424E-3"/>
    <n v="2.7232375056509106E-2"/>
    <m/>
    <m/>
    <m/>
    <m/>
    <m/>
    <m/>
    <m/>
    <m/>
    <m/>
    <m/>
    <m/>
    <m/>
    <m/>
    <m/>
    <m/>
    <m/>
    <m/>
    <m/>
  </r>
  <r>
    <x v="18"/>
    <n v="173215"/>
    <n v="4.9000000000000004"/>
    <n v="4.5"/>
    <n v="5.2"/>
    <x v="6"/>
    <x v="2"/>
    <s v="Nevada"/>
    <x v="18"/>
    <n v="849"/>
    <n v="172366"/>
    <n v="3.2888910770120073E-4"/>
    <n v="4.5725339792139046"/>
    <n v="5.2303121946163067"/>
    <n v="7.2533979213904587E-2"/>
    <n v="3.031219461630652E-2"/>
    <n v="792"/>
    <n v="906"/>
    <n v="4.5723522789596744"/>
    <n v="5.2304938948705368"/>
    <n v="7.2352278959674443E-2"/>
    <n v="3.0493894870536664E-2"/>
    <n v="4.9124028439633477E-3"/>
    <n v="3.2943482436643712E-4"/>
    <n v="4.5829680195969109"/>
    <n v="5.2418376683297847"/>
    <n v="8.2968019596910914E-2"/>
    <n v="4.1837668329784528E-2"/>
    <n v="113.9684226407259"/>
    <n v="4.586317004543905"/>
    <n v="5.2442617274210619"/>
    <n v="8.6317004543905007E-2"/>
    <n v="4.4261727421061714E-2"/>
    <m/>
    <m/>
    <m/>
    <m/>
    <m/>
    <m/>
    <m/>
    <m/>
    <m/>
    <m/>
    <m/>
    <m/>
    <m/>
    <m/>
    <m/>
    <m/>
    <m/>
    <m/>
  </r>
  <r>
    <x v="24"/>
    <n v="77131"/>
    <n v="17.399999999999999"/>
    <n v="16.5"/>
    <n v="18.3"/>
    <x v="6"/>
    <x v="2"/>
    <s v="New Hampshire"/>
    <x v="24"/>
    <n v="1342"/>
    <n v="75789"/>
    <n v="9.2274987348202851E-4"/>
    <n v="16.476220709033427"/>
    <n v="18.32172045599749"/>
    <n v="2.377929096657283E-2"/>
    <n v="2.1720455997488841E-2"/>
    <n v="1271"/>
    <n v="1414"/>
    <n v="16.478458726063451"/>
    <n v="18.332447394692146"/>
    <n v="2.1541273936549032E-2"/>
    <n v="3.2447394692145082E-2"/>
    <n v="1.7423005012952728E-2"/>
    <n v="9.2366541539008035E-4"/>
    <n v="16.499339597562646"/>
    <n v="18.346670428342808"/>
    <n v="6.6040243735443482E-4"/>
    <n v="4.6670428342807213E-2"/>
    <n v="142.37102520763787"/>
    <n v="16.506616111815813"/>
    <n v="18.352358224135372"/>
    <n v="6.6161118158127863E-3"/>
    <n v="5.2358224135371501E-2"/>
    <m/>
    <m/>
    <m/>
    <m/>
    <m/>
    <m/>
    <m/>
    <m/>
    <m/>
    <m/>
    <m/>
    <m/>
    <m/>
    <m/>
    <m/>
    <m/>
    <m/>
    <m/>
  </r>
  <r>
    <x v="3"/>
    <n v="533348"/>
    <n v="9.6999999999999993"/>
    <n v="9.5"/>
    <n v="10"/>
    <x v="6"/>
    <x v="2"/>
    <s v="New Jersey"/>
    <x v="3"/>
    <n v="5173"/>
    <n v="528175"/>
    <n v="2.6302210212465348E-4"/>
    <n v="9.4360861723977969"/>
    <n v="9.9621303766471048"/>
    <n v="6.3913827602203099E-2"/>
    <n v="3.7869623352895232E-2"/>
    <n v="5034"/>
    <n v="5314"/>
    <n v="9.4384904415128581"/>
    <n v="9.9634760044098787"/>
    <n v="6.1509558487141902E-2"/>
    <n v="3.6523995590121316E-2"/>
    <n v="9.7026396595086949E-3"/>
    <n v="2.6309226462199449E-4"/>
    <n v="9.4395473948867004"/>
    <n v="9.9657319241306883"/>
    <n v="6.045260511329964E-2"/>
    <n v="3.4268075869311687E-2"/>
    <n v="280.57749606004739"/>
    <n v="9.4405448523591122"/>
    <n v="9.966609401592903"/>
    <n v="5.9455147640887773E-2"/>
    <n v="3.3390598407097016E-2"/>
    <m/>
    <m/>
    <m/>
    <m/>
    <m/>
    <m/>
    <m/>
    <m/>
    <m/>
    <m/>
    <m/>
    <m/>
    <m/>
    <m/>
    <m/>
    <m/>
    <m/>
    <m/>
  </r>
  <r>
    <x v="49"/>
    <n v="278009"/>
    <n v="5.8"/>
    <n v="5.6"/>
    <n v="6.1"/>
    <x v="6"/>
    <x v="2"/>
    <s v="New Mexico"/>
    <x v="49"/>
    <n v="1612"/>
    <n v="276397"/>
    <n v="2.822337777024574E-4"/>
    <n v="5.5161396562511191"/>
    <n v="6.0806072116560346"/>
    <n v="8.3860343748880517E-2"/>
    <n v="1.9392788343965073E-2"/>
    <n v="1534"/>
    <n v="1691"/>
    <n v="5.5178069774719525"/>
    <n v="6.0825368962875306"/>
    <n v="8.2193022528047166E-2"/>
    <n v="1.7463103712469064E-2"/>
    <n v="5.8052020940529163E-3"/>
    <n v="2.824795470283422E-4"/>
    <n v="5.522722547024574"/>
    <n v="6.0876816410812582"/>
    <n v="7.7277452975425653E-2"/>
    <n v="1.2318358918741446E-2"/>
    <n v="156.94988156457771"/>
    <n v="5.5247296512221107"/>
    <n v="6.0892714930342091"/>
    <n v="7.5270348777888962E-2"/>
    <n v="1.072850696579053E-2"/>
    <m/>
    <m/>
    <m/>
    <m/>
    <m/>
    <m/>
    <m/>
    <m/>
    <m/>
    <m/>
    <m/>
    <m/>
    <m/>
    <m/>
    <m/>
    <m/>
    <m/>
    <m/>
  </r>
  <r>
    <x v="25"/>
    <n v="1508552"/>
    <n v="8.4"/>
    <n v="8.1999999999999993"/>
    <n v="8.5"/>
    <x v="6"/>
    <x v="2"/>
    <s v="New York"/>
    <x v="25"/>
    <n v="12672"/>
    <n v="1495880"/>
    <n v="1.4563931363618804E-4"/>
    <n v="8.2544688695752626"/>
    <n v="8.545747496847639"/>
    <n v="5.4468869575263312E-2"/>
    <n v="4.5747496847639013E-2"/>
    <n v="12453"/>
    <n v="12892"/>
    <n v="8.2549358590224262"/>
    <n v="8.5459433947255388"/>
    <n v="5.4935859022426925E-2"/>
    <n v="4.5943394725538766E-2"/>
    <n v="8.4013600167125863E-3"/>
    <n v="1.4565526737324284E-4"/>
    <n v="8.2557047493393441"/>
    <n v="8.5470152840858287"/>
    <n v="5.5704749339344772E-2"/>
    <n v="4.7015284085828668E-2"/>
    <n v="439.41715184458837"/>
    <n v="8.2560498002141962"/>
    <n v="8.5473331188480337"/>
    <n v="5.6049800214196921E-2"/>
    <n v="4.7333118848033706E-2"/>
    <m/>
    <m/>
    <m/>
    <m/>
    <m/>
    <m/>
    <m/>
    <m/>
    <m/>
    <m/>
    <m/>
    <m/>
    <m/>
    <m/>
    <m/>
    <m/>
    <m/>
    <m/>
  </r>
  <r>
    <x v="10"/>
    <n v="802643"/>
    <n v="8.3000000000000007"/>
    <n v="8.1"/>
    <n v="8.5"/>
    <x v="6"/>
    <x v="2"/>
    <s v="North Carolina"/>
    <x v="10"/>
    <n v="6662"/>
    <n v="795981"/>
    <n v="1.9848062650442065E-4"/>
    <n v="8.1015979887703669"/>
    <n v="8.4985592417792066"/>
    <n v="1.5979887703672091E-3"/>
    <n v="1.44075822079337E-3"/>
    <n v="6503"/>
    <n v="6822"/>
    <n v="8.1019830734211844"/>
    <n v="8.4994200410394161"/>
    <n v="1.9830734211847556E-3"/>
    <n v="5.7995896058393726E-4"/>
    <n v="8.3024318856081067E-3"/>
    <n v="1.9852199908307349E-4"/>
    <n v="8.1039098865250327"/>
    <n v="8.5009538846911799"/>
    <n v="3.9098865250331016E-3"/>
    <n v="9.5388469117985153E-4"/>
    <n v="318.62947181905412"/>
    <n v="8.1045681082824768"/>
    <n v="8.5015415408819788"/>
    <n v="4.5681082824771124E-3"/>
    <n v="1.5415408819787757E-3"/>
    <m/>
    <m/>
    <m/>
    <m/>
    <m/>
    <m/>
    <m/>
    <m/>
    <m/>
    <m/>
    <m/>
    <m/>
    <m/>
    <m/>
    <m/>
    <m/>
    <m/>
    <m/>
  </r>
  <r>
    <x v="46"/>
    <n v="32620"/>
    <n v="11.9"/>
    <n v="10.8"/>
    <n v="13.1"/>
    <x v="6"/>
    <x v="2"/>
    <s v="North Dakota"/>
    <x v="46"/>
    <n v="388"/>
    <n v="32232"/>
    <n v="1.1764721368339788E-3"/>
    <n v="10.718071088181349"/>
    <n v="13.071015361849307"/>
    <n v="8.1928911818652139E-2"/>
    <n v="2.8984638150692632E-2"/>
    <n v="350"/>
    <n v="427"/>
    <n v="10.729613733905579"/>
    <n v="13.090128755364807"/>
    <n v="7.0386266094422112E-2"/>
    <n v="9.8712446351925109E-3"/>
    <n v="1.1952017664827204E-2"/>
    <n v="1.1806068267300775E-3"/>
    <n v="10.771410838097127"/>
    <n v="13.132624491557282"/>
    <n v="2.8589161902873528E-2"/>
    <n v="3.2624491557282198E-2"/>
    <n v="76.800299661490641"/>
    <n v="10.790285994490816"/>
    <n v="13.144401764653304"/>
    <n v="9.7140055091848865E-3"/>
    <n v="4.4401764653304809E-2"/>
    <m/>
    <m/>
    <m/>
    <m/>
    <m/>
    <m/>
    <m/>
    <m/>
    <m/>
    <m/>
    <m/>
    <m/>
    <m/>
    <m/>
    <m/>
    <m/>
    <m/>
    <m/>
  </r>
  <r>
    <x v="41"/>
    <n v="996369"/>
    <n v="8"/>
    <n v="7.9"/>
    <n v="8.1999999999999993"/>
    <x v="6"/>
    <x v="2"/>
    <s v="Ohio"/>
    <x v="41"/>
    <n v="7971"/>
    <n v="988398"/>
    <n v="1.7492026001162566E-4"/>
    <n v="7.8251279149115209"/>
    <n v="8.1749684349347724"/>
    <n v="7.4872085088479423E-2"/>
    <n v="2.5031565065226857E-2"/>
    <n v="7797"/>
    <n v="8146"/>
    <n v="7.8254140785191026"/>
    <n v="8.1756859155593968"/>
    <n v="7.458592148089771E-2"/>
    <n v="2.4314084440602457E-2"/>
    <n v="8.0019450527544934E-3"/>
    <n v="1.7495077534000807E-4"/>
    <n v="7.8269942774144861"/>
    <n v="8.1768958280945014"/>
    <n v="7.3005722585514299E-2"/>
    <n v="2.310417190549785E-2"/>
    <n v="348.58057227272405"/>
    <n v="7.8275221069404441"/>
    <n v="8.1773716389312554"/>
    <n v="7.2477893059556209E-2"/>
    <n v="2.2628361068743885E-2"/>
    <m/>
    <m/>
    <m/>
    <m/>
    <m/>
    <m/>
    <m/>
    <m/>
    <m/>
    <m/>
    <m/>
    <m/>
    <m/>
    <m/>
    <m/>
    <m/>
    <m/>
    <m/>
  </r>
  <r>
    <x v="26"/>
    <n v="418163"/>
    <n v="8.1999999999999993"/>
    <n v="8"/>
    <n v="8.5"/>
    <x v="6"/>
    <x v="2"/>
    <s v="Oklahoma"/>
    <x v="26"/>
    <n v="3429"/>
    <n v="414734"/>
    <n v="2.733368904885928E-4"/>
    <n v="7.9268147250297574"/>
    <n v="8.4734885060069445"/>
    <n v="7.3185274970242631E-2"/>
    <n v="2.6511493993055524E-2"/>
    <n v="3315"/>
    <n v="3544"/>
    <n v="7.9275306519228144"/>
    <n v="8.4751639910752505"/>
    <n v="7.2469348077185636E-2"/>
    <n v="2.4836008924749464E-2"/>
    <n v="8.2046694985217043E-3"/>
    <n v="2.7344762312731815E-4"/>
    <n v="7.9312218753943862"/>
    <n v="8.4781171216490225"/>
    <n v="6.8778124605613833E-2"/>
    <n v="2.1882878350977464E-2"/>
    <n v="228.61449559030723"/>
    <n v="7.9325119850322929"/>
    <n v="8.4792184020039514"/>
    <n v="6.7488014967707066E-2"/>
    <n v="2.0781597996048617E-2"/>
    <m/>
    <m/>
    <m/>
    <m/>
    <m/>
    <m/>
    <m/>
    <m/>
    <m/>
    <m/>
    <m/>
    <m/>
    <m/>
    <m/>
    <m/>
    <m/>
    <m/>
    <m/>
  </r>
  <r>
    <x v="19"/>
    <n v="260054"/>
    <n v="8.6"/>
    <n v="8.3000000000000007"/>
    <n v="9"/>
    <x v="6"/>
    <x v="2"/>
    <s v="Oregon"/>
    <x v="19"/>
    <n v="2236"/>
    <n v="257818"/>
    <n v="3.5485040139509433E-4"/>
    <n v="8.2433638156521347"/>
    <n v="8.9530646184423244"/>
    <n v="5.6636184347865992E-2"/>
    <n v="4.6935381557675626E-2"/>
    <n v="2145"/>
    <n v="2329"/>
    <n v="8.2482868942604224"/>
    <n v="8.9558322502249528"/>
    <n v="5.1713105739578324E-2"/>
    <n v="4.4167749775047227E-2"/>
    <n v="8.6054729857654166E-3"/>
    <n v="3.5507043553161818E-4"/>
    <n v="8.2504025502337974"/>
    <n v="8.9605434212970358"/>
    <n v="4.9597449766203283E-2"/>
    <n v="3.9456578702964151E-2"/>
    <n v="184.58005356560147"/>
    <n v="8.2525129432306663"/>
    <n v="8.9622783266937507"/>
    <n v="4.7487056769334401E-2"/>
    <n v="3.7721673306249315E-2"/>
    <m/>
    <m/>
    <m/>
    <m/>
    <m/>
    <m/>
    <m/>
    <m/>
    <m/>
    <m/>
    <m/>
    <m/>
    <m/>
    <m/>
    <m/>
    <m/>
    <m/>
    <m/>
  </r>
  <r>
    <x v="11"/>
    <n v="834046"/>
    <n v="11"/>
    <n v="10.7"/>
    <n v="11.2"/>
    <x v="6"/>
    <x v="2"/>
    <s v="Pennsylvania"/>
    <x v="11"/>
    <n v="9175"/>
    <n v="824871"/>
    <n v="2.2385105182036265E-4"/>
    <n v="10.776741241650262"/>
    <n v="11.224443345290988"/>
    <n v="7.6741241650262637E-2"/>
    <n v="2.4443345290988461E-2"/>
    <n v="8988"/>
    <n v="9362"/>
    <n v="10.776384036372095"/>
    <n v="11.224800550569153"/>
    <n v="7.6384036372095565E-2"/>
    <n v="2.4800550569153756E-2"/>
    <n v="1.1002844522287985E-2"/>
    <n v="2.2388452412354091E-4"/>
    <n v="10.778959998164444"/>
    <n v="11.226729046411526"/>
    <n v="7.8959998164444656E-2"/>
    <n v="2.6729046411526625E-2"/>
    <n v="373.41384710268625"/>
    <n v="10.77958817201322"/>
    <n v="11.227299841677414"/>
    <n v="7.958817201322077E-2"/>
    <n v="2.729984167741506E-2"/>
    <m/>
    <m/>
    <m/>
    <m/>
    <m/>
    <m/>
    <m/>
    <m/>
    <m/>
    <m/>
    <m/>
    <m/>
    <m/>
    <m/>
    <m/>
    <m/>
    <m/>
    <m/>
  </r>
  <r>
    <x v="27"/>
    <n v="81835"/>
    <n v="20.100000000000001"/>
    <n v="19.2"/>
    <n v="21.1"/>
    <x v="6"/>
    <x v="2"/>
    <s v="Rhode Island"/>
    <x v="27"/>
    <n v="1645"/>
    <n v="80190"/>
    <n v="9.6157357233780071E-4"/>
    <n v="19.139850023922968"/>
    <n v="21.062997168598571"/>
    <n v="6.0149976077031653E-2"/>
    <n v="3.7002831401430569E-2"/>
    <n v="1567"/>
    <n v="1724"/>
    <n v="19.148286185617401"/>
    <n v="21.066780717297"/>
    <n v="5.1713814382598144E-2"/>
    <n v="3.321928270300134E-2"/>
    <n v="2.0123949704725932E-2"/>
    <n v="9.6234221514583543E-4"/>
    <n v="19.161607489580096"/>
    <n v="21.086291919871769"/>
    <n v="3.8392510419903658E-2"/>
    <n v="1.3708080128232325E-2"/>
    <n v="157.40419979135083"/>
    <n v="19.168387547421634"/>
    <n v="21.091730998838315"/>
    <n v="3.161245257836498E-2"/>
    <n v="8.2690011616861625E-3"/>
    <m/>
    <m/>
    <m/>
    <m/>
    <m/>
    <m/>
    <m/>
    <m/>
    <m/>
    <m/>
    <m/>
    <m/>
    <m/>
    <m/>
    <m/>
    <m/>
    <m/>
    <m/>
  </r>
  <r>
    <x v="4"/>
    <n v="469419"/>
    <n v="8.3000000000000007"/>
    <n v="8"/>
    <n v="8.5"/>
    <x v="6"/>
    <x v="2"/>
    <s v="South Carolina"/>
    <x v="4"/>
    <n v="3896"/>
    <n v="465523"/>
    <n v="2.5952974540244418E-4"/>
    <n v="8.0400917015351538"/>
    <n v="8.5591511923400425"/>
    <n v="4.0091701535153845E-2"/>
    <n v="5.9151192340042513E-2"/>
    <n v="3775"/>
    <n v="4018"/>
    <n v="8.0418559964551921"/>
    <n v="8.5595171903991965"/>
    <n v="4.1855996455192113E-2"/>
    <n v="5.9517190399196451E-2"/>
    <n v="8.3036452109931796E-3"/>
    <n v="2.5962224324287386E-4"/>
    <n v="8.0440229677503066"/>
    <n v="8.563267454236053"/>
    <n v="4.4022967750306563E-2"/>
    <n v="6.3267454236052956E-2"/>
    <n v="243.67116446592104"/>
    <n v="8.0451669872751204"/>
    <n v="8.5642537102574678"/>
    <n v="4.5166987275120363E-2"/>
    <n v="6.4253710257467844E-2"/>
    <m/>
    <m/>
    <m/>
    <m/>
    <m/>
    <m/>
    <m/>
    <m/>
    <m/>
    <m/>
    <m/>
    <m/>
    <m/>
    <m/>
    <m/>
    <m/>
    <m/>
    <m/>
  </r>
  <r>
    <x v="42"/>
    <n v="66939"/>
    <n v="5.0999999999999996"/>
    <n v="4.5999999999999996"/>
    <n v="5.7"/>
    <x v="6"/>
    <x v="2"/>
    <s v="South Dakota"/>
    <x v="42"/>
    <n v="341"/>
    <n v="66598"/>
    <n v="5.3930822507351382E-4"/>
    <n v="4.5548820078250953"/>
    <n v="5.6334984579721237"/>
    <n v="4.5117992174904309E-2"/>
    <n v="6.6501542027876503E-2"/>
    <n v="306"/>
    <n v="378"/>
    <n v="4.5713261327477257"/>
    <n v="5.6469322816295433"/>
    <n v="2.8673867252273944E-2"/>
    <n v="5.3067718370456873E-2"/>
    <n v="5.122589987777734E-3"/>
    <n v="5.4153132009239881E-4"/>
    <n v="4.5810586676853351"/>
    <n v="5.6641213078701336"/>
    <n v="1.894133231466455E-2"/>
    <n v="3.5878692129866607E-2"/>
    <n v="72.2510183758192"/>
    <n v="4.5904119622927482"/>
    <n v="5.6697061302922318"/>
    <n v="9.5880377072514733E-3"/>
    <n v="3.0293869707768373E-2"/>
    <m/>
    <m/>
    <m/>
    <m/>
    <m/>
    <m/>
    <m/>
    <m/>
    <m/>
    <m/>
    <m/>
    <m/>
    <m/>
    <m/>
    <m/>
    <m/>
    <m/>
    <m/>
  </r>
  <r>
    <x v="16"/>
    <n v="573290"/>
    <n v="6.2"/>
    <n v="6"/>
    <n v="6.4"/>
    <x v="6"/>
    <x v="2"/>
    <s v="Tennessee"/>
    <x v="16"/>
    <n v="3554"/>
    <n v="569736"/>
    <n v="2.0318052786336008E-4"/>
    <n v="5.9961252336186117"/>
    <n v="6.4024862893453331"/>
    <n v="3.8747663813882838E-3"/>
    <n v="2.4862893453327928E-3"/>
    <n v="3438"/>
    <n v="3671"/>
    <n v="5.9969648868809848"/>
    <n v="6.4033909539674507"/>
    <n v="3.0351131190151648E-3"/>
    <n v="3.3909539674503719E-3"/>
    <n v="6.202614562127241E-3"/>
    <n v="2.0326065666578073E-4"/>
    <n v="5.9993539054614597"/>
    <n v="6.4058752187930219"/>
    <n v="6.4609453854025389E-4"/>
    <n v="5.8752187930215527E-3"/>
    <n v="232.97811600926892"/>
    <n v="6.0002941295381076"/>
    <n v="6.4066793009127485"/>
    <n v="2.9412953810759035E-4"/>
    <n v="6.679300912748154E-3"/>
    <m/>
    <m/>
    <m/>
    <m/>
    <m/>
    <m/>
    <m/>
    <m/>
    <m/>
    <m/>
    <m/>
    <m/>
    <m/>
    <m/>
    <m/>
    <m/>
    <m/>
    <m/>
  </r>
  <r>
    <x v="50"/>
    <n v="2431612"/>
    <n v="4.5999999999999996"/>
    <n v="4.5"/>
    <n v="4.7"/>
    <x v="6"/>
    <x v="2"/>
    <s v="Texas"/>
    <x v="50"/>
    <n v="11185"/>
    <n v="2420427"/>
    <n v="8.5049284183758833E-5"/>
    <n v="4.5147799648905176"/>
    <n v="4.6848785332580354"/>
    <n v="1.4779964890517583E-2"/>
    <n v="1.5121466741964795E-2"/>
    <n v="10979"/>
    <n v="11393"/>
    <n v="4.515111785926373"/>
    <n v="4.6853692118643933"/>
    <n v="1.5111785926372967E-2"/>
    <n v="1.463078813560692E-2"/>
    <n v="4.6006118806574637E-3"/>
    <n v="8.5060019084058581E-5"/>
    <n v="4.5155518615734049"/>
    <n v="4.6856718997415223"/>
    <n v="1.5551861573404935E-2"/>
    <n v="1.4328100258477861E-2"/>
    <n v="413.62235669752687"/>
    <n v="4.5157665795078428"/>
    <n v="4.685868430978501"/>
    <n v="1.5766579507842771E-2"/>
    <n v="1.4131569021499146E-2"/>
    <m/>
    <m/>
    <m/>
    <m/>
    <m/>
    <m/>
    <m/>
    <m/>
    <m/>
    <m/>
    <m/>
    <m/>
    <m/>
    <m/>
    <m/>
    <m/>
    <m/>
    <m/>
  </r>
  <r>
    <x v="12"/>
    <n v="149972"/>
    <n v="9.1"/>
    <n v="8.6"/>
    <n v="9.6"/>
    <x v="6"/>
    <x v="2"/>
    <s v="Utah"/>
    <x v="12"/>
    <n v="1365"/>
    <n v="148607"/>
    <n v="4.8063874324197179E-4"/>
    <n v="8.6210602405683385"/>
    <n v="9.5823377270522823"/>
    <n v="2.1060240568338884E-2"/>
    <n v="1.7662272947717383E-2"/>
    <n v="1293"/>
    <n v="1437"/>
    <n v="8.6216093670818559"/>
    <n v="9.5817886005387667"/>
    <n v="2.1609367081856234E-2"/>
    <n v="1.8211399461232958E-2"/>
    <n v="9.1142727796307554E-3"/>
    <n v="4.8112573536731576E-4"/>
    <n v="8.6331470442634384"/>
    <n v="9.5953985149980721"/>
    <n v="3.314704426343873E-2"/>
    <n v="4.6014850019275855E-3"/>
    <n v="144.18972404696748"/>
    <n v="8.6368968147614957"/>
    <n v="9.5983164850525799"/>
    <n v="3.6896814761496088E-2"/>
    <n v="1.6835149474196953E-3"/>
    <m/>
    <m/>
    <m/>
    <m/>
    <m/>
    <m/>
    <m/>
    <m/>
    <m/>
    <m/>
    <m/>
    <m/>
    <m/>
    <m/>
    <m/>
    <m/>
    <m/>
    <m/>
  </r>
  <r>
    <x v="44"/>
    <n v="52507"/>
    <n v="21.7"/>
    <n v="20.399999999999999"/>
    <n v="22.9"/>
    <x v="6"/>
    <x v="2"/>
    <s v="Vermont"/>
    <x v="44"/>
    <n v="1139"/>
    <n v="51368"/>
    <n v="1.2460356652405581E-3"/>
    <n v="20.446310117226542"/>
    <n v="22.938381447707656"/>
    <n v="4.6310117226543213E-2"/>
    <n v="3.8381447707656946E-2"/>
    <n v="1074"/>
    <n v="1205"/>
    <n v="20.454415601729295"/>
    <n v="22.949321042908565"/>
    <n v="5.441560172929627E-2"/>
    <n v="4.9321042908566426E-2"/>
    <n v="2.1727336635903344E-2"/>
    <n v="1.2474630688643204E-3"/>
    <n v="20.479873567039022"/>
    <n v="22.974799704767666"/>
    <n v="7.987356703902293E-2"/>
    <n v="7.4799704767666952E-2"/>
    <n v="130.87948995269861"/>
    <n v="20.490644494390519"/>
    <n v="22.98307246386679"/>
    <n v="9.0644494390520691E-2"/>
    <n v="8.3072463866791679E-2"/>
    <m/>
    <m/>
    <m/>
    <m/>
    <m/>
    <m/>
    <m/>
    <m/>
    <m/>
    <m/>
    <m/>
    <m/>
    <m/>
    <m/>
    <m/>
    <m/>
    <m/>
    <m/>
  </r>
  <r>
    <x v="43"/>
    <n v="484834"/>
    <n v="12.4"/>
    <n v="12.1"/>
    <n v="12.7"/>
    <x v="6"/>
    <x v="2"/>
    <s v="Virginia"/>
    <x v="43"/>
    <n v="6012"/>
    <n v="478822"/>
    <n v="3.1149782822404944E-4"/>
    <n v="12.088622625374503"/>
    <n v="12.7116182818226"/>
    <n v="1.1377374625496373E-2"/>
    <n v="1.1618281822601162E-2"/>
    <n v="5861"/>
    <n v="6163"/>
    <n v="12.088673649125267"/>
    <n v="12.711567258071835"/>
    <n v="1.1326350874732327E-2"/>
    <n v="1.156725807183534E-2"/>
    <n v="1.2403983796551769E-2"/>
    <n v="3.1156845812168379E-4"/>
    <n v="12.092415338430085"/>
    <n v="12.715552254673455"/>
    <n v="7.5846615699148856E-3"/>
    <n v="1.5552254673455224E-2"/>
    <n v="302.06150107189615"/>
    <n v="12.093507307994237"/>
    <n v="12.716522830386277"/>
    <n v="6.4926920057626347E-3"/>
    <n v="1.6522830386277221E-2"/>
    <m/>
    <m/>
    <m/>
    <m/>
    <m/>
    <m/>
    <m/>
    <m/>
    <m/>
    <m/>
    <m/>
    <m/>
    <m/>
    <m/>
    <m/>
    <m/>
    <m/>
    <m/>
  </r>
  <r>
    <x v="28"/>
    <n v="594622"/>
    <n v="5"/>
    <n v="4.8"/>
    <n v="5.0999999999999996"/>
    <x v="6"/>
    <x v="2"/>
    <s v="Washington"/>
    <x v="28"/>
    <n v="2973"/>
    <n v="591649"/>
    <n v="1.7927352296959127E-4"/>
    <n v="4.8205414855568343"/>
    <n v="5.1790885314960162"/>
    <n v="2.0541485556834438E-2"/>
    <n v="7.9088531496016579E-2"/>
    <n v="2867"/>
    <n v="3080"/>
    <n v="4.8215504976270642"/>
    <n v="5.1797612600946481"/>
    <n v="2.1550497627064402E-2"/>
    <n v="7.9761260094648456E-2"/>
    <n v="5.0030128561379854E-3"/>
    <n v="1.7935848711548346E-4"/>
    <n v="4.8236543690225018"/>
    <n v="5.182371343253469"/>
    <n v="2.3654369022501953E-2"/>
    <n v="8.2371343253469398E-2"/>
    <n v="213.21673084731412"/>
    <n v="4.8245672555173709"/>
    <n v="5.1831401865629187"/>
    <n v="2.4567255517371045E-2"/>
    <n v="8.3140186562919105E-2"/>
    <m/>
    <m/>
    <m/>
    <m/>
    <m/>
    <m/>
    <m/>
    <m/>
    <m/>
    <m/>
    <m/>
    <m/>
    <m/>
    <m/>
    <m/>
    <m/>
    <m/>
    <m/>
  </r>
  <r>
    <x v="5"/>
    <n v="152760"/>
    <n v="13.3"/>
    <n v="12.7"/>
    <n v="13.9"/>
    <x v="6"/>
    <x v="2"/>
    <s v="West Virginia"/>
    <x v="5"/>
    <n v="2032"/>
    <n v="150728"/>
    <n v="5.745031794832917E-4"/>
    <n v="12.727408315672507"/>
    <n v="13.876414674639092"/>
    <n v="2.740831567250801E-2"/>
    <n v="2.3585325360908627E-2"/>
    <n v="1944"/>
    <n v="2120"/>
    <n v="12.725844461901021"/>
    <n v="13.877978528410578"/>
    <n v="2.5844461901021631E-2"/>
    <n v="2.2021471589422248E-2"/>
    <n v="1.3314150194099527E-2"/>
    <n v="5.7488690151090351E-4"/>
    <n v="12.739263292588623"/>
    <n v="13.889037095610432"/>
    <n v="3.9263292588623599E-2"/>
    <n v="1.0962904389568706E-2"/>
    <n v="175.54294332530955"/>
    <n v="12.742866630991569"/>
    <n v="13.89197980888078"/>
    <n v="4.2866630991570176E-2"/>
    <n v="8.0201911192201436E-3"/>
    <m/>
    <m/>
    <m/>
    <m/>
    <m/>
    <m/>
    <m/>
    <m/>
    <m/>
    <m/>
    <m/>
    <m/>
    <m/>
    <m/>
    <m/>
    <m/>
    <m/>
    <m/>
  </r>
  <r>
    <x v="13"/>
    <n v="411420"/>
    <n v="7.1"/>
    <n v="6.8"/>
    <n v="7.3"/>
    <x v="6"/>
    <x v="2"/>
    <s v="Wisconsin"/>
    <x v="13"/>
    <n v="2921"/>
    <n v="408499"/>
    <n v="2.5655546405977791E-4"/>
    <n v="6.8432452262323817"/>
    <n v="7.3563561543519373"/>
    <n v="4.3245226232381917E-2"/>
    <n v="5.6356154351937526E-2"/>
    <n v="2816"/>
    <n v="3027"/>
    <n v="6.8445870400077782"/>
    <n v="7.357444946769724"/>
    <n v="4.4587040007778356E-2"/>
    <n v="5.7444946769724226E-2"/>
    <n v="7.1044028927596831E-3"/>
    <n v="2.5667807031623692E-4"/>
    <n v="6.8477248224434462"/>
    <n v="7.3610809630759197"/>
    <n v="4.7724822443446335E-2"/>
    <n v="6.1080963075919925E-2"/>
    <n v="211.12111023172423"/>
    <n v="6.8490444411363169"/>
    <n v="7.3621919278816979"/>
    <n v="4.9044441136317118E-2"/>
    <n v="6.2191927881698028E-2"/>
    <m/>
    <m/>
    <m/>
    <m/>
    <m/>
    <m/>
    <m/>
    <m/>
    <m/>
    <m/>
    <m/>
    <m/>
    <m/>
    <m/>
    <m/>
    <m/>
    <m/>
    <m/>
  </r>
  <r>
    <x v="29"/>
    <n v="40380"/>
    <n v="9.5"/>
    <n v="8.6"/>
    <n v="10.5"/>
    <x v="6"/>
    <x v="2"/>
    <s v="Wyoming"/>
    <x v="29"/>
    <n v="384"/>
    <n v="39996"/>
    <n v="9.4661310186062607E-4"/>
    <n v="8.5630451447961331"/>
    <n v="10.456271348517387"/>
    <n v="3.6954855203866543E-2"/>
    <n v="4.3728651482613401E-2"/>
    <n v="346"/>
    <n v="422"/>
    <n v="8.5685983159980186"/>
    <n v="10.450718177315503"/>
    <n v="3.1401684001981067E-2"/>
    <n v="4.9281822684497101E-2"/>
    <n v="9.5563154833566161E-3"/>
    <n v="9.5001115706924569E-4"/>
    <n v="8.6063043262873702"/>
    <n v="10.506326640425861"/>
    <n v="6.304326287370543E-3"/>
    <n v="6.3266404258612852E-3"/>
    <n v="76.495680336312759"/>
    <n v="8.621589147164757"/>
    <n v="10.515804198853566"/>
    <n v="2.158914716475735E-2"/>
    <n v="1.5804198853565765E-2"/>
    <m/>
    <m/>
    <m/>
    <m/>
    <m/>
    <m/>
    <m/>
    <m/>
    <m/>
    <m/>
    <m/>
    <m/>
    <m/>
    <m/>
    <m/>
    <m/>
    <m/>
    <m/>
  </r>
  <r>
    <x v="6"/>
    <n v="674044"/>
    <n v="1.1000000000000001"/>
    <n v="1"/>
    <n v="1.2"/>
    <x v="0"/>
    <x v="3"/>
    <s v="Alabama"/>
    <x v="6"/>
    <n v="741"/>
    <n v="673303"/>
    <n v="7.9109765836214355E-5"/>
    <n v="1.0202249956927065"/>
    <n v="1.1784445273651352"/>
    <n v="2.0224995692706527E-2"/>
    <n v="2.1555472634864792E-2"/>
    <n v="689"/>
    <n v="795"/>
    <n v="1.0221884624742599"/>
    <n v="1.1794482259318382"/>
    <n v="2.2188462474259874E-2"/>
    <n v="2.0551774068161777E-2"/>
    <n v="1.1021780409569545E-3"/>
    <n v="7.9262676962338794E-5"/>
    <n v="1.0229153639946158"/>
    <n v="1.1814407179192932"/>
    <n v="2.2915363994615801E-2"/>
    <n v="1.8559282080706785E-2"/>
    <n v="106.68016498575032"/>
    <n v="1.023785856837627"/>
    <n v="1.1820537992953399"/>
    <n v="2.3785856837627017E-2"/>
    <n v="1.794620070466002E-2"/>
    <m/>
    <m/>
    <m/>
    <m/>
    <m/>
    <m/>
    <m/>
    <m/>
    <m/>
    <m/>
    <m/>
    <m/>
    <m/>
    <m/>
    <m/>
    <m/>
    <m/>
    <m/>
  </r>
  <r>
    <x v="30"/>
    <n v="122469"/>
    <n v="1.6"/>
    <n v="1.4"/>
    <n v="1.8"/>
    <x v="0"/>
    <x v="3"/>
    <s v="Alaska"/>
    <x v="30"/>
    <n v="196"/>
    <n v="122273"/>
    <n v="2.2387322374077149E-4"/>
    <n v="1.3765317767083218"/>
    <n v="1.8242782241898647"/>
    <n v="2.3468223291678081E-2"/>
    <n v="2.4278224189864694E-2"/>
    <n v="169"/>
    <n v="224"/>
    <n v="1.3799410463055957"/>
    <n v="1.8290342862275351"/>
    <n v="2.0058953694404247E-2"/>
    <n v="2.9034286227535011E-2"/>
    <n v="1.616037703158005E-3"/>
    <n v="2.2550115180441287E-4"/>
    <n v="1.3905365513535921"/>
    <n v="1.8415388549624179"/>
    <n v="9.4634486464078016E-3"/>
    <n v="4.1538854962417826E-2"/>
    <n v="54.89974697720104"/>
    <n v="1.395989950794376"/>
    <n v="1.8442505310444075"/>
    <n v="4.0100492056238668E-3"/>
    <n v="4.425053104440746E-2"/>
    <m/>
    <m/>
    <m/>
    <m/>
    <m/>
    <m/>
    <m/>
    <m/>
    <m/>
    <m/>
    <m/>
    <m/>
    <m/>
    <m/>
    <m/>
    <m/>
    <m/>
    <m/>
  </r>
  <r>
    <x v="0"/>
    <n v="804559"/>
    <n v="1.3"/>
    <n v="1.2"/>
    <n v="1.4"/>
    <x v="0"/>
    <x v="3"/>
    <s v="Arizona"/>
    <x v="0"/>
    <n v="1046"/>
    <n v="803513"/>
    <n v="7.8736035062021306E-5"/>
    <n v="1.2213550707487397"/>
    <n v="1.3788271408727821"/>
    <n v="2.1355070748739768E-2"/>
    <n v="2.117285912721778E-2"/>
    <n v="983"/>
    <n v="1110"/>
    <n v="1.2217873393995966"/>
    <n v="1.3796377891490867"/>
    <n v="2.178733939959665E-2"/>
    <n v="2.0362210850913165E-2"/>
    <n v="1.3024721941051539E-3"/>
    <n v="7.8843784035578706E-5"/>
    <n v="1.2236284100695751"/>
    <n v="1.3813159781407327"/>
    <n v="2.3628410069575168E-2"/>
    <n v="1.8684021859267208E-2"/>
    <n v="126.72356386676671"/>
    <n v="1.2243405943168719"/>
    <n v="1.3818467048861762"/>
    <n v="2.4340594316871966E-2"/>
    <n v="1.8153295113823686E-2"/>
    <m/>
    <m/>
    <m/>
    <m/>
    <m/>
    <m/>
    <m/>
    <m/>
    <m/>
    <m/>
    <m/>
    <m/>
    <m/>
    <m/>
    <m/>
    <m/>
    <m/>
    <m/>
  </r>
  <r>
    <x v="7"/>
    <n v="412602"/>
    <n v="1.6"/>
    <n v="1.5"/>
    <n v="1.7"/>
    <x v="0"/>
    <x v="3"/>
    <s v="Arkansas"/>
    <x v="7"/>
    <n v="660"/>
    <n v="411942"/>
    <n v="1.2193857127631072E-4"/>
    <n v="1.4776658901659507"/>
    <n v="1.7215430327185723"/>
    <n v="2.2334109834049265E-2"/>
    <n v="2.1543032718572386E-2"/>
    <n v="610"/>
    <n v="711"/>
    <n v="1.4784223052723933"/>
    <n v="1.7232102607355273"/>
    <n v="2.1577694727606733E-2"/>
    <n v="2.3210260735527344E-2"/>
    <n v="1.6042446880297229E-3"/>
    <n v="1.2220258277869712E-4"/>
    <n v="1.4820421052510258"/>
    <n v="1.72644727080842"/>
    <n v="1.7957894748974246E-2"/>
    <n v="2.644727080842002E-2"/>
    <n v="100.65946271507184"/>
    <n v="1.4834763266770172"/>
    <n v="1.7274366699411299"/>
    <n v="1.6523673322982768E-2"/>
    <n v="2.7436669941129921E-2"/>
    <m/>
    <m/>
    <m/>
    <m/>
    <m/>
    <m/>
    <m/>
    <m/>
    <m/>
    <m/>
    <m/>
    <m/>
    <m/>
    <m/>
    <m/>
    <m/>
    <m/>
    <m/>
  </r>
  <r>
    <x v="31"/>
    <n v="5512592"/>
    <n v="1.8"/>
    <n v="1.8"/>
    <n v="1.8"/>
    <x v="0"/>
    <x v="3"/>
    <s v="California"/>
    <x v="31"/>
    <n v="9923"/>
    <n v="5502669"/>
    <n v="3.5385269349296801E-5"/>
    <n v="1.7646753917698283"/>
    <n v="1.8354459304684219"/>
    <n v="3.5324608230171695E-2"/>
    <n v="3.5445930468421816E-2"/>
    <n v="9728"/>
    <n v="10118"/>
    <n v="1.7646871018207042"/>
    <n v="1.8354342204175458"/>
    <n v="3.5312898179295837E-2"/>
    <n v="3.5434220417545736E-2"/>
    <n v="1.8004078323260271E-3"/>
    <n v="3.5390365887789743E-5"/>
    <n v="1.7650174664382372"/>
    <n v="1.835798198213817"/>
    <n v="3.4982533561762841E-2"/>
    <n v="3.5798198213816912E-2"/>
    <n v="390.1382068938193"/>
    <n v="1.7651124634938693"/>
    <n v="1.8358846038999714"/>
    <n v="3.4887536506130745E-2"/>
    <n v="3.588460389997139E-2"/>
    <m/>
    <m/>
    <m/>
    <m/>
    <m/>
    <m/>
    <m/>
    <m/>
    <m/>
    <m/>
    <m/>
    <m/>
    <m/>
    <m/>
    <m/>
    <m/>
    <m/>
    <m/>
  </r>
  <r>
    <x v="8"/>
    <n v="658092"/>
    <n v="0.7"/>
    <n v="0.6"/>
    <n v="0.7"/>
    <x v="0"/>
    <x v="3"/>
    <s v="Colorado"/>
    <x v="8"/>
    <n v="461"/>
    <n v="657631"/>
    <n v="6.3923386569074241E-5"/>
    <n v="0.63658657252479101"/>
    <n v="0.76443334566293963"/>
    <n v="3.6586572524791028E-2"/>
    <n v="6.4433345662939678E-2"/>
    <n v="419"/>
    <n v="503"/>
    <n v="0.63668909514171268"/>
    <n v="0.76433082304601785"/>
    <n v="3.6689095141712702E-2"/>
    <n v="6.4330823046017893E-2"/>
    <n v="7.0342448659784407E-4"/>
    <n v="6.4122217376844274E-5"/>
    <n v="0.63930226922099975"/>
    <n v="0.76754670397468838"/>
    <n v="3.9302269220999775E-2"/>
    <n v="6.7546703974688427E-2"/>
    <n v="84.177030977907052"/>
    <n v="0.64022926050925022"/>
    <n v="0.76813924819631618"/>
    <n v="4.0229260509250242E-2"/>
    <n v="6.8139248196316227E-2"/>
    <m/>
    <m/>
    <m/>
    <m/>
    <m/>
    <m/>
    <m/>
    <m/>
    <m/>
    <m/>
    <m/>
    <m/>
    <m/>
    <m/>
    <m/>
    <m/>
    <m/>
    <m/>
  </r>
  <r>
    <x v="20"/>
    <n v="510125"/>
    <n v="2.2999999999999998"/>
    <n v="2.2000000000000002"/>
    <n v="2.4"/>
    <x v="0"/>
    <x v="3"/>
    <s v="Connecticut"/>
    <x v="20"/>
    <n v="1173"/>
    <n v="508952"/>
    <n v="1.3143789587336433E-4"/>
    <n v="2.1679985167705955"/>
    <n v="2.4308743085173243"/>
    <n v="3.2001483229404659E-2"/>
    <n v="3.0874308517324422E-2"/>
    <n v="1107"/>
    <n v="1241"/>
    <n v="2.1700563587356041"/>
    <n v="2.4327370742465084"/>
    <n v="2.9943641264396081E-2"/>
    <n v="3.2737074246508513E-2"/>
    <n v="2.3031842819363326E-3"/>
    <n v="1.3159760496650377E-4"/>
    <n v="2.1715866769698287"/>
    <n v="2.4347818869028361"/>
    <n v="2.8413323030171522E-2"/>
    <n v="3.4781886902836234E-2"/>
    <n v="134.12601787616262"/>
    <n v="2.1727015420313891"/>
    <n v="2.4356273109265589"/>
    <n v="2.7298457968611078E-2"/>
    <n v="3.5627310926559019E-2"/>
    <m/>
    <m/>
    <m/>
    <m/>
    <m/>
    <m/>
    <m/>
    <m/>
    <m/>
    <m/>
    <m/>
    <m/>
    <m/>
    <m/>
    <m/>
    <m/>
    <m/>
    <m/>
  </r>
  <r>
    <x v="32"/>
    <n v="106279"/>
    <n v="2.2999999999999998"/>
    <n v="2"/>
    <n v="2.6"/>
    <x v="0"/>
    <x v="3"/>
    <s v="Delaware"/>
    <x v="32"/>
    <n v="244"/>
    <n v="106035"/>
    <n v="2.8773747981012082E-4"/>
    <n v="2.0081064780743154"/>
    <n v="2.5835814376945576"/>
    <n v="8.1064780743154152E-3"/>
    <n v="1.6418562305442475E-2"/>
    <n v="214"/>
    <n v="276"/>
    <n v="2.0135680614232352"/>
    <n v="2.5969382474430507"/>
    <n v="1.3568061423235189E-2"/>
    <n v="3.0617525569494042E-3"/>
    <n v="2.3138328448400495E-3"/>
    <n v="2.8941428768842575E-4"/>
    <n v="2.0244185571516238"/>
    <n v="2.6032471325284749"/>
    <n v="2.4418557151623776E-2"/>
    <n v="3.2471325284748609E-3"/>
    <n v="61.218993898787765"/>
    <n v="2.0305369098037267"/>
    <n v="2.6065376363415758"/>
    <n v="3.0536909803726697E-2"/>
    <n v="6.53763634157567E-3"/>
    <m/>
    <m/>
    <m/>
    <m/>
    <m/>
    <m/>
    <m/>
    <m/>
    <m/>
    <m/>
    <m/>
    <m/>
    <m/>
    <m/>
    <m/>
    <m/>
    <m/>
    <m/>
  </r>
  <r>
    <x v="47"/>
    <n v="55111"/>
    <n v="1.8"/>
    <n v="1.5"/>
    <n v="2.2000000000000002"/>
    <x v="0"/>
    <x v="3"/>
    <s v="District of Columbia"/>
    <x v="47"/>
    <n v="99"/>
    <n v="55012"/>
    <n v="3.53538706229947E-4"/>
    <n v="1.4428358832349513"/>
    <n v="2.1499132956948452"/>
    <n v="5.7164116765048734E-2"/>
    <n v="5.0086704305154939E-2"/>
    <n v="80"/>
    <n v="119"/>
    <n v="1.4516158298706248"/>
    <n v="2.1592785469325544"/>
    <n v="4.8384170129375237E-2"/>
    <n v="4.072145306744579E-2"/>
    <n v="1.8310989696985781E-3"/>
    <n v="3.586056340292009E-4"/>
    <n v="1.4724933356693772"/>
    <n v="2.1897046037277788"/>
    <n v="2.7506664330622765E-2"/>
    <n v="1.0295396272221424E-2"/>
    <n v="39.058756220697177"/>
    <n v="1.4858312050336564"/>
    <n v="2.1945106675316137"/>
    <n v="1.4168794966343601E-2"/>
    <n v="5.4893324683864542E-3"/>
    <m/>
    <m/>
    <m/>
    <m/>
    <m/>
    <m/>
    <m/>
    <m/>
    <m/>
    <m/>
    <m/>
    <m/>
    <m/>
    <m/>
    <m/>
    <m/>
    <m/>
    <m/>
  </r>
  <r>
    <x v="14"/>
    <n v="2203889"/>
    <n v="1.5"/>
    <n v="1.5"/>
    <n v="1.6"/>
    <x v="0"/>
    <x v="3"/>
    <s v="Florida"/>
    <x v="14"/>
    <n v="3306"/>
    <n v="2200583"/>
    <n v="5.1095636853337723E-5"/>
    <n v="1.4489799114161077"/>
    <n v="1.5511711851227832"/>
    <n v="5.1020088583892287E-2"/>
    <n v="4.8828814877216908E-2"/>
    <n v="3194"/>
    <n v="3419"/>
    <n v="1.4492562919457377"/>
    <n v="1.5513485479531863"/>
    <n v="5.0743708054262315E-2"/>
    <n v="4.8651452046813759E-2"/>
    <n v="1.5009444502849505E-3"/>
    <n v="5.1117751544731205E-5"/>
    <n v="1.4498266987402193"/>
    <n v="1.5520622018296817"/>
    <n v="5.01733012597807E-2"/>
    <n v="4.7937798170318402E-2"/>
    <n v="225.23397915563629"/>
    <n v="1.4500721993893015"/>
    <n v="1.5522704437497428"/>
    <n v="4.9927800610698458E-2"/>
    <n v="4.7729556250257321E-2"/>
    <m/>
    <m/>
    <m/>
    <m/>
    <m/>
    <m/>
    <m/>
    <m/>
    <m/>
    <m/>
    <m/>
    <m/>
    <m/>
    <m/>
    <m/>
    <m/>
    <m/>
    <m/>
  </r>
  <r>
    <x v="1"/>
    <n v="1301729"/>
    <n v="1.4"/>
    <n v="1.4"/>
    <n v="1.5"/>
    <x v="0"/>
    <x v="3"/>
    <s v="Georgia"/>
    <x v="1"/>
    <n v="1822"/>
    <n v="1299907"/>
    <n v="6.4224029199901097E-5"/>
    <n v="1.3354528620731674"/>
    <n v="1.4639009204729696"/>
    <n v="6.4547137926832532E-2"/>
    <n v="3.6099079527030398E-2"/>
    <n v="1739"/>
    <n v="1907"/>
    <n v="1.3359155400240756"/>
    <n v="1.4649746606244465"/>
    <n v="6.4084459975924268E-2"/>
    <n v="3.5025339375553521E-2"/>
    <n v="1.4011482781415602E-3"/>
    <n v="6.4274479175204861E-5"/>
    <n v="1.3368737989663553"/>
    <n v="1.4654227573167651"/>
    <n v="6.3126201033644636E-2"/>
    <n v="3.4577242683234921E-2"/>
    <n v="167.22577896662023"/>
    <n v="1.3373003925875879"/>
    <n v="1.4657643704797136"/>
    <n v="6.2699607412411984E-2"/>
    <n v="3.4235629520286359E-2"/>
    <m/>
    <m/>
    <m/>
    <m/>
    <m/>
    <m/>
    <m/>
    <m/>
    <m/>
    <m/>
    <m/>
    <m/>
    <m/>
    <m/>
    <m/>
    <m/>
    <m/>
    <m/>
  </r>
  <r>
    <x v="45"/>
    <n v="169370"/>
    <n v="1.6"/>
    <n v="1.4"/>
    <n v="1.8"/>
    <x v="0"/>
    <x v="3"/>
    <s v="Hawaii"/>
    <x v="45"/>
    <n v="271"/>
    <n v="169099"/>
    <n v="1.9034809064510502E-4"/>
    <n v="1.4096991432215773"/>
    <n v="1.7903953245117874"/>
    <n v="9.6991432215773887E-3"/>
    <n v="9.6046754882126439E-3"/>
    <n v="239"/>
    <n v="304"/>
    <n v="1.4111117671370372"/>
    <n v="1.7948869339316289"/>
    <n v="1.1111767137037321E-2"/>
    <n v="5.1130660683711415E-3"/>
    <n v="1.6113511216352813E-3"/>
    <n v="1.9135019934828109E-4"/>
    <n v="1.4200009222870003"/>
    <n v="1.8027013209835623"/>
    <n v="2.0000922287000344E-2"/>
    <n v="2.7013209835622387E-3"/>
    <n v="64.533533843858194"/>
    <n v="1.4237969713112337"/>
    <n v="1.8048093713845239"/>
    <n v="2.3796971311233817E-2"/>
    <n v="4.8093713845238639E-3"/>
    <m/>
    <m/>
    <m/>
    <m/>
    <m/>
    <m/>
    <m/>
    <m/>
    <m/>
    <m/>
    <m/>
    <m/>
    <m/>
    <m/>
    <m/>
    <m/>
    <m/>
    <m/>
  </r>
  <r>
    <x v="21"/>
    <n v="225835"/>
    <n v="1.2"/>
    <n v="1.1000000000000001"/>
    <n v="1.4"/>
    <x v="0"/>
    <x v="3"/>
    <s v="Idaho"/>
    <x v="21"/>
    <n v="271"/>
    <n v="225564"/>
    <n v="1.4278439814854326E-4"/>
    <n v="1.0572067458282539"/>
    <n v="1.3427755421253402"/>
    <n v="4.2793254171746176E-2"/>
    <n v="5.7224457874659684E-2"/>
    <n v="239"/>
    <n v="304"/>
    <n v="1.0582947727323047"/>
    <n v="1.3461155268226803"/>
    <n v="4.1705227267695433E-2"/>
    <n v="5.3884473177319592E-2"/>
    <n v="1.2084755998897172E-3"/>
    <n v="1.4353742325152192E-4"/>
    <n v="1.0649381766381953"/>
    <n v="1.3520130231412391"/>
    <n v="3.5061823361804745E-2"/>
    <n v="4.7986976858760855E-2"/>
    <n v="64.546392145201565"/>
    <n v="1.0677859122019848"/>
    <n v="1.3535932238595365"/>
    <n v="3.2214087798015267E-2"/>
    <n v="4.6406776140463402E-2"/>
    <m/>
    <m/>
    <m/>
    <m/>
    <m/>
    <m/>
    <m/>
    <m/>
    <m/>
    <m/>
    <m/>
    <m/>
    <m/>
    <m/>
    <m/>
    <m/>
    <m/>
    <m/>
  </r>
  <r>
    <x v="34"/>
    <n v="1836275"/>
    <n v="1.9"/>
    <n v="1.8"/>
    <n v="2"/>
    <x v="0"/>
    <x v="3"/>
    <s v="Illinois"/>
    <x v="34"/>
    <n v="3489"/>
    <n v="1832786"/>
    <n v="6.298655749491675E-5"/>
    <n v="1.8370556475125033"/>
    <n v="1.9630287625023368"/>
    <n v="3.7055647512503231E-2"/>
    <n v="3.6971237497663179E-2"/>
    <n v="3374"/>
    <n v="3605"/>
    <n v="1.8374154198036787"/>
    <n v="1.9632135709520633"/>
    <n v="3.7415419803678684E-2"/>
    <n v="3.678642904793672E-2"/>
    <n v="1.901084220214075E-3"/>
    <n v="6.3012344074733656E-5"/>
    <n v="1.8380718761393413"/>
    <n v="1.9640965642888086"/>
    <n v="3.8071876139341265E-2"/>
    <n v="3.5903435711191367E-2"/>
    <n v="231.33663450075929"/>
    <n v="1.8383659038831606"/>
    <n v="1.9643471161466393"/>
    <n v="3.8365903883160524E-2"/>
    <n v="3.565288385336074E-2"/>
    <m/>
    <m/>
    <m/>
    <m/>
    <m/>
    <m/>
    <m/>
    <m/>
    <m/>
    <m/>
    <m/>
    <m/>
    <m/>
    <m/>
    <m/>
    <m/>
    <m/>
    <m/>
  </r>
  <r>
    <x v="22"/>
    <n v="908247"/>
    <n v="2.7"/>
    <n v="2.6"/>
    <n v="2.8"/>
    <x v="0"/>
    <x v="3"/>
    <s v="Indiana"/>
    <x v="22"/>
    <n v="2452"/>
    <n v="905795"/>
    <n v="1.0671299904368547E-4"/>
    <n v="2.5929931381634836"/>
    <n v="2.806419136250855"/>
    <n v="7.0068618365164426E-3"/>
    <n v="6.4191362508552174E-3"/>
    <n v="2356"/>
    <n v="2550"/>
    <n v="2.594008017642778"/>
    <n v="2.8076063009291525"/>
    <n v="5.991982357222092E-3"/>
    <n v="7.6063009291527095E-3"/>
    <n v="2.7018094753084856E-3"/>
    <n v="1.0677494105825547E-4"/>
    <n v="2.5950345342502299"/>
    <n v="2.8085844163667413"/>
    <n v="4.9654657497701926E-3"/>
    <n v="8.5844163667414541E-3"/>
    <n v="193.86187499500403"/>
    <n v="2.5956373331031282"/>
    <n v="2.809082634935852"/>
    <n v="4.3626668968719251E-3"/>
    <n v="9.0826349358521519E-3"/>
    <m/>
    <m/>
    <m/>
    <m/>
    <m/>
    <m/>
    <m/>
    <m/>
    <m/>
    <m/>
    <m/>
    <m/>
    <m/>
    <m/>
    <m/>
    <m/>
    <m/>
    <m/>
  </r>
  <r>
    <x v="33"/>
    <n v="442950"/>
    <n v="1.1000000000000001"/>
    <n v="1"/>
    <n v="1.2"/>
    <x v="0"/>
    <x v="3"/>
    <s v="Iowa"/>
    <x v="33"/>
    <n v="487"/>
    <n v="442463"/>
    <n v="9.7593072814771111E-5"/>
    <n v="1.0018538173534193"/>
    <n v="1.1970399629829616"/>
    <n v="1.8538173534192737E-3"/>
    <n v="2.9600370170383972E-3"/>
    <n v="444"/>
    <n v="531"/>
    <n v="1.0023704707077548"/>
    <n v="1.198780900778869"/>
    <n v="2.3704707077547571E-3"/>
    <n v="1.2190992211309482E-3"/>
    <n v="1.1037735394734119E-3"/>
    <n v="9.7879949212554155E-5"/>
    <n v="1.0058935902608577"/>
    <n v="1.201653488685966"/>
    <n v="5.8935902608576729E-3"/>
    <n v="1.6534886859660425E-3"/>
    <n v="86.498700667921014"/>
    <n v="1.0072638214559089"/>
    <n v="1.2025408290624959"/>
    <n v="7.2638214559088699E-3"/>
    <n v="2.5408290624959751E-3"/>
    <m/>
    <m/>
    <m/>
    <m/>
    <m/>
    <m/>
    <m/>
    <m/>
    <m/>
    <m/>
    <m/>
    <m/>
    <m/>
    <m/>
    <m/>
    <m/>
    <m/>
    <m/>
  </r>
  <r>
    <x v="35"/>
    <n v="425615"/>
    <n v="1.4"/>
    <n v="1.3"/>
    <n v="1.5"/>
    <x v="0"/>
    <x v="3"/>
    <s v="Kansas"/>
    <x v="35"/>
    <n v="596"/>
    <n v="425019"/>
    <n v="1.1234403167435134E-4"/>
    <n v="1.2879825545596864"/>
    <n v="1.5126706179083893"/>
    <n v="1.201744544031369E-2"/>
    <n v="1.2670617908389303E-2"/>
    <n v="549"/>
    <n v="644"/>
    <n v="1.2898981473867228"/>
    <n v="1.5131045663334235"/>
    <n v="1.0101852613277229E-2"/>
    <n v="1.3104566333423495E-2"/>
    <n v="1.4048267397208185E-3"/>
    <n v="1.126135921422527E-4"/>
    <n v="1.2922131475785659"/>
    <n v="1.5174403318630711"/>
    <n v="7.7868524214341761E-3"/>
    <n v="1.7440331863071146E-2"/>
    <n v="95.667700824664209"/>
    <n v="1.2936149093185412"/>
    <n v="1.5183880901691833"/>
    <n v="6.3850906814588715E-3"/>
    <n v="1.8388090169183302E-2"/>
    <m/>
    <m/>
    <m/>
    <m/>
    <m/>
    <m/>
    <m/>
    <m/>
    <m/>
    <m/>
    <m/>
    <m/>
    <m/>
    <m/>
    <m/>
    <m/>
    <m/>
    <m/>
  </r>
  <r>
    <x v="36"/>
    <n v="593147"/>
    <n v="1.4"/>
    <n v="1.3"/>
    <n v="1.5"/>
    <x v="0"/>
    <x v="3"/>
    <s v="Kentucky"/>
    <x v="36"/>
    <n v="830"/>
    <n v="592317"/>
    <n v="9.5130707935515079E-5"/>
    <n v="1.3041851446271717"/>
    <n v="1.4944465604982018"/>
    <n v="4.1851446271716775E-3"/>
    <n v="5.5534395017982074E-3"/>
    <n v="774"/>
    <n v="887"/>
    <n v="1.3049041805825536"/>
    <n v="1.4954134472567508"/>
    <n v="4.9041805825535967E-3"/>
    <n v="4.5865527432491504E-3"/>
    <n v="1.4025449704569001E-3"/>
    <n v="9.5294671344951893E-5"/>
    <n v="1.3072502991119481"/>
    <n v="1.497839641801852"/>
    <n v="7.2502991119480775E-3"/>
    <n v="2.1603581981479714E-3"/>
    <n v="112.88442006268389"/>
    <n v="1.3082313387106221"/>
    <n v="1.4985445139984648"/>
    <n v="8.2313387106220937E-3"/>
    <n v="1.4554860015352222E-3"/>
    <m/>
    <m/>
    <m/>
    <m/>
    <m/>
    <m/>
    <m/>
    <m/>
    <m/>
    <m/>
    <m/>
    <m/>
    <m/>
    <m/>
    <m/>
    <m/>
    <m/>
    <m/>
  </r>
  <r>
    <x v="37"/>
    <n v="664779"/>
    <n v="1.5"/>
    <n v="1.5"/>
    <n v="1.6"/>
    <x v="0"/>
    <x v="3"/>
    <s v="Louisiana"/>
    <x v="37"/>
    <n v="997"/>
    <n v="663782"/>
    <n v="9.3023455503465276E-5"/>
    <n v="1.4067230768027599"/>
    <n v="1.5927699878096904"/>
    <n v="9.3276923197240125E-2"/>
    <n v="7.2300121903097203E-3"/>
    <n v="936"/>
    <n v="1059"/>
    <n v="1.4079867143817719"/>
    <n v="1.5930106095409151"/>
    <n v="9.201328561822808E-2"/>
    <n v="6.9893904590849765E-3"/>
    <n v="1.5026271243979215E-3"/>
    <n v="9.3156892169873732E-5"/>
    <n v="1.4094702322280479"/>
    <n v="1.5957840165677952"/>
    <n v="9.0529767771952097E-2"/>
    <n v="4.2159834322048617E-3"/>
    <n v="123.7087667897094"/>
    <n v="1.4103347552684524"/>
    <n v="1.5964237441452394"/>
    <n v="8.9665244731547578E-2"/>
    <n v="3.5762558547607348E-3"/>
    <m/>
    <m/>
    <m/>
    <m/>
    <m/>
    <m/>
    <m/>
    <m/>
    <m/>
    <m/>
    <m/>
    <m/>
    <m/>
    <m/>
    <m/>
    <m/>
    <m/>
    <m/>
  </r>
  <r>
    <x v="23"/>
    <n v="190153"/>
    <n v="2.2999999999999998"/>
    <n v="2.1"/>
    <n v="2.5"/>
    <x v="0"/>
    <x v="3"/>
    <s v="Maine"/>
    <x v="23"/>
    <n v="437"/>
    <n v="189716"/>
    <n v="2.1522167984968301E-4"/>
    <n v="2.0829277051192632"/>
    <n v="2.5133710648186289"/>
    <n v="1.7072294880736916E-2"/>
    <n v="1.337106481862893E-2"/>
    <n v="397"/>
    <n v="479"/>
    <n v="2.0877924618596602"/>
    <n v="2.519024154233696"/>
    <n v="1.2207538140339924E-2"/>
    <n v="1.9024154233695967E-2"/>
    <n v="2.3082037230061862E-3"/>
    <n v="2.1592290000985306E-4"/>
    <n v="2.092280822996333"/>
    <n v="2.5241266230160391"/>
    <n v="7.7191770036670881E-3"/>
    <n v="2.4126623016039073E-2"/>
    <n v="81.893512717324967"/>
    <n v="2.0955016395661787"/>
    <n v="2.5261646232856436"/>
    <n v="4.4983604338213468E-3"/>
    <n v="2.6164623285643618E-2"/>
    <m/>
    <m/>
    <m/>
    <m/>
    <m/>
    <m/>
    <m/>
    <m/>
    <m/>
    <m/>
    <m/>
    <m/>
    <m/>
    <m/>
    <m/>
    <m/>
    <m/>
    <m/>
  </r>
  <r>
    <x v="2"/>
    <n v="770940"/>
    <n v="2.4"/>
    <n v="2.2999999999999998"/>
    <n v="2.5"/>
    <x v="0"/>
    <x v="3"/>
    <s v="Maryland"/>
    <x v="2"/>
    <n v="1850"/>
    <n v="769090"/>
    <n v="1.0921735840776876E-4"/>
    <n v="2.2904505794343462"/>
    <n v="2.5088852962498835"/>
    <n v="9.5494205656536657E-3"/>
    <n v="8.8852962498835453E-3"/>
    <n v="1767"/>
    <n v="1935"/>
    <n v="2.2920071600902796"/>
    <n v="2.5099229512024284"/>
    <n v="7.9928399097202174E-3"/>
    <n v="9.922951202428365E-3"/>
    <n v="2.402147380678267E-3"/>
    <n v="1.093014856212923E-4"/>
    <n v="2.2928458950569746"/>
    <n v="2.5114488662995593"/>
    <n v="7.1541049430252635E-3"/>
    <n v="1.1448866299559324E-2"/>
    <n v="168.42117194727365"/>
    <n v="2.2935654302534019"/>
    <n v="2.512026442444093"/>
    <n v="6.4345697465979512E-3"/>
    <n v="1.2026442444093011E-2"/>
    <m/>
    <m/>
    <m/>
    <m/>
    <m/>
    <m/>
    <m/>
    <m/>
    <m/>
    <m/>
    <m/>
    <m/>
    <m/>
    <m/>
    <m/>
    <m/>
    <m/>
    <m/>
  </r>
  <r>
    <x v="17"/>
    <n v="884565"/>
    <n v="0.5"/>
    <n v="0.5"/>
    <n v="0.6"/>
    <x v="0"/>
    <x v="3"/>
    <s v="Massachusetts"/>
    <x v="17"/>
    <n v="442"/>
    <n v="884123"/>
    <n v="4.657157685716872E-5"/>
    <n v="0.45310905712676691"/>
    <n v="0.54625221084110431"/>
    <n v="4.6890942873233088E-2"/>
    <n v="5.3747789158895665E-2"/>
    <n v="402"/>
    <n v="484"/>
    <n v="0.45446066710756133"/>
    <n v="0.54716159920412855"/>
    <n v="4.5539332892438666E-2"/>
    <n v="5.2838400795871432E-2"/>
    <n v="5.0184983757537533E-4"/>
    <n v="4.6722784840883761E-5"/>
    <n v="0.45512705273449156"/>
    <n v="0.54857262241625915"/>
    <n v="4.4872947265508445E-2"/>
    <n v="5.142737758374083E-2"/>
    <n v="82.434137809070833"/>
    <n v="0.45581942479553406"/>
    <n v="0.54901074461765376"/>
    <n v="4.4180575204465944E-2"/>
    <n v="5.0989255382346221E-2"/>
    <m/>
    <m/>
    <m/>
    <m/>
    <m/>
    <m/>
    <m/>
    <m/>
    <m/>
    <m/>
    <m/>
    <m/>
    <m/>
    <m/>
    <m/>
    <m/>
    <m/>
    <m/>
  </r>
  <r>
    <x v="38"/>
    <n v="1540035"/>
    <n v="2.4"/>
    <n v="2.4"/>
    <n v="2.5"/>
    <x v="0"/>
    <x v="3"/>
    <s v="Michigan"/>
    <x v="38"/>
    <n v="3696"/>
    <n v="1536339"/>
    <n v="7.7279039099113531E-5"/>
    <n v="2.3226664166859825"/>
    <n v="2.4772244948842097"/>
    <n v="7.7333583314017407E-2"/>
    <n v="2.2775505115790295E-2"/>
    <n v="3578"/>
    <n v="3816"/>
    <n v="2.3233238205625195"/>
    <n v="2.4778657627911054"/>
    <n v="7.6676179437480396E-2"/>
    <n v="2.2134237208894625E-2"/>
    <n v="2.4011866648164836E-3"/>
    <n v="7.7308840215759692E-5"/>
    <n v="2.3238778246007237"/>
    <n v="2.4784955050322433"/>
    <n v="7.6122175399276237E-2"/>
    <n v="2.1504494967756749E-2"/>
    <n v="238.03978650728422"/>
    <n v="2.3242276362108334"/>
    <n v="2.4787950276941535"/>
    <n v="7.5772363789166519E-2"/>
    <n v="2.1204972305846503E-2"/>
    <m/>
    <m/>
    <m/>
    <m/>
    <m/>
    <m/>
    <m/>
    <m/>
    <m/>
    <m/>
    <m/>
    <m/>
    <m/>
    <m/>
    <m/>
    <m/>
    <m/>
    <m/>
  </r>
  <r>
    <x v="15"/>
    <n v="786077"/>
    <n v="3"/>
    <n v="2.9"/>
    <n v="3.1"/>
    <x v="0"/>
    <x v="3"/>
    <s v="Minnesota"/>
    <x v="15"/>
    <n v="2358"/>
    <n v="783719"/>
    <n v="1.2089338702406981E-4"/>
    <n v="2.8788127486343962"/>
    <n v="3.1205995226825363"/>
    <n v="2.1187251365603732E-2"/>
    <n v="2.0599522682536175E-2"/>
    <n v="2264"/>
    <n v="2454"/>
    <n v="2.8801249750342524"/>
    <n v="3.121831576295961"/>
    <n v="1.9875024965747556E-2"/>
    <n v="2.1831576295960886E-2"/>
    <n v="3.0021349013299582E-3"/>
    <n v="1.2096626069030109E-4"/>
    <n v="2.8811686406396571"/>
    <n v="3.1231011620202591"/>
    <n v="1.8831359360342859E-2"/>
    <n v="2.3101162020259025E-2"/>
    <n v="190.08175162758417"/>
    <n v="2.8818662586820318"/>
    <n v="3.1236756777677677"/>
    <n v="1.8133741317968077E-2"/>
    <n v="2.3675677767767578E-2"/>
    <m/>
    <m/>
    <m/>
    <m/>
    <m/>
    <m/>
    <m/>
    <m/>
    <m/>
    <m/>
    <m/>
    <m/>
    <m/>
    <m/>
    <m/>
    <m/>
    <m/>
    <m/>
  </r>
  <r>
    <x v="48"/>
    <n v="443941"/>
    <n v="0.8"/>
    <n v="0.7"/>
    <n v="0.9"/>
    <x v="0"/>
    <x v="3"/>
    <s v="Mississippi"/>
    <x v="48"/>
    <n v="355"/>
    <n v="443586"/>
    <n v="8.3150200171187556E-5"/>
    <n v="0.71650560994772461"/>
    <n v="0.88280601029009975"/>
    <n v="1.6505609947724653E-2"/>
    <n v="1.719398970990027E-2"/>
    <n v="319"/>
    <n v="393"/>
    <n v="0.71856395331812106"/>
    <n v="0.88525277007530279"/>
    <n v="1.8563953318121107E-2"/>
    <n v="1.4747229924697236E-2"/>
    <n v="8.0397539531598368E-4"/>
    <n v="8.3485758824161714E-5"/>
    <n v="0.72048963649182196"/>
    <n v="0.88746115414014537"/>
    <n v="2.0489636491822005E-2"/>
    <n v="1.2538845859854653E-2"/>
    <n v="73.875541775563349"/>
    <n v="0.72189814723253787"/>
    <n v="0.88830517548587962"/>
    <n v="2.1898147232537912E-2"/>
    <n v="1.1694824514120405E-2"/>
    <m/>
    <m/>
    <m/>
    <m/>
    <m/>
    <m/>
    <m/>
    <m/>
    <m/>
    <m/>
    <m/>
    <m/>
    <m/>
    <m/>
    <m/>
    <m/>
    <m/>
    <m/>
  </r>
  <r>
    <x v="9"/>
    <n v="821734"/>
    <n v="1.8"/>
    <n v="1.7"/>
    <n v="1.9"/>
    <x v="0"/>
    <x v="3"/>
    <s v="Missouri"/>
    <x v="9"/>
    <n v="1479"/>
    <n v="820255"/>
    <n v="9.1645202714012007E-5"/>
    <n v="1.7082073043016404"/>
    <n v="1.8914977097296644"/>
    <n v="8.2073043016404057E-3"/>
    <n v="8.5022902703355552E-3"/>
    <n v="1404"/>
    <n v="1555"/>
    <n v="1.7085820959093818"/>
    <n v="1.8923398569366729"/>
    <n v="8.5820959093818594E-3"/>
    <n v="7.6601430633269629E-3"/>
    <n v="1.8021814923130321E-3"/>
    <n v="9.1733725309008055E-5"/>
    <n v="1.7104477670040241"/>
    <n v="1.8939152176220402"/>
    <n v="1.0447767004024167E-2"/>
    <n v="6.0847823779597299E-3"/>
    <n v="150.63953116053105"/>
    <n v="1.7111308411133268"/>
    <n v="1.8944490766385433"/>
    <n v="1.113084111332685E-2"/>
    <n v="5.5509233614565723E-3"/>
    <m/>
    <m/>
    <m/>
    <m/>
    <m/>
    <m/>
    <m/>
    <m/>
    <m/>
    <m/>
    <m/>
    <m/>
    <m/>
    <m/>
    <m/>
    <m/>
    <m/>
    <m/>
  </r>
  <r>
    <x v="39"/>
    <n v="143919"/>
    <n v="1.1000000000000001"/>
    <n v="1"/>
    <n v="1.3"/>
    <x v="0"/>
    <x v="3"/>
    <s v="Montana"/>
    <x v="39"/>
    <n v="158"/>
    <n v="143761"/>
    <n v="1.7108816879455305E-4"/>
    <n v="0.92675158829102977"/>
    <n v="1.2689279258801358"/>
    <n v="7.3248411708970229E-2"/>
    <n v="3.1072074119864235E-2"/>
    <n v="134"/>
    <n v="183"/>
    <n v="0.93107928765486137"/>
    <n v="1.2715485794092511"/>
    <n v="6.8920712345138635E-2"/>
    <n v="2.8451420590748899E-2"/>
    <n v="1.1111560040739168E-3"/>
    <n v="1.7263352317814488E-4"/>
    <n v="0.93852248089577195"/>
    <n v="1.2837895272520616"/>
    <n v="6.1477519104228051E-2"/>
    <n v="1.6210472747938409E-2"/>
    <n v="49.317617216480734"/>
    <n v="0.94329655686342873"/>
    <n v="1.2859636187181767"/>
    <n v="5.6703443136571274E-2"/>
    <n v="1.4036381281823385E-2"/>
    <m/>
    <m/>
    <m/>
    <m/>
    <m/>
    <m/>
    <m/>
    <m/>
    <m/>
    <m/>
    <m/>
    <m/>
    <m/>
    <m/>
    <m/>
    <m/>
    <m/>
    <m/>
  </r>
  <r>
    <x v="40"/>
    <n v="261089"/>
    <n v="1.1000000000000001"/>
    <n v="1"/>
    <n v="1.3"/>
    <x v="0"/>
    <x v="3"/>
    <s v="Nebraska"/>
    <x v="40"/>
    <n v="287"/>
    <n v="260802"/>
    <n v="1.271047075947242E-4"/>
    <n v="0.97213731332534514"/>
    <n v="1.2263467285147935"/>
    <n v="2.7862686674654857E-2"/>
    <n v="7.3653271485206506E-2"/>
    <n v="254"/>
    <n v="321"/>
    <n v="0.97284833907211721"/>
    <n v="1.2294658143391717"/>
    <n v="2.7151660927882793E-2"/>
    <n v="7.0534185660828363E-2"/>
    <n v="1.1065823474747214E-3"/>
    <n v="1.2773804366311763E-4"/>
    <n v="0.9788443038116037"/>
    <n v="1.2343203911378391"/>
    <n v="2.11556961883963E-2"/>
    <n v="6.5679608862160954E-2"/>
    <n v="66.424677936216909"/>
    <n v="0.9812922828933538"/>
    <n v="1.23570246727481"/>
    <n v="1.8707717106646204E-2"/>
    <n v="6.429753272519001E-2"/>
    <m/>
    <m/>
    <m/>
    <m/>
    <m/>
    <m/>
    <m/>
    <m/>
    <m/>
    <m/>
    <m/>
    <m/>
    <m/>
    <m/>
    <m/>
    <m/>
    <m/>
    <m/>
  </r>
  <r>
    <x v="18"/>
    <n v="311652"/>
    <n v="1.2"/>
    <n v="1.1000000000000001"/>
    <n v="1.4"/>
    <x v="0"/>
    <x v="3"/>
    <s v="Nevada"/>
    <x v="18"/>
    <n v="374"/>
    <n v="311278"/>
    <n v="1.2154951447163992E-4"/>
    <n v="1.07850695877416"/>
    <n v="1.3216059877174398"/>
    <n v="2.1493041225840059E-2"/>
    <n v="7.8394012282560155E-2"/>
    <n v="337"/>
    <n v="412"/>
    <n v="1.0813343087803062"/>
    <n v="1.3219873448590094"/>
    <n v="1.8665691219693858E-2"/>
    <n v="7.8012655140990539E-2"/>
    <n v="1.2062046636145524E-3"/>
    <n v="1.2201435037588796E-4"/>
    <n v="1.0841903132386645"/>
    <n v="1.3282190139904404"/>
    <n v="1.580968676133554E-2"/>
    <n v="7.1780986009559511E-2"/>
    <n v="75.809090484687033"/>
    <n v="1.0861859113034846"/>
    <n v="1.3294320835229259"/>
    <n v="1.3814088696515459E-2"/>
    <n v="7.0567916477074055E-2"/>
    <m/>
    <m/>
    <m/>
    <m/>
    <m/>
    <m/>
    <m/>
    <m/>
    <m/>
    <m/>
    <m/>
    <m/>
    <m/>
    <m/>
    <m/>
    <m/>
    <m/>
    <m/>
  </r>
  <r>
    <x v="24"/>
    <n v="196553"/>
    <n v="1.6"/>
    <n v="1.5"/>
    <n v="1.8"/>
    <x v="0"/>
    <x v="3"/>
    <s v="New Hampshire"/>
    <x v="24"/>
    <n v="314"/>
    <n v="196239"/>
    <n v="1.7655745531733254E-4"/>
    <n v="1.4209760343775588"/>
    <n v="1.774090945012224"/>
    <n v="7.9023965622441183E-2"/>
    <n v="2.590905498777607E-2"/>
    <n v="280"/>
    <n v="350"/>
    <n v="1.4245521564158268"/>
    <n v="1.7806901955197834"/>
    <n v="7.5447843584173224E-2"/>
    <n v="1.9309804480216686E-2"/>
    <n v="1.6072741455632998E-3"/>
    <n v="1.7735997679029433E-4"/>
    <n v="1.4299141687730055"/>
    <n v="1.784634122353594"/>
    <n v="7.0085831226994522E-2"/>
    <n v="1.5365877646406068E-2"/>
    <n v="69.456913261855888"/>
    <n v="1.4331339000399768"/>
    <n v="1.7865019779270415"/>
    <n v="6.686609996002324E-2"/>
    <n v="1.3498022072958582E-2"/>
    <m/>
    <m/>
    <m/>
    <m/>
    <m/>
    <m/>
    <m/>
    <m/>
    <m/>
    <m/>
    <m/>
    <m/>
    <m/>
    <m/>
    <m/>
    <m/>
    <m/>
    <m/>
  </r>
  <r>
    <x v="3"/>
    <n v="1114581"/>
    <n v="2.5"/>
    <n v="2.4"/>
    <n v="2.6"/>
    <x v="0"/>
    <x v="3"/>
    <s v="New Jersey"/>
    <x v="3"/>
    <n v="2786"/>
    <n v="1111795"/>
    <n v="9.270081495651677E-5"/>
    <n v="2.4068932028851653"/>
    <n v="2.5922948327981987"/>
    <n v="6.8932028851653726E-3"/>
    <n v="7.7051672018013662E-3"/>
    <n v="2684"/>
    <n v="2890"/>
    <n v="2.4080798075689431"/>
    <n v="2.592902624394279"/>
    <n v="8.0798075689432203E-3"/>
    <n v="7.0973756057211013E-3"/>
    <n v="2.5013086718112783E-3"/>
    <n v="9.2748215941278761E-5"/>
    <n v="2.4085604558699996"/>
    <n v="2.5940568877525574"/>
    <n v="8.5604558699996502E-3"/>
    <n v="5.9431122474427056E-3"/>
    <n v="206.66234230740304"/>
    <n v="2.4090490543028329"/>
    <n v="2.5944654843674249"/>
    <n v="9.0490543028329817E-3"/>
    <n v="5.534515632575232E-3"/>
    <m/>
    <m/>
    <m/>
    <m/>
    <m/>
    <m/>
    <m/>
    <m/>
    <m/>
    <m/>
    <m/>
    <m/>
    <m/>
    <m/>
    <m/>
    <m/>
    <m/>
    <m/>
  </r>
  <r>
    <x v="49"/>
    <n v="295151"/>
    <n v="0.7"/>
    <n v="0.6"/>
    <n v="0.8"/>
    <x v="0"/>
    <x v="3"/>
    <s v="New Mexico"/>
    <x v="49"/>
    <n v="207"/>
    <n v="294944"/>
    <n v="9.550731989612499E-5"/>
    <n v="0.60582860646021464"/>
    <n v="0.79684324625246461"/>
    <n v="5.8286064602146581E-3"/>
    <n v="3.1567537475354346E-3"/>
    <n v="179"/>
    <n v="235"/>
    <n v="0.60646923100379124"/>
    <n v="0.796202621708888"/>
    <n v="6.4692310037912648E-3"/>
    <n v="3.7973782911120413E-3"/>
    <n v="7.0783432986477087E-4"/>
    <n v="9.6167642845968937E-5"/>
    <n v="0.611666687018802"/>
    <n v="0.80400197271073981"/>
    <n v="1.1666687018802024E-2"/>
    <n v="4.0019727107397651E-3"/>
    <n v="56.44095850187886"/>
    <n v="0.61391590008760966"/>
    <n v="0.80514081180823749"/>
    <n v="1.3915900087609678E-2"/>
    <n v="5.1408118082374443E-3"/>
    <m/>
    <m/>
    <m/>
    <m/>
    <m/>
    <m/>
    <m/>
    <m/>
    <m/>
    <m/>
    <m/>
    <m/>
    <m/>
    <m/>
    <m/>
    <m/>
    <m/>
    <m/>
  </r>
  <r>
    <x v="25"/>
    <n v="2500499"/>
    <n v="2.2000000000000002"/>
    <n v="2.2000000000000002"/>
    <n v="2.2999999999999998"/>
    <x v="0"/>
    <x v="3"/>
    <s v="New York"/>
    <x v="25"/>
    <n v="5501"/>
    <n v="2494998"/>
    <n v="5.8071626026758265E-5"/>
    <n v="2.1418892617800354"/>
    <n v="2.2580325138335522"/>
    <n v="5.8110738219964819E-2"/>
    <n v="4.1967486166447632E-2"/>
    <n v="5356"/>
    <n v="5647"/>
    <n v="2.1419724622965255"/>
    <n v="2.2583492334929947"/>
    <n v="5.8027537703474685E-2"/>
    <n v="4.1650766507005166E-2"/>
    <n v="2.2007256453265549E-3"/>
    <n v="5.8086686323877714E-5"/>
    <n v="2.1426389590026771"/>
    <n v="2.2588123316504327"/>
    <n v="5.7361040997323087E-2"/>
    <n v="4.1187668349567108E-2"/>
    <n v="290.42832244080233"/>
    <n v="2.1428516214218374"/>
    <n v="2.2589995887928178"/>
    <n v="5.7148378578162795E-2"/>
    <n v="4.1000411207182008E-2"/>
    <m/>
    <m/>
    <m/>
    <m/>
    <m/>
    <m/>
    <m/>
    <m/>
    <m/>
    <m/>
    <m/>
    <m/>
    <m/>
    <m/>
    <m/>
    <m/>
    <m/>
    <m/>
  </r>
  <r>
    <x v="10"/>
    <n v="1183821"/>
    <n v="1.9"/>
    <n v="1.8"/>
    <n v="2"/>
    <x v="0"/>
    <x v="3"/>
    <s v="North Carolina"/>
    <x v="10"/>
    <n v="2249"/>
    <n v="1181572"/>
    <n v="7.8441132385748594E-5"/>
    <n v="1.8213393242880223"/>
    <n v="1.9782215890595196"/>
    <n v="2.133932428802221E-2"/>
    <n v="2.1778410940480386E-2"/>
    <n v="2157"/>
    <n v="2343"/>
    <n v="1.8220660049112154"/>
    <n v="1.9791843530398598"/>
    <n v="2.2066004911215353E-2"/>
    <n v="2.0815646960140155E-2"/>
    <n v="1.9013967696746002E-3"/>
    <n v="7.8490946365994104E-5"/>
    <n v="1.8229058233086062"/>
    <n v="1.9798877160405945"/>
    <n v="2.2905823308606132E-2"/>
    <n v="2.0112283959405453E-2"/>
    <n v="185.73964160577614"/>
    <n v="1.8233701752258289"/>
    <n v="1.9802680836840518"/>
    <n v="2.3370175225828849E-2"/>
    <n v="1.9731916315948173E-2"/>
    <m/>
    <m/>
    <m/>
    <m/>
    <m/>
    <m/>
    <m/>
    <m/>
    <m/>
    <m/>
    <m/>
    <m/>
    <m/>
    <m/>
    <m/>
    <m/>
    <m/>
    <m/>
  </r>
  <r>
    <x v="46"/>
    <n v="101354"/>
    <n v="1.1000000000000001"/>
    <n v="0.9"/>
    <n v="1.3"/>
    <x v="0"/>
    <x v="3"/>
    <s v="North Dakota"/>
    <x v="46"/>
    <n v="111"/>
    <n v="101243"/>
    <n v="2.0362483414424271E-4"/>
    <n v="0.89154654537703915"/>
    <n v="1.2987962136655247"/>
    <n v="8.4534546229608765E-3"/>
    <n v="1.2037863344753763E-3"/>
    <n v="91"/>
    <n v="133"/>
    <n v="0.89784320303096077"/>
    <n v="1.3122323736606349"/>
    <n v="2.1567969690392541E-3"/>
    <n v="1.2232373660634899E-2"/>
    <n v="1.1140798559352125E-3"/>
    <n v="2.062378539972756E-4"/>
    <n v="0.90784200193793685"/>
    <n v="1.3203177099324881"/>
    <n v="7.8420019379368266E-3"/>
    <n v="2.0317709932488048E-2"/>
    <n v="41.362186380604122"/>
    <n v="0.91497248644272799"/>
    <n v="1.3230532603156464"/>
    <n v="1.4972486442727972E-2"/>
    <n v="2.3053260315646362E-2"/>
    <m/>
    <m/>
    <m/>
    <m/>
    <m/>
    <m/>
    <m/>
    <m/>
    <m/>
    <m/>
    <m/>
    <m/>
    <m/>
    <m/>
    <m/>
    <m/>
    <m/>
    <m/>
  </r>
  <r>
    <x v="41"/>
    <n v="1675014"/>
    <n v="1.3"/>
    <n v="1.2"/>
    <n v="1.3"/>
    <x v="0"/>
    <x v="3"/>
    <s v="Ohio"/>
    <x v="41"/>
    <n v="2178"/>
    <n v="1672836"/>
    <n v="5.4572776486514381E-5"/>
    <n v="1.2457148629003802"/>
    <n v="1.354860415873409"/>
    <n v="4.5714862900380293E-2"/>
    <n v="5.4860415873408952E-2"/>
    <n v="2087"/>
    <n v="2269"/>
    <n v="1.2459597352619143"/>
    <n v="1.3546155435118752"/>
    <n v="4.5959735261914325E-2"/>
    <n v="5.4615543511875142E-2"/>
    <n v="1.301431349239714E-3"/>
    <n v="5.4608656008014054E-5"/>
    <n v="1.2468226932316999"/>
    <n v="1.3560400052477279"/>
    <n v="4.6822693231699963E-2"/>
    <n v="5.6040005247727898E-2"/>
    <n v="182.83972943384816"/>
    <n v="1.2471514111599269"/>
    <n v="1.3563082958857684"/>
    <n v="4.7151411159926937E-2"/>
    <n v="5.6308295885768356E-2"/>
    <m/>
    <m/>
    <m/>
    <m/>
    <m/>
    <m/>
    <m/>
    <m/>
    <m/>
    <m/>
    <m/>
    <m/>
    <m/>
    <m/>
    <m/>
    <m/>
    <m/>
    <m/>
  </r>
  <r>
    <x v="26"/>
    <n v="553268"/>
    <n v="1.1000000000000001"/>
    <n v="1.1000000000000001"/>
    <n v="1.2"/>
    <x v="0"/>
    <x v="3"/>
    <s v="Oklahoma"/>
    <x v="26"/>
    <n v="609"/>
    <n v="552659"/>
    <n v="8.7373962636561127E-5"/>
    <n v="1.0133584129933324"/>
    <n v="1.1881063382664547"/>
    <n v="8.6641587006667686E-2"/>
    <n v="1.1893661733545224E-2"/>
    <n v="561"/>
    <n v="657"/>
    <n v="1.0139751440531533"/>
    <n v="1.1874896072066341"/>
    <n v="8.6024855946846834E-2"/>
    <n v="1.2510392793365854E-2"/>
    <n v="1.1041963165873804E-3"/>
    <n v="8.7579408265670453E-5"/>
    <n v="1.01661690832171"/>
    <n v="1.1917757248530507"/>
    <n v="8.3383091678290056E-2"/>
    <n v="8.2242751469492337E-3"/>
    <n v="96.7190987121663"/>
    <n v="1.0176935420563451"/>
    <n v="1.1925065208935572"/>
    <n v="8.2306457943654987E-2"/>
    <n v="7.4934791064427131E-3"/>
    <m/>
    <m/>
    <m/>
    <m/>
    <m/>
    <m/>
    <m/>
    <m/>
    <m/>
    <m/>
    <m/>
    <m/>
    <m/>
    <m/>
    <m/>
    <m/>
    <m/>
    <m/>
  </r>
  <r>
    <x v="19"/>
    <n v="505082"/>
    <n v="4.7"/>
    <n v="4.5"/>
    <n v="4.9000000000000004"/>
    <x v="0"/>
    <x v="3"/>
    <s v="Oregon"/>
    <x v="19"/>
    <n v="2374"/>
    <n v="502708"/>
    <n v="1.8862684874885809E-4"/>
    <n v="4.5116000451020408"/>
    <n v="4.8888537425997578"/>
    <n v="1.1600045102040824E-2"/>
    <n v="1.1146257400242554E-2"/>
    <n v="2279"/>
    <n v="2470"/>
    <n v="4.5121386230354679"/>
    <n v="4.8902950412012309"/>
    <n v="1.2138623035467866E-2"/>
    <n v="9.7049587987694252E-3"/>
    <n v="4.703993924177449E-3"/>
    <n v="1.8873894322906531E-4"/>
    <n v="4.5152549809483835"/>
    <n v="4.8927328674065143"/>
    <n v="1.5254980948383512E-2"/>
    <n v="7.2671325934861031E-3"/>
    <n v="190.56280295793255"/>
    <n v="4.5163398786686457"/>
    <n v="4.8936278311630916"/>
    <n v="1.6339878668645724E-2"/>
    <n v="6.3721688369087204E-3"/>
    <m/>
    <m/>
    <m/>
    <m/>
    <m/>
    <m/>
    <m/>
    <m/>
    <m/>
    <m/>
    <m/>
    <m/>
    <m/>
    <m/>
    <m/>
    <m/>
    <m/>
    <m/>
  </r>
  <r>
    <x v="11"/>
    <n v="1680063"/>
    <n v="1.9"/>
    <n v="1.9"/>
    <n v="2"/>
    <x v="0"/>
    <x v="3"/>
    <s v="Pennsylvania"/>
    <x v="11"/>
    <n v="3192"/>
    <n v="1676871"/>
    <n v="6.5847760365608064E-5"/>
    <n v="1.8340809923061667"/>
    <n v="1.9657765130373828"/>
    <n v="6.5919007693833187E-2"/>
    <n v="3.4223486962617233E-2"/>
    <n v="3082"/>
    <n v="3303"/>
    <n v="1.8344550174606546"/>
    <n v="1.9659977036575413"/>
    <n v="6.5544982539345265E-2"/>
    <n v="3.400229634245866E-2"/>
    <n v="1.9010676543303657E-3"/>
    <n v="6.5877226058561403E-5"/>
    <n v="1.8351904282718043"/>
    <n v="1.9669448803889271"/>
    <n v="6.480957172819557E-2"/>
    <n v="3.3055119611072881E-2"/>
    <n v="221.27282273079973"/>
    <n v="1.8355128748135179"/>
    <n v="1.9672176482609045"/>
    <n v="6.4487125186482031E-2"/>
    <n v="3.2782351739095494E-2"/>
    <m/>
    <m/>
    <m/>
    <m/>
    <m/>
    <m/>
    <m/>
    <m/>
    <m/>
    <m/>
    <m/>
    <m/>
    <m/>
    <m/>
    <m/>
    <m/>
    <m/>
    <m/>
  </r>
  <r>
    <x v="27"/>
    <n v="142321"/>
    <n v="2.1"/>
    <n v="1.9"/>
    <n v="2.4"/>
    <x v="0"/>
    <x v="3"/>
    <s v="Rhode Island"/>
    <x v="27"/>
    <n v="299"/>
    <n v="142022"/>
    <n v="2.3788004796585735E-4"/>
    <n v="1.8630045720129231"/>
    <n v="2.3387646679446377"/>
    <n v="3.6995427987076779E-2"/>
    <n v="6.1235332055362246E-2"/>
    <n v="266"/>
    <n v="333"/>
    <n v="1.8690144110848013"/>
    <n v="2.3397811988392436"/>
    <n v="3.0985588915198647E-2"/>
    <n v="6.0218801160756286E-2"/>
    <n v="2.1143233066408399E-3"/>
    <n v="2.3901290795548625E-4"/>
    <n v="1.8753103986853537"/>
    <n v="2.3533362145963261"/>
    <n v="2.4689601314646259E-2"/>
    <n v="4.6663785403673774E-2"/>
    <n v="67.763106631682589"/>
    <n v="1.8797784937066926"/>
    <n v="2.3558942998942491"/>
    <n v="2.0221506293307323E-2"/>
    <n v="4.4105700105750767E-2"/>
    <m/>
    <m/>
    <m/>
    <m/>
    <m/>
    <m/>
    <m/>
    <m/>
    <m/>
    <m/>
    <m/>
    <m/>
    <m/>
    <m/>
    <m/>
    <m/>
    <m/>
    <m/>
  </r>
  <r>
    <x v="4"/>
    <n v="612794"/>
    <n v="1.3"/>
    <n v="1.2"/>
    <n v="1.4"/>
    <x v="0"/>
    <x v="3"/>
    <s v="South Carolina"/>
    <x v="4"/>
    <n v="797"/>
    <n v="611997"/>
    <n v="9.0236063623275208E-5"/>
    <n v="1.2103641380758274"/>
    <n v="1.390836265322378"/>
    <n v="1.0364138075827478E-2"/>
    <n v="9.163734677621882E-3"/>
    <n v="742"/>
    <n v="852"/>
    <n v="1.2108473646935185"/>
    <n v="1.390353038704687"/>
    <n v="1.0847364693518546E-2"/>
    <n v="9.6469612953129502E-3"/>
    <n v="1.303726409199556E-3"/>
    <n v="9.0398094399593418E-5"/>
    <n v="1.2133283147999627"/>
    <n v="1.3941245035991494"/>
    <n v="1.332831479996277E-2"/>
    <n v="5.8754964008504995E-3"/>
    <n v="110.62430426806414"/>
    <n v="1.2142806761605052"/>
    <n v="1.3948040017726075"/>
    <n v="1.4280676160505212E-2"/>
    <n v="5.1959982273923622E-3"/>
    <m/>
    <m/>
    <m/>
    <m/>
    <m/>
    <m/>
    <m/>
    <m/>
    <m/>
    <m/>
    <m/>
    <m/>
    <m/>
    <m/>
    <m/>
    <m/>
    <m/>
    <m/>
  </r>
  <r>
    <x v="42"/>
    <n v="118489"/>
    <n v="1.7"/>
    <n v="1.5"/>
    <n v="2"/>
    <x v="0"/>
    <x v="3"/>
    <s v="South Dakota"/>
    <x v="42"/>
    <n v="201"/>
    <n v="118288"/>
    <n v="2.3431463386282744E-4"/>
    <n v="1.4620453657995884"/>
    <n v="1.9306746335252434"/>
    <n v="3.7954634200411563E-2"/>
    <n v="6.9325366474756622E-2"/>
    <n v="174"/>
    <n v="230"/>
    <n v="1.4684907459764198"/>
    <n v="1.9411084573251525"/>
    <n v="3.150925402358018E-2"/>
    <n v="5.889154267484753E-2"/>
    <n v="1.7125146710307156E-3"/>
    <n v="2.3597555498815431E-4"/>
    <n v="1.4765391160425612"/>
    <n v="1.9484902260188701"/>
    <n v="2.3460883957438838E-2"/>
    <n v="5.150977398112988E-2"/>
    <n v="55.591308223321846"/>
    <n v="1.4821576825779839"/>
    <n v="1.951310987865555"/>
    <n v="1.7842317422016141E-2"/>
    <n v="4.8689012134444987E-2"/>
    <m/>
    <m/>
    <m/>
    <m/>
    <m/>
    <m/>
    <m/>
    <m/>
    <m/>
    <m/>
    <m/>
    <m/>
    <m/>
    <m/>
    <m/>
    <m/>
    <m/>
    <m/>
  </r>
  <r>
    <x v="16"/>
    <n v="811052"/>
    <n v="1.1000000000000001"/>
    <n v="1"/>
    <n v="1.1000000000000001"/>
    <x v="0"/>
    <x v="3"/>
    <s v="Tennessee"/>
    <x v="16"/>
    <n v="892"/>
    <n v="810160"/>
    <n v="7.2134473674440326E-5"/>
    <n v="1.0276717039812464"/>
    <n v="1.1719406513301269"/>
    <n v="2.7671703981246409E-2"/>
    <n v="7.1940651330126837E-2"/>
    <n v="834"/>
    <n v="951"/>
    <n v="1.0282941167767294"/>
    <n v="1.1725512051015226"/>
    <n v="2.8294116776729439E-2"/>
    <n v="7.2551205101522465E-2"/>
    <n v="1.1021691524993888E-3"/>
    <n v="7.2250318464026439E-5"/>
    <n v="1.0299188340353624"/>
    <n v="1.1744194709634153"/>
    <n v="2.991883403536244E-2"/>
    <n v="7.4419470963415169E-2"/>
    <n v="117.039914363362"/>
    <n v="1.030632823906622"/>
    <n v="1.1749384418192506"/>
    <n v="3.0632823906622031E-2"/>
    <n v="7.4938441819250468E-2"/>
    <m/>
    <m/>
    <m/>
    <m/>
    <m/>
    <m/>
    <m/>
    <m/>
    <m/>
    <m/>
    <m/>
    <m/>
    <m/>
    <m/>
    <m/>
    <m/>
    <m/>
    <m/>
  </r>
  <r>
    <x v="50"/>
    <n v="3619631"/>
    <n v="1.6"/>
    <n v="1.5"/>
    <n v="1.6"/>
    <x v="0"/>
    <x v="3"/>
    <s v="Texas"/>
    <x v="50"/>
    <n v="5791"/>
    <n v="3613840"/>
    <n v="4.1173035358492989E-5"/>
    <n v="1.5587138039353465"/>
    <n v="1.6410598746523326"/>
    <n v="5.8713803935346531E-2"/>
    <n v="4.1059874652332518E-2"/>
    <n v="5643"/>
    <n v="5941"/>
    <n v="1.5589986935132338"/>
    <n v="1.6413275275849941"/>
    <n v="5.8998693513233835E-2"/>
    <n v="4.1327527584994028E-2"/>
    <n v="1.6004157831223736E-3"/>
    <n v="4.1183205136977123E-5"/>
    <n v="1.5592325779853966"/>
    <n v="1.6415989882593507"/>
    <n v="5.9232577985396606E-2"/>
    <n v="4.15989882593506E-2"/>
    <n v="298.07429775035996"/>
    <n v="1.5593792820991612"/>
    <n v="1.6417285551076581"/>
    <n v="5.9379282099161212E-2"/>
    <n v="4.172855510765805E-2"/>
    <m/>
    <m/>
    <m/>
    <m/>
    <m/>
    <m/>
    <m/>
    <m/>
    <m/>
    <m/>
    <m/>
    <m/>
    <m/>
    <m/>
    <m/>
    <m/>
    <m/>
    <m/>
  </r>
  <r>
    <x v="12"/>
    <n v="428316"/>
    <n v="1.3"/>
    <n v="1.2"/>
    <n v="1.4"/>
    <x v="0"/>
    <x v="3"/>
    <s v="Utah"/>
    <x v="12"/>
    <n v="557"/>
    <n v="427759"/>
    <n v="1.0792668044934422E-4"/>
    <n v="1.1925150494883654"/>
    <n v="1.4083684103870537"/>
    <n v="7.4849505116345583E-3"/>
    <n v="8.3684103870538262E-3"/>
    <n v="511"/>
    <n v="603"/>
    <n v="1.1930443877884553"/>
    <n v="1.4078390720869638"/>
    <n v="6.9556122115446151E-3"/>
    <n v="7.839072086963883E-3"/>
    <n v="1.3049144011323664E-3"/>
    <n v="1.0820387104373566E-4"/>
    <n v="1.1967105300886307"/>
    <n v="1.413118272176102"/>
    <n v="3.2894699113692472E-3"/>
    <n v="1.3118272176102064E-2"/>
    <n v="92.491804675590402"/>
    <n v="1.1981112649946879"/>
    <n v="1.4140522411600021"/>
    <n v="1.8887350053120588E-3"/>
    <n v="1.4052241160002144E-2"/>
    <m/>
    <m/>
    <m/>
    <m/>
    <m/>
    <m/>
    <m/>
    <m/>
    <m/>
    <m/>
    <m/>
    <m/>
    <m/>
    <m/>
    <m/>
    <m/>
    <m/>
    <m/>
  </r>
  <r>
    <x v="44"/>
    <n v="93062"/>
    <n v="2.1"/>
    <n v="1.8"/>
    <n v="2.4"/>
    <x v="0"/>
    <x v="3"/>
    <s v="Vermont"/>
    <x v="44"/>
    <n v="195"/>
    <n v="92867"/>
    <n v="2.937903537764923E-4"/>
    <n v="1.8015869215883182"/>
    <n v="2.3891676291413031"/>
    <n v="1.5869215883181909E-3"/>
    <n v="1.0832370858696816E-2"/>
    <n v="169"/>
    <n v="223"/>
    <n v="1.8159936386495026"/>
    <n v="2.3962519610582191"/>
    <n v="1.599363864950254E-2"/>
    <n v="3.7480389417807736E-3"/>
    <n v="2.1159291779194794E-3"/>
    <n v="2.9593292998805678E-4"/>
    <n v="1.8199962479314227"/>
    <n v="2.411862107907536"/>
    <n v="1.9996247931422628E-2"/>
    <n v="1.1862107907536057E-2"/>
    <n v="54.746373998752944"/>
    <n v="1.8271746082714182"/>
    <n v="2.4154288285158763"/>
    <n v="2.7174608271418155E-2"/>
    <n v="1.5428828515876347E-2"/>
    <m/>
    <m/>
    <m/>
    <m/>
    <m/>
    <m/>
    <m/>
    <m/>
    <m/>
    <m/>
    <m/>
    <m/>
    <m/>
    <m/>
    <m/>
    <m/>
    <m/>
    <m/>
  </r>
  <r>
    <x v="43"/>
    <n v="1050633"/>
    <n v="1.8"/>
    <n v="1.7"/>
    <n v="1.9"/>
    <x v="0"/>
    <x v="3"/>
    <s v="Virginia"/>
    <x v="43"/>
    <n v="1891"/>
    <n v="1048742"/>
    <n v="8.1049740624758017E-5"/>
    <n v="1.7188175774587211"/>
    <n v="1.8809170587082373"/>
    <n v="1.8817577458721146E-2"/>
    <n v="1.9082941291762578E-2"/>
    <n v="1806"/>
    <n v="1977"/>
    <n v="1.7189637104488438"/>
    <n v="1.8817227328667574"/>
    <n v="1.8963710448843818E-2"/>
    <n v="1.8277267133242514E-2"/>
    <n v="1.8016888945013635E-3"/>
    <n v="8.1110978432830132E-5"/>
    <n v="1.7205779160685333"/>
    <n v="1.8827998729341935"/>
    <n v="2.057791606853332E-2"/>
    <n v="1.7200127065806425E-2"/>
    <n v="170.32791223385593"/>
    <n v="1.721105430476467"/>
    <n v="1.8832241621947967"/>
    <n v="2.1105430476467069E-2"/>
    <n v="1.6775837805203198E-2"/>
    <m/>
    <m/>
    <m/>
    <m/>
    <m/>
    <m/>
    <m/>
    <m/>
    <m/>
    <m/>
    <m/>
    <m/>
    <m/>
    <m/>
    <m/>
    <m/>
    <m/>
    <m/>
  </r>
  <r>
    <x v="28"/>
    <n v="928956"/>
    <n v="1.7"/>
    <n v="1.6"/>
    <n v="1.8"/>
    <x v="0"/>
    <x v="3"/>
    <s v="Washington"/>
    <x v="28"/>
    <n v="1579"/>
    <n v="927377"/>
    <n v="8.376731596377992E-5"/>
    <n v="1.6159902613595809"/>
    <n v="1.7835248932871408"/>
    <n v="1.5990261359580815E-2"/>
    <n v="1.6475106712859233E-2"/>
    <n v="1502"/>
    <n v="1658"/>
    <n v="1.616868829094166"/>
    <n v="1.7847992800520154"/>
    <n v="1.6868829094165871E-2"/>
    <n v="1.5200719947984664E-2"/>
    <n v="1.7018181614048026E-3"/>
    <n v="8.3843140295691734E-5"/>
    <n v="1.6179750211091108"/>
    <n v="1.7856613017004945"/>
    <n v="1.7975021109110756E-2"/>
    <n v="1.4338698299505515E-2"/>
    <n v="155.65511004769951"/>
    <n v="1.6185771518662029"/>
    <n v="1.7861356437416553"/>
    <n v="1.857715186620279E-2"/>
    <n v="1.3864356258344701E-2"/>
    <m/>
    <m/>
    <m/>
    <m/>
    <m/>
    <m/>
    <m/>
    <m/>
    <m/>
    <m/>
    <m/>
    <m/>
    <m/>
    <m/>
    <m/>
    <m/>
    <m/>
    <m/>
  </r>
  <r>
    <x v="5"/>
    <n v="258840"/>
    <n v="1.1000000000000001"/>
    <n v="1"/>
    <n v="1.3"/>
    <x v="0"/>
    <x v="3"/>
    <s v="West Virginia"/>
    <x v="5"/>
    <n v="285"/>
    <n v="258555"/>
    <n v="1.2776147134402655E-4"/>
    <n v="0.97330482443715094"/>
    <n v="1.2288277671252041"/>
    <n v="2.6695175562849061E-2"/>
    <n v="7.1172232874795904E-2"/>
    <n v="252"/>
    <n v="318"/>
    <n v="0.97357440890125169"/>
    <n v="1.2285581826611034"/>
    <n v="2.6425591098748313E-2"/>
    <n v="7.1441817338896652E-2"/>
    <n v="1.1084703726899103E-3"/>
    <n v="1.2840253088243709E-4"/>
    <n v="0.98006784180747319"/>
    <n v="1.2368729035723474"/>
    <n v="1.9932158192526805E-2"/>
    <n v="6.3127096427652685E-2"/>
    <n v="66.193141554336364"/>
    <n v="0.98253895939664138"/>
    <n v="1.2382651191587504"/>
    <n v="1.7461040603358624E-2"/>
    <n v="6.1734880841249673E-2"/>
    <m/>
    <m/>
    <m/>
    <m/>
    <m/>
    <m/>
    <m/>
    <m/>
    <m/>
    <m/>
    <m/>
    <m/>
    <m/>
    <m/>
    <m/>
    <m/>
    <m/>
    <m/>
  </r>
  <r>
    <x v="13"/>
    <n v="799218"/>
    <n v="2.2000000000000002"/>
    <n v="2.1"/>
    <n v="2.2999999999999998"/>
    <x v="0"/>
    <x v="3"/>
    <s v="Wisconsin"/>
    <x v="13"/>
    <n v="1758"/>
    <n v="797460"/>
    <n v="1.0271032319721392E-4"/>
    <n v="2.0969398348322597"/>
    <n v="2.3023604812266876"/>
    <n v="3.0601651677404362E-3"/>
    <n v="2.3604812266877495E-3"/>
    <n v="1677"/>
    <n v="1841"/>
    <n v="2.0983010893148051"/>
    <n v="2.3035016728852455"/>
    <n v="1.6989106851950098E-3"/>
    <n v="3.5016728852457213E-3"/>
    <n v="2.2020428348128746E-3"/>
    <n v="1.027936496558357E-4"/>
    <n v="2.099249185157039"/>
    <n v="2.3048364844687104"/>
    <n v="7.5081484296113388E-4"/>
    <n v="4.8364844687105446E-3"/>
    <n v="164.19752329373355"/>
    <n v="2.0999450724470154"/>
    <n v="2.3053918142352821"/>
    <n v="5.4927552984640471E-5"/>
    <n v="5.3918142352822329E-3"/>
    <m/>
    <m/>
    <m/>
    <m/>
    <m/>
    <m/>
    <m/>
    <m/>
    <m/>
    <m/>
    <m/>
    <m/>
    <m/>
    <m/>
    <m/>
    <m/>
    <m/>
    <m/>
  </r>
  <r>
    <x v="29"/>
    <n v="83927"/>
    <n v="1"/>
    <n v="0.9"/>
    <n v="1.3"/>
    <x v="0"/>
    <x v="3"/>
    <s v="Wyoming"/>
    <x v="29"/>
    <n v="84"/>
    <n v="83843"/>
    <n v="2.1392847225577911E-4"/>
    <n v="0.78694133126394639"/>
    <n v="1.2147982757755047"/>
    <n v="0.11305866873605364"/>
    <n v="8.5201724224495345E-2"/>
    <n v="66"/>
    <n v="102"/>
    <n v="0.78639770276549859"/>
    <n v="1.2153419042739524"/>
    <n v="0.11360229723450144"/>
    <n v="8.4658095726047655E-2"/>
    <n v="1.0237086620000428E-3"/>
    <n v="2.1755014442559686E-4"/>
    <n v="0.8061585175744459"/>
    <n v="1.2412588064256396"/>
    <n v="9.3841482425554124E-2"/>
    <n v="5.8741193574360473E-2"/>
    <n v="36.007326095763389"/>
    <n v="0.81516001952670869"/>
    <n v="1.2441718758349742"/>
    <n v="8.4839980473291332E-2"/>
    <n v="5.5828124165025805E-2"/>
    <m/>
    <m/>
    <m/>
    <m/>
    <m/>
    <m/>
    <m/>
    <m/>
    <m/>
    <m/>
    <m/>
    <m/>
    <m/>
    <m/>
    <m/>
    <m/>
    <m/>
    <m/>
  </r>
  <r>
    <x v="6"/>
    <n v="671201"/>
    <n v="1.3"/>
    <n v="1.2"/>
    <n v="1.3"/>
    <x v="9"/>
    <x v="3"/>
    <s v="Alabama"/>
    <x v="6"/>
    <n v="873"/>
    <n v="670328"/>
    <n v="8.6222378869070952E-5"/>
    <n v="1.2144312256398613"/>
    <n v="1.3868759833780036"/>
    <n v="1.4431225639861323E-2"/>
    <n v="8.6875983378003507E-2"/>
    <n v="815"/>
    <n v="931"/>
    <n v="1.2142413375427032"/>
    <n v="1.3870658714751616"/>
    <n v="1.4241337542703292E-2"/>
    <n v="8.7065871475161538E-2"/>
    <n v="1.3035077749271936E-3"/>
    <n v="8.6363735422402744E-5"/>
    <n v="1.2171440395047908"/>
    <n v="1.3898715103495964"/>
    <n v="1.714403950479082E-2"/>
    <n v="8.9871510349596395E-2"/>
    <n v="115.77573414080119"/>
    <n v="1.2180079937491082"/>
    <n v="1.3904974142502624"/>
    <n v="1.800799374910822E-2"/>
    <n v="9.0497414250262365E-2"/>
    <m/>
    <m/>
    <m/>
    <m/>
    <m/>
    <m/>
    <m/>
    <m/>
    <m/>
    <m/>
    <m/>
    <m/>
    <m/>
    <m/>
    <m/>
    <m/>
    <m/>
    <m/>
  </r>
  <r>
    <x v="30"/>
    <n v="123001"/>
    <n v="1.8"/>
    <n v="1.6"/>
    <n v="2"/>
    <x v="9"/>
    <x v="3"/>
    <s v="Alaska"/>
    <x v="30"/>
    <n v="221"/>
    <n v="122780"/>
    <n v="2.3667101807925916E-4"/>
    <n v="1.5600623418121238"/>
    <n v="2.0334043779706423"/>
    <n v="3.9937658187876313E-2"/>
    <n v="3.3404377970642329E-2"/>
    <n v="193"/>
    <n v="251"/>
    <n v="1.5690929342037869"/>
    <n v="2.040633815985236"/>
    <n v="3.0907065796213162E-2"/>
    <n v="4.0633815985235966E-2"/>
    <n v="1.8122923192822132E-3"/>
    <n v="2.3819664664063539E-4"/>
    <n v="1.5740956726415778"/>
    <n v="2.0504889659228489"/>
    <n v="2.5904327358422297E-2"/>
    <n v="5.0488965922848905E-2"/>
    <n v="58.282498458319814"/>
    <n v="1.5794457996698255"/>
    <n v="2.0532686001961893"/>
    <n v="2.0554200330174632E-2"/>
    <n v="5.3268600196189286E-2"/>
    <m/>
    <m/>
    <m/>
    <m/>
    <m/>
    <m/>
    <m/>
    <m/>
    <m/>
    <m/>
    <m/>
    <m/>
    <m/>
    <m/>
    <m/>
    <m/>
    <m/>
    <m/>
  </r>
  <r>
    <x v="0"/>
    <n v="835126"/>
    <n v="1.5"/>
    <n v="1.4"/>
    <n v="1.6"/>
    <x v="9"/>
    <x v="3"/>
    <s v="Arizona"/>
    <x v="0"/>
    <n v="1253"/>
    <n v="833873"/>
    <n v="8.3012897978607973E-5"/>
    <n v="1.417359500916888"/>
    <n v="1.5833852968741042"/>
    <n v="1.7359500916888093E-2"/>
    <n v="1.6614703125895858E-2"/>
    <n v="1184"/>
    <n v="1322"/>
    <n v="1.4177501359076354"/>
    <n v="1.5829946618833566"/>
    <n v="1.7750135907635523E-2"/>
    <n v="1.7005338116643509E-2"/>
    <n v="1.5026654145398849E-3"/>
    <n v="8.3107660431389849E-5"/>
    <n v="1.4195577541084949"/>
    <n v="1.5857730749712748"/>
    <n v="1.9557754108495029E-2"/>
    <n v="1.4226925028725246E-2"/>
    <n v="138.67804905632391"/>
    <n v="1.4202362866237843"/>
    <n v="1.5862919610493063"/>
    <n v="2.0236286623784405E-2"/>
    <n v="1.3708038950693835E-2"/>
    <m/>
    <m/>
    <m/>
    <m/>
    <m/>
    <m/>
    <m/>
    <m/>
    <m/>
    <m/>
    <m/>
    <m/>
    <m/>
    <m/>
    <m/>
    <m/>
    <m/>
    <m/>
  </r>
  <r>
    <x v="7"/>
    <n v="411655"/>
    <n v="1.8"/>
    <n v="1.7"/>
    <n v="2"/>
    <x v="9"/>
    <x v="3"/>
    <s v="Arkansas"/>
    <x v="7"/>
    <n v="741"/>
    <n v="410914"/>
    <n v="1.2948890904498128E-4"/>
    <n v="1.6705621045464969"/>
    <n v="1.9295399226364596"/>
    <n v="2.943789545350306E-2"/>
    <n v="7.046007736354043E-2"/>
    <n v="688"/>
    <n v="795"/>
    <n v="1.6713024255748139"/>
    <n v="1.9312288202499666"/>
    <n v="2.8697574425186057E-2"/>
    <n v="6.877117975003344E-2"/>
    <n v="1.8047000442833032E-3"/>
    <n v="1.2973843282662451E-4"/>
    <n v="1.6749616114566788"/>
    <n v="1.9344384771099277"/>
    <n v="2.5038388543321188E-2"/>
    <n v="6.5561522890072332E-2"/>
    <n v="106.64281481083248"/>
    <n v="1.6763864941158155"/>
    <n v="1.9354427904239815"/>
    <n v="2.3613505884184427E-2"/>
    <n v="6.4557209576018515E-2"/>
    <m/>
    <m/>
    <m/>
    <m/>
    <m/>
    <m/>
    <m/>
    <m/>
    <m/>
    <m/>
    <m/>
    <m/>
    <m/>
    <m/>
    <m/>
    <m/>
    <m/>
    <m/>
  </r>
  <r>
    <x v="31"/>
    <n v="5617138"/>
    <n v="2.2000000000000002"/>
    <n v="2.2000000000000002"/>
    <n v="2.2999999999999998"/>
    <x v="9"/>
    <x v="3"/>
    <s v="California"/>
    <x v="31"/>
    <n v="12358"/>
    <n v="5604780"/>
    <n v="3.8746174599243807E-5"/>
    <n v="2.1613065924860582"/>
    <n v="2.238798941684546"/>
    <n v="3.8693407513942013E-2"/>
    <n v="6.120105831545386E-2"/>
    <n v="12141"/>
    <n v="12576"/>
    <n v="2.1614209941076754"/>
    <n v="2.2388625666665125"/>
    <n v="3.8579005892324769E-2"/>
    <n v="6.1137433333487312E-2"/>
    <n v="2.2003932032096177E-3"/>
    <n v="3.8750647857985561E-5"/>
    <n v="2.1616425553516319"/>
    <n v="2.2391438510676034"/>
    <n v="3.8357444648368322E-2"/>
    <n v="6.0856148932396437E-2"/>
    <n v="435.293383724607"/>
    <n v="2.1617353416153828"/>
    <n v="2.2392290912856878"/>
    <n v="3.8264658384617345E-2"/>
    <n v="6.0770908714312011E-2"/>
    <m/>
    <m/>
    <m/>
    <m/>
    <m/>
    <m/>
    <m/>
    <m/>
    <m/>
    <m/>
    <m/>
    <m/>
    <m/>
    <m/>
    <m/>
    <m/>
    <m/>
    <m/>
  </r>
  <r>
    <x v="8"/>
    <n v="669550"/>
    <n v="0.8"/>
    <n v="0.7"/>
    <n v="0.8"/>
    <x v="9"/>
    <x v="3"/>
    <s v="Colorado"/>
    <x v="8"/>
    <n v="536"/>
    <n v="669014"/>
    <n v="6.7744425997591837E-5"/>
    <n v="0.73279324855994687"/>
    <n v="0.86828210055513044"/>
    <n v="3.2793248559946919E-2"/>
    <n v="6.8282100555130398E-2"/>
    <n v="491"/>
    <n v="581"/>
    <n v="0.73332835486520798"/>
    <n v="0.86774699424986934"/>
    <n v="3.3328354865208021E-2"/>
    <n v="6.7746994249869297E-2"/>
    <n v="8.0340175218519849E-4"/>
    <n v="6.7925618172414093E-5"/>
    <n v="0.73547613401278433"/>
    <n v="0.87132737035761265"/>
    <n v="3.5476134012784377E-2"/>
    <n v="7.1327370357612607E-2"/>
    <n v="90.755609173684149"/>
    <n v="0.73637532083941948"/>
    <n v="0.87192171539963337"/>
    <n v="3.6375320839419523E-2"/>
    <n v="7.1921715399633324E-2"/>
    <m/>
    <m/>
    <m/>
    <m/>
    <m/>
    <m/>
    <m/>
    <m/>
    <m/>
    <m/>
    <m/>
    <m/>
    <m/>
    <m/>
    <m/>
    <m/>
    <m/>
    <m/>
  </r>
  <r>
    <x v="20"/>
    <n v="517272"/>
    <n v="2.7"/>
    <n v="2.5"/>
    <n v="2.8"/>
    <x v="9"/>
    <x v="3"/>
    <s v="Connecticut"/>
    <x v="20"/>
    <n v="1397"/>
    <n v="515875"/>
    <n v="1.4142952379681031E-4"/>
    <n v="2.5592772610281949"/>
    <n v="2.8421363086218157"/>
    <n v="5.9277261028194861E-2"/>
    <n v="4.2136308621815832E-2"/>
    <n v="1324"/>
    <n v="1470"/>
    <n v="2.5595818060904127"/>
    <n v="2.8418317635595973"/>
    <n v="5.9581806090412748E-2"/>
    <n v="4.1831763559597501E-2"/>
    <n v="2.7043998912941931E-3"/>
    <n v="1.4157357966809915E-4"/>
    <n v="2.5628263116260941"/>
    <n v="2.8459734709622921"/>
    <n v="6.2826311626094089E-2"/>
    <n v="4.5973470962292318E-2"/>
    <n v="146.33937851262289"/>
    <n v="2.5639145188256696"/>
    <n v="2.8468184682927795"/>
    <n v="6.3914518825669564E-2"/>
    <n v="4.6818468292779691E-2"/>
    <m/>
    <m/>
    <m/>
    <m/>
    <m/>
    <m/>
    <m/>
    <m/>
    <m/>
    <m/>
    <m/>
    <m/>
    <m/>
    <m/>
    <m/>
    <m/>
    <m/>
    <m/>
  </r>
  <r>
    <x v="32"/>
    <n v="107316"/>
    <n v="2.4"/>
    <n v="2.1"/>
    <n v="2.7"/>
    <x v="9"/>
    <x v="3"/>
    <s v="Delaware"/>
    <x v="32"/>
    <n v="258"/>
    <n v="107058"/>
    <n v="2.9300213960380947E-4"/>
    <n v="2.1111128106366022"/>
    <n v="2.6971170898442214"/>
    <n v="1.1112810636602077E-2"/>
    <n v="2.8829101557787951E-3"/>
    <n v="227"/>
    <n v="289"/>
    <n v="2.1152484252115249"/>
    <n v="2.6929814752692982"/>
    <n v="1.5248425211524808E-2"/>
    <n v="7.0185247307019694E-3"/>
    <n v="2.4219261403780616E-3"/>
    <n v="2.9461646638144972E-4"/>
    <n v="2.1273096739966117"/>
    <n v="2.7165426067595111"/>
    <n v="2.7309673996611661E-2"/>
    <n v="1.6542606759510914E-2"/>
    <n v="62.944145543238733"/>
    <n v="2.1333301794577917"/>
    <n v="2.7198400427563767"/>
    <n v="3.3330179457791598E-2"/>
    <n v="1.9840042756376519E-2"/>
    <m/>
    <m/>
    <m/>
    <m/>
    <m/>
    <m/>
    <m/>
    <m/>
    <m/>
    <m/>
    <m/>
    <m/>
    <m/>
    <m/>
    <m/>
    <m/>
    <m/>
    <m/>
  </r>
  <r>
    <x v="47"/>
    <n v="54822"/>
    <n v="2.5"/>
    <n v="2.1"/>
    <n v="2.9"/>
    <x v="9"/>
    <x v="3"/>
    <s v="District of Columbia"/>
    <x v="47"/>
    <n v="137"/>
    <n v="54685"/>
    <n v="4.1793637342913803E-4"/>
    <n v="2.081060379699168"/>
    <n v="2.9169331265574443"/>
    <n v="1.8939620300832072E-2"/>
    <n v="1.6933126557444389E-2"/>
    <n v="115"/>
    <n v="160"/>
    <n v="2.097698004450768"/>
    <n v="2.9185363540184599"/>
    <n v="2.3019955492320499E-3"/>
    <n v="1.8536354018459988E-2"/>
    <n v="2.5338549434702146E-3"/>
    <n v="4.2226010768872728E-4"/>
    <n v="2.1115948357814873"/>
    <n v="2.9561150511589416"/>
    <n v="1.1594835781487234E-2"/>
    <n v="5.6115051158941665E-2"/>
    <n v="45.901753391795545"/>
    <n v="2.1243605134985293"/>
    <n v="2.9615889475805126"/>
    <n v="2.436051349852919E-2"/>
    <n v="6.1588947580512698E-2"/>
    <m/>
    <m/>
    <m/>
    <m/>
    <m/>
    <m/>
    <m/>
    <m/>
    <m/>
    <m/>
    <m/>
    <m/>
    <m/>
    <m/>
    <m/>
    <m/>
    <m/>
    <m/>
  </r>
  <r>
    <x v="14"/>
    <n v="2266215"/>
    <n v="1.8"/>
    <n v="1.7"/>
    <n v="1.8"/>
    <x v="9"/>
    <x v="3"/>
    <s v="Florida"/>
    <x v="14"/>
    <n v="4079"/>
    <n v="2262136"/>
    <n v="5.5186472448151594E-5"/>
    <n v="1.7447310111092338"/>
    <n v="1.8551039560055369"/>
    <n v="4.4731011109233831E-2"/>
    <n v="5.5103956005536858E-2"/>
    <n v="3955"/>
    <n v="4205"/>
    <n v="1.7452006980802792"/>
    <n v="1.8555167978325093"/>
    <n v="4.5200698080279267E-2"/>
    <n v="5.551679783250929E-2"/>
    <n v="1.8007619805964364E-3"/>
    <n v="5.5205806767913947E-5"/>
    <n v="1.7455561738285224"/>
    <n v="1.8559677873643503"/>
    <n v="4.5556173828522395E-2"/>
    <n v="5.5967787364350263E-2"/>
    <n v="250.14301868792052"/>
    <n v="1.7457931015698323"/>
    <n v="1.8561721232740636"/>
    <n v="4.5793101569832295E-2"/>
    <n v="5.6172123274063512E-2"/>
    <m/>
    <m/>
    <m/>
    <m/>
    <m/>
    <m/>
    <m/>
    <m/>
    <m/>
    <m/>
    <m/>
    <m/>
    <m/>
    <m/>
    <m/>
    <m/>
    <m/>
    <m/>
  </r>
  <r>
    <x v="1"/>
    <n v="1326151"/>
    <n v="1.8"/>
    <n v="1.7"/>
    <n v="1.9"/>
    <x v="9"/>
    <x v="3"/>
    <s v="Georgia"/>
    <x v="1"/>
    <n v="2387"/>
    <n v="1323764"/>
    <n v="7.2142322229694399E-5"/>
    <n v="1.7278035361227859"/>
    <n v="1.8720881805821747"/>
    <n v="2.7803536122785966E-2"/>
    <n v="2.7911819417825168E-2"/>
    <n v="2292"/>
    <n v="2483"/>
    <n v="1.7283099737511038"/>
    <n v="1.8723358048970291"/>
    <n v="2.830997375110389E-2"/>
    <n v="2.7664195102970801E-2"/>
    <n v="1.8013889892242478E-3"/>
    <n v="7.2185507152551252E-5"/>
    <n v="1.7292034820716964"/>
    <n v="1.8735744963767991"/>
    <n v="2.9203482071696429E-2"/>
    <n v="2.6425503623200841E-2"/>
    <n v="191.36178171447116"/>
    <n v="1.7296169096135943"/>
    <n v="1.8739151285937894"/>
    <n v="2.9616909613594311E-2"/>
    <n v="2.6084871406210519E-2"/>
    <m/>
    <m/>
    <m/>
    <m/>
    <m/>
    <m/>
    <m/>
    <m/>
    <m/>
    <m/>
    <m/>
    <m/>
    <m/>
    <m/>
    <m/>
    <m/>
    <m/>
    <m/>
  </r>
  <r>
    <x v="45"/>
    <n v="169693"/>
    <n v="2.2000000000000002"/>
    <n v="1.9"/>
    <n v="2.4"/>
    <x v="9"/>
    <x v="3"/>
    <s v="Hawaii"/>
    <x v="45"/>
    <n v="373"/>
    <n v="169320"/>
    <n v="2.228233736649873E-4"/>
    <n v="1.9752637601590362"/>
    <n v="2.4209105074890109"/>
    <n v="7.5263760159036242E-2"/>
    <n v="2.0910507489011021E-2"/>
    <n v="336"/>
    <n v="412"/>
    <n v="1.9800463189406752"/>
    <n v="2.427913938701066"/>
    <n v="8.0046318940675265E-2"/>
    <n v="2.7913938701066066E-2"/>
    <n v="2.20935596789718E-3"/>
    <n v="2.2367405560261749E-4"/>
    <n v="1.9856819122945624"/>
    <n v="2.4330300234997977"/>
    <n v="8.5681912294562457E-2"/>
    <n v="3.3030023499797778E-2"/>
    <n v="75.670112730118333"/>
    <n v="1.9893456480579681"/>
    <n v="2.43525914933242"/>
    <n v="8.9345648057968186E-2"/>
    <n v="3.5259149332420137E-2"/>
    <m/>
    <m/>
    <m/>
    <m/>
    <m/>
    <m/>
    <m/>
    <m/>
    <m/>
    <m/>
    <m/>
    <m/>
    <m/>
    <m/>
    <m/>
    <m/>
    <m/>
    <m/>
  </r>
  <r>
    <x v="21"/>
    <n v="226311"/>
    <n v="1.5"/>
    <n v="1.3"/>
    <n v="1.6"/>
    <x v="9"/>
    <x v="3"/>
    <s v="Idaho"/>
    <x v="21"/>
    <n v="339"/>
    <n v="225972"/>
    <n v="1.5933704525893455E-4"/>
    <n v="1.3386016320479575"/>
    <n v="1.6572757225658263"/>
    <n v="3.8601632047957413E-2"/>
    <n v="5.7275722565826248E-2"/>
    <n v="304"/>
    <n v="376"/>
    <n v="1.3432842415967408"/>
    <n v="1.6614305093433372"/>
    <n v="4.3284241596740713E-2"/>
    <n v="6.1430509343337159E-2"/>
    <n v="1.5064002308146441E-3"/>
    <n v="1.6000829062709249E-4"/>
    <n v="1.3463919401875517"/>
    <n v="1.6664085214417363"/>
    <n v="4.6391940187551661E-2"/>
    <n v="6.6408521441736257E-2"/>
    <n v="72.168637644212978"/>
    <n v="1.3491665355221449"/>
    <n v="1.6680525492674894"/>
    <n v="4.9166535522144894E-2"/>
    <n v="6.8052549267489271E-2"/>
    <m/>
    <m/>
    <m/>
    <m/>
    <m/>
    <m/>
    <m/>
    <m/>
    <m/>
    <m/>
    <m/>
    <m/>
    <m/>
    <m/>
    <m/>
    <m/>
    <m/>
    <m/>
  </r>
  <r>
    <x v="34"/>
    <n v="1860877"/>
    <n v="1.9"/>
    <n v="1.9"/>
    <n v="2"/>
    <x v="9"/>
    <x v="3"/>
    <s v="Illinois"/>
    <x v="34"/>
    <n v="3536"/>
    <n v="1857341"/>
    <n v="6.2571063965105559E-5"/>
    <n v="1.8376082600847914"/>
    <n v="1.9627503880150026"/>
    <n v="6.2391739915208522E-2"/>
    <n v="3.7249611984997433E-2"/>
    <n v="3420"/>
    <n v="3653"/>
    <n v="1.8378431245052735"/>
    <n v="1.9630529046250773"/>
    <n v="6.2156875494726371E-2"/>
    <n v="3.6947095374922689E-2"/>
    <n v="1.9012075628855559E-3"/>
    <n v="6.2596340007849114E-5"/>
    <n v="1.8386112228777067"/>
    <n v="1.9638039028934051"/>
    <n v="6.1388777122293181E-2"/>
    <n v="3.6196097106594882E-2"/>
    <n v="232.88935800680485"/>
    <n v="1.8389012204157669"/>
    <n v="1.9640512852765741"/>
    <n v="6.1098779584233043E-2"/>
    <n v="3.5948714723425867E-2"/>
    <m/>
    <m/>
    <m/>
    <m/>
    <m/>
    <m/>
    <m/>
    <m/>
    <m/>
    <m/>
    <m/>
    <m/>
    <m/>
    <m/>
    <m/>
    <m/>
    <m/>
    <m/>
  </r>
  <r>
    <x v="22"/>
    <n v="912934"/>
    <n v="3.4"/>
    <n v="3.3"/>
    <n v="3.5"/>
    <x v="9"/>
    <x v="3"/>
    <s v="Indiana"/>
    <x v="22"/>
    <n v="3104"/>
    <n v="909830"/>
    <n v="1.1940705886349289E-4"/>
    <n v="3.2806196681507274"/>
    <n v="3.5194337858777129"/>
    <n v="1.9380331849272459E-2"/>
    <n v="1.9433785877712939E-2"/>
    <n v="2995"/>
    <n v="3213"/>
    <n v="3.2806314585720324"/>
    <n v="3.5194219954564074"/>
    <n v="1.9368541427967401E-2"/>
    <n v="1.9421995456407437E-2"/>
    <n v="3.4021163198222448E-3"/>
    <n v="1.1946164593974229E-4"/>
    <n v="3.2826546738825026"/>
    <n v="3.521577965761987"/>
    <n v="1.7345326117497173E-2"/>
    <n v="2.1577965761987006E-2"/>
    <n v="218.03786985753356"/>
    <n v="3.2832484955294543"/>
    <n v="3.5220795089411903"/>
    <n v="1.675150447054552E-2"/>
    <n v="2.2079508941190262E-2"/>
    <m/>
    <m/>
    <m/>
    <m/>
    <m/>
    <m/>
    <m/>
    <m/>
    <m/>
    <m/>
    <m/>
    <m/>
    <m/>
    <m/>
    <m/>
    <m/>
    <m/>
    <m/>
  </r>
  <r>
    <x v="33"/>
    <n v="441160"/>
    <n v="1.2"/>
    <n v="1.1000000000000001"/>
    <n v="1.3"/>
    <x v="9"/>
    <x v="3"/>
    <s v="Iowa"/>
    <x v="33"/>
    <n v="529"/>
    <n v="440631"/>
    <n v="1.0212198762865091E-4"/>
    <n v="1.0969894458648661"/>
    <n v="1.3012334211221679"/>
    <n v="3.0105541351339582E-3"/>
    <n v="1.2334211221678437E-3"/>
    <n v="485"/>
    <n v="575"/>
    <n v="1.0993743766433948"/>
    <n v="1.3033819929277359"/>
    <n v="6.2562335660532042E-4"/>
    <n v="3.3819929277358884E-3"/>
    <n v="1.203454770125136E-3"/>
    <n v="1.0239825571506771E-4"/>
    <n v="1.1010565144100684"/>
    <n v="1.3058530258402037"/>
    <n v="1.0565144100682655E-3"/>
    <n v="5.8530258402036406E-3"/>
    <n v="90.143619629782009"/>
    <n v="1.1024224423906077"/>
    <n v="1.3067538294138488"/>
    <n v="2.4224423906076265E-3"/>
    <n v="6.753829413848722E-3"/>
    <m/>
    <m/>
    <m/>
    <m/>
    <m/>
    <m/>
    <m/>
    <m/>
    <m/>
    <m/>
    <m/>
    <m/>
    <m/>
    <m/>
    <m/>
    <m/>
    <m/>
    <m/>
  </r>
  <r>
    <x v="35"/>
    <n v="423696"/>
    <n v="1.7"/>
    <n v="1.6"/>
    <n v="1.8"/>
    <x v="9"/>
    <x v="3"/>
    <s v="Kansas"/>
    <x v="35"/>
    <n v="720"/>
    <n v="422976"/>
    <n v="1.2401969421783101E-4"/>
    <n v="1.5753119020209818"/>
    <n v="1.8233512904566438"/>
    <n v="2.4688097979018275E-2"/>
    <n v="2.3351290456643747E-2"/>
    <n v="668"/>
    <n v="773"/>
    <n v="1.5766020920660095"/>
    <n v="1.8244212831841697"/>
    <n v="2.3397907933990547E-2"/>
    <n v="2.4421283184169695E-2"/>
    <n v="1.7038494206765248E-3"/>
    <n v="1.2426575055686032E-4"/>
    <n v="1.5795836701196644"/>
    <n v="1.828115171233385"/>
    <n v="2.0416329880335704E-2"/>
    <n v="2.8115171233384917E-2"/>
    <n v="105.12707076126786"/>
    <n v="1.5809710754749398"/>
    <n v="1.8290879272521545"/>
    <n v="1.9028924525060331E-2"/>
    <n v="2.9087927252154477E-2"/>
    <m/>
    <m/>
    <m/>
    <m/>
    <m/>
    <m/>
    <m/>
    <m/>
    <m/>
    <m/>
    <m/>
    <m/>
    <m/>
    <m/>
    <m/>
    <m/>
    <m/>
    <m/>
  </r>
  <r>
    <x v="36"/>
    <n v="570513"/>
    <n v="1.7"/>
    <n v="1.6"/>
    <n v="1.8"/>
    <x v="9"/>
    <x v="3"/>
    <s v="Kentucky"/>
    <x v="36"/>
    <n v="970"/>
    <n v="569543"/>
    <n v="1.0690521715351794E-4"/>
    <n v="1.5933189670456154"/>
    <n v="1.8071294013526509"/>
    <n v="6.6810329543847136E-3"/>
    <n v="7.1294013526508326E-3"/>
    <n v="909"/>
    <n v="1031"/>
    <n v="1.5933028695226927"/>
    <n v="1.8071454988755733"/>
    <n v="6.6971304773073559E-3"/>
    <n v="7.1454988755732529E-3"/>
    <n v="1.703579384133745E-3"/>
    <n v="1.0706269366149432E-4"/>
    <n v="1.5965166904722505"/>
    <n v="1.8106420777952392"/>
    <n v="3.4833095277495563E-3"/>
    <n v="1.064207779523918E-2"/>
    <n v="122.01073160726011"/>
    <n v="1.5975257825451974"/>
    <n v="1.811385782357432"/>
    <n v="2.4742174548026963E-3"/>
    <n v="1.1385782357431928E-2"/>
    <m/>
    <m/>
    <m/>
    <m/>
    <m/>
    <m/>
    <m/>
    <m/>
    <m/>
    <m/>
    <m/>
    <m/>
    <m/>
    <m/>
    <m/>
    <m/>
    <m/>
    <m/>
  </r>
  <r>
    <x v="37"/>
    <n v="657745"/>
    <n v="1.8"/>
    <n v="1.7"/>
    <n v="1.9"/>
    <x v="9"/>
    <x v="3"/>
    <s v="Louisiana"/>
    <x v="37"/>
    <n v="1184"/>
    <n v="656561"/>
    <n v="1.024413162690495E-4"/>
    <n v="1.6976483841467651"/>
    <n v="1.9025310166848644"/>
    <n v="2.3516158532348452E-3"/>
    <n v="2.53101668486444E-3"/>
    <n v="1117"/>
    <n v="1252"/>
    <n v="1.6982265163551225"/>
    <n v="1.9034732305072635"/>
    <n v="1.7734836448775049E-3"/>
    <n v="3.4732305072635583E-3"/>
    <n v="1.8029993436097804E-3"/>
    <n v="1.0256490584799258E-4"/>
    <n v="1.7004344377617877"/>
    <n v="1.9055642494577729"/>
    <n v="4.3443776178775373E-4"/>
    <n v="5.5642494577730073E-3"/>
    <n v="134.78687331113099"/>
    <n v="1.7012987666734489"/>
    <n v="1.9062202576975718"/>
    <n v="1.29876667344897E-3"/>
    <n v="6.2202576975718404E-3"/>
    <m/>
    <m/>
    <m/>
    <m/>
    <m/>
    <m/>
    <m/>
    <m/>
    <m/>
    <m/>
    <m/>
    <m/>
    <m/>
    <m/>
    <m/>
    <m/>
    <m/>
    <m/>
  </r>
  <r>
    <x v="23"/>
    <n v="188117"/>
    <n v="2.8"/>
    <n v="2.6"/>
    <n v="3.1"/>
    <x v="9"/>
    <x v="3"/>
    <s v="Maine"/>
    <x v="23"/>
    <n v="527"/>
    <n v="187590"/>
    <n v="2.3884501091902153E-4"/>
    <n v="2.5626030240804734"/>
    <n v="3.0402930459185162"/>
    <n v="3.7396975919526732E-2"/>
    <n v="5.9706954081483854E-2"/>
    <n v="482"/>
    <n v="572"/>
    <n v="2.5622352046864449"/>
    <n v="3.0406608653125446"/>
    <n v="3.7764795313555144E-2"/>
    <n v="5.9339134687455442E-2"/>
    <n v="2.811600911992129E-3"/>
    <n v="2.3948906186269355E-4"/>
    <n v="2.5721118501294353"/>
    <n v="3.0510899738548227"/>
    <n v="2.788814987056476E-2"/>
    <n v="4.8910026145177365E-2"/>
    <n v="89.90120441900244"/>
    <n v="2.5753134179282067"/>
    <n v="3.0532041381793262"/>
    <n v="2.4686582071793417E-2"/>
    <n v="4.6795861820673856E-2"/>
    <m/>
    <m/>
    <m/>
    <m/>
    <m/>
    <m/>
    <m/>
    <m/>
    <m/>
    <m/>
    <m/>
    <m/>
    <m/>
    <m/>
    <m/>
    <m/>
    <m/>
    <m/>
  </r>
  <r>
    <x v="2"/>
    <n v="778239"/>
    <n v="2.9"/>
    <n v="2.8"/>
    <n v="3"/>
    <x v="9"/>
    <x v="3"/>
    <s v="Maryland"/>
    <x v="2"/>
    <n v="2257"/>
    <n v="775982"/>
    <n v="1.194731207166688E-4"/>
    <n v="2.7806642406851632"/>
    <n v="3.0196104821185004"/>
    <n v="1.9335759314836665E-2"/>
    <n v="1.9610482118500361E-2"/>
    <n v="2164"/>
    <n v="2350"/>
    <n v="2.7806367966652918"/>
    <n v="3.0196379261383712"/>
    <n v="1.9363203334707979E-2"/>
    <n v="1.9637926138371231E-2"/>
    <n v="2.9025910796377993E-3"/>
    <n v="1.1954839282735523E-4"/>
    <n v="2.7830426868104441"/>
    <n v="3.0221394724651547"/>
    <n v="1.6957313189555734E-2"/>
    <n v="2.2139472465154686E-2"/>
    <n v="185.9764230059514"/>
    <n v="2.7837487253289486"/>
    <n v="3.0227183799130342"/>
    <n v="1.6251274671051252E-2"/>
    <n v="2.2718379913034159E-2"/>
    <m/>
    <m/>
    <m/>
    <m/>
    <m/>
    <m/>
    <m/>
    <m/>
    <m/>
    <m/>
    <m/>
    <m/>
    <m/>
    <m/>
    <m/>
    <m/>
    <m/>
    <m/>
  </r>
  <r>
    <x v="17"/>
    <n v="883908"/>
    <n v="2.8"/>
    <n v="2.7"/>
    <n v="2.9"/>
    <x v="9"/>
    <x v="3"/>
    <s v="Massachusetts"/>
    <x v="17"/>
    <n v="2475"/>
    <n v="881433"/>
    <n v="1.1015894012688644E-4"/>
    <n v="2.6899062250260477"/>
    <n v="2.9102241052798208"/>
    <n v="1.0093774973952474E-2"/>
    <n v="1.0224105279820872E-2"/>
    <n v="2378"/>
    <n v="2573"/>
    <n v="2.6903252374681528"/>
    <n v="2.9109364322983842"/>
    <n v="9.6747625318474029E-3"/>
    <n v="1.0936432298384258E-2"/>
    <n v="2.8022259836709531E-3"/>
    <n v="1.1022226045873679E-4"/>
    <n v="2.6920037232122165"/>
    <n v="2.9124482441296897"/>
    <n v="7.996276787783696E-3"/>
    <n v="1.2448244129689812E-2"/>
    <n v="194.75900882199622"/>
    <n v="2.6926228537353851"/>
    <n v="2.912960448150415"/>
    <n v="7.3771462646150532E-3"/>
    <n v="1.2960448150415083E-2"/>
    <m/>
    <m/>
    <m/>
    <m/>
    <m/>
    <m/>
    <m/>
    <m/>
    <m/>
    <m/>
    <m/>
    <m/>
    <m/>
    <m/>
    <m/>
    <m/>
    <m/>
    <m/>
  </r>
  <r>
    <x v="38"/>
    <n v="1553056"/>
    <n v="2.8"/>
    <n v="2.7"/>
    <n v="2.9"/>
    <x v="9"/>
    <x v="3"/>
    <s v="Michigan"/>
    <x v="38"/>
    <n v="4349"/>
    <n v="1548707"/>
    <n v="8.3108750289541451E-5"/>
    <n v="2.7171766225495575"/>
    <n v="2.8833941231286406"/>
    <n v="1.7176622549557319E-2"/>
    <n v="1.6605876871359282E-2"/>
    <n v="4220"/>
    <n v="4478"/>
    <n v="2.7172233325778334"/>
    <n v="2.8833474131003647"/>
    <n v="1.7223332577833261E-2"/>
    <n v="1.6652586899635224E-2"/>
    <n v="2.8015151852252124E-3"/>
    <n v="8.3135940450037069E-5"/>
    <n v="2.7183792447751753"/>
    <n v="2.8846511256752496"/>
    <n v="1.8379244775175163E-2"/>
    <n v="1.5348874324750295E-2"/>
    <n v="258.15887092939334"/>
    <n v="2.7187241477955668"/>
    <n v="2.8849501128471768"/>
    <n v="1.8724147795566637E-2"/>
    <n v="1.5049887152823072E-2"/>
    <m/>
    <m/>
    <m/>
    <m/>
    <m/>
    <m/>
    <m/>
    <m/>
    <m/>
    <m/>
    <m/>
    <m/>
    <m/>
    <m/>
    <m/>
    <m/>
    <m/>
    <m/>
  </r>
  <r>
    <x v="15"/>
    <n v="783356"/>
    <n v="4"/>
    <n v="3.8"/>
    <n v="4.0999999999999996"/>
    <x v="9"/>
    <x v="3"/>
    <s v="Minnesota"/>
    <x v="15"/>
    <n v="3133"/>
    <n v="780223"/>
    <n v="1.3976515210532373E-4"/>
    <n v="3.8596935869609497"/>
    <n v="4.1392238911715973"/>
    <n v="5.969358696094984E-2"/>
    <n v="3.9223891171597636E-2"/>
    <n v="3024"/>
    <n v="3243"/>
    <n v="3.8603138292168566"/>
    <n v="4.1398802077216486"/>
    <n v="6.0313829216856796E-2"/>
    <n v="3.9880207721648908E-2"/>
    <n v="4.0018910384432074E-3"/>
    <n v="1.3982828792489895E-4"/>
    <n v="3.8620627505183083"/>
    <n v="4.141719326368106"/>
    <n v="6.2062750518308452E-2"/>
    <n v="4.171932636810638E-2"/>
    <n v="218.98803320833611"/>
    <n v="3.8627544490551271"/>
    <n v="4.1423041803772263"/>
    <n v="6.2754449055127282E-2"/>
    <n v="4.2304180377226608E-2"/>
    <m/>
    <m/>
    <m/>
    <m/>
    <m/>
    <m/>
    <m/>
    <m/>
    <m/>
    <m/>
    <m/>
    <m/>
    <m/>
    <m/>
    <m/>
    <m/>
    <m/>
    <m/>
  </r>
  <r>
    <x v="48"/>
    <n v="440575"/>
    <n v="1"/>
    <n v="0.9"/>
    <n v="1"/>
    <x v="9"/>
    <x v="3"/>
    <s v="Mississippi"/>
    <x v="48"/>
    <n v="441"/>
    <n v="440134"/>
    <n v="9.3374882923418043E-5"/>
    <n v="0.90758976554733051"/>
    <n v="1.0943395313941664"/>
    <n v="7.5897655473304848E-3"/>
    <n v="9.4339531394166398E-2"/>
    <n v="400"/>
    <n v="482"/>
    <n v="0.90790444305736817"/>
    <n v="1.0940248538841286"/>
    <n v="7.904443057368149E-3"/>
    <n v="9.4024853884128623E-2"/>
    <n v="1.0053154798441342E-3"/>
    <n v="9.3678073453112834E-5"/>
    <n v="0.91163740639102131"/>
    <n v="1.098993553297247"/>
    <n v="1.1637406391021288E-2"/>
    <n v="9.8993553297247017E-2"/>
    <n v="82.320348333407438"/>
    <n v="0.91302740256817616"/>
    <n v="1.0998732984374213"/>
    <n v="1.3027402568176139E-2"/>
    <n v="9.9873298437421321E-2"/>
    <m/>
    <m/>
    <m/>
    <m/>
    <m/>
    <m/>
    <m/>
    <m/>
    <m/>
    <m/>
    <m/>
    <m/>
    <m/>
    <m/>
    <m/>
    <m/>
    <m/>
    <m/>
  </r>
  <r>
    <x v="9"/>
    <n v="821837"/>
    <n v="2.2000000000000002"/>
    <n v="2.1"/>
    <n v="2.2999999999999998"/>
    <x v="9"/>
    <x v="3"/>
    <s v="Missouri"/>
    <x v="9"/>
    <n v="1808"/>
    <n v="820029"/>
    <n v="1.0129391923996305E-4"/>
    <n v="2.0986557058073396"/>
    <n v="2.3012435442872654"/>
    <n v="1.3442941926604668E-3"/>
    <n v="1.2435442872655855E-3"/>
    <n v="1725"/>
    <n v="1892"/>
    <n v="2.0989563623930292"/>
    <n v="2.3021596739986152"/>
    <n v="1.0436376069709041E-3"/>
    <n v="2.1596739986153857E-3"/>
    <n v="2.2022764483176824E-3"/>
    <n v="1.0137382482231049E-4"/>
    <n v="2.1009026234953723"/>
    <n v="2.3036502731399926"/>
    <n v="9.0262349537217901E-4"/>
    <n v="3.6502731399927768E-3"/>
    <n v="166.5155251979418"/>
    <n v="2.1015784074998631"/>
    <n v="2.3041912697450226"/>
    <n v="1.5784074998630437E-3"/>
    <n v="4.1912697450228187E-3"/>
    <m/>
    <m/>
    <m/>
    <m/>
    <m/>
    <m/>
    <m/>
    <m/>
    <m/>
    <m/>
    <m/>
    <m/>
    <m/>
    <m/>
    <m/>
    <m/>
    <m/>
    <m/>
  </r>
  <r>
    <x v="39"/>
    <n v="141117"/>
    <n v="1.3"/>
    <n v="1.2"/>
    <n v="1.6"/>
    <x v="9"/>
    <x v="3"/>
    <s v="Montana"/>
    <x v="39"/>
    <n v="183"/>
    <n v="140934"/>
    <n v="1.8776408368325356E-4"/>
    <n v="1.1090321917477715"/>
    <n v="1.4845603591142789"/>
    <n v="9.0967808252228499E-2"/>
    <n v="0.11543964088572123"/>
    <n v="157"/>
    <n v="210"/>
    <n v="1.1125519958615899"/>
    <n v="1.4881268734454389"/>
    <n v="8.7448004138410029E-2"/>
    <n v="0.11187312655456116"/>
    <n v="1.3103715050076941E-3"/>
    <n v="1.8922800257431611E-4"/>
    <n v="1.121143502433378"/>
    <n v="1.4995995075820101"/>
    <n v="7.8856497566621941E-2"/>
    <n v="0.10040049241798998"/>
    <n v="53.060297027124008"/>
    <n v="1.1259186046105714"/>
    <n v="1.5019105309526994"/>
    <n v="7.4081395389428595E-2"/>
    <n v="9.8089469047300648E-2"/>
    <m/>
    <m/>
    <m/>
    <m/>
    <m/>
    <m/>
    <m/>
    <m/>
    <m/>
    <m/>
    <m/>
    <m/>
    <m/>
    <m/>
    <m/>
    <m/>
    <m/>
    <m/>
  </r>
  <r>
    <x v="40"/>
    <n v="259797"/>
    <n v="1.4"/>
    <n v="1.3"/>
    <n v="1.6"/>
    <x v="9"/>
    <x v="3"/>
    <s v="Nebraska"/>
    <x v="40"/>
    <n v="364"/>
    <n v="259433"/>
    <n v="1.438335481871094E-4"/>
    <n v="1.257260382843657"/>
    <n v="1.5449274792178755"/>
    <n v="4.2739617156343002E-2"/>
    <n v="5.5072520782124545E-2"/>
    <n v="327"/>
    <n v="402"/>
    <n v="1.2586750424369797"/>
    <n v="1.5473619787757364"/>
    <n v="4.1324957563020348E-2"/>
    <n v="5.2638021224263642E-2"/>
    <n v="1.4084662980906732E-3"/>
    <n v="1.4439818788259179E-4"/>
    <n v="1.2640681102080813"/>
    <n v="1.552864485973265"/>
    <n v="3.5931889791918747E-2"/>
    <n v="4.7135514026735104E-2"/>
    <n v="74.782503950835377"/>
    <n v="1.2664680975911378"/>
    <n v="1.5543136008270793"/>
    <n v="3.353190240886228E-2"/>
    <n v="4.5686399172920833E-2"/>
    <m/>
    <m/>
    <m/>
    <m/>
    <m/>
    <m/>
    <m/>
    <m/>
    <m/>
    <m/>
    <m/>
    <m/>
    <m/>
    <m/>
    <m/>
    <m/>
    <m/>
    <m/>
  </r>
  <r>
    <x v="18"/>
    <n v="327117"/>
    <n v="1.5"/>
    <n v="1.4"/>
    <n v="1.7"/>
    <x v="9"/>
    <x v="3"/>
    <s v="Nevada"/>
    <x v="18"/>
    <n v="491"/>
    <n v="326626"/>
    <n v="1.3266597139243276E-4"/>
    <n v="1.3683260284119187"/>
    <n v="1.6336579711967842"/>
    <n v="3.1673971588081162E-2"/>
    <n v="6.6342028803215713E-2"/>
    <n v="448"/>
    <n v="535"/>
    <n v="1.3695405619396117"/>
    <n v="1.6355004478519919"/>
    <n v="3.04594380603882E-2"/>
    <n v="6.4499552148008066E-2"/>
    <n v="1.5068459937071846E-3"/>
    <n v="1.3305209433886554E-4"/>
    <n v="1.373793899368319"/>
    <n v="1.6398980880460501"/>
    <n v="2.620610063168094E-2"/>
    <n v="6.0101911953949871E-2"/>
    <n v="86.83546304576835"/>
    <n v="1.3756475921272386"/>
    <n v="1.6411013695708245"/>
    <n v="2.4352407872761273E-2"/>
    <n v="5.8898630429175425E-2"/>
    <m/>
    <m/>
    <m/>
    <m/>
    <m/>
    <m/>
    <m/>
    <m/>
    <m/>
    <m/>
    <m/>
    <m/>
    <m/>
    <m/>
    <m/>
    <m/>
    <m/>
    <m/>
  </r>
  <r>
    <x v="24"/>
    <n v="194715"/>
    <n v="2"/>
    <n v="1.8"/>
    <n v="2.2000000000000002"/>
    <x v="9"/>
    <x v="3"/>
    <s v="New Hampshire"/>
    <x v="24"/>
    <n v="389"/>
    <n v="194326"/>
    <n v="1.9833037537116694E-4"/>
    <n v="1.7994612688267635"/>
    <n v="2.1961220195690974"/>
    <n v="5.3873117323655073E-4"/>
    <n v="3.8779804309028165E-3"/>
    <n v="351"/>
    <n v="429"/>
    <n v="1.8026346198289809"/>
    <n v="2.2032200909020876"/>
    <n v="2.6346198289808331E-3"/>
    <n v="3.2200909020874136E-3"/>
    <n v="2.0076163481746031E-3"/>
    <n v="1.9905710361088302E-4"/>
    <n v="1.8085592445637202"/>
    <n v="2.2066734517854862"/>
    <n v="8.5592445637201475E-3"/>
    <n v="6.673451785486062E-3"/>
    <n v="77.281777097938956"/>
    <n v="1.811739625289337"/>
    <n v="2.2086286809089626"/>
    <n v="1.1739625289336919E-2"/>
    <n v="8.628680908962405E-3"/>
    <m/>
    <m/>
    <m/>
    <m/>
    <m/>
    <m/>
    <m/>
    <m/>
    <m/>
    <m/>
    <m/>
    <m/>
    <m/>
    <m/>
    <m/>
    <m/>
    <m/>
    <m/>
  </r>
  <r>
    <x v="3"/>
    <n v="1153762"/>
    <n v="2.9"/>
    <n v="2.8"/>
    <n v="3"/>
    <x v="9"/>
    <x v="3"/>
    <s v="New Jersey"/>
    <x v="3"/>
    <n v="3346"/>
    <n v="1150416"/>
    <n v="9.8121497891488879E-5"/>
    <n v="2.801956681143702"/>
    <n v="2.9981996769266801"/>
    <n v="1.9566811437021769E-3"/>
    <n v="1.8003230733198983E-3"/>
    <n v="3233"/>
    <n v="3460"/>
    <n v="2.8021377025764411"/>
    <n v="2.9988853853741064"/>
    <n v="2.1377025764413027E-3"/>
    <n v="1.114614625893573E-3"/>
    <n v="2.9017332712651979E-3"/>
    <n v="9.816320214907759E-5"/>
    <n v="2.8035700691161205"/>
    <n v="2.9998964734142755"/>
    <n v="3.5700691161206777E-3"/>
    <n v="1.0352658572454487E-4"/>
    <n v="226.43343047705545"/>
    <n v="2.8040386514487459"/>
    <n v="3.0002946180760413"/>
    <n v="4.0386514487460445E-3"/>
    <n v="2.9461807604125312E-4"/>
    <m/>
    <m/>
    <m/>
    <m/>
    <m/>
    <m/>
    <m/>
    <m/>
    <m/>
    <m/>
    <m/>
    <m/>
    <m/>
    <m/>
    <m/>
    <m/>
    <m/>
    <m/>
  </r>
  <r>
    <x v="49"/>
    <n v="294624"/>
    <n v="0.8"/>
    <n v="0.7"/>
    <n v="0.9"/>
    <x v="9"/>
    <x v="3"/>
    <s v="New Mexico"/>
    <x v="49"/>
    <n v="236"/>
    <n v="294388"/>
    <n v="1.0215554893761425E-4"/>
    <n v="0.69886541337367059"/>
    <n v="0.90317651124889908"/>
    <n v="1.1345866263293702E-3"/>
    <n v="3.176511248899061E-3"/>
    <n v="206"/>
    <n v="266"/>
    <n v="0.69919626371239274"/>
    <n v="0.90284566091017704"/>
    <n v="8.0373628760721516E-4"/>
    <n v="2.8456609101770169E-3"/>
    <n v="8.0752968976830581E-4"/>
    <n v="1.0277504101708595E-4"/>
    <n v="0.70475464875121985"/>
    <n v="0.91030473078539176"/>
    <n v="4.7546487512198921E-3"/>
    <n v="1.0304730785391736E-2"/>
    <n v="60.25378443075325"/>
    <n v="0.70697268854030926"/>
    <n v="0.91148080336208781"/>
    <n v="6.972688540309302E-3"/>
    <n v="1.1480803362087788E-2"/>
    <m/>
    <m/>
    <m/>
    <m/>
    <m/>
    <m/>
    <m/>
    <m/>
    <m/>
    <m/>
    <m/>
    <m/>
    <m/>
    <m/>
    <m/>
    <m/>
    <m/>
    <m/>
  </r>
  <r>
    <x v="25"/>
    <n v="2508236"/>
    <n v="2.6"/>
    <n v="2.6"/>
    <n v="2.7"/>
    <x v="9"/>
    <x v="3"/>
    <s v="New York"/>
    <x v="25"/>
    <n v="6521"/>
    <n v="2501715"/>
    <n v="6.3019000681345064E-5"/>
    <n v="2.5368161025545546"/>
    <n v="2.6628541039172453"/>
    <n v="6.3183897445445503E-2"/>
    <n v="3.714589608275487E-2"/>
    <n v="6364"/>
    <n v="6680"/>
    <n v="2.5372413122210191"/>
    <n v="2.6632262673847276"/>
    <n v="6.2758687778980971E-2"/>
    <n v="3.6773732615272614E-2"/>
    <n v="2.6005968893375617E-3"/>
    <n v="6.3032763830176317E-5"/>
    <n v="2.5375641255073851"/>
    <n v="2.6636296531677379"/>
    <n v="6.2435874492615007E-2"/>
    <n v="3.6370346832262257E-2"/>
    <n v="316.14430351691129"/>
    <n v="2.5377750853162966"/>
    <n v="2.6638173793151978"/>
    <n v="6.2224914683703503E-2"/>
    <n v="3.618262068480238E-2"/>
    <m/>
    <m/>
    <m/>
    <m/>
    <m/>
    <m/>
    <m/>
    <m/>
    <m/>
    <m/>
    <m/>
    <m/>
    <m/>
    <m/>
    <m/>
    <m/>
    <m/>
    <m/>
  </r>
  <r>
    <x v="10"/>
    <n v="1203271"/>
    <n v="2.4"/>
    <n v="2.2999999999999998"/>
    <n v="2.5"/>
    <x v="9"/>
    <x v="3"/>
    <s v="North Carolina"/>
    <x v="10"/>
    <n v="2888"/>
    <n v="1200383"/>
    <n v="8.7430191318900441E-5"/>
    <n v="2.312694136450987"/>
    <n v="2.4875545190887873"/>
    <n v="1.2694136450987159E-2"/>
    <n v="1.244548091121267E-2"/>
    <n v="2783"/>
    <n v="2994"/>
    <n v="2.3128621898142647"/>
    <n v="2.4882175337060395"/>
    <n v="1.2862189814264902E-2"/>
    <n v="1.1782466293960514E-2"/>
    <n v="2.4017129169813592E-3"/>
    <n v="8.7473337499611097E-5"/>
    <n v="2.3142395794817481"/>
    <n v="2.4891862544809702"/>
    <n v="1.4239579481748255E-2"/>
    <n v="1.0813745519029805E-2"/>
    <n v="210.42132464858093"/>
    <n v="2.3146915161205706"/>
    <n v="2.4895653831694906"/>
    <n v="1.4691516120570736E-2"/>
    <n v="1.0434616830509391E-2"/>
    <m/>
    <m/>
    <m/>
    <m/>
    <m/>
    <m/>
    <m/>
    <m/>
    <m/>
    <m/>
    <m/>
    <m/>
    <m/>
    <m/>
    <m/>
    <m/>
    <m/>
    <m/>
  </r>
  <r>
    <x v="46"/>
    <n v="98267"/>
    <n v="1.4"/>
    <n v="1.2"/>
    <n v="1.6"/>
    <x v="9"/>
    <x v="3"/>
    <s v="North Dakota"/>
    <x v="46"/>
    <n v="138"/>
    <n v="98129"/>
    <n v="2.3413954728893332E-4"/>
    <n v="1.1701976157464702"/>
    <n v="1.6384767103243369"/>
    <n v="2.9802384253529768E-2"/>
    <n v="3.847671032433686E-2"/>
    <n v="115"/>
    <n v="161"/>
    <n v="1.1702809691961695"/>
    <n v="1.6383933568746374"/>
    <n v="2.9719030803830426E-2"/>
    <n v="3.8393356874637297E-2"/>
    <n v="1.4238275294404523E-3"/>
    <n v="2.3655604665721703E-4"/>
    <n v="1.1872714827832351"/>
    <n v="1.6603835760976695"/>
    <n v="1.2728517216764823E-2"/>
    <n v="6.0383576097669422E-2"/>
    <n v="46.093414070855864"/>
    <n v="1.1943931753561245"/>
    <n v="1.6634378419795481"/>
    <n v="5.6068246438754077E-3"/>
    <n v="6.3437841979548049E-2"/>
    <m/>
    <m/>
    <m/>
    <m/>
    <m/>
    <m/>
    <m/>
    <m/>
    <m/>
    <m/>
    <m/>
    <m/>
    <m/>
    <m/>
    <m/>
    <m/>
    <m/>
    <m/>
  </r>
  <r>
    <x v="41"/>
    <n v="1673476"/>
    <n v="1.7"/>
    <n v="1.7"/>
    <n v="1.8"/>
    <x v="9"/>
    <x v="3"/>
    <s v="Ohio"/>
    <x v="41"/>
    <n v="2845"/>
    <n v="1670631"/>
    <n v="6.2416622134223295E-5"/>
    <n v="1.6376376361879754"/>
    <n v="1.7624708804564222"/>
    <n v="6.2362363812024535E-2"/>
    <n v="3.7529119543577849E-2"/>
    <n v="2741"/>
    <n v="2950"/>
    <n v="1.6379081624116509"/>
    <n v="1.7627979128472713"/>
    <n v="6.2091837588349019E-2"/>
    <n v="3.7202087152728769E-2"/>
    <n v="1.7011981016327056E-3"/>
    <n v="6.2447985550677628E-5"/>
    <n v="1.6387501160820279"/>
    <n v="1.7636460871833834"/>
    <n v="6.1249883917972037E-2"/>
    <n v="3.6353912816616596E-2"/>
    <n v="208.92243094961307"/>
    <n v="1.6390753243519347"/>
    <n v="1.7639184361563107"/>
    <n v="6.0924675648065252E-2"/>
    <n v="3.6081563843689324E-2"/>
    <m/>
    <m/>
    <m/>
    <m/>
    <m/>
    <m/>
    <m/>
    <m/>
    <m/>
    <m/>
    <m/>
    <m/>
    <m/>
    <m/>
    <m/>
    <m/>
    <m/>
    <m/>
  </r>
  <r>
    <x v="26"/>
    <n v="549715"/>
    <n v="1.4"/>
    <n v="1.3"/>
    <n v="1.5"/>
    <x v="9"/>
    <x v="3"/>
    <s v="Oklahoma"/>
    <x v="26"/>
    <n v="770"/>
    <n v="548945"/>
    <n v="9.886703022195798E-5"/>
    <n v="1.3018588004357465"/>
    <n v="1.4995928608796625"/>
    <n v="1.8588004357464882E-3"/>
    <n v="4.0713912033751853E-4"/>
    <n v="716"/>
    <n v="824"/>
    <n v="1.3024931100661252"/>
    <n v="1.4989585512492838"/>
    <n v="2.4931100661251815E-3"/>
    <n v="1.0414487507162118E-3"/>
    <n v="1.4042100637516014E-3"/>
    <n v="9.9050697853249426E-5"/>
    <n v="1.305159365898352"/>
    <n v="1.5032607616048508"/>
    <n v="5.1593658983519752E-3"/>
    <n v="3.2607616048507815E-3"/>
    <n v="108.73001248073795"/>
    <n v="1.3062235983478971"/>
    <n v="1.5040156408985852"/>
    <n v="6.2235983478970969E-3"/>
    <n v="4.0156408985851932E-3"/>
    <m/>
    <m/>
    <m/>
    <m/>
    <m/>
    <m/>
    <m/>
    <m/>
    <m/>
    <m/>
    <m/>
    <m/>
    <m/>
    <m/>
    <m/>
    <m/>
    <m/>
    <m/>
  </r>
  <r>
    <x v="19"/>
    <n v="510574"/>
    <n v="5.2"/>
    <n v="5.0999999999999996"/>
    <n v="5.4"/>
    <x v="9"/>
    <x v="3"/>
    <s v="Oregon"/>
    <x v="19"/>
    <n v="2655"/>
    <n v="507919"/>
    <n v="1.9728294397782626E-4"/>
    <n v="5.0027468264374315"/>
    <n v="5.3973127143930846"/>
    <n v="9.7253173562568129E-2"/>
    <n v="2.6872856069157791E-3"/>
    <n v="2555"/>
    <n v="2756"/>
    <n v="5.0041717752960393"/>
    <n v="5.3978463454856689"/>
    <n v="9.5828224703960352E-2"/>
    <n v="2.1536545143314711E-3"/>
    <n v="5.2037525205148047E-3"/>
    <n v="1.973875463350903E-4"/>
    <n v="5.0063649741797143"/>
    <n v="5.4011400668498952"/>
    <n v="9.3635025820285378E-2"/>
    <n v="1.1400668498948718E-3"/>
    <n v="201.47283817637012"/>
    <n v="5.0074329567793532"/>
    <n v="5.4020306494655896"/>
    <n v="9.2567043220646461E-2"/>
    <n v="2.0306494655892848E-3"/>
    <m/>
    <m/>
    <m/>
    <m/>
    <m/>
    <m/>
    <m/>
    <m/>
    <m/>
    <m/>
    <m/>
    <m/>
    <m/>
    <m/>
    <m/>
    <m/>
    <m/>
    <m/>
  </r>
  <r>
    <x v="11"/>
    <n v="1694084"/>
    <n v="2.2000000000000002"/>
    <n v="2.2000000000000002"/>
    <n v="2.2999999999999998"/>
    <x v="9"/>
    <x v="3"/>
    <s v="Pennsylvania"/>
    <x v="11"/>
    <n v="3727"/>
    <n v="1690357"/>
    <n v="7.0552855302963801E-5"/>
    <n v="2.1294561170974604"/>
    <n v="2.2705618277033874"/>
    <n v="7.0543882902539767E-2"/>
    <n v="2.9438172296612386E-2"/>
    <n v="3608"/>
    <n v="3847"/>
    <n v="2.1297645217120285"/>
    <n v="2.2708437125904029"/>
    <n v="7.023547828797172E-2"/>
    <n v="2.915628740959697E-2"/>
    <n v="2.2011377675665751E-3"/>
    <n v="7.0579859953322774E-5"/>
    <n v="2.1305579076132521"/>
    <n v="2.271717627519898"/>
    <n v="6.9442092386748033E-2"/>
    <n v="2.8282372480101792E-2"/>
    <n v="239.05979303553406"/>
    <n v="2.13087582860167"/>
    <n v="2.2719899946945419"/>
    <n v="6.9124171398330159E-2"/>
    <n v="2.8010005305457941E-2"/>
    <m/>
    <m/>
    <m/>
    <m/>
    <m/>
    <m/>
    <m/>
    <m/>
    <m/>
    <m/>
    <m/>
    <m/>
    <m/>
    <m/>
    <m/>
    <m/>
    <m/>
    <m/>
  </r>
  <r>
    <x v="27"/>
    <n v="146113"/>
    <n v="2.5"/>
    <n v="2.2999999999999998"/>
    <n v="2.8"/>
    <x v="9"/>
    <x v="3"/>
    <s v="Rhode Island"/>
    <x v="27"/>
    <n v="365"/>
    <n v="145748"/>
    <n v="2.5595436393104954E-4"/>
    <n v="2.2421122009878833"/>
    <n v="2.754020928849982"/>
    <n v="5.7887799012116492E-2"/>
    <n v="4.5979071150017869E-2"/>
    <n v="328"/>
    <n v="403"/>
    <n v="2.2448378994339997"/>
    <n v="2.758139248389945"/>
    <n v="5.5162100566000127E-2"/>
    <n v="4.1860751610054869E-2"/>
    <n v="2.5111460509756114E-3"/>
    <n v="2.5695158968371294E-4"/>
    <n v="2.2541944612918985"/>
    <n v="2.7680976406593243"/>
    <n v="4.5805538708101334E-2"/>
    <n v="3.1902359340675535E-2"/>
    <n v="74.844048821962829"/>
    <n v="2.2584576952573081"/>
    <n v="2.7706782447485572"/>
    <n v="4.1542304742691716E-2"/>
    <n v="2.9321755251442649E-2"/>
    <m/>
    <m/>
    <m/>
    <m/>
    <m/>
    <m/>
    <m/>
    <m/>
    <m/>
    <m/>
    <m/>
    <m/>
    <m/>
    <m/>
    <m/>
    <m/>
    <m/>
    <m/>
  </r>
  <r>
    <x v="4"/>
    <n v="611633"/>
    <n v="1.5"/>
    <n v="1.4"/>
    <n v="1.6"/>
    <x v="9"/>
    <x v="3"/>
    <s v="South Carolina"/>
    <x v="4"/>
    <n v="917"/>
    <n v="610716"/>
    <n v="9.6965232698334957E-5"/>
    <n v="1.4022998494669505"/>
    <n v="1.5962303148636205"/>
    <n v="2.2998494669506098E-3"/>
    <n v="3.7696851363795414E-3"/>
    <n v="859"/>
    <n v="977"/>
    <n v="1.4044369744601746"/>
    <n v="1.5973631246188482"/>
    <n v="4.4369744601746586E-3"/>
    <n v="2.6368753811518708E-3"/>
    <n v="1.5023959760478468E-3"/>
    <n v="9.7116448684318821E-5"/>
    <n v="1.4052795273635279"/>
    <n v="1.5995124247321657"/>
    <n v="5.2795273635279916E-3"/>
    <n v="4.8757526783438365E-4"/>
    <n v="118.64418452929891"/>
    <n v="1.4062243783325223"/>
    <n v="1.6002025308687879"/>
    <n v="6.2243783325224289E-3"/>
    <n v="2.0253086878785354E-4"/>
    <m/>
    <m/>
    <m/>
    <m/>
    <m/>
    <m/>
    <m/>
    <m/>
    <m/>
    <m/>
    <m/>
    <m/>
    <m/>
    <m/>
    <m/>
    <m/>
    <m/>
    <m/>
  </r>
  <r>
    <x v="42"/>
    <n v="117018"/>
    <n v="2"/>
    <n v="1.7"/>
    <n v="2.2000000000000002"/>
    <x v="9"/>
    <x v="3"/>
    <s v="South Dakota"/>
    <x v="42"/>
    <n v="234"/>
    <n v="116784"/>
    <n v="2.5595798711430047E-4"/>
    <n v="1.7437343679080035"/>
    <n v="2.2556503421366041"/>
    <n v="4.3734367908003557E-2"/>
    <n v="5.5650342136603914E-2"/>
    <n v="205"/>
    <n v="264"/>
    <n v="1.7518672341007366"/>
    <n v="2.2560631697687534"/>
    <n v="5.1867234100736681E-2"/>
    <n v="5.6063169768753252E-2"/>
    <n v="2.0160401380571865E-3"/>
    <n v="2.5751517284392964E-4"/>
    <n v="1.7585249652132571"/>
    <n v="2.273555310901116"/>
    <n v="5.8524965213257119E-2"/>
    <n v="7.3555310901115778E-2"/>
    <n v="59.962654492379116"/>
    <n v="1.7641100122048781"/>
    <n v="2.2765156772061386"/>
    <n v="6.4110012204878108E-2"/>
    <n v="7.6515677206138388E-2"/>
    <m/>
    <m/>
    <m/>
    <m/>
    <m/>
    <m/>
    <m/>
    <m/>
    <m/>
    <m/>
    <m/>
    <m/>
    <m/>
    <m/>
    <m/>
    <m/>
    <m/>
    <m/>
  </r>
  <r>
    <x v="16"/>
    <n v="825081"/>
    <n v="1.2"/>
    <n v="1.1000000000000001"/>
    <n v="1.3"/>
    <x v="9"/>
    <x v="3"/>
    <s v="Tennessee"/>
    <x v="16"/>
    <n v="990"/>
    <n v="824091"/>
    <n v="7.4697900331961009E-5"/>
    <n v="1.1251842930526885"/>
    <n v="1.2745800937166105"/>
    <n v="2.5184293052688433E-2"/>
    <n v="2.5419906283389526E-2"/>
    <n v="929"/>
    <n v="1052"/>
    <n v="1.1259500582367064"/>
    <n v="1.2750263307481327"/>
    <n v="2.5950058236706264E-2"/>
    <n v="2.4973669251867392E-2"/>
    <n v="1.2022045243935717E-3"/>
    <n v="7.4805948453992779E-5"/>
    <n v="1.127398575939579"/>
    <n v="1.2770104728475644"/>
    <n v="2.7398575939578951E-2"/>
    <n v="2.2989527152435629E-2"/>
    <n v="123.29240216044884"/>
    <n v="1.1280955382532944"/>
    <n v="1.2775255071065064"/>
    <n v="2.8095538253294361E-2"/>
    <n v="2.2474492893493681E-2"/>
    <m/>
    <m/>
    <m/>
    <m/>
    <m/>
    <m/>
    <m/>
    <m/>
    <m/>
    <m/>
    <m/>
    <m/>
    <m/>
    <m/>
    <m/>
    <m/>
    <m/>
    <m/>
  </r>
  <r>
    <x v="50"/>
    <n v="3690487"/>
    <n v="1.8"/>
    <n v="1.8"/>
    <n v="1.9"/>
    <x v="9"/>
    <x v="3"/>
    <s v="Texas"/>
    <x v="50"/>
    <n v="6643"/>
    <n v="3683844"/>
    <n v="4.3246932944512428E-5"/>
    <n v="1.7567865043769033"/>
    <n v="1.8432803702659282"/>
    <n v="4.3213495623096732E-2"/>
    <n v="5.6719629734071741E-2"/>
    <n v="6484"/>
    <n v="6803"/>
    <n v="1.7569496925473522"/>
    <n v="1.843388149043744"/>
    <n v="4.3050307452647818E-2"/>
    <n v="5.6611850956255871E-2"/>
    <n v="1.8005520172985076E-3"/>
    <n v="4.325623697271064E-5"/>
    <n v="1.7572957803257969"/>
    <n v="1.8438082542712184"/>
    <n v="4.2704219674203125E-2"/>
    <n v="5.6191745728781495E-2"/>
    <n v="319.21561126886843"/>
    <n v="1.7574391056372665"/>
    <n v="1.8439358956259619"/>
    <n v="4.2560894362733581E-2"/>
    <n v="5.6064104374037971E-2"/>
    <m/>
    <m/>
    <m/>
    <m/>
    <m/>
    <m/>
    <m/>
    <m/>
    <m/>
    <m/>
    <m/>
    <m/>
    <m/>
    <m/>
    <m/>
    <m/>
    <m/>
    <m/>
  </r>
  <r>
    <x v="12"/>
    <n v="430133"/>
    <n v="1.6"/>
    <n v="1.5"/>
    <n v="1.7"/>
    <x v="9"/>
    <x v="3"/>
    <s v="Utah"/>
    <x v="12"/>
    <n v="688"/>
    <n v="429445"/>
    <n v="1.1942409003283831E-4"/>
    <n v="1.4800811792675874"/>
    <n v="1.718929359333264"/>
    <n v="1.9918820732412579E-2"/>
    <n v="1.8929359333264006E-2"/>
    <n v="637"/>
    <n v="740"/>
    <n v="1.4809372914889116"/>
    <n v="1.7203981094219696"/>
    <n v="1.9062708511088378E-2"/>
    <n v="2.0398109421969624E-2"/>
    <n v="1.6039563759999314E-3"/>
    <n v="1.1967214558979455E-4"/>
    <n v="1.4842842304101369"/>
    <n v="1.7236285215897258"/>
    <n v="1.5715769589863093E-2"/>
    <n v="2.3628521589725837E-2"/>
    <n v="102.77102534394696"/>
    <n v="1.4856556219901285"/>
    <n v="1.7245819715569228"/>
    <n v="1.4344378009871539E-2"/>
    <n v="2.4581971556922877E-2"/>
    <m/>
    <m/>
    <m/>
    <m/>
    <m/>
    <m/>
    <m/>
    <m/>
    <m/>
    <m/>
    <m/>
    <m/>
    <m/>
    <m/>
    <m/>
    <m/>
    <m/>
    <m/>
  </r>
  <r>
    <x v="44"/>
    <n v="92230"/>
    <n v="2.5"/>
    <n v="2.2000000000000002"/>
    <n v="2.8"/>
    <x v="9"/>
    <x v="3"/>
    <s v="Vermont"/>
    <x v="44"/>
    <n v="231"/>
    <n v="91999"/>
    <n v="3.225799136885271E-4"/>
    <n v="2.1820281314161027"/>
    <n v="2.8271879587931568"/>
    <n v="1.7971868583897432E-2"/>
    <n v="2.7187958793156941E-2"/>
    <n v="201"/>
    <n v="261"/>
    <n v="2.1793342730131195"/>
    <n v="2.82988181719614"/>
    <n v="2.0665726986880628E-2"/>
    <n v="2.9881817196140137E-2"/>
    <n v="2.5253282930250533E-3"/>
    <n v="3.2456339777895652E-4"/>
    <n v="2.2007648952460968"/>
    <n v="2.8498916908040095"/>
    <n v="7.6489524609657522E-4"/>
    <n v="4.9891690804009681E-2"/>
    <n v="59.562825286636141"/>
    <n v="2.2078589978055625"/>
    <n v="2.8536395957353249"/>
    <n v="7.8589978055623178E-3"/>
    <n v="5.3639595735325063E-2"/>
    <m/>
    <m/>
    <m/>
    <m/>
    <m/>
    <m/>
    <m/>
    <m/>
    <m/>
    <m/>
    <m/>
    <m/>
    <m/>
    <m/>
    <m/>
    <m/>
    <m/>
    <m/>
  </r>
  <r>
    <x v="43"/>
    <n v="1064202"/>
    <n v="2.1"/>
    <n v="2"/>
    <n v="2.2000000000000002"/>
    <x v="9"/>
    <x v="3"/>
    <s v="Virginia"/>
    <x v="43"/>
    <n v="2235"/>
    <n v="1061967"/>
    <n v="8.6977367577267687E-5"/>
    <n v="2.0131878266245851"/>
    <n v="2.1871425617791203"/>
    <n v="1.3187826624585064E-2"/>
    <n v="1.2857438220879924E-2"/>
    <n v="2143"/>
    <n v="2328"/>
    <n v="2.0137154412414184"/>
    <n v="2.1875546183901178"/>
    <n v="1.3715441241418436E-2"/>
    <n v="1.24453816098824E-2"/>
    <n v="2.1019624608938068E-3"/>
    <n v="8.7032899703543251E-5"/>
    <n v="2.0149295611902636"/>
    <n v="2.18899536059735"/>
    <n v="1.4929561190263563E-2"/>
    <n v="1.1004639402650174E-2"/>
    <n v="185.14216913310938"/>
    <n v="2.0154462241098181"/>
    <n v="2.1894183655136992"/>
    <n v="1.5446224109818107E-2"/>
    <n v="1.0581634486301006E-2"/>
    <m/>
    <m/>
    <m/>
    <m/>
    <m/>
    <m/>
    <m/>
    <m/>
    <m/>
    <m/>
    <m/>
    <m/>
    <m/>
    <m/>
    <m/>
    <m/>
    <m/>
    <m/>
  </r>
  <r>
    <x v="28"/>
    <n v="932818"/>
    <n v="2"/>
    <n v="1.9"/>
    <n v="2.1"/>
    <x v="9"/>
    <x v="3"/>
    <s v="Washington"/>
    <x v="28"/>
    <n v="1866"/>
    <n v="930952"/>
    <n v="9.0671787747279652E-5"/>
    <n v="1.9097184277073966"/>
    <n v="2.091062003201956"/>
    <n v="9.7184277073967262E-3"/>
    <n v="8.9379967980440789E-3"/>
    <n v="1782"/>
    <n v="1951"/>
    <n v="1.9103404951448193"/>
    <n v="2.0915119562444122"/>
    <n v="1.0340495144819384E-2"/>
    <n v="8.4880437555878707E-3"/>
    <n v="2.0024410304213557E-3"/>
    <n v="9.0741152245978469E-5"/>
    <n v="1.9116998781753773"/>
    <n v="2.0931821826673342"/>
    <n v="1.1699878175377432E-2"/>
    <n v="6.8178173326658431E-3"/>
    <n v="169.18154974362045"/>
    <n v="1.9122943688248575"/>
    <n v="2.093659708083039"/>
    <n v="1.2294368824857571E-2"/>
    <n v="6.3402919169610605E-3"/>
    <m/>
    <m/>
    <m/>
    <m/>
    <m/>
    <m/>
    <m/>
    <m/>
    <m/>
    <m/>
    <m/>
    <m/>
    <m/>
    <m/>
    <m/>
    <m/>
    <m/>
    <m/>
  </r>
  <r>
    <x v="5"/>
    <n v="255361"/>
    <n v="1.4"/>
    <n v="1.2"/>
    <n v="1.5"/>
    <x v="9"/>
    <x v="3"/>
    <s v="West Virginia"/>
    <x v="5"/>
    <n v="358"/>
    <n v="255003"/>
    <n v="1.4512104386807067E-4"/>
    <n v="1.2568158219806689"/>
    <n v="1.5470579097168102"/>
    <n v="5.6815821980668924E-2"/>
    <n v="4.7057909716810231E-2"/>
    <n v="321"/>
    <n v="395"/>
    <n v="1.2570439495459369"/>
    <n v="1.5468297821515424"/>
    <n v="5.7043949545936945E-2"/>
    <n v="4.6829782151542432E-2"/>
    <n v="1.4094372872719312E-3"/>
    <n v="1.4570026421167656E-4"/>
    <n v="1.2637370230602547"/>
    <n v="1.5551375514836077"/>
    <n v="6.3737023060254749E-2"/>
    <n v="5.5137551483607661E-2"/>
    <n v="74.16436094964088"/>
    <n v="1.2661827175910083"/>
    <n v="1.5566078228089499"/>
    <n v="6.6182717591008355E-2"/>
    <n v="5.6607822808949937E-2"/>
    <m/>
    <m/>
    <m/>
    <m/>
    <m/>
    <m/>
    <m/>
    <m/>
    <m/>
    <m/>
    <m/>
    <m/>
    <m/>
    <m/>
    <m/>
    <m/>
    <m/>
    <m/>
  </r>
  <r>
    <x v="13"/>
    <n v="797219"/>
    <n v="2.7"/>
    <n v="2.6"/>
    <n v="2.8"/>
    <x v="9"/>
    <x v="3"/>
    <s v="Wisconsin"/>
    <x v="13"/>
    <n v="2152"/>
    <n v="795067"/>
    <n v="1.1389499178106633E-4"/>
    <n v="2.5854887409197347"/>
    <n v="2.8132787244818673"/>
    <n v="1.4511259080265404E-2"/>
    <n v="1.327872448186751E-2"/>
    <n v="2062"/>
    <n v="2244"/>
    <n v="2.5864912903480723"/>
    <n v="2.8147848959947015"/>
    <n v="1.3508709651927742E-2"/>
    <n v="1.4784895994701674E-2"/>
    <n v="2.7017800010207117E-3"/>
    <n v="1.1397031573533224E-4"/>
    <n v="2.5878096852853796"/>
    <n v="2.815750316756044"/>
    <n v="1.2190314714620509E-2"/>
    <n v="1.5750316756044214E-2"/>
    <n v="181.61809276387282"/>
    <n v="2.5885004489488193"/>
    <n v="2.8163139075189898"/>
    <n v="1.1499551051180834E-2"/>
    <n v="1.6313907518989978E-2"/>
    <m/>
    <m/>
    <m/>
    <m/>
    <m/>
    <m/>
    <m/>
    <m/>
    <m/>
    <m/>
    <m/>
    <m/>
    <m/>
    <m/>
    <m/>
    <m/>
    <m/>
    <m/>
  </r>
  <r>
    <x v="29"/>
    <n v="82126"/>
    <n v="1.2"/>
    <n v="1"/>
    <n v="1.5"/>
    <x v="9"/>
    <x v="3"/>
    <s v="Wyoming"/>
    <x v="29"/>
    <n v="99"/>
    <n v="82027"/>
    <n v="2.3731385615943074E-4"/>
    <n v="0.96815091748107296"/>
    <n v="1.4427786297999345"/>
    <n v="3.1849082518927041E-2"/>
    <n v="5.7221370200065458E-2"/>
    <n v="80"/>
    <n v="118"/>
    <n v="0.97411294839636653"/>
    <n v="1.4368165988846406"/>
    <n v="2.5887051603633471E-2"/>
    <n v="6.3183401115359361E-2"/>
    <n v="1.228794888894897E-3"/>
    <n v="2.4072398847972809E-4"/>
    <n v="0.98807090041516887"/>
    <n v="1.4695188773746251"/>
    <n v="1.1929099584831127E-2"/>
    <n v="3.0481122625374946E-2"/>
    <n v="39.070145675190354"/>
    <n v="0.99702684332842384"/>
    <n v="1.472738776789051"/>
    <n v="2.9731566715761604E-3"/>
    <n v="2.7261223210949037E-2"/>
    <m/>
    <m/>
    <m/>
    <m/>
    <m/>
    <m/>
    <m/>
    <m/>
    <m/>
    <m/>
    <m/>
    <m/>
    <m/>
    <m/>
    <m/>
    <m/>
    <m/>
    <m/>
  </r>
  <r>
    <x v="6"/>
    <n v="674152"/>
    <n v="1.5"/>
    <n v="1.4"/>
    <n v="1.6"/>
    <x v="1"/>
    <x v="3"/>
    <s v="Alabama"/>
    <x v="6"/>
    <n v="1011"/>
    <n v="673141"/>
    <n v="9.2371915519135587E-5"/>
    <n v="1.407289881820337"/>
    <n v="1.592033712858608"/>
    <n v="7.2898818203370741E-3"/>
    <n v="7.9662871413921366E-3"/>
    <n v="949"/>
    <n v="1074"/>
    <n v="1.4076944071960034"/>
    <n v="1.5931125324852555"/>
    <n v="7.6944071960034499E-3"/>
    <n v="6.8874675147445608E-3"/>
    <n v="1.5025023401391369E-3"/>
    <n v="9.2502584119807525E-5"/>
    <n v="1.4099997560193294"/>
    <n v="1.5950049242589444"/>
    <n v="9.9997560193294532E-3"/>
    <n v="4.9950757410557323E-3"/>
    <n v="124.57391124027197"/>
    <n v="1.4108514905574825"/>
    <n v="1.5956365262707437"/>
    <n v="1.0851490557482579E-2"/>
    <n v="4.3634737292563841E-3"/>
    <m/>
    <m/>
    <m/>
    <m/>
    <m/>
    <m/>
    <m/>
    <m/>
    <m/>
    <m/>
    <m/>
    <m/>
    <m/>
    <m/>
    <m/>
    <m/>
    <m/>
    <m/>
  </r>
  <r>
    <x v="30"/>
    <n v="122904"/>
    <n v="2"/>
    <n v="1.8"/>
    <n v="2.2999999999999998"/>
    <x v="1"/>
    <x v="3"/>
    <s v="Alaska"/>
    <x v="30"/>
    <n v="246"/>
    <n v="122658"/>
    <n v="2.4987025370433821E-4"/>
    <n v="1.7516919411794736"/>
    <n v="2.2514324485881501"/>
    <n v="4.8308058820526467E-2"/>
    <n v="4.8567551411849763E-2"/>
    <n v="216"/>
    <n v="277"/>
    <n v="1.7574692442882249"/>
    <n v="2.2537915771659183"/>
    <n v="4.2530755711775114E-2"/>
    <n v="4.6208422834081553E-2"/>
    <n v="2.0171270316663315E-3"/>
    <n v="2.5131645788852177E-4"/>
    <n v="1.7658105737778098"/>
    <n v="2.2684434895548535"/>
    <n v="3.4189426222190233E-2"/>
    <n v="3.1556510445146291E-2"/>
    <n v="61.477916329062587"/>
    <n v="1.7710975041307546"/>
    <n v="2.2712927365859619"/>
    <n v="2.8902495869245426E-2"/>
    <n v="2.8707263414037953E-2"/>
    <m/>
    <m/>
    <m/>
    <m/>
    <m/>
    <m/>
    <m/>
    <m/>
    <m/>
    <m/>
    <m/>
    <m/>
    <m/>
    <m/>
    <m/>
    <m/>
    <m/>
    <m/>
  </r>
  <r>
    <x v="0"/>
    <n v="853801"/>
    <n v="1.9"/>
    <n v="1.8"/>
    <n v="2"/>
    <x v="1"/>
    <x v="3"/>
    <s v="Arizona"/>
    <x v="0"/>
    <n v="1622"/>
    <n v="852179"/>
    <n v="9.2364257031985009E-5"/>
    <n v="1.8073758463410492"/>
    <n v="1.9921043604050195"/>
    <n v="7.3758463410491526E-3"/>
    <n v="7.8956395949805191E-3"/>
    <n v="1544"/>
    <n v="1702"/>
    <n v="1.8083839208433816"/>
    <n v="1.9934387521213959"/>
    <n v="8.3839208433815759E-3"/>
    <n v="6.5612478786041262E-3"/>
    <n v="1.9019811677756448E-3"/>
    <n v="9.2445576609553128E-5"/>
    <n v="1.8095355911660918"/>
    <n v="1.9944267443851982"/>
    <n v="9.5355911660917059E-3"/>
    <n v="5.5732556148018197E-3"/>
    <n v="157.74390622086366"/>
    <n v="1.8101897544398704"/>
    <n v="1.994943808951134"/>
    <n v="1.0189754439870358E-2"/>
    <n v="5.05619104886601E-3"/>
    <m/>
    <m/>
    <m/>
    <m/>
    <m/>
    <m/>
    <m/>
    <m/>
    <m/>
    <m/>
    <m/>
    <m/>
    <m/>
    <m/>
    <m/>
    <m/>
    <m/>
    <m/>
  </r>
  <r>
    <x v="7"/>
    <n v="412287"/>
    <n v="2.2000000000000002"/>
    <n v="2"/>
    <n v="2.2999999999999998"/>
    <x v="1"/>
    <x v="3"/>
    <s v="Arkansas"/>
    <x v="7"/>
    <n v="907"/>
    <n v="411380"/>
    <n v="1.4301245430199986E-4"/>
    <n v="2.0569113851593466"/>
    <n v="2.342936293763346"/>
    <n v="5.6911385159346572E-2"/>
    <n v="4.2936293763346178E-2"/>
    <n v="849"/>
    <n v="966"/>
    <n v="2.0592451374891763"/>
    <n v="2.343028036295105"/>
    <n v="5.9245137489176258E-2"/>
    <n v="4.302803629510521E-2"/>
    <n v="2.2045620179053367E-3"/>
    <n v="1.432372473146482E-4"/>
    <n v="2.0613247705906881"/>
    <n v="2.3477992652199853"/>
    <n v="6.1324770590688082E-2"/>
    <n v="4.7799265219985454E-2"/>
    <n v="117.95448426308259"/>
    <n v="2.0627270891336242"/>
    <n v="2.34882241893945"/>
    <n v="6.2727089133624236E-2"/>
    <n v="4.8822418939450163E-2"/>
    <m/>
    <m/>
    <m/>
    <m/>
    <m/>
    <m/>
    <m/>
    <m/>
    <m/>
    <m/>
    <m/>
    <m/>
    <m/>
    <m/>
    <m/>
    <m/>
    <m/>
    <m/>
  </r>
  <r>
    <x v="31"/>
    <n v="5724081"/>
    <n v="2.7"/>
    <n v="2.6"/>
    <n v="2.7"/>
    <x v="1"/>
    <x v="3"/>
    <s v="California"/>
    <x v="31"/>
    <n v="15455"/>
    <n v="5708626"/>
    <n v="4.2509865926416721E-5"/>
    <n v="2.6574868671736218"/>
    <n v="2.7425065990264548"/>
    <n v="5.7486867173621725E-2"/>
    <n v="4.2506599026454595E-2"/>
    <n v="15212"/>
    <n v="15699"/>
    <n v="2.6575445036504548"/>
    <n v="2.7426236630823357"/>
    <n v="5.7544503650454715E-2"/>
    <n v="4.2623663082335561E-2"/>
    <n v="2.7003304733462076E-3"/>
    <n v="4.251378171567598E-5"/>
    <n v="2.6578166916305319"/>
    <n v="2.7428442550618835"/>
    <n v="5.7816691630531825E-2"/>
    <n v="4.2844255061883274E-2"/>
    <n v="486.66714208871463"/>
    <n v="2.6579073475942017"/>
    <n v="2.742928299513685"/>
    <n v="5.7907347594201575E-2"/>
    <n v="4.292829951368482E-2"/>
    <m/>
    <m/>
    <m/>
    <m/>
    <m/>
    <m/>
    <m/>
    <m/>
    <m/>
    <m/>
    <m/>
    <m/>
    <m/>
    <m/>
    <m/>
    <m/>
    <m/>
    <m/>
  </r>
  <r>
    <x v="8"/>
    <n v="677622"/>
    <n v="1"/>
    <n v="0.9"/>
    <n v="1"/>
    <x v="1"/>
    <x v="3"/>
    <s v="Colorado"/>
    <x v="8"/>
    <n v="678"/>
    <n v="676944"/>
    <n v="7.5276265136297725E-5"/>
    <n v="0.92528156799190653"/>
    <n v="1.0758340982645018"/>
    <n v="2.5281567991906506E-2"/>
    <n v="7.5834098264501826E-2"/>
    <n v="627"/>
    <n v="729"/>
    <n v="0.92529463329112693"/>
    <n v="1.0758210329652815"/>
    <n v="2.5294633291126911E-2"/>
    <n v="7.5821032965281532E-2"/>
    <n v="1.0033866594381731E-3"/>
    <n v="7.5435340578469261E-5"/>
    <n v="0.92795131885970383"/>
    <n v="1.0788220000166424"/>
    <n v="2.7951318859703811E-2"/>
    <n v="7.8822000016642413E-2"/>
    <n v="102.05244598167393"/>
    <n v="0.92882305825959022"/>
    <n v="1.0794260012671519"/>
    <n v="2.8823058259590195E-2"/>
    <n v="7.9426001267151936E-2"/>
    <m/>
    <m/>
    <m/>
    <m/>
    <m/>
    <m/>
    <m/>
    <m/>
    <m/>
    <m/>
    <m/>
    <m/>
    <m/>
    <m/>
    <m/>
    <m/>
    <m/>
    <m/>
  </r>
  <r>
    <x v="20"/>
    <n v="517649"/>
    <n v="3.2"/>
    <n v="3.1"/>
    <n v="3.4"/>
    <x v="1"/>
    <x v="3"/>
    <s v="Connecticut"/>
    <x v="20"/>
    <n v="1656"/>
    <n v="515993"/>
    <n v="1.5383214407755673E-4"/>
    <n v="3.0452467684674303"/>
    <n v="3.3529110566225442"/>
    <n v="5.4753231532569835E-2"/>
    <n v="4.7088943377455728E-2"/>
    <n v="1577"/>
    <n v="1737"/>
    <n v="3.0464658484803411"/>
    <n v="3.3555555984846874"/>
    <n v="5.3534151519659012E-2"/>
    <n v="4.4444401515312482E-2"/>
    <n v="3.2027656309933246E-3"/>
    <n v="1.5396404877969928E-4"/>
    <n v="3.0488015822136254"/>
    <n v="3.3567296797730242"/>
    <n v="5.1198417786374684E-2"/>
    <n v="4.3270320226975745E-2"/>
    <n v="159.28447215313957"/>
    <n v="3.0498789282882153"/>
    <n v="3.3575841303001521"/>
    <n v="5.0121071711784815E-2"/>
    <n v="4.2415869699847786E-2"/>
    <m/>
    <m/>
    <m/>
    <m/>
    <m/>
    <m/>
    <m/>
    <m/>
    <m/>
    <m/>
    <m/>
    <m/>
    <m/>
    <m/>
    <m/>
    <m/>
    <m/>
    <m/>
  </r>
  <r>
    <x v="32"/>
    <n v="107916"/>
    <n v="2.8"/>
    <n v="2.5"/>
    <n v="3.1"/>
    <x v="1"/>
    <x v="3"/>
    <s v="Delaware"/>
    <x v="32"/>
    <n v="302"/>
    <n v="107614"/>
    <n v="3.1517893993421146E-4"/>
    <n v="2.4832939463847774"/>
    <n v="3.1136518262532"/>
    <n v="1.6706053615222594E-2"/>
    <n v="1.3651826253199939E-2"/>
    <n v="269"/>
    <n v="337"/>
    <n v="2.4926794914563177"/>
    <n v="3.1227992142036398"/>
    <n v="7.3205085436822692E-3"/>
    <n v="2.2799214203639728E-2"/>
    <n v="2.8161710145424468E-3"/>
    <n v="3.1666049008773062E-4"/>
    <n v="2.499510524454716"/>
    <n v="3.1328315046301776"/>
    <n v="4.8947554528400161E-4"/>
    <n v="3.2831504630177477E-2"/>
    <n v="68.077990901125233"/>
    <n v="2.5053940990355779"/>
    <n v="3.1362140667159597"/>
    <n v="5.3940990355778595E-3"/>
    <n v="3.6214066715959614E-2"/>
    <m/>
    <m/>
    <m/>
    <m/>
    <m/>
    <m/>
    <m/>
    <m/>
    <m/>
    <m/>
    <m/>
    <m/>
    <m/>
    <m/>
    <m/>
    <m/>
    <m/>
    <m/>
  </r>
  <r>
    <x v="47"/>
    <n v="60385"/>
    <n v="2.6"/>
    <n v="2.2999999999999998"/>
    <n v="3.1"/>
    <x v="1"/>
    <x v="3"/>
    <s v="District of Columbia"/>
    <x v="47"/>
    <n v="157"/>
    <n v="60228"/>
    <n v="4.0616596836013318E-4"/>
    <n v="2.1938174712357932"/>
    <n v="3.0061494079560593"/>
    <n v="0.10618252876420664"/>
    <n v="9.385059204394075E-2"/>
    <n v="133"/>
    <n v="182"/>
    <n v="2.2025337418233004"/>
    <n v="3.0139935414424111"/>
    <n v="9.7466258176699405E-2"/>
    <n v="8.6006458557589038E-2"/>
    <n v="2.6316240810600002E-3"/>
    <n v="4.0983350186417778E-4"/>
    <n v="2.2217905791958223"/>
    <n v="3.0414575829241781"/>
    <n v="7.8209420804177476E-2"/>
    <n v="5.8542417075821973E-2"/>
    <n v="49.125122095677874"/>
    <n v="2.2331636955557141"/>
    <n v="3.0466438171966694"/>
    <n v="6.6836304444285677E-2"/>
    <n v="5.3356182803330654E-2"/>
    <m/>
    <m/>
    <m/>
    <m/>
    <m/>
    <m/>
    <m/>
    <m/>
    <m/>
    <m/>
    <m/>
    <m/>
    <m/>
    <m/>
    <m/>
    <m/>
    <m/>
    <m/>
  </r>
  <r>
    <x v="14"/>
    <n v="2305437"/>
    <n v="2.1"/>
    <n v="2"/>
    <n v="2.1"/>
    <x v="1"/>
    <x v="3"/>
    <s v="Florida"/>
    <x v="14"/>
    <n v="4841"/>
    <n v="2300596"/>
    <n v="5.9088902582112715E-5"/>
    <n v="2.0407299170169479"/>
    <n v="2.1589077221811737"/>
    <n v="4.0729917016947947E-2"/>
    <n v="5.8907722181173572E-2"/>
    <n v="4706"/>
    <n v="4978"/>
    <n v="2.0412615916201569"/>
    <n v="2.1592435620665409"/>
    <n v="4.1261591620156857E-2"/>
    <n v="5.92435620665408E-2"/>
    <n v="2.1006484496673863E-3"/>
    <n v="5.9106323226302284E-5"/>
    <n v="2.041542126441084"/>
    <n v="2.1597547728936886"/>
    <n v="4.1542126441084015E-2"/>
    <n v="5.9754772893688468E-2"/>
    <n v="272.46452542518853"/>
    <n v="2.0417736955328558"/>
    <n v="2.1599569603234543"/>
    <n v="4.1773695532855815E-2"/>
    <n v="5.9956960323454211E-2"/>
    <m/>
    <m/>
    <m/>
    <m/>
    <m/>
    <m/>
    <m/>
    <m/>
    <m/>
    <m/>
    <m/>
    <m/>
    <m/>
    <m/>
    <m/>
    <m/>
    <m/>
    <m/>
  </r>
  <r>
    <x v="1"/>
    <n v="1346495"/>
    <n v="2.2000000000000002"/>
    <n v="2.1"/>
    <n v="2.2999999999999998"/>
    <x v="1"/>
    <x v="3"/>
    <s v="Georgia"/>
    <x v="1"/>
    <n v="2962"/>
    <n v="1343533"/>
    <n v="7.9133007113822284E-5"/>
    <n v="2.1206523615656008"/>
    <n v="2.2789183757932454"/>
    <n v="2.0652361565600685E-2"/>
    <n v="2.1081624206754412E-2"/>
    <n v="2856"/>
    <n v="3069"/>
    <n v="2.1210624621703014"/>
    <n v="2.2792509441178765"/>
    <n v="2.1062462170301277E-2"/>
    <n v="2.074905588212328E-2"/>
    <n v="2.2012055548441337E-3"/>
    <n v="7.9171116695027222E-5"/>
    <n v="2.1220344381491065"/>
    <n v="2.2803766715391607"/>
    <n v="2.2034438149106439E-2"/>
    <n v="1.962332846083914E-2"/>
    <n v="213.12107271245759"/>
    <n v="2.1224379145828762"/>
    <n v="2.2807158619159447"/>
    <n v="2.2437914582876139E-2"/>
    <n v="1.9284138084055158E-2"/>
    <m/>
    <m/>
    <m/>
    <m/>
    <m/>
    <m/>
    <m/>
    <m/>
    <m/>
    <m/>
    <m/>
    <m/>
    <m/>
    <m/>
    <m/>
    <m/>
    <m/>
    <m/>
  </r>
  <r>
    <x v="45"/>
    <n v="169324"/>
    <n v="3"/>
    <n v="2.8"/>
    <n v="3.3"/>
    <x v="1"/>
    <x v="3"/>
    <s v="Hawaii"/>
    <x v="45"/>
    <n v="508"/>
    <n v="168816"/>
    <n v="2.6050074573315176E-4"/>
    <n v="2.7396646177120774"/>
    <n v="3.2606661091783811"/>
    <n v="6.0335382287922457E-2"/>
    <n v="3.9333890821618755E-2"/>
    <n v="464"/>
    <n v="553"/>
    <n v="2.740308520942099"/>
    <n v="3.265928043277976"/>
    <n v="5.9691479057900843E-2"/>
    <n v="3.4071956722023788E-2"/>
    <n v="3.0114405582519401E-3"/>
    <n v="2.6122878939254305E-4"/>
    <n v="2.7502117688593968"/>
    <n v="3.2726693476444835"/>
    <n v="4.9788231140603045E-2"/>
    <n v="2.7330652355516349E-2"/>
    <n v="88.258401670705908"/>
    <n v="2.7537794408629068"/>
    <n v="3.2750073789877172"/>
    <n v="4.6220559137092998E-2"/>
    <n v="2.4992621012282612E-2"/>
    <m/>
    <m/>
    <m/>
    <m/>
    <m/>
    <m/>
    <m/>
    <m/>
    <m/>
    <m/>
    <m/>
    <m/>
    <m/>
    <m/>
    <m/>
    <m/>
    <m/>
    <m/>
  </r>
  <r>
    <x v="21"/>
    <n v="228122"/>
    <n v="2"/>
    <n v="1.8"/>
    <n v="2.2000000000000002"/>
    <x v="1"/>
    <x v="3"/>
    <s v="Idaho"/>
    <x v="21"/>
    <n v="456"/>
    <n v="227666"/>
    <n v="1.8328581087552644E-4"/>
    <n v="1.8156445860173644"/>
    <n v="2.1822162077684175"/>
    <n v="1.5644586017364404E-2"/>
    <n v="1.7783792231582662E-2"/>
    <n v="415"/>
    <n v="499"/>
    <n v="1.8192020059441878"/>
    <n v="2.1874260264244572"/>
    <n v="1.920200594418775E-2"/>
    <n v="1.2573973575543018E-2"/>
    <n v="2.007316341200245E-3"/>
    <n v="1.8385888994100033E-4"/>
    <n v="1.8234574512592447"/>
    <n v="2.1911752311412456"/>
    <n v="2.3457451259244699E-2"/>
    <n v="8.8247688587546058E-3"/>
    <n v="83.665520546465331"/>
    <n v="1.8261323069456525"/>
    <n v="2.1928839209295861"/>
    <n v="2.6132306945652495E-2"/>
    <n v="7.1160790704141164E-3"/>
    <m/>
    <m/>
    <m/>
    <m/>
    <m/>
    <m/>
    <m/>
    <m/>
    <m/>
    <m/>
    <m/>
    <m/>
    <m/>
    <m/>
    <m/>
    <m/>
    <m/>
    <m/>
  </r>
  <r>
    <x v="34"/>
    <n v="1872358"/>
    <n v="2.6"/>
    <n v="2.5"/>
    <n v="2.6"/>
    <x v="1"/>
    <x v="3"/>
    <s v="Illinois"/>
    <x v="34"/>
    <n v="4868"/>
    <n v="1867490"/>
    <n v="7.2940574952515261E-5"/>
    <n v="2.5269895666122921"/>
    <n v="2.6728707165173229"/>
    <n v="2.6989566612292126E-2"/>
    <n v="7.2870716517322798E-2"/>
    <n v="4732"/>
    <n v="5005"/>
    <n v="2.5272944597133669"/>
    <n v="2.673099909312215"/>
    <n v="2.7294459713366859E-2"/>
    <n v="7.3099909312214884E-2"/>
    <n v="2.6009506397631061E-3"/>
    <n v="7.2961913367066748E-5"/>
    <n v="2.5279887263960394"/>
    <n v="2.6739125531301728"/>
    <n v="2.7988726396039443E-2"/>
    <n v="7.3912553130172753E-2"/>
    <n v="273.15476000666382"/>
    <n v="2.5282737794521153"/>
    <n v="2.6741615848742981"/>
    <n v="2.8273779452115289E-2"/>
    <n v="7.4161584874298025E-2"/>
    <m/>
    <m/>
    <m/>
    <m/>
    <m/>
    <m/>
    <m/>
    <m/>
    <m/>
    <m/>
    <m/>
    <m/>
    <m/>
    <m/>
    <m/>
    <m/>
    <m/>
    <m/>
  </r>
  <r>
    <x v="22"/>
    <n v="924149"/>
    <n v="4.0999999999999996"/>
    <n v="4"/>
    <n v="4.2"/>
    <x v="1"/>
    <x v="3"/>
    <s v="Indiana"/>
    <x v="22"/>
    <n v="3789"/>
    <n v="920360"/>
    <n v="1.3027955441306452E-4"/>
    <n v="3.969708650952088"/>
    <n v="4.2302677597782168"/>
    <n v="3.0291349047911975E-2"/>
    <n v="3.0267759778216607E-2"/>
    <n v="3669"/>
    <n v="3910"/>
    <n v="3.9701390143797157"/>
    <n v="4.2309194729421336"/>
    <n v="2.9860985620284275E-2"/>
    <n v="3.0919472942133375E-2"/>
    <n v="4.1020495304934547E-3"/>
    <n v="1.3032819678662042E-4"/>
    <n v="3.9717213337068338"/>
    <n v="4.2323777272800758"/>
    <n v="2.8278666293166221E-2"/>
    <n v="3.2377727280075597E-2"/>
    <n v="240.8102587981237"/>
    <n v="3.9723035360865278"/>
    <n v="4.2328775969940207"/>
    <n v="2.7696463913472247E-2"/>
    <n v="3.2877596994020486E-2"/>
    <m/>
    <m/>
    <m/>
    <m/>
    <m/>
    <m/>
    <m/>
    <m/>
    <m/>
    <m/>
    <m/>
    <m/>
    <m/>
    <m/>
    <m/>
    <m/>
    <m/>
    <m/>
  </r>
  <r>
    <x v="33"/>
    <n v="433833"/>
    <n v="2.5"/>
    <n v="2.2999999999999998"/>
    <n v="2.6"/>
    <x v="1"/>
    <x v="3"/>
    <s v="Iowa"/>
    <x v="33"/>
    <n v="1085"/>
    <n v="432748"/>
    <n v="1.4862662594918659E-4"/>
    <n v="2.3523357259235387"/>
    <n v="2.6495889778219115"/>
    <n v="5.2335725923538856E-2"/>
    <n v="4.9588977821911406E-2"/>
    <n v="1021"/>
    <n v="1150"/>
    <n v="2.3534401486286196"/>
    <n v="2.6507895895425198"/>
    <n v="5.3440148628619788E-2"/>
    <n v="5.0789589542519664E-2"/>
    <n v="2.505367515021235E-3"/>
    <n v="1.4882168597113655E-4"/>
    <n v="2.3565458290500985"/>
    <n v="2.6541892009923718"/>
    <n v="5.6545829050098639E-2"/>
    <n v="5.4189200992371678E-2"/>
    <n v="128.98584309176812"/>
    <n v="2.3578629339655985"/>
    <n v="2.6551771100923656"/>
    <n v="5.7862933965598717E-2"/>
    <n v="5.5177110092365478E-2"/>
    <m/>
    <m/>
    <m/>
    <m/>
    <m/>
    <m/>
    <m/>
    <m/>
    <m/>
    <m/>
    <m/>
    <m/>
    <m/>
    <m/>
    <m/>
    <m/>
    <m/>
    <m/>
  </r>
  <r>
    <x v="35"/>
    <n v="422734"/>
    <n v="2"/>
    <n v="1.9"/>
    <n v="2.1"/>
    <x v="1"/>
    <x v="3"/>
    <s v="Kansas"/>
    <x v="35"/>
    <n v="845"/>
    <n v="421889"/>
    <n v="1.3464020927050034E-4"/>
    <n v="1.86425271157334"/>
    <n v="2.1335331301143405"/>
    <n v="3.5747288426659862E-2"/>
    <n v="3.3533130114340448E-2"/>
    <n v="789"/>
    <n v="903"/>
    <n v="1.866421910705077"/>
    <n v="2.1360950384875594"/>
    <n v="3.3578089294922897E-2"/>
    <n v="3.609503848755935E-2"/>
    <n v="2.0034183040905894E-3"/>
    <n v="1.3486755704758386E-4"/>
    <n v="1.8685507470430054"/>
    <n v="2.138285861138173"/>
    <n v="3.1449252956994522E-2"/>
    <n v="3.8285861138172894E-2"/>
    <n v="113.86519011787897"/>
    <n v="1.8699251801625376"/>
    <n v="2.1392769602751081"/>
    <n v="3.0074819837462297E-2"/>
    <n v="3.9276960275107964E-2"/>
    <m/>
    <m/>
    <m/>
    <m/>
    <m/>
    <m/>
    <m/>
    <m/>
    <m/>
    <m/>
    <m/>
    <m/>
    <m/>
    <m/>
    <m/>
    <m/>
    <m/>
    <m/>
  </r>
  <r>
    <x v="36"/>
    <n v="576765"/>
    <n v="2"/>
    <n v="1.8"/>
    <n v="2.1"/>
    <x v="1"/>
    <x v="3"/>
    <s v="Kentucky"/>
    <x v="36"/>
    <n v="1154"/>
    <n v="575611"/>
    <n v="1.1532333434955064E-4"/>
    <n v="1.8854915555969611"/>
    <n v="2.1161382242960625"/>
    <n v="8.5491555596961089E-2"/>
    <n v="1.6138224296062376E-2"/>
    <n v="1088"/>
    <n v="1220"/>
    <n v="1.8863835357554637"/>
    <n v="2.1152462441375603"/>
    <n v="8.6383535755463647E-2"/>
    <n v="1.5246244137560261E-2"/>
    <n v="2.0041317185003934E-3"/>
    <n v="1.15465954731501E-4"/>
    <n v="1.8886657637688924"/>
    <n v="2.1195976732318944"/>
    <n v="8.8665763768892347E-2"/>
    <n v="1.9597673231894319E-2"/>
    <n v="133.05562650441561"/>
    <n v="1.8896529039285035"/>
    <n v="2.1203443299214162"/>
    <n v="8.9652903928503447E-2"/>
    <n v="2.0344329921416104E-2"/>
    <m/>
    <m/>
    <m/>
    <m/>
    <m/>
    <m/>
    <m/>
    <m/>
    <m/>
    <m/>
    <m/>
    <m/>
    <m/>
    <m/>
    <m/>
    <m/>
    <m/>
    <m/>
  </r>
  <r>
    <x v="37"/>
    <n v="651099"/>
    <n v="2.1"/>
    <n v="1.9"/>
    <n v="2.2000000000000002"/>
    <x v="1"/>
    <x v="3"/>
    <s v="Louisiana"/>
    <x v="37"/>
    <n v="1367"/>
    <n v="649732"/>
    <n v="1.111805797136479E-4"/>
    <n v="1.9883465275311796"/>
    <n v="2.2107076869584756"/>
    <n v="8.8346527531179664E-2"/>
    <n v="1.070768695847546E-2"/>
    <n v="1295"/>
    <n v="1440"/>
    <n v="1.9889448455611205"/>
    <n v="2.2116452336741417"/>
    <n v="8.8944845561120589E-2"/>
    <n v="1.1645233674141497E-2"/>
    <n v="2.1024646833720274E-3"/>
    <n v="1.1129661398052171E-4"/>
    <n v="1.9911680693915057"/>
    <n v="2.2137612973525491"/>
    <n v="9.116806939150579E-2"/>
    <n v="1.376129735254894E-2"/>
    <n v="144.80366778740361"/>
    <n v="1.9920338430878675"/>
    <n v="2.2144313793403061"/>
    <n v="9.2033843087867551E-2"/>
    <n v="1.4431379340305917E-2"/>
    <m/>
    <m/>
    <m/>
    <m/>
    <m/>
    <m/>
    <m/>
    <m/>
    <m/>
    <m/>
    <m/>
    <m/>
    <m/>
    <m/>
    <m/>
    <m/>
    <m/>
    <m/>
  </r>
  <r>
    <x v="23"/>
    <n v="186615"/>
    <n v="3.5"/>
    <n v="3.2"/>
    <n v="3.7"/>
    <x v="1"/>
    <x v="3"/>
    <s v="Maine"/>
    <x v="23"/>
    <n v="653"/>
    <n v="185962"/>
    <n v="2.6791495841040443E-4"/>
    <n v="3.2312678511172326"/>
    <n v="3.7670977679380417"/>
    <n v="3.1267851117232404E-2"/>
    <n v="6.7097767938041564E-2"/>
    <n v="604"/>
    <n v="704"/>
    <n v="3.2366101331618573"/>
    <n v="3.7724727379899794"/>
    <n v="3.6610133161857128E-2"/>
    <n v="7.2472737989979219E-2"/>
    <n v="3.5094030393220603E-3"/>
    <n v="2.6849636916846079E-4"/>
    <n v="3.2409066701535991"/>
    <n v="3.7778994084905211"/>
    <n v="4.0906670153598945E-2"/>
    <n v="7.7899408490520905E-2"/>
    <n v="100.02953392986176"/>
    <n v="3.2440773810023091"/>
    <n v="3.7800872133853605"/>
    <n v="4.4077381002308957E-2"/>
    <n v="8.008721338536029E-2"/>
    <m/>
    <m/>
    <m/>
    <m/>
    <m/>
    <m/>
    <m/>
    <m/>
    <m/>
    <m/>
    <m/>
    <m/>
    <m/>
    <m/>
    <m/>
    <m/>
    <m/>
    <m/>
  </r>
  <r>
    <x v="2"/>
    <n v="784109"/>
    <n v="3.5"/>
    <n v="3.4"/>
    <n v="3.7"/>
    <x v="1"/>
    <x v="3"/>
    <s v="Maryland"/>
    <x v="2"/>
    <n v="2744"/>
    <n v="781365"/>
    <n v="1.3070808845959273E-4"/>
    <n v="3.3688053720414346"/>
    <n v="3.6302215489606198"/>
    <n v="3.1194627958565313E-2"/>
    <n v="6.9778451039380407E-2"/>
    <n v="2642"/>
    <n v="2847"/>
    <n v="3.3694295053366305"/>
    <n v="3.6308727485591925"/>
    <n v="3.0570494663369363E-2"/>
    <n v="6.9127251440807669E-2"/>
    <n v="3.5019458733791891E-3"/>
    <n v="1.3077564949023779E-4"/>
    <n v="3.3711702238889512"/>
    <n v="3.632721522869427"/>
    <n v="2.8829776111048755E-2"/>
    <n v="6.7278477130573222E-2"/>
    <n v="204.99616265808567"/>
    <n v="3.3718650024432173"/>
    <n v="3.6333020709609261"/>
    <n v="2.8134997556782615E-2"/>
    <n v="6.6697929039074122E-2"/>
    <m/>
    <m/>
    <m/>
    <m/>
    <m/>
    <m/>
    <m/>
    <m/>
    <m/>
    <m/>
    <m/>
    <m/>
    <m/>
    <m/>
    <m/>
    <m/>
    <m/>
    <m/>
  </r>
  <r>
    <x v="17"/>
    <n v="890862"/>
    <n v="3.4"/>
    <n v="3.2"/>
    <n v="3.5"/>
    <x v="1"/>
    <x v="3"/>
    <s v="Massachusetts"/>
    <x v="17"/>
    <n v="3029"/>
    <n v="887833"/>
    <n v="1.2087812583190461E-4"/>
    <n v="3.2791995517432984"/>
    <n v="3.5209558034071069"/>
    <n v="7.919955174329818E-2"/>
    <n v="2.0955803407106899E-2"/>
    <n v="2922"/>
    <n v="3137"/>
    <n v="3.279969288172579"/>
    <n v="3.52130857529"/>
    <n v="7.9969288172578867E-2"/>
    <n v="2.1308575289999965E-2"/>
    <n v="3.4022190416989383E-3"/>
    <n v="1.2093475332022681E-4"/>
    <n v="3.2812842883787114"/>
    <n v="3.5231537950191654"/>
    <n v="8.1284288378711267E-2"/>
    <n v="2.3153795019165369E-2"/>
    <n v="215.38800104435168"/>
    <n v="3.2818934039501135"/>
    <n v="3.5236671829196236"/>
    <n v="8.1893403950113353E-2"/>
    <n v="2.3667182919623553E-2"/>
    <m/>
    <m/>
    <m/>
    <m/>
    <m/>
    <m/>
    <m/>
    <m/>
    <m/>
    <m/>
    <m/>
    <m/>
    <m/>
    <m/>
    <m/>
    <m/>
    <m/>
    <m/>
  </r>
  <r>
    <x v="38"/>
    <n v="1582807"/>
    <n v="3.2"/>
    <n v="3.1"/>
    <n v="3.3"/>
    <x v="1"/>
    <x v="3"/>
    <s v="Michigan"/>
    <x v="38"/>
    <n v="5065"/>
    <n v="1577742"/>
    <n v="8.7986059052154694E-5"/>
    <n v="3.1120250604336701"/>
    <n v="3.2879971785379793"/>
    <n v="1.2025060433670021E-2"/>
    <n v="1.2002821462020474E-2"/>
    <n v="4926"/>
    <n v="5205"/>
    <n v="3.1121924530280696"/>
    <n v="3.2884615749109019"/>
    <n v="1.2192453028069483E-2"/>
    <n v="1.153842508909797E-2"/>
    <n v="3.2012168458110547E-3"/>
    <n v="8.801073296046235E-5"/>
    <n v="3.1132061128505923"/>
    <n v="3.2892275787715168"/>
    <n v="1.3206112850592255E-2"/>
    <n v="1.0772421228482987E-2"/>
    <n v="278.54268692650919"/>
    <n v="3.113542854814535"/>
    <n v="3.2895226242415538"/>
    <n v="1.3542854814534877E-2"/>
    <n v="1.0477375758445984E-2"/>
    <m/>
    <m/>
    <m/>
    <m/>
    <m/>
    <m/>
    <m/>
    <m/>
    <m/>
    <m/>
    <m/>
    <m/>
    <m/>
    <m/>
    <m/>
    <m/>
    <m/>
    <m/>
  </r>
  <r>
    <x v="15"/>
    <n v="778097"/>
    <n v="5"/>
    <n v="4.9000000000000004"/>
    <n v="5.2"/>
    <x v="1"/>
    <x v="3"/>
    <s v="Minnesota"/>
    <x v="15"/>
    <n v="3890"/>
    <n v="774207"/>
    <n v="1.5671148543517098E-4"/>
    <n v="4.8426651989627905"/>
    <n v="5.156088169833132"/>
    <n v="5.7334801037209893E-2"/>
    <n v="4.3911830166868171E-2"/>
    <n v="3769"/>
    <n v="4013"/>
    <n v="4.8438690805902089"/>
    <n v="5.1574546618223689"/>
    <n v="5.6130919409791424E-2"/>
    <n v="4.2545338177631287E-2"/>
    <n v="5.0018204865497741E-3"/>
    <n v="1.5676825201947931E-4"/>
    <n v="4.8450522345302955"/>
    <n v="5.1585887385692528"/>
    <n v="5.4947765469704812E-2"/>
    <n v="4.1411261430747359E-2"/>
    <n v="243.88813360667481"/>
    <n v="4.8457429444979638"/>
    <n v="5.1591832090649863"/>
    <n v="5.4257055502036522E-2"/>
    <n v="4.0816790935013891E-2"/>
    <m/>
    <m/>
    <m/>
    <m/>
    <m/>
    <m/>
    <m/>
    <m/>
    <m/>
    <m/>
    <m/>
    <m/>
    <m/>
    <m/>
    <m/>
    <m/>
    <m/>
    <m/>
  </r>
  <r>
    <x v="48"/>
    <n v="439882"/>
    <n v="1.1000000000000001"/>
    <n v="1"/>
    <n v="1.2"/>
    <x v="1"/>
    <x v="3"/>
    <s v="Mississippi"/>
    <x v="48"/>
    <n v="484"/>
    <n v="439398"/>
    <n v="9.7970544839313841E-5"/>
    <n v="1.0023245342955451"/>
    <n v="1.1982656239741727"/>
    <n v="2.3245342955451331E-3"/>
    <n v="1.7343760258272667E-3"/>
    <n v="441"/>
    <n v="527"/>
    <n v="1.0025415906993238"/>
    <n v="1.1980485675703938"/>
    <n v="2.5415906993238035E-3"/>
    <n v="1.9514324296061591E-3"/>
    <n v="1.1046518974078775E-3"/>
    <n v="9.8260312106606006E-5"/>
    <n v="1.0063915853012715"/>
    <n v="1.2029122095144835"/>
    <n v="6.3915853012714852E-3"/>
    <n v="2.9122095144835658E-3"/>
    <n v="86.232082765560619"/>
    <n v="1.0077721223247555"/>
    <n v="1.2038049895786409"/>
    <n v="7.7721223247555482E-3"/>
    <n v="3.8049895786409493E-3"/>
    <m/>
    <m/>
    <m/>
    <m/>
    <m/>
    <m/>
    <m/>
    <m/>
    <m/>
    <m/>
    <m/>
    <m/>
    <m/>
    <m/>
    <m/>
    <m/>
    <m/>
    <m/>
  </r>
  <r>
    <x v="9"/>
    <n v="829081"/>
    <n v="2.6"/>
    <n v="2.5"/>
    <n v="2.7"/>
    <x v="1"/>
    <x v="3"/>
    <s v="Missouri"/>
    <x v="9"/>
    <n v="2156"/>
    <n v="826925"/>
    <n v="1.0962512117004314E-4"/>
    <n v="2.4908445554960488"/>
    <n v="2.7100947978361352"/>
    <n v="9.1554445039512267E-3"/>
    <n v="1.0094797836134983E-2"/>
    <n v="2065"/>
    <n v="2247"/>
    <n v="2.4907095929107048"/>
    <n v="2.7102297604214787"/>
    <n v="9.2904070892951829E-3"/>
    <n v="1.0229760421478495E-2"/>
    <n v="2.602774313921077E-3"/>
    <n v="1.0969751817621975E-4"/>
    <n v="2.4930767957448574"/>
    <n v="2.7124718320972967"/>
    <n v="6.9232042551425899E-3"/>
    <n v="1.247183209729652E-2"/>
    <n v="181.79577669900212"/>
    <n v="2.4937409751973334"/>
    <n v="2.7130138018227994"/>
    <n v="6.2590248026666018E-3"/>
    <n v="1.3013801822799209E-2"/>
    <m/>
    <m/>
    <m/>
    <m/>
    <m/>
    <m/>
    <m/>
    <m/>
    <m/>
    <m/>
    <m/>
    <m/>
    <m/>
    <m/>
    <m/>
    <m/>
    <m/>
    <m/>
  </r>
  <r>
    <x v="39"/>
    <n v="139124"/>
    <n v="1.6"/>
    <n v="1.4"/>
    <n v="1.9"/>
    <x v="1"/>
    <x v="3"/>
    <s v="Montana"/>
    <x v="39"/>
    <n v="223"/>
    <n v="138901"/>
    <n v="2.1020842834897687E-4"/>
    <n v="1.3926782051578228"/>
    <n v="1.8130950618557766"/>
    <n v="7.3217948421770984E-3"/>
    <n v="8.6904938144223287E-2"/>
    <n v="194"/>
    <n v="252"/>
    <n v="1.3944394928265433"/>
    <n v="1.8113337741870561"/>
    <n v="5.5605071734565747E-3"/>
    <n v="8.8666225812943811E-2"/>
    <n v="1.6166478761687646E-3"/>
    <n v="2.1155250648078079E-4"/>
    <n v="1.4050953696879838"/>
    <n v="1.8282003826495454"/>
    <n v="5.0953696879838528E-3"/>
    <n v="7.1799617350454481E-2"/>
    <n v="58.550724479342584"/>
    <n v="1.4098211049204787"/>
    <n v="1.8306622813910598"/>
    <n v="9.8211049204788292E-3"/>
    <n v="6.9337718608940113E-2"/>
    <m/>
    <m/>
    <m/>
    <m/>
    <m/>
    <m/>
    <m/>
    <m/>
    <m/>
    <m/>
    <m/>
    <m/>
    <m/>
    <m/>
    <m/>
    <m/>
    <m/>
    <m/>
  </r>
  <r>
    <x v="40"/>
    <n v="259471"/>
    <n v="1.7"/>
    <n v="1.6"/>
    <n v="1.9"/>
    <x v="1"/>
    <x v="3"/>
    <s v="Nebraska"/>
    <x v="40"/>
    <n v="441"/>
    <n v="259030"/>
    <n v="1.5849266943312069E-4"/>
    <n v="1.5411192332457913"/>
    <n v="1.8581045721120328"/>
    <n v="5.8880766754208835E-2"/>
    <n v="4.1895427887967074E-2"/>
    <n v="400"/>
    <n v="483"/>
    <n v="1.5415980976679475"/>
    <n v="1.8614797029340466"/>
    <n v="5.8401902332052558E-2"/>
    <n v="3.852029706595328E-2"/>
    <n v="1.7069891127793201E-3"/>
    <n v="1.5900572832253635E-4"/>
    <n v="1.5479833844567836"/>
    <n v="1.8659948411018565"/>
    <n v="5.201661554321646E-2"/>
    <n v="3.4005158898143373E-2"/>
    <n v="82.291653357136028"/>
    <n v="1.5503426092106163"/>
    <n v="1.8674895545347776"/>
    <n v="4.9657390789383804E-2"/>
    <n v="3.2510445465222304E-2"/>
    <m/>
    <m/>
    <m/>
    <m/>
    <m/>
    <m/>
    <m/>
    <m/>
    <m/>
    <m/>
    <m/>
    <m/>
    <m/>
    <m/>
    <m/>
    <m/>
    <m/>
    <m/>
  </r>
  <r>
    <x v="18"/>
    <n v="339018"/>
    <n v="1.9"/>
    <n v="1.8"/>
    <n v="2.1"/>
    <x v="1"/>
    <x v="3"/>
    <s v="Nevada"/>
    <x v="18"/>
    <n v="644"/>
    <n v="338374"/>
    <n v="1.4657347392232859E-4"/>
    <n v="1.7530306768897228"/>
    <n v="2.0461776247343799"/>
    <n v="4.6969323110277239E-2"/>
    <n v="5.382237526562017E-2"/>
    <n v="595"/>
    <n v="694"/>
    <n v="1.7550690523806995"/>
    <n v="2.0470889451297571"/>
    <n v="4.4930947619300499E-2"/>
    <n v="5.2911054870242946E-2"/>
    <n v="1.9052481298282484E-3"/>
    <n v="1.4689827173708592E-4"/>
    <n v="1.7583498580911625"/>
    <n v="2.0521464015653343"/>
    <n v="4.1650141908837535E-2"/>
    <n v="4.7853598434665745E-2"/>
    <n v="99.41782168768087"/>
    <n v="1.7600984526508339"/>
    <n v="2.0533474694689926"/>
    <n v="3.9901547349166178E-2"/>
    <n v="4.6652530531007486E-2"/>
    <m/>
    <m/>
    <m/>
    <m/>
    <m/>
    <m/>
    <m/>
    <m/>
    <m/>
    <m/>
    <m/>
    <m/>
    <m/>
    <m/>
    <m/>
    <m/>
    <m/>
    <m/>
  </r>
  <r>
    <x v="24"/>
    <n v="195370"/>
    <n v="2.4"/>
    <n v="2.2000000000000002"/>
    <n v="2.6"/>
    <x v="1"/>
    <x v="3"/>
    <s v="New Hampshire"/>
    <x v="24"/>
    <n v="469"/>
    <n v="194901"/>
    <n v="2.1699750044928561E-4"/>
    <n v="2.1835757707796648"/>
    <n v="2.6175707716782362"/>
    <n v="1.6424229220335373E-2"/>
    <n v="1.7570771678236063E-2"/>
    <n v="427"/>
    <n v="512"/>
    <n v="2.1855965603726264"/>
    <n v="2.6206684752009011"/>
    <n v="1.4403439627373782E-2"/>
    <n v="2.0668475200900982E-2"/>
    <n v="2.4103571178928978E-3"/>
    <n v="2.1765604672168386E-4"/>
    <n v="2.1927010711712138"/>
    <n v="2.6280131646145817"/>
    <n v="7.2989288287863552E-3"/>
    <n v="2.8013164614581587E-2"/>
    <n v="84.831524726869461"/>
    <n v="2.1958157952139903"/>
    <n v="2.6300168330471414"/>
    <n v="4.184204786009893E-3"/>
    <n v="3.0016833047141311E-2"/>
    <m/>
    <m/>
    <m/>
    <m/>
    <m/>
    <m/>
    <m/>
    <m/>
    <m/>
    <m/>
    <m/>
    <m/>
    <m/>
    <m/>
    <m/>
    <m/>
    <m/>
    <m/>
  </r>
  <r>
    <x v="3"/>
    <n v="1181285"/>
    <n v="3.4"/>
    <n v="3.3"/>
    <n v="3.5"/>
    <x v="1"/>
    <x v="3"/>
    <s v="New Jersey"/>
    <x v="3"/>
    <n v="4016"/>
    <n v="1177269"/>
    <n v="1.0496651133927063E-4"/>
    <n v="3.2947211169638062"/>
    <n v="3.5046541396423474"/>
    <n v="5.2788830361936157E-3"/>
    <n v="4.6541396423473991E-3"/>
    <n v="3893"/>
    <n v="4141"/>
    <n v="3.2955637293286548"/>
    <n v="3.5055045988055382"/>
    <n v="4.4362706713449995E-3"/>
    <n v="5.5045988055382189E-3"/>
    <n v="3.4013025336364446E-3"/>
    <n v="1.0500360186884706E-4"/>
    <n v="3.2962989317675975"/>
    <n v="3.5063061355052918"/>
    <n v="3.7010682324023492E-3"/>
    <n v="6.3061355052917989E-3"/>
    <n v="248.00509800116797"/>
    <n v="3.2967535489460738"/>
    <n v="3.5066980513379664"/>
    <n v="3.2464510539260694E-3"/>
    <n v="6.6980513379664153E-3"/>
    <m/>
    <m/>
    <m/>
    <m/>
    <m/>
    <m/>
    <m/>
    <m/>
    <m/>
    <m/>
    <m/>
    <m/>
    <m/>
    <m/>
    <m/>
    <m/>
    <m/>
    <m/>
  </r>
  <r>
    <x v="49"/>
    <n v="294067"/>
    <n v="0.9"/>
    <n v="0.8"/>
    <n v="1"/>
    <x v="1"/>
    <x v="3"/>
    <s v="New Mexico"/>
    <x v="49"/>
    <n v="265"/>
    <n v="293802"/>
    <n v="1.0844985242976939E-4"/>
    <n v="0.79270532649204095"/>
    <n v="1.0096050313515799"/>
    <n v="7.294673507959093E-3"/>
    <n v="9.6050313515798624E-3"/>
    <n v="233"/>
    <n v="297"/>
    <n v="0.7923364403350257"/>
    <n v="1.0099739175085949"/>
    <n v="7.6635596649743398E-3"/>
    <n v="9.9739175085948872E-3"/>
    <n v="9.0767492651162602E-4"/>
    <n v="1.090354828158947E-4"/>
    <n v="0.79863944369573125"/>
    <n v="1.0167104093275208"/>
    <n v="1.3605563042687896E-3"/>
    <n v="1.671040932752077E-2"/>
    <n v="63.838582507467756"/>
    <n v="0.80083233342123417"/>
    <n v="1.0179180607608733"/>
    <n v="8.3233342123412157E-4"/>
    <n v="1.7918060760873322E-2"/>
    <m/>
    <m/>
    <m/>
    <m/>
    <m/>
    <m/>
    <m/>
    <m/>
    <m/>
    <m/>
    <m/>
    <m/>
    <m/>
    <m/>
    <m/>
    <m/>
    <m/>
    <m/>
  </r>
  <r>
    <x v="25"/>
    <n v="2515084"/>
    <n v="3.1"/>
    <n v="3"/>
    <n v="3.2"/>
    <x v="1"/>
    <x v="3"/>
    <s v="New York"/>
    <x v="25"/>
    <n v="7797"/>
    <n v="2507287"/>
    <n v="6.8704493292613407E-5"/>
    <n v="3.0313907719152287"/>
    <n v="3.1687997585004557"/>
    <n v="3.1390771915228655E-2"/>
    <n v="3.1200241499544479E-2"/>
    <n v="7624"/>
    <n v="7970"/>
    <n v="3.0313102862568408"/>
    <n v="3.1688802441588431"/>
    <n v="3.1310286256840847E-2"/>
    <n v="3.1119755841157115E-2"/>
    <n v="3.1008542130626961E-3"/>
    <n v="6.8717015300863928E-5"/>
    <n v="3.0321371977618319"/>
    <n v="3.1695712283635604"/>
    <n v="3.2137197761831882E-2"/>
    <n v="3.0428771636439755E-2"/>
    <n v="345.60544673618199"/>
    <n v="3.0323465766581759"/>
    <n v="3.1697594498943333"/>
    <n v="3.2346576658175863E-2"/>
    <n v="3.0240550105666841E-2"/>
    <m/>
    <m/>
    <m/>
    <m/>
    <m/>
    <m/>
    <m/>
    <m/>
    <m/>
    <m/>
    <m/>
    <m/>
    <m/>
    <m/>
    <m/>
    <m/>
    <m/>
    <m/>
  </r>
  <r>
    <x v="10"/>
    <n v="1220801"/>
    <n v="2.7"/>
    <n v="2.6"/>
    <n v="2.8"/>
    <x v="1"/>
    <x v="3"/>
    <s v="North Carolina"/>
    <x v="10"/>
    <n v="3296"/>
    <n v="1217505"/>
    <n v="9.2047024625879699E-5"/>
    <n v="2.6078197022198557"/>
    <n v="2.7919137514716144"/>
    <n v="7.8197022198556176E-3"/>
    <n v="8.0862485283854646E-3"/>
    <n v="3184"/>
    <n v="3409"/>
    <n v="2.6081236827296177"/>
    <n v="2.7924289052843174"/>
    <n v="8.1236827296176095E-3"/>
    <n v="7.5710947156824027E-3"/>
    <n v="2.701431561714191E-3"/>
    <n v="9.2086775289870239E-5"/>
    <n v="2.6093447864243204"/>
    <n v="2.7935183370040613"/>
    <n v="9.3447864243203504E-3"/>
    <n v="6.481662995938553E-3"/>
    <n v="224.75802893600456"/>
    <n v="2.609787909372256"/>
    <n v="2.7938943458010526"/>
    <n v="9.7879093722559318E-3"/>
    <n v="6.1056541989472635E-3"/>
    <m/>
    <m/>
    <m/>
    <m/>
    <m/>
    <m/>
    <m/>
    <m/>
    <m/>
    <m/>
    <m/>
    <m/>
    <m/>
    <m/>
    <m/>
    <m/>
    <m/>
    <m/>
  </r>
  <r>
    <x v="46"/>
    <n v="96439"/>
    <n v="1.7"/>
    <n v="1.5"/>
    <n v="2"/>
    <x v="1"/>
    <x v="3"/>
    <s v="North Dakota"/>
    <x v="46"/>
    <n v="164"/>
    <n v="96275"/>
    <n v="2.6004453489549326E-4"/>
    <n v="1.4405122937734063"/>
    <n v="1.9606013635643929"/>
    <n v="5.9487706226593717E-2"/>
    <n v="3.9398636435607148E-2"/>
    <n v="139"/>
    <n v="189"/>
    <n v="1.4413256047864453"/>
    <n v="1.9597880525513538"/>
    <n v="5.8674395213554664E-2"/>
    <n v="4.0211947448646201E-2"/>
    <n v="1.7204048211415686E-3"/>
    <n v="2.6230182603697677E-4"/>
    <n v="1.4581029951045918"/>
    <n v="1.9827066471785455"/>
    <n v="4.1897004895408152E-2"/>
    <n v="1.72933528214545E-2"/>
    <n v="50.227597664677489"/>
    <n v="1.4651883793608855"/>
    <n v="1.9859900988552635"/>
    <n v="3.4811620639114471E-2"/>
    <n v="1.4009901144736547E-2"/>
    <m/>
    <m/>
    <m/>
    <m/>
    <m/>
    <m/>
    <m/>
    <m/>
    <m/>
    <m/>
    <m/>
    <m/>
    <m/>
    <m/>
    <m/>
    <m/>
    <m/>
    <m/>
  </r>
  <r>
    <x v="41"/>
    <n v="1678807"/>
    <n v="2.2999999999999998"/>
    <n v="2.2000000000000002"/>
    <n v="2.4"/>
    <x v="1"/>
    <x v="3"/>
    <s v="Ohio"/>
    <x v="41"/>
    <n v="3861"/>
    <n v="1674946"/>
    <n v="7.2459818148049002E-5"/>
    <n v="2.227387633047949"/>
    <n v="2.3723072693440468"/>
    <n v="2.7387633047948778E-2"/>
    <n v="2.7692730655953124E-2"/>
    <n v="3740"/>
    <n v="3983"/>
    <n v="2.2277724598479756"/>
    <n v="2.3725181036295417"/>
    <n v="2.7772459847975384E-2"/>
    <n v="2.748189637045817E-2"/>
    <n v="2.3009862898274E-3"/>
    <n v="7.2486578643189405E-5"/>
    <n v="2.2284997111842104"/>
    <n v="2.3734728684705892"/>
    <n v="2.8499711184210241E-2"/>
    <n v="2.6527131529410664E-2"/>
    <n v="243.30670988506387"/>
    <n v="2.2288201160390204"/>
    <n v="2.3737481233383066"/>
    <n v="2.8820116039020238E-2"/>
    <n v="2.6251876661693263E-2"/>
    <m/>
    <m/>
    <m/>
    <m/>
    <m/>
    <m/>
    <m/>
    <m/>
    <m/>
    <m/>
    <m/>
    <m/>
    <m/>
    <m/>
    <m/>
    <m/>
    <m/>
    <m/>
  </r>
  <r>
    <x v="26"/>
    <n v="547381"/>
    <n v="1.4"/>
    <n v="1.3"/>
    <n v="1.5"/>
    <x v="1"/>
    <x v="3"/>
    <s v="Oklahoma"/>
    <x v="26"/>
    <n v="766"/>
    <n v="546615"/>
    <n v="9.9030431296403111E-5"/>
    <n v="1.3003604865469274"/>
    <n v="1.4984213491397333"/>
    <n v="3.6048654692732995E-4"/>
    <n v="1.5786508602666505E-3"/>
    <n v="713"/>
    <n v="821"/>
    <n v="1.3025662198724473"/>
    <n v="1.499869378001794"/>
    <n v="2.5662198724472063E-3"/>
    <n v="1.3062199820601528E-4"/>
    <n v="1.4028900167636759E-3"/>
    <n v="9.9215363329518318E-5"/>
    <n v="1.3036746534341577"/>
    <n v="1.5021053800931943"/>
    <n v="3.6746534341576265E-3"/>
    <n v="2.1053800931942757E-3"/>
    <n v="108.4474714223834"/>
    <n v="1.3047438284841208"/>
    <n v="1.5028630733162631"/>
    <n v="4.7438284841208045E-3"/>
    <n v="2.8630733162631206E-3"/>
    <m/>
    <m/>
    <m/>
    <m/>
    <m/>
    <m/>
    <m/>
    <m/>
    <m/>
    <m/>
    <m/>
    <m/>
    <m/>
    <m/>
    <m/>
    <m/>
    <m/>
    <m/>
  </r>
  <r>
    <x v="19"/>
    <n v="512972"/>
    <n v="6.2"/>
    <n v="5.9"/>
    <n v="6.4"/>
    <x v="1"/>
    <x v="3"/>
    <s v="Oregon"/>
    <x v="19"/>
    <n v="3180"/>
    <n v="509792"/>
    <n v="2.1479178568782487E-4"/>
    <n v="5.9843769798588333"/>
    <n v="6.4139605512344824"/>
    <n v="8.4376979858832968E-2"/>
    <n v="1.3960551234482033E-2"/>
    <n v="3071"/>
    <n v="3291"/>
    <n v="5.9866815342747755"/>
    <n v="6.4155548450987574"/>
    <n v="8.6681534274775096E-2"/>
    <n v="1.5554845098757042E-2"/>
    <n v="6.2028666308367991E-3"/>
    <n v="2.1488645379728403E-4"/>
    <n v="5.9879801770395158"/>
    <n v="6.4177530846340831"/>
    <n v="8.7980177039515439E-2"/>
    <n v="1.7753084634082761E-2"/>
    <n v="220.38060972745859"/>
    <n v="5.9890353039037656"/>
    <n v="6.4186473673115296"/>
    <n v="8.9035303903765239E-2"/>
    <n v="1.8647367311529273E-2"/>
    <m/>
    <m/>
    <m/>
    <m/>
    <m/>
    <m/>
    <m/>
    <m/>
    <m/>
    <m/>
    <m/>
    <m/>
    <m/>
    <m/>
    <m/>
    <m/>
    <m/>
    <m/>
  </r>
  <r>
    <x v="11"/>
    <n v="1691071"/>
    <n v="2.7"/>
    <n v="2.6"/>
    <n v="2.8"/>
    <x v="1"/>
    <x v="3"/>
    <s v="Pennsylvania"/>
    <x v="11"/>
    <n v="4566"/>
    <n v="1686505"/>
    <n v="7.8210866638107006E-5"/>
    <n v="2.6218531756167716"/>
    <n v="2.7782749088929859"/>
    <n v="2.185317561677147E-2"/>
    <n v="2.1725091107013927E-2"/>
    <n v="4434"/>
    <n v="4699"/>
    <n v="2.6220070002974447"/>
    <n v="2.778712425439263"/>
    <n v="2.2007000297444623E-2"/>
    <n v="2.1287574560736822E-2"/>
    <n v="2.7011937126743542E-3"/>
    <n v="7.8235249229928266E-5"/>
    <n v="2.6229584634444261"/>
    <n v="2.7794289619042822"/>
    <n v="2.2958463444425981E-2"/>
    <n v="2.0571038095717586E-2"/>
    <n v="264.53370615498375"/>
    <n v="2.6232747171059372"/>
    <n v="2.7797040481264266"/>
    <n v="2.3274717105937093E-2"/>
    <n v="2.0295951873573248E-2"/>
    <m/>
    <m/>
    <m/>
    <m/>
    <m/>
    <m/>
    <m/>
    <m/>
    <m/>
    <m/>
    <m/>
    <m/>
    <m/>
    <m/>
    <m/>
    <m/>
    <m/>
    <m/>
  </r>
  <r>
    <x v="27"/>
    <n v="147307"/>
    <n v="3.1"/>
    <n v="2.8"/>
    <n v="3.3"/>
    <x v="1"/>
    <x v="3"/>
    <s v="Rhode Island"/>
    <x v="27"/>
    <n v="457"/>
    <n v="146850"/>
    <n v="2.8399329663523825E-4"/>
    <n v="2.8183711531193558"/>
    <n v="3.3863577463898324"/>
    <n v="1.8371153119355998E-2"/>
    <n v="8.6357746389832624E-2"/>
    <n v="415"/>
    <n v="499"/>
    <n v="2.8172456162979356"/>
    <n v="3.3874832832112527"/>
    <n v="1.7245616297935751E-2"/>
    <n v="8.7483283211252871E-2"/>
    <n v="3.1153221641099234E-3"/>
    <n v="2.8487503101654526E-4"/>
    <n v="2.830447133093378"/>
    <n v="3.4001971951264687"/>
    <n v="3.0447133093378209E-2"/>
    <n v="0.10019719512646885"/>
    <n v="83.710948354136946"/>
    <n v="2.8345860433497352"/>
    <n v="3.4028466514974216"/>
    <n v="3.4586043349735363E-2"/>
    <n v="0.10284665149742178"/>
    <m/>
    <m/>
    <m/>
    <m/>
    <m/>
    <m/>
    <m/>
    <m/>
    <m/>
    <m/>
    <m/>
    <m/>
    <m/>
    <m/>
    <m/>
    <m/>
    <m/>
    <m/>
  </r>
  <r>
    <x v="4"/>
    <n v="625007"/>
    <n v="1.7"/>
    <n v="1.6"/>
    <n v="1.8"/>
    <x v="1"/>
    <x v="3"/>
    <s v="South Carolina"/>
    <x v="4"/>
    <n v="1063"/>
    <n v="623944"/>
    <n v="1.0215513629181753E-4"/>
    <n v="1.5986258149615284"/>
    <n v="1.8029360875451634"/>
    <n v="1.3741850384716425E-3"/>
    <n v="2.9360875451633905E-3"/>
    <n v="999"/>
    <n v="1127"/>
    <n v="1.598382098120501"/>
    <n v="1.8031798043861909"/>
    <n v="1.6179018794990618E-3"/>
    <n v="3.1798043861908099E-3"/>
    <n v="1.7038436116159916E-3"/>
    <n v="1.0229245926912076E-4"/>
    <n v="1.6015511523468708"/>
    <n v="1.8061360708851124"/>
    <n v="1.5511523468707544E-3"/>
    <n v="6.1360708851123658E-3"/>
    <n v="127.72314811610684"/>
    <n v="1.6024668516382561"/>
    <n v="1.8068203438400743"/>
    <n v="2.4668516382559957E-3"/>
    <n v="6.8203438400742389E-3"/>
    <m/>
    <m/>
    <m/>
    <m/>
    <m/>
    <m/>
    <m/>
    <m/>
    <m/>
    <m/>
    <m/>
    <m/>
    <m/>
    <m/>
    <m/>
    <m/>
    <m/>
    <m/>
  </r>
  <r>
    <x v="42"/>
    <n v="116672"/>
    <n v="2.2000000000000002"/>
    <n v="2"/>
    <n v="2.5"/>
    <x v="1"/>
    <x v="3"/>
    <s v="South Dakota"/>
    <x v="42"/>
    <n v="257"/>
    <n v="116415"/>
    <n v="2.6901045557942594E-4"/>
    <n v="1.9337459898402121"/>
    <n v="2.4717669009990639"/>
    <n v="6.6254010159787935E-2"/>
    <n v="2.8233099000936068E-2"/>
    <n v="226"/>
    <n v="289"/>
    <n v="1.9370543060888645"/>
    <n v="2.477029621503017"/>
    <n v="6.294569391113547E-2"/>
    <n v="2.2970378496983024E-2"/>
    <n v="2.219146021772896E-3"/>
    <n v="2.7049966858583611E-4"/>
    <n v="1.9486463531870599"/>
    <n v="2.4896456903587318"/>
    <n v="5.1353646812940079E-2"/>
    <n v="1.0354309641268156E-2"/>
    <n v="62.828565490902513"/>
    <n v="1.9541872920228125"/>
    <n v="2.4926755060810506"/>
    <n v="4.5812707977187506E-2"/>
    <n v="7.324493918949404E-3"/>
    <m/>
    <m/>
    <m/>
    <m/>
    <m/>
    <m/>
    <m/>
    <m/>
    <m/>
    <m/>
    <m/>
    <m/>
    <m/>
    <m/>
    <m/>
    <m/>
    <m/>
    <m/>
  </r>
  <r>
    <x v="16"/>
    <n v="826056"/>
    <n v="1.5"/>
    <n v="1.4"/>
    <n v="1.6"/>
    <x v="1"/>
    <x v="3"/>
    <s v="Tennessee"/>
    <x v="16"/>
    <n v="1239"/>
    <n v="824817"/>
    <n v="8.3454221637993878E-5"/>
    <n v="1.4164440903408551"/>
    <n v="1.5833525336168428"/>
    <n v="1.6444090340855144E-2"/>
    <n v="1.6647466383157283E-2"/>
    <n v="1171"/>
    <n v="1308"/>
    <n v="1.4175794377136659"/>
    <n v="1.5834277579244023"/>
    <n v="1.7579437713665991E-2"/>
    <n v="1.6572242075597821E-2"/>
    <n v="1.5022165067592229E-3"/>
    <n v="8.3550563897325994E-5"/>
    <n v="1.4186659428618971"/>
    <n v="1.5857670706565488"/>
    <n v="1.8665942861897156E-2"/>
    <n v="1.4232929343451328E-2"/>
    <n v="137.90145531219304"/>
    <n v="1.419352379706136"/>
    <n v="1.5862911998631104"/>
    <n v="1.9352379706136125E-2"/>
    <n v="1.3708800136889687E-2"/>
    <m/>
    <m/>
    <m/>
    <m/>
    <m/>
    <m/>
    <m/>
    <m/>
    <m/>
    <m/>
    <m/>
    <m/>
    <m/>
    <m/>
    <m/>
    <m/>
    <m/>
    <m/>
  </r>
  <r>
    <x v="50"/>
    <n v="3760793"/>
    <n v="2.2000000000000002"/>
    <n v="2.1"/>
    <n v="2.2000000000000002"/>
    <x v="1"/>
    <x v="3"/>
    <s v="Texas"/>
    <x v="50"/>
    <n v="8274"/>
    <n v="3752519"/>
    <n v="4.7353071527896581E-5"/>
    <n v="2.1527148396812557"/>
    <n v="2.2474209827370486"/>
    <n v="5.2714839681255565E-2"/>
    <n v="4.7420982737048423E-2"/>
    <n v="8096"/>
    <n v="8452"/>
    <n v="2.1527374678691436"/>
    <n v="2.2473983545491603"/>
    <n v="5.2737467869143462E-2"/>
    <n v="4.7398354549160082E-2"/>
    <n v="2.2005763880082662E-3"/>
    <n v="4.7361236659242295E-5"/>
    <n v="2.1532151513490239"/>
    <n v="2.2479376246675082"/>
    <n v="5.321515134902377E-2"/>
    <n v="4.7937624667508061E-2"/>
    <n v="356.18017766612832"/>
    <n v="2.1533549888421848"/>
    <n v="2.2480636882698213"/>
    <n v="5.3354988842184703E-2"/>
    <n v="4.8063688269821103E-2"/>
    <m/>
    <m/>
    <m/>
    <m/>
    <m/>
    <m/>
    <m/>
    <m/>
    <m/>
    <m/>
    <m/>
    <m/>
    <m/>
    <m/>
    <m/>
    <m/>
    <m/>
    <m/>
  </r>
  <r>
    <x v="12"/>
    <n v="431980"/>
    <n v="1.8"/>
    <n v="1.7"/>
    <n v="2"/>
    <x v="1"/>
    <x v="3"/>
    <s v="Utah"/>
    <x v="12"/>
    <n v="778"/>
    <n v="431202"/>
    <n v="1.2643951246728676E-4"/>
    <n v="1.6745697935191015"/>
    <n v="1.9274488184536751"/>
    <n v="2.5430206480898443E-2"/>
    <n v="7.2551181546324894E-2"/>
    <n v="723"/>
    <n v="833"/>
    <n v="1.6736885966942914"/>
    <n v="1.928330015278485"/>
    <n v="2.6311403305708581E-2"/>
    <n v="7.1669984721514979E-2"/>
    <n v="1.8054395895377349E-3"/>
    <n v="1.266715826886904E-4"/>
    <n v="1.6787680068490445"/>
    <n v="1.9321111722264253"/>
    <n v="2.1231993150955475E-2"/>
    <n v="6.7888827773574745E-2"/>
    <n v="109.27118111263414"/>
    <n v="1.6801210350901892"/>
    <n v="1.9330730453867375"/>
    <n v="1.9878964909810781E-2"/>
    <n v="6.6926954613262479E-2"/>
    <m/>
    <m/>
    <m/>
    <m/>
    <m/>
    <m/>
    <m/>
    <m/>
    <m/>
    <m/>
    <m/>
    <m/>
    <m/>
    <m/>
    <m/>
    <m/>
    <m/>
    <m/>
  </r>
  <r>
    <x v="44"/>
    <n v="90699"/>
    <n v="2.5"/>
    <n v="2.2000000000000002"/>
    <n v="2.8"/>
    <x v="1"/>
    <x v="3"/>
    <s v="Vermont"/>
    <x v="44"/>
    <n v="227"/>
    <n v="90472"/>
    <n v="3.251729170473186E-4"/>
    <n v="2.1776110166233944"/>
    <n v="2.8279568507180315"/>
    <n v="2.2388983376605776E-2"/>
    <n v="2.7956850718031667E-2"/>
    <n v="198"/>
    <n v="257"/>
    <n v="2.1830450170343663"/>
    <n v="2.8335483301910718"/>
    <n v="1.6954982965633913E-2"/>
    <n v="3.3548330191071951E-2"/>
    <n v="2.523854002019084E-3"/>
    <n v="3.2720747960662605E-4"/>
    <n v="2.1966465224124581"/>
    <n v="2.85106148162571"/>
    <n v="3.3534775875421197E-3"/>
    <n v="5.1061481625710226E-2"/>
    <n v="59.045974379494339"/>
    <n v="2.2038751929436957"/>
    <n v="2.8548578240258915"/>
    <n v="3.8751929436955379E-3"/>
    <n v="5.4857824025891677E-2"/>
    <m/>
    <m/>
    <m/>
    <m/>
    <m/>
    <m/>
    <m/>
    <m/>
    <m/>
    <m/>
    <m/>
    <m/>
    <m/>
    <m/>
    <m/>
    <m/>
    <m/>
    <m/>
  </r>
  <r>
    <x v="43"/>
    <n v="1078396"/>
    <n v="2.6"/>
    <n v="2.5"/>
    <n v="2.7"/>
    <x v="1"/>
    <x v="3"/>
    <s v="Virginia"/>
    <x v="43"/>
    <n v="2804"/>
    <n v="1075592"/>
    <n v="9.6115510044625306E-5"/>
    <n v="2.5040425024109103"/>
    <n v="2.6962735225001611"/>
    <n v="4.0425024109103092E-3"/>
    <n v="3.7264774998391204E-3"/>
    <n v="2701"/>
    <n v="2908"/>
    <n v="2.5046457887455071"/>
    <n v="2.6965975393083803"/>
    <n v="4.64578874550714E-3"/>
    <n v="3.4024606916198685E-3"/>
    <n v="2.6019298422879935E-3"/>
    <n v="9.616432016250314E-5"/>
    <n v="2.5057655221254906"/>
    <n v="2.6980941624504964"/>
    <n v="5.7655221254906408E-3"/>
    <n v="1.9058375495037971E-3"/>
    <n v="207.31832065095833"/>
    <n v="2.5062703694658084"/>
    <n v="2.6985166149497708"/>
    <n v="6.2703694658083897E-3"/>
    <n v="1.4833850502293799E-3"/>
    <m/>
    <m/>
    <m/>
    <m/>
    <m/>
    <m/>
    <m/>
    <m/>
    <m/>
    <m/>
    <m/>
    <m/>
    <m/>
    <m/>
    <m/>
    <m/>
    <m/>
    <m/>
  </r>
  <r>
    <x v="28"/>
    <n v="935529"/>
    <n v="2.4"/>
    <n v="2.2999999999999998"/>
    <n v="2.5"/>
    <x v="1"/>
    <x v="3"/>
    <s v="Washington"/>
    <x v="28"/>
    <n v="2245"/>
    <n v="933284"/>
    <n v="9.9146478192313942E-5"/>
    <n v="2.3005653426063999"/>
    <n v="2.4988582989910277"/>
    <n v="5.6534260640006551E-4"/>
    <n v="1.1417010089722623E-3"/>
    <n v="2153"/>
    <n v="2338"/>
    <n v="2.3013717372737776"/>
    <n v="2.4991208182750082"/>
    <n v="1.3717372737778177E-3"/>
    <n v="8.7918172499179548E-4"/>
    <n v="2.4017550532022124E-3"/>
    <n v="9.9209415474063361E-5"/>
    <n v="2.3025456377281488"/>
    <n v="2.5009644686762758"/>
    <n v="2.545637728148975E-3"/>
    <n v="9.6446867627575372E-4"/>
    <n v="185.52797575607281"/>
    <n v="2.3031331943114388"/>
    <n v="2.5014458216551998"/>
    <n v="3.1331943114389915E-3"/>
    <n v="1.4458216551997971E-3"/>
    <m/>
    <m/>
    <m/>
    <m/>
    <m/>
    <m/>
    <m/>
    <m/>
    <m/>
    <m/>
    <m/>
    <m/>
    <m/>
    <m/>
    <m/>
    <m/>
    <m/>
    <m/>
  </r>
  <r>
    <x v="5"/>
    <n v="253894"/>
    <n v="1.6"/>
    <n v="1.4"/>
    <n v="1.7"/>
    <x v="1"/>
    <x v="3"/>
    <s v="West Virginia"/>
    <x v="5"/>
    <n v="406"/>
    <n v="253488"/>
    <n v="1.5542152056467482E-4"/>
    <n v="1.4436710141151521"/>
    <n v="1.754514055244502"/>
    <n v="4.3671014115152174E-2"/>
    <n v="5.4514055244502035E-2"/>
    <n v="367"/>
    <n v="446"/>
    <n v="1.4454851237130455"/>
    <n v="1.7566385972098593"/>
    <n v="4.5485123713045583E-2"/>
    <n v="5.6638597209859309E-2"/>
    <n v="1.6066333099429169E-3"/>
    <n v="1.5596817262448129E-4"/>
    <n v="1.4506651373184356"/>
    <n v="1.7626014825673983"/>
    <n v="5.0665137318435693E-2"/>
    <n v="6.2601482567398392E-2"/>
    <n v="78.966142010031206"/>
    <n v="1.4530948994506081"/>
    <n v="1.7641103124069193"/>
    <n v="5.3094899450608191E-2"/>
    <n v="6.4110312406919334E-2"/>
    <m/>
    <m/>
    <m/>
    <m/>
    <m/>
    <m/>
    <m/>
    <m/>
    <m/>
    <m/>
    <m/>
    <m/>
    <m/>
    <m/>
    <m/>
    <m/>
    <m/>
    <m/>
  </r>
  <r>
    <x v="13"/>
    <n v="797469"/>
    <n v="3.2"/>
    <n v="3.1"/>
    <n v="3.4"/>
    <x v="1"/>
    <x v="3"/>
    <s v="Wisconsin"/>
    <x v="13"/>
    <n v="2552"/>
    <n v="794917"/>
    <n v="1.2395915407912157E-4"/>
    <n v="3.076165239470972"/>
    <n v="3.3240835476292157"/>
    <n v="2.3834760529028109E-2"/>
    <n v="7.591645237078426E-2"/>
    <n v="2454"/>
    <n v="2651"/>
    <n v="3.0772356041426061"/>
    <n v="3.3242671501964338"/>
    <n v="2.2764395857393982E-2"/>
    <n v="7.5732849803566094E-2"/>
    <n v="3.2025174985751844E-3"/>
    <n v="1.2402813646189244E-4"/>
    <n v="3.078489362113292"/>
    <n v="3.326545635037077"/>
    <n v="2.1510637886708039E-2"/>
    <n v="7.3454364962922902E-2"/>
    <n v="197.72517862545715"/>
    <n v="3.079174628198817"/>
    <n v="3.327114330149993"/>
    <n v="2.0825371801183046E-2"/>
    <n v="7.2885669850006884E-2"/>
    <m/>
    <m/>
    <m/>
    <m/>
    <m/>
    <m/>
    <m/>
    <m/>
    <m/>
    <m/>
    <m/>
    <m/>
    <m/>
    <m/>
    <m/>
    <m/>
    <m/>
    <m/>
  </r>
  <r>
    <x v="29"/>
    <n v="80295"/>
    <n v="1.5"/>
    <n v="1.3"/>
    <n v="1.8"/>
    <x v="1"/>
    <x v="3"/>
    <s v="Wyoming"/>
    <x v="29"/>
    <n v="120"/>
    <n v="80175"/>
    <n v="2.6719322671789455E-4"/>
    <n v="1.2272958448307698"/>
    <n v="1.7616822982665588"/>
    <n v="7.2704155169230233E-2"/>
    <n v="3.8317701733441289E-2"/>
    <n v="99"/>
    <n v="142"/>
    <n v="1.2329534840276481"/>
    <n v="1.7684787346659194"/>
    <n v="6.7046515972351894E-2"/>
    <n v="3.1521265334080617E-2"/>
    <n v="1.5183373408054852E-3"/>
    <n v="2.7036076499715577E-4"/>
    <n v="1.2479765758083294"/>
    <n v="1.788698105802641"/>
    <n v="5.2023424191670609E-2"/>
    <n v="1.1301894197359053E-2"/>
    <n v="42.991177579188587"/>
    <n v="1.2568691999436852"/>
    <n v="1.7922589614664035"/>
    <n v="4.3130800056314866E-2"/>
    <n v="7.7410385335965337E-3"/>
    <m/>
    <m/>
    <m/>
    <m/>
    <m/>
    <m/>
    <m/>
    <m/>
    <m/>
    <m/>
    <m/>
    <m/>
    <m/>
    <m/>
    <m/>
    <m/>
    <m/>
    <m/>
  </r>
  <r>
    <x v="6"/>
    <n v="672827"/>
    <n v="1.8"/>
    <n v="1.7"/>
    <n v="2"/>
    <x v="10"/>
    <x v="3"/>
    <s v="Alabama"/>
    <x v="6"/>
    <n v="1211"/>
    <n v="671616"/>
    <n v="1.0128043616716461E-4"/>
    <n v="1.6985878806512744"/>
    <n v="1.9011487529856039"/>
    <n v="1.4121193487255379E-3"/>
    <n v="9.8851247014396071E-2"/>
    <n v="1143"/>
    <n v="1280"/>
    <n v="1.6988022181036135"/>
    <n v="1.9024206816908358"/>
    <n v="1.1977818963864184E-3"/>
    <n v="9.757931830916422E-2"/>
    <n v="1.802712739476259E-3"/>
    <n v="1.013999026969929E-4"/>
    <n v="1.701312836779266"/>
    <n v="1.9041126421732519"/>
    <n v="1.31283677926608E-3"/>
    <n v="9.5887357826748065E-2"/>
    <n v="136.31447490658292"/>
    <n v="1.7021566512526598"/>
    <n v="1.9047550853717441"/>
    <n v="2.1566512526598469E-3"/>
    <n v="9.5244914628255906E-2"/>
    <m/>
    <m/>
    <m/>
    <m/>
    <m/>
    <m/>
    <m/>
    <m/>
    <m/>
    <m/>
    <m/>
    <m/>
    <m/>
    <m/>
    <m/>
    <m/>
    <m/>
    <m/>
  </r>
  <r>
    <x v="30"/>
    <n v="122575"/>
    <n v="2.2999999999999998"/>
    <n v="2"/>
    <n v="2.6"/>
    <x v="10"/>
    <x v="3"/>
    <s v="Alaska"/>
    <x v="30"/>
    <n v="282"/>
    <n v="122293"/>
    <n v="2.6820729849503692E-4"/>
    <n v="2.0324249674645798"/>
    <n v="2.5688395644546533"/>
    <n v="3.242496746457979E-2"/>
    <n v="3.1160435545346754E-2"/>
    <n v="250"/>
    <n v="315"/>
    <n v="2.0395676116663268"/>
    <n v="2.5698551906995717"/>
    <n v="3.956761166632683E-2"/>
    <n v="3.0144809300428399E-2"/>
    <n v="2.3162295060989609E-3"/>
    <n v="2.6956019632327943E-4"/>
    <n v="2.0466693097756812"/>
    <n v="2.5857897024222405"/>
    <n v="4.6669309775681178E-2"/>
    <n v="1.4210297577759601E-2"/>
    <n v="65.805058599563395"/>
    <n v="2.0518891932508656"/>
    <n v="2.5887278337243118"/>
    <n v="5.1889193250865606E-2"/>
    <n v="1.1272166275688278E-2"/>
    <m/>
    <m/>
    <m/>
    <m/>
    <m/>
    <m/>
    <m/>
    <m/>
    <m/>
    <m/>
    <m/>
    <m/>
    <m/>
    <m/>
    <m/>
    <m/>
    <m/>
    <m/>
  </r>
  <r>
    <x v="0"/>
    <n v="920714"/>
    <n v="2.2000000000000002"/>
    <n v="2.1"/>
    <n v="2.2999999999999998"/>
    <x v="10"/>
    <x v="3"/>
    <s v="Arizona"/>
    <x v="0"/>
    <n v="2026"/>
    <n v="918688"/>
    <n v="9.5711630112737438E-5"/>
    <n v="2.1047545298457293"/>
    <n v="2.2961777900712046"/>
    <n v="4.7545298457292162E-3"/>
    <n v="3.8222099287952283E-3"/>
    <n v="1938"/>
    <n v="2114"/>
    <n v="2.1048881628822849"/>
    <n v="2.296044157034649"/>
    <n v="4.8881628822847745E-3"/>
    <n v="3.9558429653507865E-3"/>
    <n v="2.2025431007150157E-3"/>
    <n v="9.5779010815661957E-5"/>
    <n v="2.1067640898993538"/>
    <n v="2.2983221115306778"/>
    <n v="6.7640898993537313E-3"/>
    <n v="1.6778884693220419E-3"/>
    <n v="176.2662385876267"/>
    <n v="2.1073639748766761"/>
    <n v="2.2988083356249631"/>
    <n v="7.3639748766760604E-3"/>
    <n v="1.1916643750367051E-3"/>
    <m/>
    <m/>
    <m/>
    <m/>
    <m/>
    <m/>
    <m/>
    <m/>
    <m/>
    <m/>
    <m/>
    <m/>
    <m/>
    <m/>
    <m/>
    <m/>
    <m/>
    <m/>
  </r>
  <r>
    <x v="7"/>
    <n v="414546"/>
    <n v="2.4"/>
    <n v="2.2999999999999998"/>
    <n v="2.6"/>
    <x v="10"/>
    <x v="3"/>
    <s v="Arkansas"/>
    <x v="7"/>
    <n v="995"/>
    <n v="413551"/>
    <n v="1.4895842635536023E-4"/>
    <n v="2.2512577137111225"/>
    <n v="2.5491745664218426"/>
    <n v="4.8742286288877334E-2"/>
    <n v="5.0825433578157497E-2"/>
    <n v="934"/>
    <n v="1057"/>
    <n v="2.2530672108764769"/>
    <n v="2.5497773467841927"/>
    <n v="4.6932789123522944E-2"/>
    <n v="5.0222653215807433E-2"/>
    <n v="2.4048271877324459E-3"/>
    <n v="1.4917168585357518E-4"/>
    <n v="2.2556555018788704"/>
    <n v="2.5539988735860213"/>
    <n v="4.4344498121129394E-2"/>
    <n v="4.6001126413978799E-2"/>
    <n v="123.52902471657998"/>
    <n v="2.2570415508046948"/>
    <n v="2.5550250798343415"/>
    <n v="4.2958449195305004E-2"/>
    <n v="4.4974920165658627E-2"/>
    <m/>
    <m/>
    <m/>
    <m/>
    <m/>
    <m/>
    <m/>
    <m/>
    <m/>
    <m/>
    <m/>
    <m/>
    <m/>
    <m/>
    <m/>
    <m/>
    <m/>
    <m/>
  </r>
  <r>
    <x v="31"/>
    <n v="5784387"/>
    <n v="3.1"/>
    <n v="3.1"/>
    <n v="3.2"/>
    <x v="10"/>
    <x v="3"/>
    <s v="California"/>
    <x v="31"/>
    <n v="17932"/>
    <n v="5766455"/>
    <n v="4.5303410514852319E-5"/>
    <n v="3.054765793015271"/>
    <n v="3.1453726140449754"/>
    <n v="4.5234206984729131E-2"/>
    <n v="5.462738595502481E-2"/>
    <n v="17670"/>
    <n v="18194"/>
    <n v="3.0547748620553916"/>
    <n v="3.1453635450048552"/>
    <n v="4.5225137944608473E-2"/>
    <n v="5.4636454995145023E-2"/>
    <n v="3.1003991986280478E-3"/>
    <n v="4.5307000908691137E-5"/>
    <n v="3.0550921977193566"/>
    <n v="3.1457061995367388"/>
    <n v="4.4907802280643505E-2"/>
    <n v="5.4293800463261377E-2"/>
    <n v="524.11171161729783"/>
    <n v="3.0551816704600023"/>
    <n v="3.145789605847217"/>
    <n v="4.4818329539997759E-2"/>
    <n v="5.421039415278317E-2"/>
    <m/>
    <m/>
    <m/>
    <m/>
    <m/>
    <m/>
    <m/>
    <m/>
    <m/>
    <m/>
    <m/>
    <m/>
    <m/>
    <m/>
    <m/>
    <m/>
    <m/>
    <m/>
  </r>
  <r>
    <x v="8"/>
    <n v="681787"/>
    <n v="1.2"/>
    <n v="1.1000000000000001"/>
    <n v="1.3"/>
    <x v="10"/>
    <x v="3"/>
    <s v="Colorado"/>
    <x v="8"/>
    <n v="818"/>
    <n v="680969"/>
    <n v="8.2170388383140719E-5"/>
    <n v="1.1176178152640395"/>
    <n v="1.2819585920303207"/>
    <n v="1.7617815264039383E-2"/>
    <n v="1.8041407969679346E-2"/>
    <n v="763"/>
    <n v="875"/>
    <n v="1.1191178476562329"/>
    <n v="1.2833920271287074"/>
    <n v="1.9117847656232811E-2"/>
    <n v="1.6607972871292676E-2"/>
    <n v="1.2025986263704735E-3"/>
    <n v="8.2314214921215819E-5"/>
    <n v="1.1202844114492578"/>
    <n v="1.2849128412916893"/>
    <n v="2.0284411449257744E-2"/>
    <n v="1.5087158708310788E-2"/>
    <n v="112.0770500051764"/>
    <n v="1.1211388565622533"/>
    <n v="1.2855251216598693"/>
    <n v="2.1138856562253228E-2"/>
    <n v="1.4474878340130726E-2"/>
    <m/>
    <m/>
    <m/>
    <m/>
    <m/>
    <m/>
    <m/>
    <m/>
    <m/>
    <m/>
    <m/>
    <m/>
    <m/>
    <m/>
    <m/>
    <m/>
    <m/>
    <m/>
  </r>
  <r>
    <x v="20"/>
    <n v="523070"/>
    <n v="3.7"/>
    <n v="3.5"/>
    <n v="3.8"/>
    <x v="10"/>
    <x v="3"/>
    <s v="Connecticut"/>
    <x v="20"/>
    <n v="1935"/>
    <n v="521135"/>
    <n v="1.6452199915139044E-4"/>
    <n v="3.5347916682353837"/>
    <n v="3.863835666538165"/>
    <n v="3.479166823538371E-2"/>
    <n v="6.3835666538165192E-2"/>
    <n v="1850"/>
    <n v="2022"/>
    <n v="3.5368115166230143"/>
    <n v="3.8656393981685051"/>
    <n v="3.6811516623014295E-2"/>
    <n v="6.5639398168505281E-2"/>
    <n v="3.7029585039244067E-3"/>
    <n v="1.6464247212784883E-4"/>
    <n v="3.5383160317965578"/>
    <n v="3.8676009760522558"/>
    <n v="3.8316031796557848E-2"/>
    <n v="6.7600976052256012E-2"/>
    <n v="172.13375817964516"/>
    <n v="3.5393738007567208"/>
    <n v="3.8684549830608761"/>
    <n v="3.9373800756720811E-2"/>
    <n v="6.8454983060876273E-2"/>
    <m/>
    <m/>
    <m/>
    <m/>
    <m/>
    <m/>
    <m/>
    <m/>
    <m/>
    <m/>
    <m/>
    <m/>
    <m/>
    <m/>
    <m/>
    <m/>
    <m/>
    <m/>
  </r>
  <r>
    <x v="32"/>
    <n v="109122"/>
    <n v="3.1"/>
    <n v="2.8"/>
    <n v="3.5"/>
    <x v="10"/>
    <x v="3"/>
    <s v="Delaware"/>
    <x v="32"/>
    <n v="338"/>
    <n v="108784"/>
    <n v="3.2970116163983997E-4"/>
    <n v="2.7677493982839154"/>
    <n v="3.4271517215635949"/>
    <n v="3.2250601716084404E-2"/>
    <n v="7.2848278436405067E-2"/>
    <n v="303"/>
    <n v="375"/>
    <n v="2.7767086380381589"/>
    <n v="3.436520591631385"/>
    <n v="2.3291361961840895E-2"/>
    <n v="6.3479408368614987E-2"/>
    <n v="3.1149425733282272E-3"/>
    <n v="3.3108444346511645E-4"/>
    <n v="2.7838581298631109"/>
    <n v="3.4460270167933436"/>
    <n v="1.6141870136888947E-2"/>
    <n v="5.3972983206656444E-2"/>
    <n v="72.004768538035066"/>
    <n v="2.7896082272703819"/>
    <n v="3.4494406517031084"/>
    <n v="1.0391772729617887E-2"/>
    <n v="5.0559348296891571E-2"/>
    <m/>
    <m/>
    <m/>
    <m/>
    <m/>
    <m/>
    <m/>
    <m/>
    <m/>
    <m/>
    <m/>
    <m/>
    <m/>
    <m/>
    <m/>
    <m/>
    <m/>
    <m/>
  </r>
  <r>
    <x v="47"/>
    <n v="62534"/>
    <n v="3"/>
    <n v="2.6"/>
    <n v="3.4"/>
    <x v="10"/>
    <x v="3"/>
    <s v="District of Columbia"/>
    <x v="47"/>
    <n v="188"/>
    <n v="62346"/>
    <n v="4.2909850289238685E-4"/>
    <n v="2.5772660347991092"/>
    <n v="3.4354630405838829"/>
    <n v="2.2733965200890882E-2"/>
    <n v="3.5463040583882943E-2"/>
    <n v="161"/>
    <n v="215"/>
    <n v="2.5745994179166534"/>
    <n v="3.4381296574663383"/>
    <n v="2.5400582083346723E-2"/>
    <n v="3.812965746633834E-2"/>
    <n v="3.0368929432174952E-3"/>
    <n v="4.3233088480156066E-4"/>
    <n v="2.6045620584159348"/>
    <n v="3.4692238280190555"/>
    <n v="4.5620584159347111E-3"/>
    <n v="6.9223828019055578E-2"/>
    <n v="53.73278643839577"/>
    <n v="2.6152859193076701"/>
    <n v="3.4744902855756865"/>
    <n v="1.5285919307669982E-2"/>
    <n v="7.4490285575686599E-2"/>
    <m/>
    <m/>
    <m/>
    <m/>
    <m/>
    <m/>
    <m/>
    <m/>
    <m/>
    <m/>
    <m/>
    <m/>
    <m/>
    <m/>
    <m/>
    <m/>
    <m/>
    <m/>
  </r>
  <r>
    <x v="14"/>
    <n v="2346054"/>
    <n v="2.4"/>
    <n v="2.2999999999999998"/>
    <n v="2.4"/>
    <x v="10"/>
    <x v="3"/>
    <s v="Florida"/>
    <x v="14"/>
    <n v="5631"/>
    <n v="2340423"/>
    <n v="6.2615380936934363E-5"/>
    <n v="2.3375851259567688"/>
    <n v="2.4628158878306374"/>
    <n v="3.7585125956768994E-2"/>
    <n v="6.2815887830637518E-2"/>
    <n v="5484"/>
    <n v="5778"/>
    <n v="2.3375421026114487"/>
    <n v="2.4628589111759576"/>
    <n v="3.7542102611448858E-2"/>
    <n v="6.2858911175957655E-2"/>
    <n v="2.4010152818345247E-3"/>
    <n v="6.2631230879316022E-5"/>
    <n v="2.3383840509552085"/>
    <n v="2.4636465127138409"/>
    <n v="3.8384050955208693E-2"/>
    <n v="6.364651271384103E-2"/>
    <n v="293.81023101958874"/>
    <n v="2.3386105478494681"/>
    <n v="2.4638462627698181"/>
    <n v="3.8610547849468269E-2"/>
    <n v="6.3846262769818196E-2"/>
    <m/>
    <m/>
    <m/>
    <m/>
    <m/>
    <m/>
    <m/>
    <m/>
    <m/>
    <m/>
    <m/>
    <m/>
    <m/>
    <m/>
    <m/>
    <m/>
    <m/>
    <m/>
  </r>
  <r>
    <x v="1"/>
    <n v="1367276"/>
    <n v="2.8"/>
    <n v="2.7"/>
    <n v="2.9"/>
    <x v="10"/>
    <x v="3"/>
    <s v="Georgia"/>
    <x v="1"/>
    <n v="3828"/>
    <n v="1363448"/>
    <n v="8.8566413697254004E-5"/>
    <n v="2.7111609273809187"/>
    <n v="2.8882937547754266"/>
    <n v="1.1160927380918562E-2"/>
    <n v="1.1706245224573308E-2"/>
    <n v="3708"/>
    <n v="3950"/>
    <n v="2.7119615937089514"/>
    <n v="2.8889558509035482"/>
    <n v="1.1961593708951224E-2"/>
    <n v="1.1044149096451683E-2"/>
    <n v="2.8011242565560012E-3"/>
    <n v="8.8599332384974426E-5"/>
    <n v="2.7125249241710265"/>
    <n v="2.8897235889409756"/>
    <n v="1.2524924171026353E-2"/>
    <n v="1.0276411059024326E-2"/>
    <n v="242.20415611020056"/>
    <n v="2.7129184084200237"/>
    <n v="2.8900614838651943"/>
    <n v="1.2918408420023564E-2"/>
    <n v="9.938516134805564E-3"/>
    <m/>
    <m/>
    <m/>
    <m/>
    <m/>
    <m/>
    <m/>
    <m/>
    <m/>
    <m/>
    <m/>
    <m/>
    <m/>
    <m/>
    <m/>
    <m/>
    <m/>
    <m/>
  </r>
  <r>
    <x v="45"/>
    <n v="168579"/>
    <n v="3.5"/>
    <n v="3.3"/>
    <n v="3.8"/>
    <x v="10"/>
    <x v="3"/>
    <s v="Hawaii"/>
    <x v="45"/>
    <n v="590"/>
    <n v="167989"/>
    <n v="2.8190923906038412E-4"/>
    <n v="3.2179335646102984"/>
    <n v="3.7817520427310667"/>
    <n v="8.2066435389701375E-2"/>
    <n v="1.8247957268933135E-2"/>
    <n v="543"/>
    <n v="638"/>
    <n v="3.2210417667681028"/>
    <n v="3.7845757775286364"/>
    <n v="7.895823323189699E-2"/>
    <n v="1.5424222471363436E-2"/>
    <n v="3.5111564396957565E-3"/>
    <n v="2.8258626022677544E-4"/>
    <n v="3.2285701794689809"/>
    <n v="3.7937426999225319"/>
    <n v="7.1429820531018873E-2"/>
    <n v="6.2573000774679421E-3"/>
    <n v="95.085442816168523"/>
    <n v="3.2321083408441584"/>
    <n v="3.7961363403330322"/>
    <n v="6.7891659155841388E-2"/>
    <n v="3.8636596669676671E-3"/>
    <m/>
    <m/>
    <m/>
    <m/>
    <m/>
    <m/>
    <m/>
    <m/>
    <m/>
    <m/>
    <m/>
    <m/>
    <m/>
    <m/>
    <m/>
    <m/>
    <m/>
    <m/>
  </r>
  <r>
    <x v="21"/>
    <n v="230858"/>
    <n v="2.2999999999999998"/>
    <n v="2.1"/>
    <n v="2.5"/>
    <x v="10"/>
    <x v="3"/>
    <s v="Idaho"/>
    <x v="21"/>
    <n v="531"/>
    <n v="230327"/>
    <n v="1.9541161935076508E-4"/>
    <n v="2.1047036029937063"/>
    <n v="2.4955268416952365"/>
    <n v="4.7036029937062018E-3"/>
    <n v="4.4731583047634693E-3"/>
    <n v="486"/>
    <n v="577"/>
    <n v="2.1051902035017198"/>
    <n v="2.499371908272618"/>
    <n v="5.1902035017197257E-3"/>
    <n v="6.2809172738198527E-4"/>
    <n v="2.308396771171927E-3"/>
    <n v="1.9593574025722021E-4"/>
    <n v="2.1124610309147069"/>
    <n v="2.5043325114291468"/>
    <n v="1.246103091470685E-2"/>
    <n v="4.3325114291468125E-3"/>
    <n v="90.264059930716513"/>
    <n v="2.115068892977213"/>
    <n v="2.5060562443746379"/>
    <n v="1.5068892977212922E-2"/>
    <n v="6.0562443746379202E-3"/>
    <m/>
    <m/>
    <m/>
    <m/>
    <m/>
    <m/>
    <m/>
    <m/>
    <m/>
    <m/>
    <m/>
    <m/>
    <m/>
    <m/>
    <m/>
    <m/>
    <m/>
    <m/>
  </r>
  <r>
    <x v="34"/>
    <n v="1883049"/>
    <n v="3"/>
    <n v="2.9"/>
    <n v="3.1"/>
    <x v="10"/>
    <x v="3"/>
    <s v="Illinois"/>
    <x v="34"/>
    <n v="5649"/>
    <n v="1877400"/>
    <n v="7.8112376913921271E-5"/>
    <n v="2.9218095582030088"/>
    <n v="3.0780343120308511"/>
    <n v="2.1809558203008894E-2"/>
    <n v="2.1965687969148995E-2"/>
    <n v="5503"/>
    <n v="5797"/>
    <n v="2.9223881056732992"/>
    <n v="3.0785178718132138"/>
    <n v="2.2388105673299297E-2"/>
    <n v="2.1482128186786298E-2"/>
    <n v="3.000935823464476E-3"/>
    <n v="7.8132034930277044E-5"/>
    <n v="2.9228037885341993"/>
    <n v="3.0790678583947528"/>
    <n v="2.2803788534199398E-2"/>
    <n v="2.0932141605247256E-2"/>
    <n v="294.19096767324487"/>
    <n v="2.9230859189853993"/>
    <n v="3.0793167804865202"/>
    <n v="2.3085918985399356E-2"/>
    <n v="2.0683219513479845E-2"/>
    <m/>
    <m/>
    <m/>
    <m/>
    <m/>
    <m/>
    <m/>
    <m/>
    <m/>
    <m/>
    <m/>
    <m/>
    <m/>
    <m/>
    <m/>
    <m/>
    <m/>
    <m/>
  </r>
  <r>
    <x v="22"/>
    <n v="931573"/>
    <n v="4.8"/>
    <n v="4.7"/>
    <n v="5"/>
    <x v="10"/>
    <x v="3"/>
    <s v="Indiana"/>
    <x v="22"/>
    <n v="4472"/>
    <n v="927101"/>
    <n v="1.4035800091649725E-4"/>
    <n v="4.6601246236335916"/>
    <n v="4.9408406254665858"/>
    <n v="3.9875376366408588E-2"/>
    <n v="5.9159374533414244E-2"/>
    <n v="4341"/>
    <n v="4603"/>
    <n v="4.6598602578649233"/>
    <n v="4.9411049912352549"/>
    <n v="4.0139742135076872E-2"/>
    <n v="5.8895008764745072E-2"/>
    <n v="4.8025246338287289E-3"/>
    <n v="1.404022668576031E-4"/>
    <n v="4.6621223669711256"/>
    <n v="4.9429269006863326"/>
    <n v="3.7877633028874591E-2"/>
    <n v="5.7073099313667441E-2"/>
    <n v="261.52111385933233"/>
    <n v="4.6626966012579727"/>
    <n v="4.9434261151537875"/>
    <n v="3.7303398742027483E-2"/>
    <n v="5.6573884846212508E-2"/>
    <m/>
    <m/>
    <m/>
    <m/>
    <m/>
    <m/>
    <m/>
    <m/>
    <m/>
    <m/>
    <m/>
    <m/>
    <m/>
    <m/>
    <m/>
    <m/>
    <m/>
    <m/>
  </r>
  <r>
    <x v="33"/>
    <n v="435394"/>
    <n v="2.6"/>
    <n v="2.5"/>
    <n v="2.8"/>
    <x v="10"/>
    <x v="3"/>
    <s v="Iowa"/>
    <x v="33"/>
    <n v="1132"/>
    <n v="434262"/>
    <n v="1.5125981284001049E-4"/>
    <n v="2.4486841459651174"/>
    <n v="2.7512037716451387"/>
    <n v="5.1315854034882591E-2"/>
    <n v="4.8796228354861082E-2"/>
    <n v="1067"/>
    <n v="1198"/>
    <n v="2.4506538904991801"/>
    <n v="2.7515307973927063"/>
    <n v="4.9346109500819857E-2"/>
    <n v="4.8469202607293482E-2"/>
    <n v="2.6043324551428483E-3"/>
    <n v="1.5145000926978237E-4"/>
    <n v="2.4528824458730658"/>
    <n v="2.755782464412631"/>
    <n v="4.7117554126934191E-2"/>
    <n v="4.421753558736885E-2"/>
    <n v="131.7422317186242"/>
    <n v="2.4541913436474787"/>
    <n v="2.7567703166557411"/>
    <n v="4.5808656352521293E-2"/>
    <n v="4.3229683344258696E-2"/>
    <m/>
    <m/>
    <m/>
    <m/>
    <m/>
    <m/>
    <m/>
    <m/>
    <m/>
    <m/>
    <m/>
    <m/>
    <m/>
    <m/>
    <m/>
    <m/>
    <m/>
    <m/>
  </r>
  <r>
    <x v="35"/>
    <n v="419497"/>
    <n v="2.2999999999999998"/>
    <n v="2.1"/>
    <n v="2.4"/>
    <x v="10"/>
    <x v="3"/>
    <s v="Kansas"/>
    <x v="35"/>
    <n v="965"/>
    <n v="418532"/>
    <n v="1.4497155358579212E-4"/>
    <n v="2.1554024657754907"/>
    <n v="2.4453455729470748"/>
    <n v="5.5402465775490572E-2"/>
    <n v="4.5345572947074864E-2"/>
    <n v="905"/>
    <n v="1026"/>
    <n v="2.1573455829243118"/>
    <n v="2.4457862630722031"/>
    <n v="5.7345582924311689E-2"/>
    <n v="4.5786263072203237E-2"/>
    <n v="2.3049315611569816E-3"/>
    <n v="1.4518564627826741E-4"/>
    <n v="2.1597459148787141"/>
    <n v="2.4501172074352491"/>
    <n v="5.9745914878714057E-2"/>
    <n v="5.0117207435249167E-2"/>
    <n v="121.65948486139156"/>
    <n v="2.1611183992550931"/>
    <n v="2.4511285085037868"/>
    <n v="6.1118399255092992E-2"/>
    <n v="5.1128508503786918E-2"/>
    <m/>
    <m/>
    <m/>
    <m/>
    <m/>
    <m/>
    <m/>
    <m/>
    <m/>
    <m/>
    <m/>
    <m/>
    <m/>
    <m/>
    <m/>
    <m/>
    <m/>
    <m/>
  </r>
  <r>
    <x v="36"/>
    <n v="577827"/>
    <n v="2.2000000000000002"/>
    <n v="2.1"/>
    <n v="2.4"/>
    <x v="10"/>
    <x v="3"/>
    <s v="Kentucky"/>
    <x v="36"/>
    <n v="1271"/>
    <n v="576556"/>
    <n v="1.2079386224667637E-4"/>
    <n v="2.0788264393314777"/>
    <n v="2.3204141638248306"/>
    <n v="2.1173560668522384E-2"/>
    <n v="7.9585836175169344E-2"/>
    <n v="1202"/>
    <n v="1341"/>
    <n v="2.0802073977159252"/>
    <n v="2.3207638272354876"/>
    <n v="1.9792602284074867E-2"/>
    <n v="7.9236172764512336E-2"/>
    <n v="2.2029297124339497E-3"/>
    <n v="1.2092938656780912E-4"/>
    <n v="2.0820003258661406"/>
    <n v="2.3238590990017589"/>
    <n v="1.79996741338595E-2"/>
    <n v="7.6140900998241001E-2"/>
    <n v="139.62136581439589"/>
    <n v="2.0829799314007791"/>
    <n v="2.3246101037569331"/>
    <n v="1.7020068599221005E-2"/>
    <n v="7.5389896243066801E-2"/>
    <m/>
    <m/>
    <m/>
    <m/>
    <m/>
    <m/>
    <m/>
    <m/>
    <m/>
    <m/>
    <m/>
    <m/>
    <m/>
    <m/>
    <m/>
    <m/>
    <m/>
    <m/>
  </r>
  <r>
    <x v="37"/>
    <n v="647893"/>
    <n v="2.2999999999999998"/>
    <n v="2.2000000000000002"/>
    <n v="2.4"/>
    <x v="10"/>
    <x v="3"/>
    <s v="Louisiana"/>
    <x v="37"/>
    <n v="1490"/>
    <n v="646403"/>
    <n v="1.1663743899646149E-4"/>
    <n v="2.1831250217802411"/>
    <n v="2.4163998997731637"/>
    <n v="1.6874978219759029E-2"/>
    <n v="1.6399899773163806E-2"/>
    <n v="1415"/>
    <n v="1566"/>
    <n v="2.1840026053684789"/>
    <n v="2.4170657809237017"/>
    <n v="1.5997394631521278E-2"/>
    <n v="1.7065780923701812E-2"/>
    <n v="2.302713385746875E-3"/>
    <n v="1.167490266931815E-4"/>
    <n v="2.1859643590536932"/>
    <n v="2.4194624124400566"/>
    <n v="1.4035640946306938E-2"/>
    <n v="1.9462412440056642E-2"/>
    <n v="151.1606777980887"/>
    <n v="2.1868302171702356"/>
    <n v="2.4201400099109001"/>
    <n v="1.3169782829764554E-2"/>
    <n v="2.0140009910900147E-2"/>
    <m/>
    <m/>
    <m/>
    <m/>
    <m/>
    <m/>
    <m/>
    <m/>
    <m/>
    <m/>
    <m/>
    <m/>
    <m/>
    <m/>
    <m/>
    <m/>
    <m/>
    <m/>
  </r>
  <r>
    <x v="23"/>
    <n v="186248"/>
    <n v="4.2"/>
    <n v="3.9"/>
    <n v="4.5"/>
    <x v="10"/>
    <x v="3"/>
    <s v="Maine"/>
    <x v="23"/>
    <n v="782"/>
    <n v="185466"/>
    <n v="2.9366094604414938E-4"/>
    <n v="3.9050418588181848"/>
    <n v="4.4923637509064838"/>
    <n v="5.0418588181848634E-3"/>
    <n v="7.6362490935162342E-3"/>
    <n v="728"/>
    <n v="837"/>
    <n v="3.9087668055495897"/>
    <n v="4.4940079893475362"/>
    <n v="8.7668055495897512E-3"/>
    <n v="5.9920106524637973E-3"/>
    <n v="4.20892874545709E-3"/>
    <n v="2.941915629393495E-4"/>
    <n v="3.9147371825177402"/>
    <n v="4.50312030839644"/>
    <n v="1.4737182517740255E-2"/>
    <n v="3.1203083964399525E-3"/>
    <n v="109.42015176882663"/>
    <n v="3.9178708130371369"/>
    <n v="4.5053557523096366"/>
    <n v="1.7870813037137001E-2"/>
    <n v="5.3557523096365856E-3"/>
    <m/>
    <m/>
    <m/>
    <m/>
    <m/>
    <m/>
    <m/>
    <m/>
    <m/>
    <m/>
    <m/>
    <m/>
    <m/>
    <m/>
    <m/>
    <m/>
    <m/>
    <m/>
  </r>
  <r>
    <x v="2"/>
    <n v="787162"/>
    <n v="4.2"/>
    <n v="4.0999999999999996"/>
    <n v="4.4000000000000004"/>
    <x v="10"/>
    <x v="3"/>
    <s v="Maryland"/>
    <x v="2"/>
    <n v="3306"/>
    <n v="783856"/>
    <n v="1.4286356339677212E-4"/>
    <n v="4.0570342975263927"/>
    <n v="4.3427614243199368"/>
    <n v="4.2965702473606981E-2"/>
    <n v="5.7238575680063519E-2"/>
    <n v="3194"/>
    <n v="3419"/>
    <n v="4.0576145698090098"/>
    <n v="4.343451538565124"/>
    <n v="4.2385430190989837E-2"/>
    <n v="5.6548461434876351E-2"/>
    <n v="4.2023174218026524E-3"/>
    <n v="1.4292466855708903E-4"/>
    <n v="4.0593927532455636"/>
    <n v="4.3452420903597417"/>
    <n v="4.0607246754436055E-2"/>
    <n v="5.4757909640258617E-2"/>
    <n v="224.92940527127186"/>
    <n v="4.0600796661244631"/>
    <n v="4.3458255578090164"/>
    <n v="3.9920333875536507E-2"/>
    <n v="5.4174442190983996E-2"/>
    <m/>
    <m/>
    <m/>
    <m/>
    <m/>
    <m/>
    <m/>
    <m/>
    <m/>
    <m/>
    <m/>
    <m/>
    <m/>
    <m/>
    <m/>
    <m/>
    <m/>
    <m/>
  </r>
  <r>
    <x v="17"/>
    <n v="888222"/>
    <n v="4.2"/>
    <n v="4.0999999999999996"/>
    <n v="4.4000000000000004"/>
    <x v="10"/>
    <x v="3"/>
    <s v="Massachusetts"/>
    <x v="17"/>
    <n v="3731"/>
    <n v="884491"/>
    <n v="1.3450088311948898E-4"/>
    <n v="4.0660255618458461"/>
    <n v="4.3350273280848244"/>
    <n v="3.3974438154153574E-2"/>
    <n v="6.4972671915175972E-2"/>
    <n v="3612"/>
    <n v="3850"/>
    <n v="4.0665509298351088"/>
    <n v="4.3345019600955617"/>
    <n v="3.3449070164890848E-2"/>
    <n v="6.5498039904438698E-2"/>
    <n v="4.2026707118534221E-3"/>
    <n v="1.345518595292252E-4"/>
    <n v="4.0681188523241971"/>
    <n v="4.3372225713826467"/>
    <n v="3.1881147675802524E-2"/>
    <n v="6.2777428617353692E-2"/>
    <n v="238.94822446596967"/>
    <n v="4.0687249216278394"/>
    <n v="4.3377423418748355"/>
    <n v="3.1275078372160259E-2"/>
    <n v="6.2257658125164816E-2"/>
    <m/>
    <m/>
    <m/>
    <m/>
    <m/>
    <m/>
    <m/>
    <m/>
    <m/>
    <m/>
    <m/>
    <m/>
    <m/>
    <m/>
    <m/>
    <m/>
    <m/>
    <m/>
  </r>
  <r>
    <x v="38"/>
    <n v="1560463"/>
    <n v="3.7"/>
    <n v="3.6"/>
    <n v="3.8"/>
    <x v="10"/>
    <x v="3"/>
    <s v="Michigan"/>
    <x v="38"/>
    <n v="5774"/>
    <n v="1554689"/>
    <n v="9.5263828313824864E-5"/>
    <n v="3.6049200273751598"/>
    <n v="3.7954476840028097"/>
    <n v="4.9200273751597301E-3"/>
    <n v="4.5523159971900817E-3"/>
    <n v="5626"/>
    <n v="5923"/>
    <n v="3.6053402099248748"/>
    <n v="3.7956683368974464"/>
    <n v="5.340209924874717E-3"/>
    <n v="4.3316631025533958E-3"/>
    <n v="3.7014056152648903E-3"/>
    <n v="9.5287211747529881E-5"/>
    <n v="3.6061184035173603"/>
    <n v="3.7966928270124205"/>
    <n v="6.1184035173602602E-3"/>
    <n v="3.307172987579321E-3"/>
    <n v="297.32335044697589"/>
    <n v="3.6064585960222537"/>
    <n v="3.7969934683743118"/>
    <n v="6.4585960222536265E-3"/>
    <n v="3.0065316256879804E-3"/>
    <m/>
    <m/>
    <m/>
    <m/>
    <m/>
    <m/>
    <m/>
    <m/>
    <m/>
    <m/>
    <m/>
    <m/>
    <m/>
    <m/>
    <m/>
    <m/>
    <m/>
    <m/>
  </r>
  <r>
    <x v="15"/>
    <n v="772648"/>
    <n v="6.2"/>
    <n v="6"/>
    <n v="6.4"/>
    <x v="10"/>
    <x v="3"/>
    <s v="Minnesota"/>
    <x v="15"/>
    <n v="4790"/>
    <n v="767858"/>
    <n v="1.7501842740896855E-4"/>
    <n v="6.0244410936148354"/>
    <n v="6.374477948432772"/>
    <n v="2.4441093614835374E-2"/>
    <n v="2.552205156722831E-2"/>
    <n v="4656"/>
    <n v="4926"/>
    <n v="6.026029964485768"/>
    <n v="6.3754775784056905"/>
    <n v="2.6029964485767998E-2"/>
    <n v="2.452242159430984E-2"/>
    <n v="6.2019145911344307E-3"/>
    <n v="1.7506964230719661E-4"/>
    <n v="6.0268449488272333"/>
    <n v="6.376984233441628"/>
    <n v="2.6844948827233317E-2"/>
    <n v="2.3015766558372341E-2"/>
    <n v="270.46852931889606"/>
    <n v="6.0275355792303618"/>
    <n v="6.3775878470256897"/>
    <n v="2.7535579230361762E-2"/>
    <n v="2.2412152974310651E-2"/>
    <m/>
    <m/>
    <m/>
    <m/>
    <m/>
    <m/>
    <m/>
    <m/>
    <m/>
    <m/>
    <m/>
    <m/>
    <m/>
    <m/>
    <m/>
    <m/>
    <m/>
    <m/>
  </r>
  <r>
    <x v="48"/>
    <n v="439395"/>
    <n v="1.3"/>
    <n v="1.2"/>
    <n v="1.4"/>
    <x v="10"/>
    <x v="3"/>
    <s v="Mississippi"/>
    <x v="48"/>
    <n v="571"/>
    <n v="438824"/>
    <n v="1.0651938861618767E-4"/>
    <n v="1.192994716004939"/>
    <n v="1.4060334932373144"/>
    <n v="7.0052839950609513E-3"/>
    <n v="6.0334932373145023E-3"/>
    <n v="525"/>
    <n v="618"/>
    <n v="1.1948247021472707"/>
    <n v="1.4064793636705015"/>
    <n v="5.1752978527292992E-3"/>
    <n v="6.4793636705016144E-3"/>
    <n v="1.3038740100183893E-3"/>
    <n v="1.0678626682177343E-4"/>
    <n v="1.1970877431966158"/>
    <n v="1.4106602768401628"/>
    <n v="2.9122568033841389E-3"/>
    <n v="1.0660276840162908E-2"/>
    <n v="93.64605703250561"/>
    <n v="1.1984503626495011"/>
    <n v="1.4115734940660452"/>
    <n v="1.5496373504988448E-3"/>
    <n v="1.1573494066045242E-2"/>
    <m/>
    <m/>
    <m/>
    <m/>
    <m/>
    <m/>
    <m/>
    <m/>
    <m/>
    <m/>
    <m/>
    <m/>
    <m/>
    <m/>
    <m/>
    <m/>
    <m/>
    <m/>
  </r>
  <r>
    <x v="9"/>
    <n v="827353"/>
    <n v="3.1"/>
    <n v="2.9"/>
    <n v="3.2"/>
    <x v="10"/>
    <x v="3"/>
    <s v="Missouri"/>
    <x v="9"/>
    <n v="2565"/>
    <n v="824788"/>
    <n v="1.1979168494667936E-4"/>
    <n v="2.9804569392802223"/>
    <n v="3.2200403091735814"/>
    <n v="8.045693928022235E-2"/>
    <n v="2.0040309173581239E-2"/>
    <n v="2466"/>
    <n v="2664"/>
    <n v="2.9805899053970917"/>
    <n v="3.219907343056712"/>
    <n v="8.0589905397091766E-2"/>
    <n v="1.9907343056711824E-2"/>
    <n v="3.1025557544000896E-3"/>
    <n v="1.1985803948482915E-4"/>
    <n v="2.9826977149152607"/>
    <n v="3.2224137938849187"/>
    <n v="8.2697714915260789E-2"/>
    <n v="2.2413793884918487E-2"/>
    <n v="198.2379826961751"/>
    <n v="2.9833581042371935"/>
    <n v="3.2229620728786275"/>
    <n v="8.3358104237193587E-2"/>
    <n v="2.2962072878627282E-2"/>
    <m/>
    <m/>
    <m/>
    <m/>
    <m/>
    <m/>
    <m/>
    <m/>
    <m/>
    <m/>
    <m/>
    <m/>
    <m/>
    <m/>
    <m/>
    <m/>
    <m/>
    <m/>
  </r>
  <r>
    <x v="39"/>
    <n v="137195"/>
    <n v="1.7"/>
    <n v="1.5"/>
    <n v="2"/>
    <x v="10"/>
    <x v="3"/>
    <s v="Montana"/>
    <x v="39"/>
    <n v="233"/>
    <n v="136962"/>
    <n v="2.1788065394932031E-4"/>
    <n v="1.4804319667730093"/>
    <n v="1.9161932746716497"/>
    <n v="1.9568033226990744E-2"/>
    <n v="8.3806725328350318E-2"/>
    <n v="204"/>
    <n v="264"/>
    <n v="1.4869346550530267"/>
    <n v="1.9242683771274463"/>
    <n v="1.3065344946973312E-2"/>
    <n v="7.573162287255375E-2"/>
    <n v="1.7122646730282844E-3"/>
    <n v="2.1921362441104316E-4"/>
    <n v="1.4930510486172412"/>
    <n v="1.9314782974393274"/>
    <n v="6.9489513827587501E-3"/>
    <n v="6.8521702560672582E-2"/>
    <n v="59.843622976681978"/>
    <n v="1.4978181720556671"/>
    <n v="1.9339998652855162"/>
    <n v="2.1818279443328592E-3"/>
    <n v="6.6000134714483849E-2"/>
    <m/>
    <m/>
    <m/>
    <m/>
    <m/>
    <m/>
    <m/>
    <m/>
    <m/>
    <m/>
    <m/>
    <m/>
    <m/>
    <m/>
    <m/>
    <m/>
    <m/>
    <m/>
  </r>
  <r>
    <x v="40"/>
    <n v="258903"/>
    <n v="2"/>
    <n v="1.9"/>
    <n v="2.2000000000000002"/>
    <x v="10"/>
    <x v="3"/>
    <s v="Nebraska"/>
    <x v="40"/>
    <n v="518"/>
    <n v="258385"/>
    <n v="1.7212382782966614E-4"/>
    <n v="1.8286254875509977"/>
    <n v="2.1728731432103299"/>
    <n v="7.137451244900217E-2"/>
    <n v="2.7126856789670306E-2"/>
    <n v="474"/>
    <n v="563"/>
    <n v="1.8308014970857811"/>
    <n v="2.1745595840913392"/>
    <n v="6.9198502914218807E-2"/>
    <n v="2.5440415908660974E-2"/>
    <n v="2.0081382418511359E-3"/>
    <n v="1.7259767901989492E-4"/>
    <n v="1.8355405628312409"/>
    <n v="2.1807359208710309"/>
    <n v="6.4459437168759015E-2"/>
    <n v="1.9264079128969325E-2"/>
    <n v="89.16659869886351"/>
    <n v="1.837871210276989"/>
    <n v="2.1822676665330336"/>
    <n v="6.2128789723010946E-2"/>
    <n v="1.7732333466966566E-2"/>
    <m/>
    <m/>
    <m/>
    <m/>
    <m/>
    <m/>
    <m/>
    <m/>
    <m/>
    <m/>
    <m/>
    <m/>
    <m/>
    <m/>
    <m/>
    <m/>
    <m/>
    <m/>
  </r>
  <r>
    <x v="18"/>
    <n v="353437"/>
    <n v="2.4"/>
    <n v="2.2999999999999998"/>
    <n v="2.6"/>
    <x v="10"/>
    <x v="3"/>
    <s v="Nevada"/>
    <x v="18"/>
    <n v="848"/>
    <n v="352589"/>
    <n v="1.6129183334005249E-4"/>
    <n v="2.2380042222511847"/>
    <n v="2.5605878889312894"/>
    <n v="6.1995777748815151E-2"/>
    <n v="3.9412111068710676E-2"/>
    <n v="792"/>
    <n v="906"/>
    <n v="2.2408519764484192"/>
    <n v="2.5633988518462978"/>
    <n v="5.9148023551580664E-2"/>
    <n v="3.6601148153702301E-2"/>
    <n v="2.404704351376922E-3"/>
    <n v="1.6156274566668096E-4"/>
    <n v="2.2431416057102411"/>
    <n v="2.5662670970436028"/>
    <n v="5.6858394289758696E-2"/>
    <n v="3.3732902956397304E-2"/>
    <n v="114.04418305609521"/>
    <n v="2.2447848262457755"/>
    <n v="2.5674532043126104"/>
    <n v="5.5215173754224356E-2"/>
    <n v="3.2546795687389718E-2"/>
    <m/>
    <m/>
    <m/>
    <m/>
    <m/>
    <m/>
    <m/>
    <m/>
    <m/>
    <m/>
    <m/>
    <m/>
    <m/>
    <m/>
    <m/>
    <m/>
    <m/>
    <m/>
  </r>
  <r>
    <x v="24"/>
    <n v="194656"/>
    <n v="2.9"/>
    <n v="2.6"/>
    <n v="3.1"/>
    <x v="10"/>
    <x v="3"/>
    <s v="New Hampshire"/>
    <x v="24"/>
    <n v="565"/>
    <n v="194091"/>
    <n v="2.3898647390996553E-4"/>
    <n v="2.663569830545073"/>
    <n v="3.1415427783650043"/>
    <n v="6.3569830545072925E-2"/>
    <n v="4.1542778365004196E-2"/>
    <n v="518"/>
    <n v="611"/>
    <n v="2.6611047180667433"/>
    <n v="3.138870623047838"/>
    <n v="6.1104718066743224E-2"/>
    <n v="3.8870623047837949E-2"/>
    <n v="2.9123661314101926E-3"/>
    <n v="2.3958735362908663E-4"/>
    <n v="2.6727787777811058"/>
    <n v="3.1519534850392796"/>
    <n v="7.2778777781105752E-2"/>
    <n v="5.1953485039279546E-2"/>
    <n v="93.078549028734372"/>
    <n v="2.6758547165783533"/>
    <n v="3.154014712657589"/>
    <n v="7.5854716578353187E-2"/>
    <n v="5.4014712657588948E-2"/>
    <m/>
    <m/>
    <m/>
    <m/>
    <m/>
    <m/>
    <m/>
    <m/>
    <m/>
    <m/>
    <m/>
    <m/>
    <m/>
    <m/>
    <m/>
    <m/>
    <m/>
    <m/>
  </r>
  <r>
    <x v="3"/>
    <n v="1194379"/>
    <n v="3.9"/>
    <n v="3.8"/>
    <n v="4"/>
    <x v="10"/>
    <x v="3"/>
    <s v="New Jersey"/>
    <x v="3"/>
    <n v="4658"/>
    <n v="1189721"/>
    <n v="1.1177821204716014E-4"/>
    <n v="3.7881563983235851"/>
    <n v="4.0117128224179055"/>
    <n v="1.1843601676414739E-2"/>
    <n v="1.17128224179055E-2"/>
    <n v="4525"/>
    <n v="4792"/>
    <n v="3.7885796719466769"/>
    <n v="4.0121268039709337"/>
    <n v="1.1420328053322937E-2"/>
    <n v="1.2126803970933686E-2"/>
    <n v="3.9015302025929258E-3"/>
    <n v="1.1181219174239648E-4"/>
    <n v="3.7897180108505295"/>
    <n v="4.0133423943353224"/>
    <n v="1.0281989149470316E-2"/>
    <n v="1.3342394335322361E-2"/>
    <n v="267.02445656011827"/>
    <n v="3.7901653841586636"/>
    <n v="4.0137322735104686"/>
    <n v="9.8346158413362694E-3"/>
    <n v="1.3732273510468573E-2"/>
    <m/>
    <m/>
    <m/>
    <m/>
    <m/>
    <m/>
    <m/>
    <m/>
    <m/>
    <m/>
    <m/>
    <m/>
    <m/>
    <m/>
    <m/>
    <m/>
    <m/>
    <m/>
  </r>
  <r>
    <x v="49"/>
    <n v="295454"/>
    <n v="1.1000000000000001"/>
    <n v="1"/>
    <n v="1.2"/>
    <x v="10"/>
    <x v="3"/>
    <s v="New Mexico"/>
    <x v="49"/>
    <n v="325"/>
    <n v="295129"/>
    <n v="1.1952559205246432E-4"/>
    <n v="0.98047643872051571"/>
    <n v="1.2195276228254441"/>
    <n v="1.9523561279484292E-2"/>
    <n v="1.952762282544418E-2"/>
    <n v="290"/>
    <n v="361"/>
    <n v="0.98154027361281282"/>
    <n v="1.2218484095662945"/>
    <n v="1.8459726387187181E-2"/>
    <n v="2.1848409566294524E-2"/>
    <n v="1.1064885866497183E-3"/>
    <n v="1.2005168049005193E-4"/>
    <n v="0.98643690615966617"/>
    <n v="1.2265402671397703"/>
    <n v="1.3563093840333829E-2"/>
    <n v="2.6540267139770313E-2"/>
    <n v="70.678808339735966"/>
    <n v="0.98857191874932115"/>
    <n v="1.2277898321773755"/>
    <n v="1.1428081250678845E-2"/>
    <n v="2.7789832177375517E-2"/>
    <m/>
    <m/>
    <m/>
    <m/>
    <m/>
    <m/>
    <m/>
    <m/>
    <m/>
    <m/>
    <m/>
    <m/>
    <m/>
    <m/>
    <m/>
    <m/>
    <m/>
    <m/>
  </r>
  <r>
    <x v="25"/>
    <n v="2502148"/>
    <n v="3.6"/>
    <n v="3.5"/>
    <n v="3.6"/>
    <x v="10"/>
    <x v="3"/>
    <s v="New York"/>
    <x v="25"/>
    <n v="9008"/>
    <n v="2493140"/>
    <n v="7.4210630541999428E-5"/>
    <n v="3.5258961577055379"/>
    <n v="3.6743174187895371"/>
    <n v="2.5896157705537881E-2"/>
    <n v="7.4317418789537015E-2"/>
    <n v="8823"/>
    <n v="9194"/>
    <n v="3.5261703144658112"/>
    <n v="3.6744429186443006"/>
    <n v="2.6170314465811195E-2"/>
    <n v="7.4442918644300526E-2"/>
    <n v="3.6008688921761534E-3"/>
    <n v="7.4222312244618801E-5"/>
    <n v="3.5266465799315347"/>
    <n v="3.675091204420772"/>
    <n v="2.6646579931534742E-2"/>
    <n v="7.5091204420771884E-2"/>
    <n v="371.38155992487316"/>
    <n v="3.5268562855493446"/>
    <n v="3.6752811548044213"/>
    <n v="2.6856285549344605E-2"/>
    <n v="7.5281154804421213E-2"/>
    <m/>
    <m/>
    <m/>
    <m/>
    <m/>
    <m/>
    <m/>
    <m/>
    <m/>
    <m/>
    <m/>
    <m/>
    <m/>
    <m/>
    <m/>
    <m/>
    <m/>
    <m/>
  </r>
  <r>
    <x v="10"/>
    <n v="1239187"/>
    <n v="3.1"/>
    <n v="3"/>
    <n v="3.2"/>
    <x v="10"/>
    <x v="3"/>
    <s v="North Carolina"/>
    <x v="10"/>
    <n v="3841"/>
    <n v="1235346"/>
    <n v="9.7872183682890283E-5"/>
    <n v="3.0017407076724902"/>
    <n v="3.1974850750382706"/>
    <n v="1.7407076724902382E-3"/>
    <n v="2.5149249617295588E-3"/>
    <n v="3721"/>
    <n v="3963"/>
    <n v="3.0027752066475841"/>
    <n v="3.1980645374749734"/>
    <n v="2.7752066475841275E-3"/>
    <n v="1.9354625250267432E-3"/>
    <n v="3.1011532694078989E-3"/>
    <n v="9.7908390426402984E-5"/>
    <n v="3.0032448789814961"/>
    <n v="3.1990616598343018"/>
    <n v="3.2448789814960577E-3"/>
    <n v="9.3834016569838141E-4"/>
    <n v="242.57855458456982"/>
    <n v="3.0036789553223562"/>
    <n v="3.1994345616977209"/>
    <n v="3.6789553223561811E-3"/>
    <n v="5.6543830227928638E-4"/>
    <m/>
    <m/>
    <m/>
    <m/>
    <m/>
    <m/>
    <m/>
    <m/>
    <m/>
    <m/>
    <m/>
    <m/>
    <m/>
    <m/>
    <m/>
    <m/>
    <m/>
    <m/>
  </r>
  <r>
    <x v="46"/>
    <n v="94590"/>
    <n v="2.1"/>
    <n v="1.8"/>
    <n v="2.4"/>
    <x v="10"/>
    <x v="3"/>
    <s v="North Dakota"/>
    <x v="46"/>
    <n v="199"/>
    <n v="94391"/>
    <n v="2.9199276093934943E-4"/>
    <n v="1.8118237101463894"/>
    <n v="2.3958092320250879"/>
    <n v="1.1823710146389388E-2"/>
    <n v="4.1907679749120241E-3"/>
    <n v="172"/>
    <n v="227"/>
    <n v="1.8183740353102864"/>
    <n v="2.399830848926948"/>
    <n v="1.8374035310286363E-2"/>
    <n v="1.6915107305193189E-4"/>
    <n v="2.1240360504633212E-3"/>
    <n v="2.9407950353998053E-4"/>
    <n v="1.8299565469233405"/>
    <n v="2.4181155540033017"/>
    <n v="2.9956546923340488E-2"/>
    <n v="1.8115554003301781E-2"/>
    <n v="55.303474965080483"/>
    <n v="1.8370011117843572"/>
    <n v="2.4216425018811494"/>
    <n v="3.7001111784357166E-2"/>
    <n v="2.1642501881149467E-2"/>
    <m/>
    <m/>
    <m/>
    <m/>
    <m/>
    <m/>
    <m/>
    <m/>
    <m/>
    <m/>
    <m/>
    <m/>
    <m/>
    <m/>
    <m/>
    <m/>
    <m/>
    <m/>
  </r>
  <r>
    <x v="41"/>
    <n v="1685241"/>
    <n v="2.9"/>
    <n v="2.8"/>
    <n v="3"/>
    <x v="10"/>
    <x v="3"/>
    <s v="Ohio"/>
    <x v="41"/>
    <n v="4887"/>
    <n v="1680354"/>
    <n v="8.1185155693656145E-5"/>
    <n v="2.8186968196439963"/>
    <n v="2.9810671310313084"/>
    <n v="1.8696819643996498E-2"/>
    <n v="1.8932868968691619E-2"/>
    <n v="4751"/>
    <n v="5024"/>
    <n v="2.819181351509962"/>
    <n v="2.9811759861052516"/>
    <n v="1.9181351509962141E-2"/>
    <n v="1.8824013894748415E-2"/>
    <n v="2.9010150983036307E-3"/>
    <n v="8.1208782623318324E-5"/>
    <n v="2.8198063156803124"/>
    <n v="2.982223880926949"/>
    <n v="1.9806315680312547E-2"/>
    <n v="1.7776119073050989E-2"/>
    <n v="273.6461129039044"/>
    <n v="2.8201229613878187"/>
    <n v="2.9825006208067464"/>
    <n v="2.0122961387818883E-2"/>
    <n v="1.7499379193253617E-2"/>
    <m/>
    <m/>
    <m/>
    <m/>
    <m/>
    <m/>
    <m/>
    <m/>
    <m/>
    <m/>
    <m/>
    <m/>
    <m/>
    <m/>
    <m/>
    <m/>
    <m/>
    <m/>
  </r>
  <r>
    <x v="26"/>
    <n v="545292"/>
    <n v="1.7"/>
    <n v="1.6"/>
    <n v="1.8"/>
    <x v="10"/>
    <x v="3"/>
    <s v="Oklahoma"/>
    <x v="26"/>
    <n v="927"/>
    <n v="544365"/>
    <n v="1.0934259231917634E-4"/>
    <n v="1.5906640096482101"/>
    <n v="1.8093491942865625"/>
    <n v="9.3359903517900023E-3"/>
    <n v="9.3491942865624456E-3"/>
    <n v="868"/>
    <n v="987"/>
    <n v="1.5918076920255571"/>
    <n v="1.8100393917387381"/>
    <n v="8.192307974443036E-3"/>
    <n v="1.0039391738738024E-2"/>
    <n v="1.7035169879990673E-3"/>
    <n v="1.0951112472981311E-4"/>
    <n v="1.5940058632692542"/>
    <n v="1.8130281127288805"/>
    <n v="5.9941367307458915E-3"/>
    <n v="1.3028112728880492E-2"/>
    <n v="119.27704807077829"/>
    <n v="1.5950648056439312"/>
    <n v="1.8138030372645475"/>
    <n v="4.9351943560689282E-3"/>
    <n v="1.3803037264547457E-2"/>
    <m/>
    <m/>
    <m/>
    <m/>
    <m/>
    <m/>
    <m/>
    <m/>
    <m/>
    <m/>
    <m/>
    <m/>
    <m/>
    <m/>
    <m/>
    <m/>
    <m/>
    <m/>
  </r>
  <r>
    <x v="19"/>
    <n v="509235"/>
    <n v="6.9"/>
    <n v="6.7"/>
    <n v="7.2"/>
    <x v="10"/>
    <x v="3"/>
    <s v="Oregon"/>
    <x v="19"/>
    <n v="3514"/>
    <n v="505721"/>
    <n v="2.2736682416909867E-4"/>
    <n v="6.6731800746104426"/>
    <n v="7.1279137229486409"/>
    <n v="2.6819925389557575E-2"/>
    <n v="7.2086277051359282E-2"/>
    <n v="3398"/>
    <n v="3630"/>
    <n v="6.6727542293832904"/>
    <n v="7.1283395681757931"/>
    <n v="2.7245770616709741E-2"/>
    <n v="7.1660431824207116E-2"/>
    <n v="6.9042666096291077E-3"/>
    <n v="2.2745722938201002E-4"/>
    <n v="6.6768093802470974"/>
    <n v="7.1317238390111175"/>
    <n v="2.3190619752902819E-2"/>
    <n v="6.8276160988882673E-2"/>
    <n v="231.58179182561955"/>
    <n v="6.6778681369938813"/>
    <n v="7.1326287973594678"/>
    <n v="2.2131863006118913E-2"/>
    <n v="6.7371202640532424E-2"/>
    <m/>
    <m/>
    <m/>
    <m/>
    <m/>
    <m/>
    <m/>
    <m/>
    <m/>
    <m/>
    <m/>
    <m/>
    <m/>
    <m/>
    <m/>
    <m/>
    <m/>
    <m/>
  </r>
  <r>
    <x v="11"/>
    <n v="1693953"/>
    <n v="3.3"/>
    <n v="3.2"/>
    <n v="3.4"/>
    <x v="10"/>
    <x v="3"/>
    <s v="Pennsylvania"/>
    <x v="11"/>
    <n v="5590"/>
    <n v="1688363"/>
    <n v="8.6364422539469087E-5"/>
    <n v="3.2136090714122525"/>
    <n v="3.3863379164911902"/>
    <n v="1.3609071412252316E-2"/>
    <n v="1.3662083508809708E-2"/>
    <n v="5444"/>
    <n v="5737"/>
    <n v="3.2137845619093328"/>
    <n v="3.3867527611450847"/>
    <n v="1.3784561909332638E-2"/>
    <n v="1.3247238854915189E-2"/>
    <n v="3.3010998819749358E-3"/>
    <n v="8.6386357760983323E-5"/>
    <n v="3.2147135242139524"/>
    <n v="3.3874862397359196"/>
    <n v="1.4713524213952223E-2"/>
    <n v="1.2513760264080354E-2"/>
    <n v="292.60671991054448"/>
    <n v="3.215027228654141"/>
    <n v="3.3877628691079757"/>
    <n v="1.5027228654140856E-2"/>
    <n v="1.2237130892024162E-2"/>
    <m/>
    <m/>
    <m/>
    <m/>
    <m/>
    <m/>
    <m/>
    <m/>
    <m/>
    <m/>
    <m/>
    <m/>
    <m/>
    <m/>
    <m/>
    <m/>
    <m/>
    <m/>
  </r>
  <r>
    <x v="27"/>
    <n v="147200"/>
    <n v="3.7"/>
    <n v="3.4"/>
    <n v="4"/>
    <x v="10"/>
    <x v="3"/>
    <s v="Rhode Island"/>
    <x v="27"/>
    <n v="545"/>
    <n v="146655"/>
    <n v="3.1026519810459138E-4"/>
    <n v="3.3921804540693214"/>
    <n v="4.0127108502785038"/>
    <n v="7.819545930678462E-3"/>
    <n v="1.2710850278503827E-2"/>
    <n v="499"/>
    <n v="591"/>
    <n v="3.3899456521739131"/>
    <n v="4.0149456521739131"/>
    <n v="1.0054347826086829E-2"/>
    <n v="1.4945652173913082E-2"/>
    <n v="3.7153971254435263E-3"/>
    <n v="3.1107103668819291E-4"/>
    <n v="3.4043260887553335"/>
    <n v="4.02646816213172"/>
    <n v="4.3260887553335792E-3"/>
    <n v="2.6468162131719986E-2"/>
    <n v="91.381099220501426"/>
    <n v="3.4084041206251539"/>
    <n v="4.0291834312388968"/>
    <n v="8.4041206251539435E-3"/>
    <n v="2.9183431238896773E-2"/>
    <m/>
    <m/>
    <m/>
    <m/>
    <m/>
    <m/>
    <m/>
    <m/>
    <m/>
    <m/>
    <m/>
    <m/>
    <m/>
    <m/>
    <m/>
    <m/>
    <m/>
    <m/>
  </r>
  <r>
    <x v="4"/>
    <n v="628106"/>
    <n v="1.9"/>
    <n v="1.8"/>
    <n v="2"/>
    <x v="10"/>
    <x v="3"/>
    <s v="South Carolina"/>
    <x v="4"/>
    <n v="1193"/>
    <n v="626913"/>
    <n v="1.0767689847682193E-4"/>
    <n v="1.7916840374161644"/>
    <n v="2.0070378343698083"/>
    <n v="8.3159625838356011E-3"/>
    <n v="7.0378343698083157E-3"/>
    <n v="1126"/>
    <n v="1262"/>
    <n v="1.7926910425947213"/>
    <n v="2.0092150051106024"/>
    <n v="7.3089574052787043E-3"/>
    <n v="9.2150051106023589E-3"/>
    <n v="1.9024072710516302E-3"/>
    <n v="1.0780576913743101E-4"/>
    <n v="1.7946015019141992"/>
    <n v="2.0102130401890612"/>
    <n v="5.3984980858008402E-3"/>
    <n v="1.0213040189061218E-2"/>
    <n v="135.2912655564439"/>
    <n v="1.7955061713613716"/>
    <n v="2.0109004489645086"/>
    <n v="4.4938286386284609E-3"/>
    <n v="1.0900448964508591E-2"/>
    <m/>
    <m/>
    <m/>
    <m/>
    <m/>
    <m/>
    <m/>
    <m/>
    <m/>
    <m/>
    <m/>
    <m/>
    <m/>
    <m/>
    <m/>
    <m/>
    <m/>
    <m/>
  </r>
  <r>
    <x v="42"/>
    <n v="114204"/>
    <n v="2.6"/>
    <n v="2.2999999999999998"/>
    <n v="2.9"/>
    <x v="10"/>
    <x v="3"/>
    <s v="South Dakota"/>
    <x v="42"/>
    <n v="297"/>
    <n v="113907"/>
    <n v="2.9537895491748472E-4"/>
    <n v="2.3052304808290742"/>
    <n v="2.8959883906640438"/>
    <n v="5.230480829074402E-3"/>
    <n v="4.0116093359561233E-3"/>
    <n v="264"/>
    <n v="331"/>
    <n v="2.3116528317747189"/>
    <n v="2.8983223004448182"/>
    <n v="1.1652831774719097E-2"/>
    <n v="1.6776995551817109E-3"/>
    <n v="2.6173398042736613E-3"/>
    <n v="2.9679198066428955E-4"/>
    <n v="2.3205478236093717"/>
    <n v="2.9141317849379509"/>
    <n v="2.0547823609371907E-2"/>
    <n v="1.4131784937950975E-2"/>
    <n v="67.519616518868403"/>
    <n v="2.3261180472157053"/>
    <n v="2.9173175275352206"/>
    <n v="2.6118047215705431E-2"/>
    <n v="1.7317527535220645E-2"/>
    <m/>
    <m/>
    <m/>
    <m/>
    <m/>
    <m/>
    <m/>
    <m/>
    <m/>
    <m/>
    <m/>
    <m/>
    <m/>
    <m/>
    <m/>
    <m/>
    <m/>
    <m/>
  </r>
  <r>
    <x v="16"/>
    <n v="834500"/>
    <n v="1.9"/>
    <n v="1.8"/>
    <n v="1.9"/>
    <x v="10"/>
    <x v="3"/>
    <s v="Tennessee"/>
    <x v="16"/>
    <n v="1586"/>
    <n v="832914"/>
    <n v="9.3445900170641027E-5"/>
    <n v="1.8070933448862792"/>
    <n v="1.993985145227561"/>
    <n v="7.0933448862791071E-3"/>
    <n v="9.3985145227561073E-2"/>
    <n v="1508"/>
    <n v="1664"/>
    <n v="1.8070701018573996"/>
    <n v="1.994008388256441"/>
    <n v="7.0701018573995356E-3"/>
    <n v="9.4008388256441089E-2"/>
    <n v="1.902832138716649E-3"/>
    <n v="9.3530038349146335E-5"/>
    <n v="1.8093021003675025"/>
    <n v="1.9963621770657953"/>
    <n v="9.3021003675024527E-3"/>
    <n v="9.6362177065795418E-2"/>
    <n v="155.98397768977406"/>
    <n v="1.809972184100477"/>
    <n v="1.9968904101653133"/>
    <n v="9.9721841004769551E-3"/>
    <n v="9.6890410165313412E-2"/>
    <m/>
    <m/>
    <m/>
    <m/>
    <m/>
    <m/>
    <m/>
    <m/>
    <m/>
    <m/>
    <m/>
    <m/>
    <m/>
    <m/>
    <m/>
    <m/>
    <m/>
    <m/>
  </r>
  <r>
    <x v="50"/>
    <n v="3814099"/>
    <n v="2.6"/>
    <n v="2.5"/>
    <n v="2.6"/>
    <x v="10"/>
    <x v="3"/>
    <s v="Texas"/>
    <x v="50"/>
    <n v="9917"/>
    <n v="3804182"/>
    <n v="5.1107065902335615E-5"/>
    <n v="2.5489827587194167"/>
    <n v="2.6511968905240879"/>
    <n v="4.8982758719416708E-2"/>
    <n v="5.1196890524087824E-2"/>
    <n v="9722"/>
    <n v="10112"/>
    <n v="2.5489637264266083"/>
    <n v="2.6512159228168959"/>
    <n v="4.8963726426608289E-2"/>
    <n v="5.1215922816895798E-2"/>
    <n v="2.6005907920449655E-3"/>
    <n v="5.11144055898034E-5"/>
    <n v="2.5494763864551619"/>
    <n v="2.6517051976347692"/>
    <n v="4.9476386455161947E-2"/>
    <n v="5.1705197634769107E-2"/>
    <n v="389.86394149911649"/>
    <n v="2.5496136740092097"/>
    <n v="2.6518300949356051"/>
    <n v="4.9613674009209685E-2"/>
    <n v="5.1830094935604976E-2"/>
    <m/>
    <m/>
    <m/>
    <m/>
    <m/>
    <m/>
    <m/>
    <m/>
    <m/>
    <m/>
    <m/>
    <m/>
    <m/>
    <m/>
    <m/>
    <m/>
    <m/>
    <m/>
  </r>
  <r>
    <x v="12"/>
    <n v="435939"/>
    <n v="2.2000000000000002"/>
    <n v="2.1"/>
    <n v="2.4"/>
    <x v="10"/>
    <x v="3"/>
    <s v="Utah"/>
    <x v="12"/>
    <n v="959"/>
    <n v="434980"/>
    <n v="1.3907640422725648E-4"/>
    <n v="2.0607726572240015"/>
    <n v="2.3389254656785146"/>
    <n v="3.9227342775998597E-2"/>
    <n v="6.1074534321485352E-2"/>
    <n v="899"/>
    <n v="1020"/>
    <n v="2.0622151264282387"/>
    <n v="2.3397768953913278"/>
    <n v="3.7784873571761413E-2"/>
    <n v="6.0223104608672084E-2"/>
    <n v="2.204235597021762E-3"/>
    <n v="1.3928316605485503E-4"/>
    <n v="2.0649524309669069"/>
    <n v="2.3435187630766174"/>
    <n v="3.504756903309314E-2"/>
    <n v="5.6481236923382472E-2"/>
    <n v="121.28696180152618"/>
    <n v="2.0662737470244061"/>
    <n v="2.3444913257226969"/>
    <n v="3.3726252975593951E-2"/>
    <n v="5.5508674277302994E-2"/>
    <m/>
    <m/>
    <m/>
    <m/>
    <m/>
    <m/>
    <m/>
    <m/>
    <m/>
    <m/>
    <m/>
    <m/>
    <m/>
    <m/>
    <m/>
    <m/>
    <m/>
    <m/>
  </r>
  <r>
    <x v="44"/>
    <n v="89718"/>
    <n v="2.8"/>
    <n v="2.5"/>
    <n v="3.2"/>
    <x v="10"/>
    <x v="3"/>
    <s v="Vermont"/>
    <x v="44"/>
    <n v="251"/>
    <n v="89467"/>
    <n v="3.45618525974944E-4"/>
    <n v="2.4520363481863168"/>
    <n v="3.1432734001362048"/>
    <n v="4.7963651813683228E-2"/>
    <n v="5.6726599863795357E-2"/>
    <n v="221"/>
    <n v="283"/>
    <n v="2.4632738135045362"/>
    <n v="3.1543280055284337"/>
    <n v="3.6726186495463775E-2"/>
    <n v="4.5671994471566446E-2"/>
    <n v="2.818942693306503E-3"/>
    <n v="3.4757230420918382E-4"/>
    <n v="2.4713703890973191"/>
    <n v="3.1665149975156868"/>
    <n v="2.8629610902680902E-2"/>
    <n v="3.3485002484313409E-2"/>
    <n v="62.07375794485106"/>
    <n v="2.4785921334437639"/>
    <n v="3.1704388113047042"/>
    <n v="2.1407866556236055E-2"/>
    <n v="2.9561188695296003E-2"/>
    <m/>
    <m/>
    <m/>
    <m/>
    <m/>
    <m/>
    <m/>
    <m/>
    <m/>
    <m/>
    <m/>
    <m/>
    <m/>
    <m/>
    <m/>
    <m/>
    <m/>
    <m/>
  </r>
  <r>
    <x v="43"/>
    <n v="1088822"/>
    <n v="3"/>
    <n v="2.9"/>
    <n v="3.2"/>
    <x v="10"/>
    <x v="3"/>
    <s v="Virginia"/>
    <x v="43"/>
    <n v="3266"/>
    <n v="1085556"/>
    <n v="1.0271809732549567E-4"/>
    <n v="2.8968539172002945"/>
    <n v="3.1022901118512856"/>
    <n v="3.1460827997054075E-3"/>
    <n v="9.7709888148714619E-2"/>
    <n v="3155"/>
    <n v="3379"/>
    <n v="2.8976269766775471"/>
    <n v="3.1033538999028307"/>
    <n v="2.3730233224528163E-3"/>
    <n v="9.6646100097169452E-2"/>
    <n v="3.0013254691236492E-3"/>
    <n v="1.0276280489538095E-4"/>
    <n v="2.898562664228268"/>
    <n v="3.1040882740190301"/>
    <n v="1.4373357717318846E-3"/>
    <n v="9.5911725980970086E-2"/>
    <n v="223.69936306000437"/>
    <n v="2.8990596362510432"/>
    <n v="3.1045097225203864"/>
    <n v="9.4036374895667407E-4"/>
    <n v="9.5490277479613805E-2"/>
    <m/>
    <m/>
    <m/>
    <m/>
    <m/>
    <m/>
    <m/>
    <m/>
    <m/>
    <m/>
    <m/>
    <m/>
    <m/>
    <m/>
    <m/>
    <m/>
    <m/>
    <m/>
  </r>
  <r>
    <x v="28"/>
    <n v="939334"/>
    <n v="2.8"/>
    <n v="2.7"/>
    <n v="2.9"/>
    <x v="10"/>
    <x v="3"/>
    <s v="Washington"/>
    <x v="28"/>
    <n v="2630"/>
    <n v="936704"/>
    <n v="1.0685555128270825E-4"/>
    <n v="2.6930005169528717"/>
    <n v="2.9067116195182878"/>
    <n v="6.9994830471284963E-3"/>
    <n v="6.7116195182879146E-3"/>
    <n v="2530"/>
    <n v="2731"/>
    <n v="2.6933976625992457"/>
    <n v="2.907379057928277"/>
    <n v="6.6023374007544433E-3"/>
    <n v="7.3790579282770885E-3"/>
    <n v="2.8018893876593886E-3"/>
    <n v="1.0691335397434518E-4"/>
    <n v="2.6949760336850432"/>
    <n v="2.9088027416337336"/>
    <n v="5.0239663149569402E-3"/>
    <n v="8.802741633733735E-3"/>
    <n v="200.76383017251567"/>
    <n v="2.6955571281912318"/>
    <n v="2.9092862268302508"/>
    <n v="4.442871808768345E-3"/>
    <n v="9.2862268302509321E-3"/>
    <m/>
    <m/>
    <m/>
    <m/>
    <m/>
    <m/>
    <m/>
    <m/>
    <m/>
    <m/>
    <m/>
    <m/>
    <m/>
    <m/>
    <m/>
    <m/>
    <m/>
    <m/>
  </r>
  <r>
    <x v="5"/>
    <n v="252349"/>
    <n v="1.9"/>
    <n v="1.7"/>
    <n v="2.1"/>
    <x v="10"/>
    <x v="3"/>
    <s v="West Virginia"/>
    <x v="5"/>
    <n v="479"/>
    <n v="251870"/>
    <n v="1.6982502481150191E-4"/>
    <n v="1.7283398183224117"/>
    <n v="2.0679898679454158"/>
    <n v="2.8339818322411725E-2"/>
    <n v="3.201013205458425E-2"/>
    <n v="437"/>
    <n v="523"/>
    <n v="1.7317286773476415"/>
    <n v="2.0725265406242941"/>
    <n v="3.172867734764151E-2"/>
    <n v="2.7473459375706E-2"/>
    <n v="1.9057472332397907E-3"/>
    <n v="1.7033078206451355E-4"/>
    <n v="1.735416451175277"/>
    <n v="2.0760780153043039"/>
    <n v="3.5416451175277031E-2"/>
    <n v="2.3921984695696175E-2"/>
    <n v="85.751776662879024"/>
    <n v="1.737824066270599"/>
    <n v="2.0776331057375552"/>
    <n v="3.7824066270599088E-2"/>
    <n v="2.236689426244487E-2"/>
    <m/>
    <m/>
    <m/>
    <m/>
    <m/>
    <m/>
    <m/>
    <m/>
    <m/>
    <m/>
    <m/>
    <m/>
    <m/>
    <m/>
    <m/>
    <m/>
    <m/>
    <m/>
  </r>
  <r>
    <x v="13"/>
    <n v="793991"/>
    <n v="3.9"/>
    <n v="3.8"/>
    <n v="4"/>
    <x v="10"/>
    <x v="3"/>
    <s v="Wisconsin"/>
    <x v="13"/>
    <n v="3097"/>
    <n v="790894"/>
    <n v="1.3710536984398988E-4"/>
    <n v="3.7634426212541459"/>
    <n v="4.0376533609421257"/>
    <n v="3.6557378745853963E-2"/>
    <n v="3.765336094212568E-2"/>
    <n v="2988"/>
    <n v="3206"/>
    <n v="3.763266838037207"/>
    <n v="4.0378291441590646"/>
    <n v="3.673316196279286E-2"/>
    <n v="3.7829144159064576E-2"/>
    <n v="3.9029481900872873E-3"/>
    <n v="1.3716805121893885E-4"/>
    <n v="3.7657801388683483"/>
    <n v="4.0401162413062268"/>
    <n v="3.4219861131651541E-2"/>
    <n v="4.0116241306226819E-2"/>
    <n v="217.73724174618454"/>
    <n v="3.7664628941954592"/>
    <n v="4.0406929400054947"/>
    <n v="3.3537105804540612E-2"/>
    <n v="4.0692940005494727E-2"/>
    <m/>
    <m/>
    <m/>
    <m/>
    <m/>
    <m/>
    <m/>
    <m/>
    <m/>
    <m/>
    <m/>
    <m/>
    <m/>
    <m/>
    <m/>
    <m/>
    <m/>
    <m/>
  </r>
  <r>
    <x v="29"/>
    <n v="79054"/>
    <n v="1.9"/>
    <n v="1.6"/>
    <n v="2.2000000000000002"/>
    <x v="10"/>
    <x v="3"/>
    <s v="Wyoming"/>
    <x v="29"/>
    <n v="150"/>
    <n v="78904"/>
    <n v="3.0335939987477983E-4"/>
    <n v="1.5940777949540714"/>
    <n v="2.2007965947036312"/>
    <n v="5.9222050459286635E-3"/>
    <n v="7.9659470363102614E-4"/>
    <n v="127"/>
    <n v="175"/>
    <n v="1.6064968249550939"/>
    <n v="2.2136767273003262"/>
    <n v="6.4968249550938495E-3"/>
    <n v="1.3676727300325986E-2"/>
    <n v="1.9216402396905672E-3"/>
    <n v="3.0623476388471781E-4"/>
    <n v="1.6154054758058494"/>
    <n v="2.227875003575285"/>
    <n v="1.5405475805849278E-2"/>
    <n v="2.7875003575284829E-2"/>
    <n v="48.03753669425037"/>
    <n v="1.6241521232287039"/>
    <n v="2.2317773228020052"/>
    <n v="2.4152123228703859E-2"/>
    <n v="3.177732280200507E-2"/>
    <m/>
    <m/>
    <m/>
    <m/>
    <m/>
    <m/>
    <m/>
    <m/>
    <m/>
    <m/>
    <m/>
    <m/>
    <m/>
    <m/>
    <m/>
    <m/>
    <m/>
    <m/>
  </r>
  <r>
    <x v="6"/>
    <n v="671182"/>
    <n v="2.2000000000000002"/>
    <n v="2.1"/>
    <n v="2.2999999999999998"/>
    <x v="2"/>
    <x v="3"/>
    <s v="Alabama"/>
    <x v="6"/>
    <n v="1477"/>
    <n v="669705"/>
    <n v="1.1210362545529512E-4"/>
    <n v="2.0884917421201163"/>
    <n v="2.3126989930307067"/>
    <n v="1.1508257879883743E-2"/>
    <n v="1.2698993030706873E-2"/>
    <n v="1402"/>
    <n v="1552"/>
    <n v="2.088852204022158"/>
    <n v="2.3123385311286655"/>
    <n v="1.1147795977842101E-2"/>
    <n v="1.2338531128665675E-2"/>
    <n v="2.2034444680714906E-3"/>
    <n v="1.1221186610438428E-4"/>
    <n v="2.0912326019671061"/>
    <n v="2.3156563341758751"/>
    <n v="8.7673980328939471E-3"/>
    <n v="1.5656334175875308E-2"/>
    <n v="150.50748536839112"/>
    <n v="2.0920688429216541"/>
    <n v="2.3163099935413736"/>
    <n v="7.9311570783460184E-3"/>
    <n v="1.6309993541373746E-2"/>
    <m/>
    <m/>
    <m/>
    <m/>
    <m/>
    <m/>
    <m/>
    <m/>
    <m/>
    <m/>
    <m/>
    <m/>
    <m/>
    <m/>
    <m/>
    <m/>
    <m/>
    <m/>
  </r>
  <r>
    <x v="30"/>
    <n v="121340"/>
    <n v="2.8"/>
    <n v="2.5"/>
    <n v="3.1"/>
    <x v="2"/>
    <x v="3"/>
    <s v="Alaska"/>
    <x v="30"/>
    <n v="340"/>
    <n v="121000"/>
    <n v="2.9742279379600179E-4"/>
    <n v="2.5046210499488475"/>
    <n v="3.0994666375408513"/>
    <n v="4.6210499488474888E-3"/>
    <n v="5.3336245914881175E-4"/>
    <n v="304"/>
    <n v="376"/>
    <n v="2.5053568485248063"/>
    <n v="3.098730838964892"/>
    <n v="5.3568485248063347E-3"/>
    <n v="1.2691610351081017E-3"/>
    <n v="2.8177839542551609E-3"/>
    <n v="2.9866494192046261E-4"/>
    <n v="2.519119012334698"/>
    <n v="3.1164488961756236"/>
    <n v="1.9119012334698038E-2"/>
    <n v="1.6448896175623506E-2"/>
    <n v="72.227847506661007"/>
    <n v="2.524288022981084"/>
    <n v="3.1195209300517921"/>
    <n v="2.4288022981084012E-2"/>
    <n v="1.9520930051792007E-2"/>
    <m/>
    <m/>
    <m/>
    <m/>
    <m/>
    <m/>
    <m/>
    <m/>
    <m/>
    <m/>
    <m/>
    <m/>
    <m/>
    <m/>
    <m/>
    <m/>
    <m/>
    <m/>
  </r>
  <r>
    <x v="0"/>
    <n v="948234"/>
    <n v="2.6"/>
    <n v="2.5"/>
    <n v="2.7"/>
    <x v="2"/>
    <x v="3"/>
    <s v="Arizona"/>
    <x v="0"/>
    <n v="2465"/>
    <n v="945769"/>
    <n v="1.0248865769221122E-4"/>
    <n v="2.4970806469309093"/>
    <n v="2.7020579623153318"/>
    <n v="2.9193530690907465E-3"/>
    <n v="2.0579623153316184E-3"/>
    <n v="2369"/>
    <n v="2563"/>
    <n v="2.4983284716641672"/>
    <n v="2.7029193216020517"/>
    <n v="1.6715283358328392E-3"/>
    <n v="2.91932160205155E-3"/>
    <n v="2.6015843510475201E-3"/>
    <n v="1.0254785999448614E-4"/>
    <n v="2.4990364910530336"/>
    <n v="2.7041322110420065"/>
    <n v="9.63508946966396E-4"/>
    <n v="4.1322110420063396E-3"/>
    <n v="194.38475885677036"/>
    <n v="2.4996137533759182"/>
    <n v="2.7046095364567941"/>
    <n v="3.8624662408182076E-4"/>
    <n v="4.6095364567939612E-3"/>
    <m/>
    <m/>
    <m/>
    <m/>
    <m/>
    <m/>
    <m/>
    <m/>
    <m/>
    <m/>
    <m/>
    <m/>
    <m/>
    <m/>
    <m/>
    <m/>
    <m/>
    <m/>
  </r>
  <r>
    <x v="7"/>
    <n v="417497"/>
    <n v="2.8"/>
    <n v="2.6"/>
    <n v="2.9"/>
    <x v="2"/>
    <x v="3"/>
    <s v="Arkansas"/>
    <x v="7"/>
    <n v="1169"/>
    <n v="416328"/>
    <n v="1.6028508727148334E-4"/>
    <n v="2.6397350326335696"/>
    <n v="2.9603052071765368"/>
    <n v="3.9735032633569478E-2"/>
    <n v="6.0305207176536868E-2"/>
    <n v="1103"/>
    <n v="1236"/>
    <n v="2.6419351516298319"/>
    <n v="2.960500314972323"/>
    <n v="4.1935151629831857E-2"/>
    <n v="6.050031497232311E-2"/>
    <n v="2.8045948969083415E-3"/>
    <n v="1.6048008596090434E-4"/>
    <n v="2.6441148109474373"/>
    <n v="2.965074982869246"/>
    <n v="4.4114810947437189E-2"/>
    <n v="6.5074982869246067E-2"/>
    <n v="133.86367145640219"/>
    <n v="2.6454770481967635"/>
    <n v="2.9661079503732939"/>
    <n v="4.5477048196763459E-2"/>
    <n v="6.6107950373293978E-2"/>
    <m/>
    <m/>
    <m/>
    <m/>
    <m/>
    <m/>
    <m/>
    <m/>
    <m/>
    <m/>
    <m/>
    <m/>
    <m/>
    <m/>
    <m/>
    <m/>
    <m/>
    <m/>
  </r>
  <r>
    <x v="31"/>
    <n v="5812940"/>
    <n v="3.7"/>
    <n v="3.7"/>
    <n v="3.8"/>
    <x v="2"/>
    <x v="3"/>
    <s v="California"/>
    <x v="31"/>
    <n v="21508"/>
    <n v="5791432"/>
    <n v="4.9356837543668703E-5"/>
    <n v="3.6506641501149"/>
    <n v="3.7493778252022372"/>
    <n v="4.9335849885100203E-2"/>
    <n v="5.0622174797762653E-2"/>
    <n v="21221"/>
    <n v="21795"/>
    <n v="3.6506483810257806"/>
    <n v="3.749393594291357"/>
    <n v="4.935161897421958E-2"/>
    <n v="5.0606405708642832E-2"/>
    <n v="3.7003489653552549E-3"/>
    <n v="4.9360090258456438E-5"/>
    <n v="3.6509888750967985"/>
    <n v="3.7497090556137116"/>
    <n v="4.9011124903201697E-2"/>
    <n v="5.0290944386288228E-2"/>
    <n v="573.82288386033554"/>
    <n v="3.6510776409210779"/>
    <n v="3.7497923196640142"/>
    <n v="4.8922359078922284E-2"/>
    <n v="5.020768033598566E-2"/>
    <m/>
    <m/>
    <m/>
    <m/>
    <m/>
    <m/>
    <m/>
    <m/>
    <m/>
    <m/>
    <m/>
    <m/>
    <m/>
    <m/>
    <m/>
    <m/>
    <m/>
    <m/>
  </r>
  <r>
    <x v="8"/>
    <n v="687752"/>
    <n v="1.5"/>
    <n v="1.4"/>
    <n v="1.6"/>
    <x v="2"/>
    <x v="3"/>
    <s v="Colorado"/>
    <x v="8"/>
    <n v="1032"/>
    <n v="686720"/>
    <n v="9.1480808589579297E-5"/>
    <n v="1.4090600840577703"/>
    <n v="1.5920217012369289"/>
    <n v="9.0600840577703678E-3"/>
    <n v="7.9782987630712121E-3"/>
    <n v="969"/>
    <n v="1095"/>
    <n v="1.4089381055962034"/>
    <n v="1.592143679698496"/>
    <n v="8.9381055962034495E-3"/>
    <n v="7.8563203015040717E-3"/>
    <n v="1.5033252603384147E-3"/>
    <n v="9.160758471350463E-5"/>
    <n v="1.4117176756249101"/>
    <n v="1.5949328450519193"/>
    <n v="1.1717675624910218E-2"/>
    <n v="5.0671549480807432E-3"/>
    <n v="125.86041498933686"/>
    <n v="1.4125514657280398"/>
    <n v="1.5955530593202809"/>
    <n v="1.255146572803989E-2"/>
    <n v="4.4469406797191802E-3"/>
    <m/>
    <m/>
    <m/>
    <m/>
    <m/>
    <m/>
    <m/>
    <m/>
    <m/>
    <m/>
    <m/>
    <m/>
    <m/>
    <m/>
    <m/>
    <m/>
    <m/>
    <m/>
  </r>
  <r>
    <x v="20"/>
    <n v="523056"/>
    <n v="4.3"/>
    <n v="4.0999999999999996"/>
    <n v="4.5"/>
    <x v="2"/>
    <x v="3"/>
    <s v="Connecticut"/>
    <x v="20"/>
    <n v="2249"/>
    <n v="520807"/>
    <n v="1.7732049816386917E-4"/>
    <n v="4.1224103145980528"/>
    <n v="4.4770513109257912"/>
    <n v="2.2410314598053205E-2"/>
    <n v="2.2948689074208772E-2"/>
    <n v="2157"/>
    <n v="2342"/>
    <n v="4.1238414242452048"/>
    <n v="4.4775320424581686"/>
    <n v="2.3841424245205189E-2"/>
    <n v="2.2467957541831396E-2"/>
    <n v="4.3033713372689821E-3"/>
    <n v="1.7743192529116308E-4"/>
    <n v="4.1259394119778197"/>
    <n v="4.4808032625601451"/>
    <n v="2.5939411977820015E-2"/>
    <n v="1.919673743985495E-2"/>
    <n v="185.51634542553114"/>
    <n v="4.1269896589213273"/>
    <n v="4.4816648427552135"/>
    <n v="2.6989658921327653E-2"/>
    <n v="1.8335157244786515E-2"/>
    <m/>
    <m/>
    <m/>
    <m/>
    <m/>
    <m/>
    <m/>
    <m/>
    <m/>
    <m/>
    <m/>
    <m/>
    <m/>
    <m/>
    <m/>
    <m/>
    <m/>
    <m/>
  </r>
  <r>
    <x v="32"/>
    <n v="110142"/>
    <n v="3.5"/>
    <n v="3.2"/>
    <n v="3.9"/>
    <x v="2"/>
    <x v="3"/>
    <s v="Delaware"/>
    <x v="32"/>
    <n v="385"/>
    <n v="109757"/>
    <n v="3.4855003628021011E-4"/>
    <n v="3.1469376069439914"/>
    <n v="3.8440376795044116"/>
    <n v="5.3062393056008794E-2"/>
    <n v="5.5962320495588358E-2"/>
    <n v="348"/>
    <n v="424"/>
    <n v="3.1595576619273302"/>
    <n v="3.849576001888471"/>
    <n v="4.0442338072669948E-2"/>
    <n v="5.0423998111528867E-2"/>
    <n v="3.5128037907359569E-3"/>
    <n v="3.4983196868459976E-4"/>
    <n v="3.1629718220513574"/>
    <n v="3.8626357594205567"/>
    <n v="3.7028177948642771E-2"/>
    <n v="3.7364240579443209E-2"/>
    <n v="76.826397674728682"/>
    <n v="3.1685947099824308"/>
    <n v="3.8660917435263715"/>
    <n v="3.1405290017569421E-2"/>
    <n v="3.3908256473628384E-2"/>
    <m/>
    <m/>
    <m/>
    <m/>
    <m/>
    <m/>
    <m/>
    <m/>
    <m/>
    <m/>
    <m/>
    <m/>
    <m/>
    <m/>
    <m/>
    <m/>
    <m/>
    <m/>
  </r>
  <r>
    <x v="14"/>
    <n v="2394178"/>
    <n v="2.7"/>
    <n v="2.6"/>
    <n v="2.8"/>
    <x v="2"/>
    <x v="3"/>
    <s v="Florida"/>
    <x v="14"/>
    <n v="6464"/>
    <n v="2387714"/>
    <n v="6.5728733507899946E-5"/>
    <n v="2.6341540655153977"/>
    <n v="2.7656115325311972"/>
    <n v="3.4154065515397569E-2"/>
    <n v="3.4388467468802641E-2"/>
    <n v="6307"/>
    <n v="6622"/>
    <n v="2.6343070565346438"/>
    <n v="2.765876221400414"/>
    <n v="3.4307056534643721E-2"/>
    <n v="3.4123778599585819E-2"/>
    <n v="2.7006807158267221E-3"/>
    <n v="6.5743208678210681E-5"/>
    <n v="2.6349375071485115"/>
    <n v="2.7664239245049327"/>
    <n v="3.4937507148511404E-2"/>
    <n v="3.3576075495067137E-2"/>
    <n v="314.74387910074182"/>
    <n v="2.6351585667426796"/>
    <n v="2.7666205441290606"/>
    <n v="3.5158566742679476E-2"/>
    <n v="3.3379455870939267E-2"/>
    <m/>
    <m/>
    <m/>
    <m/>
    <m/>
    <m/>
    <m/>
    <m/>
    <m/>
    <m/>
    <m/>
    <m/>
    <m/>
    <m/>
    <m/>
    <m/>
    <m/>
    <m/>
  </r>
  <r>
    <x v="1"/>
    <n v="1393151"/>
    <n v="3.2"/>
    <n v="3.1"/>
    <n v="3.3"/>
    <x v="2"/>
    <x v="3"/>
    <s v="Georgia"/>
    <x v="1"/>
    <n v="4458"/>
    <n v="1388693"/>
    <n v="9.3782965142654806E-5"/>
    <n v="3.1061573141235552"/>
    <n v="3.2937232444088647"/>
    <n v="6.1573141235551354E-3"/>
    <n v="6.2767555911351636E-3"/>
    <n v="4328"/>
    <n v="4589"/>
    <n v="3.1066266327196406"/>
    <n v="3.2939717230939074"/>
    <n v="6.6266327196404795E-3"/>
    <n v="6.0282769060924224E-3"/>
    <n v="3.2013101463583249E-3"/>
    <n v="9.3812845022068204E-5"/>
    <n v="3.1074973013362568"/>
    <n v="3.2951229913803934"/>
    <n v="7.4973013362567009E-3"/>
    <n v="4.8770086196063822E-3"/>
    <n v="261.32129262071015"/>
    <n v="3.1078814459462021"/>
    <n v="3.2954566420723355"/>
    <n v="7.8814459462019926E-3"/>
    <n v="4.5433579276643599E-3"/>
    <m/>
    <m/>
    <m/>
    <m/>
    <m/>
    <m/>
    <m/>
    <m/>
    <m/>
    <m/>
    <m/>
    <m/>
    <m/>
    <m/>
    <m/>
    <m/>
    <m/>
    <m/>
  </r>
  <r>
    <x v="45"/>
    <n v="168103"/>
    <n v="4.0999999999999996"/>
    <n v="3.8"/>
    <n v="4.4000000000000004"/>
    <x v="2"/>
    <x v="3"/>
    <s v="Hawaii"/>
    <x v="45"/>
    <n v="689"/>
    <n v="167414"/>
    <n v="3.054150207565677E-4"/>
    <n v="3.7932625757170224"/>
    <n v="4.404092617230158"/>
    <n v="6.7374242829774111E-3"/>
    <n v="4.0926172301576358E-3"/>
    <n v="638"/>
    <n v="741"/>
    <n v="3.7952921720611767"/>
    <n v="4.4080117546980127"/>
    <n v="4.7078279388230726E-3"/>
    <n v="8.0117546980122967E-3"/>
    <n v="4.1100095832779914E-3"/>
    <n v="3.0604155983248398E-4"/>
    <n v="3.8039680234455071"/>
    <n v="4.4160511431104759"/>
    <n v="3.9680234455072849E-3"/>
    <n v="1.6051143110475508E-2"/>
    <n v="102.71710863868564"/>
    <n v="3.8074724950905305"/>
    <n v="4.4184952693411974"/>
    <n v="7.4724950905307175E-3"/>
    <n v="1.8495269341197051E-2"/>
    <m/>
    <m/>
    <m/>
    <m/>
    <m/>
    <m/>
    <m/>
    <m/>
    <m/>
    <m/>
    <m/>
    <m/>
    <m/>
    <m/>
    <m/>
    <m/>
    <m/>
    <m/>
  </r>
  <r>
    <x v="21"/>
    <n v="233896"/>
    <n v="2.8"/>
    <n v="2.6"/>
    <n v="3"/>
    <x v="2"/>
    <x v="3"/>
    <s v="Idaho"/>
    <x v="21"/>
    <n v="655"/>
    <n v="233241"/>
    <n v="2.1415932842437215E-4"/>
    <n v="2.5862305884617651"/>
    <n v="3.0145492453105094"/>
    <n v="1.3769411538234966E-2"/>
    <n v="1.4549245310509384E-2"/>
    <n v="605"/>
    <n v="705"/>
    <n v="2.5866196942230735"/>
    <n v="3.0141601395492015"/>
    <n v="1.3380305776926615E-2"/>
    <n v="1.4160139549201478E-2"/>
    <n v="2.8085556848314553E-3"/>
    <n v="2.1462409164009808E-4"/>
    <n v="2.5939315931913574"/>
    <n v="3.0231797764715531"/>
    <n v="6.0684068086427345E-3"/>
    <n v="2.3179776471553115E-2"/>
    <n v="100.21753412492237"/>
    <n v="2.5964616246001446"/>
    <n v="3.0249250792988356"/>
    <n v="3.5383753998554646E-3"/>
    <n v="2.4925079298835584E-2"/>
    <m/>
    <m/>
    <m/>
    <m/>
    <m/>
    <m/>
    <m/>
    <m/>
    <m/>
    <m/>
    <m/>
    <m/>
    <m/>
    <m/>
    <m/>
    <m/>
    <m/>
    <m/>
  </r>
  <r>
    <x v="34"/>
    <n v="1882484"/>
    <n v="3.5"/>
    <n v="3.4"/>
    <n v="3.6"/>
    <x v="2"/>
    <x v="3"/>
    <s v="Illinois"/>
    <x v="34"/>
    <n v="6589"/>
    <n v="1875895"/>
    <n v="8.4365554878869099E-5"/>
    <n v="3.4157969963035044"/>
    <n v="3.5845281060612431"/>
    <n v="1.5796996303504507E-2"/>
    <n v="1.5471893938757031E-2"/>
    <n v="6430"/>
    <n v="6748"/>
    <n v="3.415699681909647"/>
    <n v="3.5846254204551009"/>
    <n v="1.5699681909647101E-2"/>
    <n v="1.5374579544899181E-2"/>
    <n v="3.5011757230276499E-3"/>
    <n v="8.438371804458883E-5"/>
    <n v="3.4167920049830611"/>
    <n v="3.5855594410722391"/>
    <n v="1.6792004983061215E-2"/>
    <n v="1.4440558927760971E-2"/>
    <n v="317.64483417706793"/>
    <n v="3.417072966238611"/>
    <n v="3.5858096917469746"/>
    <n v="1.7072966238611098E-2"/>
    <n v="1.4190308253025474E-2"/>
    <m/>
    <m/>
    <m/>
    <m/>
    <m/>
    <m/>
    <m/>
    <m/>
    <m/>
    <m/>
    <m/>
    <m/>
    <m/>
    <m/>
    <m/>
    <m/>
    <m/>
    <m/>
  </r>
  <r>
    <x v="22"/>
    <n v="940239"/>
    <n v="5.6"/>
    <n v="5.5"/>
    <n v="5.8"/>
    <x v="2"/>
    <x v="3"/>
    <s v="Indiana"/>
    <x v="22"/>
    <n v="5265"/>
    <n v="934974"/>
    <n v="1.5083066782150983E-4"/>
    <n v="5.4488094236871385"/>
    <n v="5.7504707593301587"/>
    <n v="5.1190576312861502E-2"/>
    <n v="4.9529240669841101E-2"/>
    <n v="5124"/>
    <n v="5408"/>
    <n v="5.4496782201121201"/>
    <n v="5.7517290816483895"/>
    <n v="5.0321779887879892E-2"/>
    <n v="4.8270918351610348E-2"/>
    <n v="5.601660015021789E-3"/>
    <n v="1.5087093037246787E-4"/>
    <n v="5.4507890846493217"/>
    <n v="5.7525309453942564"/>
    <n v="4.9210915350678341E-2"/>
    <n v="4.7469054605743466E-2"/>
    <n v="283.64637406572518"/>
    <n v="5.4513550291166633"/>
    <n v="5.7530285559532395"/>
    <n v="4.8644970883336747E-2"/>
    <n v="4.6971444046760347E-2"/>
    <m/>
    <m/>
    <m/>
    <m/>
    <m/>
    <m/>
    <m/>
    <m/>
    <m/>
    <m/>
    <m/>
    <m/>
    <m/>
    <m/>
    <m/>
    <m/>
    <m/>
    <m/>
  </r>
  <r>
    <x v="33"/>
    <n v="435498"/>
    <n v="2.6"/>
    <n v="2.5"/>
    <n v="2.8"/>
    <x v="2"/>
    <x v="3"/>
    <s v="Iowa"/>
    <x v="33"/>
    <n v="1132"/>
    <n v="434366"/>
    <n v="1.5122373799640203E-4"/>
    <n v="2.4480993358179437"/>
    <n v="2.7505468118107479"/>
    <n v="5.19006641820563E-2"/>
    <n v="4.9453188189251929E-2"/>
    <n v="1067"/>
    <n v="1199"/>
    <n v="2.4500686570317201"/>
    <n v="2.7531699341902831"/>
    <n v="4.9931342968279946E-2"/>
    <n v="4.6830065809716714E-2"/>
    <n v="2.6037105276340514E-3"/>
    <n v="1.5141388958279402E-4"/>
    <n v="2.4522966380512572"/>
    <n v="2.7551244172168454"/>
    <n v="4.7703361948742806E-2"/>
    <n v="4.48755827831544E-2"/>
    <n v="131.74227267060803"/>
    <n v="2.4536052235638612"/>
    <n v="2.7561120332464681"/>
    <n v="4.6394776436138763E-2"/>
    <n v="4.3887966753531682E-2"/>
    <m/>
    <m/>
    <m/>
    <m/>
    <m/>
    <m/>
    <m/>
    <m/>
    <m/>
    <m/>
    <m/>
    <m/>
    <m/>
    <m/>
    <m/>
    <m/>
    <m/>
    <m/>
  </r>
  <r>
    <x v="35"/>
    <n v="417673"/>
    <n v="2.6"/>
    <n v="2.4"/>
    <n v="2.8"/>
    <x v="2"/>
    <x v="3"/>
    <s v="Kansas"/>
    <x v="35"/>
    <n v="1086"/>
    <n v="416587"/>
    <n v="1.5444052089071518E-4"/>
    <n v="2.4456796688270783"/>
    <n v="2.7545607106085086"/>
    <n v="4.5679668827078412E-2"/>
    <n v="4.5439289391491222E-2"/>
    <n v="1022"/>
    <n v="1151"/>
    <n v="2.4468902706184026"/>
    <n v="2.7557443263031125"/>
    <n v="4.6890270618402674E-2"/>
    <n v="4.4255673696887321E-2"/>
    <n v="2.6046948775291547E-3"/>
    <n v="1.5464293663385359E-4"/>
    <n v="2.450051940895301"/>
    <n v="2.7593378141630085"/>
    <n v="5.0051940895301072E-2"/>
    <n v="4.0662185836991327E-2"/>
    <n v="129.0388390020627"/>
    <n v="2.451419873635162"/>
    <n v="2.7603640768889703"/>
    <n v="5.1419873635162094E-2"/>
    <n v="3.9635923111029481E-2"/>
    <m/>
    <m/>
    <m/>
    <m/>
    <m/>
    <m/>
    <m/>
    <m/>
    <m/>
    <m/>
    <m/>
    <m/>
    <m/>
    <m/>
    <m/>
    <m/>
    <m/>
    <m/>
  </r>
  <r>
    <x v="36"/>
    <n v="582368"/>
    <n v="2.6"/>
    <n v="2.4"/>
    <n v="2.7"/>
    <x v="2"/>
    <x v="3"/>
    <s v="Kentucky"/>
    <x v="36"/>
    <n v="1514"/>
    <n v="580854"/>
    <n v="1.3078208771106727E-4"/>
    <n v="2.4689486667259892"/>
    <n v="2.7305128421481242"/>
    <n v="6.8948666725989316E-2"/>
    <n v="3.0512842148123998E-2"/>
    <n v="1438"/>
    <n v="1591"/>
    <n v="2.4692290785207978"/>
    <n v="2.731949557668004"/>
    <n v="6.9229078520797849E-2"/>
    <n v="3.1949557668003781E-2"/>
    <n v="2.6030117211934896E-3"/>
    <n v="1.3090506353839924E-4"/>
    <n v="2.4721066576550905"/>
    <n v="2.7339167847318886"/>
    <n v="7.2106657655090611E-2"/>
    <n v="3.3916784731888416E-2"/>
    <n v="152.34995450107456"/>
    <n v="2.4730690078559525"/>
    <n v="2.7346715505191477"/>
    <n v="7.3069007855952606E-2"/>
    <n v="3.4671550519147498E-2"/>
    <m/>
    <m/>
    <m/>
    <m/>
    <m/>
    <m/>
    <m/>
    <m/>
    <m/>
    <m/>
    <m/>
    <m/>
    <m/>
    <m/>
    <m/>
    <m/>
    <m/>
    <m/>
  </r>
  <r>
    <x v="37"/>
    <n v="643428"/>
    <n v="2.6"/>
    <n v="2.5"/>
    <n v="2.7"/>
    <x v="2"/>
    <x v="3"/>
    <s v="Louisiana"/>
    <x v="37"/>
    <n v="1673"/>
    <n v="641755"/>
    <n v="1.2443162070991596E-4"/>
    <n v="2.4757039033891282"/>
    <n v="2.7245671448089608"/>
    <n v="2.4296096610871842E-2"/>
    <n v="2.4567144808960606E-2"/>
    <n v="1593"/>
    <n v="1753"/>
    <n v="2.475801488278409"/>
    <n v="2.7244695599196804"/>
    <n v="2.4198511721591043E-2"/>
    <n v="2.446955991968025E-2"/>
    <n v="2.6031051332692573E-3"/>
    <n v="1.2453750989737804E-4"/>
    <n v="2.4785676233718794"/>
    <n v="2.727642643166635"/>
    <n v="2.1432376628120586E-2"/>
    <n v="2.7642643166634784E-2"/>
    <n v="160.14778946136553"/>
    <n v="2.4794340781497763"/>
    <n v="2.7283303545576558"/>
    <n v="2.0565921850223656E-2"/>
    <n v="2.8330354557655646E-2"/>
    <m/>
    <m/>
    <m/>
    <m/>
    <m/>
    <m/>
    <m/>
    <m/>
    <m/>
    <m/>
    <m/>
    <m/>
    <m/>
    <m/>
    <m/>
    <m/>
    <m/>
    <m/>
  </r>
  <r>
    <x v="23"/>
    <n v="183386"/>
    <n v="5.2"/>
    <n v="4.8"/>
    <n v="5.5"/>
    <x v="2"/>
    <x v="3"/>
    <s v="Maine"/>
    <x v="23"/>
    <n v="954"/>
    <n v="182432"/>
    <n v="3.2924828487545035E-4"/>
    <n v="4.8728936452609828"/>
    <n v="5.5313902150118839"/>
    <n v="7.2893645260982964E-2"/>
    <n v="3.1390215011883882E-2"/>
    <n v="894"/>
    <n v="1014"/>
    <n v="4.8749631923920038"/>
    <n v="5.5293206678808637"/>
    <n v="7.4963192392003997E-2"/>
    <n v="2.9320667880863738E-2"/>
    <n v="5.2125064387767324E-3"/>
    <n v="3.2973386953444859E-4"/>
    <n v="4.8827725692422836"/>
    <n v="5.5422403083111806"/>
    <n v="8.2772569242283822E-2"/>
    <n v="4.2240308311180641E-2"/>
    <n v="120.7886684588738"/>
    <n v="4.8859107355851474"/>
    <n v="5.5445550067074194"/>
    <n v="8.5910735585147613E-2"/>
    <n v="4.4555006707419409E-2"/>
    <m/>
    <m/>
    <m/>
    <m/>
    <m/>
    <m/>
    <m/>
    <m/>
    <m/>
    <m/>
    <m/>
    <m/>
    <m/>
    <m/>
    <m/>
    <m/>
    <m/>
    <m/>
  </r>
  <r>
    <x v="2"/>
    <n v="787343"/>
    <n v="4.9000000000000004"/>
    <n v="4.7"/>
    <n v="5"/>
    <x v="2"/>
    <x v="3"/>
    <s v="Maryland"/>
    <x v="2"/>
    <n v="3858"/>
    <n v="783485"/>
    <n v="1.5424055872767425E-4"/>
    <n v="4.7457839540958346"/>
    <n v="5.0542650715511828"/>
    <n v="4.5783954095834467E-2"/>
    <n v="5.4265071551182764E-2"/>
    <n v="3737"/>
    <n v="3980"/>
    <n v="4.7463430804617559"/>
    <n v="5.0549760396675909"/>
    <n v="4.6343080461755726E-2"/>
    <n v="5.4976039667590904E-2"/>
    <n v="4.9024401015676476E-3"/>
    <n v="1.5429691833025131E-4"/>
    <n v="4.7481431832373966"/>
    <n v="5.0567370198978985"/>
    <n v="4.8143183237396414E-2"/>
    <n v="5.6737019897898477E-2"/>
    <n v="242.89516549483847"/>
    <n v="4.7488259935548127"/>
    <n v="5.0573242978660291"/>
    <n v="4.8825993554812541E-2"/>
    <n v="5.7324297866029106E-2"/>
    <m/>
    <m/>
    <m/>
    <m/>
    <m/>
    <m/>
    <m/>
    <m/>
    <m/>
    <m/>
    <m/>
    <m/>
    <m/>
    <m/>
    <m/>
    <m/>
    <m/>
    <m/>
  </r>
  <r>
    <x v="17"/>
    <n v="883936"/>
    <n v="4.8"/>
    <n v="4.7"/>
    <n v="5"/>
    <x v="2"/>
    <x v="3"/>
    <s v="Massachusetts"/>
    <x v="17"/>
    <n v="4243"/>
    <n v="879693"/>
    <n v="1.4408505690756028E-4"/>
    <n v="4.6560362188409092"/>
    <n v="4.944206332656031"/>
    <n v="4.3963781159090942E-2"/>
    <n v="5.5793667343968956E-2"/>
    <n v="4116"/>
    <n v="4371"/>
    <n v="4.6564457155269157"/>
    <n v="4.9449281395938165"/>
    <n v="4.3554284473084515E-2"/>
    <n v="5.5071860406183504E-2"/>
    <n v="4.8022733339009712E-3"/>
    <n v="1.4413295044775787E-4"/>
    <n v="4.6581403834532136"/>
    <n v="4.9464062843487291"/>
    <n v="4.1859616546786604E-2"/>
    <n v="5.3593715651270912E-2"/>
    <n v="254.7379675117752"/>
    <n v="4.658746616577643"/>
    <n v="4.9469313499316296"/>
    <n v="4.1253383422357182E-2"/>
    <n v="5.306865006837036E-2"/>
    <m/>
    <m/>
    <m/>
    <m/>
    <m/>
    <m/>
    <m/>
    <m/>
    <m/>
    <m/>
    <m/>
    <m/>
    <m/>
    <m/>
    <m/>
    <m/>
    <m/>
    <m/>
  </r>
  <r>
    <x v="38"/>
    <n v="1554020"/>
    <n v="4.3"/>
    <n v="4.2"/>
    <n v="4.4000000000000004"/>
    <x v="2"/>
    <x v="3"/>
    <s v="Michigan"/>
    <x v="38"/>
    <n v="6682"/>
    <n v="1547338"/>
    <n v="1.0287480299942798E-4"/>
    <n v="4.1969411581851137"/>
    <n v="4.4026907641839683"/>
    <n v="3.0588418148864704E-3"/>
    <n v="2.6907641839679641E-3"/>
    <n v="6523"/>
    <n v="6843"/>
    <n v="4.1975006756669799"/>
    <n v="4.4034182314255927"/>
    <n v="2.4993243330202475E-3"/>
    <n v="3.4182314255923885E-3"/>
    <n v="4.3010413039325703E-3"/>
    <n v="1.0289656609651564E-4"/>
    <n v="4.1981447378360546"/>
    <n v="4.4039378700290861"/>
    <n v="1.8552621639456035E-3"/>
    <n v="3.9378700290857438E-3"/>
    <n v="319.75016780727987"/>
    <n v="4.1984849083022251"/>
    <n v="4.4042411903339849"/>
    <n v="1.5150916977750839E-3"/>
    <n v="4.2411903339845125E-3"/>
    <m/>
    <m/>
    <m/>
    <m/>
    <m/>
    <m/>
    <m/>
    <m/>
    <m/>
    <m/>
    <m/>
    <m/>
    <m/>
    <m/>
    <m/>
    <m/>
    <m/>
    <m/>
  </r>
  <r>
    <x v="15"/>
    <n v="768673"/>
    <n v="7.7"/>
    <n v="7.5"/>
    <n v="7.9"/>
    <x v="2"/>
    <x v="3"/>
    <s v="Minnesota"/>
    <x v="15"/>
    <n v="5919"/>
    <n v="762754"/>
    <n v="1.9541237725986083E-4"/>
    <n v="7.504871098288258"/>
    <n v="7.8956958528079797"/>
    <n v="4.8710982882580467E-3"/>
    <n v="4.3041471920206575E-3"/>
    <n v="5769"/>
    <n v="6069"/>
    <n v="7.5051419784485729"/>
    <n v="7.8954249726476666"/>
    <n v="5.1419784485728925E-3"/>
    <n v="4.575027352333727E-3"/>
    <n v="7.7027437410153079E-3"/>
    <n v="1.9545834589439236E-4"/>
    <n v="7.507285395120916"/>
    <n v="7.8982020869097003"/>
    <n v="7.2853951209159717E-3"/>
    <n v="1.7979130903000851E-3"/>
    <n v="300.42840668363368"/>
    <n v="7.5079750225279849"/>
    <n v="7.8988133963151688"/>
    <n v="7.9750225279848763E-3"/>
    <n v="1.1866036848315886E-3"/>
    <m/>
    <m/>
    <m/>
    <m/>
    <m/>
    <m/>
    <m/>
    <m/>
    <m/>
    <m/>
    <m/>
    <m/>
    <m/>
    <m/>
    <m/>
    <m/>
    <m/>
    <m/>
  </r>
  <r>
    <x v="48"/>
    <n v="440374"/>
    <n v="1.5"/>
    <n v="1.4"/>
    <n v="1.6"/>
    <x v="2"/>
    <x v="3"/>
    <s v="Mississippi"/>
    <x v="48"/>
    <n v="661"/>
    <n v="439713"/>
    <n v="1.1434073209758955E-4"/>
    <n v="1.3866561478272017"/>
    <n v="1.6153376120223806"/>
    <n v="1.334385217279821E-2"/>
    <n v="1.5337612022380487E-2"/>
    <n v="611"/>
    <n v="711"/>
    <n v="1.3874570251649734"/>
    <n v="1.6145367346846089"/>
    <n v="1.2542974835026532E-2"/>
    <n v="1.453673468460881E-2"/>
    <n v="1.505345335301881E-3"/>
    <n v="1.1458802585881029E-4"/>
    <n v="1.3907573094430707"/>
    <n v="1.6199333611606912"/>
    <n v="9.2426905569291673E-3"/>
    <n v="1.993336116069111E-2"/>
    <n v="100.7406011232941"/>
    <n v="1.3921009895000036"/>
    <n v="1.6208604583905704"/>
    <n v="7.8990104999963062E-3"/>
    <n v="2.0860458390570269E-2"/>
    <m/>
    <m/>
    <m/>
    <m/>
    <m/>
    <m/>
    <m/>
    <m/>
    <m/>
    <m/>
    <m/>
    <m/>
    <m/>
    <m/>
    <m/>
    <m/>
    <m/>
    <m/>
  </r>
  <r>
    <x v="9"/>
    <n v="827519"/>
    <n v="3.6"/>
    <n v="3.5"/>
    <n v="3.8"/>
    <x v="2"/>
    <x v="3"/>
    <s v="Missouri"/>
    <x v="9"/>
    <n v="2979"/>
    <n v="824540"/>
    <n v="1.2903937355473289E-4"/>
    <n v="3.4708779697328533"/>
    <n v="3.728956716842319"/>
    <n v="2.9122030267146659E-2"/>
    <n v="7.1043283157680825E-2"/>
    <n v="2873"/>
    <n v="3086"/>
    <n v="3.4718236076754732"/>
    <n v="3.7292195103677379"/>
    <n v="2.8176392324526844E-2"/>
    <n v="7.0780489632261911E-2"/>
    <n v="3.6022216911322366E-3"/>
    <n v="1.2910078471397508E-4"/>
    <n v="3.4731209064182611"/>
    <n v="3.7313224758462118"/>
    <n v="2.68790935817389E-2"/>
    <n v="6.8677524153788028E-2"/>
    <n v="213.58175700748757"/>
    <n v="3.4737770450408174"/>
    <n v="3.7318747630820135"/>
    <n v="2.6222954959182587E-2"/>
    <n v="6.8125236917986332E-2"/>
    <m/>
    <m/>
    <m/>
    <m/>
    <m/>
    <m/>
    <m/>
    <m/>
    <m/>
    <m/>
    <m/>
    <m/>
    <m/>
    <m/>
    <m/>
    <m/>
    <m/>
    <m/>
  </r>
  <r>
    <x v="40"/>
    <n v="258442"/>
    <n v="2.5"/>
    <n v="2.2999999999999998"/>
    <n v="2.7"/>
    <x v="2"/>
    <x v="3"/>
    <s v="Nebraska"/>
    <x v="40"/>
    <n v="646"/>
    <n v="257796"/>
    <n v="1.925119962277911E-4"/>
    <n v="2.3070817230593219"/>
    <n v="2.692105715514904"/>
    <n v="7.081723059322087E-3"/>
    <n v="7.8942844850962146E-3"/>
    <n v="597"/>
    <n v="696"/>
    <n v="2.3099960532730748"/>
    <n v="2.6930607254238863"/>
    <n v="9.9960532730749563E-3"/>
    <n v="6.9392745761138741E-3"/>
    <n v="2.5069884110075079E-3"/>
    <n v="1.9293615469625887E-4"/>
    <n v="2.3140522563112493"/>
    <n v="2.6999245657037667"/>
    <n v="1.4052256311249511E-2"/>
    <n v="7.5434296233467535E-5"/>
    <n v="99.542102063796847"/>
    <n v="2.3163447900702017"/>
    <n v="2.7015013145548772"/>
    <n v="1.6344790070201842E-2"/>
    <n v="1.501314554877009E-3"/>
    <m/>
    <m/>
    <m/>
    <m/>
    <m/>
    <m/>
    <m/>
    <m/>
    <m/>
    <m/>
    <m/>
    <m/>
    <m/>
    <m/>
    <m/>
    <m/>
    <m/>
    <m/>
  </r>
  <r>
    <x v="18"/>
    <n v="366772"/>
    <n v="3"/>
    <n v="2.8"/>
    <n v="3.1"/>
    <x v="2"/>
    <x v="3"/>
    <s v="Nevada"/>
    <x v="18"/>
    <n v="1100"/>
    <n v="365672"/>
    <n v="1.7696852328207352E-4"/>
    <n v="2.8221699060418661"/>
    <n v="3.1761069526060135"/>
    <n v="2.2169906041866305E-2"/>
    <n v="7.6106952606013412E-2"/>
    <n v="1036"/>
    <n v="1166"/>
    <n v="2.8246431025269105"/>
    <n v="3.1790867350833762"/>
    <n v="2.464310252691071E-2"/>
    <n v="7.9086735083376158E-2"/>
    <n v="3.0043438112705243E-3"/>
    <n v="1.7719711446456684E-4"/>
    <n v="2.8271466968059578"/>
    <n v="3.1815409257350913"/>
    <n v="2.7146696805957937E-2"/>
    <n v="8.1540925735091196E-2"/>
    <n v="129.84161921076185"/>
    <n v="2.8287029911195778"/>
    <n v="3.1827110923465494"/>
    <n v="2.870299111957797E-2"/>
    <n v="8.2711092346549275E-2"/>
    <m/>
    <m/>
    <m/>
    <m/>
    <m/>
    <m/>
    <m/>
    <m/>
    <m/>
    <m/>
    <m/>
    <m/>
    <m/>
    <m/>
    <m/>
    <m/>
    <m/>
    <m/>
  </r>
  <r>
    <x v="24"/>
    <n v="193708"/>
    <n v="3.4"/>
    <n v="3.1"/>
    <n v="3.6"/>
    <x v="2"/>
    <x v="3"/>
    <s v="New Hampshire"/>
    <x v="24"/>
    <n v="659"/>
    <n v="193049"/>
    <n v="2.5930043226954971E-4"/>
    <n v="3.1427273621426584"/>
    <n v="3.6613282266817575"/>
    <n v="4.2727362142658265E-2"/>
    <n v="6.1328226681757414E-2"/>
    <n v="609"/>
    <n v="709"/>
    <n v="3.1439073244264564"/>
    <n v="3.6601482643979599"/>
    <n v="4.3907324426456285E-2"/>
    <n v="6.0148264397959839E-2"/>
    <n v="3.4118757244422033E-3"/>
    <n v="2.598582694970826E-4"/>
    <n v="3.1520174549451205"/>
    <n v="3.6717339939392857"/>
    <n v="5.2017454945120445E-2"/>
    <n v="7.173399393928559E-2"/>
    <n v="100.49259858612901"/>
    <n v="3.1550700541309253"/>
    <n v="3.6738437017785404"/>
    <n v="5.507005413092525E-2"/>
    <n v="7.3843701778540272E-2"/>
    <m/>
    <m/>
    <m/>
    <m/>
    <m/>
    <m/>
    <m/>
    <m/>
    <m/>
    <m/>
    <m/>
    <m/>
    <m/>
    <m/>
    <m/>
    <m/>
    <m/>
    <m/>
  </r>
  <r>
    <x v="3"/>
    <n v="1213556"/>
    <n v="4.5"/>
    <n v="4.4000000000000004"/>
    <n v="4.5999999999999996"/>
    <x v="2"/>
    <x v="3"/>
    <s v="New Jersey"/>
    <x v="3"/>
    <n v="5461"/>
    <n v="1208095"/>
    <n v="1.1908169014173621E-4"/>
    <n v="4.3809166618090591"/>
    <n v="4.6190800420925315"/>
    <n v="1.9083338190941213E-2"/>
    <n v="1.908004209253189E-2"/>
    <n v="5317"/>
    <n v="5606"/>
    <n v="4.3813388092514893"/>
    <n v="4.6194819192521814"/>
    <n v="1.8661190748511025E-2"/>
    <n v="1.948191925218179E-2"/>
    <n v="4.5015668307245302E-3"/>
    <n v="1.1911248630260414E-4"/>
    <n v="4.3824543444219257"/>
    <n v="4.6206793170271343"/>
    <n v="1.7545655578074637E-2"/>
    <n v="2.0679317027134658E-2"/>
    <n v="289.03695599295946"/>
    <n v="4.3828924373601659"/>
    <n v="4.6210652460825665"/>
    <n v="1.7107562639834484E-2"/>
    <n v="2.106524608256688E-2"/>
    <m/>
    <m/>
    <m/>
    <m/>
    <m/>
    <m/>
    <m/>
    <m/>
    <m/>
    <m/>
    <m/>
    <m/>
    <m/>
    <m/>
    <m/>
    <m/>
    <m/>
    <m/>
  </r>
  <r>
    <x v="49"/>
    <n v="296156"/>
    <n v="1.2"/>
    <n v="1.1000000000000001"/>
    <n v="1.4"/>
    <x v="2"/>
    <x v="3"/>
    <s v="New Mexico"/>
    <x v="49"/>
    <n v="355"/>
    <n v="295801"/>
    <n v="1.246181451856523E-4"/>
    <n v="1.0740744357514214"/>
    <n v="1.3233107261227259"/>
    <n v="2.5925564248578725E-2"/>
    <n v="7.6689273877273978E-2"/>
    <n v="319"/>
    <n v="393"/>
    <n v="1.0771350234335959"/>
    <n v="1.3270033360796336"/>
    <n v="2.2864976566404183E-2"/>
    <n v="7.29966639203663E-2"/>
    <n v="1.2051624813554434E-3"/>
    <n v="1.2512017375711988E-4"/>
    <n v="1.0800423075983236"/>
    <n v="1.3302826551125633"/>
    <n v="1.9957692401676441E-2"/>
    <n v="6.9717344887436639E-2"/>
    <n v="73.860849612833448"/>
    <n v="1.0821531475208217"/>
    <n v="1.3315483702120905"/>
    <n v="1.7846852479178388E-2"/>
    <n v="6.8451629787909418E-2"/>
    <m/>
    <m/>
    <m/>
    <m/>
    <m/>
    <m/>
    <m/>
    <m/>
    <m/>
    <m/>
    <m/>
    <m/>
    <m/>
    <m/>
    <m/>
    <m/>
    <m/>
    <m/>
  </r>
  <r>
    <x v="25"/>
    <n v="2503880"/>
    <n v="4.0999999999999996"/>
    <n v="4"/>
    <n v="4.2"/>
    <x v="2"/>
    <x v="3"/>
    <s v="New York"/>
    <x v="25"/>
    <n v="10266"/>
    <n v="2493614"/>
    <n v="7.9148569126240081E-5"/>
    <n v="4.0208881738486619"/>
    <n v="4.1791853121011426"/>
    <n v="2.0888173848661928E-2"/>
    <n v="2.0814687898857542E-2"/>
    <n v="10068"/>
    <n v="10465"/>
    <n v="4.0209594709011611"/>
    <n v="4.1795133952106331"/>
    <n v="2.0959470901161126E-2"/>
    <n v="2.0486604789367036E-2"/>
    <n v="4.1007975527443076E-3"/>
    <n v="7.9159477484331634E-5"/>
    <n v="4.0216380752599763"/>
    <n v="4.1799570302286391"/>
    <n v="2.1638075259976297E-2"/>
    <n v="2.0042969771361108E-2"/>
    <n v="396.36604152925361"/>
    <n v="4.0218469970150705"/>
    <n v="4.1801474880228016"/>
    <n v="2.1846997015070535E-2"/>
    <n v="1.9852511977198617E-2"/>
    <m/>
    <m/>
    <m/>
    <m/>
    <m/>
    <m/>
    <m/>
    <m/>
    <m/>
    <m/>
    <m/>
    <m/>
    <m/>
    <m/>
    <m/>
    <m/>
    <m/>
    <m/>
  </r>
  <r>
    <x v="10"/>
    <n v="1261533"/>
    <n v="3.6"/>
    <n v="3.4"/>
    <n v="3.7"/>
    <x v="2"/>
    <x v="3"/>
    <s v="North Carolina"/>
    <x v="10"/>
    <n v="4542"/>
    <n v="1256991"/>
    <n v="1.0451769339675632E-4"/>
    <n v="3.4958637472789929"/>
    <n v="3.7048991340725053"/>
    <n v="9.5863747278992939E-2"/>
    <n v="4.8991340725050847E-3"/>
    <n v="4410"/>
    <n v="4674"/>
    <n v="3.4957468413430326"/>
    <n v="3.705016040008466"/>
    <n v="9.5746841343032685E-2"/>
    <n v="5.016040008465783E-3"/>
    <n v="3.6018930086542935E-3"/>
    <n v="1.0455032023508867E-4"/>
    <n v="3.4973426884192049"/>
    <n v="3.7064433288893821"/>
    <n v="9.7342688419205015E-2"/>
    <n v="6.4433288893819274E-3"/>
    <n v="263.7185556520127"/>
    <n v="3.4977666181208997"/>
    <n v="3.70681208313249"/>
    <n v="9.7766618120899818E-2"/>
    <n v="6.8120831324898212E-3"/>
    <m/>
    <m/>
    <m/>
    <m/>
    <m/>
    <m/>
    <m/>
    <m/>
    <m/>
    <m/>
    <m/>
    <m/>
    <m/>
    <m/>
    <m/>
    <m/>
    <m/>
    <m/>
  </r>
  <r>
    <x v="46"/>
    <n v="92781"/>
    <n v="2.4"/>
    <n v="2.1"/>
    <n v="2.7"/>
    <x v="2"/>
    <x v="3"/>
    <s v="North Dakota"/>
    <x v="46"/>
    <n v="223"/>
    <n v="92558"/>
    <n v="3.1507861650671866E-4"/>
    <n v="2.0884307226898842"/>
    <n v="2.7185879557033217"/>
    <n v="1.1569277310115922E-2"/>
    <n v="1.8587955703321501E-2"/>
    <n v="194"/>
    <n v="252"/>
    <n v="2.0909453444131882"/>
    <n v="2.7160733339800176"/>
    <n v="9.0546555868118439E-3"/>
    <n v="1.6073333980017424E-2"/>
    <n v="2.4241107262135083E-3"/>
    <n v="3.1708614470350185E-4"/>
    <n v="2.1070245815100068"/>
    <n v="2.74119687091701"/>
    <n v="7.0245815100067333E-3"/>
    <n v="4.1196870917009853E-2"/>
    <n v="58.527397231849136"/>
    <n v="2.1141064392665903"/>
    <n v="2.7448926357146868"/>
    <n v="1.4106439266590165E-2"/>
    <n v="4.4892635714686602E-2"/>
    <m/>
    <m/>
    <m/>
    <m/>
    <m/>
    <m/>
    <m/>
    <m/>
    <m/>
    <m/>
    <m/>
    <m/>
    <m/>
    <m/>
    <m/>
    <m/>
    <m/>
    <m/>
  </r>
  <r>
    <x v="41"/>
    <n v="1679698"/>
    <n v="3.6"/>
    <n v="3.5"/>
    <n v="3.7"/>
    <x v="2"/>
    <x v="3"/>
    <s v="Ohio"/>
    <x v="41"/>
    <n v="6047"/>
    <n v="1673651"/>
    <n v="9.057403556210116E-5"/>
    <n v="3.50947787853198"/>
    <n v="3.690625949656182"/>
    <n v="9.4778785319800107E-3"/>
    <n v="9.3740503438182188E-3"/>
    <n v="5895"/>
    <n v="6200"/>
    <n v="3.5095594565213508"/>
    <n v="3.6911397167824216"/>
    <n v="9.5594565213508176E-3"/>
    <n v="8.8602832175785906E-3"/>
    <n v="3.6011871750743934E-3"/>
    <n v="9.0595273607267332E-5"/>
    <n v="3.5105919014671261"/>
    <n v="3.6917824486816606"/>
    <n v="1.0591901467126075E-2"/>
    <n v="8.2175513183395665E-3"/>
    <n v="304.28576764868001"/>
    <n v="3.5109075313415281"/>
    <n v="3.6920621625613212"/>
    <n v="1.0907531341528109E-2"/>
    <n v="7.9378374386789297E-3"/>
    <m/>
    <m/>
    <m/>
    <m/>
    <m/>
    <m/>
    <m/>
    <m/>
    <m/>
    <m/>
    <m/>
    <m/>
    <m/>
    <m/>
    <m/>
    <m/>
    <m/>
    <m/>
  </r>
  <r>
    <x v="26"/>
    <n v="545919"/>
    <n v="2"/>
    <n v="1.9"/>
    <n v="2.1"/>
    <x v="2"/>
    <x v="3"/>
    <s v="Oklahoma"/>
    <x v="26"/>
    <n v="1092"/>
    <n v="544827"/>
    <n v="1.1852130007320744E-4"/>
    <n v="1.8817754472464501"/>
    <n v="2.1188180473928648"/>
    <n v="1.8224552753549839E-2"/>
    <n v="1.8818047392864745E-2"/>
    <n v="1028"/>
    <n v="1157"/>
    <n v="1.8830632383192378"/>
    <n v="2.1193620298982085"/>
    <n v="1.693676168076208E-2"/>
    <n v="1.9362029898208455E-2"/>
    <n v="2.003800988592382E-3"/>
    <n v="1.1867619216517121E-4"/>
    <n v="1.8851247964272109"/>
    <n v="2.1224771807575533"/>
    <n v="1.4875203572789042E-2"/>
    <n v="2.2477180757553228E-2"/>
    <n v="129.43350718685016"/>
    <n v="1.8861712638096189"/>
    <n v="2.1232624740637576"/>
    <n v="1.3828736190381052E-2"/>
    <n v="2.3262474063757477E-2"/>
    <m/>
    <m/>
    <m/>
    <m/>
    <m/>
    <m/>
    <m/>
    <m/>
    <m/>
    <m/>
    <m/>
    <m/>
    <m/>
    <m/>
    <m/>
    <m/>
    <m/>
    <m/>
  </r>
  <r>
    <x v="19"/>
    <n v="511489"/>
    <n v="7.9"/>
    <n v="7.7"/>
    <n v="8.1999999999999993"/>
    <x v="2"/>
    <x v="3"/>
    <s v="Oregon"/>
    <x v="19"/>
    <n v="4041"/>
    <n v="507448"/>
    <n v="2.4262404636455948E-4"/>
    <n v="7.657839111200901"/>
    <n v="8.1430872039300208"/>
    <n v="4.2160888799099183E-2"/>
    <n v="5.6912796069978455E-2"/>
    <n v="3917"/>
    <n v="4165"/>
    <n v="7.6580337016045315"/>
    <n v="8.1428926135263904"/>
    <n v="4.1966298395468726E-2"/>
    <n v="5.7107386473608912E-2"/>
    <n v="7.9041589670729231E-3"/>
    <n v="2.4270756577917312E-4"/>
    <n v="7.6614514012937498"/>
    <n v="8.1468665328520959"/>
    <n v="3.8548598706250381E-2"/>
    <n v="5.3133467147903346E-2"/>
    <n v="248.21355625277704"/>
    <n v="7.6625001048025316"/>
    <n v="8.1477728909178779"/>
    <n v="3.7499895197468547E-2"/>
    <n v="5.2227109082121359E-2"/>
    <m/>
    <m/>
    <m/>
    <m/>
    <m/>
    <m/>
    <m/>
    <m/>
    <m/>
    <m/>
    <m/>
    <m/>
    <m/>
    <m/>
    <m/>
    <m/>
    <m/>
    <m/>
  </r>
  <r>
    <x v="11"/>
    <n v="1690520"/>
    <n v="4"/>
    <n v="3.9"/>
    <n v="4.0999999999999996"/>
    <x v="2"/>
    <x v="3"/>
    <s v="Pennsylvania"/>
    <x v="11"/>
    <n v="6762"/>
    <n v="1683758"/>
    <n v="9.5146987110886967E-5"/>
    <n v="3.9048056901718424"/>
    <n v="4.0950996643936159"/>
    <n v="4.8056901718425138E-3"/>
    <n v="4.9003356063836989E-3"/>
    <n v="6602"/>
    <n v="6923"/>
    <n v="3.9053072427418782"/>
    <n v="4.0951896457894614"/>
    <n v="5.3072427418783263E-3"/>
    <n v="4.8103542105382147E-3"/>
    <n v="4.0010797621011299E-3"/>
    <n v="9.5166903578556571E-5"/>
    <n v="3.9059128585225733"/>
    <n v="4.0962466656796863"/>
    <n v="5.9128585225733943E-3"/>
    <n v="3.7533343203133285E-3"/>
    <n v="321.70685932225092"/>
    <n v="3.9062254774536265"/>
    <n v="4.0965255793703417"/>
    <n v="6.22547745362656E-3"/>
    <n v="3.4744206296579705E-3"/>
    <m/>
    <m/>
    <m/>
    <m/>
    <m/>
    <m/>
    <m/>
    <m/>
    <m/>
    <m/>
    <m/>
    <m/>
    <m/>
    <m/>
    <m/>
    <m/>
    <m/>
    <m/>
  </r>
  <r>
    <x v="27"/>
    <n v="146041"/>
    <n v="4.4000000000000004"/>
    <n v="4.0999999999999996"/>
    <n v="4.8"/>
    <x v="2"/>
    <x v="3"/>
    <s v="Rhode Island"/>
    <x v="27"/>
    <n v="643"/>
    <n v="145398"/>
    <n v="3.3956318362383112E-4"/>
    <n v="4.063309982130991"/>
    <n v="4.7424363493786528"/>
    <n v="3.6690017869008607E-2"/>
    <n v="5.7563650621347051E-2"/>
    <n v="593"/>
    <n v="693"/>
    <n v="4.0605035572202324"/>
    <n v="4.7452427742894114"/>
    <n v="3.9496442779767271E-2"/>
    <n v="5.4757225710588386E-2"/>
    <n v="4.4159089973211498E-3"/>
    <n v="3.4030854841718568E-4"/>
    <n v="4.0756004489039634"/>
    <n v="4.7562175457383358"/>
    <n v="2.4399551096036198E-2"/>
    <n v="4.378245426166405E-2"/>
    <n v="99.216289962124335"/>
    <n v="4.0796551146743667"/>
    <n v="4.7590100920297278"/>
    <n v="2.0344885325632944E-2"/>
    <n v="4.0989907970272021E-2"/>
    <m/>
    <m/>
    <m/>
    <m/>
    <m/>
    <m/>
    <m/>
    <m/>
    <m/>
    <m/>
    <m/>
    <m/>
    <m/>
    <m/>
    <m/>
    <m/>
    <m/>
    <m/>
  </r>
  <r>
    <x v="4"/>
    <n v="630448"/>
    <n v="2.2000000000000002"/>
    <n v="2.1"/>
    <n v="2.2999999999999998"/>
    <x v="2"/>
    <x v="3"/>
    <s v="South Carolina"/>
    <x v="4"/>
    <n v="1387"/>
    <n v="629061"/>
    <n v="1.1565350393591974E-4"/>
    <n v="2.0843693369645191"/>
    <n v="2.3156763448363589"/>
    <n v="1.5630663035480996E-2"/>
    <n v="1.5676344836359046E-2"/>
    <n v="1315"/>
    <n v="1460"/>
    <n v="2.0858183387051747"/>
    <n v="2.3158135167373044"/>
    <n v="1.4181661294825343E-2"/>
    <n v="1.5813516737304578E-2"/>
    <n v="2.2030560275571303E-3"/>
    <n v="1.157724145363067E-4"/>
    <n v="2.0872836130208237"/>
    <n v="2.3188284420934373"/>
    <n v="1.2716386979176431E-2"/>
    <n v="1.8828442093437481E-2"/>
    <n v="145.85140872805957"/>
    <n v="2.0881769843038946"/>
    <n v="2.319521234787119"/>
    <n v="1.1823015696105443E-2"/>
    <n v="1.9521234787119202E-2"/>
    <m/>
    <m/>
    <m/>
    <m/>
    <m/>
    <m/>
    <m/>
    <m/>
    <m/>
    <m/>
    <m/>
    <m/>
    <m/>
    <m/>
    <m/>
    <m/>
    <m/>
    <m/>
  </r>
  <r>
    <x v="42"/>
    <n v="112368"/>
    <n v="3.1"/>
    <n v="2.8"/>
    <n v="3.4"/>
    <x v="2"/>
    <x v="3"/>
    <s v="South Dakota"/>
    <x v="42"/>
    <n v="348"/>
    <n v="112020"/>
    <n v="3.2487891087285004E-4"/>
    <n v="2.772088197200623"/>
    <n v="3.4218460189463231"/>
    <n v="2.7911802799376773E-2"/>
    <n v="2.1846018946323209E-2"/>
    <n v="312"/>
    <n v="385"/>
    <n v="2.7765912003417341"/>
    <n v="3.4262423465755374"/>
    <n v="2.34087996582657E-2"/>
    <n v="2.6242346575537479E-2"/>
    <n v="3.1139538595047183E-3"/>
    <n v="3.2620287887164418E-4"/>
    <n v="2.7877509806330742"/>
    <n v="3.4401567383763623"/>
    <n v="1.2249019366925573E-2"/>
    <n v="4.0156738376362355E-2"/>
    <n v="73.060739625658684"/>
    <n v="2.7933186421310414"/>
    <n v="3.4434881034229279"/>
    <n v="6.6813578689584041E-3"/>
    <n v="4.3488103422927971E-2"/>
    <m/>
    <m/>
    <m/>
    <m/>
    <m/>
    <m/>
    <m/>
    <m/>
    <m/>
    <m/>
    <m/>
    <m/>
    <m/>
    <m/>
    <m/>
    <m/>
    <m/>
    <m/>
  </r>
  <r>
    <x v="16"/>
    <n v="843716"/>
    <n v="2.2999999999999998"/>
    <n v="2.2000000000000002"/>
    <n v="2.4"/>
    <x v="2"/>
    <x v="3"/>
    <s v="Tennessee"/>
    <x v="16"/>
    <n v="1941"/>
    <n v="841775"/>
    <n v="1.0222672387069366E-4"/>
    <n v="2.1983104237002897"/>
    <n v="2.4027638714416777"/>
    <n v="1.6895762997104491E-3"/>
    <n v="2.7638714416777788E-3"/>
    <n v="1855"/>
    <n v="2027"/>
    <n v="2.198607114242233"/>
    <n v="2.402467180899734"/>
    <n v="1.3928857577671927E-3"/>
    <n v="2.4671808997340783E-3"/>
    <n v="2.302803174630776E-3"/>
    <n v="1.0230180867827084E-4"/>
    <n v="2.2005013659525048"/>
    <n v="2.4051049833090468"/>
    <n v="5.0136595250460658E-4"/>
    <n v="5.104983309046851E-3"/>
    <n v="172.52125028035002"/>
    <n v="2.2011573190682325"/>
    <n v="2.4056342577426331"/>
    <n v="1.1573190682323542E-3"/>
    <n v="5.634257742633153E-3"/>
    <m/>
    <m/>
    <m/>
    <m/>
    <m/>
    <m/>
    <m/>
    <m/>
    <m/>
    <m/>
    <m/>
    <m/>
    <m/>
    <m/>
    <m/>
    <m/>
    <m/>
    <m/>
  </r>
  <r>
    <x v="50"/>
    <n v="3866616"/>
    <n v="3"/>
    <n v="3"/>
    <n v="3.1"/>
    <x v="2"/>
    <x v="3"/>
    <s v="Texas"/>
    <x v="50"/>
    <n v="11600"/>
    <n v="3855016"/>
    <n v="5.4512187812302076E-5"/>
    <n v="2.9455271230476332"/>
    <n v="3.0545514986722377"/>
    <n v="5.44728769523668E-2"/>
    <n v="4.5448501327762347E-2"/>
    <n v="11390"/>
    <n v="11811"/>
    <n v="2.9457282543702297"/>
    <n v="3.0546089914281636"/>
    <n v="5.4271745629770329E-2"/>
    <n v="4.5391008571836533E-2"/>
    <n v="3.0005330767229259E-3"/>
    <n v="5.4518869039054337E-5"/>
    <n v="2.9460142076838718"/>
    <n v="3.05505194576198"/>
    <n v="5.3985792316128212E-2"/>
    <n v="4.4948054238020063E-2"/>
    <n v="421.56383999437156"/>
    <n v="2.9461491629638092"/>
    <n v="3.0551756143036237"/>
    <n v="5.3850837036190757E-2"/>
    <n v="4.4824385696376368E-2"/>
    <m/>
    <m/>
    <m/>
    <m/>
    <m/>
    <m/>
    <m/>
    <m/>
    <m/>
    <m/>
    <m/>
    <m/>
    <m/>
    <m/>
    <m/>
    <m/>
    <m/>
    <m/>
  </r>
  <r>
    <x v="12"/>
    <n v="453483"/>
    <n v="2.7"/>
    <n v="2.5"/>
    <n v="2.8"/>
    <x v="2"/>
    <x v="3"/>
    <s v="Utah"/>
    <x v="12"/>
    <n v="1224"/>
    <n v="452259"/>
    <n v="1.5100484866947377E-4"/>
    <n v="2.5481040484666924"/>
    <n v="2.8501137458056398"/>
    <n v="4.8104048466692362E-2"/>
    <n v="5.0113745805639986E-2"/>
    <n v="1156"/>
    <n v="1293"/>
    <n v="2.5491584028508236"/>
    <n v="2.8512645457492343"/>
    <n v="4.9158402850823624E-2"/>
    <n v="5.1264545749234447E-2"/>
    <n v="2.7033215020455408E-3"/>
    <n v="1.5118038507963251E-4"/>
    <n v="2.5521411169659083"/>
    <n v="2.8545018871251733"/>
    <n v="5.2141116965908285E-2"/>
    <n v="5.4501887125173454E-2"/>
    <n v="136.98223785281823"/>
    <n v="2.5533918619534739"/>
    <n v="2.8554562777856081"/>
    <n v="5.3391861953473896E-2"/>
    <n v="5.5456277785608243E-2"/>
    <m/>
    <m/>
    <m/>
    <m/>
    <m/>
    <m/>
    <m/>
    <m/>
    <m/>
    <m/>
    <m/>
    <m/>
    <m/>
    <m/>
    <m/>
    <m/>
    <m/>
    <m/>
  </r>
  <r>
    <x v="44"/>
    <n v="88167"/>
    <n v="3"/>
    <n v="2.7"/>
    <n v="3.4"/>
    <x v="2"/>
    <x v="3"/>
    <s v="Vermont"/>
    <x v="44"/>
    <n v="265"/>
    <n v="87902"/>
    <n v="3.6133606511434249E-4"/>
    <n v="2.6443236488375894"/>
    <n v="3.3669957790662748"/>
    <n v="5.5676351162410764E-2"/>
    <n v="3.3004220933725126E-2"/>
    <n v="233"/>
    <n v="297"/>
    <n v="2.6427121258520763"/>
    <n v="3.3686073020517879"/>
    <n v="5.7287874147923912E-2"/>
    <n v="3.1392697948211978E-2"/>
    <n v="3.0273129414899566E-3"/>
    <n v="3.6326930645270723E-4"/>
    <n v="2.6640436350372494"/>
    <n v="3.3905822479426639"/>
    <n v="3.5956364962750786E-2"/>
    <n v="9.4177520573359708E-3"/>
    <n v="63.771682539869687"/>
    <n v="2.6713467201105985"/>
    <n v="3.3946207808402287"/>
    <n v="2.8653279889401695E-2"/>
    <n v="5.3792191597712424E-3"/>
    <m/>
    <m/>
    <m/>
    <m/>
    <m/>
    <m/>
    <m/>
    <m/>
    <m/>
    <m/>
    <m/>
    <m/>
    <m/>
    <m/>
    <m/>
    <m/>
    <m/>
    <m/>
  </r>
  <r>
    <x v="43"/>
    <n v="1099140"/>
    <n v="3.6"/>
    <n v="3.5"/>
    <n v="3.7"/>
    <x v="2"/>
    <x v="3"/>
    <s v="Virginia"/>
    <x v="43"/>
    <n v="3957"/>
    <n v="1095183"/>
    <n v="1.1196826367126079E-4"/>
    <n v="3.4881190773408033"/>
    <n v="3.7120556046833246"/>
    <n v="1.1880922659196713E-2"/>
    <n v="1.205560468332445E-2"/>
    <n v="3834"/>
    <n v="4080"/>
    <n v="3.4881816693050931"/>
    <n v="3.7119930127190348"/>
    <n v="1.1818330694906898E-2"/>
    <n v="1.1993012719034635E-2"/>
    <n v="3.6018222366200358E-3"/>
    <n v="1.1200838276857102E-4"/>
    <n v="3.4898138538514649"/>
    <n v="3.7138306193886068"/>
    <n v="1.018614614853508E-2"/>
    <n v="1.3830619388606635E-2"/>
    <n v="246.1520763871365"/>
    <n v="3.4903026760583518"/>
    <n v="3.7142515962110005"/>
    <n v="9.6973239416482393E-3"/>
    <n v="1.4251596211000361E-2"/>
    <m/>
    <m/>
    <m/>
    <m/>
    <m/>
    <m/>
    <m/>
    <m/>
    <m/>
    <m/>
    <m/>
    <m/>
    <m/>
    <m/>
    <m/>
    <m/>
    <m/>
    <m/>
  </r>
  <r>
    <x v="28"/>
    <n v="936865"/>
    <n v="3.4"/>
    <n v="3.3"/>
    <n v="3.5"/>
    <x v="2"/>
    <x v="3"/>
    <s v="Washington"/>
    <x v="28"/>
    <n v="3185"/>
    <n v="933680"/>
    <n v="1.1786539486329505E-4"/>
    <n v="3.2817706252676735"/>
    <n v="3.5175014149942641"/>
    <n v="1.8229374732326331E-2"/>
    <n v="1.7501414994264053E-2"/>
    <n v="3075"/>
    <n v="3296"/>
    <n v="3.282223159153133"/>
    <n v="3.5181162707540574"/>
    <n v="1.7776840846866815E-2"/>
    <n v="1.8116270754057417E-2"/>
    <n v="3.4016722388247184E-3"/>
    <n v="1.1791790725906225E-4"/>
    <n v="3.2837543315656563"/>
    <n v="3.5195901460837806"/>
    <n v="1.6245668434343497E-2"/>
    <n v="1.9590146083780624E-2"/>
    <n v="220.86405927851794"/>
    <n v="3.2843324098385382"/>
    <n v="3.5200794530795165"/>
    <n v="1.5667590161461575E-2"/>
    <n v="2.0079453079516529E-2"/>
    <m/>
    <m/>
    <m/>
    <m/>
    <m/>
    <m/>
    <m/>
    <m/>
    <m/>
    <m/>
    <m/>
    <m/>
    <m/>
    <m/>
    <m/>
    <m/>
    <m/>
    <m/>
  </r>
  <r>
    <x v="5"/>
    <n v="251197"/>
    <n v="2.2000000000000002"/>
    <n v="2.1"/>
    <n v="2.4"/>
    <x v="2"/>
    <x v="3"/>
    <s v="West Virginia"/>
    <x v="5"/>
    <n v="553"/>
    <n v="250644"/>
    <n v="1.8328108217926427E-4"/>
    <n v="2.0181783301544818"/>
    <n v="2.38474049451301"/>
    <n v="8.1821669845518308E-2"/>
    <n v="1.5259505486989955E-2"/>
    <n v="507"/>
    <n v="599"/>
    <n v="2.0183362062445012"/>
    <n v="2.3845826184229906"/>
    <n v="8.1663793755498926E-2"/>
    <n v="1.5417381577009337E-2"/>
    <n v="2.2090719369716565E-3"/>
    <n v="1.8375334097464572E-4"/>
    <n v="2.0253185959970108"/>
    <n v="2.3928252779463022"/>
    <n v="7.4681404002989282E-2"/>
    <n v="7.1747220536977352E-3"/>
    <n v="92.117903446049326"/>
    <n v="2.0277072908245888"/>
    <n v="2.3944174615034965"/>
    <n v="7.2292709175411307E-2"/>
    <n v="5.5825384965033642E-3"/>
    <m/>
    <m/>
    <m/>
    <m/>
    <m/>
    <m/>
    <m/>
    <m/>
    <m/>
    <m/>
    <m/>
    <m/>
    <m/>
    <m/>
    <m/>
    <m/>
    <m/>
    <m/>
  </r>
  <r>
    <x v="13"/>
    <n v="778589"/>
    <n v="4.7"/>
    <n v="4.5999999999999996"/>
    <n v="4.9000000000000004"/>
    <x v="2"/>
    <x v="3"/>
    <s v="Wisconsin"/>
    <x v="13"/>
    <n v="3659"/>
    <n v="774930"/>
    <n v="1.519141182942722E-4"/>
    <n v="4.5476128465100079"/>
    <n v="4.8514410830985533"/>
    <n v="5.2387153489991789E-2"/>
    <n v="4.8558916901447091E-2"/>
    <n v="3542"/>
    <n v="3778"/>
    <n v="4.5492551269026409"/>
    <n v="4.8523675520717608"/>
    <n v="5.0744873097358756E-2"/>
    <n v="4.7632447928239507E-2"/>
    <n v="4.7019707021079393E-3"/>
    <n v="1.519726980148456E-4"/>
    <n v="4.5499980040930934"/>
    <n v="4.8539434001227848"/>
    <n v="5.0001995906906238E-2"/>
    <n v="4.6056599877215554E-2"/>
    <n v="236.5724267782729"/>
    <n v="4.550689818034507"/>
    <n v="4.8545359545273827"/>
    <n v="4.9310181965492639E-2"/>
    <n v="4.546404547261762E-2"/>
    <m/>
    <m/>
    <m/>
    <m/>
    <m/>
    <m/>
    <m/>
    <m/>
    <m/>
    <m/>
    <m/>
    <m/>
    <m/>
    <m/>
    <m/>
    <m/>
    <m/>
    <m/>
  </r>
  <r>
    <x v="6"/>
    <n v="678578"/>
    <n v="2.6"/>
    <n v="2.5"/>
    <n v="2.7"/>
    <x v="11"/>
    <x v="3"/>
    <s v="Alabama"/>
    <x v="6"/>
    <n v="1764"/>
    <n v="676814"/>
    <n v="1.2115250134505951E-4"/>
    <n v="2.478401271397352"/>
    <n v="2.7207062740874708"/>
    <n v="2.1598728602647999E-2"/>
    <n v="2.0706274087470611E-2"/>
    <n v="1683"/>
    <n v="1847"/>
    <n v="2.4801865076675047"/>
    <n v="2.7218683776957109"/>
    <n v="1.9813492332495297E-2"/>
    <n v="2.1868377695710706E-2"/>
    <n v="2.6023695618113754E-3"/>
    <n v="1.2125028395780897E-4"/>
    <n v="2.4811192778535665"/>
    <n v="2.7236198457691843"/>
    <n v="1.8880722146433548E-2"/>
    <n v="2.3619845769184078E-2"/>
    <n v="164.44447541312888"/>
    <n v="2.4819386385039111"/>
    <n v="2.7242741467155738"/>
    <n v="1.8061361496088946E-2"/>
    <n v="2.4274146715573597E-2"/>
    <m/>
    <m/>
    <m/>
    <m/>
    <m/>
    <m/>
    <m/>
    <m/>
    <m/>
    <m/>
    <m/>
    <m/>
    <m/>
    <m/>
    <m/>
    <m/>
    <m/>
    <m/>
  </r>
  <r>
    <x v="30"/>
    <n v="121440"/>
    <n v="3"/>
    <n v="2.7"/>
    <n v="3.4"/>
    <x v="11"/>
    <x v="3"/>
    <s v="Alaska"/>
    <x v="30"/>
    <n v="364"/>
    <n v="121076"/>
    <n v="3.074575607706283E-4"/>
    <n v="2.6899073931160644"/>
    <n v="3.3048225146573214"/>
    <n v="1.0092606883935762E-2"/>
    <n v="9.5177485342678558E-2"/>
    <n v="327"/>
    <n v="402"/>
    <n v="2.6926877470355732"/>
    <n v="3.3102766798418974"/>
    <n v="7.3122529644269463E-3"/>
    <n v="8.9723320158102471E-2"/>
    <n v="3.0130859252704371E-3"/>
    <n v="3.0865609488427912E-4"/>
    <n v="2.7044298303861578"/>
    <n v="3.3217420201547165"/>
    <n v="4.4298303861576294E-3"/>
    <n v="7.8257979845283376E-2"/>
    <n v="74.722949638383"/>
    <n v="2.7095590080023393"/>
    <n v="3.3248471011718905"/>
    <n v="9.5590080023391089E-3"/>
    <n v="7.5152898828109382E-2"/>
    <m/>
    <m/>
    <m/>
    <m/>
    <m/>
    <m/>
    <m/>
    <m/>
    <m/>
    <m/>
    <m/>
    <m/>
    <m/>
    <m/>
    <m/>
    <m/>
    <m/>
    <m/>
  </r>
  <r>
    <x v="0"/>
    <n v="1000752"/>
    <n v="3.1"/>
    <n v="3"/>
    <n v="3.2"/>
    <x v="11"/>
    <x v="3"/>
    <s v="Arizona"/>
    <x v="0"/>
    <n v="3102"/>
    <n v="997650"/>
    <n v="1.0891015876293539E-4"/>
    <n v="2.9907588901123101"/>
    <n v="3.2085792076381812"/>
    <n v="9.2411098876898912E-3"/>
    <n v="8.5792076381809856E-3"/>
    <n v="2994"/>
    <n v="3212"/>
    <n v="2.9917502038467072"/>
    <n v="3.2095863910339424"/>
    <n v="8.2497961532927988E-3"/>
    <n v="9.5863910339422098E-3"/>
    <n v="3.1015764293573379E-3"/>
    <n v="1.0896004501664966E-4"/>
    <n v="2.9926163843406881"/>
    <n v="3.2105364743739875"/>
    <n v="7.3836156593118929E-3"/>
    <n v="1.0536474373987303E-2"/>
    <n v="218.00045272899723"/>
    <n v="2.993158150023254"/>
    <n v="3.2109939534208278"/>
    <n v="6.8418499767459728E-3"/>
    <n v="1.0993953420827651E-2"/>
    <m/>
    <m/>
    <m/>
    <m/>
    <m/>
    <m/>
    <m/>
    <m/>
    <m/>
    <m/>
    <m/>
    <m/>
    <m/>
    <m/>
    <m/>
    <m/>
    <m/>
    <m/>
  </r>
  <r>
    <x v="7"/>
    <n v="425018"/>
    <n v="3.1"/>
    <n v="3"/>
    <n v="3.3"/>
    <x v="11"/>
    <x v="3"/>
    <s v="Arkansas"/>
    <x v="7"/>
    <n v="1318"/>
    <n v="423700"/>
    <n v="1.6715679793639937E-4"/>
    <n v="2.9338883342697661"/>
    <n v="3.2682019301425647"/>
    <n v="6.611166573023386E-2"/>
    <n v="3.1798069857435163E-2"/>
    <n v="1247"/>
    <n v="1389"/>
    <n v="2.9339933838096268"/>
    <n v="3.268096880602704"/>
    <n v="6.600661619037318E-2"/>
    <n v="3.1903119397295843E-2"/>
    <n v="3.1055362352201158E-3"/>
    <n v="1.6733694160775926E-4"/>
    <n v="2.9381992936123567"/>
    <n v="3.2728731768278752"/>
    <n v="6.1800706387643345E-2"/>
    <n v="2.712682317212467E-2"/>
    <n v="142.11435372982228"/>
    <n v="2.9395278799253983"/>
    <n v="3.2738974107759473"/>
    <n v="6.0472120074601676E-2"/>
    <n v="2.6102589224052508E-2"/>
    <m/>
    <m/>
    <m/>
    <m/>
    <m/>
    <m/>
    <m/>
    <m/>
    <m/>
    <m/>
    <m/>
    <m/>
    <m/>
    <m/>
    <m/>
    <m/>
    <m/>
    <m/>
  </r>
  <r>
    <x v="31"/>
    <n v="5801532"/>
    <n v="4.4000000000000004"/>
    <n v="4.3"/>
    <n v="4.4000000000000004"/>
    <x v="11"/>
    <x v="3"/>
    <s v="California"/>
    <x v="31"/>
    <n v="25527"/>
    <n v="5776005"/>
    <n v="5.3857690017145543E-5"/>
    <n v="4.3461869878369104"/>
    <n v="4.4539023678712022"/>
    <n v="4.6186987836910554E-2"/>
    <n v="5.3902367871201839E-2"/>
    <n v="25215"/>
    <n v="25840"/>
    <n v="4.3462657794527377"/>
    <n v="4.4539959445194821"/>
    <n v="4.626577945273791E-2"/>
    <n v="5.3995944519481753E-2"/>
    <n v="4.4003728369608744E-3"/>
    <n v="5.3860671350395777E-5"/>
    <n v="4.3465121656104788"/>
    <n v="4.4542335083112699"/>
    <n v="4.6512165610478995E-2"/>
    <n v="5.4233508311269496E-2"/>
    <n v="624.91993811751604"/>
    <n v="4.3466008742282769"/>
    <n v="4.4543171678434472"/>
    <n v="4.6600874228277078E-2"/>
    <n v="5.4317167843446867E-2"/>
    <m/>
    <m/>
    <m/>
    <m/>
    <m/>
    <m/>
    <m/>
    <m/>
    <m/>
    <m/>
    <m/>
    <m/>
    <m/>
    <m/>
    <m/>
    <m/>
    <m/>
    <m/>
  </r>
  <r>
    <x v="8"/>
    <n v="697217"/>
    <n v="1.8"/>
    <n v="1.7"/>
    <n v="1.9"/>
    <x v="11"/>
    <x v="3"/>
    <s v="Colorado"/>
    <x v="8"/>
    <n v="1255"/>
    <n v="695962"/>
    <n v="9.9497178629646325E-5"/>
    <n v="1.7005163035430491"/>
    <n v="1.8995106608023415"/>
    <n v="5.1630354304910142E-4"/>
    <n v="4.893391976583672E-4"/>
    <n v="1186"/>
    <n v="1325"/>
    <n v="1.7010485974954712"/>
    <n v="1.9004126405408932"/>
    <n v="1.0485974954712596E-3"/>
    <n v="4.1264054089329427E-4"/>
    <n v="1.8027584011694857E-3"/>
    <n v="9.9610429311248271E-5"/>
    <n v="1.7031479718582374"/>
    <n v="1.9023688304807338"/>
    <n v="3.1479718582374527E-3"/>
    <n v="2.3688304807338856E-3"/>
    <n v="138.76783899527834"/>
    <n v="1.7039605520496703"/>
    <n v="1.9029905160778962"/>
    <n v="3.960552049670385E-3"/>
    <n v="2.9905160778962436E-3"/>
    <m/>
    <m/>
    <m/>
    <m/>
    <m/>
    <m/>
    <m/>
    <m/>
    <m/>
    <m/>
    <m/>
    <m/>
    <m/>
    <m/>
    <m/>
    <m/>
    <m/>
    <m/>
  </r>
  <r>
    <x v="20"/>
    <n v="521079"/>
    <n v="5.0999999999999996"/>
    <n v="4.9000000000000004"/>
    <n v="5.3"/>
    <x v="11"/>
    <x v="3"/>
    <s v="Connecticut"/>
    <x v="20"/>
    <n v="2658"/>
    <n v="518421"/>
    <n v="1.9342451453402672E-4"/>
    <n v="4.9075294674917309"/>
    <n v="5.2943784965597844"/>
    <n v="7.5294674917305571E-3"/>
    <n v="5.6215034402153918E-3"/>
    <n v="2557"/>
    <n v="2759"/>
    <n v="4.9071254070879844"/>
    <n v="5.2947825569635318"/>
    <n v="7.125407087984037E-3"/>
    <n v="5.2174430364679836E-3"/>
    <n v="5.1046024120918031E-3"/>
    <n v="1.9352700029357859E-4"/>
    <n v="4.9110754117982252"/>
    <n v="5.2981294123853813"/>
    <n v="1.1075411798224799E-2"/>
    <n v="1.8705876146185574E-3"/>
    <n v="201.59664503672619"/>
    <n v="4.9121218417518397"/>
    <n v="5.2990020630854326"/>
    <n v="1.2121841751839391E-2"/>
    <n v="9.9793691456717681E-4"/>
    <m/>
    <m/>
    <m/>
    <m/>
    <m/>
    <m/>
    <m/>
    <m/>
    <m/>
    <m/>
    <m/>
    <m/>
    <m/>
    <m/>
    <m/>
    <m/>
    <m/>
    <m/>
  </r>
  <r>
    <x v="32"/>
    <n v="111746"/>
    <n v="3.9"/>
    <n v="3.6"/>
    <n v="4.3"/>
    <x v="11"/>
    <x v="3"/>
    <s v="Delaware"/>
    <x v="32"/>
    <n v="436"/>
    <n v="111310"/>
    <n v="3.6551941297123161E-4"/>
    <n v="3.5361862409224196"/>
    <n v="4.2672250668648832"/>
    <n v="6.3813759077580468E-2"/>
    <n v="3.2774933135116591E-2"/>
    <n v="395"/>
    <n v="477"/>
    <n v="3.5348021405687899"/>
    <n v="4.2686091672185134"/>
    <n v="6.5197859431210148E-2"/>
    <n v="3.1390832781486466E-2"/>
    <n v="3.9187592903361639E-3"/>
    <n v="3.6670464694757334E-4"/>
    <n v="3.5520546433885904"/>
    <n v="4.2854639372837378"/>
    <n v="4.794535661140964E-2"/>
    <n v="1.4536062716262066E-2"/>
    <n v="81.734316518581835"/>
    <n v="3.5575314108839504"/>
    <n v="4.2889357283451126"/>
    <n v="4.2468589116049671E-2"/>
    <n v="1.1064271654887214E-2"/>
    <m/>
    <m/>
    <m/>
    <m/>
    <m/>
    <m/>
    <m/>
    <m/>
    <m/>
    <m/>
    <m/>
    <m/>
    <m/>
    <m/>
    <m/>
    <m/>
    <m/>
    <m/>
  </r>
  <r>
    <x v="14"/>
    <n v="2424459"/>
    <n v="3"/>
    <n v="3"/>
    <n v="3.1"/>
    <x v="11"/>
    <x v="3"/>
    <s v="Florida"/>
    <x v="14"/>
    <n v="7273"/>
    <n v="2417186"/>
    <n v="6.8839491503440767E-5"/>
    <n v="2.9310050098884166"/>
    <n v="3.0686839928952976"/>
    <n v="6.8994990111583387E-2"/>
    <n v="3.1316007104702503E-2"/>
    <n v="7107"/>
    <n v="7441"/>
    <n v="2.9313756182307062"/>
    <n v="3.0691383108561539"/>
    <n v="6.8624381769293752E-2"/>
    <n v="3.0861689143846238E-2"/>
    <n v="3.0006319771157899E-3"/>
    <n v="6.8852947888990699E-5"/>
    <n v="2.9317790292267993"/>
    <n v="3.0694849250047804"/>
    <n v="6.8220970773200662E-2"/>
    <n v="3.051507499521966E-2"/>
    <n v="333.80771442736187"/>
    <n v="2.9319966264854815"/>
    <n v="3.0696797902441411"/>
    <n v="6.8003373514518461E-2"/>
    <n v="3.0320209755859029E-2"/>
    <m/>
    <m/>
    <m/>
    <m/>
    <m/>
    <m/>
    <m/>
    <m/>
    <m/>
    <m/>
    <m/>
    <m/>
    <m/>
    <m/>
    <m/>
    <m/>
    <m/>
    <m/>
  </r>
  <r>
    <x v="1"/>
    <n v="1431431"/>
    <n v="3.8"/>
    <n v="3.7"/>
    <n v="3.9"/>
    <x v="11"/>
    <x v="3"/>
    <s v="Georgia"/>
    <x v="1"/>
    <n v="5439"/>
    <n v="1425992"/>
    <n v="1.0078839687851566E-4"/>
    <n v="3.6989057553369946"/>
    <n v="3.900482549094026"/>
    <n v="1.0942446630055613E-3"/>
    <n v="4.8254909402611901E-4"/>
    <n v="5296"/>
    <n v="5584"/>
    <n v="3.6997941221057808"/>
    <n v="3.9009913855435574"/>
    <n v="2.0587789421933067E-4"/>
    <n v="9.9138554355748809E-4"/>
    <n v="3.801025776252122E-3"/>
    <n v="1.0081464842742626E-4"/>
    <n v="3.7002111278246956"/>
    <n v="3.9018404246795484"/>
    <n v="2.1112782469545621E-4"/>
    <n v="1.8404246795484802E-3"/>
    <n v="288.55563030100649"/>
    <n v="3.7005826327807956"/>
    <n v="3.9021675194578105"/>
    <n v="5.8263278079540015E-4"/>
    <n v="2.1675194578105739E-3"/>
    <m/>
    <m/>
    <m/>
    <m/>
    <m/>
    <m/>
    <m/>
    <m/>
    <m/>
    <m/>
    <m/>
    <m/>
    <m/>
    <m/>
    <m/>
    <m/>
    <m/>
    <m/>
  </r>
  <r>
    <x v="45"/>
    <n v="166989"/>
    <n v="4.7"/>
    <n v="4.4000000000000004"/>
    <n v="5"/>
    <x v="11"/>
    <x v="3"/>
    <s v="Hawaii"/>
    <x v="45"/>
    <n v="785"/>
    <n v="166204"/>
    <n v="3.2807403438297322E-4"/>
    <n v="4.3728344086881279"/>
    <n v="5.0289824774540737"/>
    <n v="2.7165591311872461E-2"/>
    <n v="2.8982477454073674E-2"/>
    <n v="731"/>
    <n v="840"/>
    <n v="4.3775338495349994"/>
    <n v="5.0302714550060186"/>
    <n v="2.2466150465001E-2"/>
    <n v="3.0271455006018577E-2"/>
    <n v="4.7123021713741933E-3"/>
    <n v="3.2866325967544703E-4"/>
    <n v="4.3836389116987462"/>
    <n v="5.0409654310496403"/>
    <n v="1.6361088301254156E-2"/>
    <n v="4.0965431049640344E-2"/>
    <n v="109.60211489067864"/>
    <n v="4.3871322001887538"/>
    <n v="5.0434604232024673"/>
    <n v="1.2867799811246527E-2"/>
    <n v="4.3460423202467346E-2"/>
    <m/>
    <m/>
    <m/>
    <m/>
    <m/>
    <m/>
    <m/>
    <m/>
    <m/>
    <m/>
    <m/>
    <m/>
    <m/>
    <m/>
    <m/>
    <m/>
    <m/>
    <m/>
  </r>
  <r>
    <x v="21"/>
    <n v="239211"/>
    <n v="3.4"/>
    <n v="3.2"/>
    <n v="3.6"/>
    <x v="11"/>
    <x v="3"/>
    <s v="Idaho"/>
    <x v="21"/>
    <n v="813"/>
    <n v="238398"/>
    <n v="2.3322384326127606E-4"/>
    <n v="3.1654492946797048"/>
    <n v="3.6318969812022575"/>
    <n v="3.4550705320295361E-2"/>
    <n v="3.1896981202257368E-2"/>
    <n v="758"/>
    <n v="870"/>
    <n v="3.1687506009339037"/>
    <n v="3.6369564944755886"/>
    <n v="3.1249399066096473E-2"/>
    <n v="3.6956494475588464E-2"/>
    <n v="3.406647866999634E-3"/>
    <n v="2.336306346146716E-4"/>
    <n v="3.1730172323849626"/>
    <n v="3.6402785016143056"/>
    <n v="2.6982767615037595E-2"/>
    <n v="4.0278501614305462E-2"/>
    <n v="111.61134581374166"/>
    <n v="3.1754512047457517"/>
    <n v="3.6420248718856936"/>
    <n v="2.4548795254248468E-2"/>
    <n v="4.2024871885693482E-2"/>
    <m/>
    <m/>
    <m/>
    <m/>
    <m/>
    <m/>
    <m/>
    <m/>
    <m/>
    <m/>
    <m/>
    <m/>
    <m/>
    <m/>
    <m/>
    <m/>
    <m/>
    <m/>
  </r>
  <r>
    <x v="34"/>
    <n v="1891388"/>
    <n v="4"/>
    <n v="3.9"/>
    <n v="4.0999999999999996"/>
    <x v="11"/>
    <x v="3"/>
    <s v="Illinois"/>
    <x v="34"/>
    <n v="7566"/>
    <n v="1883822"/>
    <n v="8.9956023196128358E-5"/>
    <n v="3.9102808398906626"/>
    <n v="4.09019288628292"/>
    <n v="1.0280839890662641E-2"/>
    <n v="9.8071137170796518E-3"/>
    <n v="7396"/>
    <n v="7736"/>
    <n v="3.9103557810454546"/>
    <n v="4.090117945128128"/>
    <n v="1.0355781045454648E-2"/>
    <n v="9.8820548718716594E-3"/>
    <n v="4.0012442496173868E-3"/>
    <n v="8.9972852298560109E-5"/>
    <n v="3.9112713973188264"/>
    <n v="4.0912171019159471"/>
    <n v="1.1271397318826537E-2"/>
    <n v="8.7828980840525261E-3"/>
    <n v="340.29396986496994"/>
    <n v="3.911549993137124"/>
    <n v="4.0914672172711262"/>
    <n v="1.1549993137124126E-2"/>
    <n v="8.5327827288734781E-3"/>
    <m/>
    <m/>
    <m/>
    <m/>
    <m/>
    <m/>
    <m/>
    <m/>
    <m/>
    <m/>
    <m/>
    <m/>
    <m/>
    <m/>
    <m/>
    <m/>
    <m/>
    <m/>
  </r>
  <r>
    <x v="22"/>
    <n v="949054"/>
    <n v="6.5"/>
    <n v="6.3"/>
    <n v="6.6"/>
    <x v="11"/>
    <x v="3"/>
    <s v="Indiana"/>
    <x v="22"/>
    <n v="6169"/>
    <n v="942885"/>
    <n v="1.6167707876456851E-4"/>
    <n v="6.3384799196780914"/>
    <n v="6.6618340772072289"/>
    <n v="3.8479919678091612E-2"/>
    <n v="6.1834077207229221E-2"/>
    <n v="6016"/>
    <n v="6323"/>
    <n v="6.3389438324900373"/>
    <n v="6.6624238452185018"/>
    <n v="3.8943832490037522E-2"/>
    <n v="6.2423845218502194E-2"/>
    <n v="6.502154515603464E-3"/>
    <n v="1.6171376617414324E-4"/>
    <n v="6.3404407494293205"/>
    <n v="6.6638682817776074"/>
    <n v="4.0440749429320633E-2"/>
    <n v="6.3868281777607727E-2"/>
    <n v="306.89224460014401"/>
    <n v="6.3409987718555652"/>
    <n v="6.6643639359096456"/>
    <n v="4.099877185556533E-2"/>
    <n v="6.4363935909645953E-2"/>
    <m/>
    <m/>
    <m/>
    <m/>
    <m/>
    <m/>
    <m/>
    <m/>
    <m/>
    <m/>
    <m/>
    <m/>
    <m/>
    <m/>
    <m/>
    <m/>
    <m/>
    <m/>
  </r>
  <r>
    <x v="33"/>
    <n v="439221"/>
    <n v="2.6"/>
    <n v="2.4"/>
    <n v="2.8"/>
    <x v="11"/>
    <x v="3"/>
    <s v="Iowa"/>
    <x v="33"/>
    <n v="1142"/>
    <n v="438079"/>
    <n v="1.506026854294819E-4"/>
    <n v="2.4494551442280255"/>
    <n v="2.7506605150869894"/>
    <n v="4.9455144228025549E-2"/>
    <n v="4.9339484913010434E-2"/>
    <n v="1076"/>
    <n v="1209"/>
    <n v="2.4497917904653921"/>
    <n v="2.7526006270191998"/>
    <n v="4.9791790465392172E-2"/>
    <n v="4.7399372980799992E-2"/>
    <n v="2.6044080876914491E-3"/>
    <n v="1.5079039832659535E-4"/>
    <n v="2.4536176893648536"/>
    <n v="2.7551984860180445"/>
    <n v="5.3617689364853671E-2"/>
    <n v="4.480151398195531E-2"/>
    <n v="132.3226075603514"/>
    <n v="2.4549144853667459"/>
    <n v="2.7561784282732114"/>
    <n v="5.4914485366746035E-2"/>
    <n v="4.3821571726788466E-2"/>
    <m/>
    <m/>
    <m/>
    <m/>
    <m/>
    <m/>
    <m/>
    <m/>
    <m/>
    <m/>
    <m/>
    <m/>
    <m/>
    <m/>
    <m/>
    <m/>
    <m/>
    <m/>
  </r>
  <r>
    <x v="35"/>
    <n v="415344"/>
    <n v="2.9"/>
    <n v="2.8"/>
    <n v="3.1"/>
    <x v="11"/>
    <x v="3"/>
    <s v="Kansas"/>
    <x v="35"/>
    <n v="1204"/>
    <n v="414140"/>
    <n v="1.6350197853779011E-4"/>
    <n v="2.7352999783942948"/>
    <n v="3.0623039354698753"/>
    <n v="6.4700021605704983E-2"/>
    <n v="3.7696064530124751E-2"/>
    <n v="1137"/>
    <n v="1273"/>
    <n v="2.7374898879001504"/>
    <n v="3.0649293116067646"/>
    <n v="6.2510112099849469E-2"/>
    <n v="3.5070688393235461E-2"/>
    <n v="2.903399534170703E-3"/>
    <n v="1.636950283365991E-4"/>
    <n v="2.7397045058341036"/>
    <n v="3.0670945625073021"/>
    <n v="6.0295494165896191E-2"/>
    <n v="3.2905437492698031E-2"/>
    <n v="135.84533453835817"/>
    <n v="2.7410713346732134"/>
    <n v="3.0681353542218179"/>
    <n v="5.8928665326786422E-2"/>
    <n v="3.1864645778182155E-2"/>
    <m/>
    <m/>
    <m/>
    <m/>
    <m/>
    <m/>
    <m/>
    <m/>
    <m/>
    <m/>
    <m/>
    <m/>
    <m/>
    <m/>
    <m/>
    <m/>
    <m/>
    <m/>
  </r>
  <r>
    <x v="36"/>
    <n v="586381"/>
    <n v="2.9"/>
    <n v="2.8"/>
    <n v="3.1"/>
    <x v="11"/>
    <x v="3"/>
    <s v="Kentucky"/>
    <x v="36"/>
    <n v="1701"/>
    <n v="584680"/>
    <n v="1.3765422075876546E-4"/>
    <n v="2.7631901108276948"/>
    <n v="3.0384985523452257"/>
    <n v="3.6809889172304988E-2"/>
    <n v="6.1501447654774388E-2"/>
    <n v="1620"/>
    <n v="1782"/>
    <n v="2.7627088872251999"/>
    <n v="3.0389797759477202"/>
    <n v="3.7291112774799906E-2"/>
    <n v="6.1020224052279914E-2"/>
    <n v="2.9041008720037589E-3"/>
    <n v="1.3776928291983078E-4"/>
    <n v="2.7663315890839284"/>
    <n v="3.0418701549235894"/>
    <n v="3.3668410916071423E-2"/>
    <n v="5.8129845076410724E-2"/>
    <n v="161.45768508861744"/>
    <n v="2.7672814372709071"/>
    <n v="3.0426256714208546"/>
    <n v="3.2718562729092682E-2"/>
    <n v="5.7374328579145484E-2"/>
    <m/>
    <m/>
    <m/>
    <m/>
    <m/>
    <m/>
    <m/>
    <m/>
    <m/>
    <m/>
    <m/>
    <m/>
    <m/>
    <m/>
    <m/>
    <m/>
    <m/>
    <m/>
  </r>
  <r>
    <x v="37"/>
    <n v="578261"/>
    <n v="2.7"/>
    <n v="2.6"/>
    <n v="2.9"/>
    <x v="11"/>
    <x v="3"/>
    <s v="Louisiana"/>
    <x v="37"/>
    <n v="1561"/>
    <n v="576700"/>
    <n v="1.3373302363443027E-4"/>
    <n v="2.5657400516723947"/>
    <n v="2.8332060989412553"/>
    <n v="3.4259948327605372E-2"/>
    <n v="6.6793901058744609E-2"/>
    <n v="1484"/>
    <n v="1639"/>
    <n v="2.5663152106055915"/>
    <n v="2.8343602629262565"/>
    <n v="3.3684789394408554E-2"/>
    <n v="6.5639737073743376E-2"/>
    <n v="2.7027766818184563E-3"/>
    <n v="1.338549365267154E-4"/>
    <n v="2.5689217452917412"/>
    <n v="2.8366316183451716"/>
    <n v="3.1078254708258868E-2"/>
    <n v="6.3368381654828276E-2"/>
    <n v="154.68818471539763"/>
    <n v="2.5698893145632726"/>
    <n v="2.8373933605038095"/>
    <n v="3.0110685436727458E-2"/>
    <n v="6.2606639496190386E-2"/>
    <m/>
    <m/>
    <m/>
    <m/>
    <m/>
    <m/>
    <m/>
    <m/>
    <m/>
    <m/>
    <m/>
    <m/>
    <m/>
    <m/>
    <m/>
    <m/>
    <m/>
    <m/>
  </r>
  <r>
    <x v="23"/>
    <n v="179838"/>
    <n v="6.2"/>
    <n v="5.8"/>
    <n v="6.6"/>
    <x v="11"/>
    <x v="3"/>
    <s v="Maine"/>
    <x v="23"/>
    <n v="1115"/>
    <n v="178723"/>
    <n v="3.6278853303959018E-4"/>
    <n v="5.8372359334246724"/>
    <n v="6.5628129995038522"/>
    <n v="3.7235933424672574E-2"/>
    <n v="3.7187000496147427E-2"/>
    <n v="1050"/>
    <n v="1181"/>
    <n v="5.8385880625896638"/>
    <n v="6.5670214303984693"/>
    <n v="3.8588062589663963E-2"/>
    <n v="3.2978569601530339E-2"/>
    <n v="6.2105721357734994E-3"/>
    <n v="3.632443547046736E-4"/>
    <n v="5.8473277810688256"/>
    <n v="6.5738164904781735"/>
    <n v="4.7327781068825736E-2"/>
    <n v="2.6183509521826132E-2"/>
    <n v="130.51379634823306"/>
    <n v="5.8504952056841013"/>
    <n v="6.5762095071477988"/>
    <n v="5.0495205684101485E-2"/>
    <n v="2.3790492852200806E-2"/>
    <m/>
    <m/>
    <m/>
    <m/>
    <m/>
    <m/>
    <m/>
    <m/>
    <m/>
    <m/>
    <m/>
    <m/>
    <m/>
    <m/>
    <m/>
    <m/>
    <m/>
    <m/>
  </r>
  <r>
    <x v="2"/>
    <n v="778943"/>
    <n v="5.6"/>
    <n v="5.4"/>
    <n v="5.8"/>
    <x v="11"/>
    <x v="3"/>
    <s v="Maryland"/>
    <x v="2"/>
    <n v="4362"/>
    <n v="774581"/>
    <n v="1.6571652709126096E-4"/>
    <n v="5.4341797425972791"/>
    <n v="5.7656127967798012"/>
    <n v="3.4179742597278739E-2"/>
    <n v="3.4387203220198614E-2"/>
    <n v="4233"/>
    <n v="4492"/>
    <n v="5.4342872328270486"/>
    <n v="5.7667890975334526"/>
    <n v="3.4287232827048264E-2"/>
    <n v="3.3210902466547232E-2"/>
    <n v="5.6023344561453598E-3"/>
    <n v="1.6576991913864323E-4"/>
    <n v="5.4365645370067162"/>
    <n v="5.7681043752840031"/>
    <n v="3.6564537006715803E-2"/>
    <n v="3.1895624715996718E-2"/>
    <n v="258.18132398536835"/>
    <n v="5.4372517378537504"/>
    <n v="5.7687009590892373"/>
    <n v="3.7251737853750022E-2"/>
    <n v="3.1299040910762521E-2"/>
    <m/>
    <m/>
    <m/>
    <m/>
    <m/>
    <m/>
    <m/>
    <m/>
    <m/>
    <m/>
    <m/>
    <m/>
    <m/>
    <m/>
    <m/>
    <m/>
    <m/>
    <m/>
  </r>
  <r>
    <x v="17"/>
    <n v="879050"/>
    <n v="5.5"/>
    <n v="5.3"/>
    <n v="5.6"/>
    <x v="11"/>
    <x v="3"/>
    <s v="Massachusetts"/>
    <x v="17"/>
    <n v="4835"/>
    <n v="874215"/>
    <n v="1.5460911342714192E-4"/>
    <n v="5.3456468447094831"/>
    <n v="5.6548650715637665"/>
    <n v="4.5646844709483325E-2"/>
    <n v="5.4865071563766854E-2"/>
    <n v="4699"/>
    <n v="4971"/>
    <n v="5.3455434844434331"/>
    <n v="5.6549684318298166"/>
    <n v="4.5543484443433258E-2"/>
    <n v="5.4968431829816922E-2"/>
    <n v="5.5024169183804572E-3"/>
    <n v="1.5465407424579883E-4"/>
    <n v="5.3477628441346585"/>
    <n v="5.6570709926262559"/>
    <n v="4.77628441346587E-2"/>
    <n v="5.7070992626256256E-2"/>
    <n v="271.83144961767721"/>
    <n v="5.348369784493741"/>
    <n v="5.6576016390142376"/>
    <n v="4.8369784493741186E-2"/>
    <n v="5.7601639014237982E-2"/>
    <m/>
    <m/>
    <m/>
    <m/>
    <m/>
    <m/>
    <m/>
    <m/>
    <m/>
    <m/>
    <m/>
    <m/>
    <m/>
    <m/>
    <m/>
    <m/>
    <m/>
    <m/>
  </r>
  <r>
    <x v="38"/>
    <n v="1547451"/>
    <n v="5.0999999999999996"/>
    <n v="5"/>
    <n v="5.2"/>
    <x v="11"/>
    <x v="3"/>
    <s v="Michigan"/>
    <x v="38"/>
    <n v="7892"/>
    <n v="1539559"/>
    <n v="1.1223141507433675E-4"/>
    <n v="4.9877685203032618"/>
    <n v="5.2122313504519351"/>
    <n v="1.2231479696738212E-2"/>
    <n v="1.2231350451934908E-2"/>
    <n v="7719"/>
    <n v="8066"/>
    <n v="4.9882031805853631"/>
    <n v="5.2124429141859743"/>
    <n v="1.179681941463695E-2"/>
    <n v="1.2442914185974097E-2"/>
    <n v="5.1012284933423776E-3"/>
    <n v="1.1225144682303171E-4"/>
    <n v="4.9889770465193459"/>
    <n v="5.2134799401654091"/>
    <n v="1.1022953480654074E-2"/>
    <n v="1.3479940165408877E-2"/>
    <n v="347.35552641861244"/>
    <n v="4.9893171415086472"/>
    <n v="5.2137860675880363"/>
    <n v="1.0682858491352754E-2"/>
    <n v="1.3786067588036133E-2"/>
    <m/>
    <m/>
    <m/>
    <m/>
    <m/>
    <m/>
    <m/>
    <m/>
    <m/>
    <m/>
    <m/>
    <m/>
    <m/>
    <m/>
    <m/>
    <m/>
    <m/>
    <m/>
  </r>
  <r>
    <x v="15"/>
    <n v="767680"/>
    <n v="9.1"/>
    <n v="8.9"/>
    <n v="9.3000000000000007"/>
    <x v="11"/>
    <x v="3"/>
    <s v="Minnesota"/>
    <x v="15"/>
    <n v="6986"/>
    <n v="760694"/>
    <n v="2.1242079878229498E-4"/>
    <n v="8.8877250953402562"/>
    <n v="9.3125666929048467"/>
    <n v="1.2274904659744124E-2"/>
    <n v="1.2566692904846022E-2"/>
    <n v="6823"/>
    <n v="7149"/>
    <n v="8.8878178407669868"/>
    <n v="9.3124739474781162"/>
    <n v="1.2182159233013579E-2"/>
    <n v="1.2473947478115477E-2"/>
    <n v="9.1026023370913769E-3"/>
    <n v="2.1246287254309267E-4"/>
    <n v="8.8901394645482839"/>
    <n v="9.3150652096344704"/>
    <n v="9.8605354517165011E-3"/>
    <n v="1.5065209634469667E-2"/>
    <n v="326.15345657962439"/>
    <n v="8.8908267082324048"/>
    <n v="9.3156805855262643"/>
    <n v="9.173291767595515E-3"/>
    <n v="1.5680585526263613E-2"/>
    <m/>
    <m/>
    <m/>
    <m/>
    <m/>
    <m/>
    <m/>
    <m/>
    <m/>
    <m/>
    <m/>
    <m/>
    <m/>
    <m/>
    <m/>
    <m/>
    <m/>
    <m/>
  </r>
  <r>
    <x v="48"/>
    <n v="440341"/>
    <n v="1.6"/>
    <n v="1.5"/>
    <n v="1.7"/>
    <x v="11"/>
    <x v="3"/>
    <s v="Mississippi"/>
    <x v="48"/>
    <n v="705"/>
    <n v="439636"/>
    <n v="1.1808795096553246E-4"/>
    <n v="1.4829439765633599"/>
    <n v="1.7191198784944248"/>
    <n v="1.7056023436640144E-2"/>
    <n v="1.9119878494424869E-2"/>
    <n v="653"/>
    <n v="757"/>
    <n v="1.4829416293281799"/>
    <n v="1.719122225729605"/>
    <n v="1.7058370671820144E-2"/>
    <n v="1.9122225729605091E-2"/>
    <n v="1.605379836103872E-3"/>
    <n v="1.1832732121013555E-4"/>
    <n v="1.4870525148937364"/>
    <n v="1.7237071573140077"/>
    <n v="1.2947485106263645E-2"/>
    <n v="2.3707157314007743E-2"/>
    <n v="104.03205522373941"/>
    <n v="1.4883896439599105"/>
    <n v="1.7246409757095706"/>
    <n v="1.1610356040089531E-2"/>
    <n v="2.4640975709570689E-2"/>
    <m/>
    <m/>
    <m/>
    <m/>
    <m/>
    <m/>
    <m/>
    <m/>
    <m/>
    <m/>
    <m/>
    <m/>
    <m/>
    <m/>
    <m/>
    <m/>
    <m/>
    <m/>
  </r>
  <r>
    <x v="9"/>
    <n v="831636"/>
    <n v="4.2"/>
    <n v="4.0999999999999996"/>
    <n v="4.4000000000000004"/>
    <x v="11"/>
    <x v="3"/>
    <s v="Missouri"/>
    <x v="9"/>
    <n v="3493"/>
    <n v="828143"/>
    <n v="1.3899530477776546E-4"/>
    <n v="4.0611595706725518"/>
    <n v="4.3391501802280832"/>
    <n v="3.8840429327447801E-2"/>
    <n v="6.0849819771917169E-2"/>
    <n v="3378"/>
    <n v="3609"/>
    <n v="4.061873223381383"/>
    <n v="4.3396389766676764"/>
    <n v="3.8126776618616631E-2"/>
    <n v="6.036102333232396E-2"/>
    <n v="4.2024450431327742E-3"/>
    <n v="1.3905157331471491E-4"/>
    <n v="4.0633934698180596"/>
    <n v="4.3414966164474889"/>
    <n v="3.6606530181940045E-2"/>
    <n v="5.8503383552511501E-2"/>
    <n v="231.20243668596692"/>
    <n v="4.0640423204576814"/>
    <n v="4.3420502094020152"/>
    <n v="3.5957679542318211E-2"/>
    <n v="5.7949790597985107E-2"/>
    <m/>
    <m/>
    <m/>
    <m/>
    <m/>
    <m/>
    <m/>
    <m/>
    <m/>
    <m/>
    <m/>
    <m/>
    <m/>
    <m/>
    <m/>
    <m/>
    <m/>
    <m/>
  </r>
  <r>
    <x v="39"/>
    <n v="134039"/>
    <n v="2.1"/>
    <n v="1.9"/>
    <n v="2.4"/>
    <x v="11"/>
    <x v="3"/>
    <s v="Montana"/>
    <x v="39"/>
    <n v="281"/>
    <n v="133758"/>
    <n v="2.4485803814187684E-4"/>
    <n v="1.8515467395720719"/>
    <n v="2.341262815855826"/>
    <n v="4.8453260427927969E-2"/>
    <n v="5.8737184144173948E-2"/>
    <n v="249"/>
    <n v="315"/>
    <n v="1.8576682905721469"/>
    <n v="2.3500622953021137"/>
    <n v="4.2331709427853026E-2"/>
    <n v="4.9937704697886165E-2"/>
    <n v="2.110673918362609E-3"/>
    <n v="2.4609865548627733E-4"/>
    <n v="1.8645752628763317"/>
    <n v="2.3567725738488865"/>
    <n v="3.5424737123668226E-2"/>
    <n v="4.3227426151113413E-2"/>
    <n v="65.695159114584143"/>
    <n v="1.869351224772668"/>
    <n v="2.3594569133689993"/>
    <n v="3.0648775227331893E-2"/>
    <n v="4.0543086631000591E-2"/>
    <m/>
    <m/>
    <m/>
    <m/>
    <m/>
    <m/>
    <m/>
    <m/>
    <m/>
    <m/>
    <m/>
    <m/>
    <m/>
    <m/>
    <m/>
    <m/>
    <m/>
    <m/>
  </r>
  <r>
    <x v="40"/>
    <n v="258295"/>
    <n v="3.1"/>
    <n v="2.9"/>
    <n v="3.3"/>
    <x v="11"/>
    <x v="3"/>
    <s v="Nebraska"/>
    <x v="40"/>
    <n v="801"/>
    <n v="257494"/>
    <n v="2.1442425359698153E-4"/>
    <n v="2.8866810717093543"/>
    <n v="3.3155295789033175"/>
    <n v="1.3318928290645626E-2"/>
    <n v="1.5529578903317631E-2"/>
    <n v="746"/>
    <n v="857"/>
    <n v="2.8881705027197584"/>
    <n v="3.3179116901217598"/>
    <n v="1.1829497280241519E-2"/>
    <n v="1.7911690121759971E-2"/>
    <n v="3.1084952796366023E-3"/>
    <n v="2.1480434953924553E-4"/>
    <n v="2.8936909300973568"/>
    <n v="3.3232996291758479"/>
    <n v="6.3090699026431274E-3"/>
    <n v="2.3299629175848047E-2"/>
    <n v="110.80156621619903"/>
    <n v="2.8959477405224856"/>
    <n v="3.3249143034014121"/>
    <n v="4.0522594775143084E-3"/>
    <n v="2.4914303401412319E-2"/>
    <m/>
    <m/>
    <m/>
    <m/>
    <m/>
    <m/>
    <m/>
    <m/>
    <m/>
    <m/>
    <m/>
    <m/>
    <m/>
    <m/>
    <m/>
    <m/>
    <m/>
    <m/>
  </r>
  <r>
    <x v="18"/>
    <n v="378596"/>
    <n v="3.5"/>
    <n v="3.3"/>
    <n v="3.7"/>
    <x v="11"/>
    <x v="3"/>
    <s v="Nevada"/>
    <x v="18"/>
    <n v="1325"/>
    <n v="377271"/>
    <n v="1.8811295687900327E-4"/>
    <n v="3.3116598880533257"/>
    <n v="3.6878858018113321"/>
    <n v="1.1659888053325851E-2"/>
    <n v="1.2114198188668102E-2"/>
    <n v="1254"/>
    <n v="1397"/>
    <n v="3.3122378472038796"/>
    <n v="3.6899491806569538"/>
    <n v="1.223784720387977E-2"/>
    <n v="1.0050819343046413E-2"/>
    <n v="3.5048105786242723E-3"/>
    <n v="1.8831426129466058E-4"/>
    <n v="3.3164963173296118"/>
    <n v="3.6931248399189327"/>
    <n v="1.6496317329611987E-2"/>
    <n v="6.8751600810674773E-3"/>
    <n v="142.46264411552733"/>
    <n v="3.3179871457743753"/>
    <n v="3.6942753226700402"/>
    <n v="1.7987145774375435E-2"/>
    <n v="5.7246773299599596E-3"/>
    <m/>
    <m/>
    <m/>
    <m/>
    <m/>
    <m/>
    <m/>
    <m/>
    <m/>
    <m/>
    <m/>
    <m/>
    <m/>
    <m/>
    <m/>
    <m/>
    <m/>
    <m/>
  </r>
  <r>
    <x v="24"/>
    <n v="192270"/>
    <n v="3.9"/>
    <n v="3.6"/>
    <n v="4.2"/>
    <x v="11"/>
    <x v="3"/>
    <s v="New Hampshire"/>
    <x v="24"/>
    <n v="750"/>
    <n v="191520"/>
    <n v="2.7862398525201591E-4"/>
    <n v="3.6221405645997553"/>
    <n v="4.1793885351037865"/>
    <n v="2.2140564599755219E-2"/>
    <n v="2.0611464896213683E-2"/>
    <n v="697"/>
    <n v="804"/>
    <n v="3.6251105216622457"/>
    <n v="4.1816195974410988"/>
    <n v="2.5110521662245588E-2"/>
    <n v="1.8380402558901388E-2"/>
    <n v="3.9106761674150359E-3"/>
    <n v="2.7914958132415105E-4"/>
    <n v="3.6315265860908847"/>
    <n v="4.189825748739187"/>
    <n v="3.1526586090884656E-2"/>
    <n v="1.0174251260813172E-2"/>
    <n v="107.17535346186492"/>
    <n v="3.6345716472777898"/>
    <n v="4.1919816030403823"/>
    <n v="3.4571647277789719E-2"/>
    <n v="8.0183969596179239E-3"/>
    <m/>
    <m/>
    <m/>
    <m/>
    <m/>
    <m/>
    <m/>
    <m/>
    <m/>
    <m/>
    <m/>
    <m/>
    <m/>
    <m/>
    <m/>
    <m/>
    <m/>
    <m/>
  </r>
  <r>
    <x v="3"/>
    <n v="1214239"/>
    <n v="5.2"/>
    <n v="5.0999999999999996"/>
    <n v="5.3"/>
    <x v="11"/>
    <x v="3"/>
    <s v="New Jersey"/>
    <x v="3"/>
    <n v="6314"/>
    <n v="1207925"/>
    <n v="1.2792755453218884E-4"/>
    <n v="5.0720371970529605"/>
    <n v="5.3278923061173389"/>
    <n v="2.7962802947039123E-2"/>
    <n v="2.7892306117339061E-2"/>
    <n v="6159"/>
    <n v="6470"/>
    <n v="5.0723127819152571"/>
    <n v="5.3284402823496855"/>
    <n v="2.7687218084742504E-2"/>
    <n v="2.8440282349685653E-2"/>
    <n v="5.2015301336446407E-3"/>
    <n v="1.2795608103352695E-4"/>
    <n v="5.0735740526111135"/>
    <n v="5.3294862146781679"/>
    <n v="2.6425947388886151E-2"/>
    <n v="2.9486214678168032E-2"/>
    <n v="310.68076507154967"/>
    <n v="5.074010022140631"/>
    <n v="5.329873803637823"/>
    <n v="2.5989977859368629E-2"/>
    <n v="2.9873803637823215E-2"/>
    <m/>
    <m/>
    <m/>
    <m/>
    <m/>
    <m/>
    <m/>
    <m/>
    <m/>
    <m/>
    <m/>
    <m/>
    <m/>
    <m/>
    <m/>
    <m/>
    <m/>
    <m/>
  </r>
  <r>
    <x v="49"/>
    <n v="295548"/>
    <n v="1.5"/>
    <n v="1.4"/>
    <n v="1.6"/>
    <x v="11"/>
    <x v="3"/>
    <s v="New Mexico"/>
    <x v="49"/>
    <n v="443"/>
    <n v="295105"/>
    <n v="1.3947494566260747E-4"/>
    <n v="1.3594355528012632"/>
    <n v="1.6383854441264778"/>
    <n v="4.0564447198736753E-2"/>
    <n v="3.8385444126477708E-2"/>
    <n v="403"/>
    <n v="485"/>
    <n v="1.3635686927334985"/>
    <n v="1.6410193944807612"/>
    <n v="3.6431307266501456E-2"/>
    <n v="4.1019394480761084E-2"/>
    <n v="1.5053898064524087E-3"/>
    <n v="1.3992480223797851E-4"/>
    <n v="1.3654650042144303"/>
    <n v="1.6453146086903874"/>
    <n v="3.4534995785569622E-2"/>
    <n v="4.5314608690387281E-2"/>
    <n v="82.486112505537335"/>
    <n v="1.3675356281408675"/>
    <n v="1.6466274859293093"/>
    <n v="3.2464371859132424E-2"/>
    <n v="4.6627485929309209E-2"/>
    <m/>
    <m/>
    <m/>
    <m/>
    <m/>
    <m/>
    <m/>
    <m/>
    <m/>
    <m/>
    <m/>
    <m/>
    <m/>
    <m/>
    <m/>
    <m/>
    <m/>
    <m/>
  </r>
  <r>
    <x v="25"/>
    <n v="2478126"/>
    <n v="4.5999999999999996"/>
    <n v="4.5999999999999996"/>
    <n v="4.7"/>
    <x v="11"/>
    <x v="3"/>
    <s v="New York"/>
    <x v="25"/>
    <n v="11399"/>
    <n v="2466727"/>
    <n v="8.4247483112503E-5"/>
    <n v="4.5155993366214409"/>
    <n v="4.6840943028464475"/>
    <n v="8.4400663378558782E-2"/>
    <n v="1.5905697153552723E-2"/>
    <n v="11191"/>
    <n v="11609"/>
    <n v="4.5159124273745563"/>
    <n v="4.684588273558326"/>
    <n v="8.4087572625443308E-2"/>
    <n v="1.5411726441674212E-2"/>
    <n v="4.6006147614520787E-3"/>
    <n v="8.4257917189618813E-5"/>
    <n v="4.51635684426246"/>
    <n v="4.684872678641697"/>
    <n v="8.3643155737539665E-2"/>
    <n v="1.5127321358303192E-2"/>
    <n v="417.56031189094631"/>
    <n v="4.5165674478444648"/>
    <n v="4.685065605166657"/>
    <n v="8.34325521555348E-2"/>
    <n v="1.4934394833343134E-2"/>
    <m/>
    <m/>
    <m/>
    <m/>
    <m/>
    <m/>
    <m/>
    <m/>
    <m/>
    <m/>
    <m/>
    <m/>
    <m/>
    <m/>
    <m/>
    <m/>
    <m/>
    <m/>
  </r>
  <r>
    <x v="10"/>
    <n v="1289760"/>
    <n v="4.0999999999999996"/>
    <n v="4"/>
    <n v="4.2"/>
    <x v="11"/>
    <x v="3"/>
    <s v="North Carolina"/>
    <x v="10"/>
    <n v="5288"/>
    <n v="1284472"/>
    <n v="1.1027898985106536E-4"/>
    <n v="3.9897086047401769"/>
    <n v="4.2102665844423068"/>
    <n v="1.0291395259823144E-2"/>
    <n v="1.0266584442306659E-2"/>
    <n v="5146"/>
    <n v="5431"/>
    <n v="3.9898895918620521"/>
    <n v="4.2108609353678208"/>
    <n v="1.0110408137947946E-2"/>
    <n v="1.0860935367820623E-2"/>
    <n v="4.1014645932599932E-3"/>
    <n v="1.103084943980064E-4"/>
    <n v="3.9911560988619872"/>
    <n v="4.2117730876579991"/>
    <n v="8.8439011380128107E-3"/>
    <n v="1.1773087657998893E-2"/>
    <n v="284.47940394113652"/>
    <n v="3.9915687368137065"/>
    <n v="4.2121357854443833"/>
    <n v="8.4312631862935028E-3"/>
    <n v="1.2135785444383096E-2"/>
    <m/>
    <m/>
    <m/>
    <m/>
    <m/>
    <m/>
    <m/>
    <m/>
    <m/>
    <m/>
    <m/>
    <m/>
    <m/>
    <m/>
    <m/>
    <m/>
    <m/>
    <m/>
  </r>
  <r>
    <x v="46"/>
    <n v="90652"/>
    <n v="2.9"/>
    <n v="2.6"/>
    <n v="3.3"/>
    <x v="11"/>
    <x v="3"/>
    <s v="North Dakota"/>
    <x v="46"/>
    <n v="263"/>
    <n v="90389"/>
    <n v="3.5012060556103734E-4"/>
    <n v="2.5510840010665055"/>
    <n v="3.2513252121885801"/>
    <n v="4.8915998933494631E-2"/>
    <n v="4.8674787811419762E-2"/>
    <n v="232"/>
    <n v="295"/>
    <n v="2.5592375237170719"/>
    <n v="3.254202885760932"/>
    <n v="4.0762476282928173E-2"/>
    <n v="4.5797114239067849E-2"/>
    <n v="2.9222687159181472E-3"/>
    <n v="3.5200891712005856E-4"/>
    <n v="2.5702597987980886"/>
    <n v="3.274277633038206"/>
    <n v="2.9740201201911454E-2"/>
    <n v="2.5722366961793863E-2"/>
    <n v="63.534311312958927"/>
    <n v="2.5773692019614849"/>
    <n v="3.2781989586608216"/>
    <n v="2.2630798038515199E-2"/>
    <n v="2.1801041339178262E-2"/>
    <m/>
    <m/>
    <m/>
    <m/>
    <m/>
    <m/>
    <m/>
    <m/>
    <m/>
    <m/>
    <m/>
    <m/>
    <m/>
    <m/>
    <m/>
    <m/>
    <m/>
    <m/>
  </r>
  <r>
    <x v="41"/>
    <n v="1674038"/>
    <n v="4.3"/>
    <n v="4.2"/>
    <n v="4.4000000000000004"/>
    <x v="11"/>
    <x v="3"/>
    <s v="Ohio"/>
    <x v="41"/>
    <n v="7198"/>
    <n v="1666840"/>
    <n v="9.9118107432984528E-5"/>
    <n v="4.2006648126679922"/>
    <n v="4.3989010275339622"/>
    <n v="6.6481266799200966E-4"/>
    <n v="1.0989724660381839E-3"/>
    <n v="7033"/>
    <n v="7365"/>
    <n v="4.2012188492734337"/>
    <n v="4.3995417069385523"/>
    <n v="1.2188492734335199E-3"/>
    <n v="4.5829306144806736E-4"/>
    <n v="4.300920413755056E-3"/>
    <n v="9.9137572813611766E-5"/>
    <n v="4.2017828409414442"/>
    <n v="4.400057986568668"/>
    <n v="1.7828409414439861E-3"/>
    <n v="5.7986568667622862E-5"/>
    <n v="331.86571413253029"/>
    <n v="4.2020979990643328"/>
    <n v="4.400340185080025"/>
    <n v="2.0979990643326119E-3"/>
    <n v="3.4018508002464642E-4"/>
    <m/>
    <m/>
    <m/>
    <m/>
    <m/>
    <m/>
    <m/>
    <m/>
    <m/>
    <m/>
    <m/>
    <m/>
    <m/>
    <m/>
    <m/>
    <m/>
    <m/>
    <m/>
  </r>
  <r>
    <x v="26"/>
    <n v="548852"/>
    <n v="2.4"/>
    <n v="2.2999999999999998"/>
    <n v="2.5"/>
    <x v="11"/>
    <x v="3"/>
    <s v="Oklahoma"/>
    <x v="26"/>
    <n v="1317"/>
    <n v="547535"/>
    <n v="1.2943867085376555E-4"/>
    <n v="2.2701153072678411"/>
    <n v="2.5289926489753722"/>
    <n v="2.9884692732158769E-2"/>
    <n v="2.8992648975372237E-2"/>
    <n v="1247"/>
    <n v="1389"/>
    <n v="2.2720150423064869"/>
    <n v="2.5307368835314437"/>
    <n v="2.7984957693512946E-2"/>
    <n v="3.0736883531443659E-2"/>
    <n v="2.4030366988620319E-3"/>
    <n v="1.2957870204872339E-4"/>
    <n v="2.2734579968133084"/>
    <n v="2.5326154009107555"/>
    <n v="2.6542003186691421E-2"/>
    <n v="3.2615400910755543E-2"/>
    <n v="142.11036736879703"/>
    <n v="2.2744871265428817"/>
    <n v="2.5334082432264129"/>
    <n v="2.5512873457118168E-2"/>
    <n v="3.3408243226412893E-2"/>
    <m/>
    <m/>
    <m/>
    <m/>
    <m/>
    <m/>
    <m/>
    <m/>
    <m/>
    <m/>
    <m/>
    <m/>
    <m/>
    <m/>
    <m/>
    <m/>
    <m/>
    <m/>
  </r>
  <r>
    <x v="19"/>
    <n v="510269"/>
    <n v="8.8000000000000007"/>
    <n v="8.6"/>
    <n v="9.1"/>
    <x v="11"/>
    <x v="3"/>
    <s v="Oregon"/>
    <x v="19"/>
    <n v="4490"/>
    <n v="505779"/>
    <n v="2.5624351382113795E-4"/>
    <n v="8.5430368657433657"/>
    <n v="9.0555238933856419"/>
    <n v="5.6963134256633907E-2"/>
    <n v="4.4476106614357747E-2"/>
    <n v="4360"/>
    <n v="4622"/>
    <n v="8.5445127961918121"/>
    <n v="9.0579674642198533"/>
    <n v="5.5487203808187502E-2"/>
    <n v="4.2032535780146318E-2"/>
    <n v="8.8029782587848108E-3"/>
    <n v="2.563225832591644E-4"/>
    <n v="8.5466556755256455"/>
    <n v="9.0593008420439762"/>
    <n v="5.334432447435411E-2"/>
    <n v="4.0699157956023413E-2"/>
    <n v="261.52002652464853"/>
    <n v="8.5477030360433375"/>
    <n v="9.0602132174141286"/>
    <n v="5.2296963956662168E-2"/>
    <n v="3.9786782585871094E-2"/>
    <m/>
    <m/>
    <m/>
    <m/>
    <m/>
    <m/>
    <m/>
    <m/>
    <m/>
    <m/>
    <m/>
    <m/>
    <m/>
    <m/>
    <m/>
    <m/>
    <m/>
    <m/>
  </r>
  <r>
    <x v="11"/>
    <n v="1690385"/>
    <n v="4.7"/>
    <n v="4.5999999999999996"/>
    <n v="4.8"/>
    <x v="11"/>
    <x v="3"/>
    <s v="Pennsylvania"/>
    <x v="11"/>
    <n v="7945"/>
    <n v="1682440"/>
    <n v="1.0310658172035579E-4"/>
    <n v="4.5970061144997372"/>
    <n v="4.8032192779404479"/>
    <n v="2.993885500262472E-3"/>
    <n v="3.2192779404480731E-3"/>
    <n v="7771"/>
    <n v="8120"/>
    <n v="4.5971775660574368"/>
    <n v="4.8036394075905786"/>
    <n v="2.8224339425628742E-3"/>
    <n v="3.6394075905787915E-3"/>
    <n v="4.7012382799167581E-3"/>
    <n v="1.0312489438639451E-4"/>
    <n v="4.5981133855303638"/>
    <n v="4.8043631743031527"/>
    <n v="1.8866144696358944E-3"/>
    <n v="4.3631743031529169E-3"/>
    <n v="348.58988845408527"/>
    <n v="4.5984246905434061"/>
    <n v="4.8046434491535557"/>
    <n v="1.5753094565935655E-3"/>
    <n v="4.6434491535558564E-3"/>
    <m/>
    <m/>
    <m/>
    <m/>
    <m/>
    <m/>
    <m/>
    <m/>
    <m/>
    <m/>
    <m/>
    <m/>
    <m/>
    <m/>
    <m/>
    <m/>
    <m/>
    <m/>
  </r>
  <r>
    <x v="27"/>
    <n v="142154"/>
    <n v="5.4"/>
    <n v="5.0999999999999996"/>
    <n v="5.8"/>
    <x v="11"/>
    <x v="3"/>
    <s v="Rhode Island"/>
    <x v="27"/>
    <n v="768"/>
    <n v="141386"/>
    <n v="3.8105992538690556E-4"/>
    <n v="5.0215316302499389"/>
    <n v="5.7836514810237505"/>
    <n v="7.8468369750060774E-2"/>
    <n v="1.6348518976249338E-2"/>
    <n v="714"/>
    <n v="822"/>
    <n v="5.0227218368811286"/>
    <n v="5.7824612743925599"/>
    <n v="7.7278163118871035E-2"/>
    <n v="1.7538725607439964E-2"/>
    <n v="5.4159568090612325E-3"/>
    <n v="3.8175727682199608E-4"/>
    <n v="5.0341995322392368"/>
    <n v="5.7977140858832286"/>
    <n v="6.5800467760762871E-2"/>
    <n v="2.2859141167712593E-3"/>
    <n v="108.37141043087772"/>
    <n v="5.0383082413528513"/>
    <n v="5.8006398110979491"/>
    <n v="6.1691758647148376E-2"/>
    <n v="6.3981109794930546E-4"/>
    <m/>
    <m/>
    <m/>
    <m/>
    <m/>
    <m/>
    <m/>
    <m/>
    <m/>
    <m/>
    <m/>
    <m/>
    <m/>
    <m/>
    <m/>
    <m/>
    <m/>
    <m/>
  </r>
  <r>
    <x v="4"/>
    <n v="627135"/>
    <n v="2.5"/>
    <n v="2.4"/>
    <n v="2.7"/>
    <x v="11"/>
    <x v="3"/>
    <s v="South Carolina"/>
    <x v="4"/>
    <n v="1568"/>
    <n v="625567"/>
    <n v="1.2359943252896106E-4"/>
    <n v="2.3766596823346648"/>
    <n v="2.6238585473925866"/>
    <n v="2.3340317665335064E-2"/>
    <n v="7.6141452607413562E-2"/>
    <n v="1491"/>
    <n v="1646"/>
    <n v="2.377478533330144"/>
    <n v="2.624634249404036"/>
    <n v="2.2521466669855883E-2"/>
    <n v="7.5365750595964176E-2"/>
    <n v="2.5033064859425256E-3"/>
    <n v="1.2371170270472843E-4"/>
    <n v="2.3795947832377973"/>
    <n v="2.6270181886472543"/>
    <n v="2.0405216762202638E-2"/>
    <n v="7.298181135274584E-2"/>
    <n v="155.04999744192673"/>
    <n v="2.3804867949442907"/>
    <n v="2.627720720180458"/>
    <n v="1.9513205055709193E-2"/>
    <n v="7.2279279819542186E-2"/>
    <m/>
    <m/>
    <m/>
    <m/>
    <m/>
    <m/>
    <m/>
    <m/>
    <m/>
    <m/>
    <m/>
    <m/>
    <m/>
    <m/>
    <m/>
    <m/>
    <m/>
    <m/>
  </r>
  <r>
    <x v="42"/>
    <n v="111325"/>
    <n v="3.5"/>
    <n v="3.2"/>
    <n v="3.9"/>
    <x v="11"/>
    <x v="3"/>
    <s v="South Dakota"/>
    <x v="42"/>
    <n v="390"/>
    <n v="110935"/>
    <n v="3.4707683837530286E-4"/>
    <n v="3.1561793933785709"/>
    <n v="3.8503330701291762"/>
    <n v="4.3820606621429281E-2"/>
    <n v="4.9666929870823662E-2"/>
    <n v="351"/>
    <n v="429"/>
    <n v="3.1529306085784863"/>
    <n v="3.8535818549292613"/>
    <n v="4.7069391421513895E-2"/>
    <n v="4.6418145070738603E-2"/>
    <n v="3.520388106754117E-3"/>
    <n v="3.4833697501586566E-4"/>
    <n v="3.1720511317382512"/>
    <n v="3.8687250817699828"/>
    <n v="2.7948868261749027E-2"/>
    <n v="3.1274918230017157E-2"/>
    <n v="77.322762274520102"/>
    <n v="3.1776073804193739"/>
    <n v="3.8721512314224489"/>
    <n v="2.2392619580626327E-2"/>
    <n v="2.7848768577551031E-2"/>
    <m/>
    <m/>
    <m/>
    <m/>
    <m/>
    <m/>
    <m/>
    <m/>
    <m/>
    <m/>
    <m/>
    <m/>
    <m/>
    <m/>
    <m/>
    <m/>
    <m/>
    <m/>
  </r>
  <r>
    <x v="16"/>
    <n v="852932"/>
    <n v="2.6"/>
    <n v="2.5"/>
    <n v="2.7"/>
    <x v="11"/>
    <x v="3"/>
    <s v="Tennessee"/>
    <x v="16"/>
    <n v="2218"/>
    <n v="850714"/>
    <n v="1.0808092160796417E-4"/>
    <n v="2.4923608486621163"/>
    <n v="2.7085226918780441"/>
    <n v="7.6391513378837317E-3"/>
    <n v="8.5226918780438865E-3"/>
    <n v="2126"/>
    <n v="2310"/>
    <n v="2.492578540844991"/>
    <n v="2.7083049996951689"/>
    <n v="7.4214591550090248E-3"/>
    <n v="8.3049996951687355E-3"/>
    <n v="2.6026819621198013E-3"/>
    <n v="1.0815030427709797E-4"/>
    <n v="2.4945316578427033"/>
    <n v="2.7108322663968991"/>
    <n v="5.4683421572967461E-3"/>
    <n v="1.0832266396898937E-2"/>
    <n v="184.39064440425398"/>
    <n v="2.4951764291769063"/>
    <n v="2.7113599161891075"/>
    <n v="4.8235708230937036E-3"/>
    <n v="1.1359916189107366E-2"/>
    <m/>
    <m/>
    <m/>
    <m/>
    <m/>
    <m/>
    <m/>
    <m/>
    <m/>
    <m/>
    <m/>
    <m/>
    <m/>
    <m/>
    <m/>
    <m/>
    <m/>
    <m/>
  </r>
  <r>
    <x v="50"/>
    <n v="3967303"/>
    <n v="3.5"/>
    <n v="3.4"/>
    <n v="3.5"/>
    <x v="11"/>
    <x v="3"/>
    <s v="Texas"/>
    <x v="50"/>
    <n v="13886"/>
    <n v="3953417"/>
    <n v="5.8113887480270978E-5"/>
    <n v="3.4419968930676226"/>
    <n v="3.5582246680281644"/>
    <n v="4.1996893067622665E-2"/>
    <n v="5.8224668028164395E-2"/>
    <n v="13655"/>
    <n v="14117"/>
    <n v="3.4418848270474931"/>
    <n v="3.5583367340482943"/>
    <n v="4.1884827047493189E-2"/>
    <n v="5.8336734048294314E-2"/>
    <n v="3.5005915308289112E-3"/>
    <n v="5.8119824585095277E-5"/>
    <n v="3.4424717062438157"/>
    <n v="3.5587113554140064"/>
    <n v="4.2471706243815799E-2"/>
    <n v="5.8711355414006405E-2"/>
    <n v="461.11852902285227"/>
    <n v="3.442602755645888"/>
    <n v="3.5588323661726338"/>
    <n v="4.2602755645888113E-2"/>
    <n v="5.8832366172633765E-2"/>
    <m/>
    <m/>
    <m/>
    <m/>
    <m/>
    <m/>
    <m/>
    <m/>
    <m/>
    <m/>
    <m/>
    <m/>
    <m/>
    <m/>
    <m/>
    <m/>
    <m/>
    <m/>
  </r>
  <r>
    <x v="12"/>
    <n v="462190"/>
    <n v="3.2"/>
    <n v="3"/>
    <n v="3.4"/>
    <x v="11"/>
    <x v="3"/>
    <s v="Utah"/>
    <x v="12"/>
    <n v="1479"/>
    <n v="460711"/>
    <n v="1.6282296225805481E-4"/>
    <n v="3.0371597288430072"/>
    <n v="3.3628056533591173"/>
    <n v="3.7159728843007223E-2"/>
    <n v="3.7194346640882614E-2"/>
    <n v="1404"/>
    <n v="1555"/>
    <n v="3.0377117635604405"/>
    <n v="3.3644172310088925"/>
    <n v="3.7711763560440481E-2"/>
    <n v="3.5582768991107461E-2"/>
    <n v="3.2041117742636345E-3"/>
    <n v="1.6297927552791426E-4"/>
    <n v="3.04113249873572"/>
    <n v="3.3670910497915489"/>
    <n v="4.1132498735720002E-2"/>
    <n v="3.2908950208450971E-2"/>
    <n v="150.53395099341733"/>
    <n v="3.0423463659217109"/>
    <n v="3.3680407769902092"/>
    <n v="4.2346365921710927E-2"/>
    <n v="3.1959223009790705E-2"/>
    <m/>
    <m/>
    <m/>
    <m/>
    <m/>
    <m/>
    <m/>
    <m/>
    <m/>
    <m/>
    <m/>
    <m/>
    <m/>
    <m/>
    <m/>
    <m/>
    <m/>
    <m/>
  </r>
  <r>
    <x v="44"/>
    <n v="86388"/>
    <n v="3.1"/>
    <n v="2.8"/>
    <n v="3.5"/>
    <x v="11"/>
    <x v="3"/>
    <s v="Vermont"/>
    <x v="44"/>
    <n v="268"/>
    <n v="86120"/>
    <n v="3.7084068037077734E-4"/>
    <n v="2.7314420440816929"/>
    <n v="3.4731234048232476"/>
    <n v="6.8557955918306934E-2"/>
    <n v="2.6876595176752449E-2"/>
    <n v="236"/>
    <n v="300"/>
    <n v="2.7318609066073991"/>
    <n v="3.4727045422975413"/>
    <n v="6.8139093392600714E-2"/>
    <n v="2.729545770245867E-2"/>
    <n v="3.1243775436712593E-3"/>
    <n v="3.7280178806136093E-4"/>
    <n v="2.7515757556098985"/>
    <n v="3.4971793317326201"/>
    <n v="4.842424439010129E-2"/>
    <n v="2.8206682673799222E-3"/>
    <n v="64.127919289489697"/>
    <n v="2.7590194367973591"/>
    <n v="3.501310817634018"/>
    <n v="4.0980563202640763E-2"/>
    <n v="1.3108176340179689E-3"/>
    <m/>
    <m/>
    <m/>
    <m/>
    <m/>
    <m/>
    <m/>
    <m/>
    <m/>
    <m/>
    <m/>
    <m/>
    <m/>
    <m/>
    <m/>
    <m/>
    <m/>
    <m/>
  </r>
  <r>
    <x v="43"/>
    <n v="1104321"/>
    <n v="4.3"/>
    <n v="4.2"/>
    <n v="4.5"/>
    <x v="11"/>
    <x v="3"/>
    <s v="Virginia"/>
    <x v="43"/>
    <n v="4749"/>
    <n v="1099572"/>
    <n v="1.2204444467550333E-4"/>
    <n v="4.1783356078635689"/>
    <n v="4.4224244972145748"/>
    <n v="2.1664392136431232E-2"/>
    <n v="7.7575502785425243E-2"/>
    <n v="4614"/>
    <n v="4884"/>
    <n v="4.178132988506059"/>
    <n v="4.4226271165720838"/>
    <n v="2.1867011493941213E-2"/>
    <n v="7.737288342791615E-2"/>
    <n v="4.3021043727807006E-3"/>
    <n v="1.22080770285138E-4"/>
    <n v="4.180023602495563"/>
    <n v="4.4241851430658388"/>
    <n v="1.9976397504437138E-2"/>
    <n v="7.5814856934161234E-2"/>
    <n v="269.56573015815957"/>
    <n v="4.1805071216478815"/>
    <n v="4.4246071545712207"/>
    <n v="1.9492878352118659E-2"/>
    <n v="7.5392845428779331E-2"/>
    <m/>
    <m/>
    <m/>
    <m/>
    <m/>
    <m/>
    <m/>
    <m/>
    <m/>
    <m/>
    <m/>
    <m/>
    <m/>
    <m/>
    <m/>
    <m/>
    <m/>
    <m/>
  </r>
  <r>
    <x v="28"/>
    <n v="946606"/>
    <n v="4"/>
    <n v="3.9"/>
    <n v="4.2"/>
    <x v="11"/>
    <x v="3"/>
    <s v="Washington"/>
    <x v="28"/>
    <n v="3786"/>
    <n v="942820"/>
    <n v="1.2714488982589153E-4"/>
    <n v="3.8724071941456875"/>
    <n v="4.126696973797471"/>
    <n v="2.7592805854312452E-2"/>
    <n v="7.3303026202529153E-2"/>
    <n v="3667"/>
    <n v="3907"/>
    <n v="3.8738398024098726"/>
    <n v="4.1273771769881025"/>
    <n v="2.6160197590127332E-2"/>
    <n v="7.2622823011897708E-2"/>
    <n v="4.0015649146144319E-3"/>
    <n v="1.2719242044324848E-4"/>
    <n v="3.8743724941711837"/>
    <n v="4.1287573350576805"/>
    <n v="2.5627505828816233E-2"/>
    <n v="7.1242664942319678E-2"/>
    <n v="240.72705200961099"/>
    <n v="3.8749409130932952"/>
    <n v="4.1292453175759549"/>
    <n v="2.5059086906704664E-2"/>
    <n v="7.0754682424045257E-2"/>
    <m/>
    <m/>
    <m/>
    <m/>
    <m/>
    <m/>
    <m/>
    <m/>
    <m/>
    <m/>
    <m/>
    <m/>
    <m/>
    <m/>
    <m/>
    <m/>
    <m/>
    <m/>
  </r>
  <r>
    <x v="5"/>
    <n v="250295"/>
    <n v="2.6"/>
    <n v="2.4"/>
    <n v="2.8"/>
    <x v="11"/>
    <x v="3"/>
    <s v="West Virginia"/>
    <x v="5"/>
    <n v="651"/>
    <n v="249644"/>
    <n v="1.9953582938445234E-4"/>
    <n v="2.4013950721517348"/>
    <n v="2.8004667309206397"/>
    <n v="1.3950721517348441E-3"/>
    <n v="4.6673092063986843E-4"/>
    <n v="601"/>
    <n v="701"/>
    <n v="2.4011666233844062"/>
    <n v="2.8006951796879682"/>
    <n v="1.1666233844063179E-3"/>
    <n v="6.9517968796839469E-4"/>
    <n v="2.6085647284858323E-3"/>
    <n v="1.9997189655890431E-4"/>
    <n v="2.4085928319269283"/>
    <n v="2.8085366250447366"/>
    <n v="8.5928319269283904E-3"/>
    <n v="8.5366250447367342E-3"/>
    <n v="99.921244401227298"/>
    <n v="2.4109584514757532"/>
    <n v="2.8101662297413448"/>
    <n v="1.095845147575325E-2"/>
    <n v="1.0166229741344956E-2"/>
    <m/>
    <m/>
    <m/>
    <m/>
    <m/>
    <m/>
    <m/>
    <m/>
    <m/>
    <m/>
    <m/>
    <m/>
    <m/>
    <m/>
    <m/>
    <m/>
    <m/>
    <m/>
  </r>
  <r>
    <x v="13"/>
    <n v="783574"/>
    <n v="5.4"/>
    <n v="5.3"/>
    <n v="5.6"/>
    <x v="11"/>
    <x v="3"/>
    <s v="Wisconsin"/>
    <x v="13"/>
    <n v="4231"/>
    <n v="779343"/>
    <n v="1.6226090634644352E-4"/>
    <n v="5.2373567430395758"/>
    <n v="5.5618785557324619"/>
    <n v="6.2643256960424054E-2"/>
    <n v="3.8121444267537719E-2"/>
    <n v="4105"/>
    <n v="4359"/>
    <n v="5.238815989300309"/>
    <n v="5.5629717167746762"/>
    <n v="6.1184010699690816E-2"/>
    <n v="3.7028283225323477E-2"/>
    <n v="5.4020424078477453E-3"/>
    <n v="1.6231485122372897E-4"/>
    <n v="5.2397275566240165"/>
    <n v="5.5643572590714738"/>
    <n v="6.0272443375983364E-2"/>
    <n v="3.5642740928525818E-2"/>
    <n v="254.30092687022008"/>
    <n v="5.240411416344311"/>
    <n v="5.5649495967461169"/>
    <n v="5.9588583655688865E-2"/>
    <n v="3.5050403253882756E-2"/>
    <m/>
    <m/>
    <m/>
    <m/>
    <m/>
    <m/>
    <m/>
    <m/>
    <m/>
    <m/>
    <m/>
    <m/>
    <m/>
    <m/>
    <m/>
    <m/>
    <m/>
    <m/>
  </r>
  <r>
    <x v="29"/>
    <n v="77589"/>
    <n v="2.9"/>
    <n v="2.5"/>
    <n v="3.3"/>
    <x v="11"/>
    <x v="3"/>
    <s v="Wyoming"/>
    <x v="29"/>
    <n v="225"/>
    <n v="77364"/>
    <n v="3.7836292692502998E-4"/>
    <n v="2.5215326768332349"/>
    <n v="3.2782585306832948"/>
    <n v="2.1532676833234898E-2"/>
    <n v="2.1741469316705064E-2"/>
    <n v="196"/>
    <n v="255"/>
    <n v="2.5261312814960886"/>
    <n v="3.2865483509260334"/>
    <n v="2.6131281496088565E-2"/>
    <n v="1.3451649073966454E-2"/>
    <n v="2.9245059872021338E-3"/>
    <n v="3.8074708135291032E-4"/>
    <n v="2.5437589058492236"/>
    <n v="3.3052530685550443"/>
    <n v="4.3758905849223595E-2"/>
    <n v="5.2530685550444822E-3"/>
    <n v="58.774190679844402"/>
    <n v="2.5522152604183637"/>
    <n v="3.3096845008126139"/>
    <n v="5.2215260418363663E-2"/>
    <n v="9.6845008126140719E-3"/>
    <m/>
    <m/>
    <m/>
    <m/>
    <m/>
    <m/>
    <m/>
    <m/>
    <m/>
    <m/>
    <m/>
    <m/>
    <m/>
    <m/>
    <m/>
    <m/>
    <m/>
    <m/>
  </r>
  <r>
    <x v="6"/>
    <n v="681551"/>
    <n v="3"/>
    <n v="2.9"/>
    <n v="3.1"/>
    <x v="3"/>
    <x v="3"/>
    <s v="Alabama"/>
    <x v="6"/>
    <n v="2045"/>
    <n v="679506"/>
    <n v="1.2985056872458233E-4"/>
    <n v="2.8706585641209417"/>
    <n v="3.1303597015701068"/>
    <n v="2.9341435879058242E-2"/>
    <n v="3.0359701570106701E-2"/>
    <n v="1957"/>
    <n v="2134"/>
    <n v="2.8713918694272329"/>
    <n v="3.1310936378935694"/>
    <n v="2.860813057276701E-2"/>
    <n v="3.1093637893569337E-2"/>
    <n v="3.0033103792925244E-3"/>
    <n v="1.2994081720341631E-4"/>
    <n v="2.873369562089108"/>
    <n v="3.1332511964959409"/>
    <n v="2.6630437910891924E-2"/>
    <n v="3.3251196495940771E-2"/>
    <n v="177.01968179609676"/>
    <n v="2.8741794047260911"/>
    <n v="3.1339085872188726"/>
    <n v="2.5820595273908786E-2"/>
    <n v="3.3908587218872466E-2"/>
    <m/>
    <m/>
    <m/>
    <m/>
    <m/>
    <m/>
    <m/>
    <m/>
    <m/>
    <m/>
    <m/>
    <m/>
    <m/>
    <m/>
    <m/>
    <m/>
    <m/>
    <m/>
  </r>
  <r>
    <x v="30"/>
    <n v="120981"/>
    <n v="3.5"/>
    <n v="3.2"/>
    <n v="3.9"/>
    <x v="3"/>
    <x v="3"/>
    <s v="Alaska"/>
    <x v="30"/>
    <n v="423"/>
    <n v="120558"/>
    <n v="3.3261400918754847E-4"/>
    <n v="3.1638027835319695"/>
    <n v="3.8290308019070665"/>
    <n v="3.6197216468030646E-2"/>
    <n v="7.096919809293345E-2"/>
    <n v="384"/>
    <n v="464"/>
    <n v="3.1740521238872219"/>
    <n v="3.8353129830303931"/>
    <n v="2.5947876112778268E-2"/>
    <n v="6.468701696960677E-2"/>
    <n v="3.5121815616461034E-3"/>
    <n v="3.3372762323515351E-4"/>
    <n v="3.17845393841095"/>
    <n v="3.8459091848812568"/>
    <n v="2.1546061589050147E-2"/>
    <n v="5.4090815118743141E-2"/>
    <n v="80.524220438731732"/>
    <n v="3.1835279076848373"/>
    <n v="3.8491007138957669"/>
    <n v="1.647209231516289E-2"/>
    <n v="5.0899286104232999E-2"/>
    <m/>
    <m/>
    <m/>
    <m/>
    <m/>
    <m/>
    <m/>
    <m/>
    <m/>
    <m/>
    <m/>
    <m/>
    <m/>
    <m/>
    <m/>
    <m/>
    <m/>
    <m/>
  </r>
  <r>
    <x v="0"/>
    <n v="967743"/>
    <n v="3.9"/>
    <n v="3.8"/>
    <n v="4"/>
    <x v="3"/>
    <x v="3"/>
    <s v="Arizona"/>
    <x v="0"/>
    <n v="3774"/>
    <n v="963969"/>
    <n v="1.2417681455306054E-4"/>
    <n v="3.7756188956716579"/>
    <n v="4.0239725247777791"/>
    <n v="2.4381104328341952E-2"/>
    <n v="2.3972524777779114E-2"/>
    <n v="3654"/>
    <n v="3895"/>
    <n v="3.7757958466245687"/>
    <n v="4.0248289060215363"/>
    <n v="2.4204153375431137E-2"/>
    <n v="2.4828906021536312E-2"/>
    <n v="3.9017649736974307E-3"/>
    <n v="1.2422340364527071E-4"/>
    <n v="3.77754157005216"/>
    <n v="4.0259883773427019"/>
    <n v="2.2458429947839864E-2"/>
    <n v="2.5988377342701874E-2"/>
    <n v="240.35732655524259"/>
    <n v="3.7780976485763147"/>
    <n v="4.0264656269134154"/>
    <n v="2.1902351423685129E-2"/>
    <n v="2.6465626913415363E-2"/>
    <m/>
    <m/>
    <m/>
    <m/>
    <m/>
    <m/>
    <m/>
    <m/>
    <m/>
    <m/>
    <m/>
    <m/>
    <m/>
    <m/>
    <m/>
    <m/>
    <m/>
    <m/>
  </r>
  <r>
    <x v="7"/>
    <n v="426896"/>
    <n v="3.6"/>
    <n v="3.4"/>
    <n v="3.8"/>
    <x v="3"/>
    <x v="3"/>
    <s v="Arkansas"/>
    <x v="7"/>
    <n v="1537"/>
    <n v="425359"/>
    <n v="1.796717135212125E-4"/>
    <n v="3.4207368168936898"/>
    <n v="3.7800802439361143"/>
    <n v="2.0736816893689891E-2"/>
    <n v="1.9919756063885519E-2"/>
    <n v="1461"/>
    <n v="1614"/>
    <n v="3.4223792211686219"/>
    <n v="3.7807803305723175"/>
    <n v="2.237922116862201E-2"/>
    <n v="1.9219669427682273E-2"/>
    <n v="3.6048753828333132E-3"/>
    <n v="1.7983740412843693E-4"/>
    <n v="3.4250379787048764"/>
    <n v="3.7847127869617503"/>
    <n v="2.5037978704876451E-2"/>
    <n v="1.5287213038249536E-2"/>
    <n v="153.42550682326441"/>
    <n v="3.4263493071355704"/>
    <n v="3.785743928363285"/>
    <n v="2.6349307135570488E-2"/>
    <n v="1.4256071636714829E-2"/>
    <m/>
    <m/>
    <m/>
    <m/>
    <m/>
    <m/>
    <m/>
    <m/>
    <m/>
    <m/>
    <m/>
    <m/>
    <m/>
    <m/>
    <m/>
    <m/>
    <m/>
    <m/>
  </r>
  <r>
    <x v="31"/>
    <n v="5824922"/>
    <n v="5.0999999999999996"/>
    <n v="5"/>
    <n v="5.0999999999999996"/>
    <x v="3"/>
    <x v="3"/>
    <s v="California"/>
    <x v="31"/>
    <n v="29707"/>
    <n v="5795215"/>
    <n v="5.7846500941392163E-5"/>
    <n v="5.0421359537592894"/>
    <n v="5.1578289556420733"/>
    <n v="4.2135953759289357E-2"/>
    <n v="5.7828955642073687E-2"/>
    <n v="29371"/>
    <n v="30045"/>
    <n v="5.0422992788572962"/>
    <n v="5.1580089827812285"/>
    <n v="4.229927885729623E-2"/>
    <n v="5.8008982781228902E-2"/>
    <n v="5.1003088344846476E-3"/>
    <n v="5.7849244035312589E-5"/>
    <n v="5.0424595904493357"/>
    <n v="5.1581580785199597"/>
    <n v="4.2459590449335671E-2"/>
    <n v="5.8158078519960021E-2"/>
    <n v="673.90801848386786"/>
    <n v="5.0425477541894743"/>
    <n v="5.1582415907851855"/>
    <n v="4.2547754189474318E-2"/>
    <n v="5.8241590785185871E-2"/>
    <m/>
    <m/>
    <m/>
    <m/>
    <m/>
    <m/>
    <m/>
    <m/>
    <m/>
    <m/>
    <m/>
    <m/>
    <m/>
    <m/>
    <m/>
    <m/>
    <m/>
    <m/>
  </r>
  <r>
    <x v="8"/>
    <n v="708550"/>
    <n v="2.2000000000000002"/>
    <n v="2.1"/>
    <n v="2.2999999999999998"/>
    <x v="3"/>
    <x v="3"/>
    <s v="Colorado"/>
    <x v="8"/>
    <n v="1559"/>
    <n v="706991"/>
    <n v="1.0909939385192259E-4"/>
    <n v="2.0911687594188417"/>
    <n v="2.3093675471226867"/>
    <n v="8.8312405811583616E-3"/>
    <n v="9.3675471226868368E-3"/>
    <n v="1482"/>
    <n v="1637"/>
    <n v="2.0915955119610472"/>
    <n v="2.3103521275845034"/>
    <n v="8.4044880389528842E-3"/>
    <n v="1.0352127584503545E-2"/>
    <n v="2.2029669985228124E-3"/>
    <n v="1.0919919590606623E-4"/>
    <n v="2.0937678026167466"/>
    <n v="2.3121661944288783"/>
    <n v="6.2321973832535349E-3"/>
    <n v="1.2166194428878452E-2"/>
    <n v="154.62773597275427"/>
    <n v="2.0945576392167826"/>
    <n v="2.3127876831812548"/>
    <n v="5.4423607832174703E-3"/>
    <n v="1.2787683181255005E-2"/>
    <m/>
    <m/>
    <m/>
    <m/>
    <m/>
    <m/>
    <m/>
    <m/>
    <m/>
    <m/>
    <m/>
    <m/>
    <m/>
    <m/>
    <m/>
    <m/>
    <m/>
    <m/>
  </r>
  <r>
    <x v="20"/>
    <n v="520689"/>
    <n v="6"/>
    <n v="5.8"/>
    <n v="6.2"/>
    <x v="3"/>
    <x v="3"/>
    <s v="Connecticut"/>
    <x v="20"/>
    <n v="3124"/>
    <n v="517565"/>
    <n v="2.0975795926274026E-4"/>
    <n v="5.7899846894200637"/>
    <n v="6.209500607945543"/>
    <n v="1.0015310579936099E-2"/>
    <n v="9.5006079455428605E-3"/>
    <n v="3015"/>
    <n v="3234"/>
    <n v="5.7904046369329869"/>
    <n v="6.2110011926505075"/>
    <n v="9.5953630670129186E-3"/>
    <n v="1.1001192650507363E-2"/>
    <n v="6.0033871805352306E-3"/>
    <n v="2.0985214894098279E-4"/>
    <n v="5.7935350315942475"/>
    <n v="6.2132393294762132"/>
    <n v="6.4649684057522805E-3"/>
    <n v="1.323932947621298E-2"/>
    <n v="218.45372652432465"/>
    <n v="5.7945752772305044"/>
    <n v="6.2141196018889424"/>
    <n v="5.4247227694954603E-3"/>
    <n v="1.4119601888942235E-2"/>
    <m/>
    <m/>
    <m/>
    <m/>
    <m/>
    <m/>
    <m/>
    <m/>
    <m/>
    <m/>
    <m/>
    <m/>
    <m/>
    <m/>
    <m/>
    <m/>
    <m/>
    <m/>
  </r>
  <r>
    <x v="32"/>
    <n v="112988"/>
    <n v="4.5999999999999996"/>
    <n v="4.2"/>
    <n v="5"/>
    <x v="3"/>
    <x v="3"/>
    <s v="Delaware"/>
    <x v="32"/>
    <n v="520"/>
    <n v="112468"/>
    <n v="3.9465332582778556E-4"/>
    <n v="4.2076053211081721"/>
    <n v="4.9969119727637432"/>
    <n v="7.6053211081719141E-3"/>
    <n v="3.0880272362567851E-3"/>
    <n v="476"/>
    <n v="565"/>
    <n v="4.2128367614259918"/>
    <n v="5.0005310298438772"/>
    <n v="1.2836761425991661E-2"/>
    <n v="5.3102984387720653E-4"/>
    <n v="4.619101013594494E-3"/>
    <n v="3.9572328642697145E-4"/>
    <n v="4.2233777271675228"/>
    <n v="5.0148243000214654"/>
    <n v="2.3377727167522622E-2"/>
    <n v="1.4824300021465397E-2"/>
    <n v="89.222227016076133"/>
    <n v="4.2287089911393672"/>
    <n v="5.0183432325513246"/>
    <n v="2.8708991139366979E-2"/>
    <n v="1.834323255132464E-2"/>
    <m/>
    <m/>
    <m/>
    <m/>
    <m/>
    <m/>
    <m/>
    <m/>
    <m/>
    <m/>
    <m/>
    <m/>
    <m/>
    <m/>
    <m/>
    <m/>
    <m/>
    <m/>
  </r>
  <r>
    <x v="14"/>
    <n v="2423333"/>
    <n v="3.5"/>
    <n v="3.4"/>
    <n v="3.6"/>
    <x v="3"/>
    <x v="3"/>
    <s v="Florida"/>
    <x v="14"/>
    <n v="8482"/>
    <n v="2414851"/>
    <n v="7.4357152494364026E-5"/>
    <n v="3.425780880537002"/>
    <n v="3.5744951855257301"/>
    <n v="2.5780880537002115E-2"/>
    <n v="2.5504814474269999E-2"/>
    <n v="8302"/>
    <n v="8662"/>
    <n v="3.4258601686190051"/>
    <n v="3.5744158974437275"/>
    <n v="2.5860168619005197E-2"/>
    <n v="2.5584102556272637E-2"/>
    <n v="3.500925081592506E-3"/>
    <n v="7.4369588515211545E-5"/>
    <n v="3.4265554930772941"/>
    <n v="3.5752946701077177"/>
    <n v="2.6555493077294212E-2"/>
    <n v="2.4705329892282357E-2"/>
    <n v="360.39417170009597"/>
    <n v="3.4267723337054754"/>
    <n v="3.5754904836276888"/>
    <n v="2.6772333705475493E-2"/>
    <n v="2.4509516372311246E-2"/>
    <m/>
    <m/>
    <m/>
    <m/>
    <m/>
    <m/>
    <m/>
    <m/>
    <m/>
    <m/>
    <m/>
    <m/>
    <m/>
    <m/>
    <m/>
    <m/>
    <m/>
    <m/>
  </r>
  <r>
    <x v="1"/>
    <n v="1459386"/>
    <n v="4.5"/>
    <n v="4.4000000000000004"/>
    <n v="4.5999999999999996"/>
    <x v="3"/>
    <x v="3"/>
    <s v="Georgia"/>
    <x v="1"/>
    <n v="6567"/>
    <n v="1452819"/>
    <n v="1.0858806420637655E-4"/>
    <n v="4.3912495387307491"/>
    <n v="4.6084256671435027"/>
    <n v="8.7504612692512751E-3"/>
    <n v="8.4256671435030128E-3"/>
    <n v="6409"/>
    <n v="6726"/>
    <n v="4.3915728943542014"/>
    <n v="4.6087875311946256"/>
    <n v="8.4271056457989602E-3"/>
    <n v="8.7875311946259416E-3"/>
    <n v="4.5011418764187017E-3"/>
    <n v="1.0861141756249106E-4"/>
    <n v="4.3925304588562106"/>
    <n v="4.6097532939811927"/>
    <n v="7.4695411437897263E-3"/>
    <n v="9.7532939811930675E-3"/>
    <n v="316.95506974501461"/>
    <n v="4.3928928463208967"/>
    <n v="4.6100761243874224"/>
    <n v="7.1071536791036394E-3"/>
    <n v="1.007612438742278E-2"/>
    <m/>
    <m/>
    <m/>
    <m/>
    <m/>
    <m/>
    <m/>
    <m/>
    <m/>
    <m/>
    <m/>
    <m/>
    <m/>
    <m/>
    <m/>
    <m/>
    <m/>
    <m/>
  </r>
  <r>
    <x v="45"/>
    <n v="165116"/>
    <n v="5"/>
    <n v="4.7"/>
    <n v="5.3"/>
    <x v="3"/>
    <x v="3"/>
    <s v="Hawaii"/>
    <x v="45"/>
    <n v="826"/>
    <n v="164290"/>
    <n v="3.4029842636913959E-4"/>
    <n v="4.6622452399018455"/>
    <n v="5.342842092640125"/>
    <n v="3.7754760098154705E-2"/>
    <n v="4.2842092640125173E-2"/>
    <n v="770"/>
    <n v="882"/>
    <n v="4.6633881634729519"/>
    <n v="5.3416991690690185"/>
    <n v="3.6611836527048247E-2"/>
    <n v="4.1699169069018716E-2"/>
    <n v="5.0140596193390995E-3"/>
    <n v="3.4087852255538104E-4"/>
    <n v="4.6731810967837184"/>
    <n v="5.3549381418944808"/>
    <n v="2.6818903216281775E-2"/>
    <n v="5.4938141894480985E-2"/>
    <n v="112.40924113440117"/>
    <n v="4.6767008859788053"/>
    <n v="5.3574745600646949"/>
    <n v="2.3299114021194889E-2"/>
    <n v="5.747456006469509E-2"/>
    <m/>
    <m/>
    <m/>
    <m/>
    <m/>
    <m/>
    <m/>
    <m/>
    <m/>
    <m/>
    <m/>
    <m/>
    <m/>
    <m/>
    <m/>
    <m/>
    <m/>
    <m/>
  </r>
  <r>
    <x v="21"/>
    <n v="243671"/>
    <n v="3.9"/>
    <n v="3.7"/>
    <n v="4.2"/>
    <x v="3"/>
    <x v="3"/>
    <s v="Idaho"/>
    <x v="21"/>
    <n v="950"/>
    <n v="242721"/>
    <n v="2.4743310304074312E-4"/>
    <n v="3.6512663728919694"/>
    <n v="4.1461325789734556"/>
    <n v="4.8733627108030753E-2"/>
    <n v="5.3867421026544626E-2"/>
    <n v="890"/>
    <n v="1011"/>
    <n v="3.652465824821173"/>
    <n v="4.1490370212294447"/>
    <n v="4.7534175178827187E-2"/>
    <n v="5.0962978770555445E-2"/>
    <n v="3.9065203601300587E-3"/>
    <n v="2.4780167697680862E-4"/>
    <n v="3.6587186831532503"/>
    <n v="4.1543220371068674"/>
    <n v="4.1281316846749849E-2"/>
    <n v="4.5677962893132751E-2"/>
    <n v="120.61411966519664"/>
    <n v="3.6610823843646969"/>
    <n v="4.1560621653839842"/>
    <n v="3.8917615635303271E-2"/>
    <n v="4.3937834616015969E-2"/>
    <m/>
    <m/>
    <m/>
    <m/>
    <m/>
    <m/>
    <m/>
    <m/>
    <m/>
    <m/>
    <m/>
    <m/>
    <m/>
    <m/>
    <m/>
    <m/>
    <m/>
    <m/>
  </r>
  <r>
    <x v="34"/>
    <n v="1895561"/>
    <n v="4.7"/>
    <n v="4.5999999999999996"/>
    <n v="4.8"/>
    <x v="3"/>
    <x v="3"/>
    <s v="Illinois"/>
    <x v="34"/>
    <n v="8909"/>
    <n v="1886652"/>
    <n v="9.7364765785848712E-5"/>
    <n v="4.6025631183603224"/>
    <n v="4.7972926499320199"/>
    <n v="2.563118360322747E-3"/>
    <n v="2.7073500679799523E-3"/>
    <n v="8725"/>
    <n v="9094"/>
    <n v="4.6028589953053478"/>
    <n v="4.7975243212959118"/>
    <n v="2.8589953053481665E-3"/>
    <n v="2.4756787040880468E-3"/>
    <n v="4.7009316350014856E-3"/>
    <n v="9.7380187647439341E-5"/>
    <n v="4.6035514473540458"/>
    <n v="4.798311822648925"/>
    <n v="3.5514473540461111E-3"/>
    <n v="1.6881773510748488E-3"/>
    <n v="369.13138534444573"/>
    <n v="4.6038282868878095"/>
    <n v="4.7985625303549773"/>
    <n v="3.8282868878098952E-3"/>
    <n v="1.4374696450225599E-3"/>
    <m/>
    <m/>
    <m/>
    <m/>
    <m/>
    <m/>
    <m/>
    <m/>
    <m/>
    <m/>
    <m/>
    <m/>
    <m/>
    <m/>
    <m/>
    <m/>
    <m/>
    <m/>
  </r>
  <r>
    <x v="22"/>
    <n v="956647"/>
    <n v="7.3"/>
    <n v="7.2"/>
    <n v="7.5"/>
    <x v="3"/>
    <x v="3"/>
    <s v="Indiana"/>
    <x v="22"/>
    <n v="6984"/>
    <n v="949663"/>
    <n v="1.7059150251611121E-4"/>
    <n v="7.1299070094742047"/>
    <n v="7.4710900145064283"/>
    <n v="7.0092990525795429E-2"/>
    <n v="2.890998549357171E-2"/>
    <n v="6821"/>
    <n v="7147"/>
    <n v="7.1301117340042879"/>
    <n v="7.4708852899763443"/>
    <n v="6.9888265995712295E-2"/>
    <n v="2.9114710023655732E-2"/>
    <n v="7.3024769609331477E-3"/>
    <n v="1.7062557430368134E-4"/>
    <n v="7.1318513866294664"/>
    <n v="7.473102535236829"/>
    <n v="6.8148613370533795E-2"/>
    <n v="2.6897464763171008E-2"/>
    <n v="326.40270637080033"/>
    <n v="7.1324030466748454"/>
    <n v="7.4735961886503022"/>
    <n v="6.7596953325154807E-2"/>
    <n v="2.6403811349697826E-2"/>
    <m/>
    <m/>
    <m/>
    <m/>
    <m/>
    <m/>
    <m/>
    <m/>
    <m/>
    <m/>
    <m/>
    <m/>
    <m/>
    <m/>
    <m/>
    <m/>
    <m/>
    <m/>
  </r>
  <r>
    <x v="33"/>
    <n v="437275"/>
    <n v="2.2999999999999998"/>
    <n v="2.2000000000000002"/>
    <n v="2.5"/>
    <x v="3"/>
    <x v="3"/>
    <s v="Iowa"/>
    <x v="33"/>
    <n v="1006"/>
    <n v="436269"/>
    <n v="1.4200128874791737E-4"/>
    <n v="2.158610454434291"/>
    <n v="2.4426130319301254"/>
    <n v="4.1389545565709174E-2"/>
    <n v="5.7386968069874644E-2"/>
    <n v="944"/>
    <n v="1068"/>
    <n v="2.1588245383340006"/>
    <n v="2.4423989480304158"/>
    <n v="4.1175461665999613E-2"/>
    <n v="5.7601051969584205E-2"/>
    <n v="2.3049839915596847E-3"/>
    <n v="1.422024543655184E-4"/>
    <n v="2.1627815371941663"/>
    <n v="2.4471864459252033"/>
    <n v="3.7218462805833852E-2"/>
    <n v="5.2813554074796709E-2"/>
    <n v="124.21584680996634"/>
    <n v="2.1640946606251013"/>
    <n v="2.4481601928049015"/>
    <n v="3.5905339374898926E-2"/>
    <n v="5.1839807195098508E-2"/>
    <m/>
    <m/>
    <m/>
    <m/>
    <m/>
    <m/>
    <m/>
    <m/>
    <m/>
    <m/>
    <m/>
    <m/>
    <m/>
    <m/>
    <m/>
    <m/>
    <m/>
    <m/>
  </r>
  <r>
    <x v="35"/>
    <n v="415826"/>
    <n v="3.4"/>
    <n v="3.2"/>
    <n v="3.6"/>
    <x v="3"/>
    <x v="3"/>
    <s v="Kansas"/>
    <x v="35"/>
    <n v="1414"/>
    <n v="414412"/>
    <n v="1.7693815571520835E-4"/>
    <n v="3.223522613933635"/>
    <n v="3.5773989253640517"/>
    <n v="2.3522613933634862E-2"/>
    <n v="2.2601074635948404E-2"/>
    <n v="1341"/>
    <n v="1488"/>
    <n v="3.2249065714986558"/>
    <n v="3.5784198198284858"/>
    <n v="2.4906571498655605E-2"/>
    <n v="2.1580180171514307E-2"/>
    <n v="3.4050483833555382E-3"/>
    <n v="1.7711566770442825E-4"/>
    <n v="3.22793271565111"/>
    <n v="3.5821640510599666"/>
    <n v="2.7932715651109774E-2"/>
    <n v="1.7835948940033486E-2"/>
    <n v="147.17518275434833"/>
    <n v="3.2292851646294185"/>
    <n v="3.5832164318949573"/>
    <n v="2.9285164629418325E-2"/>
    <n v="1.6783568105042779E-2"/>
    <m/>
    <m/>
    <m/>
    <m/>
    <m/>
    <m/>
    <m/>
    <m/>
    <m/>
    <m/>
    <m/>
    <m/>
    <m/>
    <m/>
    <m/>
    <m/>
    <m/>
    <m/>
  </r>
  <r>
    <x v="36"/>
    <n v="591501"/>
    <n v="3.3"/>
    <n v="3.2"/>
    <n v="3.5"/>
    <x v="3"/>
    <x v="3"/>
    <s v="Kentucky"/>
    <x v="36"/>
    <n v="1952"/>
    <n v="589549"/>
    <n v="1.4615535307640199E-4"/>
    <n v="3.153923598607534"/>
    <n v="3.4462343047603383"/>
    <n v="4.607640139246616E-2"/>
    <n v="5.3765695239661682E-2"/>
    <n v="1866"/>
    <n v="2039"/>
    <n v="3.1546861290175334"/>
    <n v="3.4471623885673903"/>
    <n v="4.5313870982466753E-2"/>
    <n v="5.2837611432609677E-2"/>
    <n v="3.3033047110678209E-3"/>
    <n v="1.4626163157827784E-4"/>
    <n v="3.1570430794895428"/>
    <n v="3.449566342646099"/>
    <n v="4.2956920510457408E-2"/>
    <n v="5.043365735390104E-2"/>
    <n v="172.92267673599528"/>
    <n v="3.1579781941182858"/>
    <n v="3.4503218312549118"/>
    <n v="4.2021805881714336E-2"/>
    <n v="4.9678168745088236E-2"/>
    <m/>
    <m/>
    <m/>
    <m/>
    <m/>
    <m/>
    <m/>
    <m/>
    <m/>
    <m/>
    <m/>
    <m/>
    <m/>
    <m/>
    <m/>
    <m/>
    <m/>
    <m/>
  </r>
  <r>
    <x v="37"/>
    <n v="598025"/>
    <n v="3"/>
    <n v="2.8"/>
    <n v="3.1"/>
    <x v="3"/>
    <x v="3"/>
    <s v="Louisiana"/>
    <x v="37"/>
    <n v="1794"/>
    <n v="596231"/>
    <n v="1.3860777022565388E-4"/>
    <n v="2.8612668169571562"/>
    <n v="3.1384823574084639"/>
    <n v="6.1266816957156411E-2"/>
    <n v="3.8482357408463841E-2"/>
    <n v="1712"/>
    <n v="1877"/>
    <n v="2.8627565737218346"/>
    <n v="3.1386647715396512"/>
    <n v="6.2756573721834741E-2"/>
    <n v="3.8664771539651088E-2"/>
    <n v="3.0030670845730629E-3"/>
    <n v="1.3871757812046443E-4"/>
    <n v="2.8643495064525988"/>
    <n v="3.1417846626935271"/>
    <n v="6.4349506452598959E-2"/>
    <n v="4.1784662693526986E-2"/>
    <n v="165.803296126351"/>
    <n v="2.8652783320069379"/>
    <n v="3.1425279972938056"/>
    <n v="6.5278332006938111E-2"/>
    <n v="4.252799729380552E-2"/>
    <m/>
    <m/>
    <m/>
    <m/>
    <m/>
    <m/>
    <m/>
    <m/>
    <m/>
    <m/>
    <m/>
    <m/>
    <m/>
    <m/>
    <m/>
    <m/>
    <m/>
    <m/>
  </r>
  <r>
    <x v="23"/>
    <n v="177662"/>
    <n v="7.4"/>
    <n v="7"/>
    <n v="7.8"/>
    <x v="3"/>
    <x v="3"/>
    <s v="Maine"/>
    <x v="23"/>
    <n v="1315"/>
    <n v="176347"/>
    <n v="3.9856869546447358E-4"/>
    <n v="7.0031266586348835"/>
    <n v="7.8002640495638307"/>
    <n v="3.1266586348834835E-3"/>
    <n v="2.6404956383085931E-4"/>
    <n v="1244"/>
    <n v="1386"/>
    <n v="7.0020600916346769"/>
    <n v="7.8013306165640373"/>
    <n v="2.0600916346769083E-3"/>
    <n v="1.3306165640374346E-3"/>
    <n v="7.4123462259096237E-3"/>
    <n v="3.989910852128245E-4"/>
    <n v="7.0133551406967998"/>
    <n v="7.8113373111224478"/>
    <n v="1.3355140696799772E-2"/>
    <n v="1.1337311122447957E-2"/>
    <n v="141.64639704949812"/>
    <n v="7.0165290111466581"/>
    <n v="7.8137919846391117"/>
    <n v="1.6529011146658057E-2"/>
    <n v="1.3791984639111909E-2"/>
    <m/>
    <m/>
    <m/>
    <m/>
    <m/>
    <m/>
    <m/>
    <m/>
    <m/>
    <m/>
    <m/>
    <m/>
    <m/>
    <m/>
    <m/>
    <m/>
    <m/>
    <m/>
  </r>
  <r>
    <x v="2"/>
    <n v="769833"/>
    <n v="6.2"/>
    <n v="6.1"/>
    <n v="6.4"/>
    <x v="3"/>
    <x v="3"/>
    <s v="Maryland"/>
    <x v="2"/>
    <n v="4773"/>
    <n v="765060"/>
    <n v="1.7534636634501771E-4"/>
    <n v="6.0246996176541101"/>
    <n v="6.3753923503441445"/>
    <n v="7.5300382345889538E-2"/>
    <n v="2.4607649655855823E-2"/>
    <n v="4638"/>
    <n v="4908"/>
    <n v="6.0246832754636399"/>
    <n v="6.3754086925346147"/>
    <n v="7.5316724536359736E-2"/>
    <n v="2.4591307465385626E-2"/>
    <n v="6.2025100284392697E-3"/>
    <n v="1.7539785979686859E-4"/>
    <n v="6.0271121686424003"/>
    <n v="6.3779078882361384"/>
    <n v="7.2887831357599353E-2"/>
    <n v="2.2092111763861944E-2"/>
    <n v="269.98811560346428"/>
    <n v="6.0278054020058685"/>
    <n v="6.3785136314169781"/>
    <n v="7.2194597994131193E-2"/>
    <n v="2.148636858302222E-2"/>
    <m/>
    <m/>
    <m/>
    <m/>
    <m/>
    <m/>
    <m/>
    <m/>
    <m/>
    <m/>
    <m/>
    <m/>
    <m/>
    <m/>
    <m/>
    <m/>
    <m/>
    <m/>
  </r>
  <r>
    <x v="17"/>
    <n v="874637"/>
    <n v="6.4"/>
    <n v="6.2"/>
    <n v="6.5"/>
    <x v="3"/>
    <x v="3"/>
    <s v="Massachusetts"/>
    <x v="17"/>
    <n v="5598"/>
    <n v="869039"/>
    <n v="1.6712537827867047E-4"/>
    <n v="6.2332441464498745"/>
    <n v="6.5674949030072147"/>
    <n v="3.3244146449874279E-2"/>
    <n v="6.7494903007214724E-2"/>
    <n v="5452"/>
    <n v="5744"/>
    <n v="6.2334431312647416"/>
    <n v="6.5672959181923476"/>
    <n v="3.344313126474141E-2"/>
    <n v="6.7295918192347592E-2"/>
    <n v="6.4025374347602988E-3"/>
    <n v="1.6716718826057081E-4"/>
    <n v="6.2353702464997278"/>
    <n v="6.5697046230208693"/>
    <n v="3.5370246499727642E-2"/>
    <n v="6.9704623020869327E-2"/>
    <n v="292.36034530052655"/>
    <n v="6.2359774415094895"/>
    <n v="6.5702407544516293"/>
    <n v="3.5977441509489339E-2"/>
    <n v="7.024075445162925E-2"/>
    <m/>
    <m/>
    <m/>
    <m/>
    <m/>
    <m/>
    <m/>
    <m/>
    <m/>
    <m/>
    <m/>
    <m/>
    <m/>
    <m/>
    <m/>
    <m/>
    <m/>
    <m/>
  </r>
  <r>
    <x v="38"/>
    <n v="1528322"/>
    <n v="5.9"/>
    <n v="5.8"/>
    <n v="6"/>
    <x v="3"/>
    <x v="3"/>
    <s v="Michigan"/>
    <x v="38"/>
    <n v="9017"/>
    <n v="1519305"/>
    <n v="1.2141694806421216E-4"/>
    <n v="5.7785177515606048"/>
    <n v="6.0213516476890296"/>
    <n v="2.1482248439395057E-2"/>
    <n v="2.135164768902964E-2"/>
    <n v="8832"/>
    <n v="9203"/>
    <n v="5.7788869099574569"/>
    <n v="6.021636801668758"/>
    <n v="2.1113090042542915E-2"/>
    <n v="2.1636801668758032E-2"/>
    <n v="5.9011766239597105E-3"/>
    <n v="1.214358486586143E-4"/>
    <n v="5.7797407753010965"/>
    <n v="6.0226124726183246"/>
    <n v="2.0259224698903289E-2"/>
    <n v="2.2612472618324553E-2"/>
    <n v="371.13803805154936"/>
    <n v="5.7800839786576308"/>
    <n v="6.0229235799937513"/>
    <n v="1.9916021342369028E-2"/>
    <n v="2.2923579993751275E-2"/>
    <m/>
    <m/>
    <m/>
    <m/>
    <m/>
    <m/>
    <m/>
    <m/>
    <m/>
    <m/>
    <m/>
    <m/>
    <m/>
    <m/>
    <m/>
    <m/>
    <m/>
    <m/>
  </r>
  <r>
    <x v="15"/>
    <n v="767534"/>
    <n v="10.5"/>
    <n v="10.3"/>
    <n v="10.7"/>
    <x v="3"/>
    <x v="3"/>
    <s v="Minnesota"/>
    <x v="15"/>
    <n v="8059"/>
    <n v="759475"/>
    <n v="2.2803366950116714E-4"/>
    <n v="10.271826922993759"/>
    <n v="10.727894261996093"/>
    <n v="2.8173077006242053E-2"/>
    <n v="2.7894261996094016E-2"/>
    <n v="7885"/>
    <n v="8235"/>
    <n v="10.273160537513647"/>
    <n v="10.729166395234609"/>
    <n v="2.6839462486353938E-2"/>
    <n v="2.916639523460951E-2"/>
    <n v="1.0502310497277059E-2"/>
    <n v="2.2807257657205614E-4"/>
    <n v="10.274237920705001"/>
    <n v="10.730383073849115"/>
    <n v="2.5762079294999296E-2"/>
    <n v="3.038307384911576E-2"/>
    <n v="350.0575234598233"/>
    <n v="10.274922670511158"/>
    <n v="10.731001191401393"/>
    <n v="2.5077329488842892E-2"/>
    <n v="3.1001191401394124E-2"/>
    <m/>
    <m/>
    <m/>
    <m/>
    <m/>
    <m/>
    <m/>
    <m/>
    <m/>
    <m/>
    <m/>
    <m/>
    <m/>
    <m/>
    <m/>
    <m/>
    <m/>
    <m/>
  </r>
  <r>
    <x v="48"/>
    <n v="442463"/>
    <n v="1.9"/>
    <n v="1.8"/>
    <n v="2"/>
    <x v="3"/>
    <x v="3"/>
    <s v="Mississippi"/>
    <x v="48"/>
    <n v="841"/>
    <n v="441622"/>
    <n v="1.2833821648004773E-4"/>
    <n v="1.7723856858575486"/>
    <n v="2.0290621188176443"/>
    <n v="2.7614314142451413E-2"/>
    <n v="2.9062118817644311E-2"/>
    <n v="784"/>
    <n v="898"/>
    <n v="1.7718995712635859"/>
    <n v="2.0295482334116075"/>
    <n v="2.8100428736414163E-2"/>
    <n v="2.9548233411607505E-2"/>
    <n v="1.9050483571406687E-3"/>
    <n v="1.2855604634967824E-4"/>
    <n v="1.7764923107909905"/>
    <n v="2.0336044034903469"/>
    <n v="2.3507689209009586E-2"/>
    <n v="3.3604403490346879E-2"/>
    <n v="113.60109214098958"/>
    <n v="1.7778059498116336"/>
    <n v="2.034550820831674"/>
    <n v="2.2194050188366399E-2"/>
    <n v="3.4550820831674045E-2"/>
    <m/>
    <m/>
    <m/>
    <m/>
    <m/>
    <m/>
    <m/>
    <m/>
    <m/>
    <m/>
    <m/>
    <m/>
    <m/>
    <m/>
    <m/>
    <m/>
    <m/>
    <m/>
  </r>
  <r>
    <x v="9"/>
    <n v="831553"/>
    <n v="5"/>
    <n v="4.9000000000000004"/>
    <n v="5.2"/>
    <x v="3"/>
    <x v="3"/>
    <s v="Missouri"/>
    <x v="9"/>
    <n v="4158"/>
    <n v="827395"/>
    <n v="1.5160442497566933E-4"/>
    <n v="4.8486781787789921"/>
    <n v="5.1518870287303313"/>
    <n v="5.1321821221008257E-2"/>
    <n v="4.8112971269668847E-2"/>
    <n v="4032"/>
    <n v="4284"/>
    <n v="4.8487588884893684"/>
    <n v="5.1518063190199541"/>
    <n v="5.1241111510631931E-2"/>
    <n v="4.8193680980046061E-2"/>
    <n v="5.0025693037561879E-3"/>
    <n v="1.5165580244101053E-4"/>
    <n v="4.8509135013151772"/>
    <n v="5.1542251061971989"/>
    <n v="4.9086498684823177E-2"/>
    <n v="4.5774893802801309E-2"/>
    <n v="252.14840878242273"/>
    <n v="4.8515583347755058"/>
    <n v="5.1547828363502548"/>
    <n v="4.8441665224494557E-2"/>
    <n v="4.5217163649745373E-2"/>
    <m/>
    <m/>
    <m/>
    <m/>
    <m/>
    <m/>
    <m/>
    <m/>
    <m/>
    <m/>
    <m/>
    <m/>
    <m/>
    <m/>
    <m/>
    <m/>
    <m/>
    <m/>
  </r>
  <r>
    <x v="40"/>
    <n v="258567"/>
    <n v="3.8"/>
    <n v="3.6"/>
    <n v="4"/>
    <x v="3"/>
    <x v="3"/>
    <s v="Nebraska"/>
    <x v="40"/>
    <n v="983"/>
    <n v="257584"/>
    <n v="2.3720544096595393E-4"/>
    <n v="3.5645171299731064"/>
    <n v="4.0389280119050142"/>
    <n v="3.5482870026893654E-2"/>
    <n v="3.8928011905014159E-2"/>
    <n v="922"/>
    <n v="1044"/>
    <n v="3.565806928184958"/>
    <n v="4.037638213693163"/>
    <n v="3.4193071815042053E-2"/>
    <n v="3.7638213693163003E-2"/>
    <n v="3.8090943427865312E-3"/>
    <n v="2.3754707310343092E-4"/>
    <n v="3.5715472696831001"/>
    <n v="4.0466414158899626"/>
    <n v="2.8452730316899988E-2"/>
    <n v="4.6641415889962623E-2"/>
    <n v="122.69606681999669"/>
    <n v="3.5737699223425934"/>
    <n v="4.0482861753267372"/>
    <n v="2.6230077657406703E-2"/>
    <n v="4.828617532673718E-2"/>
    <m/>
    <m/>
    <m/>
    <m/>
    <m/>
    <m/>
    <m/>
    <m/>
    <m/>
    <m/>
    <m/>
    <m/>
    <m/>
    <m/>
    <m/>
    <m/>
    <m/>
    <m/>
  </r>
  <r>
    <x v="18"/>
    <n v="388990"/>
    <n v="4.0999999999999996"/>
    <n v="3.9"/>
    <n v="4.3"/>
    <x v="3"/>
    <x v="3"/>
    <s v="Nevada"/>
    <x v="18"/>
    <n v="1595"/>
    <n v="387395"/>
    <n v="2.0081575624130796E-4"/>
    <n v="3.8995467209431958"/>
    <n v="4.3011782334258122"/>
    <n v="4.532790568041456E-4"/>
    <n v="1.1782334258123583E-3"/>
    <n v="1517"/>
    <n v="1673"/>
    <n v="3.8998431836293994"/>
    <n v="4.3008817707396076"/>
    <n v="1.568163706004988E-4"/>
    <n v="8.8177073960782337E-4"/>
    <n v="4.1052596704912077E-3"/>
    <n v="2.0099382206254264E-4"/>
    <n v="3.9042658484286652"/>
    <n v="4.3062534925537506"/>
    <n v="4.2658484286652865E-3"/>
    <n v="6.2534925537507391E-3"/>
    <n v="156.25348122928565"/>
    <n v="3.9057019080250357"/>
    <n v="4.3073881677439489"/>
    <n v="5.7019080250357845E-3"/>
    <n v="7.3881677439491256E-3"/>
    <m/>
    <m/>
    <m/>
    <m/>
    <m/>
    <m/>
    <m/>
    <m/>
    <m/>
    <m/>
    <m/>
    <m/>
    <m/>
    <m/>
    <m/>
    <m/>
    <m/>
    <m/>
  </r>
  <r>
    <x v="24"/>
    <n v="190666"/>
    <n v="4.5"/>
    <n v="4.2"/>
    <n v="4.9000000000000004"/>
    <x v="3"/>
    <x v="3"/>
    <s v="New Hampshire"/>
    <x v="24"/>
    <n v="858"/>
    <n v="189808"/>
    <n v="3.0042710175780235E-4"/>
    <n v="4.1995886325629472"/>
    <n v="4.8004428360785525"/>
    <n v="4.1136743705294521E-4"/>
    <n v="9.9557163921447867E-2"/>
    <n v="801"/>
    <n v="916"/>
    <n v="4.2010636400826575"/>
    <n v="4.8042126021419653"/>
    <n v="1.0636400826573578E-3"/>
    <n v="9.5787397858035028E-2"/>
    <n v="4.50999865962581E-3"/>
    <n v="3.009212445601118E-4"/>
    <n v="4.209077415065698"/>
    <n v="4.8109199041859219"/>
    <n v="9.0774150656978136E-3"/>
    <n v="8.9080095814078497E-2"/>
    <n v="114.59363852212125"/>
    <n v="4.2121182039307383"/>
    <n v="4.8131237832366311"/>
    <n v="1.2118203930738147E-2"/>
    <n v="8.6876216763369207E-2"/>
    <m/>
    <m/>
    <m/>
    <m/>
    <m/>
    <m/>
    <m/>
    <m/>
    <m/>
    <m/>
    <m/>
    <m/>
    <m/>
    <m/>
    <m/>
    <m/>
    <m/>
    <m/>
  </r>
  <r>
    <x v="3"/>
    <n v="1208203"/>
    <n v="6"/>
    <n v="5.9"/>
    <n v="6.2"/>
    <x v="3"/>
    <x v="3"/>
    <s v="New Jersey"/>
    <x v="3"/>
    <n v="7249"/>
    <n v="1200954"/>
    <n v="1.3770206807690616E-4"/>
    <n v="5.862117498668086"/>
    <n v="6.1375216348218977"/>
    <n v="3.7882501331914398E-2"/>
    <n v="6.2478365178102457E-2"/>
    <n v="7083"/>
    <n v="7416"/>
    <n v="5.8624254367850437"/>
    <n v="6.1380413721866276"/>
    <n v="3.7574563214956669E-2"/>
    <n v="6.195862781337258E-2"/>
    <n v="6.0013902260770136E-3"/>
    <n v="1.3772871941847111E-4"/>
    <n v="5.8636615066585422"/>
    <n v="6.1391189454954844"/>
    <n v="3.6338493341458111E-2"/>
    <n v="6.0881054504515753E-2"/>
    <n v="332.75487148989311"/>
    <n v="5.864097976064043"/>
    <n v="6.1395101489401007"/>
    <n v="3.5902023935957317E-2"/>
    <n v="6.0489851059899458E-2"/>
    <m/>
    <m/>
    <m/>
    <m/>
    <m/>
    <m/>
    <m/>
    <m/>
    <m/>
    <m/>
    <m/>
    <m/>
    <m/>
    <m/>
    <m/>
    <m/>
    <m/>
    <m/>
  </r>
  <r>
    <x v="49"/>
    <n v="296700"/>
    <n v="1.9"/>
    <n v="1.7"/>
    <n v="2"/>
    <x v="3"/>
    <x v="3"/>
    <s v="New Mexico"/>
    <x v="49"/>
    <n v="564"/>
    <n v="296136"/>
    <n v="1.5673172969610724E-4"/>
    <n v="1.7441782804151162"/>
    <n v="2.0576417398073308"/>
    <n v="4.4178280415116289E-2"/>
    <n v="5.7641739807330783E-2"/>
    <n v="518"/>
    <n v="611"/>
    <n v="1.745871250421301"/>
    <n v="2.059319177620492"/>
    <n v="4.5871250421301024E-2"/>
    <n v="5.9319177620491992E-2"/>
    <n v="1.907358956418806E-3"/>
    <n v="1.5712823476337861E-4"/>
    <n v="1.7502307216554274"/>
    <n v="2.0644871911821845"/>
    <n v="5.0230721655427413E-2"/>
    <n v="6.4487191182184489E-2"/>
    <n v="93.042787298642949"/>
    <n v="1.7522500996441666"/>
    <n v="2.0658381773757326"/>
    <n v="5.2250099644166603E-2"/>
    <n v="6.5838177375732609E-2"/>
    <m/>
    <m/>
    <m/>
    <m/>
    <m/>
    <m/>
    <m/>
    <m/>
    <m/>
    <m/>
    <m/>
    <m/>
    <m/>
    <m/>
    <m/>
    <m/>
    <m/>
    <m/>
  </r>
  <r>
    <x v="25"/>
    <n v="2454653"/>
    <n v="5.3"/>
    <n v="5.2"/>
    <n v="5.4"/>
    <x v="3"/>
    <x v="3"/>
    <s v="New York"/>
    <x v="25"/>
    <n v="13010"/>
    <n v="2441643"/>
    <n v="9.0832791445379259E-5"/>
    <n v="5.2093053543536394"/>
    <n v="5.3909709372443988"/>
    <n v="9.3053543536392169E-3"/>
    <n v="9.0290627556015579E-3"/>
    <n v="12787"/>
    <n v="13233"/>
    <n v="5.2092902744298275"/>
    <n v="5.3909860171682107"/>
    <n v="9.2902744298273277E-3"/>
    <n v="9.0139828317896686E-3"/>
    <n v="5.3009123351340903E-3"/>
    <n v="9.0842617721027008E-5"/>
    <n v="5.210069717413063"/>
    <n v="5.3917549528551172"/>
    <n v="1.006971741306284E-2"/>
    <n v="8.2450471448831664E-3"/>
    <n v="445.93399096696294"/>
    <n v="5.2102817460733126"/>
    <n v="5.391950313115025"/>
    <n v="1.0281746073312448E-2"/>
    <n v="8.0496868849753156E-3"/>
    <m/>
    <m/>
    <m/>
    <m/>
    <m/>
    <m/>
    <m/>
    <m/>
    <m/>
    <m/>
    <m/>
    <m/>
    <m/>
    <m/>
    <m/>
    <m/>
    <m/>
    <m/>
  </r>
  <r>
    <x v="10"/>
    <n v="1309437"/>
    <n v="4.7"/>
    <n v="4.5"/>
    <n v="4.8"/>
    <x v="3"/>
    <x v="3"/>
    <s v="North Carolina"/>
    <x v="10"/>
    <n v="6154"/>
    <n v="1303283"/>
    <n v="1.1714379506750081E-4"/>
    <n v="4.5825859361070425"/>
    <n v="4.8168735262420439"/>
    <n v="8.2585936107042457E-2"/>
    <n v="1.6873526242044079E-2"/>
    <n v="6001"/>
    <n v="6308"/>
    <n v="4.5828856218359491"/>
    <n v="4.8173375275022776"/>
    <n v="8.2885621835949053E-2"/>
    <n v="1.7337527502277794E-2"/>
    <n v="4.701182775506043E-3"/>
    <n v="1.1717065528548578E-4"/>
    <n v="4.5840121202205575"/>
    <n v="4.8183534307915288"/>
    <n v="8.4012120220557485E-2"/>
    <n v="1.8353430791528957E-2"/>
    <n v="306.7964857054406"/>
    <n v="4.5844167193302026"/>
    <n v="4.818712516430625"/>
    <n v="8.4416719330202561E-2"/>
    <n v="1.8712516430625215E-2"/>
    <m/>
    <m/>
    <m/>
    <m/>
    <m/>
    <m/>
    <m/>
    <m/>
    <m/>
    <m/>
    <m/>
    <m/>
    <m/>
    <m/>
    <m/>
    <m/>
    <m/>
    <m/>
  </r>
  <r>
    <x v="46"/>
    <n v="89043"/>
    <n v="3.5"/>
    <n v="3.1"/>
    <n v="3.9"/>
    <x v="3"/>
    <x v="3"/>
    <s v="North Dakota"/>
    <x v="46"/>
    <n v="312"/>
    <n v="88731"/>
    <n v="3.8811765667441916E-4"/>
    <n v="3.1158074132356246"/>
    <n v="3.8920427265844628"/>
    <n v="1.5807413235624512E-2"/>
    <n v="7.9572734155370917E-3"/>
    <n v="278"/>
    <n v="347"/>
    <n v="3.1220870815224107"/>
    <n v="3.8969935873679007"/>
    <n v="2.2087081522410568E-2"/>
    <n v="3.0064126320992202E-3"/>
    <n v="3.5253437883646698E-3"/>
    <n v="3.8987824019943757E-4"/>
    <n v="3.1354655481652323"/>
    <n v="3.9152220285641071"/>
    <n v="3.5465548165232175E-2"/>
    <n v="1.5222028564107148E-2"/>
    <n v="69.1698632685072"/>
    <n v="3.1425684863342651"/>
    <n v="3.9193491349830389"/>
    <n v="4.2568486334265021E-2"/>
    <n v="1.9349134983039029E-2"/>
    <m/>
    <m/>
    <m/>
    <m/>
    <m/>
    <m/>
    <m/>
    <m/>
    <m/>
    <m/>
    <m/>
    <m/>
    <m/>
    <m/>
    <m/>
    <m/>
    <m/>
    <m/>
  </r>
  <r>
    <x v="41"/>
    <n v="1671958"/>
    <n v="5.0999999999999996"/>
    <n v="5"/>
    <n v="5.2"/>
    <x v="3"/>
    <x v="3"/>
    <s v="Ohio"/>
    <x v="41"/>
    <n v="8527"/>
    <n v="1663431"/>
    <n v="1.0797185739791162E-4"/>
    <n v="4.9920366356383967"/>
    <n v="5.2079803504342195"/>
    <n v="7.9633643616032757E-3"/>
    <n v="7.9803504342192966E-3"/>
    <n v="8347"/>
    <n v="8708"/>
    <n v="4.9923502863110194"/>
    <n v="5.2082648009100705"/>
    <n v="7.6497136889805972E-3"/>
    <n v="8.2648009100703135E-3"/>
    <n v="5.1011455632077648E-3"/>
    <n v="1.0798969386848857E-4"/>
    <n v="4.9931558693392759"/>
    <n v="5.2091352570762535"/>
    <n v="6.8441306607240904E-3"/>
    <n v="9.1352570762532892E-3"/>
    <n v="361.05872619317108"/>
    <n v="4.99347004177391"/>
    <n v="5.2094191844159106"/>
    <n v="6.529958226090038E-3"/>
    <n v="9.4191844159103866E-3"/>
    <m/>
    <m/>
    <m/>
    <m/>
    <m/>
    <m/>
    <m/>
    <m/>
    <m/>
    <m/>
    <m/>
    <m/>
    <m/>
    <m/>
    <m/>
    <m/>
    <m/>
    <m/>
  </r>
  <r>
    <x v="26"/>
    <n v="551673"/>
    <n v="2.8"/>
    <n v="2.7"/>
    <n v="2.9"/>
    <x v="3"/>
    <x v="3"/>
    <s v="Oklahoma"/>
    <x v="26"/>
    <n v="1545"/>
    <n v="550128"/>
    <n v="1.3945099392856177E-4"/>
    <n v="2.6611210840959201"/>
    <n v="2.9400230719530431"/>
    <n v="3.8878915904080102E-2"/>
    <n v="4.0023071953043221E-2"/>
    <n v="1468"/>
    <n v="1622"/>
    <n v="2.6609966411261743"/>
    <n v="2.9401475149227894"/>
    <n v="3.9003358873825889E-2"/>
    <n v="4.0147514922789451E-2"/>
    <n v="2.8040341974837368E-3"/>
    <n v="1.3957937834616944E-4"/>
    <n v="2.6644548191375672"/>
    <n v="2.943613575829906"/>
    <n v="3.5545180862432968E-2"/>
    <n v="4.3613575829906104E-2"/>
    <n v="153.88582209416322"/>
    <n v="2.665469542775845"/>
    <n v="2.9444115075812505"/>
    <n v="3.4530457224155153E-2"/>
    <n v="4.4411507581250564E-2"/>
    <m/>
    <m/>
    <m/>
    <m/>
    <m/>
    <m/>
    <m/>
    <m/>
    <m/>
    <m/>
    <m/>
    <m/>
    <m/>
    <m/>
    <m/>
    <m/>
    <m/>
    <m/>
  </r>
  <r>
    <x v="19"/>
    <n v="520824"/>
    <n v="9.8000000000000007"/>
    <n v="9.5"/>
    <n v="10"/>
    <x v="3"/>
    <x v="3"/>
    <s v="Oregon"/>
    <x v="19"/>
    <n v="5104"/>
    <n v="515720"/>
    <n v="2.6753088602107105E-4"/>
    <n v="9.5323247273915221"/>
    <n v="10.067386499433663"/>
    <n v="3.2324727391522146E-2"/>
    <n v="6.7386499433663261E-2"/>
    <n v="4965"/>
    <n v="5244"/>
    <n v="9.5329708308372894"/>
    <n v="10.068660430394912"/>
    <n v="3.2970830837289355E-2"/>
    <n v="6.8660430394912098E-2"/>
    <n v="9.8034711721801202E-3"/>
    <n v="2.6760318305988332E-4"/>
    <n v="9.5358679891202378"/>
    <n v="10.071074355240004"/>
    <n v="3.5867989120237809E-2"/>
    <n v="7.1074355240003939E-2"/>
    <n v="278.68597432015702"/>
    <n v="9.536889825892672"/>
    <n v="10.07197253871303"/>
    <n v="3.6889825892671979E-2"/>
    <n v="7.1972538713030332E-2"/>
    <m/>
    <m/>
    <m/>
    <m/>
    <m/>
    <m/>
    <m/>
    <m/>
    <m/>
    <m/>
    <m/>
    <m/>
    <m/>
    <m/>
    <m/>
    <m/>
    <m/>
    <m/>
  </r>
  <r>
    <x v="11"/>
    <n v="1728834"/>
    <n v="5.4"/>
    <n v="5.3"/>
    <n v="5.5"/>
    <x v="3"/>
    <x v="3"/>
    <s v="Pennsylvania"/>
    <x v="11"/>
    <n v="9336"/>
    <n v="1719498"/>
    <n v="1.0924445630071944E-4"/>
    <n v="5.2909269887310195"/>
    <n v="5.5094159013324573"/>
    <n v="9.0730112689803022E-3"/>
    <n v="9.4159013324572882E-3"/>
    <n v="9147"/>
    <n v="9525"/>
    <n v="5.2908492081946559"/>
    <n v="5.50949368186882"/>
    <n v="9.1507918053439496E-3"/>
    <n v="9.4936818688200475E-3"/>
    <n v="5.4012704404543012E-3"/>
    <n v="1.0926091743714644E-4"/>
    <n v="5.2920095230171551"/>
    <n v="5.5105313578914474"/>
    <n v="7.9904769828447186E-3"/>
    <n v="1.0531357891447435E-2"/>
    <n v="377.74053410132177"/>
    <n v="5.2923126987081393"/>
    <n v="5.5108066054487379"/>
    <n v="7.687301291860571E-3"/>
    <n v="1.0806605448737905E-2"/>
    <m/>
    <m/>
    <m/>
    <m/>
    <m/>
    <m/>
    <m/>
    <m/>
    <m/>
    <m/>
    <m/>
    <m/>
    <m/>
    <m/>
    <m/>
    <m/>
    <m/>
    <m/>
  </r>
  <r>
    <x v="27"/>
    <n v="139617"/>
    <n v="7"/>
    <n v="6.6"/>
    <n v="7.4"/>
    <x v="3"/>
    <x v="3"/>
    <s v="Rhode Island"/>
    <x v="27"/>
    <n v="977"/>
    <n v="138640"/>
    <n v="4.372523928658321E-4"/>
    <n v="6.5604627850852779"/>
    <n v="7.4349675708169416"/>
    <n v="3.953721491472173E-2"/>
    <n v="3.496757081694124E-2"/>
    <n v="917"/>
    <n v="1039"/>
    <n v="6.5679680841158312"/>
    <n v="7.4417871749142295"/>
    <n v="3.2031915884168427E-2"/>
    <n v="4.1787174914229119E-2"/>
    <n v="7.0112793991366027E-3"/>
    <n v="4.3787708763076482E-4"/>
    <n v="6.5734023115058378"/>
    <n v="7.4491564867673681"/>
    <n v="2.6597688494161886E-2"/>
    <n v="4.9156486767367724E-2"/>
    <n v="122.12513996282098"/>
    <n v="6.5775148597696571"/>
    <n v="7.4522061930033159"/>
    <n v="2.2485140230342537E-2"/>
    <n v="5.2206193003315526E-2"/>
    <m/>
    <m/>
    <m/>
    <m/>
    <m/>
    <m/>
    <m/>
    <m/>
    <m/>
    <m/>
    <m/>
    <m/>
    <m/>
    <m/>
    <m/>
    <m/>
    <m/>
    <m/>
  </r>
  <r>
    <x v="4"/>
    <n v="632650"/>
    <n v="2.9"/>
    <n v="2.7"/>
    <n v="3"/>
    <x v="3"/>
    <x v="3"/>
    <s v="South Carolina"/>
    <x v="4"/>
    <n v="1835"/>
    <n v="630815"/>
    <n v="1.3251708151075582E-4"/>
    <n v="2.7679808241242712"/>
    <n v="3.033014987145783"/>
    <n v="6.7980824124270978E-2"/>
    <n v="3.3014987145782992E-2"/>
    <n v="1751"/>
    <n v="1919"/>
    <n v="2.7677230696277562"/>
    <n v="3.0332727416422984"/>
    <n v="6.7723069627755983E-2"/>
    <n v="3.3272741642298431E-2"/>
    <n v="2.9035162817863196E-3"/>
    <n v="1.326197642937519E-4"/>
    <n v="2.7708965174925675"/>
    <n v="3.0361360460800717"/>
    <n v="7.0896517492567313E-2"/>
    <n v="3.6136046080071704E-2"/>
    <n v="167.69508896526398"/>
    <n v="2.7717735513692521"/>
    <n v="3.0368396554153128"/>
    <n v="7.1773551369251898E-2"/>
    <n v="3.6839655415312755E-2"/>
    <m/>
    <m/>
    <m/>
    <m/>
    <m/>
    <m/>
    <m/>
    <m/>
    <m/>
    <m/>
    <m/>
    <m/>
    <m/>
    <m/>
    <m/>
    <m/>
    <m/>
    <m/>
  </r>
  <r>
    <x v="42"/>
    <n v="110296"/>
    <n v="3.9"/>
    <n v="3.6"/>
    <n v="4.3"/>
    <x v="3"/>
    <x v="3"/>
    <s v="South Dakota"/>
    <x v="42"/>
    <n v="430"/>
    <n v="109866"/>
    <n v="3.6776833318911202E-4"/>
    <n v="3.5308317973686596"/>
    <n v="4.2663684637468844"/>
    <n v="6.9168202631340492E-2"/>
    <n v="3.3631536253115435E-2"/>
    <n v="390"/>
    <n v="471"/>
    <n v="3.5359396532965839"/>
    <n v="4.2703271197504895"/>
    <n v="6.4060346703416204E-2"/>
    <n v="2.9672880249510314E-2"/>
    <n v="3.9158780619970354E-3"/>
    <n v="3.6897748700804477E-4"/>
    <n v="3.5469005749889906"/>
    <n v="4.2848555490050799"/>
    <n v="5.3099425011009505E-2"/>
    <n v="1.51444509949199E-2"/>
    <n v="81.170706993615553"/>
    <n v="3.5524563837186198"/>
    <n v="4.2883659364437694"/>
    <n v="4.7543616281380263E-2"/>
    <n v="1.1634063556230423E-2"/>
    <m/>
    <m/>
    <m/>
    <m/>
    <m/>
    <m/>
    <m/>
    <m/>
    <m/>
    <m/>
    <m/>
    <m/>
    <m/>
    <m/>
    <m/>
    <m/>
    <m/>
    <m/>
  </r>
  <r>
    <x v="16"/>
    <n v="873891"/>
    <n v="3.1"/>
    <n v="3"/>
    <n v="3.2"/>
    <x v="3"/>
    <x v="3"/>
    <s v="Tennessee"/>
    <x v="16"/>
    <n v="2709"/>
    <n v="871182"/>
    <n v="1.1655237841665057E-4"/>
    <n v="2.9833765600894102"/>
    <n v="3.2164813169227116"/>
    <n v="1.6623439910589788E-2"/>
    <n v="1.6481316922711375E-2"/>
    <n v="2608"/>
    <n v="2811"/>
    <n v="2.984353883951202"/>
    <n v="3.2166483005317597"/>
    <n v="1.5646116048797953E-2"/>
    <n v="1.6648300531759475E-2"/>
    <n v="3.1021132072194405E-3"/>
    <n v="1.1661350790825299E-4"/>
    <n v="2.9854996993111875"/>
    <n v="3.2187267151276937"/>
    <n v="1.4500300688812473E-2"/>
    <n v="1.8726715127693527E-2"/>
    <n v="203.72562800924379"/>
    <n v="2.9861234917573221"/>
    <n v="3.2192472251222641"/>
    <n v="1.3876508242677943E-2"/>
    <n v="1.9247225122263956E-2"/>
    <m/>
    <m/>
    <m/>
    <m/>
    <m/>
    <m/>
    <m/>
    <m/>
    <m/>
    <m/>
    <m/>
    <m/>
    <m/>
    <m/>
    <m/>
    <m/>
    <m/>
    <m/>
  </r>
  <r>
    <x v="50"/>
    <n v="4034392"/>
    <n v="3.9"/>
    <n v="3.9"/>
    <n v="4"/>
    <x v="3"/>
    <x v="3"/>
    <s v="Texas"/>
    <x v="50"/>
    <n v="15734"/>
    <n v="4018658"/>
    <n v="6.081924813639121E-5"/>
    <n v="3.8391488263590965"/>
    <n v="3.9607873226318788"/>
    <n v="6.0851173640903422E-2"/>
    <n v="3.9212677368121174E-2"/>
    <n v="15489"/>
    <n v="15980"/>
    <n v="3.8392402126516214"/>
    <n v="3.9609438051632067"/>
    <n v="6.0759787348378502E-2"/>
    <n v="3.9056194836793345E-2"/>
    <n v="3.9004404495222521E-3"/>
    <n v="6.0824722240646337E-5"/>
    <n v="3.8396157272816058"/>
    <n v="3.9612651717628986"/>
    <n v="6.0384272718394083E-2"/>
    <n v="3.8734828237101393E-2"/>
    <n v="490.74464466474842"/>
    <n v="3.8397442927852303"/>
    <n v="3.9613844748471116"/>
    <n v="6.0255707214769583E-2"/>
    <n v="3.8615525152888353E-2"/>
    <m/>
    <m/>
    <m/>
    <m/>
    <m/>
    <m/>
    <m/>
    <m/>
    <m/>
    <m/>
    <m/>
    <m/>
    <m/>
    <m/>
    <m/>
    <m/>
    <m/>
    <m/>
  </r>
  <r>
    <x v="12"/>
    <n v="476054"/>
    <n v="3.9"/>
    <n v="3.7"/>
    <n v="4.0999999999999996"/>
    <x v="3"/>
    <x v="3"/>
    <s v="Utah"/>
    <x v="12"/>
    <n v="1857"/>
    <n v="474197"/>
    <n v="1.7707168335936671E-4"/>
    <n v="3.7237462910721058"/>
    <n v="4.0778896577908386"/>
    <n v="2.3746291072105574E-2"/>
    <n v="2.2110342209161082E-2"/>
    <n v="1773"/>
    <n v="1941"/>
    <n v="3.7243674036979"/>
    <n v="4.0772685451650439"/>
    <n v="2.4367403697899803E-2"/>
    <n v="2.2731454834955755E-2"/>
    <n v="3.9048211530639068E-3"/>
    <n v="1.7720667021591731E-4"/>
    <n v="3.7276144828479896"/>
    <n v="4.0820278232798239"/>
    <n v="2.7614482847989397E-2"/>
    <n v="1.7972176720175703E-2"/>
    <n v="168.61252210426295"/>
    <n v="3.7287789713086035"/>
    <n v="4.082963919901343"/>
    <n v="2.8778971308603296E-2"/>
    <n v="1.7036080098656647E-2"/>
    <m/>
    <m/>
    <m/>
    <m/>
    <m/>
    <m/>
    <m/>
    <m/>
    <m/>
    <m/>
    <m/>
    <m/>
    <m/>
    <m/>
    <m/>
    <m/>
    <m/>
    <m/>
  </r>
  <r>
    <x v="44"/>
    <n v="84893"/>
    <n v="3.5"/>
    <n v="3.1"/>
    <n v="3.9"/>
    <x v="3"/>
    <x v="3"/>
    <s v="Vermont"/>
    <x v="44"/>
    <n v="297"/>
    <n v="84596"/>
    <n v="3.9718552080308825E-4"/>
    <n v="3.1013361476501413"/>
    <n v="3.8957071892563175"/>
    <n v="1.3361476501412284E-3"/>
    <n v="4.2928107436823737E-3"/>
    <n v="264"/>
    <n v="331"/>
    <n v="3.1097970386250928"/>
    <n v="3.899025832518582"/>
    <n v="9.7970386250927355E-3"/>
    <n v="9.7416748141787579E-4"/>
    <n v="3.5209876395147035E-3"/>
    <n v="3.9907805094377169E-4"/>
    <n v="3.121909588570932"/>
    <n v="3.9200656904584754"/>
    <n v="2.1909588570931948E-2"/>
    <n v="2.0065690458475505E-2"/>
    <n v="67.489366869806119"/>
    <n v="3.1293984724309265"/>
    <n v="3.9243558078288738"/>
    <n v="2.9398472430926414E-2"/>
    <n v="2.4355807828873921E-2"/>
    <m/>
    <m/>
    <m/>
    <m/>
    <m/>
    <m/>
    <m/>
    <m/>
    <m/>
    <m/>
    <m/>
    <m/>
    <m/>
    <m/>
    <m/>
    <m/>
    <m/>
    <m/>
  </r>
  <r>
    <x v="43"/>
    <n v="1110405"/>
    <n v="4.9000000000000004"/>
    <n v="4.8"/>
    <n v="5.0999999999999996"/>
    <x v="3"/>
    <x v="3"/>
    <s v="Virginia"/>
    <x v="43"/>
    <n v="5441"/>
    <n v="1104964"/>
    <n v="1.2987914032853133E-4"/>
    <n v="4.7701348185423313"/>
    <n v="5.029893099199394"/>
    <n v="2.9865181457668477E-2"/>
    <n v="7.0106900800605665E-2"/>
    <n v="5297"/>
    <n v="5586"/>
    <n v="4.7703315456972906"/>
    <n v="5.0305969443581393"/>
    <n v="2.9668454302709257E-2"/>
    <n v="6.9403055641860334E-2"/>
    <n v="4.9017267570200598E-3"/>
    <n v="1.299127928175228E-4"/>
    <n v="4.7718139642025372"/>
    <n v="5.0316395498375828"/>
    <n v="2.8186035797462594E-2"/>
    <n v="6.8360450162416875E-2"/>
    <n v="288.44928633337855"/>
    <n v="4.7722927703653184"/>
    <n v="5.0320613128729788"/>
    <n v="2.7707229634681418E-2"/>
    <n v="6.7938687127020891E-2"/>
    <m/>
    <m/>
    <m/>
    <m/>
    <m/>
    <m/>
    <m/>
    <m/>
    <m/>
    <m/>
    <m/>
    <m/>
    <m/>
    <m/>
    <m/>
    <m/>
    <m/>
    <m/>
  </r>
  <r>
    <x v="28"/>
    <n v="945084"/>
    <n v="4.5999999999999996"/>
    <n v="4.5"/>
    <n v="4.8"/>
    <x v="3"/>
    <x v="3"/>
    <s v="Washington"/>
    <x v="28"/>
    <n v="4347"/>
    <n v="940737"/>
    <n v="1.3641791507479538E-4"/>
    <n v="4.4631732323787645"/>
    <n v="4.7360090625283551"/>
    <n v="3.682676762123549E-2"/>
    <n v="6.3990937471644749E-2"/>
    <n v="4219"/>
    <n v="4477"/>
    <n v="4.4641534509101835"/>
    <n v="4.7371450580054262"/>
    <n v="3.5846549089816548E-2"/>
    <n v="6.2854941994573643E-2"/>
    <n v="4.6016047806703665E-3"/>
    <n v="1.3646221461430797E-4"/>
    <n v="4.4651425660560591"/>
    <n v="4.7380669952846741"/>
    <n v="3.4857433943940919E-2"/>
    <n v="6.1933004715325701E-2"/>
    <n v="257.86663128232726"/>
    <n v="4.4657091421835604"/>
    <n v="4.7385585218605755"/>
    <n v="3.4290857816439591E-2"/>
    <n v="6.1441478139424355E-2"/>
    <m/>
    <m/>
    <m/>
    <m/>
    <m/>
    <m/>
    <m/>
    <m/>
    <m/>
    <m/>
    <m/>
    <m/>
    <m/>
    <m/>
    <m/>
    <m/>
    <m/>
    <m/>
  </r>
  <r>
    <x v="5"/>
    <n v="250162"/>
    <n v="3"/>
    <n v="2.7"/>
    <n v="3.2"/>
    <x v="3"/>
    <x v="3"/>
    <s v="West Virginia"/>
    <x v="5"/>
    <n v="750"/>
    <n v="249412"/>
    <n v="2.1424238020351479E-4"/>
    <n v="2.7838148786927204"/>
    <n v="3.2122996390997502"/>
    <n v="8.3814878692720196E-2"/>
    <n v="1.229963909975007E-2"/>
    <n v="697"/>
    <n v="805"/>
    <n v="2.7861945459342348"/>
    <n v="3.2179147912152923"/>
    <n v="8.619454593423459E-2"/>
    <n v="1.7914791215292158E-2"/>
    <n v="3.005689046216644E-3"/>
    <n v="2.1464813650271534E-4"/>
    <n v="2.7910409097139284"/>
    <n v="3.2203371827193594"/>
    <n v="9.1040909713928198E-2"/>
    <n v="2.0337182719359248E-2"/>
    <n v="107.22381107806136"/>
    <n v="2.7933822611283481"/>
    <n v="3.2219931796006493"/>
    <n v="9.338226112834791E-2"/>
    <n v="2.1993179600649171E-2"/>
    <m/>
    <m/>
    <m/>
    <m/>
    <m/>
    <m/>
    <m/>
    <m/>
    <m/>
    <m/>
    <m/>
    <m/>
    <m/>
    <m/>
    <m/>
    <m/>
    <m/>
    <m/>
  </r>
  <r>
    <x v="13"/>
    <n v="782471"/>
    <n v="6.1"/>
    <n v="5.9"/>
    <n v="6.3"/>
    <x v="3"/>
    <x v="3"/>
    <s v="Wisconsin"/>
    <x v="13"/>
    <n v="4773"/>
    <n v="777698"/>
    <n v="1.7252296892452038E-4"/>
    <n v="5.9273836090828436"/>
    <n v="6.2724295469318836"/>
    <n v="2.7383609082843208E-2"/>
    <n v="2.757045306811623E-2"/>
    <n v="4639"/>
    <n v="4909"/>
    <n v="5.9286542248850118"/>
    <n v="6.2737149364001992"/>
    <n v="2.8654224885011459E-2"/>
    <n v="2.6285063599800651E-2"/>
    <n v="6.1023313165035949E-3"/>
    <n v="1.7257365577313954E-4"/>
    <n v="5.9297576607304556"/>
    <n v="6.274904972276734"/>
    <n v="2.9757660730455271E-2"/>
    <n v="2.5095027723265773E-2"/>
    <n v="270.00171363500323"/>
    <n v="5.9304397109322986"/>
    <n v="6.2755009184359443"/>
    <n v="3.0439710932298247E-2"/>
    <n v="2.4499081564055558E-2"/>
    <m/>
    <m/>
    <m/>
    <m/>
    <m/>
    <m/>
    <m/>
    <m/>
    <m/>
    <m/>
    <m/>
    <m/>
    <m/>
    <m/>
    <m/>
    <m/>
    <m/>
    <m/>
  </r>
  <r>
    <x v="29"/>
    <n v="78195"/>
    <n v="3.3"/>
    <n v="3"/>
    <n v="3.8"/>
    <x v="3"/>
    <x v="3"/>
    <s v="Wyoming"/>
    <x v="29"/>
    <n v="258"/>
    <n v="77937"/>
    <n v="4.0194007605217621E-4"/>
    <n v="2.8975036223940163"/>
    <n v="3.7013837744983684"/>
    <n v="0.10249637760598374"/>
    <n v="9.8616225501631405E-2"/>
    <n v="227"/>
    <n v="290"/>
    <n v="2.9029989129739753"/>
    <n v="3.708677025385255"/>
    <n v="9.7001087026024724E-2"/>
    <n v="9.1322974614744812E-2"/>
    <n v="3.3238437368310709E-3"/>
    <n v="4.0414587256368853E-4"/>
    <n v="2.9196978642673823"/>
    <n v="3.7279896093947595"/>
    <n v="8.0302135732617685E-2"/>
    <n v="7.2010390605240282E-2"/>
    <n v="62.91605338863711"/>
    <n v="2.9279551773999062"/>
    <n v="3.7325202095016743"/>
    <n v="7.2044822600093816E-2"/>
    <n v="6.7479790498325531E-2"/>
    <m/>
    <m/>
    <m/>
    <m/>
    <m/>
    <m/>
    <m/>
    <m/>
    <m/>
    <m/>
    <m/>
    <m/>
    <m/>
    <m/>
    <m/>
    <m/>
    <m/>
    <m/>
  </r>
  <r>
    <x v="6"/>
    <n v="683355"/>
    <n v="3.5"/>
    <n v="3.3"/>
    <n v="3.6"/>
    <x v="12"/>
    <x v="3"/>
    <s v="Alabama"/>
    <x v="6"/>
    <n v="2392"/>
    <n v="680963"/>
    <n v="1.4002992998148986E-4"/>
    <n v="3.3603468873389368"/>
    <n v="3.6404067473019164"/>
    <n v="6.0346887338937005E-2"/>
    <n v="4.040674730191629E-2"/>
    <n v="2297"/>
    <n v="2488"/>
    <n v="3.3613568350271819"/>
    <n v="3.6408601678483365"/>
    <n v="6.1356835027182033E-2"/>
    <n v="4.0860167848336459E-2"/>
    <n v="3.5031678587780523E-3"/>
    <n v="1.4011295682134464E-4"/>
    <n v="3.3630549019567075"/>
    <n v="3.6432808155993972"/>
    <n v="6.305490195670771E-2"/>
    <n v="4.3280815599397116E-2"/>
    <n v="191.39892643974207"/>
    <n v="3.363856771477796"/>
    <n v="3.6439423060867404"/>
    <n v="6.3856771477796226E-2"/>
    <n v="4.3942306086740324E-2"/>
    <m/>
    <m/>
    <m/>
    <m/>
    <m/>
    <m/>
    <m/>
    <m/>
    <m/>
    <m/>
    <m/>
    <m/>
    <m/>
    <m/>
    <m/>
    <m/>
    <m/>
    <m/>
  </r>
  <r>
    <x v="30"/>
    <n v="119725"/>
    <n v="3.9"/>
    <n v="3.6"/>
    <n v="4.3"/>
    <x v="12"/>
    <x v="3"/>
    <s v="Alaska"/>
    <x v="30"/>
    <n v="467"/>
    <n v="119258"/>
    <n v="3.5307992334512579E-4"/>
    <n v="3.5475256310503642"/>
    <n v="4.253685477740615"/>
    <n v="5.2474368949635863E-2"/>
    <n v="4.6314522259384816E-2"/>
    <n v="425"/>
    <n v="510"/>
    <n v="3.5498016287325118"/>
    <n v="4.2597619544790142"/>
    <n v="5.0198371267488273E-2"/>
    <n v="4.0238045520985644E-2"/>
    <n v="3.9165227333434671E-3"/>
    <n v="3.54148948597091E-4"/>
    <n v="3.5623737847463763"/>
    <n v="4.2706716819405584"/>
    <n v="3.7626215253623752E-2"/>
    <n v="2.9328318059441472E-2"/>
    <n v="84.587166450343034"/>
    <n v="3.5674540986190104"/>
    <n v="4.2739435745021943"/>
    <n v="3.2545901380989672E-2"/>
    <n v="2.6056425497805513E-2"/>
    <m/>
    <m/>
    <m/>
    <m/>
    <m/>
    <m/>
    <m/>
    <m/>
    <m/>
    <m/>
    <m/>
    <m/>
    <m/>
    <m/>
    <m/>
    <m/>
    <m/>
    <m/>
  </r>
  <r>
    <x v="0"/>
    <n v="984666"/>
    <n v="4.4000000000000004"/>
    <n v="4.3"/>
    <n v="4.5999999999999996"/>
    <x v="12"/>
    <x v="3"/>
    <s v="Arizona"/>
    <x v="0"/>
    <n v="4333"/>
    <n v="980333"/>
    <n v="1.3073619269441799E-4"/>
    <n v="4.2697407202892741"/>
    <n v="4.53121310567811"/>
    <n v="3.0259279710725728E-2"/>
    <n v="6.8786894321889669E-2"/>
    <n v="4204"/>
    <n v="4462"/>
    <n v="4.2694680226594599"/>
    <n v="4.5314858033079233"/>
    <n v="3.0531977340539918E-2"/>
    <n v="6.8514196692076368E-2"/>
    <n v="4.4024103784757124E-3"/>
    <n v="1.3077882176658998E-4"/>
    <n v="4.2716315567091216"/>
    <n v="4.5331892002423029"/>
    <n v="2.8368443290878176E-2"/>
    <n v="6.681079975769677E-2"/>
    <n v="257.47683644519242"/>
    <n v="4.2721754379675252"/>
    <n v="4.5336608878150928"/>
    <n v="2.7824562032474631E-2"/>
    <n v="6.6339112184906845E-2"/>
    <m/>
    <m/>
    <m/>
    <m/>
    <m/>
    <m/>
    <m/>
    <m/>
    <m/>
    <m/>
    <m/>
    <m/>
    <m/>
    <m/>
    <m/>
    <m/>
    <m/>
    <m/>
  </r>
  <r>
    <x v="7"/>
    <n v="427439"/>
    <n v="4.0999999999999996"/>
    <n v="3.9"/>
    <n v="4.3"/>
    <x v="12"/>
    <x v="3"/>
    <s v="Arkansas"/>
    <x v="7"/>
    <n v="1752"/>
    <n v="425687"/>
    <n v="1.9153542866230712E-4"/>
    <n v="3.9072950477331552"/>
    <n v="4.2903659050577696"/>
    <n v="7.2950477331552577E-3"/>
    <n v="9.6340949422302202E-3"/>
    <n v="1671"/>
    <n v="1835"/>
    <n v="3.9093297523155353"/>
    <n v="4.2930102306995854"/>
    <n v="9.3297523155353446E-3"/>
    <n v="6.9897693004143946E-3"/>
    <n v="4.103287175015932E-3"/>
    <n v="1.9169005369889459E-4"/>
    <n v="3.9115971213170373"/>
    <n v="4.2949772287148269"/>
    <n v="1.1597121317037384E-2"/>
    <n v="5.0227712851729223E-3"/>
    <n v="163.76121608395701"/>
    <n v="3.9128977237287503"/>
    <n v="4.2960161203898251"/>
    <n v="1.2897723728750421E-2"/>
    <n v="3.9838796101747675E-3"/>
    <m/>
    <m/>
    <m/>
    <m/>
    <m/>
    <m/>
    <m/>
    <m/>
    <m/>
    <m/>
    <m/>
    <m/>
    <m/>
    <m/>
    <m/>
    <m/>
    <m/>
    <m/>
  </r>
  <r>
    <x v="31"/>
    <n v="5813550"/>
    <n v="5.9"/>
    <n v="5.8"/>
    <n v="6"/>
    <x v="12"/>
    <x v="3"/>
    <s v="California"/>
    <x v="31"/>
    <n v="34300"/>
    <n v="5779250"/>
    <n v="6.2254216812794163E-5"/>
    <n v="5.837755243843775"/>
    <n v="5.9622636774693643"/>
    <n v="3.7755243843775155E-2"/>
    <n v="3.7736322530635746E-2"/>
    <n v="33938"/>
    <n v="34662"/>
    <n v="5.8377411392350629"/>
    <n v="5.9622777820780763"/>
    <n v="3.7741139235063059E-2"/>
    <n v="3.7722217921923651E-2"/>
    <n v="5.9003359502391422E-3"/>
    <n v="6.2256764581924244E-5"/>
    <n v="5.8380791856572181"/>
    <n v="5.9625927148210662"/>
    <n v="3.807918565721824E-2"/>
    <n v="3.7407285178933769E-2"/>
    <n v="723.8409532991202"/>
    <n v="5.8381673548316106"/>
    <n v="5.9626765574706422"/>
    <n v="3.8167354831610822E-2"/>
    <n v="3.732344252935782E-2"/>
    <m/>
    <m/>
    <m/>
    <m/>
    <m/>
    <m/>
    <m/>
    <m/>
    <m/>
    <m/>
    <m/>
    <m/>
    <m/>
    <m/>
    <m/>
    <m/>
    <m/>
    <m/>
  </r>
  <r>
    <x v="8"/>
    <n v="714642"/>
    <n v="2.6"/>
    <n v="2.5"/>
    <n v="2.7"/>
    <x v="12"/>
    <x v="3"/>
    <s v="Colorado"/>
    <x v="8"/>
    <n v="1858"/>
    <n v="712784"/>
    <n v="1.1806389655206092E-4"/>
    <n v="2.4818392717475914"/>
    <n v="2.7179670648517131"/>
    <n v="1.8160728252408553E-2"/>
    <n v="1.7967064851712955E-2"/>
    <n v="1774"/>
    <n v="1943"/>
    <n v="2.48236179793519"/>
    <n v="2.7188438406922626"/>
    <n v="1.7638202064810038E-2"/>
    <n v="1.8843840692262415E-2"/>
    <n v="2.602576859068618E-3"/>
    <n v="1.1815436722168086E-4"/>
    <n v="2.4844224918469373"/>
    <n v="2.7207312262902987"/>
    <n v="1.5577508153062691E-2"/>
    <n v="2.0731226290298554E-2"/>
    <n v="168.76791542047022"/>
    <n v="2.4851984978666537"/>
    <n v="2.7213545147770173"/>
    <n v="1.48015021333463E-2"/>
    <n v="2.1354514777017108E-2"/>
    <m/>
    <m/>
    <m/>
    <m/>
    <m/>
    <m/>
    <m/>
    <m/>
    <m/>
    <m/>
    <m/>
    <m/>
    <m/>
    <m/>
    <m/>
    <m/>
    <m/>
    <m/>
  </r>
  <r>
    <x v="20"/>
    <n v="516557"/>
    <n v="6.9"/>
    <n v="6.7"/>
    <n v="7.1"/>
    <x v="12"/>
    <x v="3"/>
    <s v="Connecticut"/>
    <x v="20"/>
    <n v="3564"/>
    <n v="512993"/>
    <n v="2.2573311854279563E-4"/>
    <n v="6.6737958782571702"/>
    <n v="7.1252621153427613"/>
    <n v="2.6204121742829933E-2"/>
    <n v="2.5262115342761682E-2"/>
    <n v="3448"/>
    <n v="3681"/>
    <n v="6.6749652022913253"/>
    <n v="7.126028686088854"/>
    <n v="2.5034797708674894E-2"/>
    <n v="2.6028686088854336E-2"/>
    <n v="6.9031959901176823E-3"/>
    <n v="2.2582161564288334E-4"/>
    <n v="6.6773743744747991"/>
    <n v="7.1290176057605654"/>
    <n v="2.2625625525201087E-2"/>
    <n v="2.9017605760565779E-2"/>
    <n v="233.22343828319887"/>
    <n v="6.6784175907065162"/>
    <n v="7.129910269912612"/>
    <n v="2.1582409293483984E-2"/>
    <n v="2.9910269912612364E-2"/>
    <m/>
    <m/>
    <m/>
    <m/>
    <m/>
    <m/>
    <m/>
    <m/>
    <m/>
    <m/>
    <m/>
    <m/>
    <m/>
    <m/>
    <m/>
    <m/>
    <m/>
    <m/>
  </r>
  <r>
    <x v="32"/>
    <n v="113174"/>
    <n v="5.0999999999999996"/>
    <n v="4.7"/>
    <n v="5.6"/>
    <x v="12"/>
    <x v="3"/>
    <s v="Delaware"/>
    <x v="32"/>
    <n v="577"/>
    <n v="112597"/>
    <n v="4.1493436875445888E-4"/>
    <n v="4.6834097738931462"/>
    <n v="5.5132785114020635"/>
    <n v="1.6590226106854011E-2"/>
    <n v="8.6721488597936158E-2"/>
    <n v="531"/>
    <n v="625"/>
    <n v="4.691890363511054"/>
    <n v="5.5224698252248752"/>
    <n v="8.109636488946137E-3"/>
    <n v="7.7530174775124472E-2"/>
    <n v="5.115141992003666E-3"/>
    <n v="4.1594610359358314E-4"/>
    <n v="4.6991958884100828"/>
    <n v="5.5310880955972488"/>
    <n v="8.0411158991733345E-4"/>
    <n v="6.8911904402750856E-2"/>
    <n v="93.957632953654979"/>
    <n v="4.7044713529657329"/>
    <n v="5.5346482828539143"/>
    <n v="4.4713529657327555E-3"/>
    <n v="6.5351717146085342E-2"/>
    <m/>
    <m/>
    <m/>
    <m/>
    <m/>
    <m/>
    <m/>
    <m/>
    <m/>
    <m/>
    <m/>
    <m/>
    <m/>
    <m/>
    <m/>
    <m/>
    <m/>
    <m/>
  </r>
  <r>
    <x v="14"/>
    <n v="2422427"/>
    <n v="4.0999999999999996"/>
    <n v="4"/>
    <n v="4.2"/>
    <x v="12"/>
    <x v="3"/>
    <s v="Florida"/>
    <x v="14"/>
    <n v="9932"/>
    <n v="2412495"/>
    <n v="8.0468074583965918E-5"/>
    <n v="4.0195522769065022"/>
    <n v="4.1804884260744339"/>
    <n v="1.9552276906502186E-2"/>
    <n v="1.9511573925566239E-2"/>
    <n v="9737"/>
    <n v="10127"/>
    <n v="4.0195225697203671"/>
    <n v="4.180518133260569"/>
    <n v="1.9522569720367144E-2"/>
    <n v="1.9481866739431197E-2"/>
    <n v="4.1008067431258458E-3"/>
    <n v="8.0479537719694685E-5"/>
    <n v="4.0203272054061507"/>
    <n v="4.1812862808455407"/>
    <n v="2.0327205406150739E-2"/>
    <n v="1.8713719154459518E-2"/>
    <n v="389.86522614589359"/>
    <n v="4.0205433111444986"/>
    <n v="4.1814829835898468"/>
    <n v="2.0543311144498588E-2"/>
    <n v="1.8517016410153353E-2"/>
    <m/>
    <m/>
    <m/>
    <m/>
    <m/>
    <m/>
    <m/>
    <m/>
    <m/>
    <m/>
    <m/>
    <m/>
    <m/>
    <m/>
    <m/>
    <m/>
    <m/>
    <m/>
  </r>
  <r>
    <x v="1"/>
    <n v="1479890"/>
    <n v="5"/>
    <n v="4.9000000000000004"/>
    <n v="5.0999999999999996"/>
    <x v="12"/>
    <x v="3"/>
    <s v="Georgia"/>
    <x v="1"/>
    <n v="7399"/>
    <n v="1472491"/>
    <n v="1.1363621920517876E-4"/>
    <n v="4.8860597041404761"/>
    <n v="5.1133321425508331"/>
    <n v="1.3940295859524277E-2"/>
    <n v="1.3332142550833481E-2"/>
    <n v="7232"/>
    <n v="7568"/>
    <n v="4.886849698288386"/>
    <n v="5.113893600200015"/>
    <n v="1.3150301711614354E-2"/>
    <n v="1.3893600200015399E-2"/>
    <n v="5.0009808285402515E-3"/>
    <n v="1.1365786258258404E-4"/>
    <n v="4.8873229659576678"/>
    <n v="5.1146386911228356"/>
    <n v="1.2677034042332558E-2"/>
    <n v="1.4638691122836001E-2"/>
    <n v="336.34883894870478"/>
    <n v="4.8876791748830763"/>
    <n v="5.114958206341945"/>
    <n v="1.2320825116924006E-2"/>
    <n v="1.4958206341945335E-2"/>
    <m/>
    <m/>
    <m/>
    <m/>
    <m/>
    <m/>
    <m/>
    <m/>
    <m/>
    <m/>
    <m/>
    <m/>
    <m/>
    <m/>
    <m/>
    <m/>
    <m/>
    <m/>
  </r>
  <r>
    <x v="45"/>
    <n v="163128"/>
    <n v="5.3"/>
    <n v="4.9000000000000004"/>
    <n v="5.6"/>
    <x v="12"/>
    <x v="3"/>
    <s v="Hawaii"/>
    <x v="45"/>
    <n v="865"/>
    <n v="162263"/>
    <n v="3.524302093670108E-4"/>
    <n v="4.9501542641752385"/>
    <n v="5.6550146829092593"/>
    <n v="5.0154264175238161E-2"/>
    <n v="5.5014682909259705E-2"/>
    <n v="808"/>
    <n v="923"/>
    <n v="4.9531656122799275"/>
    <n v="5.6581334902653131"/>
    <n v="5.316561227992711E-2"/>
    <n v="5.8133490265313448E-2"/>
    <n v="5.314233699919237E-3"/>
    <n v="3.5300316069779818E-4"/>
    <n v="4.9612305392214386"/>
    <n v="5.6672368606170354"/>
    <n v="6.1230539221438285E-2"/>
    <n v="6.723686061703571E-2"/>
    <n v="115.01358110968408"/>
    <n v="4.9647814406603832"/>
    <n v="5.6698159702847972"/>
    <n v="6.4781440660382827E-2"/>
    <n v="6.9815970284797579E-2"/>
    <m/>
    <m/>
    <m/>
    <m/>
    <m/>
    <m/>
    <m/>
    <m/>
    <m/>
    <m/>
    <m/>
    <m/>
    <m/>
    <m/>
    <m/>
    <m/>
    <m/>
    <m/>
  </r>
  <r>
    <x v="21"/>
    <n v="247944"/>
    <n v="4.7"/>
    <n v="4.4000000000000004"/>
    <n v="4.9000000000000004"/>
    <x v="12"/>
    <x v="3"/>
    <s v="Idaho"/>
    <x v="21"/>
    <n v="1165"/>
    <n v="246779"/>
    <n v="2.6917501680494011E-4"/>
    <n v="4.4294666119499402"/>
    <n v="4.9678166455598207"/>
    <n v="2.9466611949939825E-2"/>
    <n v="6.7816645559820365E-2"/>
    <n v="1099"/>
    <n v="1233"/>
    <n v="4.4324524892717712"/>
    <n v="4.9728971057980838"/>
    <n v="3.2452489271770801E-2"/>
    <n v="7.2897105798083395E-2"/>
    <n v="4.7063153385190895E-3"/>
    <n v="2.6950087541699914E-4"/>
    <n v="4.43681446310209"/>
    <n v="4.9758162139360884"/>
    <n v="3.681446310208969E-2"/>
    <n v="7.5816213936088062E-2"/>
    <n v="133.50742623954031"/>
    <n v="4.4391070711272009"/>
    <n v="4.9775567122050939"/>
    <n v="3.9107071127200577E-2"/>
    <n v="7.7556712205093525E-2"/>
    <m/>
    <m/>
    <m/>
    <m/>
    <m/>
    <m/>
    <m/>
    <m/>
    <m/>
    <m/>
    <m/>
    <m/>
    <m/>
    <m/>
    <m/>
    <m/>
    <m/>
    <m/>
  </r>
  <r>
    <x v="34"/>
    <n v="1889207"/>
    <n v="5.3"/>
    <n v="5.2"/>
    <n v="5.4"/>
    <x v="12"/>
    <x v="3"/>
    <s v="Illinois"/>
    <x v="34"/>
    <n v="10013"/>
    <n v="1879194"/>
    <n v="1.0353726497693646E-4"/>
    <n v="5.1965701345827728"/>
    <n v="5.4036446645366452"/>
    <n v="3.4298654172273402E-3"/>
    <n v="3.6446645366448038E-3"/>
    <n v="9818"/>
    <n v="10209"/>
    <n v="5.1968894885526042"/>
    <n v="5.4038546331873638"/>
    <n v="3.1105114473959361E-3"/>
    <n v="3.8546331873634543E-3"/>
    <n v="5.3011133059542321E-3"/>
    <n v="1.0355181784079391E-4"/>
    <n v="5.197561488113438"/>
    <n v="5.4046651237950254"/>
    <n v="2.4385118865621891E-3"/>
    <n v="4.665123795025039E-3"/>
    <n v="391.21579660448702"/>
    <n v="5.1978384919310487"/>
    <n v="5.4049174415216594"/>
    <n v="2.1615080689514343E-3"/>
    <n v="4.9174415216590717E-3"/>
    <m/>
    <m/>
    <m/>
    <m/>
    <m/>
    <m/>
    <m/>
    <m/>
    <m/>
    <m/>
    <m/>
    <m/>
    <m/>
    <m/>
    <m/>
    <m/>
    <m/>
    <m/>
  </r>
  <r>
    <x v="22"/>
    <n v="960564"/>
    <n v="8.1999999999999993"/>
    <n v="8"/>
    <n v="8.4"/>
    <x v="12"/>
    <x v="3"/>
    <s v="Indiana"/>
    <x v="22"/>
    <n v="7877"/>
    <n v="952687"/>
    <n v="1.8034918085065073E-4"/>
    <n v="8.0200414230029189"/>
    <n v="8.38073978470422"/>
    <n v="2.004142300291889E-2"/>
    <n v="1.926021529578037E-2"/>
    <n v="7704"/>
    <n v="8050"/>
    <n v="8.0202880807525574"/>
    <n v="8.3804931269545815"/>
    <n v="2.0288080752557391E-2"/>
    <n v="1.9506873045418871E-2"/>
    <n v="8.2023573862774549E-3"/>
    <n v="1.8038099015862507E-4"/>
    <n v="8.0219763961188306"/>
    <n v="8.3827383764360786"/>
    <n v="2.1976396118830621E-2"/>
    <n v="1.7261623563921802E-2"/>
    <n v="346.48425118904453"/>
    <n v="8.0225240438118366"/>
    <n v="8.3832317796265556"/>
    <n v="2.2524043811836592E-2"/>
    <n v="1.676822037344472E-2"/>
    <m/>
    <m/>
    <m/>
    <m/>
    <m/>
    <m/>
    <m/>
    <m/>
    <m/>
    <m/>
    <m/>
    <m/>
    <m/>
    <m/>
    <m/>
    <m/>
    <m/>
    <m/>
  </r>
  <r>
    <x v="33"/>
    <n v="434809"/>
    <n v="2.2000000000000002"/>
    <n v="2.1"/>
    <n v="2.4"/>
    <x v="12"/>
    <x v="3"/>
    <s v="Iowa"/>
    <x v="33"/>
    <n v="957"/>
    <n v="433852"/>
    <n v="1.3929228877620852E-4"/>
    <n v="2.0616741125632299"/>
    <n v="2.3402586901156472"/>
    <n v="3.8325887436770234E-2"/>
    <n v="5.9741309884352667E-2"/>
    <n v="897"/>
    <n v="1018"/>
    <n v="2.0629747774310099"/>
    <n v="2.3412578856463413"/>
    <n v="3.7025222568990213E-2"/>
    <n v="5.8742114353658614E-2"/>
    <n v="2.2053643268517917E-3"/>
    <n v="1.3949980298069142E-4"/>
    <n v="2.0658645238711002"/>
    <n v="2.3448641298324833"/>
    <n v="3.4135476128899889E-2"/>
    <n v="5.5135870167516643E-2"/>
    <n v="121.16041690280807"/>
    <n v="2.0671894554523371"/>
    <n v="2.3458390383310497"/>
    <n v="3.2810544547662968E-2"/>
    <n v="5.4160961668950236E-2"/>
    <m/>
    <m/>
    <m/>
    <m/>
    <m/>
    <m/>
    <m/>
    <m/>
    <m/>
    <m/>
    <m/>
    <m/>
    <m/>
    <m/>
    <m/>
    <m/>
    <m/>
    <m/>
  </r>
  <r>
    <x v="35"/>
    <n v="417143"/>
    <n v="3.8"/>
    <n v="3.6"/>
    <n v="4"/>
    <x v="12"/>
    <x v="3"/>
    <s v="Kansas"/>
    <x v="35"/>
    <n v="1585"/>
    <n v="415558"/>
    <n v="1.8670291891377164E-4"/>
    <n v="3.6129533140806691"/>
    <n v="3.9863591519082124"/>
    <n v="1.2953314080669021E-2"/>
    <n v="1.3640848091787561E-2"/>
    <n v="1508"/>
    <n v="1663"/>
    <n v="3.6150672551139538"/>
    <n v="3.9866424703279213"/>
    <n v="1.5067255113953681E-2"/>
    <n v="1.3357529672078705E-2"/>
    <n v="3.8042256867166103E-3"/>
    <n v="1.8686973557208975E-4"/>
    <n v="3.6173559511445204"/>
    <n v="3.9910954222886996"/>
    <n v="1.7355951144520265E-2"/>
    <n v="8.9045777113003766E-3"/>
    <n v="155.78652423620792"/>
    <n v="3.6186956660470333"/>
    <n v="3.9921529447630855"/>
    <n v="1.869566604703321E-2"/>
    <n v="7.8470552369145352E-3"/>
    <m/>
    <m/>
    <m/>
    <m/>
    <m/>
    <m/>
    <m/>
    <m/>
    <m/>
    <m/>
    <m/>
    <m/>
    <m/>
    <m/>
    <m/>
    <m/>
    <m/>
    <m/>
  </r>
  <r>
    <x v="36"/>
    <n v="597987"/>
    <n v="3.8"/>
    <n v="3.7"/>
    <n v="4"/>
    <x v="12"/>
    <x v="3"/>
    <s v="Kentucky"/>
    <x v="36"/>
    <n v="2272"/>
    <n v="595715"/>
    <n v="1.5593151855629572E-4"/>
    <n v="3.6434821810726259"/>
    <n v="3.9553452181852173"/>
    <n v="5.6517818927374286E-2"/>
    <n v="4.4654781814782663E-2"/>
    <n v="2180"/>
    <n v="2366"/>
    <n v="3.6455642012284546"/>
    <n v="3.9566077523424421"/>
    <n v="5.4435798771545585E-2"/>
    <n v="4.3392247657557892E-2"/>
    <n v="3.8026012636966709E-3"/>
    <n v="1.5602872742439793E-4"/>
    <n v="3.6465725362722727"/>
    <n v="3.9586299911210689"/>
    <n v="5.3427463727727442E-2"/>
    <n v="4.1370008878931053E-2"/>
    <n v="186.5091633630318"/>
    <n v="3.647490892013991"/>
    <n v="3.9593839017932644"/>
    <n v="5.2509107986009163E-2"/>
    <n v="4.0616098206735618E-2"/>
    <m/>
    <m/>
    <m/>
    <m/>
    <m/>
    <m/>
    <m/>
    <m/>
    <m/>
    <m/>
    <m/>
    <m/>
    <m/>
    <m/>
    <m/>
    <m/>
    <m/>
    <m/>
  </r>
  <r>
    <x v="37"/>
    <n v="601345"/>
    <n v="3.4"/>
    <n v="3.2"/>
    <n v="3.5"/>
    <x v="12"/>
    <x v="3"/>
    <s v="Louisiana"/>
    <x v="37"/>
    <n v="2045"/>
    <n v="599300"/>
    <n v="1.4714019579087107E-4"/>
    <n v="3.2535698791245271"/>
    <n v="3.5478502707062689"/>
    <n v="5.3569879124526931E-2"/>
    <n v="4.7850270706268905E-2"/>
    <n v="1957"/>
    <n v="2134"/>
    <n v="3.2543714506647596"/>
    <n v="3.5487116380779753"/>
    <n v="5.4371450664759458E-2"/>
    <n v="4.8711638077975294E-2"/>
    <n v="3.4038823862114595E-3"/>
    <n v="1.4724228128547466E-4"/>
    <n v="3.2566401049259848"/>
    <n v="3.5511246674969343"/>
    <n v="5.6640104925984591E-2"/>
    <n v="5.112466749693434E-2"/>
    <n v="176.98417535014428"/>
    <n v="3.25755785441123"/>
    <n v="3.5518698463006562"/>
    <n v="5.7557854411229847E-2"/>
    <n v="5.1869846300656164E-2"/>
    <m/>
    <m/>
    <m/>
    <m/>
    <m/>
    <m/>
    <m/>
    <m/>
    <m/>
    <m/>
    <m/>
    <m/>
    <m/>
    <m/>
    <m/>
    <m/>
    <m/>
    <m/>
  </r>
  <r>
    <x v="23"/>
    <n v="179900"/>
    <n v="8.6"/>
    <n v="8.1999999999999993"/>
    <n v="9"/>
    <x v="12"/>
    <x v="3"/>
    <s v="Maine"/>
    <x v="23"/>
    <n v="1547"/>
    <n v="178353"/>
    <n v="4.2666469917806857E-4"/>
    <n v="8.172557090705201"/>
    <n v="9.0258864890613371"/>
    <n v="2.7442909294798312E-2"/>
    <n v="2.5886489061337059E-2"/>
    <n v="1471"/>
    <n v="1624"/>
    <n v="8.1767648693718726"/>
    <n v="9.027237354085603"/>
    <n v="2.3235130628126655E-2"/>
    <n v="2.7237354085603016E-2"/>
    <n v="8.6097145944762331E-3"/>
    <n v="4.2704703275602864E-4"/>
    <n v="8.1826675617202049"/>
    <n v="9.0367616272322611"/>
    <n v="1.733243827979436E-2"/>
    <n v="3.6761627232261063E-2"/>
    <n v="153.53742715240372"/>
    <n v="8.1857730434912916"/>
    <n v="9.0392146704592626"/>
    <n v="1.4226956508707644E-2"/>
    <n v="3.9214670459262635E-2"/>
    <m/>
    <m/>
    <m/>
    <m/>
    <m/>
    <m/>
    <m/>
    <m/>
    <m/>
    <m/>
    <m/>
    <m/>
    <m/>
    <m/>
    <m/>
    <m/>
    <m/>
    <m/>
  </r>
  <r>
    <x v="2"/>
    <n v="759066"/>
    <n v="7.1"/>
    <n v="6.9"/>
    <n v="7.2"/>
    <x v="12"/>
    <x v="3"/>
    <s v="Maryland"/>
    <x v="2"/>
    <n v="5389"/>
    <n v="753677"/>
    <n v="1.8887544709055948E-4"/>
    <n v="6.9106389561365642"/>
    <n v="7.2883898503176834"/>
    <n v="1.0638956136563849E-2"/>
    <n v="8.8389850317683205E-2"/>
    <n v="5246"/>
    <n v="5533"/>
    <n v="6.9111249878139711"/>
    <n v="7.2892212271396692"/>
    <n v="1.1124987813970755E-2"/>
    <n v="8.9221227139669068E-2"/>
    <n v="7.1020088468404822E-3"/>
    <n v="1.8892437807051306E-4"/>
    <n v="6.9130844687699691"/>
    <n v="7.2909332249109955"/>
    <n v="1.3084468769968716E-2"/>
    <n v="9.0933224910995314E-2"/>
    <n v="286.75038529978798"/>
    <n v="6.9137848062498186"/>
    <n v="7.2915502892634718"/>
    <n v="1.378480624981826E-2"/>
    <n v="9.155028926347164E-2"/>
    <m/>
    <m/>
    <m/>
    <m/>
    <m/>
    <m/>
    <m/>
    <m/>
    <m/>
    <m/>
    <m/>
    <m/>
    <m/>
    <m/>
    <m/>
    <m/>
    <m/>
    <m/>
  </r>
  <r>
    <x v="17"/>
    <n v="868555"/>
    <n v="7.4"/>
    <n v="7.2"/>
    <n v="7.6"/>
    <x v="12"/>
    <x v="3"/>
    <s v="Massachusetts"/>
    <x v="17"/>
    <n v="6427"/>
    <n v="862128"/>
    <n v="1.8023624424556362E-4"/>
    <n v="7.2194102951215458"/>
    <n v="7.579882783612673"/>
    <n v="1.9410295121545573E-2"/>
    <n v="2.0117216387326664E-2"/>
    <n v="6271"/>
    <n v="6584"/>
    <n v="7.2200378790059352"/>
    <n v="7.580406537294702"/>
    <n v="2.0037879005935011E-2"/>
    <n v="1.9593462705297604E-2"/>
    <n v="7.4018252103823061E-3"/>
    <n v="1.8027534447047336E-4"/>
    <n v="7.2215498659118325"/>
    <n v="7.5821005548527793"/>
    <n v="2.1549865911832278E-2"/>
    <n v="1.7899445147220305E-2"/>
    <n v="313.10166048987463"/>
    <n v="7.2221588218819743"/>
    <n v="7.5826429313569221"/>
    <n v="2.2158821881974156E-2"/>
    <n v="1.7357068643077511E-2"/>
    <m/>
    <m/>
    <m/>
    <m/>
    <m/>
    <m/>
    <m/>
    <m/>
    <m/>
    <m/>
    <m/>
    <m/>
    <m/>
    <m/>
    <m/>
    <m/>
    <m/>
    <m/>
  </r>
  <r>
    <x v="38"/>
    <n v="1520173"/>
    <n v="6.6"/>
    <n v="6.4"/>
    <n v="6.7"/>
    <x v="12"/>
    <x v="3"/>
    <s v="Michigan"/>
    <x v="38"/>
    <n v="10033"/>
    <n v="1510140"/>
    <n v="1.2871601350567622E-4"/>
    <n v="6.4711907076372466"/>
    <n v="6.7286227346485985"/>
    <n v="7.119070763724622E-2"/>
    <n v="2.8622734648598325E-2"/>
    <n v="9838"/>
    <n v="10229"/>
    <n v="6.4716318471647636"/>
    <n v="6.728839414987636"/>
    <n v="7.1631847164763229E-2"/>
    <n v="2.883941498763587E-2"/>
    <n v="6.6011535340720264E-3"/>
    <n v="1.2873396553316304E-4"/>
    <n v="6.4724195685388635"/>
    <n v="6.7298874996051889"/>
    <n v="7.2419568538863111E-2"/>
    <n v="2.9887499605188772E-2"/>
    <n v="391.35038426410881"/>
    <n v="6.4727637396683999"/>
    <n v="6.730201146679911"/>
    <n v="7.2763739668399552E-2"/>
    <n v="3.0201146679910806E-2"/>
    <m/>
    <m/>
    <m/>
    <m/>
    <m/>
    <m/>
    <m/>
    <m/>
    <m/>
    <m/>
    <m/>
    <m/>
    <m/>
    <m/>
    <m/>
    <m/>
    <m/>
    <m/>
  </r>
  <r>
    <x v="15"/>
    <n v="764643"/>
    <n v="12"/>
    <n v="11.8"/>
    <n v="12.3"/>
    <x v="12"/>
    <x v="3"/>
    <s v="Minnesota"/>
    <x v="15"/>
    <n v="9176"/>
    <n v="755467"/>
    <n v="2.4405879744724283E-4"/>
    <n v="11.756312617709897"/>
    <n v="12.244430212604382"/>
    <n v="4.3687382290103827E-2"/>
    <n v="5.556978739561913E-2"/>
    <n v="8990"/>
    <n v="9363"/>
    <n v="11.757120643228278"/>
    <n v="12.24492998693508"/>
    <n v="4.2879356771722499E-2"/>
    <n v="5.5070013064920431E-2"/>
    <n v="1.2002823044296345E-2"/>
    <n v="2.4409512230678924E-4"/>
    <n v="11.758727921989555"/>
    <n v="12.246918166603134"/>
    <n v="4.1272078010445412E-2"/>
    <n v="5.3081833396866784E-2"/>
    <n v="373.24542543834195"/>
    <n v="11.75941301154962"/>
    <n v="12.247540870321979"/>
    <n v="4.0586988450380446E-2"/>
    <n v="5.245912967802191E-2"/>
    <m/>
    <m/>
    <m/>
    <m/>
    <m/>
    <m/>
    <m/>
    <m/>
    <m/>
    <m/>
    <m/>
    <m/>
    <m/>
    <m/>
    <m/>
    <m/>
    <m/>
    <m/>
  </r>
  <r>
    <x v="48"/>
    <n v="443977"/>
    <n v="2.2999999999999998"/>
    <n v="2.1"/>
    <n v="2.4"/>
    <x v="12"/>
    <x v="3"/>
    <s v="Mississippi"/>
    <x v="48"/>
    <n v="1021"/>
    <n v="442956"/>
    <n v="1.4089661128618332E-4"/>
    <n v="2.1587720652443578"/>
    <n v="2.4405652878167245"/>
    <n v="5.8772065244357741E-2"/>
    <n v="4.0565287816724638E-2"/>
    <n v="959"/>
    <n v="1084"/>
    <n v="2.160021802931233"/>
    <n v="2.4415679190588704"/>
    <n v="6.0021802931232937E-2"/>
    <n v="4.1567919058870473E-2"/>
    <n v="2.3039749329030975E-3"/>
    <n v="1.4109328246968955E-4"/>
    <n v="2.1628816504334076"/>
    <n v="2.4450682153727872"/>
    <n v="6.2881650433407543E-2"/>
    <n v="4.5068215372787268E-2"/>
    <n v="125.13811827977045"/>
    <n v="2.1641737222563942"/>
    <n v="2.4460284929906329"/>
    <n v="6.4173722256394061E-2"/>
    <n v="4.6028492990632941E-2"/>
    <m/>
    <m/>
    <m/>
    <m/>
    <m/>
    <m/>
    <m/>
    <m/>
    <m/>
    <m/>
    <m/>
    <m/>
    <m/>
    <m/>
    <m/>
    <m/>
    <m/>
    <m/>
  </r>
  <r>
    <x v="9"/>
    <n v="827183"/>
    <n v="5.7"/>
    <n v="5.5"/>
    <n v="5.8"/>
    <x v="12"/>
    <x v="3"/>
    <s v="Missouri"/>
    <x v="9"/>
    <n v="4715"/>
    <n v="822468"/>
    <n v="1.6223555688761124E-4"/>
    <n v="5.5378332307929874"/>
    <n v="5.8623043445682086"/>
    <n v="3.7833230792987393E-2"/>
    <n v="6.2304344568208769E-2"/>
    <n v="4581"/>
    <n v="4850"/>
    <n v="5.538073195411414"/>
    <n v="5.863273302280148"/>
    <n v="3.8073195411413963E-2"/>
    <n v="6.3273302280148158E-2"/>
    <n v="5.7023643184309115E-3"/>
    <n v="1.6228389321670475E-4"/>
    <n v="5.5400804252142066"/>
    <n v="5.8646482116476157"/>
    <n v="4.0080425214206628E-2"/>
    <n v="6.4648211647615916E-2"/>
    <n v="268.4103301633362"/>
    <n v="5.5407259093311412"/>
    <n v="5.8652116442468101"/>
    <n v="4.0725909331141175E-2"/>
    <n v="6.5211644246810252E-2"/>
    <m/>
    <m/>
    <m/>
    <m/>
    <m/>
    <m/>
    <m/>
    <m/>
    <m/>
    <m/>
    <m/>
    <m/>
    <m/>
    <m/>
    <m/>
    <m/>
    <m/>
    <m/>
  </r>
  <r>
    <x v="39"/>
    <n v="131613"/>
    <n v="2.8"/>
    <n v="2.6"/>
    <n v="3.1"/>
    <x v="12"/>
    <x v="3"/>
    <s v="Montana"/>
    <x v="39"/>
    <n v="369"/>
    <n v="131244"/>
    <n v="2.8566222877572921E-4"/>
    <n v="2.5180121802872053"/>
    <n v="3.0893366378386635"/>
    <n v="8.1987819712794785E-2"/>
    <n v="1.0663362161336565E-2"/>
    <n v="331"/>
    <n v="407"/>
    <n v="2.5149491311648546"/>
    <n v="3.0923996869610146"/>
    <n v="8.5050868835145454E-2"/>
    <n v="7.6003130389854512E-3"/>
    <n v="2.8181859198193721E-3"/>
    <n v="2.8676167914446551E-4"/>
    <n v="2.5314242406749066"/>
    <n v="3.1049475989638378"/>
    <n v="6.8575759325093522E-2"/>
    <n v="4.9475989638376738E-3"/>
    <n v="75.24103497624958"/>
    <n v="2.5361512115199885"/>
    <n v="3.1078184399862665"/>
    <n v="6.3848788480011631E-2"/>
    <n v="7.8184399862664122E-3"/>
    <m/>
    <m/>
    <m/>
    <m/>
    <m/>
    <m/>
    <m/>
    <m/>
    <m/>
    <m/>
    <m/>
    <m/>
    <m/>
    <m/>
    <m/>
    <m/>
    <m/>
    <m/>
  </r>
  <r>
    <x v="40"/>
    <n v="258565"/>
    <n v="4.5"/>
    <n v="4.3"/>
    <n v="4.8"/>
    <x v="12"/>
    <x v="3"/>
    <s v="Nebraska"/>
    <x v="40"/>
    <n v="1164"/>
    <n v="257401"/>
    <n v="2.5803290396050085E-4"/>
    <n v="4.2437364770462089"/>
    <n v="4.7598022849672112"/>
    <n v="5.626352295379089E-2"/>
    <n v="4.0197715032788572E-2"/>
    <n v="1097"/>
    <n v="1231"/>
    <n v="4.2426469166360485"/>
    <n v="4.7608918453773716"/>
    <n v="5.7353083363951285E-2"/>
    <n v="3.9108154622628177E-2"/>
    <n v="4.5091308095450847E-3"/>
    <n v="2.583458144293202E-4"/>
    <n v="4.2507849951157644"/>
    <n v="4.7674766239744049"/>
    <n v="4.9215004884235469E-2"/>
    <n v="3.2523376025594963E-2"/>
    <n v="133.46331864564283"/>
    <n v="4.2529837078713166"/>
    <n v="4.7691453532291073"/>
    <n v="4.701629212868319E-2"/>
    <n v="3.0854646770892558E-2"/>
    <m/>
    <m/>
    <m/>
    <m/>
    <m/>
    <m/>
    <m/>
    <m/>
    <m/>
    <m/>
    <m/>
    <m/>
    <m/>
    <m/>
    <m/>
    <m/>
    <m/>
    <m/>
  </r>
  <r>
    <x v="18"/>
    <n v="393628"/>
    <n v="4.9000000000000004"/>
    <n v="4.7"/>
    <n v="5.2"/>
    <x v="12"/>
    <x v="3"/>
    <s v="Nevada"/>
    <x v="18"/>
    <n v="1929"/>
    <n v="391699"/>
    <n v="2.1815313620421971E-4"/>
    <n v="4.6824128804409382"/>
    <n v="5.1187191528493772"/>
    <n v="1.7587119559062003E-2"/>
    <n v="8.1280847150623003E-2"/>
    <n v="1843"/>
    <n v="2015"/>
    <n v="4.6820856239901634"/>
    <n v="5.1190464093001511"/>
    <n v="1.7914376009836808E-2"/>
    <n v="8.0953590699849087E-2"/>
    <n v="4.9053976991654214E-3"/>
    <n v="2.1831253097561145E-4"/>
    <n v="4.6870851681898102"/>
    <n v="5.1237102301410333"/>
    <n v="1.2914831810189931E-2"/>
    <n v="7.6289769858966849E-2"/>
    <n v="171.76317781012574"/>
    <n v="4.68849047796951"/>
    <n v="5.1248453652508896"/>
    <n v="1.150952203049016E-2"/>
    <n v="7.5154634749110549E-2"/>
    <m/>
    <m/>
    <m/>
    <m/>
    <m/>
    <m/>
    <m/>
    <m/>
    <m/>
    <m/>
    <m/>
    <m/>
    <m/>
    <m/>
    <m/>
    <m/>
    <m/>
    <m/>
  </r>
  <r>
    <x v="24"/>
    <n v="187669"/>
    <n v="5.6"/>
    <n v="5.3"/>
    <n v="6"/>
    <x v="12"/>
    <x v="3"/>
    <s v="New Hampshire"/>
    <x v="24"/>
    <n v="1051"/>
    <n v="186618"/>
    <n v="3.3762718253601604E-4"/>
    <n v="5.2626584267015248"/>
    <n v="5.9379127917735568"/>
    <n v="3.7341573298474984E-2"/>
    <n v="6.2087208226443202E-2"/>
    <n v="988"/>
    <n v="1115"/>
    <n v="5.2645881845163558"/>
    <n v="5.9413115645098555"/>
    <n v="3.5411815483644027E-2"/>
    <n v="5.8688435490144464E-2"/>
    <n v="5.610405433336926E-3"/>
    <n v="3.3807840410682733E-4"/>
    <n v="5.272327029230099"/>
    <n v="5.948483837443753"/>
    <n v="2.7672970769900829E-2"/>
    <n v="5.1516162556247025E-2"/>
    <n v="126.75255827966556"/>
    <n v="5.2753741168657617"/>
    <n v="5.9507651712899987"/>
    <n v="2.462588313423808E-2"/>
    <n v="4.9234828710001288E-2"/>
    <m/>
    <m/>
    <m/>
    <m/>
    <m/>
    <m/>
    <m/>
    <m/>
    <m/>
    <m/>
    <m/>
    <m/>
    <m/>
    <m/>
    <m/>
    <m/>
    <m/>
    <m/>
  </r>
  <r>
    <x v="3"/>
    <n v="1206035"/>
    <n v="6.9"/>
    <n v="6.8"/>
    <n v="7.1"/>
    <x v="12"/>
    <x v="3"/>
    <s v="New Jersey"/>
    <x v="3"/>
    <n v="8322"/>
    <n v="1197713"/>
    <n v="1.4774012467346821E-4"/>
    <n v="6.7525571303813186"/>
    <n v="7.0480373797282549"/>
    <n v="4.7442869618681272E-2"/>
    <n v="5.1962620271744697E-2"/>
    <n v="8144"/>
    <n v="8500"/>
    <n v="6.7527061818272269"/>
    <n v="7.0478883282823466"/>
    <n v="4.7293818172772895E-2"/>
    <n v="5.2111671717653074E-2"/>
    <n v="6.9018678696465188E-3"/>
    <n v="1.4776493285627063E-4"/>
    <n v="6.7541029367902485"/>
    <n v="7.0496328025027895"/>
    <n v="4.5897063209751288E-2"/>
    <n v="5.0367197497210192E-2"/>
    <n v="356.36959635379259"/>
    <n v="6.7545386194857455"/>
    <n v="7.0500262804989928"/>
    <n v="4.5461380514254301E-2"/>
    <n v="4.9973719501006819E-2"/>
    <m/>
    <m/>
    <m/>
    <m/>
    <m/>
    <m/>
    <m/>
    <m/>
    <m/>
    <m/>
    <m/>
    <m/>
    <m/>
    <m/>
    <m/>
    <m/>
    <m/>
    <m/>
  </r>
  <r>
    <x v="49"/>
    <n v="297866"/>
    <n v="2.2999999999999998"/>
    <n v="2.2000000000000002"/>
    <n v="2.5"/>
    <x v="12"/>
    <x v="3"/>
    <s v="New Mexico"/>
    <x v="49"/>
    <n v="685"/>
    <n v="297181"/>
    <n v="1.7201744652007336E-4"/>
    <n v="2.127674361205548"/>
    <n v="2.4717092542456953"/>
    <n v="7.2325638794452196E-2"/>
    <n v="2.829074575430468E-2"/>
    <n v="634"/>
    <n v="737"/>
    <n v="2.1284738775153929"/>
    <n v="2.4742669522536982"/>
    <n v="7.1526122484607324E-2"/>
    <n v="2.5733047746301807E-2"/>
    <n v="2.3061103670185125E-3"/>
    <n v="1.723752082465761E-4"/>
    <n v="2.1337351587719366"/>
    <n v="2.4784855752650885"/>
    <n v="6.6264841228063531E-2"/>
    <n v="2.1514424734911497E-2"/>
    <n v="102.51097868589603"/>
    <n v="2.1357155090014253"/>
    <n v="2.4798623960573534"/>
    <n v="6.4284490998574917E-2"/>
    <n v="2.0137603942646631E-2"/>
    <m/>
    <m/>
    <m/>
    <m/>
    <m/>
    <m/>
    <m/>
    <m/>
    <m/>
    <m/>
    <m/>
    <m/>
    <m/>
    <m/>
    <m/>
    <m/>
    <m/>
    <m/>
  </r>
  <r>
    <x v="25"/>
    <n v="2423601"/>
    <n v="6.1"/>
    <n v="6"/>
    <n v="6.2"/>
    <x v="12"/>
    <x v="3"/>
    <s v="New York"/>
    <x v="25"/>
    <n v="14784"/>
    <n v="2408817"/>
    <n v="9.8028935622245672E-5"/>
    <n v="6.001985051828659"/>
    <n v="6.1980429230731504"/>
    <n v="1.9850518286590457E-3"/>
    <n v="1.9570769268497656E-3"/>
    <n v="14547"/>
    <n v="15022"/>
    <n v="6.0022256138696095"/>
    <n v="6.1982149702034288"/>
    <n v="2.2256138696095107E-3"/>
    <n v="1.785029796571358E-3"/>
    <n v="6.1007968281291177E-3"/>
    <n v="9.8038234905516438E-5"/>
    <n v="6.0027585932236009"/>
    <n v="6.1988350630346343"/>
    <n v="2.7585932236009469E-3"/>
    <n v="1.1649369653659036E-3"/>
    <n v="475.17359497104707"/>
    <n v="6.0029727961624149"/>
    <n v="6.1990334686130559"/>
    <n v="2.9727961624148591E-3"/>
    <n v="9.6653138694424712E-4"/>
    <m/>
    <m/>
    <m/>
    <m/>
    <m/>
    <m/>
    <m/>
    <m/>
    <m/>
    <m/>
    <m/>
    <m/>
    <m/>
    <m/>
    <m/>
    <m/>
    <m/>
    <m/>
  </r>
  <r>
    <x v="10"/>
    <n v="1351567"/>
    <n v="5.2"/>
    <n v="5.0999999999999996"/>
    <n v="5.3"/>
    <x v="12"/>
    <x v="3"/>
    <s v="North Carolina"/>
    <x v="10"/>
    <n v="7028"/>
    <n v="1344539"/>
    <n v="1.2125350469486766E-4"/>
    <n v="5.0786366968267735"/>
    <n v="5.3211437062165086"/>
    <n v="2.13633031732261E-2"/>
    <n v="2.114370621650874E-2"/>
    <n v="6865"/>
    <n v="7192"/>
    <n v="5.0792894469900496"/>
    <n v="5.321230837982875"/>
    <n v="2.0710553009950061E-2"/>
    <n v="2.1230837982875173E-2"/>
    <n v="5.201296531244036E-3"/>
    <n v="1.2127779634512404E-4"/>
    <n v="5.0800187348989123"/>
    <n v="5.3225743275891597"/>
    <n v="1.9981265101087331E-2"/>
    <n v="2.2574327589159893E-2"/>
    <n v="327.77538397619821"/>
    <n v="5.0804092740050839"/>
    <n v="5.3229236683097243"/>
    <n v="1.9590725994915736E-2"/>
    <n v="2.2923668309724476E-2"/>
    <m/>
    <m/>
    <m/>
    <m/>
    <m/>
    <m/>
    <m/>
    <m/>
    <m/>
    <m/>
    <m/>
    <m/>
    <m/>
    <m/>
    <m/>
    <m/>
    <m/>
    <m/>
  </r>
  <r>
    <x v="46"/>
    <n v="87420"/>
    <n v="4.3"/>
    <n v="3.8"/>
    <n v="4.7"/>
    <x v="12"/>
    <x v="3"/>
    <s v="North Dakota"/>
    <x v="46"/>
    <n v="376"/>
    <n v="87044"/>
    <n v="4.3380567628303012E-4"/>
    <n v="3.867269592534174"/>
    <n v="4.7348809451002349"/>
    <n v="6.7269592534174194E-2"/>
    <n v="3.4880945100234761E-2"/>
    <n v="338"/>
    <n v="414"/>
    <n v="3.8663921299473802"/>
    <n v="4.7357584076870278"/>
    <n v="6.6392129947380418E-2"/>
    <n v="3.5758407687027649E-2"/>
    <n v="4.322856592710575E-3"/>
    <n v="4.3543347525942929E-4"/>
    <n v="3.8874231174511458"/>
    <n v="4.7582900679700044"/>
    <n v="8.7423117451145949E-2"/>
    <n v="5.8290067970004245E-2"/>
    <n v="75.893638108317745"/>
    <n v="3.8945201294610445"/>
    <n v="4.7626315832921593"/>
    <n v="9.4520129461044711E-2"/>
    <n v="6.2631583292159121E-2"/>
    <m/>
    <m/>
    <m/>
    <m/>
    <m/>
    <m/>
    <m/>
    <m/>
    <m/>
    <m/>
    <m/>
    <m/>
    <m/>
    <m/>
    <m/>
    <m/>
    <m/>
    <m/>
  </r>
  <r>
    <x v="41"/>
    <n v="1663480"/>
    <n v="5.6"/>
    <n v="5.5"/>
    <n v="5.7"/>
    <x v="12"/>
    <x v="3"/>
    <s v="Ohio"/>
    <x v="41"/>
    <n v="9315"/>
    <n v="1654165"/>
    <n v="1.1339725945177706E-4"/>
    <n v="5.4863093796421705"/>
    <n v="5.7131038985457243"/>
    <n v="1.369062035782953E-2"/>
    <n v="1.3103898545724135E-2"/>
    <n v="9127"/>
    <n v="9505"/>
    <n v="5.486690552336067"/>
    <n v="5.7139250246471249"/>
    <n v="1.3309447663933049E-2"/>
    <n v="1.3925024647124751E-2"/>
    <n v="5.6008483504352601E-3"/>
    <n v="1.1341436973129093E-4"/>
    <n v="5.4874339807039689"/>
    <n v="5.714262720166551"/>
    <n v="1.2566019296031072E-2"/>
    <n v="1.4262720166550835E-2"/>
    <n v="377.27763536554545"/>
    <n v="5.4877490746900985"/>
    <n v="5.7145487741898453"/>
    <n v="1.2250925309901461E-2"/>
    <n v="1.4548774189845126E-2"/>
    <m/>
    <m/>
    <m/>
    <m/>
    <m/>
    <m/>
    <m/>
    <m/>
    <m/>
    <m/>
    <m/>
    <m/>
    <m/>
    <m/>
    <m/>
    <m/>
    <m/>
    <m/>
  </r>
  <r>
    <x v="26"/>
    <n v="553905"/>
    <n v="3.3"/>
    <n v="3.1"/>
    <n v="3.4"/>
    <x v="12"/>
    <x v="3"/>
    <s v="Oklahoma"/>
    <x v="26"/>
    <n v="1828"/>
    <n v="552077"/>
    <n v="1.5103690782514617E-4"/>
    <n v="3.1491680009588516"/>
    <n v="3.4512418166091434"/>
    <n v="4.9168000958851543E-2"/>
    <n v="5.1241816609143509E-2"/>
    <n v="1745"/>
    <n v="1912"/>
    <n v="3.1503597187243302"/>
    <n v="3.451855462579323"/>
    <n v="5.0359718724330094E-2"/>
    <n v="5.1855462579323053E-2"/>
    <n v="3.3036496124360729E-3"/>
    <n v="1.5115418294527275E-4"/>
    <n v="3.1524954294907999"/>
    <n v="3.4548037953813457"/>
    <n v="5.2495429490799772E-2"/>
    <n v="5.4803795381345832E-2"/>
    <n v="167.34148579543606"/>
    <n v="3.1534972106822523"/>
    <n v="3.455607365405025"/>
    <n v="5.3497210682252216E-2"/>
    <n v="5.5607365405025089E-2"/>
    <m/>
    <m/>
    <m/>
    <m/>
    <m/>
    <m/>
    <m/>
    <m/>
    <m/>
    <m/>
    <m/>
    <m/>
    <m/>
    <m/>
    <m/>
    <m/>
    <m/>
    <m/>
  </r>
  <r>
    <x v="19"/>
    <n v="523572"/>
    <n v="10.8"/>
    <n v="10.5"/>
    <n v="11"/>
    <x v="12"/>
    <x v="3"/>
    <s v="Oregon"/>
    <x v="19"/>
    <n v="5655"/>
    <n v="517917"/>
    <n v="2.7998183749373029E-4"/>
    <n v="10.520824928337904"/>
    <n v="11.080788603325365"/>
    <n v="2.0824928337903614E-2"/>
    <n v="8.0788603325364861E-2"/>
    <n v="5508"/>
    <n v="5802"/>
    <n v="10.520043088629643"/>
    <n v="11.081570443033623"/>
    <n v="2.0043088629643435E-2"/>
    <n v="8.1570443033623263E-2"/>
    <n v="1.0804396004308889E-2"/>
    <n v="2.8004982020657398E-4"/>
    <n v="10.524346184102315"/>
    <n v="11.084445824515463"/>
    <n v="2.4346184102315149E-2"/>
    <n v="8.4445824515462675E-2"/>
    <n v="293.19364802362878"/>
    <n v="10.525359401694168"/>
    <n v="11.08534254989809"/>
    <n v="2.5359401694167616E-2"/>
    <n v="8.5342549898090425E-2"/>
    <m/>
    <m/>
    <m/>
    <m/>
    <m/>
    <m/>
    <m/>
    <m/>
    <m/>
    <m/>
    <m/>
    <m/>
    <m/>
    <m/>
    <m/>
    <m/>
    <m/>
    <m/>
  </r>
  <r>
    <x v="11"/>
    <n v="1664918"/>
    <n v="6.7"/>
    <n v="6.6"/>
    <n v="6.9"/>
    <x v="12"/>
    <x v="3"/>
    <s v="Pennsylvania"/>
    <x v="11"/>
    <n v="11155"/>
    <n v="1653763"/>
    <n v="1.2391681460016592E-4"/>
    <n v="6.5761128565307851"/>
    <n v="6.823946485731117"/>
    <n v="2.38871434692145E-2"/>
    <n v="7.6053514268883404E-2"/>
    <n v="10949"/>
    <n v="11362"/>
    <n v="6.5762998538066135"/>
    <n v="6.8243601186364735"/>
    <n v="2.3700146193386118E-2"/>
    <n v="7.563988136352684E-2"/>
    <n v="6.701167857606184E-3"/>
    <n v="1.2393235214310403E-4"/>
    <n v="6.5772355054630802"/>
    <n v="6.8251002097492881"/>
    <n v="2.2764494536919422E-2"/>
    <n v="7.489979025071225E-2"/>
    <n v="412.63136678003292"/>
    <n v="6.5775490316259324"/>
    <n v="6.8253873123817907"/>
    <n v="2.2450968374067237E-2"/>
    <n v="7.4612687618209605E-2"/>
    <m/>
    <m/>
    <m/>
    <m/>
    <m/>
    <m/>
    <m/>
    <m/>
    <m/>
    <m/>
    <m/>
    <m/>
    <m/>
    <m/>
    <m/>
    <m/>
    <m/>
    <m/>
  </r>
  <r>
    <x v="27"/>
    <n v="136019"/>
    <n v="8.1999999999999993"/>
    <n v="7.7"/>
    <n v="8.6999999999999993"/>
    <x v="12"/>
    <x v="3"/>
    <s v="Rhode Island"/>
    <x v="27"/>
    <n v="1115"/>
    <n v="134904"/>
    <n v="4.7917987707033356E-4"/>
    <n v="7.7182043119032659"/>
    <n v="8.676564066043932"/>
    <n v="1.8204311903265769E-2"/>
    <n v="2.3435933956067245E-2"/>
    <n v="1051"/>
    <n v="1181"/>
    <n v="7.7268616884405859"/>
    <n v="8.6826105176482695"/>
    <n v="2.6861688440585674E-2"/>
    <n v="1.7389482351729768E-2"/>
    <n v="8.2112733231534622E-3"/>
    <n v="4.7977659156705837E-4"/>
    <n v="7.7314967315864038"/>
    <n v="8.6910499147205211"/>
    <n v="3.1496731586403648E-2"/>
    <n v="8.9500852794781594E-3"/>
    <n v="130.38274864564522"/>
    <n v="7.7356813297131026"/>
    <n v="8.694217023037206"/>
    <n v="3.568132971310245E-2"/>
    <n v="5.7829769627932848E-3"/>
    <m/>
    <m/>
    <m/>
    <m/>
    <m/>
    <m/>
    <m/>
    <m/>
    <m/>
    <m/>
    <m/>
    <m/>
    <m/>
    <m/>
    <m/>
    <m/>
    <m/>
    <m/>
  </r>
  <r>
    <x v="4"/>
    <n v="637191"/>
    <n v="3.4"/>
    <n v="3.3"/>
    <n v="3.5"/>
    <x v="12"/>
    <x v="3"/>
    <s v="South Carolina"/>
    <x v="4"/>
    <n v="2166"/>
    <n v="635025"/>
    <n v="1.4291186252137045E-4"/>
    <n v="3.2563828544473248"/>
    <n v="3.5422065794900663"/>
    <n v="4.3617145552675041E-2"/>
    <n v="4.2206579490066343E-2"/>
    <n v="2076"/>
    <n v="2258"/>
    <n v="3.258049784130661"/>
    <n v="3.5436784260920193"/>
    <n v="4.1950215869338781E-2"/>
    <n v="4.3678426092019329E-2"/>
    <n v="3.4022885754175568E-3"/>
    <n v="1.4300547794897508E-4"/>
    <n v="3.2592830974685816"/>
    <n v="3.5452940533665318"/>
    <n v="4.0716902531418242E-2"/>
    <n v="4.5294053366531806E-2"/>
    <n v="182.14386801057148"/>
    <n v="3.260146913068366"/>
    <n v="3.5459996164480159"/>
    <n v="3.9853086931633808E-2"/>
    <n v="4.5999616448015868E-2"/>
    <m/>
    <m/>
    <m/>
    <m/>
    <m/>
    <m/>
    <m/>
    <m/>
    <m/>
    <m/>
    <m/>
    <m/>
    <m/>
    <m/>
    <m/>
    <m/>
    <m/>
    <m/>
  </r>
  <r>
    <x v="42"/>
    <n v="110583"/>
    <n v="4.2"/>
    <n v="3.9"/>
    <n v="4.5999999999999996"/>
    <x v="12"/>
    <x v="3"/>
    <s v="South Dakota"/>
    <x v="42"/>
    <n v="464"/>
    <n v="110119"/>
    <n v="3.8098305429327392E-4"/>
    <n v="3.8149602642999998"/>
    <n v="4.5769263728865477"/>
    <n v="8.5039735700000119E-2"/>
    <n v="2.3073627113451955E-2"/>
    <n v="423"/>
    <n v="507"/>
    <n v="3.8251810857003337"/>
    <n v="4.5847915140663575"/>
    <n v="7.481891429966625E-2"/>
    <n v="1.5208485933642102E-2"/>
    <n v="4.2131660807388401E-3"/>
    <n v="3.8214249350380241E-4"/>
    <n v="3.8310235872350376"/>
    <n v="4.5953085742426421"/>
    <n v="6.8976412764962358E-2"/>
    <n v="4.6914257573575924E-3"/>
    <n v="84.302846228279719"/>
    <n v="3.8365261246220936"/>
    <n v="4.5988487040193142"/>
    <n v="6.3473875377906275E-2"/>
    <n v="1.1512959806854184E-3"/>
    <m/>
    <m/>
    <m/>
    <m/>
    <m/>
    <m/>
    <m/>
    <m/>
    <m/>
    <m/>
    <m/>
    <m/>
    <m/>
    <m/>
    <m/>
    <m/>
    <m/>
    <m/>
  </r>
  <r>
    <x v="16"/>
    <n v="861550"/>
    <n v="3.8"/>
    <n v="3.7"/>
    <n v="3.9"/>
    <x v="12"/>
    <x v="3"/>
    <s v="Tennessee"/>
    <x v="16"/>
    <n v="3274"/>
    <n v="858276"/>
    <n v="1.2992124769670101E-4"/>
    <n v="3.6702064291647694"/>
    <n v="3.9300489245581716"/>
    <n v="2.979357083523082E-2"/>
    <n v="3.0048924558171652E-2"/>
    <n v="3162"/>
    <n v="3386"/>
    <n v="3.6701294179095814"/>
    <n v="3.9301259358133596"/>
    <n v="2.9870582090418818E-2"/>
    <n v="3.012593581335965E-2"/>
    <n v="3.8023401112847626E-3"/>
    <n v="1.2997745910005819E-4"/>
    <n v="3.6723626521847046"/>
    <n v="3.9323175703848205"/>
    <n v="2.7637347815295588E-2"/>
    <n v="3.2317570384820637E-2"/>
    <n v="223.88323103497962"/>
    <n v="3.672990545239311"/>
    <n v="3.9328503708955824"/>
    <n v="2.7009454760689167E-2"/>
    <n v="3.2850370895582515E-2"/>
    <m/>
    <m/>
    <m/>
    <m/>
    <m/>
    <m/>
    <m/>
    <m/>
    <m/>
    <m/>
    <m/>
    <m/>
    <m/>
    <m/>
    <m/>
    <m/>
    <m/>
    <m/>
  </r>
  <r>
    <x v="50"/>
    <n v="4100375"/>
    <n v="4.5"/>
    <n v="4.4000000000000004"/>
    <n v="4.5"/>
    <x v="12"/>
    <x v="3"/>
    <s v="Texas"/>
    <x v="50"/>
    <n v="18452"/>
    <n v="4081923"/>
    <n v="6.4783864726493921E-5"/>
    <n v="4.4352923478150421"/>
    <n v="4.5648600772680297"/>
    <n v="3.5292347815041758E-2"/>
    <n v="6.486007726802967E-2"/>
    <n v="18187"/>
    <n v="18718"/>
    <n v="4.4354479773191473"/>
    <n v="4.5649483278968388"/>
    <n v="3.544797731914695E-2"/>
    <n v="6.4948327896838798E-2"/>
    <n v="4.5005404239294305E-3"/>
    <n v="6.4788823673545904E-5"/>
    <n v="4.4357516002558848"/>
    <n v="4.5653292476029765"/>
    <n v="3.5751600255884419E-2"/>
    <n v="6.5329247602976537E-2"/>
    <n v="531.28300113693899"/>
    <n v="4.4358777401091869"/>
    <n v="4.5654469876541084"/>
    <n v="3.587774010918654E-2"/>
    <n v="6.5446987654108391E-2"/>
    <m/>
    <m/>
    <m/>
    <m/>
    <m/>
    <m/>
    <m/>
    <m/>
    <m/>
    <m/>
    <m/>
    <m/>
    <m/>
    <m/>
    <m/>
    <m/>
    <m/>
    <m/>
  </r>
  <r>
    <x v="12"/>
    <n v="519166"/>
    <n v="4.3"/>
    <n v="4.0999999999999996"/>
    <n v="4.5"/>
    <x v="12"/>
    <x v="3"/>
    <s v="Utah"/>
    <x v="12"/>
    <n v="2232"/>
    <n v="516934"/>
    <n v="1.7797269241759942E-4"/>
    <n v="4.1212302600099484"/>
    <n v="4.477175644845147"/>
    <n v="2.1230260009948765E-2"/>
    <n v="2.2824355154853038E-2"/>
    <n v="2140"/>
    <n v="2325"/>
    <n v="4.1219956622737239"/>
    <n v="4.478336408778695"/>
    <n v="2.1995662273724292E-2"/>
    <n v="2.1663591221305012E-2"/>
    <n v="4.3028707583114426E-3"/>
    <n v="1.7808538115850637E-4"/>
    <n v="4.1247853771529366"/>
    <n v="4.4809561394699493"/>
    <n v="2.4785377152936938E-2"/>
    <n v="1.9043860530050694E-2"/>
    <n v="184.81405922737426"/>
    <n v="4.1258438544461562"/>
    <n v="4.4818238141219009"/>
    <n v="2.5843854446156556E-2"/>
    <n v="1.8176185878099105E-2"/>
    <m/>
    <m/>
    <m/>
    <m/>
    <m/>
    <m/>
    <m/>
    <m/>
    <m/>
    <m/>
    <m/>
    <m/>
    <m/>
    <m/>
    <m/>
    <m/>
    <m/>
    <m/>
  </r>
  <r>
    <x v="43"/>
    <n v="1112517"/>
    <n v="5.8"/>
    <n v="5.6"/>
    <n v="5.9"/>
    <x v="12"/>
    <x v="3"/>
    <s v="Virginia"/>
    <x v="43"/>
    <n v="6453"/>
    <n v="1106064"/>
    <n v="1.4111041469211101E-4"/>
    <n v="5.659250388783251"/>
    <n v="5.9414712181674743"/>
    <n v="5.9250388783251395E-2"/>
    <n v="4.14712181674739E-2"/>
    <n v="6296"/>
    <n v="6610"/>
    <n v="5.6592393644321843"/>
    <n v="5.941482242518541"/>
    <n v="5.9239364432184693E-2"/>
    <n v="4.1482242518540602E-2"/>
    <n v="5.8020672412268451E-3"/>
    <n v="1.4114112135914708E-4"/>
    <n v="5.6609261198676988"/>
    <n v="5.9432083625859917"/>
    <n v="6.0926119867699136E-2"/>
    <n v="4.3208362585991367E-2"/>
    <n v="313.98687719827683"/>
    <n v="5.6614016170270025"/>
    <n v="5.9436317249920387"/>
    <n v="6.1401617027002864E-2"/>
    <n v="4.3631724992038379E-2"/>
    <m/>
    <m/>
    <m/>
    <m/>
    <m/>
    <m/>
    <m/>
    <m/>
    <m/>
    <m/>
    <m/>
    <m/>
    <m/>
    <m/>
    <m/>
    <m/>
    <m/>
    <m/>
  </r>
  <r>
    <x v="28"/>
    <n v="948070"/>
    <n v="5.3"/>
    <n v="5.2"/>
    <n v="5.5"/>
    <x v="12"/>
    <x v="3"/>
    <s v="Washington"/>
    <x v="28"/>
    <n v="5025"/>
    <n v="943045"/>
    <n v="1.4615770869635025E-4"/>
    <n v="5.1540838346496054"/>
    <n v="5.4463992520423057"/>
    <n v="4.5916165350394778E-2"/>
    <n v="5.3600747957694317E-2"/>
    <n v="4887"/>
    <n v="5164"/>
    <n v="5.1546826711107832"/>
    <n v="5.4468551900176143"/>
    <n v="4.5317328889217023E-2"/>
    <n v="5.3144809982385688E-2"/>
    <n v="5.3022459956023268E-3"/>
    <n v="1.4619864121466489E-4"/>
    <n v="5.1560473543876624"/>
    <n v="5.4484446368169914"/>
    <n v="4.3952645612337804E-2"/>
    <n v="5.1555363183008573E-2"/>
    <n v="277.14838690534617"/>
    <n v="5.1566094561106173"/>
    <n v="5.4489373052567274"/>
    <n v="4.3390543889382904E-2"/>
    <n v="5.106269474327263E-2"/>
    <m/>
    <m/>
    <m/>
    <m/>
    <m/>
    <m/>
    <m/>
    <m/>
    <m/>
    <m/>
    <m/>
    <m/>
    <m/>
    <m/>
    <m/>
    <m/>
    <m/>
    <m/>
  </r>
  <r>
    <x v="5"/>
    <n v="248988"/>
    <n v="3.4"/>
    <n v="3.2"/>
    <n v="3.6"/>
    <x v="12"/>
    <x v="3"/>
    <s v="West Virginia"/>
    <x v="5"/>
    <n v="847"/>
    <n v="248141"/>
    <n v="2.2870277547766996E-4"/>
    <n v="3.1730675909656929"/>
    <n v="3.6304731419210325"/>
    <n v="2.693240903430727E-2"/>
    <n v="3.0473141921032454E-2"/>
    <n v="790"/>
    <n v="904"/>
    <n v="3.1728436711809405"/>
    <n v="3.630697061705785"/>
    <n v="2.7156328819059716E-2"/>
    <n v="3.06970617057849E-2"/>
    <n v="3.4094319092408706E-3"/>
    <n v="2.2908567730194713E-4"/>
    <n v="3.1803462319389233"/>
    <n v="3.6385175865428177"/>
    <n v="1.9653768061076882E-2"/>
    <n v="3.8517586542817561E-2"/>
    <n v="113.91977464353181"/>
    <n v="3.1826779441672652"/>
    <n v="3.640202070163066"/>
    <n v="1.7322055832734939E-2"/>
    <n v="4.0202070163065873E-2"/>
    <m/>
    <m/>
    <m/>
    <m/>
    <m/>
    <m/>
    <m/>
    <m/>
    <m/>
    <m/>
    <m/>
    <m/>
    <m/>
    <m/>
    <m/>
    <m/>
    <m/>
    <m/>
  </r>
  <r>
    <x v="13"/>
    <n v="777270"/>
    <n v="6.8"/>
    <n v="6.6"/>
    <n v="7"/>
    <x v="12"/>
    <x v="3"/>
    <s v="Wisconsin"/>
    <x v="13"/>
    <n v="5285"/>
    <n v="771985"/>
    <n v="1.8269100260279181E-4"/>
    <n v="6.6167480597564916"/>
    <n v="6.9821300649620754"/>
    <n v="1.6748059756491962E-2"/>
    <n v="1.7869935037924556E-2"/>
    <n v="5144"/>
    <n v="5428"/>
    <n v="6.6180349170815802"/>
    <n v="6.9834163160806408"/>
    <n v="1.8034917081580559E-2"/>
    <n v="1.658368391935916E-2"/>
    <n v="6.8018765683502602E-3"/>
    <n v="1.8273932718143043E-4"/>
    <n v="6.6191372411688292"/>
    <n v="6.9846158955316913"/>
    <n v="1.9137241168829533E-2"/>
    <n v="1.5384104468308735E-2"/>
    <n v="284.01310884587684"/>
    <n v="6.6198216131013448"/>
    <n v="6.985218071462568"/>
    <n v="1.9821613101345115E-2"/>
    <n v="1.4781928537431988E-2"/>
    <m/>
    <m/>
    <m/>
    <m/>
    <m/>
    <m/>
    <m/>
    <m/>
    <m/>
    <m/>
    <m/>
    <m/>
    <m/>
    <m/>
    <m/>
    <m/>
    <m/>
    <m/>
  </r>
  <r>
    <x v="6"/>
    <n v="682993"/>
    <n v="4.0999999999999996"/>
    <n v="3.9"/>
    <n v="4.3"/>
    <x v="4"/>
    <x v="3"/>
    <s v="Alabama"/>
    <x v="6"/>
    <n v="2800"/>
    <n v="680193"/>
    <n v="1.5153704245141053E-4"/>
    <n v="3.9480657353223001"/>
    <n v="4.2511398202251218"/>
    <n v="4.8065735322300185E-2"/>
    <n v="4.8860179774877999E-2"/>
    <n v="2697"/>
    <n v="2904"/>
    <n v="3.9487959613056063"/>
    <n v="4.2518737380910201"/>
    <n v="4.8795961305606372E-2"/>
    <n v="4.8126261908979728E-2"/>
    <n v="4.1023919282345339E-3"/>
    <n v="1.5161360106660671E-4"/>
    <n v="3.9507783271679275"/>
    <n v="4.2540055293011401"/>
    <n v="5.0778327167927628E-2"/>
    <n v="4.5994470698859757E-2"/>
    <n v="207.01471679418788"/>
    <n v="3.9515751862755524"/>
    <n v="4.2546728058077639"/>
    <n v="5.1575186275552465E-2"/>
    <n v="4.5327194192235964E-2"/>
    <m/>
    <m/>
    <m/>
    <m/>
    <m/>
    <m/>
    <m/>
    <m/>
    <m/>
    <m/>
    <m/>
    <m/>
    <m/>
    <m/>
    <m/>
    <m/>
    <m/>
    <m/>
  </r>
  <r>
    <x v="30"/>
    <n v="119013"/>
    <n v="4.5"/>
    <n v="4.0999999999999996"/>
    <n v="4.9000000000000004"/>
    <x v="4"/>
    <x v="3"/>
    <s v="Alaska"/>
    <x v="30"/>
    <n v="536"/>
    <n v="118477"/>
    <n v="3.8041348727414282E-4"/>
    <n v="4.1232961915004447"/>
    <n v="4.8841231660487301"/>
    <n v="2.329619150044504E-2"/>
    <n v="1.5876833951270264E-2"/>
    <n v="491"/>
    <n v="581"/>
    <n v="4.1255997243998559"/>
    <n v="4.8818196331493198"/>
    <n v="2.559972439985625E-2"/>
    <n v="1.8180366850680585E-2"/>
    <n v="4.5197026136546007E-3"/>
    <n v="3.8141453504387878E-4"/>
    <n v="4.1382880786107217"/>
    <n v="4.9011171486984795"/>
    <n v="3.8288078610722032E-2"/>
    <n v="1.1171486984791201E-3"/>
    <n v="90.58773549901511"/>
    <n v="4.1433368220535343"/>
    <n v="4.9044705774839201"/>
    <n v="4.3336822053534618E-2"/>
    <n v="4.4705774839197687E-3"/>
    <m/>
    <m/>
    <m/>
    <m/>
    <m/>
    <m/>
    <m/>
    <m/>
    <m/>
    <m/>
    <m/>
    <m/>
    <m/>
    <m/>
    <m/>
    <m/>
    <m/>
    <m/>
  </r>
  <r>
    <x v="0"/>
    <n v="983587"/>
    <n v="5.0999999999999996"/>
    <n v="4.9000000000000004"/>
    <n v="5.2"/>
    <x v="4"/>
    <x v="3"/>
    <s v="Arizona"/>
    <x v="0"/>
    <n v="5016"/>
    <n v="978571"/>
    <n v="1.4076797250570257E-4"/>
    <n v="4.9589334265571159"/>
    <n v="5.2404693715685209"/>
    <n v="5.8933426557115531E-2"/>
    <n v="4.0469371568520707E-2"/>
    <n v="4878"/>
    <n v="5155"/>
    <n v="4.9593986093756834"/>
    <n v="5.2410208756317438"/>
    <n v="5.9398609375683087E-2"/>
    <n v="4.1020875631743614E-2"/>
    <n v="5.1016342547150779E-3"/>
    <n v="1.4080750136870118E-4"/>
    <n v="4.9608267533463763"/>
    <n v="5.242441756083779"/>
    <n v="6.0826753346375995E-2"/>
    <n v="4.244175608377887E-2"/>
    <n v="276.92800939361291"/>
    <n v="4.961368608796513"/>
    <n v="5.2429165835447167"/>
    <n v="6.1368608796512625E-2"/>
    <n v="4.2916583544716502E-2"/>
    <m/>
    <m/>
    <m/>
    <m/>
    <m/>
    <m/>
    <m/>
    <m/>
    <m/>
    <m/>
    <m/>
    <m/>
    <m/>
    <m/>
    <m/>
    <m/>
    <m/>
    <m/>
  </r>
  <r>
    <x v="7"/>
    <n v="427149"/>
    <n v="4.7"/>
    <n v="4.5"/>
    <n v="4.9000000000000004"/>
    <x v="4"/>
    <x v="3"/>
    <s v="Arkansas"/>
    <x v="7"/>
    <n v="2008"/>
    <n v="425141"/>
    <n v="2.0512913523358837E-4"/>
    <n v="4.4958066038176563"/>
    <n v="4.9060648742848327"/>
    <n v="4.1933961823437116E-3"/>
    <n v="6.0648742848323778E-3"/>
    <n v="1920"/>
    <n v="2096"/>
    <n v="4.4949186349493973"/>
    <n v="4.9069528431530918"/>
    <n v="5.0813650506027486E-3"/>
    <n v="6.9528431530914148E-3"/>
    <n v="4.7053900485503663E-3"/>
    <n v="2.0527324665282239E-4"/>
    <n v="4.5001168018975441"/>
    <n v="4.9106632952031886"/>
    <n v="1.1680189754414982E-4"/>
    <n v="1.0663295203188206E-2"/>
    <n v="175.26179812480416"/>
    <n v="4.5014094341060584"/>
    <n v="4.9117117453964312"/>
    <n v="1.409434106058427E-3"/>
    <n v="1.1711745396430828E-2"/>
    <m/>
    <m/>
    <m/>
    <m/>
    <m/>
    <m/>
    <m/>
    <m/>
    <m/>
    <m/>
    <m/>
    <m/>
    <m/>
    <m/>
    <m/>
    <m/>
    <m/>
    <m/>
  </r>
  <r>
    <x v="31"/>
    <n v="5783968"/>
    <n v="6.8"/>
    <n v="6.7"/>
    <n v="6.9"/>
    <x v="4"/>
    <x v="3"/>
    <s v="California"/>
    <x v="31"/>
    <n v="39331"/>
    <n v="5744637"/>
    <n v="6.6974280783294916E-5"/>
    <n v="6.7330287621104414"/>
    <n v="6.8669773236770322"/>
    <n v="3.3028762110441257E-2"/>
    <n v="3.3022676322968181E-2"/>
    <n v="38944"/>
    <n v="39719"/>
    <n v="6.7330939590260526"/>
    <n v="6.8670850184510011"/>
    <n v="3.3093959026052389E-2"/>
    <n v="3.29149815489993E-2"/>
    <n v="6.8003306045642652E-3"/>
    <n v="6.6976661584933108E-5"/>
    <n v="6.7333539429793321"/>
    <n v="6.867307266149199"/>
    <n v="3.3353942979331919E-2"/>
    <n v="3.2692733850801403E-2"/>
    <n v="774.75882641254475"/>
    <n v="6.733442413575303"/>
    <n v="6.8673916871279808"/>
    <n v="3.3442413575302865E-2"/>
    <n v="3.2608312872019596E-2"/>
    <m/>
    <m/>
    <m/>
    <m/>
    <m/>
    <m/>
    <m/>
    <m/>
    <m/>
    <m/>
    <m/>
    <m/>
    <m/>
    <m/>
    <m/>
    <m/>
    <m/>
    <m/>
  </r>
  <r>
    <x v="8"/>
    <n v="726178"/>
    <n v="3.1"/>
    <n v="3"/>
    <n v="3.2"/>
    <x v="4"/>
    <x v="3"/>
    <s v="Colorado"/>
    <x v="8"/>
    <n v="2251"/>
    <n v="723927"/>
    <n v="1.2785525845956458E-4"/>
    <n v="2.9719357018834915"/>
    <n v="3.2276462188026209"/>
    <n v="2.8064298116508457E-2"/>
    <n v="2.7646218802620748E-2"/>
    <n v="2159"/>
    <n v="2344"/>
    <n v="2.9731002591651081"/>
    <n v="3.2278587343598955"/>
    <n v="2.6899740834891883E-2"/>
    <n v="2.7858734359895276E-2"/>
    <n v="3.1024195329429792E-3"/>
    <n v="1.2793595551433237E-4"/>
    <n v="2.9744835774286469"/>
    <n v="3.2303554884573114"/>
    <n v="2.5516422571353115E-2"/>
    <n v="3.0355488457311175E-2"/>
    <n v="185.71052643974537"/>
    <n v="2.9752402812085363"/>
    <n v="3.2309758502316788"/>
    <n v="2.4759718791463659E-2"/>
    <n v="3.0975850231678592E-2"/>
    <m/>
    <m/>
    <m/>
    <m/>
    <m/>
    <m/>
    <m/>
    <m/>
    <m/>
    <m/>
    <m/>
    <m/>
    <m/>
    <m/>
    <m/>
    <m/>
    <m/>
    <m/>
  </r>
  <r>
    <x v="20"/>
    <n v="511562"/>
    <n v="8.1"/>
    <n v="7.9"/>
    <n v="8.3000000000000007"/>
    <x v="4"/>
    <x v="3"/>
    <s v="Connecticut"/>
    <x v="20"/>
    <n v="4144"/>
    <n v="507418"/>
    <n v="2.4563682999493387E-4"/>
    <n v="7.855043048494867"/>
    <n v="8.3463167084847356"/>
    <n v="4.4956951505133347E-2"/>
    <n v="4.6316708484734903E-2"/>
    <n v="4018"/>
    <n v="4270"/>
    <n v="7.8543754227249094"/>
    <n v="8.3469843342546941"/>
    <n v="4.562457727509095E-2"/>
    <n v="4.6984334254693394E-2"/>
    <n v="8.1043736571376999E-3"/>
    <n v="2.4571921141351824E-4"/>
    <n v="7.8586544457241816"/>
    <n v="8.3500928685512186"/>
    <n v="4.1345554275818763E-2"/>
    <n v="5.0092868551217862E-2"/>
    <n v="251.33125691180126"/>
    <n v="7.8597020658935133"/>
    <n v="8.3510000309708641"/>
    <n v="4.0297934106487077E-2"/>
    <n v="5.1000030970863364E-2"/>
    <m/>
    <m/>
    <m/>
    <m/>
    <m/>
    <m/>
    <m/>
    <m/>
    <m/>
    <m/>
    <m/>
    <m/>
    <m/>
    <m/>
    <m/>
    <m/>
    <m/>
    <m/>
  </r>
  <r>
    <x v="32"/>
    <n v="115234"/>
    <n v="5.8"/>
    <n v="5.3"/>
    <n v="6.2"/>
    <x v="4"/>
    <x v="3"/>
    <s v="Delaware"/>
    <x v="32"/>
    <n v="668"/>
    <n v="114566"/>
    <n v="4.3832197201569193E-4"/>
    <n v="5.3585782484053643"/>
    <n v="6.2352221924367486"/>
    <n v="5.8578248405364519E-2"/>
    <n v="3.5222192436748401E-2"/>
    <n v="618"/>
    <n v="719"/>
    <n v="5.3630005033236721"/>
    <n v="6.2394779318603888"/>
    <n v="6.3000503323672241E-2"/>
    <n v="3.9477931860388615E-2"/>
    <n v="5.813374503806007E-3"/>
    <n v="4.3924244502935083E-4"/>
    <n v="5.3741320587766568"/>
    <n v="6.2526169488353576"/>
    <n v="7.4132058776656962E-2"/>
    <n v="5.2616948835357391E-2"/>
    <n v="101.05463533698891"/>
    <n v="5.379252196105794"/>
    <n v="6.256174516566821"/>
    <n v="7.9252196105794148E-2"/>
    <n v="5.617451656682082E-2"/>
    <m/>
    <m/>
    <m/>
    <m/>
    <m/>
    <m/>
    <m/>
    <m/>
    <m/>
    <m/>
    <m/>
    <m/>
    <m/>
    <m/>
    <m/>
    <m/>
    <m/>
    <m/>
  </r>
  <r>
    <x v="47"/>
    <n v="56081"/>
    <n v="5.0999999999999996"/>
    <n v="4.5"/>
    <n v="5.7"/>
    <x v="4"/>
    <x v="3"/>
    <s v="District of Columbia"/>
    <x v="47"/>
    <n v="286"/>
    <n v="55795"/>
    <n v="5.8952893379318749E-4"/>
    <n v="4.5102374755076449"/>
    <n v="5.6892953430940194"/>
    <n v="1.0237475507644866E-2"/>
    <n v="1.0704656905980769E-2"/>
    <n v="253"/>
    <n v="320"/>
    <n v="4.5113318236122755"/>
    <n v="5.7060323460708622"/>
    <n v="1.1331823612275471E-2"/>
    <n v="6.0323460708620047E-3"/>
    <n v="5.1336639619771023E-3"/>
    <n v="5.9242506303125756E-4"/>
    <n v="4.5412388989458448"/>
    <n v="5.7260890250083598"/>
    <n v="4.123889894584476E-2"/>
    <n v="2.6089025008359634E-2"/>
    <n v="66.176804788210944"/>
    <n v="4.5526085190722148"/>
    <n v="5.7325495346280855"/>
    <n v="5.2608519072214754E-2"/>
    <n v="3.2549534628085297E-2"/>
    <m/>
    <m/>
    <m/>
    <m/>
    <m/>
    <m/>
    <m/>
    <m/>
    <m/>
    <m/>
    <m/>
    <m/>
    <m/>
    <m/>
    <m/>
    <m/>
    <m/>
    <m/>
  </r>
  <r>
    <x v="14"/>
    <n v="2389359"/>
    <n v="4.9000000000000004"/>
    <n v="4.8"/>
    <n v="5"/>
    <x v="4"/>
    <x v="3"/>
    <s v="Florida"/>
    <x v="14"/>
    <n v="11708"/>
    <n v="2377651"/>
    <n v="8.8540381917751496E-5"/>
    <n v="4.8115185878728912"/>
    <n v="4.9885993517083937"/>
    <n v="1.1518587872891395E-2"/>
    <n v="1.1400648291606252E-2"/>
    <n v="11497"/>
    <n v="11920"/>
    <n v="4.8117507666282044"/>
    <n v="4.9887856952429503"/>
    <n v="1.1750766628204623E-2"/>
    <n v="1.1214304757049653E-2"/>
    <n v="4.9008549585800362E-3"/>
    <n v="8.8551044137709858E-5"/>
    <n v="4.8123039144423263"/>
    <n v="4.9894060027177458"/>
    <n v="1.230391444232648E-2"/>
    <n v="1.0593997282254186E-2"/>
    <n v="423.11796509308078"/>
    <n v="4.8125222119229081"/>
    <n v="4.9896062268541623"/>
    <n v="1.2522211922908255E-2"/>
    <n v="1.039377314583767E-2"/>
    <m/>
    <m/>
    <m/>
    <m/>
    <m/>
    <m/>
    <m/>
    <m/>
    <m/>
    <m/>
    <m/>
    <m/>
    <m/>
    <m/>
    <m/>
    <m/>
    <m/>
    <m/>
  </r>
  <r>
    <x v="1"/>
    <n v="1485730"/>
    <n v="5.5"/>
    <n v="5.4"/>
    <n v="5.6"/>
    <x v="4"/>
    <x v="3"/>
    <s v="Georgia"/>
    <x v="1"/>
    <n v="8172"/>
    <n v="1477558"/>
    <n v="1.1892542159748436E-4"/>
    <n v="5.38140101725749"/>
    <n v="5.6192518604524579"/>
    <n v="1.8598982742510373E-2"/>
    <n v="1.9251860452458303E-2"/>
    <n v="7995"/>
    <n v="8349"/>
    <n v="5.3811930835346935"/>
    <n v="5.6194597941752535"/>
    <n v="1.8806916465306855E-2"/>
    <n v="1.9459794175253897E-2"/>
    <n v="5.5016049990383826E-3"/>
    <n v="1.1894588462660033E-4"/>
    <n v="5.3826591144117826"/>
    <n v="5.6205508836649827"/>
    <n v="1.734088558821778E-2"/>
    <n v="2.0550883664983033E-2"/>
    <n v="353.39226153127021"/>
    <n v="5.3830130104540537"/>
    <n v="5.620870055686515"/>
    <n v="1.6986989545946685E-2"/>
    <n v="2.0870055686515343E-2"/>
    <m/>
    <m/>
    <m/>
    <m/>
    <m/>
    <m/>
    <m/>
    <m/>
    <m/>
    <m/>
    <m/>
    <m/>
    <m/>
    <m/>
    <m/>
    <m/>
    <m/>
    <m/>
  </r>
  <r>
    <x v="45"/>
    <n v="162214"/>
    <n v="5.7"/>
    <n v="5.3"/>
    <n v="6.1"/>
    <x v="4"/>
    <x v="3"/>
    <s v="Hawaii"/>
    <x v="45"/>
    <n v="925"/>
    <n v="161289"/>
    <n v="3.6642815141052536E-4"/>
    <n v="5.335915666015838"/>
    <n v="6.068771968836888"/>
    <n v="3.5915666015838177E-2"/>
    <n v="3.122803116311168E-2"/>
    <n v="866"/>
    <n v="985"/>
    <n v="5.338626752314843"/>
    <n v="6.0722255785567212"/>
    <n v="3.8626752314843138E-2"/>
    <n v="2.7774421443278463E-2"/>
    <n v="5.714049213542567E-3"/>
    <n v="3.6698426354120215E-4"/>
    <n v="5.3470649500013652"/>
    <n v="6.0810334770837686"/>
    <n v="4.7064950001365347E-2"/>
    <n v="1.8966522916231021E-2"/>
    <n v="118.90966925466931"/>
    <n v="5.3506191857653782"/>
    <n v="6.0836437913532588"/>
    <n v="5.0619185765378383E-2"/>
    <n v="1.6356208646740811E-2"/>
    <m/>
    <m/>
    <m/>
    <m/>
    <m/>
    <m/>
    <m/>
    <m/>
    <m/>
    <m/>
    <m/>
    <m/>
    <m/>
    <m/>
    <m/>
    <m/>
    <m/>
    <m/>
  </r>
  <r>
    <x v="21"/>
    <n v="250738"/>
    <n v="5.4"/>
    <n v="5.0999999999999996"/>
    <n v="5.6"/>
    <x v="4"/>
    <x v="3"/>
    <s v="Idaho"/>
    <x v="21"/>
    <n v="1354"/>
    <n v="249384"/>
    <n v="2.8685437656673034E-4"/>
    <n v="5.113204649189238"/>
    <n v="5.6869134023226984"/>
    <n v="1.320464918923836E-2"/>
    <n v="8.691340232269873E-2"/>
    <n v="1283"/>
    <n v="1426"/>
    <n v="5.1168949261779231"/>
    <n v="5.6872113520886343"/>
    <n v="1.6894926177923431E-2"/>
    <n v="8.7211352088634619E-2"/>
    <n v="5.4076364818953825E-3"/>
    <n v="2.8715226552740713E-4"/>
    <n v="5.1204842163679753"/>
    <n v="5.6947887474227894"/>
    <n v="2.0484216367975705E-2"/>
    <n v="9.4788747422789754E-2"/>
    <n v="143.87545917529312"/>
    <n v="5.1227309823903129"/>
    <n v="5.6965301470539487"/>
    <n v="2.2730982390313237E-2"/>
    <n v="9.6530147053949023E-2"/>
    <m/>
    <m/>
    <m/>
    <m/>
    <m/>
    <m/>
    <m/>
    <m/>
    <m/>
    <m/>
    <m/>
    <m/>
    <m/>
    <m/>
    <m/>
    <m/>
    <m/>
    <m/>
  </r>
  <r>
    <x v="34"/>
    <n v="1879956"/>
    <n v="5.9"/>
    <n v="5.8"/>
    <n v="6"/>
    <x v="4"/>
    <x v="3"/>
    <s v="Illinois"/>
    <x v="34"/>
    <n v="11092"/>
    <n v="1868864"/>
    <n v="1.0947635857902248E-4"/>
    <n v="5.7906617297592158"/>
    <n v="6.0096144469172597"/>
    <n v="9.3382702407840412E-3"/>
    <n v="9.6144469172596558E-3"/>
    <n v="10886"/>
    <n v="11298"/>
    <n v="5.7905610556842824"/>
    <n v="6.0097151209921931"/>
    <n v="9.4389443157174568E-3"/>
    <n v="9.7151209921930715E-3"/>
    <n v="5.9011477185606431E-3"/>
    <n v="1.0949021258112291E-4"/>
    <n v="5.7916575059795203"/>
    <n v="6.0106379311417664"/>
    <n v="8.3424940204794851E-3"/>
    <n v="1.0637931141766366E-2"/>
    <n v="411.63017707958528"/>
    <n v="5.7919352322021735"/>
    <n v="6.010892131175166"/>
    <n v="8.0647677978262777E-3"/>
    <n v="1.0892131175165964E-2"/>
    <m/>
    <m/>
    <m/>
    <m/>
    <m/>
    <m/>
    <m/>
    <m/>
    <m/>
    <m/>
    <m/>
    <m/>
    <m/>
    <m/>
    <m/>
    <m/>
    <m/>
    <m/>
  </r>
  <r>
    <x v="22"/>
    <n v="958352"/>
    <n v="9.1999999999999993"/>
    <n v="9"/>
    <n v="9.4"/>
    <x v="4"/>
    <x v="3"/>
    <s v="Indiana"/>
    <x v="22"/>
    <n v="8817"/>
    <n v="949535"/>
    <n v="1.9115093201333601E-4"/>
    <n v="9.0090176907891415"/>
    <n v="9.3913195548158139"/>
    <n v="9.017690789141497E-3"/>
    <n v="8.680445184186425E-3"/>
    <n v="8634"/>
    <n v="9000"/>
    <n v="9.0092158204918444"/>
    <n v="9.391121425113111"/>
    <n v="9.2158204918444397E-3"/>
    <n v="8.8785748868893677E-3"/>
    <n v="9.2021359373007858E-3"/>
    <n v="1.9118091766950269E-4"/>
    <n v="9.0109550196312842"/>
    <n v="9.393316854970287"/>
    <n v="1.0955019631284202E-2"/>
    <n v="6.6831450297133443E-3"/>
    <n v="366.3896025469229"/>
    <n v="9.0115023611592111"/>
    <n v="9.393812967195899"/>
    <n v="1.1502361159211105E-2"/>
    <n v="6.1870328041013778E-3"/>
    <m/>
    <m/>
    <m/>
    <m/>
    <m/>
    <m/>
    <m/>
    <m/>
    <m/>
    <m/>
    <m/>
    <m/>
    <m/>
    <m/>
    <m/>
    <m/>
    <m/>
    <m/>
  </r>
  <r>
    <x v="33"/>
    <n v="432015"/>
    <n v="1.5"/>
    <n v="1.4"/>
    <n v="1.6"/>
    <x v="4"/>
    <x v="3"/>
    <s v="Iowa"/>
    <x v="33"/>
    <n v="648"/>
    <n v="431367"/>
    <n v="1.1540132988608236E-4"/>
    <n v="1.3845465885889705"/>
    <n v="1.6153492483611354"/>
    <n v="1.5453411411029405E-2"/>
    <n v="1.534924836113527E-2"/>
    <n v="599"/>
    <n v="698"/>
    <n v="1.3865259308125875"/>
    <n v="1.6156846405796095"/>
    <n v="1.3474069187412452E-2"/>
    <n v="1.5684640579609388E-2"/>
    <n v="1.5043805201081636E-3"/>
    <n v="1.1565592016744698E-4"/>
    <n v="1.3887245999407167"/>
    <n v="1.6200364402756104"/>
    <n v="1.127540005928318E-2"/>
    <n v="2.0036440275610357E-2"/>
    <n v="99.745792478748868"/>
    <n v="1.3900963928866417"/>
    <n v="1.620979361189441"/>
    <n v="9.9036071133582482E-3"/>
    <n v="2.0979361189440882E-2"/>
    <m/>
    <m/>
    <m/>
    <m/>
    <m/>
    <m/>
    <m/>
    <m/>
    <m/>
    <m/>
    <m/>
    <m/>
    <m/>
    <m/>
    <m/>
    <m/>
    <m/>
    <m/>
  </r>
  <r>
    <x v="35"/>
    <n v="417341"/>
    <n v="4.2"/>
    <n v="4"/>
    <n v="4.4000000000000004"/>
    <x v="4"/>
    <x v="3"/>
    <s v="Kansas"/>
    <x v="35"/>
    <n v="1753"/>
    <n v="415588"/>
    <n v="1.9621579757116134E-4"/>
    <n v="4.0041862717198979"/>
    <n v="4.3966178668622211"/>
    <n v="4.1862717198979382E-3"/>
    <n v="3.3821331377792418E-3"/>
    <n v="1671"/>
    <n v="1835"/>
    <n v="4.0039200557817232"/>
    <n v="4.3968840828003959"/>
    <n v="3.920055781723164E-3"/>
    <n v="3.1159171996044677E-3"/>
    <n v="4.2049656664643479E-3"/>
    <n v="1.9637403982956768E-4"/>
    <n v="4.0085916266347805"/>
    <n v="4.4013397062939159"/>
    <n v="8.5916266347805248E-3"/>
    <n v="1.3397062939155546E-3"/>
    <n v="163.79958590699451"/>
    <n v="4.0099236176182043"/>
    <n v="4.4024038153713052"/>
    <n v="9.9236176182042612E-3"/>
    <n v="2.4038153713048516E-3"/>
    <m/>
    <m/>
    <m/>
    <m/>
    <m/>
    <m/>
    <m/>
    <m/>
    <m/>
    <m/>
    <m/>
    <m/>
    <m/>
    <m/>
    <m/>
    <m/>
    <m/>
    <m/>
  </r>
  <r>
    <x v="36"/>
    <n v="600466"/>
    <n v="4.4000000000000004"/>
    <n v="4.2"/>
    <n v="4.5"/>
    <x v="4"/>
    <x v="3"/>
    <s v="Kentucky"/>
    <x v="36"/>
    <n v="2642"/>
    <n v="597824"/>
    <n v="1.6740504363408989E-4"/>
    <n v="4.2325110215552799"/>
    <n v="4.5673211088234602"/>
    <n v="3.251102155527974E-2"/>
    <n v="6.7321108823460207E-2"/>
    <n v="2542"/>
    <n v="2743"/>
    <n v="4.2333787425099842"/>
    <n v="4.5681187610955494"/>
    <n v="3.3378742509984072E-2"/>
    <n v="6.8118761095549374E-2"/>
    <n v="4.4030866279429343E-3"/>
    <n v="1.6749455681158151E-4"/>
    <n v="4.2355920711313519"/>
    <n v="4.5705811847545164"/>
    <n v="3.5592071131351766E-2"/>
    <n v="7.0581184754516357E-2"/>
    <n v="201.05983426030335"/>
    <n v="4.2365005478042006"/>
    <n v="4.5713380706543667"/>
    <n v="3.6500547804200423E-2"/>
    <n v="7.1338070654366703E-2"/>
    <m/>
    <m/>
    <m/>
    <m/>
    <m/>
    <m/>
    <m/>
    <m/>
    <m/>
    <m/>
    <m/>
    <m/>
    <m/>
    <m/>
    <m/>
    <m/>
    <m/>
    <m/>
  </r>
  <r>
    <x v="37"/>
    <n v="603649"/>
    <n v="3.7"/>
    <n v="3.6"/>
    <n v="3.9"/>
    <x v="4"/>
    <x v="3"/>
    <s v="Louisiana"/>
    <x v="37"/>
    <n v="2234"/>
    <n v="601415"/>
    <n v="1.5317929803820629E-4"/>
    <n v="3.5476468443061031"/>
    <n v="3.8540054403825157"/>
    <n v="5.235315569389698E-2"/>
    <n v="4.5994559617484221E-2"/>
    <n v="2142"/>
    <n v="2326"/>
    <n v="3.5484196942262805"/>
    <n v="3.8532325904623383"/>
    <n v="5.1580305773719637E-2"/>
    <n v="4.6767409537661564E-2"/>
    <n v="3.7039844358338443E-3"/>
    <n v="1.5327645707480879E-4"/>
    <n v="3.5507079787590352"/>
    <n v="3.8572608929086534"/>
    <n v="4.9292021240964878E-2"/>
    <n v="4.273910709134654E-2"/>
    <n v="184.95233842635491"/>
    <n v="3.5516184352184861"/>
    <n v="3.8580070177345376"/>
    <n v="4.8381564781514008E-2"/>
    <n v="4.1992982265462331E-2"/>
    <m/>
    <m/>
    <m/>
    <m/>
    <m/>
    <m/>
    <m/>
    <m/>
    <m/>
    <m/>
    <m/>
    <m/>
    <m/>
    <m/>
    <m/>
    <m/>
    <m/>
    <m/>
  </r>
  <r>
    <x v="23"/>
    <n v="176567"/>
    <n v="9.9"/>
    <n v="9.5"/>
    <n v="10.4"/>
    <x v="4"/>
    <x v="3"/>
    <s v="Maine"/>
    <x v="23"/>
    <n v="1748"/>
    <n v="174819"/>
    <n v="4.6179456135767889E-4"/>
    <n v="9.4381301131284943"/>
    <n v="10.361719235843852"/>
    <n v="6.1869886871505742E-2"/>
    <n v="3.828076415614845E-2"/>
    <n v="1667"/>
    <n v="1830"/>
    <n v="9.4411753045586089"/>
    <n v="10.364337616881977"/>
    <n v="5.8824695441391128E-2"/>
    <n v="3.5662383118022944E-2"/>
    <n v="9.9105872461872947E-3"/>
    <n v="4.6215867539859675E-4"/>
    <n v="9.4484285707886979"/>
    <n v="10.372745921585892"/>
    <n v="5.1571429211302089E-2"/>
    <n v="2.7254078414108207E-2"/>
    <n v="163.09751448703051"/>
    <n v="9.4515717225940801"/>
    <n v="10.375266219032595"/>
    <n v="4.8428277405919928E-2"/>
    <n v="2.473378096740575E-2"/>
    <m/>
    <m/>
    <m/>
    <m/>
    <m/>
    <m/>
    <m/>
    <m/>
    <m/>
    <m/>
    <m/>
    <m/>
    <m/>
    <m/>
    <m/>
    <m/>
    <m/>
    <m/>
  </r>
  <r>
    <x v="2"/>
    <n v="756510"/>
    <n v="8.3000000000000007"/>
    <n v="8.1"/>
    <n v="8.5"/>
    <x v="4"/>
    <x v="3"/>
    <s v="Maryland"/>
    <x v="2"/>
    <n v="6279"/>
    <n v="750231"/>
    <n v="2.0444139023036658E-4"/>
    <n v="8.0955149884030959"/>
    <n v="8.5043977688638286"/>
    <n v="4.4850115969037319E-3"/>
    <n v="4.3977688638285883E-3"/>
    <n v="6125"/>
    <n v="6434"/>
    <n v="8.0963900014540453"/>
    <n v="8.5048446154049522"/>
    <n v="3.6099985459543404E-3"/>
    <n v="4.8446154049521795E-3"/>
    <n v="8.3024531544572348E-3"/>
    <n v="2.0448660439727703E-4"/>
    <n v="8.097966550059958"/>
    <n v="8.5069397588545126"/>
    <n v="2.0334499400416206E-3"/>
    <n v="6.9397588545125899E-3"/>
    <n v="309.33555260639145"/>
    <n v="8.0986660353664508"/>
    <n v="8.5075621264278976"/>
    <n v="1.3339646335488453E-3"/>
    <n v="7.5621264278975531E-3"/>
    <m/>
    <m/>
    <m/>
    <m/>
    <m/>
    <m/>
    <m/>
    <m/>
    <m/>
    <m/>
    <m/>
    <m/>
    <m/>
    <m/>
    <m/>
    <m/>
    <m/>
    <m/>
  </r>
  <r>
    <x v="17"/>
    <n v="862851"/>
    <n v="8.5"/>
    <n v="8.3000000000000007"/>
    <n v="8.6999999999999993"/>
    <x v="4"/>
    <x v="3"/>
    <s v="Massachusetts"/>
    <x v="17"/>
    <n v="7334"/>
    <n v="855517"/>
    <n v="1.9369979255456088E-4"/>
    <n v="8.3060295929360972"/>
    <n v="8.6934291780452178"/>
    <n v="6.0295929360965062E-3"/>
    <n v="6.5708219547815361E-3"/>
    <n v="7168"/>
    <n v="7502"/>
    <n v="8.3073439098986963"/>
    <n v="8.6944327583789089"/>
    <n v="7.3439098986955997E-3"/>
    <n v="5.5672416210903464E-3"/>
    <n v="8.501917561252334E-3"/>
    <n v="1.937364366159744E-4"/>
    <n v="8.3081811246363593"/>
    <n v="8.6956539978683089"/>
    <n v="8.181124636358561E-3"/>
    <n v="4.3460021316903408E-3"/>
    <n v="334.27889574991082"/>
    <n v="8.3087918582160967"/>
    <n v="8.696202207777036"/>
    <n v="8.7918582160959602E-3"/>
    <n v="3.797792222963281E-3"/>
    <m/>
    <m/>
    <m/>
    <m/>
    <m/>
    <m/>
    <m/>
    <m/>
    <m/>
    <m/>
    <m/>
    <m/>
    <m/>
    <m/>
    <m/>
    <m/>
    <m/>
    <m/>
  </r>
  <r>
    <x v="38"/>
    <n v="1487974"/>
    <n v="7.4"/>
    <n v="7.3"/>
    <n v="7.5"/>
    <x v="4"/>
    <x v="3"/>
    <s v="Michigan"/>
    <x v="38"/>
    <n v="11011"/>
    <n v="1476963"/>
    <n v="1.3770612774222172E-4"/>
    <n v="7.2622887646416512"/>
    <n v="7.5377010201260939"/>
    <n v="3.7711235358348638E-2"/>
    <n v="3.7701020126093887E-2"/>
    <n v="10807"/>
    <n v="11216"/>
    <n v="7.262895722640315"/>
    <n v="7.5377661168810741"/>
    <n v="3.7104277359684801E-2"/>
    <n v="3.7766116881074119E-2"/>
    <n v="7.401266620081671E-3"/>
    <n v="1.3772356560591456E-4"/>
    <n v="7.2635430544757567"/>
    <n v="7.5389901856875854"/>
    <n v="3.6456945524243167E-2"/>
    <n v="3.8990185687585388E-2"/>
    <n v="409.81504484897397"/>
    <n v="7.2638939276065715"/>
    <n v="7.5393113655753972"/>
    <n v="3.6106072393428335E-2"/>
    <n v="3.9311365575397161E-2"/>
    <m/>
    <m/>
    <m/>
    <m/>
    <m/>
    <m/>
    <m/>
    <m/>
    <m/>
    <m/>
    <m/>
    <m/>
    <m/>
    <m/>
    <m/>
    <m/>
    <m/>
    <m/>
  </r>
  <r>
    <x v="15"/>
    <n v="760544"/>
    <n v="13.5"/>
    <n v="13.2"/>
    <n v="13.8"/>
    <x v="4"/>
    <x v="3"/>
    <s v="Minnesota"/>
    <x v="15"/>
    <n v="10267"/>
    <n v="750277"/>
    <n v="2.5935472941049457E-4"/>
    <n v="13.240192962767734"/>
    <n v="13.758902421588726"/>
    <n v="4.0192962767735096E-2"/>
    <n v="4.1097578411275038E-2"/>
    <n v="10071"/>
    <n v="10465"/>
    <n v="13.24183742163504"/>
    <n v="13.759887659359617"/>
    <n v="4.1837421635040783E-2"/>
    <n v="4.0112340640384048E-2"/>
    <n v="1.3502004962256344E-2"/>
    <n v="2.5938899428457339E-4"/>
    <n v="13.242615967971769"/>
    <n v="13.761393956540918"/>
    <n v="4.2615967971769919E-2"/>
    <n v="3.8606043459083139E-2"/>
    <n v="394.51059504577051"/>
    <n v="13.243302896722259"/>
    <n v="13.762021869468342"/>
    <n v="4.3302896722259732E-2"/>
    <n v="3.7978130531659104E-2"/>
    <m/>
    <m/>
    <m/>
    <m/>
    <m/>
    <m/>
    <m/>
    <m/>
    <m/>
    <m/>
    <m/>
    <m/>
    <m/>
    <m/>
    <m/>
    <m/>
    <m/>
    <m/>
  </r>
  <r>
    <x v="48"/>
    <n v="442501"/>
    <n v="2.8"/>
    <n v="2.7"/>
    <n v="3"/>
    <x v="4"/>
    <x v="3"/>
    <s v="Mississippi"/>
    <x v="48"/>
    <n v="1239"/>
    <n v="441262"/>
    <n v="1.5568996607639394E-4"/>
    <n v="2.64430370625429"/>
    <n v="2.9556836384070779"/>
    <n v="5.5696293745710168E-2"/>
    <n v="4.4316361592922071E-2"/>
    <n v="1171"/>
    <n v="1308"/>
    <n v="2.6463217032277893"/>
    <n v="2.9559255233321506"/>
    <n v="5.3678296772210921E-2"/>
    <n v="4.407447666784936E-2"/>
    <n v="2.8043099490603577E-3"/>
    <n v="1.5586867985613033E-4"/>
    <n v="2.6484412692042274"/>
    <n v="2.9601786289164878"/>
    <n v="5.1558730795772778E-2"/>
    <n v="3.9821371083512247E-2"/>
    <n v="137.81175488272024"/>
    <n v="2.6497220868895299"/>
    <n v="2.9611576735113432"/>
    <n v="5.0277913110470251E-2"/>
    <n v="3.884232648865682E-2"/>
    <m/>
    <m/>
    <m/>
    <m/>
    <m/>
    <m/>
    <m/>
    <m/>
    <m/>
    <m/>
    <m/>
    <m/>
    <m/>
    <m/>
    <m/>
    <m/>
    <m/>
    <m/>
  </r>
  <r>
    <x v="9"/>
    <n v="824746"/>
    <n v="6.4"/>
    <n v="6.2"/>
    <n v="6.6"/>
    <x v="4"/>
    <x v="3"/>
    <s v="Missouri"/>
    <x v="9"/>
    <n v="5278"/>
    <n v="819468"/>
    <n v="1.7209508085551132E-4"/>
    <n v="6.2274509611986479"/>
    <n v="6.5716411229096705"/>
    <n v="2.7450961198647761E-2"/>
    <n v="2.8358877090329138E-2"/>
    <n v="5137"/>
    <n v="5421"/>
    <n v="6.2285843156559713"/>
    <n v="6.572932757479272"/>
    <n v="2.8584315655971082E-2"/>
    <n v="2.7067242520727675E-2"/>
    <n v="6.4018450977464912E-3"/>
    <n v="1.7214074417604738E-4"/>
    <n v="6.2297043535704439"/>
    <n v="6.5739858419225383"/>
    <n v="2.9704353570443764E-2"/>
    <n v="2.6014158077461325E-2"/>
    <n v="283.88209178044497"/>
    <n v="6.2303494044099024"/>
    <n v="6.5745532799490745"/>
    <n v="3.0349404409902192E-2"/>
    <n v="2.5446720050925187E-2"/>
    <m/>
    <m/>
    <m/>
    <m/>
    <m/>
    <m/>
    <m/>
    <m/>
    <m/>
    <m/>
    <m/>
    <m/>
    <m/>
    <m/>
    <m/>
    <m/>
    <m/>
    <m/>
  </r>
  <r>
    <x v="39"/>
    <n v="130134"/>
    <n v="3.3"/>
    <n v="3"/>
    <n v="3.6"/>
    <x v="4"/>
    <x v="3"/>
    <s v="Montana"/>
    <x v="39"/>
    <n v="429"/>
    <n v="129705"/>
    <n v="3.1143608220609523E-4"/>
    <n v="2.9851658819231868"/>
    <n v="3.6080380463353774"/>
    <n v="1.483411807681323E-2"/>
    <n v="8.0380463353773024E-3"/>
    <n v="389"/>
    <n v="470"/>
    <n v="2.9892264896183933"/>
    <n v="3.6116618255029431"/>
    <n v="1.0773510381606677E-2"/>
    <n v="1.1661825502943035E-2"/>
    <n v="3.3112638459329496E-3"/>
    <n v="3.1246513971553574E-4"/>
    <n v="2.9987987062174142"/>
    <n v="3.6237289856484853"/>
    <n v="1.2012937825858216E-3"/>
    <n v="2.3728985648485246E-2"/>
    <n v="81.100781973507651"/>
    <n v="3.0035102322430616"/>
    <n v="3.6267016196549249"/>
    <n v="3.5102322430615729E-3"/>
    <n v="2.6701619654924791E-2"/>
    <m/>
    <m/>
    <m/>
    <m/>
    <m/>
    <m/>
    <m/>
    <m/>
    <m/>
    <m/>
    <m/>
    <m/>
    <m/>
    <m/>
    <m/>
    <m/>
    <m/>
    <m/>
  </r>
  <r>
    <x v="40"/>
    <n v="258754"/>
    <n v="5.3"/>
    <n v="5"/>
    <n v="5.6"/>
    <x v="4"/>
    <x v="3"/>
    <s v="Nebraska"/>
    <x v="40"/>
    <n v="1371"/>
    <n v="257383"/>
    <n v="2.7972168745181713E-4"/>
    <n v="5.0187471284891929"/>
    <n v="5.5781905033928272"/>
    <n v="1.874712848919291E-2"/>
    <n v="2.1809496607172463E-2"/>
    <n v="1299"/>
    <n v="1444"/>
    <n v="5.0202122479266018"/>
    <n v="5.5805900585111727"/>
    <n v="2.0212247926601812E-2"/>
    <n v="1.940994148882691E-2"/>
    <n v="5.3058130399840919E-3"/>
    <n v="2.8000869863898444E-4"/>
    <n v="5.0258043413451077"/>
    <n v="5.5858217386230766"/>
    <n v="2.5804341345107673E-2"/>
    <n v="1.4178261376923018E-2"/>
    <n v="144.78292354188471"/>
    <n v="5.0279800616069581"/>
    <n v="5.5875106355429205"/>
    <n v="2.7980061606958095E-2"/>
    <n v="1.2489364457079155E-2"/>
    <m/>
    <m/>
    <m/>
    <m/>
    <m/>
    <m/>
    <m/>
    <m/>
    <m/>
    <m/>
    <m/>
    <m/>
    <m/>
    <m/>
    <m/>
    <m/>
    <m/>
    <m/>
  </r>
  <r>
    <x v="18"/>
    <n v="397502"/>
    <n v="5.7"/>
    <n v="5.4"/>
    <n v="5.9"/>
    <x v="4"/>
    <x v="3"/>
    <s v="Nevada"/>
    <x v="18"/>
    <n v="2266"/>
    <n v="395236"/>
    <n v="2.3404389348058845E-4"/>
    <n v="5.4665563550716199"/>
    <n v="5.9346441420327976"/>
    <n v="6.65563550716195E-2"/>
    <n v="3.4644142032797198E-2"/>
    <n v="2173"/>
    <n v="2359"/>
    <n v="5.4666391615639673"/>
    <n v="5.9345613355404501"/>
    <n v="6.6639161563966987E-2"/>
    <n v="3.4561335540449711E-2"/>
    <n v="5.7053771111569701E-3"/>
    <n v="2.3418896068710856E-4"/>
    <n v="5.4711881504698612"/>
    <n v="5.9395660718440784"/>
    <n v="7.1188150469860823E-2"/>
    <n v="3.956607184407801E-2"/>
    <n v="186.08507495792963"/>
    <n v="5.4725691173440003"/>
    <n v="5.9407007912711283"/>
    <n v="7.2569117343999956E-2"/>
    <n v="4.0700791271127912E-2"/>
    <m/>
    <m/>
    <m/>
    <m/>
    <m/>
    <m/>
    <m/>
    <m/>
    <m/>
    <m/>
    <m/>
    <m/>
    <m/>
    <m/>
    <m/>
    <m/>
    <m/>
    <m/>
  </r>
  <r>
    <x v="24"/>
    <n v="184132"/>
    <n v="6.1"/>
    <n v="5.8"/>
    <n v="6.5"/>
    <x v="4"/>
    <x v="3"/>
    <s v="New Hampshire"/>
    <x v="24"/>
    <n v="1123"/>
    <n v="183009"/>
    <n v="3.5561517696337195E-4"/>
    <n v="5.7432704051190466"/>
    <n v="6.454500759045791"/>
    <n v="5.6729594880953194E-2"/>
    <n v="4.5499240954208986E-2"/>
    <n v="1058"/>
    <n v="1189"/>
    <n v="5.7458779571177203"/>
    <n v="6.4573240935850365"/>
    <n v="5.4122042882279509E-2"/>
    <n v="4.2675906414963549E-2"/>
    <n v="6.1091893924514369E-3"/>
    <n v="3.5605900452220622E-4"/>
    <n v="5.7531303879292306"/>
    <n v="6.4652483969736432"/>
    <n v="4.6869612070769229E-2"/>
    <n v="3.4751603026356825E-2"/>
    <n v="130.98763015326426"/>
    <n v="5.756222720880511"/>
    <n v="6.4675868372606313"/>
    <n v="4.377727911948881E-2"/>
    <n v="3.2413162739368673E-2"/>
    <m/>
    <m/>
    <m/>
    <m/>
    <m/>
    <m/>
    <m/>
    <m/>
    <m/>
    <m/>
    <m/>
    <m/>
    <m/>
    <m/>
    <m/>
    <m/>
    <m/>
    <m/>
  </r>
  <r>
    <x v="3"/>
    <n v="1205054"/>
    <n v="7.2"/>
    <n v="7"/>
    <n v="7.3"/>
    <x v="4"/>
    <x v="3"/>
    <s v="New Jersey"/>
    <x v="3"/>
    <n v="8676"/>
    <n v="1196378"/>
    <n v="1.5094971898985961E-4"/>
    <n v="7.0487276398670877"/>
    <n v="7.3506270778468075"/>
    <n v="4.8727639867087724E-2"/>
    <n v="5.0627077846807644E-2"/>
    <n v="8495"/>
    <n v="8859"/>
    <n v="7.049476620964704"/>
    <n v="7.3515377734109837"/>
    <n v="4.9476620964703955E-2"/>
    <n v="5.1537773410983867E-2"/>
    <n v="7.2012482976792358E-3"/>
    <n v="1.5097399958172207E-4"/>
    <n v="7.0502742980975146"/>
    <n v="7.3522222972609574"/>
    <n v="5.0274298097514603E-2"/>
    <n v="5.2222297260957617E-2"/>
    <n v="363.81499932557489"/>
    <n v="7.0507098808318096"/>
    <n v="7.3526165502122165"/>
    <n v="5.0709880831809606E-2"/>
    <n v="5.2616550212216673E-2"/>
    <m/>
    <m/>
    <m/>
    <m/>
    <m/>
    <m/>
    <m/>
    <m/>
    <m/>
    <m/>
    <m/>
    <m/>
    <m/>
    <m/>
    <m/>
    <m/>
    <m/>
    <m/>
  </r>
  <r>
    <x v="49"/>
    <n v="298200"/>
    <n v="2.9"/>
    <n v="2.8"/>
    <n v="3.1"/>
    <x v="4"/>
    <x v="3"/>
    <s v="New Mexico"/>
    <x v="49"/>
    <n v="865"/>
    <n v="297335"/>
    <n v="1.9302684093353573E-4"/>
    <n v="2.7077109189591537"/>
    <n v="3.0937646008262254"/>
    <n v="9.2289081040846099E-2"/>
    <n v="6.2353991737746917E-3"/>
    <n v="808"/>
    <n v="923"/>
    <n v="2.7095908786049629"/>
    <n v="3.0952380952380953"/>
    <n v="9.0409121395036873E-2"/>
    <n v="4.761904761904745E-3"/>
    <n v="2.9071413874796146E-3"/>
    <n v="1.9334399163190968E-4"/>
    <n v="2.7137973958477049"/>
    <n v="3.1004853791115243"/>
    <n v="8.620260415229497E-2"/>
    <n v="4.8537911152424229E-4"/>
    <n v="115.15212096832646"/>
    <n v="2.715741906490551"/>
    <n v="3.1018942793271971"/>
    <n v="8.4258093509448795E-2"/>
    <n v="1.8942793271969904E-3"/>
    <m/>
    <m/>
    <m/>
    <m/>
    <m/>
    <m/>
    <m/>
    <m/>
    <m/>
    <m/>
    <m/>
    <m/>
    <m/>
    <m/>
    <m/>
    <m/>
    <m/>
    <m/>
  </r>
  <r>
    <x v="25"/>
    <n v="2391967"/>
    <n v="6.7"/>
    <n v="6.6"/>
    <n v="6.8"/>
    <x v="4"/>
    <x v="3"/>
    <s v="New York"/>
    <x v="25"/>
    <n v="16026"/>
    <n v="2375941"/>
    <n v="1.0338218588996136E-4"/>
    <n v="6.5965430221083095"/>
    <n v="6.8033073938882325"/>
    <n v="3.4569778916901939E-3"/>
    <n v="3.3073938882326459E-3"/>
    <n v="15779"/>
    <n v="16274"/>
    <n v="6.5966629138278243"/>
    <n v="6.8036055681370184"/>
    <n v="3.3370861721753187E-3"/>
    <n v="3.6055681370186221E-3"/>
    <n v="6.7007174383594088E-3"/>
    <n v="1.0339120890421797E-4"/>
    <n v="6.5973262294551906"/>
    <n v="6.804108647263627"/>
    <n v="2.6737705448089955E-3"/>
    <n v="4.1086472636271409E-3"/>
    <n v="494.58080960068867"/>
    <n v="6.5975429345055776"/>
    <n v="6.8043100075101339"/>
    <n v="2.4570654944220394E-3"/>
    <n v="4.3100075101341062E-3"/>
    <m/>
    <m/>
    <m/>
    <m/>
    <m/>
    <m/>
    <m/>
    <m/>
    <m/>
    <m/>
    <m/>
    <m/>
    <m/>
    <m/>
    <m/>
    <m/>
    <m/>
    <m/>
  </r>
  <r>
    <x v="10"/>
    <n v="1346685"/>
    <n v="5.9"/>
    <n v="5.8"/>
    <n v="6.1"/>
    <x v="4"/>
    <x v="3"/>
    <s v="North Carolina"/>
    <x v="10"/>
    <n v="7945"/>
    <n v="1338740"/>
    <n v="1.2934335670680751E-4"/>
    <n v="5.7703288012217353"/>
    <n v="6.0290155146353515"/>
    <n v="2.9671198778264518E-2"/>
    <n v="7.0984485364648187E-2"/>
    <n v="7772"/>
    <n v="8120"/>
    <n v="5.7712085602795016"/>
    <n v="6.0296208838741059"/>
    <n v="2.8791439720498246E-2"/>
    <n v="7.0379116125893759E-2"/>
    <n v="5.9010815897172861E-3"/>
    <n v="1.293662076403524E-4"/>
    <n v="5.771715382076934"/>
    <n v="6.0304477973576383"/>
    <n v="2.8284617923065802E-2"/>
    <n v="6.9552202642361394E-2"/>
    <n v="348.37979946044686"/>
    <n v="5.7721060651691873"/>
    <n v="6.0307996762954659"/>
    <n v="2.7893934830812483E-2"/>
    <n v="6.9200323704533773E-2"/>
    <m/>
    <m/>
    <m/>
    <m/>
    <m/>
    <m/>
    <m/>
    <m/>
    <m/>
    <m/>
    <m/>
    <m/>
    <m/>
    <m/>
    <m/>
    <m/>
    <m/>
    <m/>
  </r>
  <r>
    <x v="46"/>
    <n v="86249"/>
    <n v="5.0999999999999996"/>
    <n v="4.7"/>
    <n v="5.6"/>
    <x v="4"/>
    <x v="3"/>
    <s v="North Dakota"/>
    <x v="46"/>
    <n v="440"/>
    <n v="85809"/>
    <n v="4.7545535924487821E-4"/>
    <n v="4.626053064041189"/>
    <n v="5.576963782530945"/>
    <n v="7.3946935958811189E-2"/>
    <n v="2.3036217469054598E-2"/>
    <n v="399"/>
    <n v="481"/>
    <n v="4.6261405929344113"/>
    <n v="5.5768762536377237"/>
    <n v="7.3859407065588911E-2"/>
    <n v="2.3123746362275988E-2"/>
    <n v="5.1235498093280939E-3"/>
    <n v="4.7697498240673757E-4"/>
    <n v="4.6465748269213565"/>
    <n v="5.6005247917348315"/>
    <n v="5.3425173078643695E-2"/>
    <n v="5.2479173483188646E-4"/>
    <n v="82.058690120394402"/>
    <n v="4.6536598396214499"/>
    <n v="5.6050335999812333"/>
    <n v="4.6340160378550266E-2"/>
    <n v="5.0335999812336496E-3"/>
    <m/>
    <m/>
    <m/>
    <m/>
    <m/>
    <m/>
    <m/>
    <m/>
    <m/>
    <m/>
    <m/>
    <m/>
    <m/>
    <m/>
    <m/>
    <m/>
    <m/>
    <m/>
  </r>
  <r>
    <x v="41"/>
    <n v="1648885"/>
    <n v="6.4"/>
    <n v="6.3"/>
    <n v="6.5"/>
    <x v="4"/>
    <x v="3"/>
    <s v="Ohio"/>
    <x v="41"/>
    <n v="10553"/>
    <n v="1638332"/>
    <n v="1.2171706351960163E-4"/>
    <n v="6.2783654164592937"/>
    <n v="6.5217995434984966"/>
    <n v="2.1634583540706132E-2"/>
    <n v="2.1799543498496554E-2"/>
    <n v="10353"/>
    <n v="10754"/>
    <n v="6.2787883933688526"/>
    <n v="6.5219830370219878"/>
    <n v="2.1211606631147184E-2"/>
    <n v="2.1983037021987784E-2"/>
    <n v="6.4012324324252785E-3"/>
    <n v="1.2173321732169265E-4"/>
    <n v="6.279499215103586"/>
    <n v="6.522965649746971"/>
    <n v="2.0500784896413826E-2"/>
    <n v="2.2965649746971017E-2"/>
    <n v="401.40381459414112"/>
    <n v="6.2798161778765822"/>
    <n v="6.5232551559941161"/>
    <n v="2.0183822123417627E-2"/>
    <n v="2.3255155994116095E-2"/>
    <m/>
    <m/>
    <m/>
    <m/>
    <m/>
    <m/>
    <m/>
    <m/>
    <m/>
    <m/>
    <m/>
    <m/>
    <m/>
    <m/>
    <m/>
    <m/>
    <m/>
    <m/>
  </r>
  <r>
    <x v="26"/>
    <n v="555236"/>
    <n v="3.7"/>
    <n v="3.6"/>
    <n v="3.9"/>
    <x v="4"/>
    <x v="3"/>
    <s v="Oklahoma"/>
    <x v="26"/>
    <n v="2054"/>
    <n v="553182"/>
    <n v="1.5968565552962582E-4"/>
    <n v="3.5396421978516392"/>
    <n v="3.8590135089108908"/>
    <n v="6.035780214836084E-2"/>
    <n v="4.0986491089109123E-2"/>
    <n v="1966"/>
    <n v="2144"/>
    <n v="3.5408366892636645"/>
    <n v="3.8614210894106291"/>
    <n v="5.9163310736335628E-2"/>
    <n v="3.8578910589370796E-2"/>
    <n v="3.702761538164628E-3"/>
    <n v="1.5979581499829504E-4"/>
    <n v="3.5429657231663332"/>
    <n v="3.8625573531629227"/>
    <n v="5.7034276833666908E-2"/>
    <n v="3.7442646837077209E-2"/>
    <n v="177.34655433450058"/>
    <n v="3.5439593943278558"/>
    <n v="3.8633647054967111"/>
    <n v="5.6040605672144306E-2"/>
    <n v="3.663529450328884E-2"/>
    <m/>
    <m/>
    <m/>
    <m/>
    <m/>
    <m/>
    <m/>
    <m/>
    <m/>
    <m/>
    <m/>
    <m/>
    <m/>
    <m/>
    <m/>
    <m/>
    <m/>
    <m/>
  </r>
  <r>
    <x v="19"/>
    <n v="522982"/>
    <n v="11.6"/>
    <n v="11.3"/>
    <n v="11.9"/>
    <x v="4"/>
    <x v="3"/>
    <s v="Oregon"/>
    <x v="19"/>
    <n v="6067"/>
    <n v="516915"/>
    <n v="2.9021145031035396E-4"/>
    <n v="11.310570220951755"/>
    <n v="11.89099312157246"/>
    <n v="1.0570220951754195E-2"/>
    <n v="9.0068784275398883E-3"/>
    <n v="5915"/>
    <n v="6219"/>
    <n v="11.310140693178733"/>
    <n v="11.891422649345484"/>
    <n v="1.0140693178732008E-2"/>
    <n v="8.577350654515925E-3"/>
    <n v="1.1604369082883112E-2"/>
    <n v="2.902768945986822E-4"/>
    <n v="11.314092188284429"/>
    <n v="11.894645977481794"/>
    <n v="1.409218828442782E-2"/>
    <n v="5.3540225182064916E-3"/>
    <n v="303.56267468744636"/>
    <n v="11.315104392807109"/>
    <n v="11.895545870612102"/>
    <n v="1.5104392807108624E-2"/>
    <n v="4.4541293878985755E-3"/>
    <m/>
    <m/>
    <m/>
    <m/>
    <m/>
    <m/>
    <m/>
    <m/>
    <m/>
    <m/>
    <m/>
    <m/>
    <m/>
    <m/>
    <m/>
    <m/>
    <m/>
    <m/>
  </r>
  <r>
    <x v="11"/>
    <n v="1632752"/>
    <n v="8"/>
    <n v="7.9"/>
    <n v="8.1"/>
    <x v="4"/>
    <x v="3"/>
    <s v="Pennsylvania"/>
    <x v="11"/>
    <n v="13062"/>
    <n v="1619690"/>
    <n v="1.3664336376203884E-4"/>
    <n v="7.8633468368318056"/>
    <n v="8.1366335643558827"/>
    <n v="3.665316316819478E-2"/>
    <n v="3.6633564355883053E-2"/>
    <n v="12839"/>
    <n v="13286"/>
    <n v="7.8634109772947758"/>
    <n v="8.1371818867776611"/>
    <n v="3.6589022705224572E-2"/>
    <n v="3.7181886777661433E-2"/>
    <n v="8.0011477513613483E-3"/>
    <n v="1.3665791119804894E-4"/>
    <n v="7.8644898401632988"/>
    <n v="8.1378056625593977"/>
    <n v="3.5510159836701582E-2"/>
    <n v="3.7805662559398101E-2"/>
    <n v="446.21751525366045"/>
    <n v="7.8648084702671595"/>
    <n v="8.1380994938993148"/>
    <n v="3.5191529732840898E-2"/>
    <n v="3.8099493899315107E-2"/>
    <m/>
    <m/>
    <m/>
    <m/>
    <m/>
    <m/>
    <m/>
    <m/>
    <m/>
    <m/>
    <m/>
    <m/>
    <m/>
    <m/>
    <m/>
    <m/>
    <m/>
    <m/>
  </r>
  <r>
    <x v="27"/>
    <n v="133452"/>
    <n v="9.4"/>
    <n v="8.9"/>
    <n v="9.9"/>
    <x v="4"/>
    <x v="3"/>
    <s v="Rhode Island"/>
    <x v="27"/>
    <n v="1254"/>
    <n v="132198"/>
    <n v="5.1763266140867356E-4"/>
    <n v="8.87900433166749"/>
    <n v="9.9142696544848352"/>
    <n v="2.099566833251032E-2"/>
    <n v="1.4269654484834859E-2"/>
    <n v="1186"/>
    <n v="1324"/>
    <n v="8.8870904894643772"/>
    <n v="9.9211701585588834"/>
    <n v="1.290951053562317E-2"/>
    <n v="2.1170158558883045E-2"/>
    <n v="9.4107587624620813E-3"/>
    <n v="5.182027744309361E-4"/>
    <n v="8.8925559880311447"/>
    <n v="9.9289615368930182"/>
    <n v="7.4440119688556905E-3"/>
    <n v="2.8961536893017836E-2"/>
    <n v="138.18434850665176"/>
    <n v="8.8967896959638519"/>
    <n v="9.9322209442040439"/>
    <n v="3.2103040361484148E-3"/>
    <n v="3.2220944204043533E-2"/>
    <m/>
    <m/>
    <m/>
    <m/>
    <m/>
    <m/>
    <m/>
    <m/>
    <m/>
    <m/>
    <m/>
    <m/>
    <m/>
    <m/>
    <m/>
    <m/>
    <m/>
    <m/>
  </r>
  <r>
    <x v="4"/>
    <n v="642269"/>
    <n v="3.7"/>
    <n v="3.6"/>
    <n v="3.9"/>
    <x v="4"/>
    <x v="3"/>
    <s v="South Carolina"/>
    <x v="4"/>
    <n v="2376"/>
    <n v="639893"/>
    <n v="1.4847370560455326E-4"/>
    <n v="3.5509108201938275"/>
    <n v="3.8478582314029337"/>
    <n v="4.9089179806172556E-2"/>
    <n v="5.2141768597066207E-2"/>
    <n v="2282"/>
    <n v="2472"/>
    <n v="3.5530284039864917"/>
    <n v="3.8488546076488199"/>
    <n v="4.6971596013508421E-2"/>
    <n v="5.1145392351179986E-2"/>
    <n v="3.702352919063615E-3"/>
    <n v="1.4856225403821863E-4"/>
    <n v="3.5537906650253968"/>
    <n v="3.8509151731018334"/>
    <n v="4.6209334974603333E-2"/>
    <n v="4.9084826898166511E-2"/>
    <n v="190.73881015044313"/>
    <n v="3.5546440343788119"/>
    <n v="3.8516187744553343"/>
    <n v="4.5355965621188155E-2"/>
    <n v="4.8381225544665618E-2"/>
    <m/>
    <m/>
    <m/>
    <m/>
    <m/>
    <m/>
    <m/>
    <m/>
    <m/>
    <m/>
    <m/>
    <m/>
    <m/>
    <m/>
    <m/>
    <m/>
    <m/>
    <m/>
  </r>
  <r>
    <x v="42"/>
    <n v="113488"/>
    <n v="4.5999999999999996"/>
    <n v="4.2"/>
    <n v="5"/>
    <x v="4"/>
    <x v="3"/>
    <s v="South Dakota"/>
    <x v="42"/>
    <n v="522"/>
    <n v="112966"/>
    <n v="3.9366998559943131E-4"/>
    <n v="4.2059352590079282"/>
    <n v="4.9932752302067902"/>
    <n v="5.9352590079280176E-3"/>
    <n v="6.724769793209795E-3"/>
    <n v="478"/>
    <n v="567"/>
    <n v="4.2118990554067395"/>
    <n v="4.9961229381079937"/>
    <n v="1.1899055406739301E-2"/>
    <n v="3.8770618920063171E-3"/>
    <n v="4.6163735002964605E-3"/>
    <n v="3.9473320939016843E-4"/>
    <n v="4.2216402909062918"/>
    <n v="5.0111067096866293"/>
    <n v="2.1640290906291604E-2"/>
    <n v="1.1106709686629301E-2"/>
    <n v="89.393608672013798"/>
    <n v="4.2269463505744849"/>
    <n v="5.0146118560676642"/>
    <n v="2.694635057448469E-2"/>
    <n v="1.4611856067664242E-2"/>
    <m/>
    <m/>
    <m/>
    <m/>
    <m/>
    <m/>
    <m/>
    <m/>
    <m/>
    <m/>
    <m/>
    <m/>
    <m/>
    <m/>
    <m/>
    <m/>
    <m/>
    <m/>
  </r>
  <r>
    <x v="16"/>
    <n v="878930"/>
    <n v="4.3"/>
    <n v="4.2"/>
    <n v="4.4000000000000004"/>
    <x v="4"/>
    <x v="3"/>
    <s v="Tennessee"/>
    <x v="16"/>
    <n v="3779"/>
    <n v="875151"/>
    <n v="1.3678755955096991E-4"/>
    <n v="4.1627584793827328"/>
    <n v="4.4363335984846728"/>
    <n v="3.7241520617267376E-2"/>
    <n v="3.6333598484672436E-2"/>
    <n v="3660"/>
    <n v="3900"/>
    <n v="4.1641541419680745"/>
    <n v="4.4372134299659818"/>
    <n v="3.5845858031925637E-2"/>
    <n v="3.7213429965981426E-2"/>
    <n v="4.3017125420212734E-3"/>
    <n v="1.3683872191697533E-4"/>
    <n v="4.1648738201042983"/>
    <n v="4.4385512639382485"/>
    <n v="3.5126179895701881E-2"/>
    <n v="3.8551263938248148E-2"/>
    <n v="240.46822582281746"/>
    <n v="4.1654860056614051"/>
    <n v="4.4390768204418416"/>
    <n v="3.4513994338595033E-2"/>
    <n v="3.9076820441841242E-2"/>
    <m/>
    <m/>
    <m/>
    <m/>
    <m/>
    <m/>
    <m/>
    <m/>
    <m/>
    <m/>
    <m/>
    <m/>
    <m/>
    <m/>
    <m/>
    <m/>
    <m/>
    <m/>
  </r>
  <r>
    <x v="50"/>
    <n v="4165071"/>
    <n v="5.0999999999999996"/>
    <n v="5"/>
    <n v="5.2"/>
    <x v="4"/>
    <x v="3"/>
    <s v="Texas"/>
    <x v="50"/>
    <n v="21242"/>
    <n v="4143829"/>
    <n v="6.8408976449159335E-5"/>
    <n v="5.0316241322301405"/>
    <n v="5.1684420851284587"/>
    <n v="3.1624132230140489E-2"/>
    <n v="3.155791487154147E-2"/>
    <n v="20957"/>
    <n v="21527"/>
    <n v="5.0316069041800251"/>
    <n v="5.168459313178575"/>
    <n v="3.1606904180025097E-2"/>
    <n v="3.154068682142519E-2"/>
    <n v="5.1004895561419603E-3"/>
    <n v="6.841351310175192E-5"/>
    <n v="5.0320760430402087"/>
    <n v="5.1689030692437123"/>
    <n v="3.2076043040208724E-2"/>
    <n v="3.1096930756287833E-2"/>
    <n v="569.8627633482597"/>
    <n v="5.0321999353065978"/>
    <n v="5.1690192687014971"/>
    <n v="3.2199935306597816E-2"/>
    <n v="3.0980731298503095E-2"/>
    <m/>
    <m/>
    <m/>
    <m/>
    <m/>
    <m/>
    <m/>
    <m/>
    <m/>
    <m/>
    <m/>
    <m/>
    <m/>
    <m/>
    <m/>
    <m/>
    <m/>
    <m/>
  </r>
  <r>
    <x v="12"/>
    <n v="503252"/>
    <n v="5.0999999999999996"/>
    <n v="4.9000000000000004"/>
    <n v="5.3"/>
    <x v="4"/>
    <x v="3"/>
    <s v="Utah"/>
    <x v="12"/>
    <n v="2567"/>
    <n v="500685"/>
    <n v="1.9681810742343581E-4"/>
    <n v="4.9040061317251418"/>
    <n v="5.2976423465720144"/>
    <n v="4.0061317251414152E-3"/>
    <n v="2.35765342798544E-3"/>
    <n v="2468"/>
    <n v="2666"/>
    <n v="4.904103709473584"/>
    <n v="5.2975447688235713"/>
    <n v="4.1037094735836277E-3"/>
    <n v="2.4552311764285406E-3"/>
    <n v="5.1046019097635269E-3"/>
    <n v="1.9692608709415005E-4"/>
    <n v="4.9076758226693773"/>
    <n v="5.3015279968576765"/>
    <n v="7.6758226693769416E-3"/>
    <n v="1.5279968576766834E-3"/>
    <n v="198.11626387746793"/>
    <n v="4.9087609004410391"/>
    <n v="5.3024299799755656"/>
    <n v="8.7609004410387215E-3"/>
    <n v="2.4299799755658213E-3"/>
    <m/>
    <m/>
    <m/>
    <m/>
    <m/>
    <m/>
    <m/>
    <m/>
    <m/>
    <m/>
    <m/>
    <m/>
    <m/>
    <m/>
    <m/>
    <m/>
    <m/>
    <m/>
  </r>
  <r>
    <x v="43"/>
    <n v="1115877"/>
    <n v="6.6"/>
    <n v="6.5"/>
    <n v="6.8"/>
    <x v="4"/>
    <x v="3"/>
    <s v="Virginia"/>
    <x v="43"/>
    <n v="7365"/>
    <n v="1108512"/>
    <n v="1.5023813257471102E-4"/>
    <n v="6.4499516732909887"/>
    <n v="6.7504279384404109"/>
    <n v="5.004832670901127E-2"/>
    <n v="4.9572061559588931E-2"/>
    <n v="7198"/>
    <n v="7533"/>
    <n v="6.4505317342323574"/>
    <n v="6.7507440336166082"/>
    <n v="4.9468265767642627E-2"/>
    <n v="4.9255966383391581E-2"/>
    <n v="6.6018883519672004E-3"/>
    <n v="1.5026667602350004E-4"/>
    <n v="6.4516216759437004"/>
    <n v="6.7521550279907006"/>
    <n v="4.8378324056299604E-2"/>
    <n v="4.7844972009299269E-2"/>
    <n v="335.30525315359046"/>
    <n v="6.4520940187673652"/>
    <n v="6.7525788381995522"/>
    <n v="4.7905981232634787E-2"/>
    <n v="4.7421161800447642E-2"/>
    <m/>
    <m/>
    <m/>
    <m/>
    <m/>
    <m/>
    <m/>
    <m/>
    <m/>
    <m/>
    <m/>
    <m/>
    <m/>
    <m/>
    <m/>
    <m/>
    <m/>
    <m/>
  </r>
  <r>
    <x v="28"/>
    <n v="952192"/>
    <n v="6.1"/>
    <n v="5.9"/>
    <n v="6.2"/>
    <x v="4"/>
    <x v="3"/>
    <s v="Washington"/>
    <x v="28"/>
    <n v="5808"/>
    <n v="946384"/>
    <n v="1.5638975417189168E-4"/>
    <n v="5.9432204084843798"/>
    <n v="6.2559999168281628"/>
    <n v="4.3220408484379469E-2"/>
    <n v="5.5999916828162632E-2"/>
    <n v="5660"/>
    <n v="5958"/>
    <n v="5.9441793251781156"/>
    <n v="6.2571414168571042"/>
    <n v="4.4179325178115292E-2"/>
    <n v="5.7141416857104055E-2"/>
    <n v="6.1016027128507544E-3"/>
    <n v="1.5642751439697215E-4"/>
    <n v="5.9451751984537822"/>
    <n v="6.2580302272477262"/>
    <n v="4.5175198453781817E-2"/>
    <n v="5.8030227247725996E-2"/>
    <n v="297.83817857696562"/>
    <n v="5.9457323731304124"/>
    <n v="6.258523256695562"/>
    <n v="4.5732373130412007E-2"/>
    <n v="5.8523256695561798E-2"/>
    <m/>
    <m/>
    <m/>
    <m/>
    <m/>
    <m/>
    <m/>
    <m/>
    <m/>
    <m/>
    <m/>
    <m/>
    <m/>
    <m/>
    <m/>
    <m/>
    <m/>
    <m/>
  </r>
  <r>
    <x v="5"/>
    <n v="248660"/>
    <n v="3.9"/>
    <n v="3.7"/>
    <n v="4.0999999999999996"/>
    <x v="4"/>
    <x v="3"/>
    <s v="West Virginia"/>
    <x v="5"/>
    <n v="970"/>
    <n v="247690"/>
    <n v="2.4500745592148421E-4"/>
    <n v="3.6559014156300318"/>
    <n v="4.1459163274730004"/>
    <n v="4.4098584369968385E-2"/>
    <n v="4.5916327473000784E-2"/>
    <n v="909"/>
    <n v="1031"/>
    <n v="3.6555939837529157"/>
    <n v="4.146223759350117"/>
    <n v="4.4406016247084512E-2"/>
    <n v="4.6223759350117355E-2"/>
    <n v="3.9085728094138674E-3"/>
    <n v="2.4536489402305782E-4"/>
    <n v="3.6632079153908097"/>
    <n v="4.1539377034369247"/>
    <n v="3.6792084609190479E-2"/>
    <n v="5.3937703436925055E-2"/>
    <n v="121.87637808992869"/>
    <n v="3.6655210303920538"/>
    <n v="4.1556460818467569"/>
    <n v="3.4478969607946386E-2"/>
    <n v="5.5646081846757234E-2"/>
    <m/>
    <m/>
    <m/>
    <m/>
    <m/>
    <m/>
    <m/>
    <m/>
    <m/>
    <m/>
    <m/>
    <m/>
    <m/>
    <m/>
    <m/>
    <m/>
    <m/>
    <m/>
  </r>
  <r>
    <x v="13"/>
    <n v="770205"/>
    <n v="7.7"/>
    <n v="7.5"/>
    <n v="7.9"/>
    <x v="4"/>
    <x v="3"/>
    <s v="Wisconsin"/>
    <x v="13"/>
    <n v="5931"/>
    <n v="764274"/>
    <n v="1.9522125273676951E-4"/>
    <n v="7.5053260041623684"/>
    <n v="7.8957685096359072"/>
    <n v="5.3260041623683918E-3"/>
    <n v="4.2314903640932044E-3"/>
    <n v="5781"/>
    <n v="6081"/>
    <n v="7.5057939120104384"/>
    <n v="7.8953006017878353"/>
    <n v="5.7939120104384401E-3"/>
    <n v="4.6993982121650291E-3"/>
    <n v="7.7030026274082326E-3"/>
    <n v="1.95267083453745E-4"/>
    <n v="7.5077355439544879"/>
    <n v="7.8982697108619782"/>
    <n v="7.7355439544879445E-3"/>
    <n v="1.7302891380222007E-3"/>
    <n v="300.73272797422726"/>
    <n v="7.5084237600671901"/>
    <n v="7.8988798439062462"/>
    <n v="8.4237600671901447E-3"/>
    <n v="1.1201560937541544E-3"/>
    <m/>
    <m/>
    <m/>
    <m/>
    <m/>
    <m/>
    <m/>
    <m/>
    <m/>
    <m/>
    <m/>
    <m/>
    <m/>
    <m/>
    <m/>
    <m/>
    <m/>
    <m/>
  </r>
  <r>
    <x v="29"/>
    <n v="79494"/>
    <n v="4.9000000000000004"/>
    <n v="4.4000000000000004"/>
    <n v="5.4"/>
    <x v="4"/>
    <x v="3"/>
    <s v="Wyoming"/>
    <x v="29"/>
    <n v="390"/>
    <n v="79104"/>
    <n v="4.8571117004223588E-4"/>
    <n v="4.4203194737799389"/>
    <n v="5.3917418138644111"/>
    <n v="2.031947377993859E-2"/>
    <n v="8.2581861355892627E-3"/>
    <n v="351"/>
    <n v="429"/>
    <n v="4.4154275794399576"/>
    <n v="5.3966337082043925"/>
    <n v="1.5427579439957206E-2"/>
    <n v="3.3662917956078786E-3"/>
    <n v="4.9299543511927826E-3"/>
    <n v="4.8746373122925845E-4"/>
    <n v="4.4424906199635243"/>
    <n v="5.4174180824220404"/>
    <n v="4.249061996352399E-2"/>
    <n v="1.7418082422040015E-2"/>
    <n v="77.268523568973251"/>
    <n v="4.4502650780665434"/>
    <n v="5.4222225822083105"/>
    <n v="5.0265078066543012E-2"/>
    <n v="2.2222582208310193E-2"/>
    <m/>
    <m/>
    <m/>
    <m/>
    <m/>
    <m/>
    <m/>
    <m/>
    <m/>
    <m/>
    <m/>
    <m/>
    <m/>
    <m/>
    <m/>
    <m/>
    <m/>
    <m/>
  </r>
  <r>
    <x v="6"/>
    <n v="684096"/>
    <n v="4.7"/>
    <n v="4.5999999999999996"/>
    <n v="4.9000000000000004"/>
    <x v="13"/>
    <x v="3"/>
    <s v="Alabama"/>
    <x v="6"/>
    <n v="3215"/>
    <n v="680881"/>
    <n v="1.6206849930961857E-4"/>
    <n v="4.5375643007652249"/>
    <n v="4.8617012993844622"/>
    <n v="6.2435699234774766E-2"/>
    <n v="3.8298700615538195E-2"/>
    <n v="3105"/>
    <n v="3327"/>
    <n v="4.5388366545046308"/>
    <n v="4.8633525119281504"/>
    <n v="6.1163345495368837E-2"/>
    <n v="3.6647488071849921E-2"/>
    <n v="4.7024140841055726E-3"/>
    <n v="1.6213962337099163E-4"/>
    <n v="4.5402744607345813"/>
    <n v="4.8645537074765643"/>
    <n v="5.9725539265418348E-2"/>
    <n v="3.5446292523436007E-2"/>
    <n v="221.7569372456841"/>
    <n v="4.5410656055158629"/>
    <n v="4.8652243376284074"/>
    <n v="5.8934394484136732E-2"/>
    <n v="3.4775662371592908E-2"/>
    <m/>
    <m/>
    <m/>
    <m/>
    <m/>
    <m/>
    <m/>
    <m/>
    <m/>
    <m/>
    <m/>
    <m/>
    <m/>
    <m/>
    <m/>
    <m/>
    <m/>
    <m/>
  </r>
  <r>
    <x v="30"/>
    <n v="119382"/>
    <n v="5"/>
    <n v="4.5999999999999996"/>
    <n v="5.4"/>
    <x v="13"/>
    <x v="3"/>
    <s v="Alaska"/>
    <x v="30"/>
    <n v="597"/>
    <n v="118785"/>
    <n v="4.001361434983124E-4"/>
    <n v="4.6006177389965357"/>
    <n v="5.4008900259931609"/>
    <n v="6.1773899653605469E-4"/>
    <n v="8.9002599316057029E-4"/>
    <n v="550"/>
    <n v="645"/>
    <n v="4.6070596907406474"/>
    <n v="5.4028245464140321"/>
    <n v="7.0596907406477172E-3"/>
    <n v="2.8245464140317367E-3"/>
    <n v="5.0166813928009249E-3"/>
    <n v="4.0107956043668603E-4"/>
    <n v="4.6156018323642387"/>
    <n v="5.417760953237611"/>
    <n v="1.5601832364239065E-2"/>
    <n v="1.7760953237610622E-2"/>
    <n v="95.575522110226089"/>
    <n v="4.6205895239722095"/>
    <n v="5.4211494642662394"/>
    <n v="2.0589523972209811E-2"/>
    <n v="2.1149464266239093E-2"/>
    <m/>
    <m/>
    <m/>
    <m/>
    <m/>
    <m/>
    <m/>
    <m/>
    <m/>
    <m/>
    <m/>
    <m/>
    <m/>
    <m/>
    <m/>
    <m/>
    <m/>
    <m/>
  </r>
  <r>
    <x v="0"/>
    <n v="984294"/>
    <n v="6"/>
    <n v="5.8"/>
    <n v="6.1"/>
    <x v="13"/>
    <x v="3"/>
    <s v="Arizona"/>
    <x v="0"/>
    <n v="5906"/>
    <n v="978388"/>
    <n v="1.5256788099508615E-4"/>
    <n v="5.8476718847659575"/>
    <n v="6.1528076467561297"/>
    <n v="4.7671884765957628E-2"/>
    <n v="5.2807646756130033E-2"/>
    <n v="5756"/>
    <n v="6056"/>
    <n v="5.847846273572733"/>
    <n v="6.1526332579493523"/>
    <n v="4.7846273572733189E-2"/>
    <n v="5.2633257949352696E-2"/>
    <n v="6.0021677185172536E-3"/>
    <n v="1.5260412323846097E-4"/>
    <n v="5.8495635952787923"/>
    <n v="6.1547718417557142"/>
    <n v="4.9563595278792505E-2"/>
    <n v="5.477184175571459E-2"/>
    <n v="300.35522929545959"/>
    <n v="5.8501023493339845"/>
    <n v="6.1552490403500952"/>
    <n v="5.0102349333984719E-2"/>
    <n v="5.5249040350095591E-2"/>
    <m/>
    <m/>
    <m/>
    <m/>
    <m/>
    <m/>
    <m/>
    <m/>
    <m/>
    <m/>
    <m/>
    <m/>
    <m/>
    <m/>
    <m/>
    <m/>
    <m/>
    <m/>
  </r>
  <r>
    <x v="7"/>
    <n v="428469"/>
    <n v="5.2"/>
    <n v="5"/>
    <n v="5.5"/>
    <x v="13"/>
    <x v="3"/>
    <s v="Arkansas"/>
    <x v="7"/>
    <n v="2228"/>
    <n v="426241"/>
    <n v="2.1535461668022621E-4"/>
    <n v="4.9845548283438008"/>
    <n v="5.4152640617042529"/>
    <n v="1.5445171656199186E-2"/>
    <n v="8.4735938295747104E-2"/>
    <n v="2136"/>
    <n v="2321"/>
    <n v="4.985191460759121"/>
    <n v="5.4169613204222475"/>
    <n v="1.4808539240878993E-2"/>
    <n v="8.3038679577752461E-2"/>
    <n v="5.2043455585612849E-3"/>
    <n v="2.1549067708193366E-4"/>
    <n v="4.9888548814793516"/>
    <n v="5.4198362356432188"/>
    <n v="1.1145118520648367E-2"/>
    <n v="8.0163764356781186E-2"/>
    <n v="184.56493564365633"/>
    <n v="4.9901371912133419"/>
    <n v="5.4208877961181203"/>
    <n v="9.8628087866581282E-3"/>
    <n v="7.9112203881879672E-2"/>
    <m/>
    <m/>
    <m/>
    <m/>
    <m/>
    <m/>
    <m/>
    <m/>
    <m/>
    <m/>
    <m/>
    <m/>
    <m/>
    <m/>
    <m/>
    <m/>
    <m/>
    <m/>
  </r>
  <r>
    <x v="31"/>
    <n v="5714230"/>
    <n v="7.8"/>
    <n v="7.7"/>
    <n v="7.9"/>
    <x v="13"/>
    <x v="3"/>
    <s v="California"/>
    <x v="31"/>
    <n v="44571"/>
    <n v="5669659"/>
    <n v="7.2130040203705425E-5"/>
    <n v="7.727871009806532"/>
    <n v="7.8721310902139434"/>
    <n v="2.7871009806531788E-2"/>
    <n v="2.7868909786056939E-2"/>
    <n v="44159"/>
    <n v="44984"/>
    <n v="7.7279003470283838"/>
    <n v="7.8722767546983583"/>
    <n v="2.7900347028383621E-2"/>
    <n v="2.7723245301642052E-2"/>
    <n v="7.80033193706876E-3"/>
    <n v="7.2132292773076148E-5"/>
    <n v="7.7281996442956835"/>
    <n v="7.8724642298418352"/>
    <n v="2.8199644295683335E-2"/>
    <n v="2.7535770158165107E-2"/>
    <n v="824.33964261362996"/>
    <n v="7.7282890643532616"/>
    <n v="7.8725498113728785"/>
    <n v="2.8289064353261395E-2"/>
    <n v="2.7450188627121896E-2"/>
    <m/>
    <m/>
    <m/>
    <m/>
    <m/>
    <m/>
    <m/>
    <m/>
    <m/>
    <m/>
    <m/>
    <m/>
    <m/>
    <m/>
    <m/>
    <m/>
    <m/>
    <m/>
  </r>
  <r>
    <x v="8"/>
    <n v="738477"/>
    <n v="3.6"/>
    <n v="3.5"/>
    <n v="3.8"/>
    <x v="13"/>
    <x v="3"/>
    <s v="Colorado"/>
    <x v="8"/>
    <n v="2659"/>
    <n v="735818"/>
    <n v="1.3661141916680123E-4"/>
    <n v="3.4640423588113891"/>
    <n v="3.7372651971449913"/>
    <n v="3.5957641188610889E-2"/>
    <n v="6.2734802855008542E-2"/>
    <n v="2558"/>
    <n v="2760"/>
    <n v="3.4638858082242234"/>
    <n v="3.737421747732157"/>
    <n v="3.6114191775776572E-2"/>
    <n v="6.257825226784286E-2"/>
    <n v="3.6032359677115951E-3"/>
    <n v="1.3668425576454345E-4"/>
    <n v="3.4665517119470515"/>
    <n v="3.7399202234761386"/>
    <n v="3.3448288052948527E-2"/>
    <n v="6.0079776523861206E-2"/>
    <n v="201.786447992479"/>
    <n v="3.4672903637634693"/>
    <n v="3.740535702930107"/>
    <n v="3.270963623653067E-2"/>
    <n v="5.9464297069892869E-2"/>
    <m/>
    <m/>
    <m/>
    <m/>
    <m/>
    <m/>
    <m/>
    <m/>
    <m/>
    <m/>
    <m/>
    <m/>
    <m/>
    <m/>
    <m/>
    <m/>
    <m/>
    <m/>
  </r>
  <r>
    <x v="20"/>
    <n v="508413"/>
    <n v="9.1999999999999993"/>
    <n v="9"/>
    <n v="9.5"/>
    <x v="13"/>
    <x v="3"/>
    <s v="Connecticut"/>
    <x v="20"/>
    <n v="4677"/>
    <n v="503736"/>
    <n v="2.6242686986608591E-4"/>
    <n v="8.9367871549523201"/>
    <n v="9.4616408946844892"/>
    <n v="6.3212845047679878E-2"/>
    <n v="3.8359105315510789E-2"/>
    <n v="4544"/>
    <n v="4811"/>
    <n v="8.9376156785920102"/>
    <n v="9.462779275903646"/>
    <n v="6.2384321407989773E-2"/>
    <n v="3.7220724096354019E-2"/>
    <n v="9.2029223815342804E-3"/>
    <n v="2.6250447062446788E-4"/>
    <n v="8.9404179109098116"/>
    <n v="9.4654268521587497"/>
    <n v="5.9582089090188362E-2"/>
    <n v="3.4573147841250318E-2"/>
    <n v="266.85598368754472"/>
    <n v="8.9414676439957752"/>
    <n v="9.4663440090702373"/>
    <n v="5.8532356004224795E-2"/>
    <n v="3.365599092976268E-2"/>
    <m/>
    <m/>
    <m/>
    <m/>
    <m/>
    <m/>
    <m/>
    <m/>
    <m/>
    <m/>
    <m/>
    <m/>
    <m/>
    <m/>
    <m/>
    <m/>
    <m/>
    <m/>
  </r>
  <r>
    <x v="32"/>
    <n v="116509"/>
    <n v="6.2"/>
    <n v="5.8"/>
    <n v="6.7"/>
    <x v="13"/>
    <x v="3"/>
    <s v="Delaware"/>
    <x v="32"/>
    <n v="722"/>
    <n v="115787"/>
    <n v="4.5061679938674304E-4"/>
    <n v="5.7463293592791116"/>
    <n v="6.6475629580525961"/>
    <n v="5.367064072088823E-2"/>
    <n v="5.2437041947404062E-2"/>
    <n v="670"/>
    <n v="775"/>
    <n v="5.7506287067951831"/>
    <n v="6.6518466384571147"/>
    <n v="4.9371293204816702E-2"/>
    <n v="4.815336154288552E-2"/>
    <n v="6.2132269743520362E-3"/>
    <n v="4.514908346327778E-4"/>
    <n v="5.7617361397192584"/>
    <n v="6.6647178089848138"/>
    <n v="3.8263860280741469E-2"/>
    <n v="3.528219101518637E-2"/>
    <n v="105.03595767802204"/>
    <n v="5.766769929894874"/>
    <n v="6.6682667637451152"/>
    <n v="3.3230070105125797E-2"/>
    <n v="3.1733236254885E-2"/>
    <m/>
    <m/>
    <m/>
    <m/>
    <m/>
    <m/>
    <m/>
    <m/>
    <m/>
    <m/>
    <m/>
    <m/>
    <m/>
    <m/>
    <m/>
    <m/>
    <m/>
    <m/>
  </r>
  <r>
    <x v="14"/>
    <n v="2386970"/>
    <n v="5.7"/>
    <n v="5.6"/>
    <n v="5.8"/>
    <x v="13"/>
    <x v="3"/>
    <s v="Florida"/>
    <x v="14"/>
    <n v="13606"/>
    <n v="2373364"/>
    <n v="9.5504769008419239E-5"/>
    <n v="5.604608764048133"/>
    <n v="5.7956183020649714"/>
    <n v="4.6087640481333736E-3"/>
    <n v="4.3816979350284058E-3"/>
    <n v="13378"/>
    <n v="13834"/>
    <n v="5.6045949467316305"/>
    <n v="5.7956321193814748"/>
    <n v="4.5949467316308557E-3"/>
    <n v="4.3678806185249996E-3"/>
    <n v="5.7009090309484674E-3"/>
    <n v="9.5514630669395743E-5"/>
    <n v="5.6053944002790717"/>
    <n v="5.7964236616178635"/>
    <n v="5.3944002790720091E-3"/>
    <n v="3.5763383821363348E-3"/>
    <n v="455.94189052149721"/>
    <n v="5.6056122407994282"/>
    <n v="5.7966247615913797"/>
    <n v="5.6122407994285695E-3"/>
    <n v="3.3752384086200848E-3"/>
    <m/>
    <m/>
    <m/>
    <m/>
    <m/>
    <m/>
    <m/>
    <m/>
    <m/>
    <m/>
    <m/>
    <m/>
    <m/>
    <m/>
    <m/>
    <m/>
    <m/>
    <m/>
  </r>
  <r>
    <x v="1"/>
    <n v="1494420"/>
    <n v="6"/>
    <n v="5.9"/>
    <n v="6.1"/>
    <x v="13"/>
    <x v="3"/>
    <s v="Georgia"/>
    <x v="1"/>
    <n v="8967"/>
    <n v="1485453"/>
    <n v="1.2382037836895519E-4"/>
    <n v="5.8765008164758674"/>
    <n v="6.1241415732137785"/>
    <n v="2.3499183524132938E-2"/>
    <n v="2.4141573213778855E-2"/>
    <n v="8782"/>
    <n v="9152"/>
    <n v="5.8765273484027247"/>
    <n v="6.1241150412869203"/>
    <n v="2.3472651597275629E-2"/>
    <n v="2.4115041286920658E-2"/>
    <n v="6.0015910350139368E-3"/>
    <n v="1.2383975193427303E-4"/>
    <n v="5.8777512830796637"/>
    <n v="6.1254307869482103"/>
    <n v="2.2248716920336697E-2"/>
    <n v="2.543078694821066E-2"/>
    <n v="370.08898138205166"/>
    <n v="5.8781023127576875"/>
    <n v="6.1257489114768147"/>
    <n v="2.1897687242312891E-2"/>
    <n v="2.5748911476815017E-2"/>
    <m/>
    <m/>
    <m/>
    <m/>
    <m/>
    <m/>
    <m/>
    <m/>
    <m/>
    <m/>
    <m/>
    <m/>
    <m/>
    <m/>
    <m/>
    <m/>
    <m/>
    <m/>
  </r>
  <r>
    <x v="45"/>
    <n v="162491"/>
    <n v="6"/>
    <n v="5.6"/>
    <n v="6.4"/>
    <x v="13"/>
    <x v="3"/>
    <s v="Hawaii"/>
    <x v="45"/>
    <n v="975"/>
    <n v="161516"/>
    <n v="3.7550368824156862E-4"/>
    <n v="5.624828637856492"/>
    <n v="6.3758360143396295"/>
    <n v="2.4828637856492364E-2"/>
    <n v="2.4163985660370813E-2"/>
    <n v="914"/>
    <n v="1036"/>
    <n v="5.6249269190293614"/>
    <n v="6.3757377331667602"/>
    <n v="2.4926919029361727E-2"/>
    <n v="2.4262266833240176E-2"/>
    <n v="6.0120107237860683E-3"/>
    <n v="3.7604365670314591E-4"/>
    <n v="5.6359670670829223"/>
    <n v="6.3880543804892147"/>
    <n v="3.5967067082922632E-2"/>
    <n v="1.1945619510785654E-2"/>
    <n v="122.06129751155059"/>
    <n v="5.6395025985289671"/>
    <n v="6.3906728905562575"/>
    <n v="3.9502598528967425E-2"/>
    <n v="9.3271094437428204E-3"/>
    <m/>
    <m/>
    <m/>
    <m/>
    <m/>
    <m/>
    <m/>
    <m/>
    <m/>
    <m/>
    <m/>
    <m/>
    <m/>
    <m/>
    <m/>
    <m/>
    <m/>
    <m/>
  </r>
  <r>
    <x v="21"/>
    <n v="252048"/>
    <n v="6.1"/>
    <n v="5.8"/>
    <n v="6.5"/>
    <x v="13"/>
    <x v="3"/>
    <s v="Idaho"/>
    <x v="21"/>
    <n v="1537"/>
    <n v="250511"/>
    <n v="3.0392998005595619E-4"/>
    <n v="5.794114836804324"/>
    <n v="6.4019747969162362"/>
    <n v="5.8851631956757799E-3"/>
    <n v="9.8025203083763834E-2"/>
    <n v="1461"/>
    <n v="1615"/>
    <n v="5.7965149495334218"/>
    <n v="6.4075096806957408"/>
    <n v="3.485050466577988E-3"/>
    <n v="9.2490319304259216E-2"/>
    <n v="6.1055722525311133E-3"/>
    <n v="3.0420718138982734E-4"/>
    <n v="5.8013650711412854"/>
    <n v="6.4097794339209404"/>
    <n v="1.3650711412855898E-3"/>
    <n v="9.0220566079059594E-2"/>
    <n v="153.23327679858767"/>
    <n v="5.8035842251525107"/>
    <n v="6.4115277176963748"/>
    <n v="3.5842251525108892E-3"/>
    <n v="8.8472282303625249E-2"/>
    <m/>
    <m/>
    <m/>
    <m/>
    <m/>
    <m/>
    <m/>
    <m/>
    <m/>
    <m/>
    <m/>
    <m/>
    <m/>
    <m/>
    <m/>
    <m/>
    <m/>
    <m/>
  </r>
  <r>
    <x v="34"/>
    <n v="1871351"/>
    <n v="6.6"/>
    <n v="6.5"/>
    <n v="6.8"/>
    <x v="13"/>
    <x v="3"/>
    <s v="Illinois"/>
    <x v="34"/>
    <n v="12351"/>
    <n v="1859000"/>
    <n v="1.1601281539659935E-4"/>
    <n v="6.4840317513362047"/>
    <n v="6.7160573821294038"/>
    <n v="1.5968248663795315E-2"/>
    <n v="8.3942617870595981E-2"/>
    <n v="12134"/>
    <n v="12568"/>
    <n v="6.4840855617145046"/>
    <n v="6.716003571751104"/>
    <n v="1.5914438285495436E-2"/>
    <n v="8.399642824889586E-2"/>
    <n v="6.6010574027641862E-3"/>
    <n v="1.1602595921709487E-4"/>
    <n v="6.4850314435470908"/>
    <n v="6.7170833619812811"/>
    <n v="1.4968556452909176E-2"/>
    <n v="8.2916638018718736E-2"/>
    <n v="434.20965877385504"/>
    <n v="6.4853098039720329"/>
    <n v="6.7173393737544087"/>
    <n v="1.4690196027967062E-2"/>
    <n v="8.2660626245591118E-2"/>
    <m/>
    <m/>
    <m/>
    <m/>
    <m/>
    <m/>
    <m/>
    <m/>
    <m/>
    <m/>
    <m/>
    <m/>
    <m/>
    <m/>
    <m/>
    <m/>
    <m/>
    <m/>
  </r>
  <r>
    <x v="22"/>
    <n v="955993"/>
    <n v="10"/>
    <n v="9.8000000000000007"/>
    <n v="10.199999999999999"/>
    <x v="13"/>
    <x v="3"/>
    <s v="Indiana"/>
    <x v="22"/>
    <n v="9560"/>
    <n v="946433"/>
    <n v="1.9945269373719716E-4"/>
    <n v="9.8006205285562711"/>
    <n v="10.199525916030666"/>
    <n v="6.2052855627037218E-4"/>
    <n v="4.7408396933334984E-4"/>
    <n v="9370"/>
    <n v="9751"/>
    <n v="9.801326997164205"/>
    <n v="10.19986548018657"/>
    <n v="1.3269971642042577E-3"/>
    <n v="1.3451981342882391E-4"/>
    <n v="1.0002042177063223E-2"/>
    <n v="1.9948144647662848E-4"/>
    <n v="9.8025607305865954"/>
    <n v="10.201523623539851"/>
    <n v="2.5607305865946728E-3"/>
    <n v="1.5236235398514708E-3"/>
    <n v="381.36023421148116"/>
    <n v="9.8031083429142161"/>
    <n v="10.202022039772816"/>
    <n v="3.1083429142153562E-3"/>
    <n v="2.022039772816342E-3"/>
    <m/>
    <m/>
    <m/>
    <m/>
    <m/>
    <m/>
    <m/>
    <m/>
    <m/>
    <m/>
    <m/>
    <m/>
    <m/>
    <m/>
    <m/>
    <m/>
    <m/>
    <m/>
  </r>
  <r>
    <x v="33"/>
    <n v="431082"/>
    <n v="1.5"/>
    <n v="1.4"/>
    <n v="1.6"/>
    <x v="13"/>
    <x v="3"/>
    <s v="Iowa"/>
    <x v="33"/>
    <n v="647"/>
    <n v="430435"/>
    <n v="1.1556177042206021E-4"/>
    <n v="1.3853127731682544"/>
    <n v="1.616436314012375"/>
    <n v="1.4687226831745503E-2"/>
    <n v="1.6436314012374886E-2"/>
    <n v="597"/>
    <n v="697"/>
    <n v="1.3848873300207385"/>
    <n v="1.6168617571598907"/>
    <n v="1.5112669979261417E-2"/>
    <n v="1.6861757159890578E-2"/>
    <n v="1.5053167304552612E-3"/>
    <n v="1.1581710721733091E-4"/>
    <n v="1.3894996232379302"/>
    <n v="1.6211338376725921"/>
    <n v="1.0500376762069719E-2"/>
    <n v="2.1133837672592026E-2"/>
    <n v="99.668807216089235"/>
    <n v="1.3908745501203794"/>
    <n v="1.6220786343900084"/>
    <n v="9.1254498796204953E-3"/>
    <n v="2.2078634390008345E-2"/>
    <m/>
    <m/>
    <m/>
    <m/>
    <m/>
    <m/>
    <m/>
    <m/>
    <m/>
    <m/>
    <m/>
    <m/>
    <m/>
    <m/>
    <m/>
    <m/>
    <m/>
    <m/>
  </r>
  <r>
    <x v="35"/>
    <n v="423087"/>
    <n v="4.7"/>
    <n v="4.5"/>
    <n v="4.9000000000000004"/>
    <x v="13"/>
    <x v="3"/>
    <s v="Kansas"/>
    <x v="35"/>
    <n v="1989"/>
    <n v="421098"/>
    <n v="2.0611640079442806E-4"/>
    <n v="4.4950443533766995"/>
    <n v="4.9072771549655556"/>
    <n v="4.9556466233005025E-3"/>
    <n v="7.2771549655552548E-3"/>
    <n v="1902"/>
    <n v="2076"/>
    <n v="4.4955292883024063"/>
    <n v="4.9067922200398497"/>
    <n v="4.4707116975937211E-3"/>
    <n v="6.7922200398493615E-3"/>
    <n v="4.7056578264507831E-3"/>
    <n v="2.0626258838937994E-4"/>
    <n v="4.4993952380614024"/>
    <n v="4.9119204148401634"/>
    <n v="6.0476193859759775E-4"/>
    <n v="1.1920414840163041E-2"/>
    <n v="174.43082462730345"/>
    <n v="4.5007008672912416"/>
    <n v="4.9129783442176249"/>
    <n v="7.0086729124163583E-4"/>
    <n v="1.297834421762456E-2"/>
    <m/>
    <m/>
    <m/>
    <m/>
    <m/>
    <m/>
    <m/>
    <m/>
    <m/>
    <m/>
    <m/>
    <m/>
    <m/>
    <m/>
    <m/>
    <m/>
    <m/>
    <m/>
  </r>
  <r>
    <x v="36"/>
    <n v="600532"/>
    <n v="4.9000000000000004"/>
    <n v="4.8"/>
    <n v="5.0999999999999996"/>
    <x v="13"/>
    <x v="3"/>
    <s v="Kentucky"/>
    <x v="36"/>
    <n v="2943"/>
    <n v="597589"/>
    <n v="1.7662016579361907E-4"/>
    <n v="4.7240345869922438"/>
    <n v="5.0772749185794819"/>
    <n v="7.5965413007756055E-2"/>
    <n v="2.2725081420517768E-2"/>
    <n v="2837"/>
    <n v="3049"/>
    <n v="4.7241445917952749"/>
    <n v="5.0771649137764516"/>
    <n v="7.5855408204724917E-2"/>
    <n v="2.2835086223548018E-2"/>
    <n v="4.9038217640042106E-3"/>
    <n v="1.7670476255339114E-4"/>
    <n v="4.7271170014508197"/>
    <n v="5.0805265265576018"/>
    <n v="7.2882998549180122E-2"/>
    <n v="1.9473473442397804E-2"/>
    <n v="212.14897292193544"/>
    <n v="4.7280212885413198"/>
    <n v="5.0812874190133721"/>
    <n v="7.1978711458680067E-2"/>
    <n v="1.8712580986627536E-2"/>
    <m/>
    <m/>
    <m/>
    <m/>
    <m/>
    <m/>
    <m/>
    <m/>
    <m/>
    <m/>
    <m/>
    <m/>
    <m/>
    <m/>
    <m/>
    <m/>
    <m/>
    <m/>
  </r>
  <r>
    <x v="37"/>
    <n v="607705"/>
    <n v="4.2"/>
    <n v="4"/>
    <n v="4.3"/>
    <x v="13"/>
    <x v="3"/>
    <s v="Louisiana"/>
    <x v="37"/>
    <n v="2552"/>
    <n v="605153"/>
    <n v="1.625854985109101E-4"/>
    <n v="4.0368204632633065"/>
    <n v="4.3619914602851271"/>
    <n v="3.6820463263306458E-2"/>
    <n v="6.1991460285127253E-2"/>
    <n v="2454"/>
    <n v="2652"/>
    <n v="4.0381435071292815"/>
    <n v="4.3639594869221083"/>
    <n v="3.8143507129281495E-2"/>
    <n v="6.395948692210851E-2"/>
    <n v="4.2025400243965432E-3"/>
    <n v="1.6267557926755144E-4"/>
    <n v="4.039864445128992"/>
    <n v="4.3652156036640948"/>
    <n v="3.986444512899201E-2"/>
    <n v="6.5215603664094957E-2"/>
    <n v="197.62610196131413"/>
    <n v="4.0407634559585164"/>
    <n v="4.3659621176842656"/>
    <n v="4.0763455958516381E-2"/>
    <n v="6.5962117684265742E-2"/>
    <m/>
    <m/>
    <m/>
    <m/>
    <m/>
    <m/>
    <m/>
    <m/>
    <m/>
    <m/>
    <m/>
    <m/>
    <m/>
    <m/>
    <m/>
    <m/>
    <m/>
    <m/>
  </r>
  <r>
    <x v="23"/>
    <n v="171738"/>
    <n v="11.4"/>
    <n v="10.9"/>
    <n v="11.9"/>
    <x v="13"/>
    <x v="3"/>
    <s v="Maine"/>
    <x v="23"/>
    <n v="1958"/>
    <n v="169780"/>
    <n v="5.0210910641005962E-4"/>
    <n v="10.898978596952038"/>
    <n v="11.903196809772158"/>
    <n v="1.0214030479627212E-3"/>
    <n v="3.1968097721577493E-3"/>
    <n v="1872"/>
    <n v="2044"/>
    <n v="10.900324913531076"/>
    <n v="11.90185049319312"/>
    <n v="3.2491353107566567E-4"/>
    <n v="1.8504931931193624E-3"/>
    <n v="1.1412016505484403E-2"/>
    <n v="5.0246017124624194E-4"/>
    <n v="10.909556334238161"/>
    <n v="11.914476676730645"/>
    <n v="9.556334238160602E-3"/>
    <n v="1.4476676730645011E-2"/>
    <n v="172.48344247864517"/>
    <n v="10.912768794437348"/>
    <n v="11.917086909426246"/>
    <n v="1.2768794437347353E-2"/>
    <n v="1.7086909426245356E-2"/>
    <m/>
    <m/>
    <m/>
    <m/>
    <m/>
    <m/>
    <m/>
    <m/>
    <m/>
    <m/>
    <m/>
    <m/>
    <m/>
    <m/>
    <m/>
    <m/>
    <m/>
    <m/>
  </r>
  <r>
    <x v="2"/>
    <n v="758358"/>
    <n v="9.1"/>
    <n v="8.8000000000000007"/>
    <n v="9.3000000000000007"/>
    <x v="13"/>
    <x v="3"/>
    <s v="Maryland"/>
    <x v="2"/>
    <n v="6901"/>
    <n v="751457"/>
    <n v="2.1371980196314725E-4"/>
    <n v="8.8862039807357878"/>
    <n v="9.3136435846620849"/>
    <n v="8.6203980735787056E-2"/>
    <n v="1.3643584662084152E-2"/>
    <n v="6739"/>
    <n v="7064"/>
    <n v="8.8863043575725449"/>
    <n v="9.3148618462520343"/>
    <n v="8.6304357572544177E-2"/>
    <n v="1.4861846252033573E-2"/>
    <n v="9.1024104220902811E-3"/>
    <n v="2.1376265439132121E-4"/>
    <n v="8.8886477676989593"/>
    <n v="9.3161730764816024"/>
    <n v="8.8647767698958546E-2"/>
    <n v="1.6173076481601711E-2"/>
    <n v="324.16337000512942"/>
    <n v="8.889343682482524"/>
    <n v="9.3167957934452197"/>
    <n v="8.9343682482523334E-2"/>
    <n v="1.6795793445218976E-2"/>
    <m/>
    <m/>
    <m/>
    <m/>
    <m/>
    <m/>
    <m/>
    <m/>
    <m/>
    <m/>
    <m/>
    <m/>
    <m/>
    <m/>
    <m/>
    <m/>
    <m/>
    <m/>
  </r>
  <r>
    <x v="17"/>
    <n v="859991"/>
    <n v="9.4"/>
    <n v="9.1999999999999993"/>
    <n v="9.6"/>
    <x v="13"/>
    <x v="3"/>
    <s v="Massachusetts"/>
    <x v="17"/>
    <n v="8084"/>
    <n v="851907"/>
    <n v="2.0394660368470996E-4"/>
    <n v="9.1961517694377992"/>
    <n v="9.60404497680722"/>
    <n v="3.8482305622000723E-3"/>
    <n v="4.0449768072203796E-3"/>
    <n v="7909"/>
    <n v="8260"/>
    <n v="9.196607871477724"/>
    <n v="9.6047516776338355"/>
    <n v="3.3921285222753284E-3"/>
    <n v="4.7516776338358824E-3"/>
    <n v="9.4022898040807927E-3"/>
    <n v="2.0398146583555519E-4"/>
    <n v="9.1983083382452371"/>
    <n v="9.6062712699163484"/>
    <n v="1.6916617547622081E-3"/>
    <n v="6.2712699163487429E-3"/>
    <n v="350.79477597825269"/>
    <n v="9.198919528402806"/>
    <n v="9.6068228774312647"/>
    <n v="1.0804715971932666E-3"/>
    <n v="6.8228774312650842E-3"/>
    <m/>
    <m/>
    <m/>
    <m/>
    <m/>
    <m/>
    <m/>
    <m/>
    <m/>
    <m/>
    <m/>
    <m/>
    <m/>
    <m/>
    <m/>
    <m/>
    <m/>
    <m/>
  </r>
  <r>
    <x v="38"/>
    <n v="1477988"/>
    <n v="8"/>
    <n v="7.9"/>
    <n v="8.1999999999999993"/>
    <x v="13"/>
    <x v="3"/>
    <s v="Michigan"/>
    <x v="38"/>
    <n v="11824"/>
    <n v="1466164"/>
    <n v="1.4362009690768745E-4"/>
    <n v="7.8564448562583742"/>
    <n v="8.1436850500737492"/>
    <n v="4.3555143741626168E-2"/>
    <n v="5.631494992625008E-2"/>
    <n v="11612"/>
    <n v="12037"/>
    <n v="7.856626711448266"/>
    <n v="8.1441797903636566"/>
    <n v="4.337328855173439E-2"/>
    <n v="5.582020963634271E-2"/>
    <n v="8.001343713601167E-3"/>
    <n v="1.4363698791290447E-4"/>
    <n v="7.8577067256882618"/>
    <n v="8.1449807015140721"/>
    <n v="4.2293274311738571E-2"/>
    <n v="5.5019298485927237E-2"/>
    <n v="424.54603555413684"/>
    <n v="7.8580594194415703"/>
    <n v="8.1453046014820192"/>
    <n v="4.1940580558430085E-2"/>
    <n v="5.4695398517980109E-2"/>
    <m/>
    <m/>
    <m/>
    <m/>
    <m/>
    <m/>
    <m/>
    <m/>
    <m/>
    <m/>
    <m/>
    <m/>
    <m/>
    <m/>
    <m/>
    <m/>
    <m/>
    <m/>
  </r>
  <r>
    <x v="15"/>
    <n v="760009"/>
    <n v="14.8"/>
    <n v="14.6"/>
    <n v="15.1"/>
    <x v="13"/>
    <x v="3"/>
    <s v="Minnesota"/>
    <x v="15"/>
    <n v="11248"/>
    <n v="748761"/>
    <n v="2.714746299816941E-4"/>
    <n v="14.528350108935872"/>
    <n v="15.071299368899259"/>
    <n v="7.1649891064128113E-2"/>
    <n v="2.8700631100740281E-2"/>
    <n v="11042"/>
    <n v="11455"/>
    <n v="14.528775317134402"/>
    <n v="15.072189934592879"/>
    <n v="7.1224682865597799E-2"/>
    <n v="2.7810065407120277E-2"/>
    <n v="1.4802277166549554E-2"/>
    <n v="2.7150717362522605E-4"/>
    <n v="14.530769992924329"/>
    <n v="15.073784340174781"/>
    <n v="6.9230007075670841E-2"/>
    <n v="2.6215659825219007E-2"/>
    <n v="412.65517093681348"/>
    <n v="14.531455972169038"/>
    <n v="15.074414128171686"/>
    <n v="6.8544027830961696E-2"/>
    <n v="2.5585871828313955E-2"/>
    <m/>
    <m/>
    <m/>
    <m/>
    <m/>
    <m/>
    <m/>
    <m/>
    <m/>
    <m/>
    <m/>
    <m/>
    <m/>
    <m/>
    <m/>
    <m/>
    <m/>
    <m/>
  </r>
  <r>
    <x v="48"/>
    <n v="441712"/>
    <n v="3.9"/>
    <n v="3.7"/>
    <n v="4.0999999999999996"/>
    <x v="13"/>
    <x v="3"/>
    <s v="Mississippi"/>
    <x v="48"/>
    <n v="1723"/>
    <n v="439989"/>
    <n v="1.8382426678072492E-4"/>
    <n v="3.7169074317015443"/>
    <n v="4.0845559652629939"/>
    <n v="1.6907431701544073E-2"/>
    <n v="1.544403473700573E-2"/>
    <n v="1642"/>
    <n v="1804"/>
    <n v="3.7173542942007463"/>
    <n v="4.0841091027637919"/>
    <n v="1.7354294200746079E-2"/>
    <n v="1.5890897236207735E-2"/>
    <n v="3.905046112255302E-3"/>
    <n v="1.8397529507512944E-4"/>
    <n v="3.7210708171801725"/>
    <n v="4.0890214073304314"/>
    <n v="2.1070817180172341E-2"/>
    <n v="1.0978592669568243E-2"/>
    <n v="162.41673200272837"/>
    <n v="3.7223305326310467"/>
    <n v="4.0900255907623713"/>
    <n v="2.2330532631046562E-2"/>
    <n v="9.9744092376283788E-3"/>
    <m/>
    <m/>
    <m/>
    <m/>
    <m/>
    <m/>
    <m/>
    <m/>
    <m/>
    <m/>
    <m/>
    <m/>
    <m/>
    <m/>
    <m/>
    <m/>
    <m/>
    <m/>
  </r>
  <r>
    <x v="9"/>
    <n v="823382"/>
    <n v="7.1"/>
    <n v="6.9"/>
    <n v="7.3"/>
    <x v="13"/>
    <x v="3"/>
    <s v="Missouri"/>
    <x v="9"/>
    <n v="5846"/>
    <n v="817536"/>
    <n v="1.8135472974206005E-4"/>
    <n v="6.9186304533199934"/>
    <n v="7.2813399128041141"/>
    <n v="1.8630453319993023E-2"/>
    <n v="1.8660087195885744E-2"/>
    <n v="5697"/>
    <n v="5996"/>
    <n v="6.9190242196210265"/>
    <n v="7.2821606496134237"/>
    <n v="1.9024219621026184E-2"/>
    <n v="1.7839350386576136E-2"/>
    <n v="7.1022847794533208E-3"/>
    <n v="1.8139803999012798E-4"/>
    <n v="6.9208867394631932"/>
    <n v="7.2836828194434489"/>
    <n v="2.088673946319286E-2"/>
    <n v="1.6317180556550959E-2"/>
    <n v="298.66046574013819"/>
    <n v="6.9215308420205597"/>
    <n v="7.2842532143302297"/>
    <n v="2.1530842020559326E-2"/>
    <n v="1.5746785669770169E-2"/>
    <m/>
    <m/>
    <m/>
    <m/>
    <m/>
    <m/>
    <m/>
    <m/>
    <m/>
    <m/>
    <m/>
    <m/>
    <m/>
    <m/>
    <m/>
    <m/>
    <m/>
    <m/>
  </r>
  <r>
    <x v="40"/>
    <n v="259837"/>
    <n v="6.1"/>
    <n v="5.8"/>
    <n v="6.4"/>
    <x v="13"/>
    <x v="3"/>
    <s v="Nebraska"/>
    <x v="40"/>
    <n v="1585"/>
    <n v="258252"/>
    <n v="2.9938709828849277E-4"/>
    <n v="5.8005909648818799"/>
    <n v="6.3993651614588654"/>
    <n v="5.9096488188004059E-4"/>
    <n v="6.348385411349966E-4"/>
    <n v="1508"/>
    <n v="1663"/>
    <n v="5.8036384348649346"/>
    <n v="6.4001662580771788"/>
    <n v="3.6384348649347587E-3"/>
    <n v="1.6625807717840502E-4"/>
    <n v="6.1072798275318115E-3"/>
    <n v="2.9965188874123946E-4"/>
    <n v="5.8076279387905725"/>
    <n v="6.4069317162730508"/>
    <n v="7.6279387905726637E-3"/>
    <n v="6.9317162730504478E-3"/>
    <n v="155.60672377420303"/>
    <n v="5.8097770891127913"/>
    <n v="6.4086310756554088"/>
    <n v="9.7770891127915149E-3"/>
    <n v="8.6310756554084378E-3"/>
    <m/>
    <m/>
    <m/>
    <m/>
    <m/>
    <m/>
    <m/>
    <m/>
    <m/>
    <m/>
    <m/>
    <m/>
    <m/>
    <m/>
    <m/>
    <m/>
    <m/>
    <m/>
  </r>
  <r>
    <x v="18"/>
    <n v="392478"/>
    <n v="6.7"/>
    <n v="6.4"/>
    <n v="6.9"/>
    <x v="13"/>
    <x v="3"/>
    <s v="Nevada"/>
    <x v="18"/>
    <n v="2630"/>
    <n v="389848"/>
    <n v="2.5524112130871965E-4"/>
    <n v="6.445771419521594"/>
    <n v="6.9562536621390336"/>
    <n v="4.5771419521593693E-2"/>
    <n v="5.6253662139033267E-2"/>
    <n v="2530"/>
    <n v="2730"/>
    <n v="6.4462211894679449"/>
    <n v="6.9558038921926837"/>
    <n v="4.6221189467944512E-2"/>
    <n v="5.5803892192683335E-2"/>
    <n v="6.7058407584608959E-3"/>
    <n v="2.553768328088022E-4"/>
    <n v="6.4504639256520937"/>
    <n v="6.9612175912696976"/>
    <n v="5.0463925652093344E-2"/>
    <n v="6.121759126969728E-2"/>
    <n v="200.37095931380034"/>
    <n v="6.4518532636856527"/>
    <n v="6.9623761418117818"/>
    <n v="5.1853263685652351E-2"/>
    <n v="6.2376141811781416E-2"/>
    <m/>
    <m/>
    <m/>
    <m/>
    <m/>
    <m/>
    <m/>
    <m/>
    <m/>
    <m/>
    <m/>
    <m/>
    <m/>
    <m/>
    <m/>
    <m/>
    <m/>
    <m/>
  </r>
  <r>
    <x v="24"/>
    <n v="182184"/>
    <n v="7"/>
    <n v="6.6"/>
    <n v="7.4"/>
    <x v="13"/>
    <x v="3"/>
    <s v="New Hampshire"/>
    <x v="24"/>
    <n v="1275"/>
    <n v="180909"/>
    <n v="3.827964664539753E-4"/>
    <n v="6.6156227141546395"/>
    <n v="7.3812156470625911"/>
    <n v="1.5622714154639894E-2"/>
    <n v="1.878435293740921E-2"/>
    <n v="1206"/>
    <n v="1345"/>
    <n v="6.6196812014227371"/>
    <n v="7.3826461160145787"/>
    <n v="1.9681201422737438E-2"/>
    <n v="1.7353883985421703E-2"/>
    <n v="7.0088141952050357E-3"/>
    <n v="3.8321561451239167E-4"/>
    <n v="6.6255985806926443"/>
    <n v="7.3920298097174273"/>
    <n v="2.5598580692644646E-2"/>
    <n v="7.9701902825730642E-3"/>
    <n v="139.50452422724487"/>
    <n v="6.6286995752660589"/>
    <n v="7.3944176556286099"/>
    <n v="2.8699575266059263E-2"/>
    <n v="5.5823443713904908E-3"/>
    <m/>
    <m/>
    <m/>
    <m/>
    <m/>
    <m/>
    <m/>
    <m/>
    <m/>
    <m/>
    <m/>
    <m/>
    <m/>
    <m/>
    <m/>
    <m/>
    <m/>
    <m/>
  </r>
  <r>
    <x v="3"/>
    <n v="1215597"/>
    <n v="8.3000000000000007"/>
    <n v="8.1999999999999993"/>
    <n v="8.5"/>
    <x v="13"/>
    <x v="3"/>
    <s v="New Jersey"/>
    <x v="3"/>
    <n v="10089"/>
    <n v="1205508"/>
    <n v="1.6127712430378377E-4"/>
    <n v="8.1383484917515378"/>
    <n v="8.4609027403591046"/>
    <n v="6.165150824846144E-2"/>
    <n v="3.9097259640895388E-2"/>
    <n v="9894"/>
    <n v="10286"/>
    <n v="8.1392106100952866"/>
    <n v="8.4616859041277657"/>
    <n v="6.0789389904712721E-2"/>
    <n v="3.8314095872234333E-2"/>
    <n v="8.3011794540224365E-3"/>
    <n v="1.6129932374961626E-4"/>
    <n v="8.1398801302728199"/>
    <n v="8.462478777772052"/>
    <n v="6.011986972717942E-2"/>
    <n v="3.7521222227947959E-2"/>
    <n v="392.10516006793438"/>
    <n v="8.1403103814086908"/>
    <n v="8.4628711650927304"/>
    <n v="5.9689618591308502E-2"/>
    <n v="3.7128834907269592E-2"/>
    <m/>
    <m/>
    <m/>
    <m/>
    <m/>
    <m/>
    <m/>
    <m/>
    <m/>
    <m/>
    <m/>
    <m/>
    <m/>
    <m/>
    <m/>
    <m/>
    <m/>
    <m/>
  </r>
  <r>
    <x v="49"/>
    <n v="300747"/>
    <n v="3.6"/>
    <n v="3.4"/>
    <n v="3.8"/>
    <x v="13"/>
    <x v="3"/>
    <s v="New Mexico"/>
    <x v="49"/>
    <n v="1083"/>
    <n v="299664"/>
    <n v="2.1408076582149266E-4"/>
    <n v="3.3869526609458567"/>
    <n v="3.8151141925888421"/>
    <n v="1.3047339054143237E-2"/>
    <n v="1.5114192588842279E-2"/>
    <n v="1019"/>
    <n v="1148"/>
    <n v="3.3882299740313289"/>
    <n v="3.8171619334523701"/>
    <n v="1.177002596867105E-2"/>
    <n v="1.716193345237027E-2"/>
    <n v="3.6073738784830507E-3"/>
    <n v="2.1436089043722626E-4"/>
    <n v="3.3930129880458244"/>
    <n v="3.821734768920277"/>
    <n v="6.9870119541755038E-3"/>
    <n v="2.1734768920277148E-2"/>
    <n v="128.79597549430054"/>
    <n v="3.3949123357747846"/>
    <n v="3.8231604326697535"/>
    <n v="5.0876642252153381E-3"/>
    <n v="2.316043266975365E-2"/>
    <m/>
    <m/>
    <m/>
    <m/>
    <m/>
    <m/>
    <m/>
    <m/>
    <m/>
    <m/>
    <m/>
    <m/>
    <m/>
    <m/>
    <m/>
    <m/>
    <m/>
    <m/>
  </r>
  <r>
    <x v="25"/>
    <n v="2408209"/>
    <n v="7.4"/>
    <n v="7.3"/>
    <n v="7.5"/>
    <x v="13"/>
    <x v="3"/>
    <s v="New York"/>
    <x v="25"/>
    <n v="17821"/>
    <n v="2390388"/>
    <n v="1.0824480525309076E-4"/>
    <n v="7.2918604181722841"/>
    <n v="7.5083500286784659"/>
    <n v="8.1395818277156806E-3"/>
    <n v="8.3500286784659039E-3"/>
    <n v="17561"/>
    <n v="18082"/>
    <n v="7.2921411721324851"/>
    <n v="7.5084845210693922"/>
    <n v="7.8588278675146839E-3"/>
    <n v="8.4845210693922368E-3"/>
    <n v="7.4008909937602419E-3"/>
    <n v="1.0825327466694986E-4"/>
    <n v="7.2926377190932925"/>
    <n v="7.5091442684271916"/>
    <n v="7.3622809067073192E-3"/>
    <n v="9.1442684271916264E-3"/>
    <n v="521.35912160595467"/>
    <n v="7.292852552836818"/>
    <n v="7.5093446803724113"/>
    <n v="7.1474471631818304E-3"/>
    <n v="9.3446803724113181E-3"/>
    <m/>
    <m/>
    <m/>
    <m/>
    <m/>
    <m/>
    <m/>
    <m/>
    <m/>
    <m/>
    <m/>
    <m/>
    <m/>
    <m/>
    <m/>
    <m/>
    <m/>
    <m/>
  </r>
  <r>
    <x v="10"/>
    <n v="1351217"/>
    <n v="6.7"/>
    <n v="6.5"/>
    <n v="6.8"/>
    <x v="13"/>
    <x v="3"/>
    <s v="North Carolina"/>
    <x v="10"/>
    <n v="9053"/>
    <n v="1342164"/>
    <n v="1.3754965114847324E-4"/>
    <n v="6.5623364515278544"/>
    <n v="6.8374357538248018"/>
    <n v="6.2336451527854386E-2"/>
    <n v="3.7435753824802021E-2"/>
    <n v="8868"/>
    <n v="9239"/>
    <n v="6.562972490725028"/>
    <n v="6.8375397882057438"/>
    <n v="6.2972490725027974E-2"/>
    <n v="3.7539788205743996E-2"/>
    <n v="6.7012885322538171E-3"/>
    <n v="1.3757090227234034E-4"/>
    <n v="6.5637176299814772"/>
    <n v="6.8388594345261575"/>
    <n v="6.3717629981477231E-2"/>
    <n v="3.8859434526157699E-2"/>
    <n v="371.72850740554276"/>
    <n v="6.5641057357668657"/>
    <n v="6.8392114002148867"/>
    <n v="6.4105735766865735E-2"/>
    <n v="3.9211400214886893E-2"/>
    <m/>
    <m/>
    <m/>
    <m/>
    <m/>
    <m/>
    <m/>
    <m/>
    <m/>
    <m/>
    <m/>
    <m/>
    <m/>
    <m/>
    <m/>
    <m/>
    <m/>
    <m/>
  </r>
  <r>
    <x v="46"/>
    <n v="86316"/>
    <n v="5.9"/>
    <n v="5.4"/>
    <n v="6.4"/>
    <x v="13"/>
    <x v="3"/>
    <s v="North Dakota"/>
    <x v="46"/>
    <n v="509"/>
    <n v="85807"/>
    <n v="5.1077705744897171E-4"/>
    <n v="5.386159779290451"/>
    <n v="6.4077138941883938"/>
    <n v="1.3840220709549378E-2"/>
    <n v="7.7138941883934109E-3"/>
    <n v="466"/>
    <n v="554"/>
    <n v="5.3987673200797071"/>
    <n v="6.4182770285926134"/>
    <n v="1.2326799202933003E-3"/>
    <n v="1.8277028592613043E-2"/>
    <n v="5.9189257159848281E-3"/>
    <n v="5.12183619286981E-4"/>
    <n v="5.4067420966978466"/>
    <n v="6.4311093352718096"/>
    <n v="6.7420966978462005E-3"/>
    <n v="3.1109335271809258E-2"/>
    <n v="88.217081292255131"/>
    <n v="5.4137285340955259"/>
    <n v="6.4357077198930277"/>
    <n v="1.3728534095525546E-2"/>
    <n v="3.5707719893027345E-2"/>
    <m/>
    <m/>
    <m/>
    <m/>
    <m/>
    <m/>
    <m/>
    <m/>
    <m/>
    <m/>
    <m/>
    <m/>
    <m/>
    <m/>
    <m/>
    <m/>
    <m/>
    <m/>
  </r>
  <r>
    <x v="41"/>
    <n v="1603854"/>
    <n v="7.8"/>
    <n v="7.6"/>
    <n v="7.9"/>
    <x v="13"/>
    <x v="3"/>
    <s v="Ohio"/>
    <x v="41"/>
    <n v="12510"/>
    <n v="1591344"/>
    <n v="1.3614808401039887E-4"/>
    <n v="7.6638137579028927"/>
    <n v="7.9361099259236907"/>
    <n v="6.3813757902893009E-2"/>
    <n v="3.6109925923690334E-2"/>
    <n v="12292"/>
    <n v="12729"/>
    <n v="7.6640392454674799"/>
    <n v="7.9365079365079367"/>
    <n v="6.4039245467480299E-2"/>
    <n v="3.6507936507936378E-2"/>
    <n v="7.8011407283016315E-3"/>
    <n v="1.361632317921825E-4"/>
    <n v="7.664977496509449"/>
    <n v="7.9373039600938133"/>
    <n v="6.4977496509449395E-2"/>
    <n v="3.7303960093812982E-2"/>
    <n v="436.73153422448655"/>
    <n v="7.6653021511655925"/>
    <n v="7.9376028020931404"/>
    <n v="6.5302151165592903E-2"/>
    <n v="3.7602802093140042E-2"/>
    <m/>
    <m/>
    <m/>
    <m/>
    <m/>
    <m/>
    <m/>
    <m/>
    <m/>
    <m/>
    <m/>
    <m/>
    <m/>
    <m/>
    <m/>
    <m/>
    <m/>
    <m/>
  </r>
  <r>
    <x v="26"/>
    <n v="562297"/>
    <n v="4.2"/>
    <n v="4.0999999999999996"/>
    <n v="4.4000000000000004"/>
    <x v="13"/>
    <x v="3"/>
    <s v="Oklahoma"/>
    <x v="26"/>
    <n v="2362"/>
    <n v="559935"/>
    <n v="1.6904728317656355E-4"/>
    <n v="4.0315797875707471"/>
    <n v="4.3696743539238732"/>
    <n v="6.8420212429252558E-2"/>
    <n v="3.03256460761272E-2"/>
    <n v="2267"/>
    <n v="2457"/>
    <n v="4.0316772097308009"/>
    <n v="4.3695769317638185"/>
    <n v="6.8322790269198741E-2"/>
    <n v="3.0423068236181905E-2"/>
    <n v="4.2040142128854808E-3"/>
    <n v="1.6914847525489738E-4"/>
    <n v="4.0348657376305841"/>
    <n v="4.3731626881403782"/>
    <n v="6.5134262369415552E-2"/>
    <n v="2.6837311859622126E-2"/>
    <n v="190.12833395932915"/>
    <n v="4.0358405947661655"/>
    <n v="4.373966238444849"/>
    <n v="6.4159405233834121E-2"/>
    <n v="2.6033761555151358E-2"/>
    <m/>
    <m/>
    <m/>
    <m/>
    <m/>
    <m/>
    <m/>
    <m/>
    <m/>
    <m/>
    <m/>
    <m/>
    <m/>
    <m/>
    <m/>
    <m/>
    <m/>
    <m/>
  </r>
  <r>
    <x v="19"/>
    <n v="521133"/>
    <n v="12.4"/>
    <n v="12.1"/>
    <n v="12.7"/>
    <x v="13"/>
    <x v="3"/>
    <s v="Oregon"/>
    <x v="19"/>
    <n v="6462"/>
    <n v="514671"/>
    <n v="3.0045093103259213E-4"/>
    <n v="12.099454659286961"/>
    <n v="12.700356521352145"/>
    <n v="5.4534071303891096E-4"/>
    <n v="3.5652135214547798E-4"/>
    <n v="6306"/>
    <n v="6619"/>
    <n v="12.100557823050929"/>
    <n v="12.701172253532208"/>
    <n v="5.5782305092932916E-4"/>
    <n v="1.1722535322089556E-3"/>
    <n v="1.2403499839535169E-2"/>
    <n v="3.0051431270670996E-4"/>
    <n v="12.10298552682846"/>
    <n v="12.704014152241879"/>
    <n v="2.9855268284606495E-3"/>
    <n v="4.0141522418792874E-3"/>
    <n v="313.16138881601887"/>
    <n v="12.103999435819532"/>
    <n v="12.704919125050068"/>
    <n v="3.9994358195318824E-3"/>
    <n v="4.9191250500690842E-3"/>
    <m/>
    <m/>
    <m/>
    <m/>
    <m/>
    <m/>
    <m/>
    <m/>
    <m/>
    <m/>
    <m/>
    <m/>
    <m/>
    <m/>
    <m/>
    <m/>
    <m/>
    <m/>
  </r>
  <r>
    <x v="11"/>
    <n v="1639316"/>
    <n v="9.1"/>
    <n v="9"/>
    <n v="9.3000000000000007"/>
    <x v="13"/>
    <x v="3"/>
    <s v="Pennsylvania"/>
    <x v="11"/>
    <n v="14918"/>
    <n v="1624398"/>
    <n v="1.4536357623606724E-4"/>
    <n v="8.9547733101238549"/>
    <n v="9.245500462595988"/>
    <n v="4.5226689876145088E-2"/>
    <n v="5.4499537404012699E-2"/>
    <n v="14680"/>
    <n v="15157"/>
    <n v="8.9549543834135701"/>
    <n v="9.2459293998228524"/>
    <n v="4.5045616586429915E-2"/>
    <n v="5.4070600177148265E-2"/>
    <n v="9.1012872241778044E-3"/>
    <n v="1.4537706009661657E-4"/>
    <n v="8.9559101640811871"/>
    <n v="9.2466642842744218"/>
    <n v="4.4089835918812881E-2"/>
    <n v="5.3335715725578936E-2"/>
    <n v="476.60124061695149"/>
    <n v="8.9562266848648306"/>
    <n v="9.2469577725779057"/>
    <n v="4.3773315135169355E-2"/>
    <n v="5.3042227422094967E-2"/>
    <m/>
    <m/>
    <m/>
    <m/>
    <m/>
    <m/>
    <m/>
    <m/>
    <m/>
    <m/>
    <m/>
    <m/>
    <m/>
    <m/>
    <m/>
    <m/>
    <m/>
    <m/>
  </r>
  <r>
    <x v="27"/>
    <n v="132755"/>
    <n v="10"/>
    <n v="9.5"/>
    <n v="10.6"/>
    <x v="13"/>
    <x v="3"/>
    <s v="Rhode Island"/>
    <x v="27"/>
    <n v="1328"/>
    <n v="131427"/>
    <n v="5.3531953899016199E-4"/>
    <n v="9.4680701638458888"/>
    <n v="10.538709241826213"/>
    <n v="3.1929836154111157E-2"/>
    <n v="6.1290758173786486E-2"/>
    <n v="1257"/>
    <n v="1399"/>
    <n v="9.4685699220368349"/>
    <n v="10.538209483635267"/>
    <n v="3.1430077963165104E-2"/>
    <n v="6.179051636473254E-2"/>
    <n v="1.00175680564587E-2"/>
    <n v="5.358747768983899E-4"/>
    <n v="9.4816932795603108"/>
    <n v="10.55344283335709"/>
    <n v="1.8306720439689173E-2"/>
    <n v="4.6557166642909209E-2"/>
    <n v="142.1581139541683"/>
    <n v="9.4859344853795484"/>
    <n v="10.556734082544327"/>
    <n v="1.406551462045158E-2"/>
    <n v="4.3265917455672209E-2"/>
    <m/>
    <m/>
    <m/>
    <m/>
    <m/>
    <m/>
    <m/>
    <m/>
    <m/>
    <m/>
    <m/>
    <m/>
    <m/>
    <m/>
    <m/>
    <m/>
    <m/>
    <m/>
  </r>
  <r>
    <x v="4"/>
    <n v="645103"/>
    <n v="4.0999999999999996"/>
    <n v="4"/>
    <n v="4.3"/>
    <x v="13"/>
    <x v="3"/>
    <s v="South Carolina"/>
    <x v="4"/>
    <n v="2645"/>
    <n v="642458"/>
    <n v="1.5593360076281252E-4"/>
    <n v="3.9441868451194733"/>
    <n v="4.2560540466450982"/>
    <n v="5.5813154880526739E-2"/>
    <n v="4.394595335490159E-2"/>
    <n v="2545"/>
    <n v="2746"/>
    <n v="3.945106440366887"/>
    <n v="4.2566845914528377"/>
    <n v="5.4893559633113043E-2"/>
    <n v="4.3315408547162093E-2"/>
    <n v="4.1030734124981516E-3"/>
    <n v="1.5601699566005238E-4"/>
    <n v="3.9470564168380995"/>
    <n v="4.2590904081582037"/>
    <n v="5.2943583161900509E-2"/>
    <n v="4.09095918417961E-2"/>
    <n v="201.2042035123325"/>
    <n v="3.9479020589750675"/>
    <n v="4.25979489684567"/>
    <n v="5.2097941024932481E-2"/>
    <n v="4.0205103154329791E-2"/>
    <m/>
    <m/>
    <m/>
    <m/>
    <m/>
    <m/>
    <m/>
    <m/>
    <m/>
    <m/>
    <m/>
    <m/>
    <m/>
    <m/>
    <m/>
    <m/>
    <m/>
    <m/>
  </r>
  <r>
    <x v="42"/>
    <n v="111786"/>
    <n v="4.9000000000000004"/>
    <n v="4.5"/>
    <n v="5.3"/>
    <x v="13"/>
    <x v="3"/>
    <s v="South Dakota"/>
    <x v="42"/>
    <n v="548"/>
    <n v="111238"/>
    <n v="4.09433931740528E-4"/>
    <n v="4.4927899603389809"/>
    <n v="5.3116578238200374"/>
    <n v="7.2100396610190742E-3"/>
    <n v="1.1657823820037549E-2"/>
    <n v="502"/>
    <n v="594"/>
    <n v="4.4907233463940024"/>
    <n v="5.313724437765015"/>
    <n v="9.276653605997609E-3"/>
    <n v="1.3724437765015196E-2"/>
    <n v="4.9192370454601442E-3"/>
    <n v="4.1048592700372415E-4"/>
    <n v="4.50875111845642"/>
    <n v="5.3297229724638679"/>
    <n v="8.7511184564199596E-3"/>
    <n v="2.9722972463868125E-2"/>
    <n v="91.57700502012834"/>
    <n v="4.5141152390503301"/>
    <n v="5.3333042085047859"/>
    <n v="1.4115239050330075E-2"/>
    <n v="3.3304208504786104E-2"/>
    <m/>
    <m/>
    <m/>
    <m/>
    <m/>
    <m/>
    <m/>
    <m/>
    <m/>
    <m/>
    <m/>
    <m/>
    <m/>
    <m/>
    <m/>
    <m/>
    <m/>
    <m/>
  </r>
  <r>
    <x v="16"/>
    <n v="879298"/>
    <n v="5.0999999999999996"/>
    <n v="4.9000000000000004"/>
    <n v="5.2"/>
    <x v="13"/>
    <x v="3"/>
    <s v="Tennessee"/>
    <x v="16"/>
    <n v="4484"/>
    <n v="874814"/>
    <n v="1.4887940596710535E-4"/>
    <n v="4.9506431677223608"/>
    <n v="5.2484019796565722"/>
    <n v="5.0643167722360438E-2"/>
    <n v="4.8401979656572003E-2"/>
    <n v="4354"/>
    <n v="4616"/>
    <n v="4.9516773608037319"/>
    <n v="5.2496423283119036"/>
    <n v="5.1677360803731531E-2"/>
    <n v="4.9642328311903405E-2"/>
    <n v="5.1016846751599015E-3"/>
    <n v="1.4892617189147492E-4"/>
    <n v="4.9527585032684271"/>
    <n v="5.2506108470513766"/>
    <n v="5.2758503268426793E-2"/>
    <n v="5.0610847051376417E-2"/>
    <n v="261.83238622741135"/>
    <n v="4.953366785938452"/>
    <n v="5.2511398302812387"/>
    <n v="5.3366785938451677E-2"/>
    <n v="5.1139830281238474E-2"/>
    <m/>
    <m/>
    <m/>
    <m/>
    <m/>
    <m/>
    <m/>
    <m/>
    <m/>
    <m/>
    <m/>
    <m/>
    <m/>
    <m/>
    <m/>
    <m/>
    <m/>
    <m/>
  </r>
  <r>
    <x v="50"/>
    <n v="4241747"/>
    <n v="5.7"/>
    <n v="5.7"/>
    <n v="5.8"/>
    <x v="13"/>
    <x v="3"/>
    <s v="Texas"/>
    <x v="50"/>
    <n v="24178"/>
    <n v="4217569"/>
    <n v="7.164274768689344E-5"/>
    <n v="5.6283671774689443"/>
    <n v="5.7716526728427313"/>
    <n v="7.1632822531055851E-2"/>
    <n v="2.8347327157268509E-2"/>
    <n v="23875"/>
    <n v="24482"/>
    <n v="5.6285770933532815"/>
    <n v="5.7716785088785354"/>
    <n v="7.1422906646718687E-2"/>
    <n v="2.8321491121464426E-2"/>
    <n v="5.7004575782896296E-3"/>
    <n v="7.1646910800491666E-5"/>
    <n v="5.6288106674891383"/>
    <n v="5.772104489090121"/>
    <n v="7.1189332510861902E-2"/>
    <n v="2.7895510909878851E-2"/>
    <n v="607.78671160959095"/>
    <n v="5.6289320768765263"/>
    <n v="5.7722188314093685"/>
    <n v="7.1067923123473875E-2"/>
    <n v="2.7781168590631289E-2"/>
    <m/>
    <m/>
    <m/>
    <m/>
    <m/>
    <m/>
    <m/>
    <m/>
    <m/>
    <m/>
    <m/>
    <m/>
    <m/>
    <m/>
    <m/>
    <m/>
    <m/>
    <m/>
  </r>
  <r>
    <x v="12"/>
    <n v="515677"/>
    <n v="5.8"/>
    <n v="5.6"/>
    <n v="6"/>
    <x v="13"/>
    <x v="3"/>
    <s v="Utah"/>
    <x v="12"/>
    <n v="2991"/>
    <n v="512686"/>
    <n v="2.0725994769721839E-4"/>
    <n v="5.5928823894634458"/>
    <n v="6.0074022848578821"/>
    <n v="7.1176105365537978E-3"/>
    <n v="7.4022848578820799E-3"/>
    <n v="2885"/>
    <n v="3098"/>
    <n v="5.5945873094979994"/>
    <n v="6.0076365631975053"/>
    <n v="5.412690502000217E-3"/>
    <n v="7.636563197505275E-3"/>
    <n v="5.8038237777917221E-3"/>
    <n v="2.0735723916685163E-4"/>
    <n v="5.5964665386248704"/>
    <n v="6.0111810169585738"/>
    <n v="3.533461375129221E-3"/>
    <n v="1.1181016958573764E-2"/>
    <n v="213.77513035096979"/>
    <n v="5.597518721209588"/>
    <n v="6.0120680183023723"/>
    <n v="2.4812787904116007E-3"/>
    <n v="1.2068018302372252E-2"/>
    <m/>
    <m/>
    <m/>
    <m/>
    <m/>
    <m/>
    <m/>
    <m/>
    <m/>
    <m/>
    <m/>
    <m/>
    <m/>
    <m/>
    <m/>
    <m/>
    <m/>
    <m/>
  </r>
  <r>
    <x v="44"/>
    <n v="80398"/>
    <n v="7.8"/>
    <n v="7.3"/>
    <n v="8.5"/>
    <x v="13"/>
    <x v="3"/>
    <s v="Vermont"/>
    <x v="44"/>
    <n v="627"/>
    <n v="79771"/>
    <n v="6.0804610622618703E-4"/>
    <n v="7.1906553540091425"/>
    <n v="8.4067475664615152"/>
    <n v="0.10934464599085736"/>
    <n v="9.325243353848478E-2"/>
    <n v="579"/>
    <n v="676"/>
    <n v="7.2016716833752081"/>
    <n v="8.4081693574467025"/>
    <n v="9.832831662479169E-2"/>
    <n v="9.1830642553297537E-2"/>
    <n v="7.8222179741052403E-3"/>
    <n v="6.0939429167681809E-4"/>
    <n v="7.2128236824284224"/>
    <n v="8.4316122657820571"/>
    <n v="8.71763175715774E-2"/>
    <n v="6.8387734217942864E-2"/>
    <n v="97.808163017725818"/>
    <n v="7.2201909479748245"/>
    <n v="8.4366825263153533"/>
    <n v="7.9809052025175298E-2"/>
    <n v="6.3317473684646686E-2"/>
    <m/>
    <m/>
    <m/>
    <m/>
    <m/>
    <m/>
    <m/>
    <m/>
    <m/>
    <m/>
    <m/>
    <m/>
    <m/>
    <m/>
    <m/>
    <m/>
    <m/>
    <m/>
  </r>
  <r>
    <x v="43"/>
    <n v="1122459"/>
    <n v="7.6"/>
    <n v="7.5"/>
    <n v="7.8"/>
    <x v="13"/>
    <x v="3"/>
    <s v="Virginia"/>
    <x v="43"/>
    <n v="8531"/>
    <n v="1113928"/>
    <n v="1.6066485726627585E-4"/>
    <n v="7.4396127475281979"/>
    <n v="7.7609424620607497"/>
    <n v="6.03872524718021E-2"/>
    <n v="3.9057537939250153E-2"/>
    <n v="8351"/>
    <n v="8711"/>
    <n v="7.4399154000279744"/>
    <n v="7.7606398095609732"/>
    <n v="6.0084599972025643E-2"/>
    <n v="3.936019043902661E-2"/>
    <n v="7.6019627681576047E-3"/>
    <n v="1.6069109283394902E-4"/>
    <n v="7.4412716753236561"/>
    <n v="7.7626538609915539"/>
    <n v="5.8728324676343924E-2"/>
    <n v="3.7346139008445967E-2"/>
    <n v="360.68939813451919"/>
    <n v="7.4417394695105665"/>
    <n v="7.7630769648932612"/>
    <n v="5.8260530489433471E-2"/>
    <n v="3.6923035106738666E-2"/>
    <m/>
    <m/>
    <m/>
    <m/>
    <m/>
    <m/>
    <m/>
    <m/>
    <m/>
    <m/>
    <m/>
    <m/>
    <m/>
    <m/>
    <m/>
    <m/>
    <m/>
    <m/>
  </r>
  <r>
    <x v="28"/>
    <n v="949763"/>
    <n v="6.7"/>
    <n v="6.6"/>
    <n v="6.9"/>
    <x v="13"/>
    <x v="3"/>
    <s v="Washington"/>
    <x v="28"/>
    <n v="6363"/>
    <n v="943400"/>
    <n v="1.6406053313155187E-4"/>
    <n v="6.5355055691487021"/>
    <n v="6.863626635411805"/>
    <n v="6.4494430851297579E-2"/>
    <n v="3.63733645881954E-2"/>
    <n v="6208"/>
    <n v="6520"/>
    <n v="6.536367493785292"/>
    <n v="6.8648704992719241"/>
    <n v="6.3632506214707618E-2"/>
    <n v="3.5129500728076302E-2"/>
    <n v="6.7015613217597386E-3"/>
    <n v="1.6409659448213742E-4"/>
    <n v="6.5374647272776008"/>
    <n v="6.8656579162418767"/>
    <n v="6.2535272722398894E-2"/>
    <n v="3.4342083758123643E-2"/>
    <n v="311.64876276019692"/>
    <n v="6.538021835435365"/>
    <n v="6.8661536980738962"/>
    <n v="6.1978164564634675E-2"/>
    <n v="3.3846301926104161E-2"/>
    <m/>
    <m/>
    <m/>
    <m/>
    <m/>
    <m/>
    <m/>
    <m/>
    <m/>
    <m/>
    <m/>
    <m/>
    <m/>
    <m/>
    <m/>
    <m/>
    <m/>
    <m/>
  </r>
  <r>
    <x v="5"/>
    <n v="247314"/>
    <n v="4.5"/>
    <n v="4.2"/>
    <n v="4.8"/>
    <x v="13"/>
    <x v="3"/>
    <s v="West Virginia"/>
    <x v="5"/>
    <n v="1113"/>
    <n v="246201"/>
    <n v="2.6379558756606215E-4"/>
    <n v="4.236556191953091"/>
    <n v="4.7641473670852159"/>
    <n v="3.6556191953090789E-2"/>
    <n v="3.5852632914783911E-2"/>
    <n v="1048"/>
    <n v="1179"/>
    <n v="4.2375280008410359"/>
    <n v="4.7672190009461657"/>
    <n v="3.7528000841035691E-2"/>
    <n v="3.2780999053834137E-2"/>
    <n v="4.508048116682214E-3"/>
    <n v="2.6413013686552126E-4"/>
    <n v="4.2439179798166933"/>
    <n v="4.7721782535477351"/>
    <n v="4.3917979816693098E-2"/>
    <n v="2.7821746452264762E-2"/>
    <n v="130.50805297713552"/>
    <n v="4.2462229846714719"/>
    <n v="4.7739166286371679"/>
    <n v="4.6222984671471679E-2"/>
    <n v="2.6083371362831897E-2"/>
    <m/>
    <m/>
    <m/>
    <m/>
    <m/>
    <m/>
    <m/>
    <m/>
    <m/>
    <m/>
    <m/>
    <m/>
    <m/>
    <m/>
    <m/>
    <m/>
    <m/>
    <m/>
  </r>
  <r>
    <x v="13"/>
    <n v="764288"/>
    <n v="8.5"/>
    <n v="8.3000000000000007"/>
    <n v="8.6999999999999993"/>
    <x v="13"/>
    <x v="3"/>
    <s v="Wisconsin"/>
    <x v="13"/>
    <n v="6496"/>
    <n v="757792"/>
    <n v="2.058071913831016E-4"/>
    <n v="8.2936066421456225"/>
    <n v="8.7052210249118236"/>
    <n v="6.3933578543782232E-3"/>
    <n v="5.2210249118243013E-3"/>
    <n v="6340"/>
    <n v="6654"/>
    <n v="8.2953022944230455"/>
    <n v="8.7061421872383189"/>
    <n v="4.6977055769552578E-3"/>
    <n v="6.1421872383196074E-3"/>
    <n v="8.5018841978054122E-3"/>
    <n v="2.0585114801864241E-4"/>
    <n v="8.2960330497867698"/>
    <n v="8.7077353458240552"/>
    <n v="3.966950213230902E-3"/>
    <n v="7.7353458240558837E-3"/>
    <n v="314.60338368937551"/>
    <n v="8.2967247504071562"/>
    <n v="8.7083520459293524"/>
    <n v="3.2752495928445313E-3"/>
    <n v="8.3520459293531246E-3"/>
    <m/>
    <m/>
    <m/>
    <m/>
    <m/>
    <m/>
    <m/>
    <m/>
    <m/>
    <m/>
    <m/>
    <m/>
    <m/>
    <m/>
    <m/>
    <m/>
    <m/>
    <m/>
  </r>
  <r>
    <x v="29"/>
    <n v="80215"/>
    <n v="5.6"/>
    <n v="5.0999999999999996"/>
    <n v="6.2"/>
    <x v="13"/>
    <x v="3"/>
    <s v="Wyoming"/>
    <x v="29"/>
    <n v="449"/>
    <n v="79766"/>
    <n v="5.162936538614947E-4"/>
    <n v="5.0811631808950972"/>
    <n v="6.113750488618086"/>
    <n v="1.8836819104902425E-2"/>
    <n v="8.6249511381914168E-2"/>
    <n v="408"/>
    <n v="491"/>
    <n v="5.0863304868166805"/>
    <n v="6.1210496789877205"/>
    <n v="1.3669513183319104E-2"/>
    <n v="7.8950321012279723E-2"/>
    <n v="5.6211324074260209E-3"/>
    <n v="5.1790722135770469E-4"/>
    <n v="5.1032251860683164"/>
    <n v="6.139039628783725"/>
    <n v="3.2251860683167877E-3"/>
    <n v="6.0960371216275178E-2"/>
    <n v="82.872200294368128"/>
    <n v="5.1108271050464289"/>
    <n v="6.1439036091107448"/>
    <n v="1.0827105046429253E-2"/>
    <n v="5.6096390889255332E-2"/>
    <m/>
    <m/>
    <m/>
    <m/>
    <m/>
    <m/>
    <m/>
    <m/>
    <m/>
    <m/>
    <m/>
    <m/>
    <m/>
    <m/>
    <m/>
    <m/>
    <m/>
    <m/>
  </r>
  <r>
    <x v="6"/>
    <n v="689708"/>
    <n v="5.4"/>
    <n v="5.2"/>
    <n v="5.6"/>
    <x v="5"/>
    <x v="3"/>
    <s v="Alabama"/>
    <x v="6"/>
    <n v="3724"/>
    <n v="685984"/>
    <n v="1.7294659864857417E-4"/>
    <n v="5.2264398083526489"/>
    <n v="5.5723330056497984"/>
    <n v="2.6439808352648697E-2"/>
    <n v="2.7666994350201257E-2"/>
    <n v="3606"/>
    <n v="3844"/>
    <n v="5.2282995122573608"/>
    <n v="5.573373079622101"/>
    <n v="2.8299512257360604E-2"/>
    <n v="2.66269203778986E-2"/>
    <n v="5.4021411630828199E-3"/>
    <n v="1.7301192244793467E-4"/>
    <n v="5.2291292406348848"/>
    <n v="5.5751530855307543"/>
    <n v="2.9129240634884646E-2"/>
    <n v="2.4846914469245363E-2"/>
    <n v="238.58030461847702"/>
    <n v="5.2299095945222689"/>
    <n v="5.5758226125064931"/>
    <n v="2.9909594522268712E-2"/>
    <n v="2.4177387493506508E-2"/>
    <m/>
    <m/>
    <m/>
    <m/>
    <m/>
    <m/>
    <m/>
    <m/>
    <m/>
    <m/>
    <m/>
    <m/>
    <m/>
    <m/>
    <m/>
    <m/>
    <m/>
    <m/>
  </r>
  <r>
    <x v="30"/>
    <n v="118994"/>
    <n v="5.6"/>
    <n v="5.2"/>
    <n v="6.1"/>
    <x v="5"/>
    <x v="3"/>
    <s v="Alaska"/>
    <x v="30"/>
    <n v="666"/>
    <n v="118328"/>
    <n v="4.2387848376728457E-4"/>
    <n v="5.1730423693849747"/>
    <n v="6.0207993369195449"/>
    <n v="2.695763061502543E-2"/>
    <n v="7.9200663080454703E-2"/>
    <n v="616"/>
    <n v="717"/>
    <n v="5.1767315999126007"/>
    <n v="6.0255138914567121"/>
    <n v="2.3268400087399499E-2"/>
    <n v="7.4486108543287521E-2"/>
    <n v="5.6128810508002513E-3"/>
    <n v="4.2477208936154103E-4"/>
    <n v="5.1881089614387106"/>
    <n v="6.0376531401617921"/>
    <n v="1.1891038561289591E-2"/>
    <n v="6.2346859838207536E-2"/>
    <n v="100.91347406203528"/>
    <n v="5.1930689229617357"/>
    <n v="6.0410966924146496"/>
    <n v="6.9310770382644549E-3"/>
    <n v="5.8903307585350007E-2"/>
    <m/>
    <m/>
    <m/>
    <m/>
    <m/>
    <m/>
    <m/>
    <m/>
    <m/>
    <m/>
    <m/>
    <m/>
    <m/>
    <m/>
    <m/>
    <m/>
    <m/>
    <m/>
  </r>
  <r>
    <x v="0"/>
    <n v="980187"/>
    <n v="6.8"/>
    <n v="6.7"/>
    <n v="7"/>
    <x v="5"/>
    <x v="3"/>
    <s v="Arizona"/>
    <x v="0"/>
    <n v="6665"/>
    <n v="973522"/>
    <n v="1.6268879620222264E-4"/>
    <n v="6.6370341138139279"/>
    <n v="6.962411706218373"/>
    <n v="6.296588618607224E-2"/>
    <n v="3.758829378162698E-2"/>
    <n v="6506"/>
    <n v="6825"/>
    <n v="6.6375089651260426"/>
    <n v="6.9629570683961326"/>
    <n v="6.2491034873957574E-2"/>
    <n v="3.7042931603867402E-2"/>
    <n v="6.8016558076465514E-3"/>
    <n v="1.6272292068543267E-4"/>
    <n v="6.6389328869611184"/>
    <n v="6.964378728331984"/>
    <n v="6.1067113038881793E-2"/>
    <n v="3.5621271668015986E-2"/>
    <n v="318.94213976589799"/>
    <n v="6.6394720132679454"/>
    <n v="6.9648598115167193"/>
    <n v="6.0527986732054728E-2"/>
    <n v="3.514018848328071E-2"/>
    <m/>
    <m/>
    <m/>
    <m/>
    <m/>
    <m/>
    <m/>
    <m/>
    <m/>
    <m/>
    <m/>
    <m/>
    <m/>
    <m/>
    <m/>
    <m/>
    <m/>
    <m/>
  </r>
  <r>
    <x v="7"/>
    <n v="429836"/>
    <n v="5.8"/>
    <n v="5.6"/>
    <n v="6.1"/>
    <x v="5"/>
    <x v="3"/>
    <s v="Arkansas"/>
    <x v="7"/>
    <n v="2493"/>
    <n v="427343"/>
    <n v="2.2700914259743808E-4"/>
    <n v="5.5728773257300164"/>
    <n v="6.0268956109248935"/>
    <n v="2.7122674269983271E-2"/>
    <n v="7.3104389075106191E-2"/>
    <n v="2396"/>
    <n v="2591"/>
    <n v="5.5742190044575137"/>
    <n v="6.0278804008970868"/>
    <n v="2.5780995542485918E-2"/>
    <n v="7.2119599102912879E-2"/>
    <n v="5.8043031119286419E-3"/>
    <n v="2.2713698503885868E-4"/>
    <n v="5.5771661268897832"/>
    <n v="6.0314400969675006"/>
    <n v="2.2833873110216452E-2"/>
    <n v="6.8559903032499037E-2"/>
    <n v="195.17175499986595"/>
    <n v="5.5784378753083326"/>
    <n v="6.0324947964570983"/>
    <n v="2.1562124691667073E-2"/>
    <n v="6.7505203542901349E-2"/>
    <m/>
    <m/>
    <m/>
    <m/>
    <m/>
    <m/>
    <m/>
    <m/>
    <m/>
    <m/>
    <m/>
    <m/>
    <m/>
    <m/>
    <m/>
    <m/>
    <m/>
    <m/>
  </r>
  <r>
    <x v="31"/>
    <n v="5743498"/>
    <n v="8.6"/>
    <n v="8.5"/>
    <n v="8.6"/>
    <x v="5"/>
    <x v="3"/>
    <s v="California"/>
    <x v="31"/>
    <n v="49394"/>
    <n v="5694104"/>
    <n v="7.5514991177184988E-5"/>
    <n v="8.5244705925211122"/>
    <n v="8.6755005748754819"/>
    <n v="2.4470592521112167E-2"/>
    <n v="7.5500574875482229E-2"/>
    <n v="48961"/>
    <n v="49828"/>
    <n v="8.5245959866269647"/>
    <n v="8.6755492906935814"/>
    <n v="2.4595986626964716E-2"/>
    <n v="7.5549290693581739E-2"/>
    <n v="8.6003142495491968E-3"/>
    <n v="7.5517111583757007E-5"/>
    <n v="8.5247971379654395"/>
    <n v="8.6758313611329534"/>
    <n v="2.4797137965439475E-2"/>
    <n v="7.5831361132953745E-2"/>
    <n v="867.44455520121642"/>
    <n v="8.524886002190863"/>
    <n v="8.6759166067150328"/>
    <n v="2.488600219086301E-2"/>
    <n v="7.5916606715033197E-2"/>
    <m/>
    <m/>
    <m/>
    <m/>
    <m/>
    <m/>
    <m/>
    <m/>
    <m/>
    <m/>
    <m/>
    <m/>
    <m/>
    <m/>
    <m/>
    <m/>
    <m/>
    <m/>
  </r>
  <r>
    <x v="8"/>
    <n v="747541"/>
    <n v="4.2"/>
    <n v="4.0999999999999996"/>
    <n v="4.4000000000000004"/>
    <x v="5"/>
    <x v="3"/>
    <s v="Colorado"/>
    <x v="8"/>
    <n v="3140"/>
    <n v="744401"/>
    <n v="1.466100909713937E-4"/>
    <n v="4.0538284134049549"/>
    <n v="4.3470485953477427"/>
    <n v="4.6171586595044722E-2"/>
    <n v="5.2951404652257672E-2"/>
    <n v="3031"/>
    <n v="3250"/>
    <n v="4.0546271040651947"/>
    <n v="4.3475876239564117"/>
    <n v="4.537289593480498E-2"/>
    <n v="5.2412376043588615E-2"/>
    <n v="4.2029863028402994E-3"/>
    <n v="1.4667611274601713E-4"/>
    <n v="4.0563101900942815"/>
    <n v="4.3496624155863168"/>
    <n v="4.3689809905718135E-2"/>
    <n v="5.0337584413683523E-2"/>
    <n v="219.21039076939289"/>
    <n v="4.0570349306499986"/>
    <n v="4.3502753874252837"/>
    <n v="4.2965069350000995E-2"/>
    <n v="4.9724612574716609E-2"/>
    <m/>
    <m/>
    <m/>
    <m/>
    <m/>
    <m/>
    <m/>
    <m/>
    <m/>
    <m/>
    <m/>
    <m/>
    <m/>
    <m/>
    <m/>
    <m/>
    <m/>
    <m/>
  </r>
  <r>
    <x v="20"/>
    <n v="504955"/>
    <n v="10.1"/>
    <n v="9.9"/>
    <n v="10.4"/>
    <x v="5"/>
    <x v="3"/>
    <s v="Connecticut"/>
    <x v="20"/>
    <n v="5100"/>
    <n v="499855"/>
    <n v="2.7578851990095227E-4"/>
    <n v="9.8241213730598052"/>
    <n v="10.375698412861711"/>
    <n v="7.5878626940195204E-2"/>
    <n v="2.4301587138289449E-2"/>
    <n v="4961"/>
    <n v="5240"/>
    <n v="9.8246378390153577"/>
    <n v="10.377162321394977"/>
    <n v="7.5362160984642657E-2"/>
    <n v="2.2837678605023726E-2"/>
    <n v="1.010363679279474E-2"/>
    <n v="2.7586300607446314E-4"/>
    <n v="9.827773786720277"/>
    <n v="10.379499798869205"/>
    <n v="7.2226213279723339E-2"/>
    <n v="2.0500201130795759E-2"/>
    <n v="278.53456141424329"/>
    <n v="9.8288277008176124"/>
    <n v="10.380426244195048"/>
    <n v="7.1172299182387988E-2"/>
    <n v="1.9573755804952242E-2"/>
    <m/>
    <m/>
    <m/>
    <m/>
    <m/>
    <m/>
    <m/>
    <m/>
    <m/>
    <m/>
    <m/>
    <m/>
    <m/>
    <m/>
    <m/>
    <m/>
    <m/>
    <m/>
  </r>
  <r>
    <x v="32"/>
    <n v="117967"/>
    <n v="6.3"/>
    <n v="5.9"/>
    <n v="6.8"/>
    <x v="5"/>
    <x v="3"/>
    <s v="Delaware"/>
    <x v="32"/>
    <n v="743"/>
    <n v="117224"/>
    <n v="4.5145031831294821E-4"/>
    <n v="5.8469212601793421"/>
    <n v="6.7498218968052379"/>
    <n v="5.3078739820658249E-2"/>
    <n v="5.0178103194761903E-2"/>
    <n v="690"/>
    <n v="797"/>
    <n v="5.8490933905244686"/>
    <n v="6.7561267134029004"/>
    <n v="5.0906609475531717E-2"/>
    <n v="4.3873286597099437E-2"/>
    <n v="6.3144478771084431E-3"/>
    <n v="4.5230086253927356E-4"/>
    <n v="5.8621470145691692"/>
    <n v="6.7667487396477171"/>
    <n v="3.7852985430831154E-2"/>
    <n v="3.3251260352282763E-2"/>
    <n v="106.54613509424904"/>
    <n v="5.867107950610202"/>
    <n v="6.7702644745164955"/>
    <n v="3.2892049389798395E-2"/>
    <n v="2.9735525483504333E-2"/>
    <m/>
    <m/>
    <m/>
    <m/>
    <m/>
    <m/>
    <m/>
    <m/>
    <m/>
    <m/>
    <m/>
    <m/>
    <m/>
    <m/>
    <m/>
    <m/>
    <m/>
    <m/>
  </r>
  <r>
    <x v="47"/>
    <n v="55499"/>
    <n v="7.1"/>
    <n v="6.4"/>
    <n v="7.8"/>
    <x v="5"/>
    <x v="3"/>
    <s v="District of Columbia"/>
    <x v="47"/>
    <n v="394"/>
    <n v="55105"/>
    <n v="6.9849607233625694E-4"/>
    <n v="6.4007309407630792"/>
    <n v="7.7977230854355923"/>
    <n v="7.3094076307889111E-4"/>
    <n v="2.276914564407484E-3"/>
    <n v="356"/>
    <n v="433"/>
    <n v="6.4145299915313787"/>
    <n v="7.801942377340132"/>
    <n v="1.452999153137835E-2"/>
    <n v="1.9423773401321398E-3"/>
    <n v="7.1333416272767432E-3"/>
    <n v="7.0096659966878264E-4"/>
    <n v="6.4323750276079608"/>
    <n v="7.8343082269455264"/>
    <n v="3.2375027607960405E-2"/>
    <n v="3.4308226945526599E-2"/>
    <n v="77.577975599586367"/>
    <n v="6.4434852740988431"/>
    <n v="7.8412150760431976"/>
    <n v="4.348527409884273E-2"/>
    <n v="4.121507604319774E-2"/>
    <m/>
    <m/>
    <m/>
    <m/>
    <m/>
    <m/>
    <m/>
    <m/>
    <m/>
    <m/>
    <m/>
    <m/>
    <m/>
    <m/>
    <m/>
    <m/>
    <m/>
    <m/>
  </r>
  <r>
    <x v="14"/>
    <n v="2393471"/>
    <n v="6.6"/>
    <n v="6.5"/>
    <n v="6.7"/>
    <x v="5"/>
    <x v="3"/>
    <s v="Florida"/>
    <x v="14"/>
    <n v="15797"/>
    <n v="2377674"/>
    <n v="1.0258156011603466E-4"/>
    <n v="6.4974566271024452"/>
    <n v="6.7026197473345137"/>
    <n v="2.5433728975547965E-3"/>
    <n v="2.6197473345135336E-3"/>
    <n v="15552"/>
    <n v="16043"/>
    <n v="6.4976763871381769"/>
    <n v="6.7028177905644144"/>
    <n v="2.3236128618231433E-3"/>
    <n v="2.8177905644142243E-3"/>
    <n v="6.6008300800775993E-3"/>
    <n v="1.0259064707196385E-4"/>
    <n v="6.4982394330056348"/>
    <n v="6.7034207271495632"/>
    <n v="1.7605669943652202E-3"/>
    <n v="3.4207271495629854E-3"/>
    <n v="491.05928454174983"/>
    <n v="6.4984560596673715"/>
    <n v="6.7036219030829001"/>
    <n v="1.5439403326285017E-3"/>
    <n v="3.621903082899891E-3"/>
    <m/>
    <m/>
    <m/>
    <m/>
    <m/>
    <m/>
    <m/>
    <m/>
    <m/>
    <m/>
    <m/>
    <m/>
    <m/>
    <m/>
    <m/>
    <m/>
    <m/>
    <m/>
  </r>
  <r>
    <x v="1"/>
    <n v="1502243"/>
    <n v="6.5"/>
    <n v="6.4"/>
    <n v="6.6"/>
    <x v="5"/>
    <x v="3"/>
    <s v="Georgia"/>
    <x v="1"/>
    <n v="9765"/>
    <n v="1492478"/>
    <n v="1.2850733000928672E-4"/>
    <n v="6.3717725847581654"/>
    <n v="6.6287872447767375"/>
    <n v="2.8227415241834919E-2"/>
    <n v="2.8787244776737886E-2"/>
    <n v="9572"/>
    <n v="9958"/>
    <n v="6.3718053603844389"/>
    <n v="6.6287544691504641"/>
    <n v="2.8194639615561456E-2"/>
    <n v="2.8754469150464423E-2"/>
    <n v="6.50154186373643E-3"/>
    <n v="1.2852575294667942E-4"/>
    <n v="6.3730161107897505"/>
    <n v="6.6300676166831103"/>
    <n v="2.6983889210249856E-2"/>
    <n v="3.0067616683110643E-2"/>
    <n v="386.10776387396248"/>
    <n v="6.3733646050976347"/>
    <n v="6.6303847919392433"/>
    <n v="2.6635394902365661E-2"/>
    <n v="3.0384791939243705E-2"/>
    <m/>
    <m/>
    <m/>
    <m/>
    <m/>
    <m/>
    <m/>
    <m/>
    <m/>
    <m/>
    <m/>
    <m/>
    <m/>
    <m/>
    <m/>
    <m/>
    <m/>
    <m/>
  </r>
  <r>
    <x v="45"/>
    <n v="161965"/>
    <n v="6.1"/>
    <n v="5.7"/>
    <n v="6.5"/>
    <x v="5"/>
    <x v="3"/>
    <s v="Hawaii"/>
    <x v="45"/>
    <n v="988"/>
    <n v="160977"/>
    <n v="3.7920732256336697E-4"/>
    <n v="5.7208760287779716"/>
    <n v="6.479290673904706"/>
    <n v="2.0876028777971456E-2"/>
    <n v="2.0709326095293967E-2"/>
    <n v="927"/>
    <n v="1050"/>
    <n v="5.7234587719569046"/>
    <n v="6.482882104158306"/>
    <n v="2.3458771956904378E-2"/>
    <n v="1.7117895841693986E-2"/>
    <n v="6.1117973092499186E-3"/>
    <n v="3.7974520885922166E-4"/>
    <n v="5.732052100390697"/>
    <n v="6.4915425181091404"/>
    <n v="3.2052100390696836E-2"/>
    <n v="8.4574818908595972E-3"/>
    <n v="122.86579986023357"/>
    <n v="5.7355959400155259"/>
    <n v="6.4941727054823035"/>
    <n v="3.5595940015525684E-2"/>
    <n v="5.8272945176964797E-3"/>
    <m/>
    <m/>
    <m/>
    <m/>
    <m/>
    <m/>
    <m/>
    <m/>
    <m/>
    <m/>
    <m/>
    <m/>
    <m/>
    <m/>
    <m/>
    <m/>
    <m/>
    <m/>
  </r>
  <r>
    <x v="21"/>
    <n v="252894"/>
    <n v="6.9"/>
    <n v="6.6"/>
    <n v="7.2"/>
    <x v="5"/>
    <x v="3"/>
    <s v="Idaho"/>
    <x v="21"/>
    <n v="1745"/>
    <n v="251149"/>
    <n v="3.2262925462891052E-4"/>
    <n v="6.577494908063759"/>
    <n v="7.2227534173215799"/>
    <n v="2.2505091936240618E-2"/>
    <n v="2.2753417321579761E-2"/>
    <n v="1664"/>
    <n v="1827"/>
    <n v="6.5798318663155317"/>
    <n v="7.2243706849510074"/>
    <n v="2.0168133684467904E-2"/>
    <n v="2.4370684951007249E-2"/>
    <n v="6.9076142340060171E-3"/>
    <n v="3.228875280862368E-4"/>
    <n v="6.5847267059197803"/>
    <n v="7.2305017620922545"/>
    <n v="1.527329408021938E-2"/>
    <n v="3.0501762092254303E-2"/>
    <n v="163.2040036234159"/>
    <n v="6.5869234707164717"/>
    <n v="7.2322591631130013"/>
    <n v="1.3076529283527982E-2"/>
    <n v="3.2259163113001144E-2"/>
    <m/>
    <m/>
    <m/>
    <m/>
    <m/>
    <m/>
    <m/>
    <m/>
    <m/>
    <m/>
    <m/>
    <m/>
    <m/>
    <m/>
    <m/>
    <m/>
    <m/>
    <m/>
  </r>
  <r>
    <x v="34"/>
    <n v="1867169"/>
    <n v="7.3"/>
    <n v="7.1"/>
    <n v="7.4"/>
    <x v="5"/>
    <x v="3"/>
    <s v="Illinois"/>
    <x v="34"/>
    <n v="13630"/>
    <n v="1853539"/>
    <n v="1.2210162410909318E-4"/>
    <n v="7.177719656128529"/>
    <n v="7.4219229043467152"/>
    <n v="7.771965612852938E-2"/>
    <n v="2.1922904346714844E-2"/>
    <n v="13403"/>
    <n v="13859"/>
    <n v="7.1782468539269875"/>
    <n v="7.4224668468681729"/>
    <n v="7.8246853926987825E-2"/>
    <n v="2.2466846868172574E-2"/>
    <n v="7.3008349450711472E-3"/>
    <n v="1.2211412072336895E-4"/>
    <n v="7.1787208243477778"/>
    <n v="7.4229490657945165"/>
    <n v="7.8720824347778162E-2"/>
    <n v="2.2949065794516166E-2"/>
    <n v="455.97661468969915"/>
    <n v="7.1789992465789219"/>
    <n v="7.4232062126214675"/>
    <n v="7.8999246578922211E-2"/>
    <n v="2.3206212621467159E-2"/>
    <m/>
    <m/>
    <m/>
    <m/>
    <m/>
    <m/>
    <m/>
    <m/>
    <m/>
    <m/>
    <m/>
    <m/>
    <m/>
    <m/>
    <m/>
    <m/>
    <m/>
    <m/>
  </r>
  <r>
    <x v="22"/>
    <n v="958815"/>
    <n v="10.5"/>
    <n v="10.3"/>
    <n v="10.7"/>
    <x v="5"/>
    <x v="3"/>
    <s v="Indiana"/>
    <x v="22"/>
    <n v="10068"/>
    <n v="948747"/>
    <n v="2.0402936259647216E-4"/>
    <n v="10.296432144576446"/>
    <n v="10.704490869769389"/>
    <n v="3.5678554235545334E-3"/>
    <n v="4.490869769389505E-3"/>
    <n v="9872"/>
    <n v="10264"/>
    <n v="10.296042510807611"/>
    <n v="10.704880503538222"/>
    <n v="3.9574891923894739E-3"/>
    <n v="4.8805035382226691E-3"/>
    <n v="1.0502422662125825E-2"/>
    <n v="2.0405722815220077E-4"/>
    <n v="10.298365433973625"/>
    <n v="10.706479890278027"/>
    <n v="1.6345660263752393E-3"/>
    <n v="6.4798902780278667E-3"/>
    <n v="391.26207272344362"/>
    <n v="10.298910770281028"/>
    <n v="10.706977503855168"/>
    <n v="1.0892297189730726E-3"/>
    <n v="6.9775038551682655E-3"/>
    <m/>
    <m/>
    <m/>
    <m/>
    <m/>
    <m/>
    <m/>
    <m/>
    <m/>
    <m/>
    <m/>
    <m/>
    <m/>
    <m/>
    <m/>
    <m/>
    <m/>
    <m/>
  </r>
  <r>
    <x v="33"/>
    <n v="429258"/>
    <n v="1.5"/>
    <n v="1.4"/>
    <n v="1.6"/>
    <x v="5"/>
    <x v="3"/>
    <s v="Iowa"/>
    <x v="33"/>
    <n v="644"/>
    <n v="428614"/>
    <n v="1.157834815080014E-4"/>
    <n v="1.3844797634402581"/>
    <n v="1.616046726456261"/>
    <n v="1.5520236559741774E-2"/>
    <n v="1.6046726456260929E-2"/>
    <n v="595"/>
    <n v="694"/>
    <n v="1.3861127806587181"/>
    <n v="1.6167433105498326"/>
    <n v="1.3887219341281787E-2"/>
    <n v="1.6743310549832469E-2"/>
    <n v="1.504724312823204E-3"/>
    <n v="1.1604049925400575E-4"/>
    <n v="1.3886838135691983"/>
    <n v="1.6207648120772098"/>
    <n v="1.1316186430801567E-2"/>
    <n v="2.0764812077209704E-2"/>
    <n v="99.437663148010827"/>
    <n v="1.3900650843049218"/>
    <n v="1.6217131218059444"/>
    <n v="9.9349156950780948E-3"/>
    <n v="2.1713121805944313E-2"/>
    <m/>
    <m/>
    <m/>
    <m/>
    <m/>
    <m/>
    <m/>
    <m/>
    <m/>
    <m/>
    <m/>
    <m/>
    <m/>
    <m/>
    <m/>
    <m/>
    <m/>
    <m/>
  </r>
  <r>
    <x v="35"/>
    <n v="424755"/>
    <n v="5"/>
    <n v="4.8"/>
    <n v="5.3"/>
    <x v="5"/>
    <x v="3"/>
    <s v="Kansas"/>
    <x v="35"/>
    <n v="2124"/>
    <n v="422631"/>
    <n v="2.1212813421947797E-4"/>
    <n v="4.7884015829115736"/>
    <n v="5.2126578513505297"/>
    <n v="1.1598417088426238E-2"/>
    <n v="8.7342148649470097E-2"/>
    <n v="2034"/>
    <n v="2214"/>
    <n v="4.788642864710245"/>
    <n v="5.2124165695518592"/>
    <n v="1.1357135289754794E-2"/>
    <n v="8.7583430448140653E-2"/>
    <n v="5.0050064222534833E-3"/>
    <n v="2.1226884013272749E-4"/>
    <n v="4.7927375821207558"/>
    <n v="5.2172752623862104"/>
    <n v="7.2624178792439764E-3"/>
    <n v="8.2724737613789401E-2"/>
    <n v="180.22481071711468"/>
    <n v="4.7940339912835102"/>
    <n v="5.2183331302917484"/>
    <n v="5.966008716489668E-3"/>
    <n v="8.1666869708251433E-2"/>
    <m/>
    <m/>
    <m/>
    <m/>
    <m/>
    <m/>
    <m/>
    <m/>
    <m/>
    <m/>
    <m/>
    <m/>
    <m/>
    <m/>
    <m/>
    <m/>
    <m/>
    <m/>
  </r>
  <r>
    <x v="36"/>
    <n v="597317"/>
    <n v="5.5"/>
    <n v="5.3"/>
    <n v="5.7"/>
    <x v="5"/>
    <x v="3"/>
    <s v="Kentucky"/>
    <x v="36"/>
    <n v="3285"/>
    <n v="594032"/>
    <n v="1.8754840951164104E-4"/>
    <n v="5.3120439342522232"/>
    <n v="5.6871407532755045"/>
    <n v="1.2043934252223387E-2"/>
    <n v="1.2859246724495677E-2"/>
    <n v="3174"/>
    <n v="3398"/>
    <n v="5.3137613695910213"/>
    <n v="5.6887716237776589"/>
    <n v="1.3761369591021477E-2"/>
    <n v="1.1228376222341296E-2"/>
    <n v="5.5027725491425816E-3"/>
    <n v="1.8762867750468106E-4"/>
    <n v="5.3151438716379005"/>
    <n v="5.6904012266472632"/>
    <n v="1.5143871637900652E-2"/>
    <n v="9.5987733527369556E-3"/>
    <n v="224.06768093535362"/>
    <n v="5.3160490452459488"/>
    <n v="5.6911701951929672"/>
    <n v="1.6049045245948967E-2"/>
    <n v="8.8298048070329926E-3"/>
    <m/>
    <m/>
    <m/>
    <m/>
    <m/>
    <m/>
    <m/>
    <m/>
    <m/>
    <m/>
    <m/>
    <m/>
    <m/>
    <m/>
    <m/>
    <m/>
    <m/>
    <m/>
  </r>
  <r>
    <x v="37"/>
    <n v="612625"/>
    <n v="4.5999999999999996"/>
    <n v="4.4000000000000004"/>
    <n v="4.8"/>
    <x v="5"/>
    <x v="3"/>
    <s v="Louisiana"/>
    <x v="37"/>
    <n v="2818"/>
    <n v="609807"/>
    <n v="1.6944264212962929E-4"/>
    <n v="4.4304349338752678"/>
    <n v="4.7693202181345269"/>
    <n v="3.0434933875267411E-2"/>
    <n v="3.0679781865472933E-2"/>
    <n v="2715"/>
    <n v="2922"/>
    <n v="4.4317486227300549"/>
    <n v="4.7696388492144459"/>
    <n v="3.1748622730054521E-2"/>
    <n v="3.0361150785553903E-2"/>
    <n v="4.6029839579465751E-3"/>
    <n v="1.6952751277283663E-4"/>
    <n v="4.4334564451737384"/>
    <n v="4.7725114707194116"/>
    <n v="3.3456445173738025E-2"/>
    <n v="2.7488529280588203E-2"/>
    <n v="207.62680328236294"/>
    <n v="4.4343444903773257"/>
    <n v="4.773255735215149"/>
    <n v="3.4344490377325343E-2"/>
    <n v="2.6744264784850813E-2"/>
    <m/>
    <m/>
    <m/>
    <m/>
    <m/>
    <m/>
    <m/>
    <m/>
    <m/>
    <m/>
    <m/>
    <m/>
    <m/>
    <m/>
    <m/>
    <m/>
    <m/>
    <m/>
  </r>
  <r>
    <x v="23"/>
    <n v="171011"/>
    <n v="12.5"/>
    <n v="12"/>
    <n v="13.1"/>
    <x v="5"/>
    <x v="3"/>
    <s v="Maine"/>
    <x v="23"/>
    <n v="2138"/>
    <n v="168873"/>
    <n v="5.2661834139624175E-4"/>
    <n v="11.975501405286721"/>
    <n v="13.028738088079205"/>
    <n v="2.4498594713278976E-2"/>
    <n v="7.1261911920794674E-2"/>
    <n v="2048"/>
    <n v="2228"/>
    <n v="11.975837811602762"/>
    <n v="13.028401681763162"/>
    <n v="2.4162188397237827E-2"/>
    <n v="7.1598318236837599E-2"/>
    <n v="1.2513070275983192E-2"/>
    <n v="5.2695387101106452E-4"/>
    <n v="11.986116404972128"/>
    <n v="13.040024146994256"/>
    <n v="1.3883595027872175E-2"/>
    <n v="5.9975853005743929E-2"/>
    <n v="180.13522759214749"/>
    <n v="11.989328517478327"/>
    <n v="13.042659480192006"/>
    <n v="1.0671482521672715E-2"/>
    <n v="5.7340519807993928E-2"/>
    <m/>
    <m/>
    <m/>
    <m/>
    <m/>
    <m/>
    <m/>
    <m/>
    <m/>
    <m/>
    <m/>
    <m/>
    <m/>
    <m/>
    <m/>
    <m/>
    <m/>
    <m/>
  </r>
  <r>
    <x v="2"/>
    <n v="760130"/>
    <n v="9.6"/>
    <n v="9.4"/>
    <n v="9.9"/>
    <x v="5"/>
    <x v="3"/>
    <s v="Maryland"/>
    <x v="2"/>
    <n v="7297"/>
    <n v="752833"/>
    <n v="2.1919860118649914E-4"/>
    <n v="9.3804751388316561"/>
    <n v="9.8188723412046528"/>
    <n v="1.9524861168344287E-2"/>
    <n v="8.1127658795347557E-2"/>
    <n v="7131"/>
    <n v="7464"/>
    <n v="9.381290042492731"/>
    <n v="9.8193730019865022"/>
    <n v="1.8709957507269337E-2"/>
    <n v="8.0626998013498152E-2"/>
    <n v="9.602152057067383E-3"/>
    <n v="2.192400739298007E-4"/>
    <n v="9.382911983137582"/>
    <n v="9.8213921309971841"/>
    <n v="1.7088016862418343E-2"/>
    <n v="7.8607869002816244E-2"/>
    <n v="333.24970041963735"/>
    <n v="9.3836052155124801"/>
    <n v="9.8220144564167882"/>
    <n v="1.6394784487520297E-2"/>
    <n v="7.7985543583212191E-2"/>
    <m/>
    <m/>
    <m/>
    <m/>
    <m/>
    <m/>
    <m/>
    <m/>
    <m/>
    <m/>
    <m/>
    <m/>
    <m/>
    <m/>
    <m/>
    <m/>
    <m/>
    <m/>
  </r>
  <r>
    <x v="17"/>
    <n v="859444"/>
    <n v="10.6"/>
    <n v="10.4"/>
    <n v="10.9"/>
    <x v="5"/>
    <x v="3"/>
    <s v="Massachusetts"/>
    <x v="17"/>
    <n v="9110"/>
    <n v="850334"/>
    <n v="2.165088611873043E-4"/>
    <n v="10.383367337843696"/>
    <n v="10.816385060218305"/>
    <n v="1.6632662156304434E-2"/>
    <n v="8.3614939781694986E-2"/>
    <n v="8924"/>
    <n v="9297"/>
    <n v="10.383457211871862"/>
    <n v="10.817458729131857"/>
    <n v="1.6542788128138142E-2"/>
    <n v="8.2541270868143002E-2"/>
    <n v="1.0602063662111055E-2"/>
    <n v="2.1654152574373346E-4"/>
    <n v="10.385522136367321"/>
    <n v="10.818605187854789"/>
    <n v="1.4477863632679444E-2"/>
    <n v="8.1394812145211048E-2"/>
    <n v="372.16420605142861"/>
    <n v="10.386131881177487"/>
    <n v="10.819158980785671"/>
    <n v="1.3868118822513154E-2"/>
    <n v="8.0841019214329179E-2"/>
    <m/>
    <m/>
    <m/>
    <m/>
    <m/>
    <m/>
    <m/>
    <m/>
    <m/>
    <m/>
    <m/>
    <m/>
    <m/>
    <m/>
    <m/>
    <m/>
    <m/>
    <m/>
  </r>
  <r>
    <x v="38"/>
    <n v="1438099"/>
    <n v="8.6999999999999993"/>
    <n v="8.5"/>
    <n v="8.8000000000000007"/>
    <x v="5"/>
    <x v="3"/>
    <s v="Michigan"/>
    <x v="38"/>
    <n v="12511"/>
    <n v="1425588"/>
    <n v="1.5177769118499365E-4"/>
    <n v="8.5479015381309313"/>
    <n v="8.851456920500917"/>
    <n v="4.7901538130931343E-2"/>
    <n v="5.1456920500916326E-2"/>
    <n v="12294"/>
    <n v="12730"/>
    <n v="8.5487855843026104"/>
    <n v="8.8519635991680676"/>
    <n v="4.8785584302610374E-2"/>
    <n v="5.1963599168066921E-2"/>
    <n v="8.7009915902239391E-3"/>
    <n v="1.5179450868234981E-4"/>
    <n v="8.549197081541589"/>
    <n v="8.8527860989062894"/>
    <n v="4.9197081541588972E-2"/>
    <n v="5.2786098906288714E-2"/>
    <n v="436.55094703180004"/>
    <n v="8.5495591145777681"/>
    <n v="8.8531194264320714"/>
    <n v="4.9559114577768071E-2"/>
    <n v="5.3119426432070682E-2"/>
    <m/>
    <m/>
    <m/>
    <m/>
    <m/>
    <m/>
    <m/>
    <m/>
    <m/>
    <m/>
    <m/>
    <m/>
    <m/>
    <m/>
    <m/>
    <m/>
    <m/>
    <m/>
  </r>
  <r>
    <x v="15"/>
    <n v="760671"/>
    <n v="15.8"/>
    <n v="15.5"/>
    <n v="16.100000000000001"/>
    <x v="5"/>
    <x v="3"/>
    <s v="Minnesota"/>
    <x v="15"/>
    <n v="12019"/>
    <n v="748652"/>
    <n v="2.8023796075519428E-4"/>
    <n v="15.520285524430912"/>
    <n v="16.080761445941299"/>
    <n v="2.0285524430912361E-2"/>
    <n v="1.9238554058702562E-2"/>
    <n v="11806"/>
    <n v="12232"/>
    <n v="15.520507551885112"/>
    <n v="16.080539418487099"/>
    <n v="2.0507551885112107E-2"/>
    <n v="1.9460581512902309E-2"/>
    <n v="1.5802968724924111E-2"/>
    <n v="2.8026925545139955E-4"/>
    <n v="15.522699469472713"/>
    <n v="16.083237980375511"/>
    <n v="2.2699469472712508E-2"/>
    <n v="1.6762019624490421E-2"/>
    <n v="426.34636044355716"/>
    <n v="15.523383850243734"/>
    <n v="16.083868221760362"/>
    <n v="2.3383850243734017E-2"/>
    <n v="1.6131778239639516E-2"/>
    <m/>
    <m/>
    <m/>
    <m/>
    <m/>
    <m/>
    <m/>
    <m/>
    <m/>
    <m/>
    <m/>
    <m/>
    <m/>
    <m/>
    <m/>
    <m/>
    <m/>
    <m/>
  </r>
  <r>
    <x v="48"/>
    <n v="439999"/>
    <n v="4.7"/>
    <n v="4.5"/>
    <n v="4.9000000000000004"/>
    <x v="5"/>
    <x v="3"/>
    <s v="Mississippi"/>
    <x v="48"/>
    <n v="2068"/>
    <n v="437931"/>
    <n v="2.0209178900790949E-4"/>
    <n v="4.4979188928345497"/>
    <n v="4.9021024708503678"/>
    <n v="2.0811071654502911E-3"/>
    <n v="2.1024708503674105E-3"/>
    <n v="1980"/>
    <n v="2157"/>
    <n v="4.500010227295971"/>
    <n v="4.9022838688269745"/>
    <n v="1.0227295970999251E-5"/>
    <n v="2.283868826974178E-3"/>
    <n v="4.7043349141736579E-3"/>
    <n v="2.0222964937411587E-4"/>
    <n v="4.5021052647995417"/>
    <n v="4.9065645635477741"/>
    <n v="2.1052647995416507E-3"/>
    <n v="6.564563547773794E-3"/>
    <n v="177.86046033850329"/>
    <n v="4.5033584162127296"/>
    <n v="4.9075841247304526"/>
    <n v="3.3584162127295869E-3"/>
    <n v="7.5841247304522241E-3"/>
    <m/>
    <m/>
    <m/>
    <m/>
    <m/>
    <m/>
    <m/>
    <m/>
    <m/>
    <m/>
    <m/>
    <m/>
    <m/>
    <m/>
    <m/>
    <m/>
    <m/>
    <m/>
  </r>
  <r>
    <x v="9"/>
    <n v="820839"/>
    <n v="7.9"/>
    <n v="7.7"/>
    <n v="8.1"/>
    <x v="5"/>
    <x v="3"/>
    <s v="Missouri"/>
    <x v="9"/>
    <n v="6485"/>
    <n v="814354"/>
    <n v="1.9152378868141876E-4"/>
    <n v="7.7089292843328998"/>
    <n v="8.0919768616957377"/>
    <n v="8.9292843328996341E-3"/>
    <n v="8.0231383042619342E-3"/>
    <n v="6328"/>
    <n v="6642"/>
    <n v="7.709185357908189"/>
    <n v="8.0917207881204476"/>
    <n v="9.1853579081888626E-3"/>
    <n v="8.2792118795520508E-3"/>
    <n v="7.9027560475299317E-3"/>
    <n v="1.915648740409829E-4"/>
    <n v="7.7111911734889489"/>
    <n v="8.0943209215709153"/>
    <n v="1.1191173488948714E-2"/>
    <n v="5.6790784290843277E-3"/>
    <n v="314.43183228095648"/>
    <n v="7.7118353155394326"/>
    <n v="8.0948950395203845"/>
    <n v="1.1835315539432401E-2"/>
    <n v="5.1049604796151726E-3"/>
    <m/>
    <m/>
    <m/>
    <m/>
    <m/>
    <m/>
    <m/>
    <m/>
    <m/>
    <m/>
    <m/>
    <m/>
    <m/>
    <m/>
    <m/>
    <m/>
    <m/>
    <m/>
  </r>
  <r>
    <x v="39"/>
    <n v="129227"/>
    <n v="4.2"/>
    <n v="3.8"/>
    <n v="4.5"/>
    <x v="5"/>
    <x v="3"/>
    <s v="Montana"/>
    <x v="39"/>
    <n v="543"/>
    <n v="128684"/>
    <n v="3.5267963962409967E-4"/>
    <n v="3.8492286303194878"/>
    <n v="4.5545879095676876"/>
    <n v="4.9228630319487987E-2"/>
    <n v="5.4587909567687554E-2"/>
    <n v="498"/>
    <n v="589"/>
    <n v="3.8536838276830694"/>
    <n v="4.5578710331432282"/>
    <n v="5.3683827683069563E-2"/>
    <n v="5.7871033143228168E-2"/>
    <n v="4.2166461446742614E-3"/>
    <n v="3.5359698293225991E-4"/>
    <n v="3.8630491617420017"/>
    <n v="4.5702431276065214"/>
    <n v="6.3049161742001925E-2"/>
    <n v="7.0243127606521405E-2"/>
    <n v="91.190612110027971"/>
    <n v="3.8676945666611791"/>
    <n v="4.5733358136005631"/>
    <n v="6.7694566661179234E-2"/>
    <n v="7.3335813600563071E-2"/>
    <m/>
    <m/>
    <m/>
    <m/>
    <m/>
    <m/>
    <m/>
    <m/>
    <m/>
    <m/>
    <m/>
    <m/>
    <m/>
    <m/>
    <m/>
    <m/>
    <m/>
    <m/>
  </r>
  <r>
    <x v="40"/>
    <n v="262433"/>
    <n v="6.6"/>
    <n v="6.3"/>
    <n v="6.9"/>
    <x v="5"/>
    <x v="3"/>
    <s v="Nebraska"/>
    <x v="40"/>
    <n v="1732"/>
    <n v="260701"/>
    <n v="3.0978880240155766E-4"/>
    <n v="6.2899909509069056"/>
    <n v="6.9095685557100213"/>
    <n v="1.0009049093094191E-2"/>
    <n v="9.5685557100209095E-3"/>
    <n v="1651"/>
    <n v="1814"/>
    <n v="6.2911295454458855"/>
    <n v="6.9122404575644065"/>
    <n v="8.8704545541142821E-3"/>
    <n v="1.2240457564406171E-2"/>
    <n v="6.6070019733964029E-3"/>
    <n v="3.1003899178923028E-4"/>
    <n v="6.296962981607173"/>
    <n v="6.9170409651856328"/>
    <n v="3.0370183928267735E-3"/>
    <n v="1.7040965185632473E-2"/>
    <n v="162.61967260995229"/>
    <n v="6.2990808909150919"/>
    <n v="6.9187334964943643"/>
    <n v="9.1910908490788756E-4"/>
    <n v="1.8733496494363955E-2"/>
    <m/>
    <m/>
    <m/>
    <m/>
    <m/>
    <m/>
    <m/>
    <m/>
    <m/>
    <m/>
    <m/>
    <m/>
    <m/>
    <m/>
    <m/>
    <m/>
    <m/>
    <m/>
  </r>
  <r>
    <x v="18"/>
    <n v="399604"/>
    <n v="7.3"/>
    <n v="7"/>
    <n v="7.5"/>
    <x v="5"/>
    <x v="3"/>
    <s v="Nevada"/>
    <x v="18"/>
    <n v="2917"/>
    <n v="396687"/>
    <n v="2.6393412750029272E-4"/>
    <n v="7.0357926019618739"/>
    <n v="7.5636608569624597"/>
    <n v="3.5792601961873949E-2"/>
    <n v="6.3660856962459711E-2"/>
    <n v="2812"/>
    <n v="3023"/>
    <n v="7.036966596930962"/>
    <n v="7.5649893394460515"/>
    <n v="3.6966596930962048E-2"/>
    <n v="6.4989339446051453E-2"/>
    <n v="7.3044630925020023E-3"/>
    <n v="2.6406032030312391E-4"/>
    <n v="7.0404027721988784"/>
    <n v="7.5685234128051269"/>
    <n v="4.0402772198878445E-2"/>
    <n v="6.852341280512686E-2"/>
    <n v="210.95529900988467"/>
    <n v="7.0417614169750458"/>
    <n v="7.5696672214251413"/>
    <n v="4.1761416975045762E-2"/>
    <n v="6.9667221425141257E-2"/>
    <m/>
    <m/>
    <m/>
    <m/>
    <m/>
    <m/>
    <m/>
    <m/>
    <m/>
    <m/>
    <m/>
    <m/>
    <m/>
    <m/>
    <m/>
    <m/>
    <m/>
    <m/>
  </r>
  <r>
    <x v="24"/>
    <n v="179644"/>
    <n v="7.6"/>
    <n v="7.2"/>
    <n v="8"/>
    <x v="5"/>
    <x v="3"/>
    <s v="New Hampshire"/>
    <x v="24"/>
    <n v="1365"/>
    <n v="178279"/>
    <n v="4.0155536850211955E-4"/>
    <n v="7.1968058347665673"/>
    <n v="7.9999165717708074"/>
    <n v="3.1941652334328552E-3"/>
    <n v="8.3428229192605841E-5"/>
    <n v="1294"/>
    <n v="1438"/>
    <n v="7.2031350893990336"/>
    <n v="8.0047204471065001"/>
    <n v="3.1350893990333972E-3"/>
    <n v="4.720447106500103E-3"/>
    <n v="7.6088903618899088E-3"/>
    <n v="4.0196498407497308E-4"/>
    <n v="7.2069253778149358"/>
    <n v="8.0108553459648828"/>
    <n v="6.9253778149356293E-3"/>
    <n v="1.0855345964882801E-2"/>
    <n v="144.2989431025054"/>
    <n v="7.2100574509602433"/>
    <n v="8.0132897187722776"/>
    <n v="1.0057450960243131E-2"/>
    <n v="1.3289718772277581E-2"/>
    <m/>
    <m/>
    <m/>
    <m/>
    <m/>
    <m/>
    <m/>
    <m/>
    <m/>
    <m/>
    <m/>
    <m/>
    <m/>
    <m/>
    <m/>
    <m/>
    <m/>
    <m/>
  </r>
  <r>
    <x v="3"/>
    <n v="1199711"/>
    <n v="9.5"/>
    <n v="9.3000000000000007"/>
    <n v="9.6"/>
    <x v="5"/>
    <x v="3"/>
    <s v="New Jersey"/>
    <x v="3"/>
    <n v="11397"/>
    <n v="1188314"/>
    <n v="1.735777324972331E-4"/>
    <n v="9.3262101330803944"/>
    <n v="9.6733655980748576"/>
    <n v="2.6210133080393661E-2"/>
    <n v="7.3365598074857985E-2"/>
    <n v="11189"/>
    <n v="11606"/>
    <n v="9.3264127777439736"/>
    <n v="9.673996487487404"/>
    <n v="2.6412777743972882E-2"/>
    <n v="7.3996487487404394E-2"/>
    <n v="9.5013584357675936E-3"/>
    <n v="1.7359876956437453E-4"/>
    <n v="9.3277596662032192"/>
    <n v="9.6749572053319675"/>
    <n v="2.7759666203218458E-2"/>
    <n v="7.4957205331967813E-2"/>
    <n v="416.49489755590832"/>
    <n v="9.3281944124524045"/>
    <n v="9.6753559904899493"/>
    <n v="2.8194412452403839E-2"/>
    <n v="7.5355990489949676E-2"/>
    <m/>
    <m/>
    <m/>
    <m/>
    <m/>
    <m/>
    <m/>
    <m/>
    <m/>
    <m/>
    <m/>
    <m/>
    <m/>
    <m/>
    <m/>
    <m/>
    <m/>
    <m/>
  </r>
  <r>
    <x v="49"/>
    <n v="303454"/>
    <n v="4.4000000000000004"/>
    <n v="4.0999999999999996"/>
    <n v="4.5999999999999996"/>
    <x v="5"/>
    <x v="3"/>
    <s v="New Mexico"/>
    <x v="49"/>
    <n v="1335"/>
    <n v="302119"/>
    <n v="2.3547155040371578E-4"/>
    <n v="4.163877280061528"/>
    <n v="4.634820380868959"/>
    <n v="6.3877280061528374E-2"/>
    <n v="3.4820380868959333E-2"/>
    <n v="1264"/>
    <n v="1407"/>
    <n v="4.1653759713169043"/>
    <n v="4.6366170819959533"/>
    <n v="6.5375971316904646E-2"/>
    <n v="3.6617081995953704E-2"/>
    <n v="4.4056226162531619E-3"/>
    <n v="2.3572065844969887E-4"/>
    <n v="4.1699019578034635"/>
    <n v="4.6413432747028605"/>
    <n v="6.9901957803463866E-2"/>
    <n v="4.1343274702860811E-2"/>
    <n v="142.9345515226824"/>
    <n v="4.1717605567981213"/>
    <n v="4.6427800263743553"/>
    <n v="7.1760556798121655E-2"/>
    <n v="4.2780026374355629E-2"/>
    <m/>
    <m/>
    <m/>
    <m/>
    <m/>
    <m/>
    <m/>
    <m/>
    <m/>
    <m/>
    <m/>
    <m/>
    <m/>
    <m/>
    <m/>
    <m/>
    <m/>
    <m/>
  </r>
  <r>
    <x v="25"/>
    <n v="2461595"/>
    <n v="7.8"/>
    <n v="7.7"/>
    <n v="8"/>
    <x v="5"/>
    <x v="3"/>
    <s v="New York"/>
    <x v="25"/>
    <n v="19200"/>
    <n v="2442395"/>
    <n v="1.098959670006763E-4"/>
    <n v="7.6899248808642247"/>
    <n v="7.9097168148655763"/>
    <n v="1.0075119135775523E-2"/>
    <n v="9.0283185134423682E-2"/>
    <n v="18930"/>
    <n v="19471"/>
    <n v="7.6901358671918008"/>
    <n v="7.9099120692071603"/>
    <n v="9.8641328081994217E-3"/>
    <n v="9.0087930792839721E-2"/>
    <n v="7.8005889530036862E-3"/>
    <n v="1.0990393382293647E-4"/>
    <n v="7.6906850191807496"/>
    <n v="7.9104928868266224"/>
    <n v="9.314980819250529E-3"/>
    <n v="8.9507113173377562E-2"/>
    <n v="541.04537381718524"/>
    <n v="7.690894927169416"/>
    <n v="7.910689218873153"/>
    <n v="9.1050728305841488E-3"/>
    <n v="8.9310781126846983E-2"/>
    <m/>
    <m/>
    <m/>
    <m/>
    <m/>
    <m/>
    <m/>
    <m/>
    <m/>
    <m/>
    <m/>
    <m/>
    <m/>
    <m/>
    <m/>
    <m/>
    <m/>
    <m/>
  </r>
  <r>
    <x v="10"/>
    <n v="1350523"/>
    <n v="7.4"/>
    <n v="7.2"/>
    <n v="7.5"/>
    <x v="5"/>
    <x v="3"/>
    <s v="North Carolina"/>
    <x v="10"/>
    <n v="9994"/>
    <n v="1340529"/>
    <n v="1.445449399952118E-4"/>
    <n v="7.2555511709188565"/>
    <n v="7.5446410509092798"/>
    <n v="5.5551170918856307E-2"/>
    <n v="4.4641050909279834E-2"/>
    <n v="9799"/>
    <n v="10190"/>
    <n v="7.2557076036468837"/>
    <n v="7.5452250720646745"/>
    <n v="5.5707603646883541E-2"/>
    <n v="4.5225072064674521E-2"/>
    <n v="7.4014972694751409E-3"/>
    <n v="1.4456510633054499E-4"/>
    <n v="7.2569321631445955"/>
    <n v="7.5460623758056862"/>
    <n v="5.6932163144595371E-2"/>
    <n v="4.6062375805686173E-2"/>
    <n v="390.43173677723581"/>
    <n v="7.2573195586654178"/>
    <n v="7.5464154320621253"/>
    <n v="5.7319558665417603E-2"/>
    <n v="4.6415432062125284E-2"/>
    <m/>
    <m/>
    <m/>
    <m/>
    <m/>
    <m/>
    <m/>
    <m/>
    <m/>
    <m/>
    <m/>
    <m/>
    <m/>
    <m/>
    <m/>
    <m/>
    <m/>
    <m/>
  </r>
  <r>
    <x v="46"/>
    <n v="87345"/>
    <n v="6.1"/>
    <n v="5.6"/>
    <n v="6.6"/>
    <x v="5"/>
    <x v="3"/>
    <s v="North Dakota"/>
    <x v="46"/>
    <n v="533"/>
    <n v="86812"/>
    <n v="5.1646928976511563E-4"/>
    <n v="5.5857689608502605"/>
    <n v="6.618707540380492"/>
    <n v="1.4231039149739111E-2"/>
    <n v="1.8707540380492382E-2"/>
    <n v="488"/>
    <n v="578"/>
    <n v="5.5870398992501"/>
    <n v="6.6174366019806516"/>
    <n v="1.2960100749899617E-2"/>
    <n v="1.7436601980652E-2"/>
    <n v="6.1239590643286023E-3"/>
    <n v="5.1782633716269261E-4"/>
    <n v="5.6061327271659094"/>
    <n v="6.6417854014912949"/>
    <n v="6.1327271659097349E-3"/>
    <n v="4.1785401491295282E-2"/>
    <n v="90.261733555541582"/>
    <n v="5.6130093364056357"/>
    <n v="6.6463571410023823"/>
    <n v="1.3009336405636063E-2"/>
    <n v="4.635714100238264E-2"/>
    <m/>
    <m/>
    <m/>
    <m/>
    <m/>
    <m/>
    <m/>
    <m/>
    <m/>
    <m/>
    <m/>
    <m/>
    <m/>
    <m/>
    <m/>
    <m/>
    <m/>
    <m/>
  </r>
  <r>
    <x v="41"/>
    <n v="1594180"/>
    <n v="8.6999999999999993"/>
    <n v="8.6"/>
    <n v="8.8000000000000007"/>
    <x v="5"/>
    <x v="3"/>
    <s v="Ohio"/>
    <x v="41"/>
    <n v="13869"/>
    <n v="1580311"/>
    <n v="1.4415705854320919E-4"/>
    <n v="8.5556133563409329"/>
    <n v="8.8439274734273514"/>
    <n v="4.4386643659066749E-2"/>
    <n v="4.3927473427350705E-2"/>
    <n v="13640"/>
    <n v="14100"/>
    <n v="8.5561228970379748"/>
    <n v="8.8446724962049448"/>
    <n v="4.387710296202485E-2"/>
    <n v="4.4672496204944068E-2"/>
    <n v="8.7009542868764847E-3"/>
    <n v="1.4417146770559115E-4"/>
    <n v="8.556782819170893"/>
    <n v="8.8451257545820763"/>
    <n v="4.3217180829106638E-2"/>
    <n v="4.5125754582075572E-2"/>
    <n v="459.6324398185115"/>
    <n v="8.5571087566775272"/>
    <n v="8.8454270973012186"/>
    <n v="4.2891243322472405E-2"/>
    <n v="4.5427097301217856E-2"/>
    <m/>
    <m/>
    <m/>
    <m/>
    <m/>
    <m/>
    <m/>
    <m/>
    <m/>
    <m/>
    <m/>
    <m/>
    <m/>
    <m/>
    <m/>
    <m/>
    <m/>
    <m/>
  </r>
  <r>
    <x v="26"/>
    <n v="565311"/>
    <n v="4.9000000000000004"/>
    <n v="4.7"/>
    <n v="5.0999999999999996"/>
    <x v="5"/>
    <x v="3"/>
    <s v="Oklahoma"/>
    <x v="26"/>
    <n v="2770"/>
    <n v="562541"/>
    <n v="1.8202620373656981E-4"/>
    <n v="4.7179315186498689"/>
    <n v="5.0819839261230086"/>
    <n v="1.793151864986875E-2"/>
    <n v="1.8016073876991001E-2"/>
    <n v="2668"/>
    <n v="2873"/>
    <n v="4.7195260661830387"/>
    <n v="5.0821583163957538"/>
    <n v="1.9526066183038537E-2"/>
    <n v="1.7841683604245873E-2"/>
    <n v="4.9033220537024642E-3"/>
    <n v="1.8211883384415425E-4"/>
    <n v="4.7212032198583094"/>
    <n v="5.0854408875466186"/>
    <n v="2.1203219858309197E-2"/>
    <n v="1.455911245338104E-2"/>
    <n v="205.82019877517575"/>
    <n v="4.7221661881969448"/>
    <n v="5.0862468449935134"/>
    <n v="2.2166188196944603E-2"/>
    <n v="1.3753155006486217E-2"/>
    <m/>
    <m/>
    <m/>
    <m/>
    <m/>
    <m/>
    <m/>
    <m/>
    <m/>
    <m/>
    <m/>
    <m/>
    <m/>
    <m/>
    <m/>
    <m/>
    <m/>
    <m/>
  </r>
  <r>
    <x v="19"/>
    <n v="520672"/>
    <n v="12.9"/>
    <n v="12.6"/>
    <n v="13.2"/>
    <x v="5"/>
    <x v="3"/>
    <s v="Oregon"/>
    <x v="19"/>
    <n v="6717"/>
    <n v="513955"/>
    <n v="3.0651517308645862E-4"/>
    <n v="12.594120927952201"/>
    <n v="13.207151274125117"/>
    <n v="5.8790720477990277E-3"/>
    <n v="7.1512741251176237E-3"/>
    <n v="6558"/>
    <n v="6877"/>
    <n v="12.595261508204782"/>
    <n v="13.207931288796017"/>
    <n v="4.7384917952175698E-3"/>
    <n v="7.931288796017455E-3"/>
    <n v="1.2904229838252892E-2"/>
    <n v="3.0657723778701197E-4"/>
    <n v="12.597652600465882"/>
    <n v="13.210807076039904"/>
    <n v="2.3473995341181109E-3"/>
    <n v="1.0807076039904828E-2"/>
    <n v="319.1991277865306"/>
    <n v="12.598666277924258"/>
    <n v="13.211713979335187"/>
    <n v="1.3337220757421164E-3"/>
    <n v="1.1713979335187474E-2"/>
    <m/>
    <m/>
    <m/>
    <m/>
    <m/>
    <m/>
    <m/>
    <m/>
    <m/>
    <m/>
    <m/>
    <m/>
    <m/>
    <m/>
    <m/>
    <m/>
    <m/>
    <m/>
  </r>
  <r>
    <x v="11"/>
    <n v="1646680"/>
    <n v="10.199999999999999"/>
    <n v="10.1"/>
    <n v="10.4"/>
    <x v="5"/>
    <x v="3"/>
    <s v="Pennsylvania"/>
    <x v="11"/>
    <n v="16796"/>
    <n v="1629884"/>
    <n v="1.534671952658635E-4"/>
    <n v="10.046450214309768"/>
    <n v="10.353384604841494"/>
    <n v="5.3549785690231388E-2"/>
    <n v="4.661539515850599E-2"/>
    <n v="16544"/>
    <n v="17049"/>
    <n v="10.046882211480069"/>
    <n v="10.353559890203318"/>
    <n v="5.3117788519930542E-2"/>
    <n v="4.6440109796682449E-2"/>
    <n v="1.0201060037444002E-2"/>
    <n v="1.5347977673092753E-4"/>
    <n v="10.047580260713074"/>
    <n v="10.354539814174929"/>
    <n v="5.2419739286925449E-2"/>
    <n v="4.5460185825071164E-2"/>
    <n v="505.42987518843677"/>
    <n v="10.047894668813932"/>
    <n v="10.354832687189496"/>
    <n v="5.2105331186067971E-2"/>
    <n v="4.5167312810503901E-2"/>
    <m/>
    <m/>
    <m/>
    <m/>
    <m/>
    <m/>
    <m/>
    <m/>
    <m/>
    <m/>
    <m/>
    <m/>
    <m/>
    <m/>
    <m/>
    <m/>
    <m/>
    <m/>
  </r>
  <r>
    <x v="27"/>
    <n v="131682"/>
    <n v="11.3"/>
    <n v="10.7"/>
    <n v="11.9"/>
    <x v="5"/>
    <x v="3"/>
    <s v="Rhode Island"/>
    <x v="27"/>
    <n v="1488"/>
    <n v="130194"/>
    <n v="5.7089392377571353E-4"/>
    <n v="10.729055955478856"/>
    <n v="11.870843803030281"/>
    <n v="2.9055955478856532E-2"/>
    <n v="2.9156196969719161E-2"/>
    <n v="1413"/>
    <n v="1564"/>
    <n v="10.730395953888914"/>
    <n v="11.87709785695843"/>
    <n v="3.0395953888914917E-2"/>
    <n v="2.29021430415699E-2"/>
    <n v="1.1314205938200714E-2"/>
    <n v="5.7141933160605391E-4"/>
    <n v="10.742786606594661"/>
    <n v="11.885625269806768"/>
    <n v="4.2786606594662047E-2"/>
    <n v="1.437473019323221E-2"/>
    <n v="150.37700701303251"/>
    <n v="10.747034079182963"/>
    <n v="11.888971628027628"/>
    <n v="4.7034079182964206E-2"/>
    <n v="1.1028371972372497E-2"/>
    <m/>
    <m/>
    <m/>
    <m/>
    <m/>
    <m/>
    <m/>
    <m/>
    <m/>
    <m/>
    <m/>
    <m/>
    <m/>
    <m/>
    <m/>
    <m/>
    <m/>
    <m/>
  </r>
  <r>
    <x v="4"/>
    <n v="647026"/>
    <n v="4.7"/>
    <n v="4.5999999999999996"/>
    <n v="4.9000000000000004"/>
    <x v="5"/>
    <x v="3"/>
    <s v="South Carolina"/>
    <x v="4"/>
    <n v="3041"/>
    <n v="643985"/>
    <n v="1.6665240212915665E-4"/>
    <n v="4.533313287039439"/>
    <n v="4.8666180912977532"/>
    <n v="6.6686712960560612E-2"/>
    <n v="3.3381908702247109E-2"/>
    <n v="2934"/>
    <n v="3149"/>
    <n v="4.5345936639331343"/>
    <n v="4.8668832473501835"/>
    <n v="6.54063360668653E-2"/>
    <n v="3.3116752649816839E-2"/>
    <n v="4.7029063181222835E-3"/>
    <n v="1.6672972136682875E-4"/>
    <n v="4.5361765967554541"/>
    <n v="4.8696360394891123"/>
    <n v="6.3823403244545496E-2"/>
    <n v="3.0363960510888077E-2"/>
    <n v="215.67344186391597"/>
    <n v="4.5370148645071726"/>
    <n v="4.8703432955075874"/>
    <n v="6.2985135492827027E-2"/>
    <n v="2.9656704492412977E-2"/>
    <m/>
    <m/>
    <m/>
    <m/>
    <m/>
    <m/>
    <m/>
    <m/>
    <m/>
    <m/>
    <m/>
    <m/>
    <m/>
    <m/>
    <m/>
    <m/>
    <m/>
    <m/>
  </r>
  <r>
    <x v="42"/>
    <n v="113105"/>
    <n v="4.9000000000000004"/>
    <n v="4.5999999999999996"/>
    <n v="5.4"/>
    <x v="5"/>
    <x v="3"/>
    <s v="South Dakota"/>
    <x v="42"/>
    <n v="554"/>
    <n v="112551"/>
    <n v="4.0686932297125057E-4"/>
    <n v="4.4912342091449249"/>
    <n v="5.3049728550874251"/>
    <n v="0.10876579085507476"/>
    <n v="9.5027144912575245E-2"/>
    <n v="509"/>
    <n v="601"/>
    <n v="4.5002431369081828"/>
    <n v="5.313646611555634"/>
    <n v="9.9756863091816861E-2"/>
    <n v="8.6353388444366352E-2"/>
    <n v="4.9149184293673445E-3"/>
    <n v="4.079034410673107E-4"/>
    <n v="4.5070149883000337"/>
    <n v="5.3228218704346553"/>
    <n v="9.298501169996598E-2"/>
    <n v="7.7178129565345088E-2"/>
    <n v="92.07673925551525"/>
    <n v="4.5123117980870067"/>
    <n v="5.3263661024893505"/>
    <n v="8.768820191299298E-2"/>
    <n v="7.3633897510649859E-2"/>
    <m/>
    <m/>
    <m/>
    <m/>
    <m/>
    <m/>
    <m/>
    <m/>
    <m/>
    <m/>
    <m/>
    <m/>
    <m/>
    <m/>
    <m/>
    <m/>
    <m/>
    <m/>
  </r>
  <r>
    <x v="16"/>
    <n v="881993"/>
    <n v="5.7"/>
    <n v="5.5"/>
    <n v="5.8"/>
    <x v="5"/>
    <x v="3"/>
    <s v="Tennessee"/>
    <x v="16"/>
    <n v="5027"/>
    <n v="876966"/>
    <n v="1.5710724180931609E-4"/>
    <n v="5.5424844783063767"/>
    <n v="5.8566989619250078"/>
    <n v="4.2484478306376694E-2"/>
    <n v="5.6698961925008007E-2"/>
    <n v="4889"/>
    <n v="5166"/>
    <n v="5.5431278933052752"/>
    <n v="5.8571893427725614"/>
    <n v="4.3127893305275222E-2"/>
    <n v="5.7189342772561602E-2"/>
    <n v="5.7017446015934971E-3"/>
    <n v="1.5715114559270964E-4"/>
    <n v="5.5445934560007881"/>
    <n v="5.8588957471862066"/>
    <n v="4.4593456000788123E-2"/>
    <n v="5.8895747186206826E-2"/>
    <n v="277.14789528149686"/>
    <n v="5.5451976150845947"/>
    <n v="5.8594253790107063"/>
    <n v="4.5197615084594744E-2"/>
    <n v="5.9425379010706436E-2"/>
    <m/>
    <m/>
    <m/>
    <m/>
    <m/>
    <m/>
    <m/>
    <m/>
    <m/>
    <m/>
    <m/>
    <m/>
    <m/>
    <m/>
    <m/>
    <m/>
    <m/>
    <m/>
  </r>
  <r>
    <x v="50"/>
    <n v="4312398"/>
    <n v="6.4"/>
    <n v="6.3"/>
    <n v="6.5"/>
    <x v="5"/>
    <x v="3"/>
    <s v="Texas"/>
    <x v="50"/>
    <n v="27599"/>
    <n v="4284799"/>
    <n v="7.5263036724448814E-5"/>
    <n v="6.324656451226339"/>
    <n v="6.4751825246752368"/>
    <n v="2.4656451226339193E-2"/>
    <n v="2.4817475324763194E-2"/>
    <n v="27275"/>
    <n v="27924"/>
    <n v="6.3247872761280384"/>
    <n v="6.4752835893161995"/>
    <n v="2.4787276128038549E-2"/>
    <n v="2.4716410683800483E-2"/>
    <n v="6.4003591836129473E-3"/>
    <n v="7.5266856234163182E-5"/>
    <n v="6.3250923273787842"/>
    <n v="6.4756260398471106"/>
    <n v="2.5092327378784418E-2"/>
    <n v="2.4373960152889396E-2"/>
    <n v="649.13386257187187"/>
    <n v="6.3252115180660109"/>
    <n v="6.4757387384959797"/>
    <n v="2.5211518066011074E-2"/>
    <n v="2.4261261504020304E-2"/>
    <m/>
    <m/>
    <m/>
    <m/>
    <m/>
    <m/>
    <m/>
    <m/>
    <m/>
    <m/>
    <m/>
    <m/>
    <m/>
    <m/>
    <m/>
    <m/>
    <m/>
    <m/>
  </r>
  <r>
    <x v="12"/>
    <n v="527133"/>
    <n v="6.4"/>
    <n v="6.1"/>
    <n v="6.6"/>
    <x v="5"/>
    <x v="3"/>
    <s v="Utah"/>
    <x v="12"/>
    <n v="3374"/>
    <n v="523759"/>
    <n v="2.1528118328094936E-4"/>
    <n v="6.1853805093089651"/>
    <n v="6.6159428758708652"/>
    <n v="8.5380509308965458E-2"/>
    <n v="1.5942875870865514E-2"/>
    <n v="3261"/>
    <n v="3488"/>
    <n v="6.1862945404670171"/>
    <n v="6.6169258991563797"/>
    <n v="8.6294540467017455E-2"/>
    <n v="1.6925899156380098E-2"/>
    <n v="6.4042587500954809E-3"/>
    <n v="2.1537053261335378E-4"/>
    <n v="6.1888882174821269"/>
    <n v="6.6196292827088348"/>
    <n v="8.8888217482127274E-2"/>
    <n v="1.9629282708835127E-2"/>
    <n v="226.97943182317954"/>
    <n v="6.1899126694859428"/>
    <n v="6.6205018713239845"/>
    <n v="8.991266948594312E-2"/>
    <n v="2.0501871323984844E-2"/>
    <m/>
    <m/>
    <m/>
    <m/>
    <m/>
    <m/>
    <m/>
    <m/>
    <m/>
    <m/>
    <m/>
    <m/>
    <m/>
    <m/>
    <m/>
    <m/>
    <m/>
    <m/>
  </r>
  <r>
    <x v="44"/>
    <n v="79921"/>
    <n v="8.8000000000000007"/>
    <n v="8.1"/>
    <n v="9.4"/>
    <x v="5"/>
    <x v="3"/>
    <s v="Vermont"/>
    <x v="44"/>
    <n v="703"/>
    <n v="79218"/>
    <n v="6.4736069361281067E-4"/>
    <n v="8.1488255402931706"/>
    <n v="9.4435469275187938"/>
    <n v="4.8825540293170988E-2"/>
    <n v="4.354692751879341E-2"/>
    <n v="652"/>
    <n v="756"/>
    <n v="8.1580560803793745"/>
    <n v="9.4593410993355942"/>
    <n v="5.8056080379374819E-2"/>
    <n v="5.9341099335593839E-2"/>
    <n v="8.8197951543456006E-3"/>
    <n v="6.4863532777162326E-4"/>
    <n v="8.1711598265739767"/>
    <n v="9.468430482117224"/>
    <n v="7.1159826573977014E-2"/>
    <n v="6.843048211722369E-2"/>
    <n v="103.51025648846361"/>
    <n v="8.1785035695428974"/>
    <n v="9.4735984937135598"/>
    <n v="7.8503569542897722E-2"/>
    <n v="7.3598493713559421E-2"/>
    <m/>
    <m/>
    <m/>
    <m/>
    <m/>
    <m/>
    <m/>
    <m/>
    <m/>
    <m/>
    <m/>
    <m/>
    <m/>
    <m/>
    <m/>
    <m/>
    <m/>
    <m/>
  </r>
  <r>
    <x v="43"/>
    <n v="1127720"/>
    <n v="8.9"/>
    <n v="8.6999999999999993"/>
    <n v="9.1"/>
    <x v="5"/>
    <x v="3"/>
    <s v="Virginia"/>
    <x v="43"/>
    <n v="10037"/>
    <n v="1117683"/>
    <n v="1.7334345631539512E-4"/>
    <n v="8.7269154732061178"/>
    <n v="9.0736023858369084"/>
    <n v="2.6915473206118534E-2"/>
    <n v="2.6397614163091276E-2"/>
    <n v="9842"/>
    <n v="10233"/>
    <n v="8.7273436668676627"/>
    <n v="9.0740609371120495"/>
    <n v="2.734366686766343E-2"/>
    <n v="2.5939062887950115E-2"/>
    <n v="8.9019318031123874E-3"/>
    <n v="1.7336737577207631E-4"/>
    <n v="8.7285644273403111"/>
    <n v="9.0752991788844621"/>
    <n v="2.8564427340311838E-2"/>
    <n v="2.4700821115537508E-2"/>
    <n v="390.97498658398013"/>
    <n v="8.7290282196962963"/>
    <n v="9.0757221284445713"/>
    <n v="2.9028219696296986E-2"/>
    <n v="2.4277871555428376E-2"/>
    <m/>
    <m/>
    <m/>
    <m/>
    <m/>
    <m/>
    <m/>
    <m/>
    <m/>
    <m/>
    <m/>
    <m/>
    <m/>
    <m/>
    <m/>
    <m/>
    <m/>
    <m/>
  </r>
  <r>
    <x v="28"/>
    <n v="955799"/>
    <n v="7.5"/>
    <n v="7.3"/>
    <n v="7.7"/>
    <x v="5"/>
    <x v="3"/>
    <s v="Washington"/>
    <x v="28"/>
    <n v="7168"/>
    <n v="948631"/>
    <n v="1.7296008418523932E-4"/>
    <n v="7.3265246401134894"/>
    <n v="7.6724448084839674"/>
    <n v="2.6524640113489539E-2"/>
    <n v="2.7555191516032806E-2"/>
    <n v="7004"/>
    <n v="7334"/>
    <n v="7.3279005313878756"/>
    <n v="7.6731614073670302"/>
    <n v="2.7900531387875738E-2"/>
    <n v="2.6838592632969949E-2"/>
    <n v="7.501464128801978E-3"/>
    <n v="1.7299371251235093E-4"/>
    <n v="7.328470416289627"/>
    <n v="7.6744578413143287"/>
    <n v="2.8470416289627209E-2"/>
    <n v="2.5542158685671446E-2"/>
    <n v="330.64102267542677"/>
    <n v="7.3290221730047422"/>
    <n v="7.674952325472983"/>
    <n v="2.9022173004742413E-2"/>
    <n v="2.5047674527017172E-2"/>
    <m/>
    <m/>
    <m/>
    <m/>
    <m/>
    <m/>
    <m/>
    <m/>
    <m/>
    <m/>
    <m/>
    <m/>
    <m/>
    <m/>
    <m/>
    <m/>
    <m/>
    <m/>
  </r>
  <r>
    <x v="5"/>
    <n v="246963"/>
    <n v="5"/>
    <n v="4.7"/>
    <n v="5.3"/>
    <x v="5"/>
    <x v="3"/>
    <s v="West Virginia"/>
    <x v="5"/>
    <n v="1235"/>
    <n v="245728"/>
    <n v="2.782025167984021E-4"/>
    <n v="4.7225465832692199"/>
    <n v="5.2789516168660233"/>
    <n v="2.2546583269219767E-2"/>
    <n v="2.10483831339765E-2"/>
    <n v="1167"/>
    <n v="1304"/>
    <n v="4.7254042103472989"/>
    <n v="5.2801431793426543"/>
    <n v="2.5404210347298672E-2"/>
    <n v="1.9856820657345509E-2"/>
    <n v="5.0084485921426478E-3"/>
    <n v="2.7851980226036575E-4"/>
    <n v="4.7299287898822824"/>
    <n v="5.2869683944030132"/>
    <n v="2.9928789882282203E-2"/>
    <n v="1.3031605596986573E-2"/>
    <n v="137.43747319851528"/>
    <n v="4.7322222931128151"/>
    <n v="5.288724017743859"/>
    <n v="3.2222293112814882E-2"/>
    <n v="1.1275982256140793E-2"/>
    <m/>
    <m/>
    <m/>
    <m/>
    <m/>
    <m/>
    <m/>
    <m/>
    <m/>
    <m/>
    <m/>
    <m/>
    <m/>
    <m/>
    <m/>
    <m/>
    <m/>
    <m/>
  </r>
  <r>
    <x v="13"/>
    <n v="761365"/>
    <n v="9.1999999999999993"/>
    <n v="9"/>
    <n v="9.5"/>
    <x v="5"/>
    <x v="3"/>
    <s v="Wisconsin"/>
    <x v="13"/>
    <n v="7005"/>
    <n v="754360"/>
    <n v="2.1446287524795054E-4"/>
    <n v="8.9861176610257143"/>
    <n v="9.4150434115216175"/>
    <n v="1.3882338974285702E-2"/>
    <n v="8.49565884783825E-2"/>
    <n v="6842"/>
    <n v="7168"/>
    <n v="8.9864913674781484"/>
    <n v="9.4146697050691852"/>
    <n v="1.3508632521851638E-2"/>
    <n v="8.5330294930814787E-2"/>
    <n v="9.2030568469084421E-3"/>
    <n v="2.1450521916071221E-4"/>
    <n v="8.9885516277477304"/>
    <n v="9.4175620660691539"/>
    <n v="1.1448372252269579E-2"/>
    <n v="8.2437933930846086E-2"/>
    <n v="326.58010090241157"/>
    <n v="8.9892445110381001"/>
    <n v="9.4181826066353231"/>
    <n v="1.0755488961899928E-2"/>
    <n v="8.181739336467686E-2"/>
    <m/>
    <m/>
    <m/>
    <m/>
    <m/>
    <m/>
    <m/>
    <m/>
    <m/>
    <m/>
    <m/>
    <m/>
    <m/>
    <m/>
    <m/>
    <m/>
    <m/>
    <m/>
  </r>
  <r>
    <x v="29"/>
    <n v="80816"/>
    <n v="6.3"/>
    <n v="5.8"/>
    <n v="6.9"/>
    <x v="5"/>
    <x v="3"/>
    <s v="Wyoming"/>
    <x v="29"/>
    <n v="509"/>
    <n v="80307"/>
    <n v="5.4542828584471328E-4"/>
    <n v="5.7528294848937547"/>
    <n v="6.8436860565831807"/>
    <n v="4.7170515106245148E-2"/>
    <n v="5.6313943416819612E-2"/>
    <n v="466"/>
    <n v="554"/>
    <n v="5.7661849138784396"/>
    <n v="6.8550782023361707"/>
    <n v="3.3815086121560256E-2"/>
    <n v="4.4921797663829643E-2"/>
    <n v="6.321723975054705E-3"/>
    <n v="5.4692758623211114E-4"/>
    <n v="5.7747963888225931"/>
    <n v="6.8686515612868169"/>
    <n v="2.5203611177406771E-2"/>
    <n v="3.1348438713183491E-2"/>
    <n v="88.19932414684898"/>
    <n v="5.7822566699172739"/>
    <n v="6.8735644794208133"/>
    <n v="1.7743330082725883E-2"/>
    <n v="2.6435520579187077E-2"/>
    <m/>
    <m/>
    <m/>
    <m/>
    <m/>
    <m/>
    <m/>
    <m/>
    <m/>
    <m/>
    <m/>
    <m/>
    <m/>
    <m/>
    <m/>
    <m/>
    <m/>
    <m/>
  </r>
  <r>
    <x v="6"/>
    <n v="678737"/>
    <n v="6.1"/>
    <n v="5.9"/>
    <n v="6.3"/>
    <x v="14"/>
    <x v="3"/>
    <s v="Alabama"/>
    <x v="6"/>
    <n v="4140"/>
    <n v="674597"/>
    <n v="1.8523292194289647E-4"/>
    <n v="5.9143314159376086"/>
    <n v="6.2847972598234012"/>
    <n v="1.4331415937608227E-2"/>
    <n v="1.5202740176598617E-2"/>
    <n v="4015"/>
    <n v="4266"/>
    <n v="5.9153987479686538"/>
    <n v="6.2852032525116499"/>
    <n v="1.5398747968653481E-2"/>
    <n v="1.4796747488349915E-2"/>
    <n v="6.1023596583757922E-3"/>
    <n v="1.8529566238336344E-4"/>
    <n v="5.9170639959924287"/>
    <n v="6.2876553207591561"/>
    <n v="1.706399599242836E-2"/>
    <n v="1.2344679240843703E-2"/>
    <n v="251.46312769149191"/>
    <n v="5.9178539439758966"/>
    <n v="6.2883386891564292"/>
    <n v="1.7853943975896236E-2"/>
    <n v="1.1661310843570583E-2"/>
    <m/>
    <m/>
    <m/>
    <m/>
    <m/>
    <m/>
    <m/>
    <m/>
    <m/>
    <m/>
    <m/>
    <m/>
    <m/>
    <m/>
    <m/>
    <m/>
    <m/>
    <m/>
  </r>
  <r>
    <x v="30"/>
    <n v="117959"/>
    <n v="6.3"/>
    <n v="5.9"/>
    <n v="6.8"/>
    <x v="14"/>
    <x v="3"/>
    <s v="Alaska"/>
    <x v="30"/>
    <n v="743"/>
    <n v="117216"/>
    <n v="4.5148083871471799E-4"/>
    <n v="5.8473178964390211"/>
    <n v="6.7502795738684576"/>
    <n v="5.2682103560979243E-2"/>
    <n v="4.9720426131542261E-2"/>
    <n v="690"/>
    <n v="797"/>
    <n v="5.8494900770606737"/>
    <n v="6.7565849150976183"/>
    <n v="5.0509922939326657E-2"/>
    <n v="4.3415084902381551E-2"/>
    <n v="6.3148761101214168E-3"/>
    <n v="4.5233143882426598E-4"/>
    <n v="5.862544671297151"/>
    <n v="6.7672075489456827"/>
    <n v="3.74553287028494E-2"/>
    <n v="3.2792451054317162E-2"/>
    <n v="106.54611223932356"/>
    <n v="5.867505942812552"/>
    <n v="6.7707235232106751"/>
    <n v="3.2494057187448355E-2"/>
    <n v="2.9276476789324768E-2"/>
    <m/>
    <m/>
    <m/>
    <m/>
    <m/>
    <m/>
    <m/>
    <m/>
    <m/>
    <m/>
    <m/>
    <m/>
    <m/>
    <m/>
    <m/>
    <m/>
    <m/>
    <m/>
  </r>
  <r>
    <x v="0"/>
    <n v="986805"/>
    <n v="7.6"/>
    <n v="7.4"/>
    <n v="7.7"/>
    <x v="14"/>
    <x v="3"/>
    <s v="Arizona"/>
    <x v="0"/>
    <n v="7500"/>
    <n v="979305"/>
    <n v="1.7135259925794478E-4"/>
    <n v="7.428933171487035"/>
    <n v="7.7716383700029246"/>
    <n v="2.893317148703467E-2"/>
    <n v="7.163837000292439E-2"/>
    <n v="7331"/>
    <n v="7669"/>
    <n v="7.4290259980441933"/>
    <n v="7.7715455434457672"/>
    <n v="2.9025998044192924E-2"/>
    <n v="7.1545543445767024E-2"/>
    <n v="7.6022025890243317E-3"/>
    <n v="1.7138442609215471E-4"/>
    <n v="7.4308181629321766"/>
    <n v="7.7735870151164868"/>
    <n v="3.0818162932176207E-2"/>
    <n v="7.3587015116486576E-2"/>
    <n v="338.19383457639367"/>
    <n v="7.4313519539216326"/>
    <n v="7.7740665916182659"/>
    <n v="3.1351953921632258E-2"/>
    <n v="7.4066591618265676E-2"/>
    <m/>
    <m/>
    <m/>
    <m/>
    <m/>
    <m/>
    <m/>
    <m/>
    <m/>
    <m/>
    <m/>
    <m/>
    <m/>
    <m/>
    <m/>
    <m/>
    <m/>
    <m/>
  </r>
  <r>
    <x v="7"/>
    <n v="430885"/>
    <n v="6.6"/>
    <n v="6.3"/>
    <n v="6.8"/>
    <x v="14"/>
    <x v="3"/>
    <s v="Arkansas"/>
    <x v="7"/>
    <n v="2844"/>
    <n v="428041"/>
    <n v="2.4177617832728786E-4"/>
    <n v="6.3585928296446763"/>
    <n v="6.8421451862992519"/>
    <n v="5.8592829644676492E-2"/>
    <n v="4.2145186299252124E-2"/>
    <n v="2740"/>
    <n v="2948"/>
    <n v="6.3590053030390941"/>
    <n v="6.8417327129048351"/>
    <n v="5.9005303039094237E-2"/>
    <n v="4.1732712904835267E-2"/>
    <n v="6.6047677627834945E-3"/>
    <n v="2.4189511337865583E-4"/>
    <n v="6.3628726494048387"/>
    <n v="6.8466628761621502"/>
    <n v="6.2872649404838832E-2"/>
    <n v="4.6662876162150368E-2"/>
    <n v="208.37267537590631"/>
    <n v="6.3641341521824124"/>
    <n v="6.8477221575492688"/>
    <n v="6.4134152182412585E-2"/>
    <n v="4.7722157549269006E-2"/>
    <m/>
    <m/>
    <m/>
    <m/>
    <m/>
    <m/>
    <m/>
    <m/>
    <m/>
    <m/>
    <m/>
    <m/>
    <m/>
    <m/>
    <m/>
    <m/>
    <m/>
    <m/>
  </r>
  <r>
    <x v="31"/>
    <n v="5719777"/>
    <n v="9.5"/>
    <n v="9.4"/>
    <n v="9.6"/>
    <x v="14"/>
    <x v="3"/>
    <s v="California"/>
    <x v="31"/>
    <n v="54338"/>
    <n v="5665439"/>
    <n v="7.9496508371687573E-5"/>
    <n v="9.4205242092192272"/>
    <n v="9.5795172259626007"/>
    <n v="2.0524209219226819E-2"/>
    <n v="2.0482774037398954E-2"/>
    <n v="53884"/>
    <n v="54793"/>
    <n v="9.4206469937551756"/>
    <n v="9.5795692734174782"/>
    <n v="2.0646993755175203E-2"/>
    <n v="2.043072658252143E-2"/>
    <n v="9.5003501420084201E-3"/>
    <n v="7.9498529294855276E-5"/>
    <n v="9.4208516127135642"/>
    <n v="9.5798486713032744"/>
    <n v="2.0851612713563838E-2"/>
    <n v="2.0151328696725201E-2"/>
    <n v="909.40856987579377"/>
    <n v="9.4209407559624232"/>
    <n v="9.5799343599278259"/>
    <n v="2.0940755962422841E-2"/>
    <n v="2.0065640072173707E-2"/>
    <m/>
    <m/>
    <m/>
    <m/>
    <m/>
    <m/>
    <m/>
    <m/>
    <m/>
    <m/>
    <m/>
    <m/>
    <m/>
    <m/>
    <m/>
    <m/>
    <m/>
    <m/>
  </r>
  <r>
    <x v="8"/>
    <n v="756813"/>
    <n v="4.9000000000000004"/>
    <n v="4.7"/>
    <n v="5"/>
    <x v="14"/>
    <x v="3"/>
    <s v="Colorado"/>
    <x v="8"/>
    <n v="3708"/>
    <n v="753105"/>
    <n v="1.5731235915083993E-4"/>
    <n v="4.7421806463868554"/>
    <n v="5.056805364688536"/>
    <n v="4.2180646386855258E-2"/>
    <n v="5.6805364688536031E-2"/>
    <n v="3590"/>
    <n v="3828"/>
    <n v="4.7435760220820731"/>
    <n v="5.0580526497298539"/>
    <n v="4.3576022082072896E-2"/>
    <n v="5.8052649729853911E-2"/>
    <n v="4.9020060418571015E-3"/>
    <n v="1.5737216617965944E-4"/>
    <n v="4.744633875677442"/>
    <n v="5.0593782080367609"/>
    <n v="4.4633875677441814E-2"/>
    <n v="5.937820803676086E-2"/>
    <n v="238.12708864984364"/>
    <n v="4.745345225355738"/>
    <n v="5.05998818201991"/>
    <n v="4.5345225355737817E-2"/>
    <n v="5.9988182019909964E-2"/>
    <m/>
    <m/>
    <m/>
    <m/>
    <m/>
    <m/>
    <m/>
    <m/>
    <m/>
    <m/>
    <m/>
    <m/>
    <m/>
    <m/>
    <m/>
    <m/>
    <m/>
    <m/>
  </r>
  <r>
    <x v="20"/>
    <n v="499575"/>
    <n v="11.2"/>
    <n v="10.9"/>
    <n v="11.5"/>
    <x v="14"/>
    <x v="3"/>
    <s v="Connecticut"/>
    <x v="20"/>
    <n v="5595"/>
    <n v="493980"/>
    <n v="2.9181107720774487E-4"/>
    <n v="10.90770851444516"/>
    <n v="11.49133066886065"/>
    <n v="7.708514445159409E-3"/>
    <n v="8.6693311393499783E-3"/>
    <n v="5450"/>
    <n v="5741"/>
    <n v="10.909272881949658"/>
    <n v="11.491768002802383"/>
    <n v="9.2728819496574744E-3"/>
    <n v="8.2319971976172468E-3"/>
    <n v="1.1203278171402884E-2"/>
    <n v="2.9188256275433834E-4"/>
    <n v="10.911395608648546"/>
    <n v="11.495160734157222"/>
    <n v="1.1395608648545164E-2"/>
    <n v="4.839265842777607E-3"/>
    <n v="291.57546360604783"/>
    <n v="10.912457744783595"/>
    <n v="11.49610028407653"/>
    <n v="1.2457744783594293E-2"/>
    <n v="3.8997159234703815E-3"/>
    <m/>
    <m/>
    <m/>
    <m/>
    <m/>
    <m/>
    <m/>
    <m/>
    <m/>
    <m/>
    <m/>
    <m/>
    <m/>
    <m/>
    <m/>
    <m/>
    <m/>
    <m/>
  </r>
  <r>
    <x v="32"/>
    <n v="117428"/>
    <n v="7.1"/>
    <n v="6.6"/>
    <n v="7.6"/>
    <x v="14"/>
    <x v="3"/>
    <s v="Delaware"/>
    <x v="32"/>
    <n v="834"/>
    <n v="116594"/>
    <n v="4.8029904272674164E-4"/>
    <n v="6.6219252989975486"/>
    <n v="7.582523384451032"/>
    <n v="2.1925298997548914E-2"/>
    <n v="1.7476615548967622E-2"/>
    <n v="778"/>
    <n v="891"/>
    <n v="6.625336376332732"/>
    <n v="7.5876281636406988"/>
    <n v="2.5336376332732335E-2"/>
    <n v="1.2371836359300836E-2"/>
    <n v="7.1183481330613016E-3"/>
    <n v="4.8110240965716384E-4"/>
    <n v="6.6372457234041375"/>
    <n v="7.5994505427184658"/>
    <n v="3.7245723404137898E-2"/>
    <n v="5.4945728153388274E-4"/>
    <n v="112.83294665451912"/>
    <n v="6.6421870456370904"/>
    <n v="7.6030247984376018"/>
    <n v="4.2187045637090748E-2"/>
    <n v="3.0247984376021719E-3"/>
    <m/>
    <m/>
    <m/>
    <m/>
    <m/>
    <m/>
    <m/>
    <m/>
    <m/>
    <m/>
    <m/>
    <m/>
    <m/>
    <m/>
    <m/>
    <m/>
    <m/>
    <m/>
  </r>
  <r>
    <x v="47"/>
    <n v="55520"/>
    <n v="8"/>
    <n v="7.3"/>
    <n v="8.8000000000000007"/>
    <x v="14"/>
    <x v="3"/>
    <s v="District of Columbia"/>
    <x v="47"/>
    <n v="444"/>
    <n v="55076"/>
    <n v="7.4087780675277648E-4"/>
    <n v="7.2562403488668199"/>
    <n v="8.7379959623723735"/>
    <n v="4.3759651133179922E-2"/>
    <n v="6.2004037627627184E-2"/>
    <n v="403"/>
    <n v="486"/>
    <n v="7.2586455331412107"/>
    <n v="8.7536023054755034"/>
    <n v="4.1354466858789074E-2"/>
    <n v="4.6397694524497268E-2"/>
    <n v="8.031157745831843E-3"/>
    <n v="7.4319431449622699E-4"/>
    <n v="7.2879634313356165"/>
    <n v="8.77435206032807"/>
    <n v="1.2036568664383296E-2"/>
    <n v="2.5647939671930686E-2"/>
    <n v="82.310799906524224"/>
    <n v="7.2989425588942787"/>
    <n v="8.7813832140058334"/>
    <n v="1.0574411057211464E-3"/>
    <n v="1.8616785994167273E-2"/>
    <m/>
    <m/>
    <m/>
    <m/>
    <m/>
    <m/>
    <m/>
    <m/>
    <m/>
    <m/>
    <m/>
    <m/>
    <m/>
    <m/>
    <m/>
    <m/>
    <m/>
    <m/>
  </r>
  <r>
    <x v="14"/>
    <n v="2409916"/>
    <n v="7.4"/>
    <n v="7.3"/>
    <n v="7.5"/>
    <x v="14"/>
    <x v="3"/>
    <s v="Florida"/>
    <x v="14"/>
    <n v="17833"/>
    <n v="2392083"/>
    <n v="1.0820455928800486E-4"/>
    <n v="7.2916384227910385"/>
    <n v="7.5080475413670476"/>
    <n v="8.3615772089613571E-3"/>
    <n v="8.0475413670475504E-3"/>
    <n v="17573"/>
    <n v="18095"/>
    <n v="7.2919554042547539"/>
    <n v="7.5085604643481352"/>
    <n v="8.0445957452459638E-3"/>
    <n v="8.5604643481351772E-3"/>
    <n v="7.4006281962532647E-3"/>
    <n v="1.0821301986600999E-4"/>
    <n v="7.2924151763872542"/>
    <n v="7.5088412161192748"/>
    <n v="7.5848236127455948E-3"/>
    <n v="8.8412161192747973E-3"/>
    <n v="521.53468825632126"/>
    <n v="7.2926298555405662"/>
    <n v="7.5090414885269228"/>
    <n v="7.3701444594336252E-3"/>
    <n v="9.0414885269227696E-3"/>
    <m/>
    <m/>
    <m/>
    <m/>
    <m/>
    <m/>
    <m/>
    <m/>
    <m/>
    <m/>
    <m/>
    <m/>
    <m/>
    <m/>
    <m/>
    <m/>
    <m/>
    <m/>
  </r>
  <r>
    <x v="1"/>
    <n v="1506291"/>
    <n v="7.2"/>
    <n v="7"/>
    <n v="7.3"/>
    <x v="14"/>
    <x v="3"/>
    <s v="Georgia"/>
    <x v="1"/>
    <n v="10845"/>
    <n v="1495446"/>
    <n v="1.3501589980272524E-4"/>
    <n v="7.0647881221292916"/>
    <n v="7.3348199217347414"/>
    <n v="6.4788122129291636E-2"/>
    <n v="3.4819921734741577E-2"/>
    <n v="10642"/>
    <n v="11049"/>
    <n v="7.0650359060765817"/>
    <n v="7.3352360201315685"/>
    <n v="6.5035906076581718E-2"/>
    <n v="3.5236020131568679E-2"/>
    <n v="7.2010607955779026E-3"/>
    <n v="1.3503327418759915E-4"/>
    <n v="7.0660275213903034"/>
    <n v="7.3360940697655019"/>
    <n v="6.6027521390303434E-2"/>
    <n v="3.6094069765502113E-2"/>
    <n v="406.75530105266591"/>
    <n v="7.0663742488658077"/>
    <n v="7.3364112229410354"/>
    <n v="6.6374248865807672E-2"/>
    <n v="3.6411222941035604E-2"/>
    <m/>
    <m/>
    <m/>
    <m/>
    <m/>
    <m/>
    <m/>
    <m/>
    <m/>
    <m/>
    <m/>
    <m/>
    <m/>
    <m/>
    <m/>
    <m/>
    <m/>
    <m/>
  </r>
  <r>
    <x v="45"/>
    <n v="164163"/>
    <n v="6.4"/>
    <n v="6"/>
    <n v="6.8"/>
    <x v="14"/>
    <x v="3"/>
    <s v="Hawaii"/>
    <x v="45"/>
    <n v="1051"/>
    <n v="163112"/>
    <n v="3.8581533488694908E-4"/>
    <n v="6.0163581146723297"/>
    <n v="6.7879887844462283"/>
    <n v="1.6358114672329727E-2"/>
    <n v="1.2011215553771493E-2"/>
    <n v="988"/>
    <n v="1114"/>
    <n v="6.0184085329824626"/>
    <n v="6.7859383661360964"/>
    <n v="1.8408532982462589E-2"/>
    <n v="1.4061633863903467E-2"/>
    <n v="6.4137235025896484E-3"/>
    <n v="3.8632912304662029E-4"/>
    <n v="6.0273943795430283"/>
    <n v="6.8000526256362681"/>
    <n v="2.7394379543028258E-2"/>
    <n v="5.2625636268288645E-5"/>
    <n v="126.70151248985131"/>
    <n v="6.0308766640537996"/>
    <n v="6.802661705198255"/>
    <n v="3.087666405379963E-2"/>
    <n v="2.6617051982551487E-3"/>
    <m/>
    <m/>
    <m/>
    <m/>
    <m/>
    <m/>
    <m/>
    <m/>
    <m/>
    <m/>
    <m/>
    <m/>
    <m/>
    <m/>
    <m/>
    <m/>
    <m/>
    <m/>
  </r>
  <r>
    <x v="21"/>
    <n v="256634"/>
    <n v="7.2"/>
    <n v="6.9"/>
    <n v="7.5"/>
    <x v="14"/>
    <x v="3"/>
    <s v="Idaho"/>
    <x v="21"/>
    <n v="1848"/>
    <n v="254786"/>
    <n v="3.2712637805282105E-4"/>
    <n v="6.8737901022264873"/>
    <n v="7.5280428583321299"/>
    <n v="2.6209897773513013E-2"/>
    <n v="2.8042858332129939E-2"/>
    <n v="1764"/>
    <n v="1932"/>
    <n v="6.8736020948120666"/>
    <n v="7.5282308657465498"/>
    <n v="2.6397905187933723E-2"/>
    <n v="2.823086574654976E-2"/>
    <n v="7.2082928959141023E-3"/>
    <n v="3.2737333047092157E-4"/>
    <n v="6.8809195654431807"/>
    <n v="7.5356662263850236"/>
    <n v="1.9080434556819625E-2"/>
    <n v="3.5666226385023592E-2"/>
    <n v="167.92489524057396"/>
    <n v="6.8830780049772997"/>
    <n v="7.5374043283520189"/>
    <n v="1.6921995022700642E-2"/>
    <n v="3.7404328352018901E-2"/>
    <m/>
    <m/>
    <m/>
    <m/>
    <m/>
    <m/>
    <m/>
    <m/>
    <m/>
    <m/>
    <m/>
    <m/>
    <m/>
    <m/>
    <m/>
    <m/>
    <m/>
    <m/>
  </r>
  <r>
    <x v="34"/>
    <n v="1856885"/>
    <n v="7.9"/>
    <n v="7.8"/>
    <n v="8"/>
    <x v="14"/>
    <x v="3"/>
    <s v="Illinois"/>
    <x v="34"/>
    <n v="14669"/>
    <n v="1842216"/>
    <n v="1.2733304016481162E-4"/>
    <n v="7.7724561228689781"/>
    <n v="8.0271222031986014"/>
    <n v="2.7543877131021688E-2"/>
    <n v="2.7122203198601369E-2"/>
    <n v="14433"/>
    <n v="14906"/>
    <n v="7.7726945933646938"/>
    <n v="8.0274222690150445"/>
    <n v="2.7305406635306007E-2"/>
    <n v="2.742226901504452E-2"/>
    <n v="7.9008072006531566E-3"/>
    <n v="1.2734511679169896E-4"/>
    <n v="7.7734620838614576"/>
    <n v="8.0281523174448548"/>
    <n v="2.6537916138542172E-2"/>
    <n v="2.8152317444854802E-2"/>
    <n v="472.89323234816504"/>
    <n v="7.7737416429815855"/>
    <n v="8.0284112935227814"/>
    <n v="2.625835701841428E-2"/>
    <n v="2.8411293522781378E-2"/>
    <m/>
    <m/>
    <m/>
    <m/>
    <m/>
    <m/>
    <m/>
    <m/>
    <m/>
    <m/>
    <m/>
    <m/>
    <m/>
    <m/>
    <m/>
    <m/>
    <m/>
    <m/>
  </r>
  <r>
    <x v="22"/>
    <n v="953059"/>
    <n v="11.2"/>
    <n v="11"/>
    <n v="11.4"/>
    <x v="14"/>
    <x v="3"/>
    <s v="Indiana"/>
    <x v="22"/>
    <n v="10674"/>
    <n v="942385"/>
    <n v="2.1127406692164142E-4"/>
    <n v="10.988452287900044"/>
    <n v="11.411000421743326"/>
    <n v="1.1547712099956087E-2"/>
    <n v="1.1000421743325717E-2"/>
    <n v="10473"/>
    <n v="10876"/>
    <n v="10.988826504969786"/>
    <n v="11.411675457657921"/>
    <n v="1.1173495030213587E-2"/>
    <n v="1.1675457657920774E-2"/>
    <n v="1.1201696535633557E-2"/>
    <n v="2.1130119788849021E-4"/>
    <n v="10.990395337745067"/>
    <n v="11.412997733522047"/>
    <n v="9.6046622549330607E-3"/>
    <n v="1.2997733522047028E-2"/>
    <n v="402.72229823855764"/>
    <n v="10.990943224958023"/>
    <n v="11.413499095064262"/>
    <n v="9.0567750419765503E-3"/>
    <n v="1.3499095064261724E-2"/>
    <m/>
    <m/>
    <m/>
    <m/>
    <m/>
    <m/>
    <m/>
    <m/>
    <m/>
    <m/>
    <m/>
    <m/>
    <m/>
    <m/>
    <m/>
    <m/>
    <m/>
    <m/>
  </r>
  <r>
    <x v="33"/>
    <n v="428753"/>
    <n v="1.5"/>
    <n v="1.4"/>
    <n v="1.6"/>
    <x v="14"/>
    <x v="3"/>
    <s v="Iowa"/>
    <x v="33"/>
    <n v="643"/>
    <n v="428110"/>
    <n v="1.1582985320160709E-4"/>
    <n v="1.3838681080954567"/>
    <n v="1.6155278144986709"/>
    <n v="1.6131891904543227E-2"/>
    <n v="1.55278144986708E-2"/>
    <n v="594"/>
    <n v="693"/>
    <n v="1.3854130466725598"/>
    <n v="1.6163152211179863"/>
    <n v="1.4586953327440089E-2"/>
    <n v="1.6315221117986223E-2"/>
    <n v="1.5041642885884714E-3"/>
    <n v="1.1608737394289411E-4"/>
    <n v="1.3880769146455771"/>
    <n v="1.6202516625313657"/>
    <n v="1.1923085354422769E-2"/>
    <n v="2.0251662531365566E-2"/>
    <n v="99.360513516635336"/>
    <n v="1.389459980685221"/>
    <n v="1.6212009207914286"/>
    <n v="1.0540019314778881E-2"/>
    <n v="2.1200920791428546E-2"/>
    <m/>
    <m/>
    <m/>
    <m/>
    <m/>
    <m/>
    <m/>
    <m/>
    <m/>
    <m/>
    <m/>
    <m/>
    <m/>
    <m/>
    <m/>
    <m/>
    <m/>
    <m/>
  </r>
  <r>
    <x v="35"/>
    <n v="424810"/>
    <n v="5.5"/>
    <n v="5.3"/>
    <n v="5.7"/>
    <x v="14"/>
    <x v="3"/>
    <s v="Kansas"/>
    <x v="35"/>
    <n v="2336"/>
    <n v="422474"/>
    <n v="2.223783002517794E-4"/>
    <n v="5.2765506326829437"/>
    <n v="5.7213072331865034"/>
    <n v="2.3449367317056158E-2"/>
    <n v="2.1307233186503183E-2"/>
    <n v="2242"/>
    <n v="2431"/>
    <n v="5.2776535392293029"/>
    <n v="5.7225583201902026"/>
    <n v="2.2346460770696908E-2"/>
    <n v="2.255832019020243E-2"/>
    <n v="5.5034005515966055E-3"/>
    <n v="2.225121273567912E-4"/>
    <n v="5.280888424239814"/>
    <n v="5.7259126789533967"/>
    <n v="1.911157576018585E-2"/>
    <n v="2.5912678953396551E-2"/>
    <n v="188.95599431928693"/>
    <n v="5.2821789528913454"/>
    <n v="5.7269761225654969"/>
    <n v="1.7821047108654398E-2"/>
    <n v="2.6976122565496752E-2"/>
    <m/>
    <m/>
    <m/>
    <m/>
    <m/>
    <m/>
    <m/>
    <m/>
    <m/>
    <m/>
    <m/>
    <m/>
    <m/>
    <m/>
    <m/>
    <m/>
    <m/>
    <m/>
  </r>
  <r>
    <x v="36"/>
    <n v="601070"/>
    <n v="6.1"/>
    <n v="5.9"/>
    <n v="6.3"/>
    <x v="14"/>
    <x v="3"/>
    <s v="Kentucky"/>
    <x v="36"/>
    <n v="3667"/>
    <n v="597403"/>
    <n v="1.968564581214283E-4"/>
    <n v="5.9039304718534495"/>
    <n v="6.2976433880963061"/>
    <n v="3.9304718534491911E-3"/>
    <n v="2.3566119036937394E-3"/>
    <n v="3549"/>
    <n v="3785"/>
    <n v="5.9044703611892126"/>
    <n v="6.2971034987605439"/>
    <n v="4.4703611892122908E-3"/>
    <n v="2.8965012394559508E-3"/>
    <n v="6.1039434364766037E-3"/>
    <n v="1.9693173397456696E-4"/>
    <n v="5.9070117025020368"/>
    <n v="6.300875170451171"/>
    <n v="7.011702502036421E-3"/>
    <n v="8.7517045117113668E-4"/>
    <n v="236.66416608141864"/>
    <n v="5.9079074839641335"/>
    <n v="6.3016430780918506"/>
    <n v="7.9074839641330996E-3"/>
    <n v="1.6430780918508248E-3"/>
    <m/>
    <m/>
    <m/>
    <m/>
    <m/>
    <m/>
    <m/>
    <m/>
    <m/>
    <m/>
    <m/>
    <m/>
    <m/>
    <m/>
    <m/>
    <m/>
    <m/>
    <m/>
  </r>
  <r>
    <x v="37"/>
    <n v="617931"/>
    <n v="4.9000000000000004"/>
    <n v="4.8"/>
    <n v="5.0999999999999996"/>
    <x v="14"/>
    <x v="3"/>
    <s v="Louisiana"/>
    <x v="37"/>
    <n v="3028"/>
    <n v="614903"/>
    <n v="1.741082529033158E-4"/>
    <n v="4.7261152348323696"/>
    <n v="5.0743317406390007"/>
    <n v="7.3884765167630206E-2"/>
    <n v="2.5668259360998924E-2"/>
    <n v="2921"/>
    <n v="3136"/>
    <n v="4.7270649959299664"/>
    <n v="5.0750002832031411"/>
    <n v="7.2935004070033393E-2"/>
    <n v="2.4999716796858529E-2"/>
    <n v="4.9033013290807649E-3"/>
    <n v="1.7418930629092662E-4"/>
    <n v="4.7291120227898382"/>
    <n v="5.0774906353716913"/>
    <n v="7.0887977210161601E-2"/>
    <n v="2.2509364628308326E-2"/>
    <n v="215.19038557669882"/>
    <n v="4.7299898638532669"/>
    <n v="5.0782310879096375"/>
    <n v="7.0010136146732904E-2"/>
    <n v="2.1768912090362136E-2"/>
    <m/>
    <m/>
    <m/>
    <m/>
    <m/>
    <m/>
    <m/>
    <m/>
    <m/>
    <m/>
    <m/>
    <m/>
    <m/>
    <m/>
    <m/>
    <m/>
    <m/>
    <m/>
  </r>
  <r>
    <x v="23"/>
    <n v="170277"/>
    <n v="13.3"/>
    <n v="12.8"/>
    <n v="13.9"/>
    <x v="14"/>
    <x v="3"/>
    <s v="Maine"/>
    <x v="23"/>
    <n v="2265"/>
    <n v="168012"/>
    <n v="5.4414965729642027E-4"/>
    <n v="12.757705555092803"/>
    <n v="13.846004869685645"/>
    <n v="4.2294444907197359E-2"/>
    <n v="5.3995130314355322E-2"/>
    <n v="2172"/>
    <n v="2358"/>
    <n v="12.755686322873906"/>
    <n v="13.848024101904544"/>
    <n v="4.4313677126094575E-2"/>
    <n v="5.197589809545633E-2"/>
    <n v="1.3312834902560428E-2"/>
    <n v="5.4447573160749745E-4"/>
    <n v="12.76835917095293"/>
    <n v="13.857310634167925"/>
    <n v="3.164082904707044E-2"/>
    <n v="4.2689365832075055E-2"/>
    <n v="185.33197916764732"/>
    <n v="12.771576186698891"/>
    <n v="13.859966269692853"/>
    <n v="2.8423813301110101E-2"/>
    <n v="4.0033730307147408E-2"/>
    <m/>
    <m/>
    <m/>
    <m/>
    <m/>
    <m/>
    <m/>
    <m/>
    <m/>
    <m/>
    <m/>
    <m/>
    <m/>
    <m/>
    <m/>
    <m/>
    <m/>
    <m/>
  </r>
  <r>
    <x v="2"/>
    <n v="760509"/>
    <n v="10.1"/>
    <n v="9.9"/>
    <n v="10.3"/>
    <x v="14"/>
    <x v="3"/>
    <s v="Maryland"/>
    <x v="2"/>
    <n v="7681"/>
    <n v="752828"/>
    <n v="2.2472341107950279E-4"/>
    <n v="9.8750913182662376"/>
    <n v="10.324538140425243"/>
    <n v="2.4908681733762705E-2"/>
    <n v="2.4538140425242716E-2"/>
    <n v="7511"/>
    <n v="7853"/>
    <n v="9.8762802281103834"/>
    <n v="10.32597904824269"/>
    <n v="2.3719771889616936E-2"/>
    <n v="2.5979048242689373E-2"/>
    <n v="1.0102289285047335E-2"/>
    <n v="2.2476371278831183E-4"/>
    <n v="9.8775255722590227"/>
    <n v="10.327052997835647"/>
    <n v="2.2474427740977632E-2"/>
    <n v="2.7052997835646408E-2"/>
    <n v="341.81892785901857"/>
    <n v="9.878217507899393"/>
    <n v="10.327675964384282"/>
    <n v="2.1782492100607342E-2"/>
    <n v="2.7675964384281215E-2"/>
    <m/>
    <m/>
    <m/>
    <m/>
    <m/>
    <m/>
    <m/>
    <m/>
    <m/>
    <m/>
    <m/>
    <m/>
    <m/>
    <m/>
    <m/>
    <m/>
    <m/>
    <m/>
  </r>
  <r>
    <x v="17"/>
    <n v="856298"/>
    <n v="11.7"/>
    <n v="11.5"/>
    <n v="11.9"/>
    <x v="14"/>
    <x v="3"/>
    <s v="Massachusetts"/>
    <x v="17"/>
    <n v="10019"/>
    <n v="846279"/>
    <n v="2.2776116046704337E-4"/>
    <n v="11.472604833614456"/>
    <n v="11.928127154548545"/>
    <n v="2.7395166385543845E-2"/>
    <n v="2.8127154548544198E-2"/>
    <n v="9824"/>
    <n v="10214"/>
    <n v="11.472641533671689"/>
    <n v="11.92809045449131"/>
    <n v="2.7358466328310627E-2"/>
    <n v="2.8090454491309202E-2"/>
    <n v="1.1702556556854316E-2"/>
    <n v="2.2779224993668172E-4"/>
    <n v="11.474764306917633"/>
    <n v="11.930348806790997"/>
    <n v="2.523569308236695E-2"/>
    <n v="3.0348806790996719E-2"/>
    <n v="390.07215033838247"/>
    <n v="11.475374895259645"/>
    <n v="11.930906030955727"/>
    <n v="2.4625104740355397E-2"/>
    <n v="3.0906030955726749E-2"/>
    <m/>
    <m/>
    <m/>
    <m/>
    <m/>
    <m/>
    <m/>
    <m/>
    <m/>
    <m/>
    <m/>
    <m/>
    <m/>
    <m/>
    <m/>
    <m/>
    <m/>
    <m/>
  </r>
  <r>
    <x v="38"/>
    <n v="1420628"/>
    <n v="9.1"/>
    <n v="8.9"/>
    <n v="9.1999999999999993"/>
    <x v="14"/>
    <x v="3"/>
    <s v="Michigan"/>
    <x v="38"/>
    <n v="12928"/>
    <n v="1407700"/>
    <n v="1.5615225589389457E-4"/>
    <n v="8.9440485003913555"/>
    <n v="9.2563530121791437"/>
    <n v="4.4048500391355105E-2"/>
    <n v="5.6353012179144457E-2"/>
    <n v="12706"/>
    <n v="13150"/>
    <n v="8.9439318385953257"/>
    <n v="9.2564696739751717"/>
    <n v="4.3931838595325345E-2"/>
    <n v="5.6469673975172441E-2"/>
    <n v="9.1015281736419838E-3"/>
    <n v="1.5616896997390766E-4"/>
    <n v="8.945359203668076"/>
    <n v="9.2576971436158928"/>
    <n v="4.5359203668075665E-2"/>
    <n v="5.7697143615893509E-2"/>
    <n v="443.67666352269578"/>
    <n v="8.9457254348169393"/>
    <n v="9.2580348246072557"/>
    <n v="4.5725434816938915E-2"/>
    <n v="5.8034824607256397E-2"/>
    <m/>
    <m/>
    <m/>
    <m/>
    <m/>
    <m/>
    <m/>
    <m/>
    <m/>
    <m/>
    <m/>
    <m/>
    <m/>
    <m/>
    <m/>
    <m/>
    <m/>
    <m/>
  </r>
  <r>
    <x v="15"/>
    <n v="761037"/>
    <n v="16.600000000000001"/>
    <n v="16.3"/>
    <n v="16.899999999999999"/>
    <x v="14"/>
    <x v="3"/>
    <s v="Minnesota"/>
    <x v="15"/>
    <n v="12633"/>
    <n v="748404"/>
    <n v="2.8705210201989035E-4"/>
    <n v="16.312666439916963"/>
    <n v="16.886770643956748"/>
    <n v="1.2666439916962702E-2"/>
    <n v="1.3229356043250817E-2"/>
    <n v="12415"/>
    <n v="12852"/>
    <n v="16.313267291866229"/>
    <n v="16.88748378856744"/>
    <n v="1.3267291866227993E-2"/>
    <n v="1.2516211432558322E-2"/>
    <n v="1.6602158571661901E-2"/>
    <n v="2.8708248727356414E-4"/>
    <n v="16.315076084388338"/>
    <n v="16.889241058935465"/>
    <n v="1.5076084388336852E-2"/>
    <n v="1.07589410645339E-2"/>
    <n v="436.92292821778801"/>
    <n v="16.315759403266298"/>
    <n v="16.889871729984876"/>
    <n v="1.5759403266297767E-2"/>
    <n v="1.0128270015123064E-2"/>
    <m/>
    <m/>
    <m/>
    <m/>
    <m/>
    <m/>
    <m/>
    <m/>
    <m/>
    <m/>
    <m/>
    <m/>
    <m/>
    <m/>
    <m/>
    <m/>
    <m/>
    <m/>
  </r>
  <r>
    <x v="48"/>
    <n v="437230"/>
    <n v="5.5"/>
    <n v="5.3"/>
    <n v="5.7"/>
    <x v="14"/>
    <x v="3"/>
    <s v="Mississippi"/>
    <x v="48"/>
    <n v="2405"/>
    <n v="434825"/>
    <n v="2.1922897577535488E-4"/>
    <n v="5.2813084987803718"/>
    <n v="5.7197664503310808"/>
    <n v="1.8691501219628037E-2"/>
    <n v="1.9766450331080598E-2"/>
    <n v="2309"/>
    <n v="2501"/>
    <n v="5.2809734007273059"/>
    <n v="5.7201015483841458"/>
    <n v="1.90265992726939E-2"/>
    <n v="2.0101548384145573E-2"/>
    <n v="5.504882058945189E-3"/>
    <n v="2.1935712275677588E-4"/>
    <n v="5.2855249361884127"/>
    <n v="5.7242391817019653"/>
    <n v="1.4475063811587141E-2"/>
    <n v="2.4239181701965151E-2"/>
    <n v="191.72563940795251"/>
    <n v="5.286777212838583"/>
    <n v="5.7252740107265598"/>
    <n v="1.3222787161416782E-2"/>
    <n v="2.5274010726559659E-2"/>
    <m/>
    <m/>
    <m/>
    <m/>
    <m/>
    <m/>
    <m/>
    <m/>
    <m/>
    <m/>
    <m/>
    <m/>
    <m/>
    <m/>
    <m/>
    <m/>
    <m/>
    <m/>
  </r>
  <r>
    <x v="9"/>
    <n v="816789"/>
    <n v="8.6999999999999993"/>
    <n v="8.5"/>
    <n v="8.9"/>
    <x v="14"/>
    <x v="3"/>
    <s v="Missouri"/>
    <x v="9"/>
    <n v="7106"/>
    <n v="809683"/>
    <n v="2.0139717880686964E-4"/>
    <n v="8.4985240982916217"/>
    <n v="8.9013184559053613"/>
    <n v="1.4759017083783021E-3"/>
    <n v="1.318455905360949E-3"/>
    <n v="6942"/>
    <n v="7271"/>
    <n v="8.4991350275285296"/>
    <n v="8.9019318330682715"/>
    <n v="8.6497247147043765E-4"/>
    <n v="1.9318330682711604E-3"/>
    <n v="8.7022319107441619E-3"/>
    <n v="2.0143646610765395E-4"/>
    <n v="8.500795444636509"/>
    <n v="8.9036683768518152"/>
    <n v="7.9544463650904618E-4"/>
    <n v="3.6683768518148696E-3"/>
    <n v="329.00895419152187"/>
    <n v="8.5014411241808965"/>
    <n v="8.9042469979492065"/>
    <n v="1.4411241808964803E-3"/>
    <n v="4.2469979492061327E-3"/>
    <m/>
    <m/>
    <m/>
    <m/>
    <m/>
    <m/>
    <m/>
    <m/>
    <m/>
    <m/>
    <m/>
    <m/>
    <m/>
    <m/>
    <m/>
    <m/>
    <m/>
    <m/>
  </r>
  <r>
    <x v="39"/>
    <n v="129177"/>
    <n v="3"/>
    <n v="2.7"/>
    <n v="3.3"/>
    <x v="14"/>
    <x v="3"/>
    <s v="Montana"/>
    <x v="39"/>
    <n v="388"/>
    <n v="128789"/>
    <n v="2.9841836591040582E-4"/>
    <n v="2.705212311377347"/>
    <n v="3.3020490431981582"/>
    <n v="5.21231137734679E-3"/>
    <n v="2.0490431981583512E-3"/>
    <n v="349"/>
    <n v="427"/>
    <n v="2.7017193463232618"/>
    <n v="3.3055420082522429"/>
    <n v="1.7193463232616502E-3"/>
    <n v="5.5420082522430469E-3"/>
    <n v="3.0184098896324581E-3"/>
    <n v="2.9950981417858034E-4"/>
    <n v="2.7189000754538779"/>
    <n v="3.3179197038110386"/>
    <n v="1.8900075453877729E-2"/>
    <n v="1.7919703811038801E-2"/>
    <n v="77.143740013944893"/>
    <n v="2.7236922706958397"/>
    <n v="3.3208685945436467"/>
    <n v="2.3692270695839568E-2"/>
    <n v="2.0868594543646868E-2"/>
    <m/>
    <m/>
    <m/>
    <m/>
    <m/>
    <m/>
    <m/>
    <m/>
    <m/>
    <m/>
    <m/>
    <m/>
    <m/>
    <m/>
    <m/>
    <m/>
    <m/>
    <m/>
  </r>
  <r>
    <x v="40"/>
    <n v="264594"/>
    <n v="7.5"/>
    <n v="7.1"/>
    <n v="7.8"/>
    <x v="14"/>
    <x v="3"/>
    <s v="Nebraska"/>
    <x v="40"/>
    <n v="1984"/>
    <n v="262610"/>
    <n v="3.2870368063244999E-4"/>
    <n v="7.1695767036544202"/>
    <n v="7.8269840649193201"/>
    <n v="6.9576703654420591E-2"/>
    <n v="2.6984064919320261E-2"/>
    <n v="1898"/>
    <n v="2072"/>
    <n v="7.1732541176292735"/>
    <n v="7.8308654013318515"/>
    <n v="7.3254117629273807E-2"/>
    <n v="3.0865401331851672E-2"/>
    <n v="7.5054305751750278E-3"/>
    <n v="3.2893451399819087E-4"/>
    <n v="7.1764960611768371"/>
    <n v="7.8343650891732182"/>
    <n v="7.6496061176837493E-2"/>
    <n v="3.4365089173218344E-2"/>
    <n v="173.96670683485334"/>
    <n v="7.1785822798880599"/>
    <n v="7.8360581907863276"/>
    <n v="7.8582279888060214E-2"/>
    <n v="3.6058190786327771E-2"/>
    <m/>
    <m/>
    <m/>
    <m/>
    <m/>
    <m/>
    <m/>
    <m/>
    <m/>
    <m/>
    <m/>
    <m/>
    <m/>
    <m/>
    <m/>
    <m/>
    <m/>
    <m/>
  </r>
  <r>
    <x v="18"/>
    <n v="401059"/>
    <n v="8.1999999999999993"/>
    <n v="7.9"/>
    <n v="8.5"/>
    <x v="14"/>
    <x v="3"/>
    <s v="Nevada"/>
    <x v="18"/>
    <n v="3289"/>
    <n v="397770"/>
    <n v="2.7911529811095544E-4"/>
    <n v="7.92167311456648"/>
    <n v="8.4799037107883919"/>
    <n v="2.167311456647969E-2"/>
    <n v="2.0096289211608109E-2"/>
    <n v="3177"/>
    <n v="3401"/>
    <n v="7.9215277552679284"/>
    <n v="8.4800490700869453"/>
    <n v="2.152775526792805E-2"/>
    <n v="1.9950929913054694E-2"/>
    <n v="8.2054989623072411E-3"/>
    <n v="2.7923318327635149E-4"/>
    <n v="7.9262657790308904"/>
    <n v="8.4847321455835925"/>
    <n v="2.6265779030890002E-2"/>
    <n v="1.5267854416407545E-2"/>
    <n v="223.89948366683387"/>
    <n v="7.9276129795818644"/>
    <n v="8.4858783198772265"/>
    <n v="2.7612979581864039E-2"/>
    <n v="1.4121680122773483E-2"/>
    <m/>
    <m/>
    <m/>
    <m/>
    <m/>
    <m/>
    <m/>
    <m/>
    <m/>
    <m/>
    <m/>
    <m/>
    <m/>
    <m/>
    <m/>
    <m/>
    <m/>
    <m/>
  </r>
  <r>
    <x v="24"/>
    <n v="176757"/>
    <n v="8.8000000000000007"/>
    <n v="8.4"/>
    <n v="9.1999999999999993"/>
    <x v="14"/>
    <x v="3"/>
    <s v="New Hampshire"/>
    <x v="24"/>
    <n v="1555"/>
    <n v="175202"/>
    <n v="4.3532928606306698E-4"/>
    <n v="8.3620592190597858"/>
    <n v="9.2327177911859195"/>
    <n v="3.794078094021458E-2"/>
    <n v="3.271779118592022E-2"/>
    <n v="1479"/>
    <n v="1633"/>
    <n v="8.3674196778628289"/>
    <n v="9.2386723015212979"/>
    <n v="3.2580322137171436E-2"/>
    <n v="3.8672301521298635E-2"/>
    <n v="8.8080635765306493E-3"/>
    <n v="4.3571703289922936E-4"/>
    <n v="8.3723465436314211"/>
    <n v="9.2437806094298782"/>
    <n v="2.7653456368579299E-2"/>
    <n v="4.3780609429878936E-2"/>
    <n v="153.91841741376024"/>
    <n v="8.3755061838646245"/>
    <n v="9.24627833081448"/>
    <n v="2.4493816135375823E-2"/>
    <n v="4.6278330814480739E-2"/>
    <m/>
    <m/>
    <m/>
    <m/>
    <m/>
    <m/>
    <m/>
    <m/>
    <m/>
    <m/>
    <m/>
    <m/>
    <m/>
    <m/>
    <m/>
    <m/>
    <m/>
    <m/>
  </r>
  <r>
    <x v="3"/>
    <n v="1177240"/>
    <n v="10.5"/>
    <n v="10.3"/>
    <n v="10.7"/>
    <x v="14"/>
    <x v="3"/>
    <s v="New Jersey"/>
    <x v="3"/>
    <n v="12361"/>
    <n v="1164879"/>
    <n v="1.8412713142159189E-4"/>
    <n v="10.315855879689142"/>
    <n v="10.684110142532324"/>
    <n v="1.5855879689141261E-2"/>
    <n v="1.5889857467675128E-2"/>
    <n v="12145"/>
    <n v="12578"/>
    <n v="10.316503007033401"/>
    <n v="10.684312459651387"/>
    <n v="1.6503007033399797E-2"/>
    <n v="1.5687540348611861E-2"/>
    <n v="1.0501580296304989E-2"/>
    <n v="1.8414761424595118E-4"/>
    <n v="10.317432682059037"/>
    <n v="10.685727910550941"/>
    <n v="1.7432682059036253E-2"/>
    <n v="1.4272089449058001E-2"/>
    <n v="433.53199298197961"/>
    <n v="10.317874942431152"/>
    <n v="10.68613509187033"/>
    <n v="1.7874942431150842E-2"/>
    <n v="1.3864908129669118E-2"/>
    <m/>
    <m/>
    <m/>
    <m/>
    <m/>
    <m/>
    <m/>
    <m/>
    <m/>
    <m/>
    <m/>
    <m/>
    <m/>
    <m/>
    <m/>
    <m/>
    <m/>
    <m/>
  </r>
  <r>
    <x v="49"/>
    <n v="302619"/>
    <n v="4.9000000000000004"/>
    <n v="4.7"/>
    <n v="5.2"/>
    <x v="14"/>
    <x v="3"/>
    <s v="New Mexico"/>
    <x v="49"/>
    <n v="1483"/>
    <n v="301136"/>
    <n v="2.4880306005568658E-4"/>
    <n v="4.6517484585204762"/>
    <n v="5.1493545786318498"/>
    <n v="4.8251541479523929E-2"/>
    <n v="5.0645421368150423E-2"/>
    <n v="1408"/>
    <n v="1559"/>
    <n v="4.6527151302462837"/>
    <n v="5.1516923920837749"/>
    <n v="4.7284869753716485E-2"/>
    <n v="4.8307607916225237E-2"/>
    <n v="4.9068362528490997E-3"/>
    <n v="2.4903949296173659E-4"/>
    <n v="4.6577967598873631"/>
    <n v="5.1558757458108362"/>
    <n v="4.2203240112637097E-2"/>
    <n v="4.4124254189163992E-2"/>
    <n v="150.60880259122681"/>
    <n v="4.659649355339937"/>
    <n v="5.1573275935892493"/>
    <n v="4.0350644660063217E-2"/>
    <n v="4.2672406410750874E-2"/>
    <m/>
    <m/>
    <m/>
    <m/>
    <m/>
    <m/>
    <m/>
    <m/>
    <m/>
    <m/>
    <m/>
    <m/>
    <m/>
    <m/>
    <m/>
    <m/>
    <m/>
    <m/>
  </r>
  <r>
    <x v="25"/>
    <n v="2427519"/>
    <n v="8.4"/>
    <n v="8.3000000000000007"/>
    <n v="8.6"/>
    <x v="14"/>
    <x v="3"/>
    <s v="New York"/>
    <x v="25"/>
    <n v="20391"/>
    <n v="2407128"/>
    <n v="1.1480822141702355E-4"/>
    <n v="8.2851260324446354"/>
    <n v="8.5147424752786822"/>
    <n v="1.4873967555365297E-2"/>
    <n v="8.5257524721317424E-2"/>
    <n v="20113"/>
    <n v="20670"/>
    <n v="8.2854140379539771"/>
    <n v="8.5148664129920295"/>
    <n v="1.4585962046023582E-2"/>
    <n v="8.5133587007970135E-2"/>
    <n v="8.4007121915092731E-3"/>
    <n v="1.1481603722791325E-4"/>
    <n v="8.2858961542813603"/>
    <n v="8.5155282287371872"/>
    <n v="1.4103845718640429E-2"/>
    <n v="8.4471771262812467E-2"/>
    <n v="557.4047388861452"/>
    <n v="8.2861087922366696"/>
    <n v="8.515727533352683"/>
    <n v="1.3891207763331082E-2"/>
    <n v="8.4272466647316691E-2"/>
    <m/>
    <m/>
    <m/>
    <m/>
    <m/>
    <m/>
    <m/>
    <m/>
    <m/>
    <m/>
    <m/>
    <m/>
    <m/>
    <m/>
    <m/>
    <m/>
    <m/>
    <m/>
  </r>
  <r>
    <x v="10"/>
    <n v="1356317"/>
    <n v="8.1"/>
    <n v="7.9"/>
    <n v="8.1999999999999993"/>
    <x v="14"/>
    <x v="3"/>
    <s v="North Carolina"/>
    <x v="10"/>
    <n v="10986"/>
    <n v="1345331"/>
    <n v="1.5084838167307878E-4"/>
    <n v="7.9490279746654462"/>
    <n v="8.2507247380116038"/>
    <n v="4.9027974665445839E-2"/>
    <n v="5.0724738011604487E-2"/>
    <n v="10782"/>
    <n v="11191"/>
    <n v="7.9494690400547956"/>
    <n v="8.2510209633883527"/>
    <n v="4.9469040054795244E-2"/>
    <n v="5.102096338835338E-2"/>
    <n v="8.1012695473970942E-3"/>
    <n v="1.5086746744092587E-4"/>
    <n v="7.9504020799561692"/>
    <n v="8.25213701483802"/>
    <n v="5.0402079956168855E-2"/>
    <n v="5.213701483802069E-2"/>
    <n v="409.20524458704415"/>
    <n v="7.9507869948514935"/>
    <n v="8.2524893886205906"/>
    <n v="5.0786994851493183E-2"/>
    <n v="5.2489388620591271E-2"/>
    <m/>
    <m/>
    <m/>
    <m/>
    <m/>
    <m/>
    <m/>
    <m/>
    <m/>
    <m/>
    <m/>
    <m/>
    <m/>
    <m/>
    <m/>
    <m/>
    <m/>
    <m/>
  </r>
  <r>
    <x v="46"/>
    <n v="87704"/>
    <n v="6.6"/>
    <n v="6.1"/>
    <n v="7.2"/>
    <x v="14"/>
    <x v="3"/>
    <s v="North Dakota"/>
    <x v="46"/>
    <n v="579"/>
    <n v="87125"/>
    <n v="5.3595665356686261E-4"/>
    <n v="6.0657946918677812"/>
    <n v="7.1377079990015062"/>
    <n v="3.4205308132218448E-2"/>
    <n v="6.2292000998493968E-2"/>
    <n v="532"/>
    <n v="626"/>
    <n v="6.0658578856152516"/>
    <n v="7.1376448052540367"/>
    <n v="3.4142114384748012E-2"/>
    <n v="6.2355194745963516E-2"/>
    <n v="6.6233613750840345E-3"/>
    <n v="5.3725028825612369E-4"/>
    <n v="6.0861110868279109"/>
    <n v="7.1606116633401582"/>
    <n v="1.3888913172088735E-2"/>
    <n v="3.9388336659841983E-2"/>
    <n v="94.049238860442046"/>
    <n v="6.092911432907945"/>
    <n v="7.1652128063786247"/>
    <n v="7.0885670920546318E-3"/>
    <n v="3.4787193621375501E-2"/>
    <m/>
    <m/>
    <m/>
    <m/>
    <m/>
    <m/>
    <m/>
    <m/>
    <m/>
    <m/>
    <m/>
    <m/>
    <m/>
    <m/>
    <m/>
    <m/>
    <m/>
    <m/>
  </r>
  <r>
    <x v="41"/>
    <n v="1579692"/>
    <n v="9.4"/>
    <n v="9.3000000000000007"/>
    <n v="9.6"/>
    <x v="14"/>
    <x v="3"/>
    <s v="Ohio"/>
    <x v="41"/>
    <n v="14849"/>
    <n v="1564843"/>
    <n v="1.5047815310086131E-4"/>
    <n v="9.2494555048527154"/>
    <n v="9.5504118110544365"/>
    <n v="5.0544495147285318E-2"/>
    <n v="4.9588188945563161E-2"/>
    <n v="14612"/>
    <n v="15087"/>
    <n v="9.2499044117460869"/>
    <n v="9.5505959389551887"/>
    <n v="5.0095588253913803E-2"/>
    <n v="4.9404061044810987E-2"/>
    <n v="9.4011266850558967E-3"/>
    <n v="1.5049215736053539E-4"/>
    <n v="9.2506345276953628"/>
    <n v="9.5516188424164312"/>
    <n v="4.9365472304637947E-2"/>
    <n v="4.8381157583568424E-2"/>
    <n v="475.42586074633346"/>
    <n v="9.2509630116780475"/>
    <n v="9.5519233916884723"/>
    <n v="4.9036988321953245E-2"/>
    <n v="4.807660831152738E-2"/>
    <m/>
    <m/>
    <m/>
    <m/>
    <m/>
    <m/>
    <m/>
    <m/>
    <m/>
    <m/>
    <m/>
    <m/>
    <m/>
    <m/>
    <m/>
    <m/>
    <m/>
    <m/>
  </r>
  <r>
    <x v="26"/>
    <n v="568946"/>
    <n v="5.6"/>
    <n v="5.5"/>
    <n v="5.8"/>
    <x v="14"/>
    <x v="3"/>
    <s v="Oklahoma"/>
    <x v="26"/>
    <n v="3186"/>
    <n v="565760"/>
    <n v="1.9390121195378299E-4"/>
    <n v="5.4059272427677545"/>
    <n v="5.7937296666753211"/>
    <n v="9.4072757232245507E-2"/>
    <n v="6.2703333246787452E-3"/>
    <n v="3076"/>
    <n v="3297"/>
    <n v="5.4064884892415099"/>
    <n v="5.7949260562513842"/>
    <n v="9.3511510758490068E-2"/>
    <n v="5.0739437486155836E-3"/>
    <n v="5.6031665660303751E-3"/>
    <n v="1.9398673892618445E-4"/>
    <n v="5.4091798271041904"/>
    <n v="5.7971533049565593"/>
    <n v="9.082017289580957E-2"/>
    <n v="2.8466950434404836E-3"/>
    <n v="220.65486273761985"/>
    <n v="5.4101312167503659"/>
    <n v="5.7979595394929246"/>
    <n v="8.9868783249634099E-2"/>
    <n v="2.0404605070751813E-3"/>
    <m/>
    <m/>
    <m/>
    <m/>
    <m/>
    <m/>
    <m/>
    <m/>
    <m/>
    <m/>
    <m/>
    <m/>
    <m/>
    <m/>
    <m/>
    <m/>
    <m/>
    <m/>
  </r>
  <r>
    <x v="19"/>
    <n v="519468"/>
    <n v="13.4"/>
    <n v="13.1"/>
    <n v="13.8"/>
    <x v="14"/>
    <x v="3"/>
    <s v="Oregon"/>
    <x v="19"/>
    <n v="6961"/>
    <n v="512507"/>
    <n v="3.1267676451455075E-4"/>
    <n v="13.087571181460948"/>
    <n v="13.712924710490048"/>
    <n v="1.2428818539051534E-2"/>
    <n v="8.7075289509952469E-2"/>
    <n v="6799"/>
    <n v="7124"/>
    <n v="13.088390430209367"/>
    <n v="13.714030508135247"/>
    <n v="1.1609569790632435E-2"/>
    <n v="8.5969491864753778E-2"/>
    <n v="1.3403846317938117E-2"/>
    <n v="3.127377186139619E-4"/>
    <n v="13.091108599324155"/>
    <n v="13.71658403655208"/>
    <n v="8.8914006758447073E-3"/>
    <n v="8.3415963447921015E-2"/>
    <n v="324.8623516284178"/>
    <n v="13.092123597107935"/>
    <n v="13.71749407092633"/>
    <n v="7.8764028920641493E-3"/>
    <n v="8.2505929073670714E-2"/>
    <m/>
    <m/>
    <m/>
    <m/>
    <m/>
    <m/>
    <m/>
    <m/>
    <m/>
    <m/>
    <m/>
    <m/>
    <m/>
    <m/>
    <m/>
    <m/>
    <m/>
    <m/>
  </r>
  <r>
    <x v="11"/>
    <n v="1626936"/>
    <n v="11.7"/>
    <n v="11.5"/>
    <n v="11.9"/>
    <x v="14"/>
    <x v="3"/>
    <s v="Pennsylvania"/>
    <x v="11"/>
    <n v="19035"/>
    <n v="1607901"/>
    <n v="1.652336439466844E-4"/>
    <n v="11.534673420621312"/>
    <n v="11.865140708514682"/>
    <n v="3.4673420621311735E-2"/>
    <n v="3.4859291485318522E-2"/>
    <n v="18767"/>
    <n v="19304"/>
    <n v="11.53518024064868"/>
    <n v="11.865248540815374"/>
    <n v="3.5180240648680083E-2"/>
    <n v="3.4751459184626299E-2"/>
    <n v="1.1701060017277958E-2"/>
    <n v="1.6524551587769311E-4"/>
    <n v="11.535814501400266"/>
    <n v="11.86630553315565"/>
    <n v="3.5814501400265542E-2"/>
    <n v="3.3694466844350401E-2"/>
    <n v="537.65587317727272"/>
    <n v="11.536132015792644"/>
    <n v="11.86660266964004"/>
    <n v="3.6132015792643912E-2"/>
    <n v="3.339733035996062E-2"/>
    <m/>
    <m/>
    <m/>
    <m/>
    <m/>
    <m/>
    <m/>
    <m/>
    <m/>
    <m/>
    <m/>
    <m/>
    <m/>
    <m/>
    <m/>
    <m/>
    <m/>
    <m/>
  </r>
  <r>
    <x v="27"/>
    <n v="130711"/>
    <n v="12.7"/>
    <n v="12.1"/>
    <n v="13.3"/>
    <x v="14"/>
    <x v="3"/>
    <s v="Rhode Island"/>
    <x v="27"/>
    <n v="1660"/>
    <n v="129051"/>
    <n v="6.0703623596659948E-4"/>
    <n v="12.092736545207137"/>
    <n v="13.306809017140333"/>
    <n v="7.2634547928629445E-3"/>
    <n v="6.8090171403323296E-3"/>
    <n v="1581"/>
    <n v="1740"/>
    <n v="12.095386004238359"/>
    <n v="13.311810023639939"/>
    <n v="4.6139957616411209E-3"/>
    <n v="1.1810023639938549E-2"/>
    <n v="1.271409360148216E-2"/>
    <n v="6.0753386907655383E-4"/>
    <n v="12.106559732405605"/>
    <n v="13.321627470558715"/>
    <n v="6.5597324056057005E-3"/>
    <n v="2.1627470558714279E-2"/>
    <n v="158.715527996383"/>
    <n v="12.110812725966319"/>
    <n v="13.325024717696298"/>
    <n v="1.0812725966319547E-2"/>
    <n v="2.5024717696297216E-2"/>
    <m/>
    <m/>
    <m/>
    <m/>
    <m/>
    <m/>
    <m/>
    <m/>
    <m/>
    <m/>
    <m/>
    <m/>
    <m/>
    <m/>
    <m/>
    <m/>
    <m/>
    <m/>
  </r>
  <r>
    <x v="4"/>
    <n v="647570"/>
    <n v="5.4"/>
    <n v="5.2"/>
    <n v="5.6"/>
    <x v="14"/>
    <x v="3"/>
    <s v="South Carolina"/>
    <x v="4"/>
    <n v="3497"/>
    <n v="644073"/>
    <n v="1.7849800745739399E-4"/>
    <n v="5.22169038916382"/>
    <n v="5.5786864040786082"/>
    <n v="2.1690389163819823E-2"/>
    <n v="2.1313595921391482E-2"/>
    <n v="3382"/>
    <n v="3613"/>
    <n v="5.222601417607363"/>
    <n v="5.5793196102351867"/>
    <n v="2.2601417607362784E-2"/>
    <n v="2.0680389764812901E-2"/>
    <n v="5.403122401498121E-3"/>
    <n v="1.7856980333127442E-4"/>
    <n v="5.2245525981668459"/>
    <n v="5.5816922048293955"/>
    <n v="2.455259816684574E-2"/>
    <n v="1.8307795170604102E-2"/>
    <n v="231.19538784520341"/>
    <n v="5.2253856145035824"/>
    <n v="5.5824034139322594"/>
    <n v="2.5385614503582232E-2"/>
    <n v="1.7596586067740283E-2"/>
    <m/>
    <m/>
    <m/>
    <m/>
    <m/>
    <m/>
    <m/>
    <m/>
    <m/>
    <m/>
    <m/>
    <m/>
    <m/>
    <m/>
    <m/>
    <m/>
    <m/>
    <m/>
  </r>
  <r>
    <x v="42"/>
    <n v="113645"/>
    <n v="5.5"/>
    <n v="5.0999999999999996"/>
    <n v="5.9"/>
    <x v="14"/>
    <x v="3"/>
    <s v="South Dakota"/>
    <x v="42"/>
    <n v="625"/>
    <n v="113020"/>
    <n v="4.299720759272804E-4"/>
    <n v="5.0696099558383052"/>
    <n v="5.9295541076928666"/>
    <n v="3.0390044161694441E-2"/>
    <n v="2.955410769286626E-2"/>
    <n v="577"/>
    <n v="674"/>
    <n v="5.0772141317259889"/>
    <n v="5.9307492630560077"/>
    <n v="2.2785868274010745E-2"/>
    <n v="3.0749263056007337E-2"/>
    <n v="5.5162967027473338E-3"/>
    <n v="4.3093833597047547E-4"/>
    <n v="5.0853583667768589"/>
    <n v="5.9472350387178086"/>
    <n v="1.4641633223140715E-2"/>
    <n v="4.7235038717808209E-2"/>
    <n v="97.764970040752445"/>
    <n v="5.0905775805871034"/>
    <n v="5.9508148587310821"/>
    <n v="9.4224194128962324E-3"/>
    <n v="5.0814858731081713E-2"/>
    <m/>
    <m/>
    <m/>
    <m/>
    <m/>
    <m/>
    <m/>
    <m/>
    <m/>
    <m/>
    <m/>
    <m/>
    <m/>
    <m/>
    <m/>
    <m/>
    <m/>
    <m/>
  </r>
  <r>
    <x v="16"/>
    <n v="891908"/>
    <n v="6.3"/>
    <n v="6.1"/>
    <n v="6.4"/>
    <x v="14"/>
    <x v="3"/>
    <s v="Tennessee"/>
    <x v="16"/>
    <n v="5619"/>
    <n v="886289"/>
    <n v="1.6420455402662825E-4"/>
    <n v="6.1357725736591862"/>
    <n v="6.4641816817124438"/>
    <n v="3.5772573659186513E-2"/>
    <n v="6.4181681712443428E-2"/>
    <n v="5473"/>
    <n v="5766"/>
    <n v="6.1362831144019339"/>
    <n v="6.4647923328415038"/>
    <n v="3.6283114401934213E-2"/>
    <n v="6.4792332841503431E-2"/>
    <n v="6.3021034906507213E-3"/>
    <n v="1.6424549806000517E-4"/>
    <n v="6.1378579925907166"/>
    <n v="6.4663489887107266"/>
    <n v="3.7857992590716982E-2"/>
    <n v="6.6348988710726253E-2"/>
    <n v="292.92295088948714"/>
    <n v="6.1384533756281341"/>
    <n v="6.4668747927161503"/>
    <n v="3.8453375628134445E-2"/>
    <n v="6.6874792716149933E-2"/>
    <m/>
    <m/>
    <m/>
    <m/>
    <m/>
    <m/>
    <m/>
    <m/>
    <m/>
    <m/>
    <m/>
    <m/>
    <m/>
    <m/>
    <m/>
    <m/>
    <m/>
    <m/>
  </r>
  <r>
    <x v="50"/>
    <n v="4371500"/>
    <n v="7"/>
    <n v="7"/>
    <n v="7.1"/>
    <x v="14"/>
    <x v="3"/>
    <s v="Texas"/>
    <x v="50"/>
    <n v="30601"/>
    <n v="4340899"/>
    <n v="7.8155584786423224E-5"/>
    <n v="6.9219587924296357"/>
    <n v="7.0782699620024818"/>
    <n v="7.8041207570364257E-2"/>
    <n v="2.1730037997517826E-2"/>
    <n v="30259"/>
    <n v="30943"/>
    <n v="6.9218803614320024"/>
    <n v="7.0783483930001143"/>
    <n v="7.811963856799764E-2"/>
    <n v="2.1651606999885331E-2"/>
    <n v="7.0005476008452514E-3"/>
    <n v="7.8159152460139438E-5"/>
    <n v="6.9223884483851119"/>
    <n v="7.0787067533053909"/>
    <n v="7.7611551614888086E-2"/>
    <n v="2.1293246694608747E-2"/>
    <n v="683.31953263351033"/>
    <n v="6.9225058608194878"/>
    <n v="7.0788180951021138"/>
    <n v="7.7494139180512178E-2"/>
    <n v="2.118190489788585E-2"/>
    <m/>
    <m/>
    <m/>
    <m/>
    <m/>
    <m/>
    <m/>
    <m/>
    <m/>
    <m/>
    <m/>
    <m/>
    <m/>
    <m/>
    <m/>
    <m/>
    <m/>
    <m/>
  </r>
  <r>
    <x v="12"/>
    <n v="537907"/>
    <n v="6.8"/>
    <n v="6.5"/>
    <n v="7"/>
    <x v="14"/>
    <x v="3"/>
    <s v="Utah"/>
    <x v="12"/>
    <n v="3658"/>
    <n v="534249"/>
    <n v="2.1962461166991738E-4"/>
    <n v="6.5808074332746544"/>
    <n v="7.0200566566144893"/>
    <n v="8.080743327465445E-2"/>
    <n v="2.0056656614489299E-2"/>
    <n v="3540"/>
    <n v="3776"/>
    <n v="6.5810632693011986"/>
    <n v="7.0198008205879452"/>
    <n v="8.1063269301198559E-2"/>
    <n v="1.9800820587945189E-2"/>
    <n v="6.8039542008199684E-3"/>
    <n v="2.1970853889686462E-4"/>
    <n v="6.584245661923104"/>
    <n v="7.0236627397168325"/>
    <n v="8.4245661923104009E-2"/>
    <n v="2.3662739716832526E-2"/>
    <n v="236.29042219727341"/>
    <n v="6.5852465600154408"/>
    <n v="7.024520885768851"/>
    <n v="8.5246560015440842E-2"/>
    <n v="2.4520885768851031E-2"/>
    <m/>
    <m/>
    <m/>
    <m/>
    <m/>
    <m/>
    <m/>
    <m/>
    <m/>
    <m/>
    <m/>
    <m/>
    <m/>
    <m/>
    <m/>
    <m/>
    <m/>
    <m/>
  </r>
  <r>
    <x v="44"/>
    <n v="78287"/>
    <n v="9.5"/>
    <n v="8.8000000000000007"/>
    <n v="10.199999999999999"/>
    <x v="14"/>
    <x v="3"/>
    <s v="Vermont"/>
    <x v="44"/>
    <n v="744"/>
    <n v="77543"/>
    <n v="6.7962818588538992E-4"/>
    <n v="8.8238653698773799"/>
    <n v="10.183121741648161"/>
    <n v="2.3865369877379194E-2"/>
    <n v="1.6878258351837871E-2"/>
    <n v="691"/>
    <n v="797"/>
    <n v="8.826497375043111"/>
    <n v="10.18048973648243"/>
    <n v="2.6497375043110338E-2"/>
    <n v="1.9510263517569015E-2"/>
    <n v="9.527560510416604E-3"/>
    <n v="6.808886672262128E-4"/>
    <n v="8.846671843190391"/>
    <n v="10.208449177642816"/>
    <n v="4.6671843190390305E-2"/>
    <n v="8.4491776428166077E-3"/>
    <n v="106.44602226443703"/>
    <n v="8.8541354947977631"/>
    <n v="10.213758412127438"/>
    <n v="5.4135494797762362E-2"/>
    <n v="1.3758412127439001E-2"/>
    <m/>
    <m/>
    <m/>
    <m/>
    <m/>
    <m/>
    <m/>
    <m/>
    <m/>
    <m/>
    <m/>
    <m/>
    <m/>
    <m/>
    <m/>
    <m/>
    <m/>
    <m/>
  </r>
  <r>
    <x v="43"/>
    <n v="1130504"/>
    <n v="9.9"/>
    <n v="9.6999999999999993"/>
    <n v="10.1"/>
    <x v="14"/>
    <x v="3"/>
    <s v="Virginia"/>
    <x v="43"/>
    <n v="11192"/>
    <n v="1119312"/>
    <n v="1.8250273057255443E-4"/>
    <n v="9.7175064688641566"/>
    <n v="10.082511930009266"/>
    <n v="1.7506468864157299E-2"/>
    <n v="1.7488069990733379E-2"/>
    <n v="10986"/>
    <n v="11399"/>
    <n v="9.7177895876529412"/>
    <n v="10.083113372442734"/>
    <n v="1.7789587652941918E-2"/>
    <n v="1.688662755726611E-2"/>
    <n v="9.9016745562468447E-3"/>
    <n v="1.8252521387539415E-4"/>
    <n v="9.7191493423714501"/>
    <n v="10.08419977012224"/>
    <n v="1.9149342371450828E-2"/>
    <n v="1.5800229877759975E-2"/>
    <n v="412.64888957503473"/>
    <n v="9.7196108524498701"/>
    <n v="10.084622818260337"/>
    <n v="1.9610852449870819E-2"/>
    <n v="1.5377181739662404E-2"/>
    <m/>
    <m/>
    <m/>
    <m/>
    <m/>
    <m/>
    <m/>
    <m/>
    <m/>
    <m/>
    <m/>
    <m/>
    <m/>
    <m/>
    <m/>
    <m/>
    <m/>
    <m/>
  </r>
  <r>
    <x v="28"/>
    <n v="955171"/>
    <n v="8.1999999999999993"/>
    <n v="8"/>
    <n v="8.4"/>
    <x v="14"/>
    <x v="3"/>
    <s v="Washington"/>
    <x v="28"/>
    <n v="7832"/>
    <n v="947339"/>
    <n v="1.8084872289606205E-4"/>
    <n v="8.0187302006684114"/>
    <n v="8.3804276464605341"/>
    <n v="1.8730200668411356E-2"/>
    <n v="1.9572353539466292E-2"/>
    <n v="7660"/>
    <n v="8006"/>
    <n v="8.0195064548651498"/>
    <n v="8.3817452581789027"/>
    <n v="1.9506454865149792E-2"/>
    <n v="1.8254741821097653E-2"/>
    <n v="8.2015568138768674E-3"/>
    <n v="1.8088080368112937E-4"/>
    <n v="8.0206760101957375"/>
    <n v="8.3824376175579971"/>
    <n v="2.0676010195737504E-2"/>
    <n v="1.7562382442003255E-2"/>
    <n v="345.49333085743507"/>
    <n v="8.021226828252825"/>
    <n v="8.3829337282479806"/>
    <n v="2.1226828252824959E-2"/>
    <n v="1.7066271752019802E-2"/>
    <m/>
    <m/>
    <m/>
    <m/>
    <m/>
    <m/>
    <m/>
    <m/>
    <m/>
    <m/>
    <m/>
    <m/>
    <m/>
    <m/>
    <m/>
    <m/>
    <m/>
    <m/>
  </r>
  <r>
    <x v="5"/>
    <n v="246418"/>
    <n v="5.4"/>
    <n v="5.0999999999999996"/>
    <n v="5.7"/>
    <x v="14"/>
    <x v="3"/>
    <s v="West Virginia"/>
    <x v="5"/>
    <n v="1331"/>
    <n v="245087"/>
    <n v="2.8939339457485785E-4"/>
    <n v="5.1119977375664627"/>
    <n v="5.6907845267161781"/>
    <n v="1.1997737566463051E-2"/>
    <n v="9.2154732838221065E-3"/>
    <n v="1260"/>
    <n v="1402"/>
    <n v="5.113262829825743"/>
    <n v="5.6895194344568987"/>
    <n v="1.3262829825743339E-2"/>
    <n v="1.0480565543101505E-2"/>
    <n v="5.4091014072431155E-3"/>
    <n v="2.8969910858973262E-4"/>
    <n v="5.1194022986533829"/>
    <n v="5.6988005158328479"/>
    <n v="1.9402298653383276E-2"/>
    <n v="1.1994841671523204E-3"/>
    <n v="142.64857088333679"/>
    <n v="5.1216906606048003"/>
    <n v="5.700570235722231"/>
    <n v="2.1690660604800627E-2"/>
    <n v="5.7023572223080521E-4"/>
    <m/>
    <m/>
    <m/>
    <m/>
    <m/>
    <m/>
    <m/>
    <m/>
    <m/>
    <m/>
    <m/>
    <m/>
    <m/>
    <m/>
    <m/>
    <m/>
    <m/>
    <m/>
  </r>
  <r>
    <x v="13"/>
    <n v="755792"/>
    <n v="10.1"/>
    <n v="9.9"/>
    <n v="10.3"/>
    <x v="14"/>
    <x v="3"/>
    <s v="Wisconsin"/>
    <x v="13"/>
    <n v="7633"/>
    <n v="748159"/>
    <n v="2.2541833549328933E-4"/>
    <n v="9.8739211653217502"/>
    <n v="10.324757836308329"/>
    <n v="2.6078834678250118E-2"/>
    <n v="2.4757836308328507E-2"/>
    <n v="7464"/>
    <n v="7804"/>
    <n v="9.8757330059063868"/>
    <n v="10.325592226432668"/>
    <n v="2.4266994093613548E-2"/>
    <n v="2.5592226432667786E-2"/>
    <n v="1.010182950289008E-2"/>
    <n v="2.2545901610999662E-4"/>
    <n v="9.8763704867800843"/>
    <n v="10.327288519000076"/>
    <n v="2.3629513219916021E-2"/>
    <n v="2.728851900007534E-2"/>
    <n v="340.7493570065941"/>
    <n v="9.8770668498230698"/>
    <n v="10.327915264586622"/>
    <n v="2.2933150176930539E-2"/>
    <n v="2.7915264586621191E-2"/>
    <m/>
    <m/>
    <m/>
    <m/>
    <m/>
    <m/>
    <m/>
    <m/>
    <m/>
    <m/>
    <m/>
    <m/>
    <m/>
    <m/>
    <m/>
    <m/>
    <m/>
    <m/>
  </r>
  <r>
    <x v="29"/>
    <n v="81708"/>
    <n v="7.5"/>
    <n v="6.9"/>
    <n v="8.1"/>
    <x v="14"/>
    <x v="3"/>
    <s v="Wyoming"/>
    <x v="29"/>
    <n v="613"/>
    <n v="81095"/>
    <n v="5.9166856626545678E-4"/>
    <n v="6.91065678743308"/>
    <n v="8.0939939199639923"/>
    <n v="1.0656787433079629E-2"/>
    <n v="6.006080036007333E-3"/>
    <n v="565"/>
    <n v="662"/>
    <n v="6.9148675772262198"/>
    <n v="8.1020218338473597"/>
    <n v="1.4867577226219453E-2"/>
    <n v="2.0218338473600994E-3"/>
    <n v="7.5254787853513382E-3"/>
    <n v="5.9301214425086632E-4"/>
    <n v="6.9324666411004721"/>
    <n v="8.1184909296022045"/>
    <n v="3.2466641100471705E-2"/>
    <n v="1.8490929602204886E-2"/>
    <n v="96.725280140385763"/>
    <n v="6.9397296550454968"/>
    <n v="8.123466043964493"/>
    <n v="3.9729655045496415E-2"/>
    <n v="2.3466043964493366E-2"/>
    <m/>
    <m/>
    <m/>
    <m/>
    <m/>
    <m/>
    <m/>
    <m/>
    <m/>
    <m/>
    <m/>
    <m/>
    <m/>
    <m/>
    <m/>
    <m/>
    <m/>
    <m/>
  </r>
  <r>
    <x v="6"/>
    <n v="676177"/>
    <n v="6.8"/>
    <n v="6.6"/>
    <n v="7"/>
    <x v="6"/>
    <x v="3"/>
    <s v="Alabama"/>
    <x v="6"/>
    <n v="4598"/>
    <n v="671579"/>
    <n v="1.9588019912482142E-4"/>
    <n v="6.6041144768254103"/>
    <n v="6.995874875075053"/>
    <n v="4.1144768254106623E-3"/>
    <n v="4.1251249249469879E-3"/>
    <n v="4466"/>
    <n v="4731"/>
    <n v="6.6047795177889812"/>
    <n v="6.9966887368248258"/>
    <n v="4.7795177889815577E-3"/>
    <n v="3.3112631751741617E-3"/>
    <n v="6.8027966002205658E-3"/>
    <n v="1.9593975256531766E-4"/>
    <n v="6.6068568476552487"/>
    <n v="6.9987363527858832"/>
    <n v="6.8568476552490765E-3"/>
    <n v="1.2636472141167587E-3"/>
    <n v="264.91291970046103"/>
    <n v="6.6076469423782322"/>
    <n v="6.9994251523744317"/>
    <n v="7.6469423782326018E-3"/>
    <n v="5.7484762556825331E-4"/>
    <m/>
    <m/>
    <m/>
    <m/>
    <m/>
    <m/>
    <m/>
    <m/>
    <m/>
    <m/>
    <m/>
    <m/>
    <m/>
    <m/>
    <m/>
    <m/>
    <m/>
    <m/>
  </r>
  <r>
    <x v="30"/>
    <n v="117789"/>
    <n v="7.1"/>
    <n v="6.7"/>
    <n v="7.6"/>
    <x v="6"/>
    <x v="3"/>
    <s v="Alaska"/>
    <x v="30"/>
    <n v="836"/>
    <n v="116953"/>
    <n v="4.794019661832196E-4"/>
    <n v="6.6180349761458608"/>
    <n v="7.5768389085122987"/>
    <n v="8.1965023854139396E-2"/>
    <n v="2.3161091487700958E-2"/>
    <n v="780"/>
    <n v="893"/>
    <n v="6.6220105442783286"/>
    <n v="7.5813530974878809"/>
    <n v="7.7989455721671597E-2"/>
    <n v="1.8646902512118757E-2"/>
    <n v="7.1135114751712351E-3"/>
    <n v="4.8020193317819426E-4"/>
    <n v="6.6333095419930412"/>
    <n v="7.5937134083494291"/>
    <n v="6.6690458006958941E-2"/>
    <n v="6.2865916505705499E-3"/>
    <n v="112.96835257179205"/>
    <n v="6.6382349168290409"/>
    <n v="7.5972775137536148"/>
    <n v="6.1765083170959301E-2"/>
    <n v="2.7224862463848254E-3"/>
    <m/>
    <m/>
    <m/>
    <m/>
    <m/>
    <m/>
    <m/>
    <m/>
    <m/>
    <m/>
    <m/>
    <m/>
    <m/>
    <m/>
    <m/>
    <m/>
    <m/>
    <m/>
  </r>
  <r>
    <x v="0"/>
    <n v="993616"/>
    <n v="8.1999999999999993"/>
    <n v="8"/>
    <n v="8.4"/>
    <x v="6"/>
    <x v="3"/>
    <s v="Arizona"/>
    <x v="0"/>
    <n v="8148"/>
    <n v="985468"/>
    <n v="1.7732378796326992E-4"/>
    <n v="8.023027253082768"/>
    <n v="8.3776748290093082"/>
    <n v="2.3027253082767984E-2"/>
    <n v="2.23251709906922E-2"/>
    <n v="7972"/>
    <n v="8324"/>
    <n v="8.0232202379993875"/>
    <n v="8.3774818440926886"/>
    <n v="2.322023799938755E-2"/>
    <n v="2.2518155907311765E-2"/>
    <n v="8.2022524001178678E-3"/>
    <n v="1.7735402354975943E-4"/>
    <n v="8.0248983765681086"/>
    <n v="8.3796064236676262"/>
    <n v="2.489837656810856E-2"/>
    <n v="2.0393576332374153E-2"/>
    <n v="352.39372163929312"/>
    <n v="8.0254273675564303"/>
    <n v="8.3800838538056492"/>
    <n v="2.5427367556430269E-2"/>
    <n v="1.9916146194351114E-2"/>
    <m/>
    <m/>
    <m/>
    <m/>
    <m/>
    <m/>
    <m/>
    <m/>
    <m/>
    <m/>
    <m/>
    <m/>
    <m/>
    <m/>
    <m/>
    <m/>
    <m/>
    <m/>
  </r>
  <r>
    <x v="7"/>
    <n v="431069"/>
    <n v="7.2"/>
    <n v="7"/>
    <n v="7.5"/>
    <x v="6"/>
    <x v="3"/>
    <s v="Arkansas"/>
    <x v="7"/>
    <n v="3104"/>
    <n v="427965"/>
    <n v="2.5240205452607803E-4"/>
    <n v="6.9483013131482387"/>
    <n v="7.4531054222003945"/>
    <n v="5.1698686851761266E-2"/>
    <n v="4.6894577799605486E-2"/>
    <n v="2995"/>
    <n v="3213"/>
    <n v="6.9478436166831763"/>
    <n v="7.453563118665457"/>
    <n v="5.2156383316823707E-2"/>
    <n v="4.6436881334543045E-2"/>
    <n v="7.2050948950980196E-3"/>
    <n v="2.5251551523923954E-4"/>
    <n v="6.9525793798587801"/>
    <n v="7.4576104103372591"/>
    <n v="4.7420620141219949E-2"/>
    <n v="4.2389589662740867E-2"/>
    <n v="217.6219100063241"/>
    <n v="6.9538358395828999"/>
    <n v="7.4586737441696442"/>
    <n v="4.6164160417100142E-2"/>
    <n v="4.1326255830355763E-2"/>
    <m/>
    <m/>
    <m/>
    <m/>
    <m/>
    <m/>
    <m/>
    <m/>
    <m/>
    <m/>
    <m/>
    <m/>
    <m/>
    <m/>
    <m/>
    <m/>
    <m/>
    <m/>
  </r>
  <r>
    <x v="31"/>
    <n v="5728978"/>
    <n v="10.3"/>
    <n v="10.199999999999999"/>
    <n v="10.4"/>
    <x v="6"/>
    <x v="3"/>
    <s v="California"/>
    <x v="31"/>
    <n v="59008"/>
    <n v="5669970"/>
    <n v="8.2675758367063039E-5"/>
    <n v="10.217241609093591"/>
    <n v="10.382593125827716"/>
    <n v="1.7241609093591848E-2"/>
    <n v="1.7406874172284148E-2"/>
    <n v="58535"/>
    <n v="59483"/>
    <n v="10.217354648595265"/>
    <n v="10.382829188731394"/>
    <n v="1.7354648595265587E-2"/>
    <n v="1.7170811268606201E-2"/>
    <n v="1.0300245726452528E-2"/>
    <n v="8.2677686814328779E-5"/>
    <n v="10.217568039638198"/>
    <n v="10.382923413266857"/>
    <n v="1.7568039638199195E-2"/>
    <n v="1.7076586733143273E-2"/>
    <n v="947.29901889414873"/>
    <n v="10.217656965911686"/>
    <n v="10.383009038079003"/>
    <n v="1.7656965911687195E-2"/>
    <n v="1.6990961920997805E-2"/>
    <m/>
    <m/>
    <m/>
    <m/>
    <m/>
    <m/>
    <m/>
    <m/>
    <m/>
    <m/>
    <m/>
    <m/>
    <m/>
    <m/>
    <m/>
    <m/>
    <m/>
    <m/>
  </r>
  <r>
    <x v="8"/>
    <n v="766235"/>
    <n v="5.4"/>
    <n v="5.2"/>
    <n v="5.5"/>
    <x v="6"/>
    <x v="3"/>
    <s v="Colorado"/>
    <x v="8"/>
    <n v="4138"/>
    <n v="762097"/>
    <n v="1.6409882884885687E-4"/>
    <n v="5.2363331535064255"/>
    <n v="5.5645308112041398"/>
    <n v="3.6333153506425298E-2"/>
    <n v="6.4530811204139837E-2"/>
    <n v="4012"/>
    <n v="4264"/>
    <n v="5.2359915691661172"/>
    <n v="5.5648723955444481"/>
    <n v="3.599156916611701E-2"/>
    <n v="6.4872395544448125E-2"/>
    <n v="5.4029116059014547E-3"/>
    <n v="1.6415461045313226E-4"/>
    <n v="5.2387569954483224"/>
    <n v="5.5670662163545872"/>
    <n v="3.8756995448322229E-2"/>
    <n v="6.7066216354587205E-2"/>
    <n v="251.4907615317945"/>
    <n v="5.2394568526453469"/>
    <n v="5.5676714352590251"/>
    <n v="3.9456852645346707E-2"/>
    <n v="6.7671435259025081E-2"/>
    <m/>
    <m/>
    <m/>
    <m/>
    <m/>
    <m/>
    <m/>
    <m/>
    <m/>
    <m/>
    <m/>
    <m/>
    <m/>
    <m/>
    <m/>
    <m/>
    <m/>
    <m/>
  </r>
  <r>
    <x v="20"/>
    <n v="495151"/>
    <n v="12.2"/>
    <n v="11.9"/>
    <n v="12.5"/>
    <x v="6"/>
    <x v="3"/>
    <s v="Connecticut"/>
    <x v="20"/>
    <n v="6041"/>
    <n v="489110"/>
    <n v="3.057731091576216E-4"/>
    <n v="11.894545581504419"/>
    <n v="12.506091799819661"/>
    <n v="5.4544184955815922E-3"/>
    <n v="6.0917998196607925E-3"/>
    <n v="5890"/>
    <n v="6193"/>
    <n v="11.895361213044101"/>
    <n v="12.507295754224469"/>
    <n v="4.6387869558994765E-3"/>
    <n v="7.295754224468709E-3"/>
    <n v="1.2204103087443817E-2"/>
    <n v="3.0584217100881487E-4"/>
    <n v="11.898260916435001"/>
    <n v="12.509945258452632"/>
    <n v="1.7390835649990777E-3"/>
    <n v="9.9452584526318333E-3"/>
    <n v="302.819711339668"/>
    <n v="11.899330028525068"/>
    <n v="12.510895716638915"/>
    <n v="6.6997147493275122E-4"/>
    <n v="1.0895716638914976E-2"/>
    <m/>
    <m/>
    <m/>
    <m/>
    <m/>
    <m/>
    <m/>
    <m/>
    <m/>
    <m/>
    <m/>
    <m/>
    <m/>
    <m/>
    <m/>
    <m/>
    <m/>
    <m/>
  </r>
  <r>
    <x v="32"/>
    <n v="117607"/>
    <n v="7.7"/>
    <n v="7.2"/>
    <n v="8.1999999999999993"/>
    <x v="6"/>
    <x v="3"/>
    <s v="Delaware"/>
    <x v="32"/>
    <n v="906"/>
    <n v="116701"/>
    <n v="4.9968892145229075E-4"/>
    <n v="7.2039341622076956"/>
    <n v="8.2033120051122772"/>
    <n v="3.9341622076953797E-3"/>
    <n v="3.3120051122779159E-3"/>
    <n v="847"/>
    <n v="965"/>
    <n v="7.2019522647461462"/>
    <n v="8.2052939025738265"/>
    <n v="1.9522647461460707E-3"/>
    <n v="5.293902573827225E-3"/>
    <n v="7.7197026919345628E-3"/>
    <n v="5.0045629063673964E-4"/>
    <n v="7.2192464012978235"/>
    <n v="8.2201589825713022"/>
    <n v="1.924640129782329E-2"/>
    <n v="2.0158982571302886E-2"/>
    <n v="117.56442240618144"/>
    <n v="7.2241513424146522"/>
    <n v="8.2237566589648647"/>
    <n v="2.4151342414651999E-2"/>
    <n v="2.3756658964865451E-2"/>
    <m/>
    <m/>
    <m/>
    <m/>
    <m/>
    <m/>
    <m/>
    <m/>
    <m/>
    <m/>
    <m/>
    <m/>
    <m/>
    <m/>
    <m/>
    <m/>
    <m/>
    <m/>
  </r>
  <r>
    <x v="47"/>
    <n v="56954"/>
    <n v="9"/>
    <n v="8.1999999999999993"/>
    <n v="9.8000000000000007"/>
    <x v="6"/>
    <x v="3"/>
    <s v="District of Columbia"/>
    <x v="47"/>
    <n v="513"/>
    <n v="56441"/>
    <n v="7.7592148432487507E-4"/>
    <n v="8.2313475397998577"/>
    <n v="9.7831905084496054"/>
    <n v="3.1347539799858382E-2"/>
    <n v="1.680949155039535E-2"/>
    <n v="469"/>
    <n v="557"/>
    <n v="8.234715735505846"/>
    <n v="9.779822312743617"/>
    <n v="3.4715735505846723E-2"/>
    <n v="2.0177687256383692E-2"/>
    <n v="9.0403834875418115E-3"/>
    <n v="7.7801222751017651E-4"/>
    <n v="8.2623712600316352"/>
    <n v="9.818395715051988"/>
    <n v="6.2371260031635956E-2"/>
    <n v="1.8395715051987338E-2"/>
    <n v="88.4244556907949"/>
    <n v="8.2729346740715801"/>
    <n v="9.8253891461169083"/>
    <n v="7.2934674071580829E-2"/>
    <n v="2.5389146116907568E-2"/>
    <m/>
    <m/>
    <m/>
    <m/>
    <m/>
    <m/>
    <m/>
    <m/>
    <m/>
    <m/>
    <m/>
    <m/>
    <m/>
    <m/>
    <m/>
    <m/>
    <m/>
    <m/>
  </r>
  <r>
    <x v="14"/>
    <n v="2426549"/>
    <n v="8.3000000000000007"/>
    <n v="8.1999999999999993"/>
    <n v="8.4"/>
    <x v="6"/>
    <x v="3"/>
    <s v="Florida"/>
    <x v="14"/>
    <n v="20140"/>
    <n v="2406409"/>
    <n v="1.1415079681145705E-4"/>
    <n v="8.185702204302471"/>
    <n v="8.4140037979253854"/>
    <n v="1.4297795697528315E-2"/>
    <n v="1.4003797925385086E-2"/>
    <n v="19864"/>
    <n v="20418"/>
    <n v="8.1861112221512933"/>
    <n v="8.4144189958661464"/>
    <n v="1.3888777848706013E-2"/>
    <n v="1.4418995866146034E-2"/>
    <n v="8.300631408175399E-3"/>
    <n v="1.1415866823912627E-4"/>
    <n v="8.1864727399362724"/>
    <n v="8.4147900764145263"/>
    <n v="1.3527260063726843E-2"/>
    <n v="1.4790076414525899E-2"/>
    <n v="553.99150331917519"/>
    <n v="8.1866855064272386"/>
    <n v="8.4149894171659465"/>
    <n v="1.3314493572760711E-2"/>
    <n v="1.4989417165946151E-2"/>
    <m/>
    <m/>
    <m/>
    <m/>
    <m/>
    <m/>
    <m/>
    <m/>
    <m/>
    <m/>
    <m/>
    <m/>
    <m/>
    <m/>
    <m/>
    <m/>
    <m/>
    <m/>
  </r>
  <r>
    <x v="1"/>
    <n v="1521243"/>
    <n v="7.8"/>
    <n v="7.6"/>
    <n v="7.9"/>
    <x v="6"/>
    <x v="3"/>
    <s v="Georgia"/>
    <x v="1"/>
    <n v="11866"/>
    <n v="1509377"/>
    <n v="1.3979808994779398E-4"/>
    <n v="7.6604021410475172"/>
    <n v="7.9399983209431042"/>
    <n v="6.040214104751751E-2"/>
    <n v="3.9998320943103849E-2"/>
    <n v="11653"/>
    <n v="12079"/>
    <n v="7.6601831528559208"/>
    <n v="7.9402173091347015"/>
    <n v="6.0183152855921129E-2"/>
    <n v="4.0217309134701118E-2"/>
    <n v="7.8014431359669676E-3"/>
    <n v="1.3981448790562507E-4"/>
    <n v="7.6616286480613427"/>
    <n v="7.9412576238725929"/>
    <n v="6.162864806134305E-2"/>
    <n v="4.1257623872592575E-2"/>
    <n v="425.34218799452992"/>
    <n v="7.6619712973311023"/>
    <n v="7.9415723301172365"/>
    <n v="6.1971297331102626E-2"/>
    <n v="4.1572330117236156E-2"/>
    <m/>
    <m/>
    <m/>
    <m/>
    <m/>
    <m/>
    <m/>
    <m/>
    <m/>
    <m/>
    <m/>
    <m/>
    <m/>
    <m/>
    <m/>
    <m/>
    <m/>
    <m/>
  </r>
  <r>
    <x v="45"/>
    <n v="165531"/>
    <n v="6.8"/>
    <n v="6.4"/>
    <n v="7.2"/>
    <x v="6"/>
    <x v="3"/>
    <s v="Hawaii"/>
    <x v="45"/>
    <n v="1126"/>
    <n v="164405"/>
    <n v="3.9596407853947587E-4"/>
    <n v="6.4063871426819272"/>
    <n v="7.1983152997608784"/>
    <n v="6.3871426819268606E-3"/>
    <n v="1.6847002391218169E-3"/>
    <n v="1061"/>
    <n v="1192"/>
    <n v="6.4096755290549803"/>
    <n v="7.2010680778826925"/>
    <n v="9.6755290549799255E-3"/>
    <n v="1.0680778826923643E-3"/>
    <n v="6.8137965365492846E-3"/>
    <n v="3.9645540687018694E-4"/>
    <n v="6.4173411296790972"/>
    <n v="7.2102519434194718"/>
    <n v="1.7341129679096845E-2"/>
    <n v="1.0251943419471665E-2"/>
    <n v="131.11603681082707"/>
    <n v="6.4207794663538369"/>
    <n v="7.2128546310462456"/>
    <n v="2.077946635383654E-2"/>
    <n v="1.2854631046245402E-2"/>
    <m/>
    <m/>
    <m/>
    <m/>
    <m/>
    <m/>
    <m/>
    <m/>
    <m/>
    <m/>
    <m/>
    <m/>
    <m/>
    <m/>
    <m/>
    <m/>
    <m/>
    <m/>
  </r>
  <r>
    <x v="21"/>
    <n v="259742"/>
    <n v="7.6"/>
    <n v="7.2"/>
    <n v="7.9"/>
    <x v="6"/>
    <x v="3"/>
    <s v="Idaho"/>
    <x v="21"/>
    <n v="1974"/>
    <n v="257768"/>
    <n v="3.3398187285441842E-4"/>
    <n v="7.265867208156739"/>
    <n v="7.9338309538655762"/>
    <n v="6.5867208156738855E-2"/>
    <n v="3.3830953865575886E-2"/>
    <n v="1888"/>
    <n v="2061"/>
    <n v="7.2687512993662944"/>
    <n v="7.9347968368611932"/>
    <n v="6.8751299366294205E-2"/>
    <n v="3.4796836861192837E-2"/>
    <n v="7.6071313338951134E-3"/>
    <n v="3.3421749356930645E-4"/>
    <n v="7.2729138403258071"/>
    <n v="7.9413488274644211"/>
    <n v="7.2913840325806945E-2"/>
    <n v="4.1348827464420701E-2"/>
    <n v="173.51896054933752"/>
    <n v="7.2750394713643933"/>
    <n v="7.9430731136925878"/>
    <n v="7.5039471364393151E-2"/>
    <n v="4.3073113692587484E-2"/>
    <m/>
    <m/>
    <m/>
    <m/>
    <m/>
    <m/>
    <m/>
    <m/>
    <m/>
    <m/>
    <m/>
    <m/>
    <m/>
    <m/>
    <m/>
    <m/>
    <m/>
    <m/>
  </r>
  <r>
    <x v="34"/>
    <n v="1844090"/>
    <n v="8.4"/>
    <n v="8.3000000000000007"/>
    <n v="8.6"/>
    <x v="6"/>
    <x v="3"/>
    <s v="Illinois"/>
    <x v="34"/>
    <n v="15490"/>
    <n v="1828600"/>
    <n v="1.3172250719328693E-4"/>
    <n v="8.2680844436605216"/>
    <n v="8.5315294580470944"/>
    <n v="3.1915556339479068E-2"/>
    <n v="6.8470541952905251E-2"/>
    <n v="15248"/>
    <n v="15734"/>
    <n v="8.2685769132742983"/>
    <n v="8.5321215341984402"/>
    <n v="3.1423086725702376E-2"/>
    <n v="6.7878465801559429E-2"/>
    <n v="8.4008310103975189E-3"/>
    <n v="1.3173431157004892E-4"/>
    <n v="8.2690966988274699"/>
    <n v="8.5325653219675672"/>
    <n v="3.0903301172530817E-2"/>
    <n v="6.7434678032432416E-2"/>
    <n v="485.82372977417282"/>
    <n v="8.2693779034909198"/>
    <n v="8.5328263890570604"/>
    <n v="3.0622096509080876E-2"/>
    <n v="6.7173610942939277E-2"/>
    <m/>
    <m/>
    <m/>
    <m/>
    <m/>
    <m/>
    <m/>
    <m/>
    <m/>
    <m/>
    <m/>
    <m/>
    <m/>
    <m/>
    <m/>
    <m/>
    <m/>
    <m/>
  </r>
  <r>
    <x v="22"/>
    <n v="951574"/>
    <n v="12.3"/>
    <n v="12.1"/>
    <n v="12.5"/>
    <x v="6"/>
    <x v="3"/>
    <s v="Indiana"/>
    <x v="22"/>
    <n v="11704"/>
    <n v="939870"/>
    <n v="2.2145489813817995E-4"/>
    <n v="12.078166571132735"/>
    <n v="12.521076367409094"/>
    <n v="2.1833428867264359E-2"/>
    <n v="2.1076367409094132E-2"/>
    <n v="11494"/>
    <n v="11916"/>
    <n v="12.078934481185909"/>
    <n v="12.522410238194823"/>
    <n v="2.1065518814090467E-2"/>
    <n v="2.2410238194822796E-2"/>
    <n v="1.2301590284473769E-2"/>
    <n v="2.2148070476193772E-4"/>
    <n v="12.080109579711831"/>
    <n v="12.523070989235705"/>
    <n v="1.9890420288168897E-2"/>
    <n v="2.3070989235705497E-2"/>
    <n v="421.47006269573836"/>
    <n v="12.080657196093348"/>
    <n v="12.523574259031259"/>
    <n v="1.934280390665144E-2"/>
    <n v="2.3574259031258649E-2"/>
    <m/>
    <m/>
    <m/>
    <m/>
    <m/>
    <m/>
    <m/>
    <m/>
    <m/>
    <m/>
    <m/>
    <m/>
    <m/>
    <m/>
    <m/>
    <m/>
    <m/>
    <m/>
  </r>
  <r>
    <x v="33"/>
    <n v="430715"/>
    <n v="1.5"/>
    <n v="1.3"/>
    <n v="1.6"/>
    <x v="6"/>
    <x v="3"/>
    <s v="Iowa"/>
    <x v="33"/>
    <n v="646"/>
    <n v="430069"/>
    <n v="1.1557088116350783E-4"/>
    <n v="1.3842607940741785"/>
    <n v="1.615402556401194"/>
    <n v="8.4260794074178413E-2"/>
    <n v="1.5402556401193923E-2"/>
    <n v="597"/>
    <n v="696"/>
    <n v="1.3860673531221341"/>
    <n v="1.6159177182127393"/>
    <n v="8.6067353122134094E-2"/>
    <n v="1.591771821273924E-2"/>
    <n v="1.5042776564309927E-3"/>
    <n v="1.1582663409756932E-4"/>
    <n v="1.3884510223334234"/>
    <n v="1.6201042905285619"/>
    <n v="8.845102233342339E-2"/>
    <n v="2.0104290528561775E-2"/>
    <n v="99.591860584131339"/>
    <n v="1.3898272875427797"/>
    <n v="1.6210497254719385"/>
    <n v="8.9827287542779688E-2"/>
    <n v="2.1049725471938396E-2"/>
    <m/>
    <m/>
    <m/>
    <m/>
    <m/>
    <m/>
    <m/>
    <m/>
    <m/>
    <m/>
    <m/>
    <m/>
    <m/>
    <m/>
    <m/>
    <m/>
    <m/>
    <m/>
  </r>
  <r>
    <x v="35"/>
    <n v="426652"/>
    <n v="6.4"/>
    <n v="6.1"/>
    <n v="6.6"/>
    <x v="6"/>
    <x v="3"/>
    <s v="Kansas"/>
    <x v="35"/>
    <n v="2731"/>
    <n v="423921"/>
    <n v="2.3929891411175809E-4"/>
    <n v="6.1617023703073937"/>
    <n v="6.6403001985309107"/>
    <n v="6.1702370307394006E-2"/>
    <n v="4.0300198530911047E-2"/>
    <n v="2629"/>
    <n v="2833"/>
    <n v="6.1619305663632185"/>
    <n v="6.640072002475085"/>
    <n v="6.1930566363218809E-2"/>
    <n v="4.0072002475085355E-2"/>
    <n v="6.4054454758335211E-3"/>
    <n v="2.394216086508408E-4"/>
    <n v="6.1660238671826804"/>
    <n v="6.6448670844843623"/>
    <n v="6.6023867182680718E-2"/>
    <n v="4.4867084484362607E-2"/>
    <n v="204.21228209835428"/>
    <n v="6.1673000406233403"/>
    <n v="6.645934720509854"/>
    <n v="6.7300040623340607E-2"/>
    <n v="4.5934720509854365E-2"/>
    <m/>
    <m/>
    <m/>
    <m/>
    <m/>
    <m/>
    <m/>
    <m/>
    <m/>
    <m/>
    <m/>
    <m/>
    <m/>
    <m/>
    <m/>
    <m/>
    <m/>
    <m/>
  </r>
  <r>
    <x v="36"/>
    <n v="604045"/>
    <n v="6.8"/>
    <n v="6.5"/>
    <n v="7"/>
    <x v="6"/>
    <x v="3"/>
    <s v="Kentucky"/>
    <x v="36"/>
    <n v="4108"/>
    <n v="599937"/>
    <n v="2.0725842394594431E-4"/>
    <n v="6.5935593959184695"/>
    <n v="7.0080762438103585"/>
    <n v="9.3559395918469512E-2"/>
    <n v="8.076243810358541E-3"/>
    <n v="3983"/>
    <n v="4233"/>
    <n v="6.5938795950632816"/>
    <n v="7.0077560446655465"/>
    <n v="9.3879595063281585E-2"/>
    <n v="7.7560446655464688E-3"/>
    <n v="6.8039543284026463E-3"/>
    <n v="2.0732895115382704E-4"/>
    <n v="6.5966253772488193"/>
    <n v="7.0112832795564737"/>
    <n v="9.6625377248819255E-2"/>
    <n v="1.128327955647368E-2"/>
    <n v="250.40116355863339"/>
    <n v="6.5975131050768043"/>
    <n v="7.0120510469986819"/>
    <n v="9.7513105076804329E-2"/>
    <n v="1.2051046998681869E-2"/>
    <m/>
    <m/>
    <m/>
    <m/>
    <m/>
    <m/>
    <m/>
    <m/>
    <m/>
    <m/>
    <m/>
    <m/>
    <m/>
    <m/>
    <m/>
    <m/>
    <m/>
    <m/>
  </r>
  <r>
    <x v="37"/>
    <n v="622786"/>
    <n v="5.4"/>
    <n v="5.2"/>
    <n v="5.5"/>
    <x v="6"/>
    <x v="3"/>
    <s v="Louisiana"/>
    <x v="37"/>
    <n v="3363"/>
    <n v="619423"/>
    <n v="1.8201070273783272E-4"/>
    <n v="5.2179180047154494"/>
    <n v="5.5819394101911159"/>
    <n v="1.7918004715449243E-2"/>
    <n v="8.1939410191115947E-2"/>
    <n v="3250"/>
    <n v="3477"/>
    <n v="5.2184859646812871"/>
    <n v="5.5829771382144111"/>
    <n v="1.8485964681286937E-2"/>
    <n v="8.2977138214411106E-2"/>
    <n v="5.4029794730247509E-3"/>
    <n v="1.8208682795003476E-4"/>
    <n v="5.2208926450747164"/>
    <n v="5.5850663009747858"/>
    <n v="2.0892645074716221E-2"/>
    <n v="8.5066300974785847E-2"/>
    <n v="226.72321882554436"/>
    <n v="5.2217600601512109"/>
    <n v="5.5858045639833049"/>
    <n v="2.1760060151210681E-2"/>
    <n v="8.5804563983304938E-2"/>
    <m/>
    <m/>
    <m/>
    <m/>
    <m/>
    <m/>
    <m/>
    <m/>
    <m/>
    <m/>
    <m/>
    <m/>
    <m/>
    <m/>
    <m/>
    <m/>
    <m/>
    <m/>
  </r>
  <r>
    <x v="23"/>
    <n v="167122"/>
    <n v="14.6"/>
    <n v="14"/>
    <n v="15.2"/>
    <x v="6"/>
    <x v="3"/>
    <s v="Maine"/>
    <x v="23"/>
    <n v="2440"/>
    <n v="164682"/>
    <n v="5.7506327592144781E-4"/>
    <n v="14.025049216748577"/>
    <n v="15.175175768591473"/>
    <n v="2.5049216748577408E-2"/>
    <n v="2.4824231408526742E-2"/>
    <n v="2344"/>
    <n v="2537"/>
    <n v="14.025681837220713"/>
    <n v="15.180526800780269"/>
    <n v="2.5681837220712822E-2"/>
    <n v="1.947319921973012E-2"/>
    <n v="1.4611269616326982E-2"/>
    <n v="5.7538126987695913E-4"/>
    <n v="14.035888346450022"/>
    <n v="15.186650886203941"/>
    <n v="3.5888346450022368E-2"/>
    <n v="1.3349113796058631E-2"/>
    <n v="192.23043350203804"/>
    <n v="14.039154520801326"/>
    <n v="15.189368226976759"/>
    <n v="3.9154520801325532E-2"/>
    <n v="1.0631773023240143E-2"/>
    <m/>
    <m/>
    <m/>
    <m/>
    <m/>
    <m/>
    <m/>
    <m/>
    <m/>
    <m/>
    <m/>
    <m/>
    <m/>
    <m/>
    <m/>
    <m/>
    <m/>
    <m/>
  </r>
  <r>
    <x v="2"/>
    <n v="763071"/>
    <n v="10.6"/>
    <n v="10.4"/>
    <n v="10.8"/>
    <x v="6"/>
    <x v="3"/>
    <s v="Maryland"/>
    <x v="2"/>
    <n v="8089"/>
    <n v="754982"/>
    <n v="2.2978220057263057E-4"/>
    <n v="10.370804114462274"/>
    <n v="10.830368515607535"/>
    <n v="2.919588553772634E-2"/>
    <n v="3.0368515607534619E-2"/>
    <n v="7914"/>
    <n v="8264"/>
    <n v="10.371249857483773"/>
    <n v="10.829922772586038"/>
    <n v="2.8750142516226873E-2"/>
    <n v="2.9922772586036928E-2"/>
    <n v="1.0603050041516763E-2"/>
    <n v="2.2982124281422666E-4"/>
    <n v="10.373228798702536"/>
    <n v="10.83287128433099"/>
    <n v="2.6771201297464131E-2"/>
    <n v="3.287128433098907E-2"/>
    <n v="350.69058518282174"/>
    <n v="10.373917480604197"/>
    <n v="10.833493089875214"/>
    <n v="2.6082519395803416E-2"/>
    <n v="3.3493089875213045E-2"/>
    <m/>
    <m/>
    <m/>
    <m/>
    <m/>
    <m/>
    <m/>
    <m/>
    <m/>
    <m/>
    <m/>
    <m/>
    <m/>
    <m/>
    <m/>
    <m/>
    <m/>
    <m/>
  </r>
  <r>
    <x v="17"/>
    <n v="855783"/>
    <n v="13.1"/>
    <n v="12.9"/>
    <n v="13.3"/>
    <x v="6"/>
    <x v="3"/>
    <s v="Massachusetts"/>
    <x v="17"/>
    <n v="11211"/>
    <n v="844572"/>
    <n v="2.4090350809845873E-4"/>
    <n v="12.859380091832833"/>
    <n v="13.341187108029748"/>
    <n v="4.0619908167167651E-2"/>
    <n v="4.1187108029747677E-2"/>
    <n v="11005"/>
    <n v="11417"/>
    <n v="12.859568371888669"/>
    <n v="13.340998827973914"/>
    <n v="4.0431628111331719E-2"/>
    <n v="4.0998827973913521E-2"/>
    <n v="1.3102469196997929E-2"/>
    <n v="2.4093270875489892E-4"/>
    <n v="12.861536488243029"/>
    <n v="13.343401905752827"/>
    <n v="3.8463511756971158E-2"/>
    <n v="4.3401905752826764E-2"/>
    <n v="412.33107584980974"/>
    <n v="12.862145873523689"/>
    <n v="13.343961035751384"/>
    <n v="3.7854126476311478E-2"/>
    <n v="4.3961035751383548E-2"/>
    <m/>
    <m/>
    <m/>
    <m/>
    <m/>
    <m/>
    <m/>
    <m/>
    <m/>
    <m/>
    <m/>
    <m/>
    <m/>
    <m/>
    <m/>
    <m/>
    <m/>
    <m/>
  </r>
  <r>
    <x v="38"/>
    <n v="1407009"/>
    <n v="9.5"/>
    <n v="9.4"/>
    <n v="9.6999999999999993"/>
    <x v="6"/>
    <x v="3"/>
    <s v="Michigan"/>
    <x v="38"/>
    <n v="13367"/>
    <n v="1393642"/>
    <n v="1.6028591656068187E-4"/>
    <n v="9.3400086799912962"/>
    <n v="9.6605805131126576"/>
    <n v="5.9991320008704108E-2"/>
    <n v="3.9419486887341648E-2"/>
    <n v="13142"/>
    <n v="13593"/>
    <n v="9.3403809073005224"/>
    <n v="9.6609190133112151"/>
    <n v="5.961909269947796E-2"/>
    <n v="3.9080986688784236E-2"/>
    <n v="9.5016337701290393E-3"/>
    <n v="1.6030247985258453E-4"/>
    <n v="9.3413312902764556"/>
    <n v="9.6619362499816237"/>
    <n v="5.8668709723544765E-2"/>
    <n v="3.8063750018375586E-2"/>
    <n v="451.05545772056041"/>
    <n v="9.3417008098676622"/>
    <n v="9.6622774559577582"/>
    <n v="5.8299190132338197E-2"/>
    <n v="3.7722544042241068E-2"/>
    <m/>
    <m/>
    <m/>
    <m/>
    <m/>
    <m/>
    <m/>
    <m/>
    <m/>
    <m/>
    <m/>
    <m/>
    <m/>
    <m/>
    <m/>
    <m/>
    <m/>
    <m/>
  </r>
  <r>
    <x v="15"/>
    <n v="764964"/>
    <n v="17.3"/>
    <n v="17"/>
    <n v="17.600000000000001"/>
    <x v="6"/>
    <x v="3"/>
    <s v="Minnesota"/>
    <x v="15"/>
    <n v="13234"/>
    <n v="751730"/>
    <n v="2.9218848825086425E-4"/>
    <n v="17.007972042179325"/>
    <n v="17.592349018681055"/>
    <n v="7.9720421793254559E-3"/>
    <n v="7.6509813189460374E-3"/>
    <n v="13011"/>
    <n v="13458"/>
    <n v="17.008643544009914"/>
    <n v="17.592984767910647"/>
    <n v="8.6435440099137395E-3"/>
    <n v="7.0152320893548392E-3"/>
    <n v="1.730258451671508E-2"/>
    <n v="2.9221791694032445E-4"/>
    <n v="17.010366599774756"/>
    <n v="17.594802433655403"/>
    <n v="1.0366599774755514E-2"/>
    <n v="5.1975663445986697E-3"/>
    <n v="447.03555884661233"/>
    <n v="17.011045752159951"/>
    <n v="17.595430525765728"/>
    <n v="1.1045752159951405E-2"/>
    <n v="4.5694742342732297E-3"/>
    <m/>
    <m/>
    <m/>
    <m/>
    <m/>
    <m/>
    <m/>
    <m/>
    <m/>
    <m/>
    <m/>
    <m/>
    <m/>
    <m/>
    <m/>
    <m/>
    <m/>
    <m/>
  </r>
  <r>
    <x v="48"/>
    <n v="437820"/>
    <n v="6.4"/>
    <n v="6.2"/>
    <n v="6.7"/>
    <x v="6"/>
    <x v="3"/>
    <s v="Mississippi"/>
    <x v="48"/>
    <n v="2802"/>
    <n v="435018"/>
    <n v="2.3620678866728115E-4"/>
    <n v="6.1636835772365153"/>
    <n v="6.6360971545710772"/>
    <n v="3.6316422763484901E-2"/>
    <n v="6.3902845428922994E-2"/>
    <n v="2699"/>
    <n v="2906"/>
    <n v="6.1646338677995525"/>
    <n v="6.6374309076789544"/>
    <n v="3.5366132200447709E-2"/>
    <n v="6.2569092321045794E-2"/>
    <n v="6.4042212047378151E-3"/>
    <n v="2.363248304375485E-4"/>
    <n v="6.167896374300267"/>
    <n v="6.6405460351753636"/>
    <n v="3.2103625699733129E-2"/>
    <n v="5.9453964824636607E-2"/>
    <n v="206.84944996494755"/>
    <n v="6.1691387006888565"/>
    <n v="6.6415877324175305"/>
    <n v="3.0861299311143675E-2"/>
    <n v="5.8412267582469646E-2"/>
    <m/>
    <m/>
    <m/>
    <m/>
    <m/>
    <m/>
    <m/>
    <m/>
    <m/>
    <m/>
    <m/>
    <m/>
    <m/>
    <m/>
    <m/>
    <m/>
    <m/>
    <m/>
  </r>
  <r>
    <x v="9"/>
    <n v="816438"/>
    <n v="9.5"/>
    <n v="9.3000000000000007"/>
    <n v="9.6999999999999993"/>
    <x v="6"/>
    <x v="3"/>
    <s v="Missouri"/>
    <x v="9"/>
    <n v="7756"/>
    <n v="808682"/>
    <n v="2.1041227122213377E-4"/>
    <n v="9.2893905307052638"/>
    <n v="9.7102150731495307"/>
    <n v="1.060946929473694E-2"/>
    <n v="1.0215073149531406E-2"/>
    <n v="7585"/>
    <n v="7928"/>
    <n v="9.2903564018333302"/>
    <n v="9.7104740347705523"/>
    <n v="9.6435981666704862E-3"/>
    <n v="1.0474034770552976E-2"/>
    <n v="9.5021106654069459E-3"/>
    <n v="2.1044974268405898E-4"/>
    <n v="9.2916609227228868"/>
    <n v="9.7125604080910062"/>
    <n v="8.3390772771139154E-3"/>
    <n v="1.2560408091006892E-2"/>
    <n v="343.58765451540279"/>
    <n v="9.2923053632293513"/>
    <n v="9.7131407945706432"/>
    <n v="7.6946367706494101E-3"/>
    <n v="1.3140794570643877E-2"/>
    <m/>
    <m/>
    <m/>
    <m/>
    <m/>
    <m/>
    <m/>
    <m/>
    <m/>
    <m/>
    <m/>
    <m/>
    <m/>
    <m/>
    <m/>
    <m/>
    <m/>
    <m/>
  </r>
  <r>
    <x v="39"/>
    <n v="129878"/>
    <n v="3.5"/>
    <n v="3.2"/>
    <n v="3.8"/>
    <x v="6"/>
    <x v="3"/>
    <s v="Montana"/>
    <x v="39"/>
    <n v="455"/>
    <n v="129423"/>
    <n v="3.2133359450555203E-4"/>
    <n v="3.1819541062597816"/>
    <n v="3.8246212952708856"/>
    <n v="1.8045893740218588E-2"/>
    <n v="2.4621295270885746E-2"/>
    <n v="413"/>
    <n v="497"/>
    <n v="3.1799072976177643"/>
    <n v="3.8266681039129029"/>
    <n v="2.0092702382235927E-2"/>
    <n v="2.6668103912903085E-2"/>
    <n v="3.517972368410058E-3"/>
    <n v="3.2233387082245349E-4"/>
    <n v="3.1956384975876047"/>
    <n v="3.8403062392325111"/>
    <n v="4.3615024123955237E-3"/>
    <n v="4.0306239232511309E-2"/>
    <n v="83.511015230072303"/>
    <n v="3.2003336041943817"/>
    <n v="3.843310438308253"/>
    <n v="3.3360419438155375E-4"/>
    <n v="4.3310438308253207E-2"/>
    <m/>
    <m/>
    <m/>
    <m/>
    <m/>
    <m/>
    <m/>
    <m/>
    <m/>
    <m/>
    <m/>
    <m/>
    <m/>
    <m/>
    <m/>
    <m/>
    <m/>
    <m/>
  </r>
  <r>
    <x v="40"/>
    <n v="267579"/>
    <n v="8.1"/>
    <n v="7.8"/>
    <n v="8.4"/>
    <x v="6"/>
    <x v="3"/>
    <s v="Nebraska"/>
    <x v="40"/>
    <n v="2167"/>
    <n v="265412"/>
    <n v="3.3959382484361074E-4"/>
    <n v="7.7589490353957951"/>
    <n v="8.4381366850830162"/>
    <n v="4.1050964604204765E-2"/>
    <n v="3.813668508301582E-2"/>
    <n v="2077"/>
    <n v="2259"/>
    <n v="7.7621935951625503"/>
    <n v="8.4423665534290802"/>
    <n v="3.780640483744957E-2"/>
    <n v="4.2366553429079801E-2"/>
    <n v="8.1056046702610799E-3"/>
    <n v="3.3981158838183227E-4"/>
    <n v="7.7657930818792469"/>
    <n v="8.4454162586429113"/>
    <n v="3.4206918120752938E-2"/>
    <n v="4.5416258642910989E-2"/>
    <n v="181.75615531545293"/>
    <n v="7.7678472970117385"/>
    <n v="8.4470992039148349"/>
    <n v="3.2152702988261339E-2"/>
    <n v="4.7099203914834575E-2"/>
    <m/>
    <m/>
    <m/>
    <m/>
    <m/>
    <m/>
    <m/>
    <m/>
    <m/>
    <m/>
    <m/>
    <m/>
    <m/>
    <m/>
    <m/>
    <m/>
    <m/>
    <m/>
  </r>
  <r>
    <x v="18"/>
    <n v="405383"/>
    <n v="9"/>
    <n v="8.6999999999999993"/>
    <n v="9.3000000000000007"/>
    <x v="6"/>
    <x v="3"/>
    <s v="Nevada"/>
    <x v="18"/>
    <n v="3648"/>
    <n v="401735"/>
    <n v="2.9070134583314834E-4"/>
    <n v="8.7081959932264574"/>
    <n v="9.2895986848927539"/>
    <n v="8.1959932264581425E-3"/>
    <n v="1.0401315107246845E-2"/>
    <n v="3531"/>
    <n v="3767"/>
    <n v="8.7102813882180552"/>
    <n v="9.292446895898447"/>
    <n v="1.0281388218055909E-2"/>
    <n v="7.5531041015537426E-3"/>
    <n v="9.0035500813883881E-3"/>
    <n v="2.9081164882734838E-4"/>
    <n v="8.7127384325610393"/>
    <n v="9.2943617302157353"/>
    <n v="1.2738432561040014E-2"/>
    <n v="5.6382697842654039E-3"/>
    <n v="235.70606689492325"/>
    <n v="8.7140660097664391"/>
    <n v="9.2955009326334803"/>
    <n v="1.4066009766439791E-2"/>
    <n v="4.4990673665203929E-3"/>
    <m/>
    <m/>
    <m/>
    <m/>
    <m/>
    <m/>
    <m/>
    <m/>
    <m/>
    <m/>
    <m/>
    <m/>
    <m/>
    <m/>
    <m/>
    <m/>
    <m/>
    <m/>
  </r>
  <r>
    <x v="24"/>
    <n v="173822"/>
    <n v="10.199999999999999"/>
    <n v="9.8000000000000007"/>
    <n v="10.7"/>
    <x v="6"/>
    <x v="3"/>
    <s v="New Hampshire"/>
    <x v="24"/>
    <n v="1773"/>
    <n v="172049"/>
    <n v="4.7235815896068899E-4"/>
    <n v="9.7277315880218573"/>
    <n v="10.672447905943235"/>
    <n v="7.2268411978143376E-2"/>
    <n v="2.7552094056764176E-2"/>
    <n v="1691"/>
    <n v="1856"/>
    <n v="9.728342787449229"/>
    <n v="10.677589718217487"/>
    <n v="7.1657212550771732E-2"/>
    <n v="2.2410281782512698E-2"/>
    <n v="1.0210914064988577E-2"/>
    <n v="4.7272485577439237E-4"/>
    <n v="9.738189209214184"/>
    <n v="10.68363892076297"/>
    <n v="6.1810790785816749E-2"/>
    <n v="1.636107923702923E-2"/>
    <n v="164.23449432321843"/>
    <n v="9.7413794637081121"/>
    <n v="10.686201550832168"/>
    <n v="5.862053629188857E-2"/>
    <n v="1.379844916783135E-2"/>
    <m/>
    <m/>
    <m/>
    <m/>
    <m/>
    <m/>
    <m/>
    <m/>
    <m/>
    <m/>
    <m/>
    <m/>
    <m/>
    <m/>
    <m/>
    <m/>
    <m/>
    <m/>
  </r>
  <r>
    <x v="3"/>
    <n v="1189043"/>
    <n v="11.2"/>
    <n v="11"/>
    <n v="11.4"/>
    <x v="6"/>
    <x v="3"/>
    <s v="New Jersey"/>
    <x v="3"/>
    <n v="13317"/>
    <n v="1175726"/>
    <n v="1.8915072543482399E-4"/>
    <n v="11.010612445451342"/>
    <n v="11.388913896320989"/>
    <n v="1.0612445451341657E-2"/>
    <n v="1.1086103679010861E-2"/>
    <n v="13093"/>
    <n v="13543"/>
    <n v="11.011376375791288"/>
    <n v="11.38983199093725"/>
    <n v="1.137637579128814E-2"/>
    <n v="1.0168009062750727E-2"/>
    <n v="1.1201342339944822E-2"/>
    <n v="1.8917019491708213E-4"/>
    <n v="11.012172145027741"/>
    <n v="11.390512534861903"/>
    <n v="1.2172145027740555E-2"/>
    <n v="9.487465138096951E-3"/>
    <n v="449.82474634270608"/>
    <n v="11.012609343609684"/>
    <n v="11.390916346040997"/>
    <n v="1.2609343609684132E-2"/>
    <n v="9.083653959002902E-3"/>
    <m/>
    <m/>
    <m/>
    <m/>
    <m/>
    <m/>
    <m/>
    <m/>
    <m/>
    <m/>
    <m/>
    <m/>
    <m/>
    <m/>
    <m/>
    <m/>
    <m/>
    <m/>
  </r>
  <r>
    <x v="49"/>
    <n v="303049"/>
    <n v="5.6"/>
    <n v="5.3"/>
    <n v="5.8"/>
    <x v="6"/>
    <x v="3"/>
    <s v="New Mexico"/>
    <x v="49"/>
    <n v="1697"/>
    <n v="301352"/>
    <n v="2.6567871884477465E-4"/>
    <n v="5.3340757763028748"/>
    <n v="5.8654332139924241"/>
    <n v="3.4075776302874949E-2"/>
    <n v="6.5433213992424299E-2"/>
    <n v="1617"/>
    <n v="1778"/>
    <n v="5.3357707829426921"/>
    <n v="5.8670380037551686"/>
    <n v="3.5770782942692314E-2"/>
    <n v="6.7038003755168774E-2"/>
    <n v="5.6060214490389433E-3"/>
    <n v="2.6589868288133897E-4"/>
    <n v="5.3401227661576041"/>
    <n v="5.8719201319202821"/>
    <n v="4.0122766157604239E-2"/>
    <n v="7.1920131920282238E-2"/>
    <n v="161.04957060238391"/>
    <n v="5.3419592976465573"/>
    <n v="5.873383355006097"/>
    <n v="4.1959297646557481E-2"/>
    <n v="7.3383355006097162E-2"/>
    <m/>
    <m/>
    <m/>
    <m/>
    <m/>
    <m/>
    <m/>
    <m/>
    <m/>
    <m/>
    <m/>
    <m/>
    <m/>
    <m/>
    <m/>
    <m/>
    <m/>
    <m/>
  </r>
  <r>
    <x v="25"/>
    <n v="2427513"/>
    <n v="9.1999999999999993"/>
    <n v="9"/>
    <n v="9.3000000000000007"/>
    <x v="6"/>
    <x v="3"/>
    <s v="New York"/>
    <x v="25"/>
    <n v="22333"/>
    <n v="2405180"/>
    <n v="1.2010278257748586E-4"/>
    <n v="9.079847948891306"/>
    <n v="9.3200535140462772"/>
    <n v="7.9847948891305975E-2"/>
    <n v="2.0053514046276533E-2"/>
    <n v="22042"/>
    <n v="22625"/>
    <n v="9.0800749573740696"/>
    <n v="9.3202384498043891"/>
    <n v="8.0074957374069555E-2"/>
    <n v="2.0238449804388381E-2"/>
    <n v="9.2007274050416622E-3"/>
    <n v="1.2011022112613242E-4"/>
    <n v="9.0806171839155301"/>
    <n v="9.3208376261677941"/>
    <n v="8.0617183915530077E-2"/>
    <n v="2.0837626167793388E-2"/>
    <n v="583.10831900673588"/>
    <n v="9.0808295099858825"/>
    <n v="9.3210372436864315"/>
    <n v="8.0829509985882453E-2"/>
    <n v="2.1037243686430784E-2"/>
    <m/>
    <m/>
    <m/>
    <m/>
    <m/>
    <m/>
    <m/>
    <m/>
    <m/>
    <m/>
    <m/>
    <m/>
    <m/>
    <m/>
    <m/>
    <m/>
    <m/>
    <m/>
  </r>
  <r>
    <x v="10"/>
    <n v="1366747"/>
    <n v="8.6999999999999993"/>
    <n v="8.5"/>
    <n v="8.9"/>
    <x v="6"/>
    <x v="3"/>
    <s v="North Carolina"/>
    <x v="10"/>
    <n v="11891"/>
    <n v="1354856"/>
    <n v="1.5569392101845545E-4"/>
    <n v="8.544526383105131"/>
    <n v="8.855914225142044"/>
    <n v="4.4526383105131018E-2"/>
    <n v="4.4085774857956395E-2"/>
    <n v="11678"/>
    <n v="12104"/>
    <n v="8.5443758062026109"/>
    <n v="8.8560648020445623"/>
    <n v="4.4375806202610946E-2"/>
    <n v="4.3935197955438099E-2"/>
    <n v="8.7016011760536194E-3"/>
    <n v="1.5571207183786442E-4"/>
    <n v="8.545889104215755"/>
    <n v="8.8573132478914829"/>
    <n v="4.5889104215754983E-2"/>
    <n v="4.2686752108517467E-2"/>
    <n v="425.59686662878858"/>
    <n v="8.5462704260188893"/>
    <n v="8.8576635883413815"/>
    <n v="4.627042601888931E-2"/>
    <n v="4.23364116586189E-2"/>
    <m/>
    <m/>
    <m/>
    <m/>
    <m/>
    <m/>
    <m/>
    <m/>
    <m/>
    <m/>
    <m/>
    <m/>
    <m/>
    <m/>
    <m/>
    <m/>
    <m/>
    <m/>
  </r>
  <r>
    <x v="46"/>
    <n v="90685"/>
    <n v="7.1"/>
    <n v="6.5"/>
    <n v="7.6"/>
    <x v="6"/>
    <x v="3"/>
    <s v="North Dakota"/>
    <x v="46"/>
    <n v="644"/>
    <n v="90041"/>
    <n v="5.4652243359056788E-4"/>
    <n v="6.5549827767529294"/>
    <n v="7.6480276439340651"/>
    <n v="5.4982776752929396E-2"/>
    <n v="4.8027643934065445E-2"/>
    <n v="595"/>
    <n v="694"/>
    <n v="6.5611732921651873"/>
    <n v="7.6528643105254455"/>
    <n v="6.1173292165187299E-2"/>
    <n v="5.2864310525445823E-2"/>
    <n v="7.1223837356400883E-3"/>
    <n v="5.4770594437658258E-4"/>
    <n v="6.5746777912635057"/>
    <n v="7.6700896800166714"/>
    <n v="7.4677791263505711E-2"/>
    <n v="7.0089680016671707E-2"/>
    <n v="99.158999835281236"/>
    <n v="6.58119808227692"/>
    <n v="7.674596103910118"/>
    <n v="8.1198082276920047E-2"/>
    <n v="7.4596103910118394E-2"/>
    <m/>
    <m/>
    <m/>
    <m/>
    <m/>
    <m/>
    <m/>
    <m/>
    <m/>
    <m/>
    <m/>
    <m/>
    <m/>
    <m/>
    <m/>
    <m/>
    <m/>
    <m/>
  </r>
  <r>
    <x v="41"/>
    <n v="1570484"/>
    <n v="10"/>
    <n v="9.8000000000000007"/>
    <n v="10.199999999999999"/>
    <x v="6"/>
    <x v="3"/>
    <s v="Ohio"/>
    <x v="41"/>
    <n v="15705"/>
    <n v="1554779"/>
    <n v="1.5561487927573679E-4"/>
    <n v="9.8444870001448752"/>
    <n v="10.155716758696348"/>
    <n v="4.44870001448745E-2"/>
    <n v="4.4283241303650911E-2"/>
    <n v="15461"/>
    <n v="15950"/>
    <n v="9.8447357629877157"/>
    <n v="10.156104742232332"/>
    <n v="4.4735762987714978E-2"/>
    <n v="4.3895257767667673E-2"/>
    <n v="1.000130043338651E-2"/>
    <n v="1.5562853531172428E-4"/>
    <n v="9.8456718980747873"/>
    <n v="10.156928968698233"/>
    <n v="4.5671898074786554E-2"/>
    <n v="4.3071031301765927E-2"/>
    <n v="488.78874950735093"/>
    <n v="9.8460019533122392"/>
    <n v="10.157235658282103"/>
    <n v="4.6001953312238442E-2"/>
    <n v="4.276434171789667E-2"/>
    <m/>
    <m/>
    <m/>
    <m/>
    <m/>
    <m/>
    <m/>
    <m/>
    <m/>
    <m/>
    <m/>
    <m/>
    <m/>
    <m/>
    <m/>
    <m/>
    <m/>
    <m/>
  </r>
  <r>
    <x v="26"/>
    <n v="574282"/>
    <n v="6.5"/>
    <n v="6.3"/>
    <n v="6.7"/>
    <x v="6"/>
    <x v="3"/>
    <s v="Oklahoma"/>
    <x v="26"/>
    <n v="3733"/>
    <n v="570549"/>
    <n v="2.0784316826135944E-4"/>
    <n v="6.292447629639323"/>
    <n v="6.7081339661620429"/>
    <n v="7.5523703606767967E-3"/>
    <n v="8.1339661620427606E-3"/>
    <n v="3614"/>
    <n v="3853"/>
    <n v="6.2930755273541568"/>
    <n v="6.709247373241717"/>
    <n v="6.9244726458430605E-3"/>
    <n v="9.2473732417168719E-3"/>
    <n v="6.5035918697260104E-3"/>
    <n v="2.0792110195600835E-4"/>
    <n v="6.2956707677700017"/>
    <n v="6.7115129716820192"/>
    <n v="4.3292322299981478E-3"/>
    <n v="1.1512971682019035E-2"/>
    <n v="238.73620564121299"/>
    <n v="6.2966076569189289"/>
    <n v="6.7123173756798282"/>
    <n v="3.3923430810709476E-3"/>
    <n v="1.2317375679828046E-2"/>
    <m/>
    <m/>
    <m/>
    <m/>
    <m/>
    <m/>
    <m/>
    <m/>
    <m/>
    <m/>
    <m/>
    <m/>
    <m/>
    <m/>
    <m/>
    <m/>
    <m/>
    <m/>
  </r>
  <r>
    <x v="19"/>
    <n v="521072"/>
    <n v="13.9"/>
    <n v="13.6"/>
    <n v="14.2"/>
    <x v="6"/>
    <x v="3"/>
    <s v="Oregon"/>
    <x v="19"/>
    <n v="7243"/>
    <n v="513829"/>
    <n v="3.1788499918297821E-4"/>
    <n v="13.582305377578775"/>
    <n v="14.218075375944732"/>
    <n v="1.7694622421224437E-2"/>
    <n v="1.8075375944732741E-2"/>
    <n v="7078"/>
    <n v="7409"/>
    <n v="13.583535480701324"/>
    <n v="14.218764393404367"/>
    <n v="1.6464519298676095E-2"/>
    <n v="1.8764393404367752E-2"/>
    <n v="1.3903773986387922E-2"/>
    <n v="3.1794442003493442E-4"/>
    <n v="13.585829566352988"/>
    <n v="14.221718406422857"/>
    <n v="1.4170433647011649E-2"/>
    <n v="2.1718406422857939E-2"/>
    <n v="331.29294329831635"/>
    <n v="13.586840330076376"/>
    <n v="14.222626749133568"/>
    <n v="1.3159669923624051E-2"/>
    <n v="2.2626749133568325E-2"/>
    <m/>
    <m/>
    <m/>
    <m/>
    <m/>
    <m/>
    <m/>
    <m/>
    <m/>
    <m/>
    <m/>
    <m/>
    <m/>
    <m/>
    <m/>
    <m/>
    <m/>
    <m/>
  </r>
  <r>
    <x v="11"/>
    <n v="1620867"/>
    <n v="12.7"/>
    <n v="12.5"/>
    <n v="12.9"/>
    <x v="6"/>
    <x v="3"/>
    <s v="Pennsylvania"/>
    <x v="11"/>
    <n v="20585"/>
    <n v="1600282"/>
    <n v="1.7238549343752039E-4"/>
    <n v="12.527607781766429"/>
    <n v="12.87237876864147"/>
    <n v="2.7607781766429085E-2"/>
    <n v="2.7621231358530451E-2"/>
    <n v="20306"/>
    <n v="20865"/>
    <n v="12.527863174461569"/>
    <n v="12.872740329712432"/>
    <n v="2.7863174461568718E-2"/>
    <n v="2.7259670287568483E-2"/>
    <n v="1.2701148174694567E-2"/>
    <n v="1.7239689465906909E-4"/>
    <n v="12.528751280035499"/>
    <n v="12.873545069353636"/>
    <n v="2.8751280035498539E-2"/>
    <n v="2.6454930646364616E-2"/>
    <n v="558.83441896491252"/>
    <n v="12.529069559700526"/>
    <n v="12.873843741992529"/>
    <n v="2.9069559700525716E-2"/>
    <n v="2.6156258007471678E-2"/>
    <m/>
    <m/>
    <m/>
    <m/>
    <m/>
    <m/>
    <m/>
    <m/>
    <m/>
    <m/>
    <m/>
    <m/>
    <m/>
    <m/>
    <m/>
    <m/>
    <m/>
    <m/>
  </r>
  <r>
    <x v="27"/>
    <n v="129627"/>
    <n v="13.4"/>
    <n v="12.8"/>
    <n v="14.1"/>
    <x v="6"/>
    <x v="3"/>
    <s v="Rhode Island"/>
    <x v="27"/>
    <n v="1737"/>
    <n v="127890"/>
    <n v="6.2592613963441304E-4"/>
    <n v="12.774059974369615"/>
    <n v="14.02591225363844"/>
    <n v="2.5940025630385222E-2"/>
    <n v="7.4087746361559681E-2"/>
    <n v="1656"/>
    <n v="1819"/>
    <n v="12.775116295216275"/>
    <n v="14.032570374999036"/>
    <n v="2.4883704783725591E-2"/>
    <n v="6.7429625000963611E-2"/>
    <n v="1.3414405937978449E-2"/>
    <n v="6.2641495649023602E-4"/>
    <n v="12.787990981488212"/>
    <n v="14.040820894468686"/>
    <n v="1.2009018511788483E-2"/>
    <n v="5.917910553131378E-2"/>
    <n v="162.29628433364053"/>
    <n v="12.792268942960643"/>
    <n v="14.044257146595012"/>
    <n v="7.7310570393578359E-3"/>
    <n v="5.5742853404987969E-2"/>
    <m/>
    <m/>
    <m/>
    <m/>
    <m/>
    <m/>
    <m/>
    <m/>
    <m/>
    <m/>
    <m/>
    <m/>
    <m/>
    <m/>
    <m/>
    <m/>
    <m/>
    <m/>
  </r>
  <r>
    <x v="4"/>
    <n v="653571"/>
    <n v="6.3"/>
    <n v="6.2"/>
    <n v="6.5"/>
    <x v="6"/>
    <x v="3"/>
    <s v="South Carolina"/>
    <x v="4"/>
    <n v="4117"/>
    <n v="649454"/>
    <n v="1.9181102322158271E-4"/>
    <n v="6.1074280801046053"/>
    <n v="6.4910501265477709"/>
    <n v="9.2571919895394927E-2"/>
    <n v="8.9498734522290846E-3"/>
    <n v="3993"/>
    <n v="4243"/>
    <n v="6.1095122029588218"/>
    <n v="6.4920261149898018"/>
    <n v="9.0487797041178375E-2"/>
    <n v="7.973885010198245E-3"/>
    <n v="6.3021408844573228E-3"/>
    <n v="1.9187629670203336E-4"/>
    <n v="6.1102645877552897"/>
    <n v="6.4940171811593563"/>
    <n v="8.9735412244710488E-2"/>
    <n v="5.9828188406436666E-3"/>
    <n v="250.73854403241316"/>
    <n v="6.1110850724901873"/>
    <n v="6.494726743079509"/>
    <n v="8.8914927509812891E-2"/>
    <n v="5.2732569204909652E-3"/>
    <m/>
    <m/>
    <m/>
    <m/>
    <m/>
    <m/>
    <m/>
    <m/>
    <m/>
    <m/>
    <m/>
    <m/>
    <m/>
    <m/>
    <m/>
    <m/>
    <m/>
    <m/>
  </r>
  <r>
    <x v="42"/>
    <n v="115453"/>
    <n v="5.9"/>
    <n v="5.4"/>
    <n v="6.3"/>
    <x v="6"/>
    <x v="3"/>
    <s v="South Dakota"/>
    <x v="42"/>
    <n v="681"/>
    <n v="114772"/>
    <n v="4.4170446385830004E-4"/>
    <n v="5.4567996893468997"/>
    <n v="6.3402086170635004"/>
    <n v="5.6799689346899385E-2"/>
    <n v="4.020861706350054E-2"/>
    <n v="631"/>
    <n v="733"/>
    <n v="5.4654274899742754"/>
    <n v="6.3489038829653621"/>
    <n v="6.5427489974275055E-2"/>
    <n v="4.89038829653623E-2"/>
    <n v="5.9149438074132688E-3"/>
    <n v="4.4261394203313359E-4"/>
    <n v="5.4723298653801358"/>
    <n v="6.3575577494464026"/>
    <n v="7.2329865380135416E-2"/>
    <n v="5.7557749446402795E-2"/>
    <n v="102.02732761926669"/>
    <n v="5.4774325852857357"/>
    <n v="6.3611162746204757"/>
    <n v="7.7432585285735378E-2"/>
    <n v="6.1116274620475863E-2"/>
    <m/>
    <m/>
    <m/>
    <m/>
    <m/>
    <m/>
    <m/>
    <m/>
    <m/>
    <m/>
    <m/>
    <m/>
    <m/>
    <m/>
    <m/>
    <m/>
    <m/>
    <m/>
  </r>
  <r>
    <x v="16"/>
    <n v="885214"/>
    <n v="6.8"/>
    <n v="6.7"/>
    <n v="7"/>
    <x v="6"/>
    <x v="3"/>
    <s v="Tennessee"/>
    <x v="16"/>
    <n v="6019"/>
    <n v="879195"/>
    <n v="1.7119081389410095E-4"/>
    <n v="6.6282949601673122"/>
    <n v="6.9706765879555146"/>
    <n v="7.1705039832687945E-2"/>
    <n v="2.9323412044485409E-2"/>
    <n v="5868"/>
    <n v="6171"/>
    <n v="6.6289055527815872"/>
    <n v="6.9711956656808409"/>
    <n v="7.1094447218412959E-2"/>
    <n v="2.8804334319159075E-2"/>
    <n v="6.8016260488920934E-3"/>
    <n v="1.7123057511619132E-4"/>
    <n v="6.6303954737759021"/>
    <n v="6.9728566240082843"/>
    <n v="6.9604526224098073E-2"/>
    <n v="2.7143375991715679E-2"/>
    <n v="303.09285234798847"/>
    <n v="6.6309941218117796"/>
    <n v="6.973387641409734"/>
    <n v="6.9005878188220571E-2"/>
    <n v="2.6612358590266005E-2"/>
    <m/>
    <m/>
    <m/>
    <m/>
    <m/>
    <m/>
    <m/>
    <m/>
    <m/>
    <m/>
    <m/>
    <m/>
    <m/>
    <m/>
    <m/>
    <m/>
    <m/>
    <m/>
  </r>
  <r>
    <x v="50"/>
    <n v="4436112"/>
    <n v="7.6"/>
    <n v="7.5"/>
    <n v="7.7"/>
    <x v="6"/>
    <x v="3"/>
    <s v="Texas"/>
    <x v="50"/>
    <n v="33714"/>
    <n v="4402398"/>
    <n v="8.0815400574222397E-5"/>
    <n v="7.5190828887385806"/>
    <n v="7.6807136898870265"/>
    <n v="1.908288873858055E-2"/>
    <n v="1.9286310112973659E-2"/>
    <n v="33356"/>
    <n v="34073"/>
    <n v="7.5191969905178224"/>
    <n v="7.6808250107301168"/>
    <n v="1.9196990517822421E-2"/>
    <n v="1.9174989269883369E-2"/>
    <n v="7.6003246836590351E-3"/>
    <n v="8.0818740093357839E-5"/>
    <n v="7.5195059435656768"/>
    <n v="7.6811434237523928"/>
    <n v="1.9505943565676809E-2"/>
    <n v="1.8856576247607393E-2"/>
    <n v="717.01735085196151"/>
    <n v="7.5196214991118406"/>
    <n v="7.6812532906333564"/>
    <n v="1.9621499111840635E-2"/>
    <n v="1.8746709366643799E-2"/>
    <m/>
    <m/>
    <m/>
    <m/>
    <m/>
    <m/>
    <m/>
    <m/>
    <m/>
    <m/>
    <m/>
    <m/>
    <m/>
    <m/>
    <m/>
    <m/>
    <m/>
    <m/>
  </r>
  <r>
    <x v="12"/>
    <n v="550572"/>
    <n v="7.3"/>
    <n v="7.1"/>
    <n v="7.5"/>
    <x v="6"/>
    <x v="3"/>
    <s v="Utah"/>
    <x v="12"/>
    <n v="4019"/>
    <n v="546553"/>
    <n v="2.2485474348062621E-4"/>
    <n v="7.0748263154907711"/>
    <n v="7.5245358024520232"/>
    <n v="2.5173684509228522E-2"/>
    <n v="2.4535802452023248E-2"/>
    <n v="3896"/>
    <n v="4143"/>
    <n v="7.0762770355194231"/>
    <n v="7.524901375296964"/>
    <n v="2.3722964480576536E-2"/>
    <n v="2.4901375296964012E-2"/>
    <n v="7.3031187106873527E-3"/>
    <n v="2.249327788545998E-4"/>
    <n v="7.0781859318327536"/>
    <n v="7.5280514895419524"/>
    <n v="2.181406816724607E-2"/>
    <n v="2.8051489541952357E-2"/>
    <n v="247.61196278272493"/>
    <n v="7.0791604980192346"/>
    <n v="7.5288932035564873"/>
    <n v="2.0839501980765007E-2"/>
    <n v="2.8893203556487279E-2"/>
    <m/>
    <m/>
    <m/>
    <m/>
    <m/>
    <m/>
    <m/>
    <m/>
    <m/>
    <m/>
    <m/>
    <m/>
    <m/>
    <m/>
    <m/>
    <m/>
    <m/>
    <m/>
  </r>
  <r>
    <x v="44"/>
    <n v="77646"/>
    <n v="10.199999999999999"/>
    <n v="9.5"/>
    <n v="10.9"/>
    <x v="6"/>
    <x v="3"/>
    <s v="Vermont"/>
    <x v="44"/>
    <n v="792"/>
    <n v="76854"/>
    <n v="7.0674913959722734E-4"/>
    <n v="9.4933899532085828"/>
    <n v="10.906888232403038"/>
    <n v="6.6100467914171901E-3"/>
    <n v="6.8882324030372644E-3"/>
    <n v="738"/>
    <n v="847"/>
    <n v="9.5046750637508701"/>
    <n v="10.90848208536177"/>
    <n v="4.6750637508701232E-3"/>
    <n v="8.4820853617699754E-3"/>
    <n v="1.0224370256201739E-2"/>
    <n v="7.0797669188690749E-4"/>
    <n v="9.5163935643148303"/>
    <n v="10.932346948088647"/>
    <n v="1.63935643148303E-2"/>
    <n v="3.2346948088646243E-2"/>
    <n v="109.78542280239193"/>
    <n v="9.5238831672481652"/>
    <n v="10.937735671513911"/>
    <n v="2.3883167248165194E-2"/>
    <n v="3.7735671513910773E-2"/>
    <m/>
    <m/>
    <m/>
    <m/>
    <m/>
    <m/>
    <m/>
    <m/>
    <m/>
    <m/>
    <m/>
    <m/>
    <m/>
    <m/>
    <m/>
    <m/>
    <m/>
    <m/>
  </r>
  <r>
    <x v="43"/>
    <n v="1135632"/>
    <n v="10.9"/>
    <n v="10.7"/>
    <n v="11.1"/>
    <x v="6"/>
    <x v="3"/>
    <s v="Virginia"/>
    <x v="43"/>
    <n v="12378"/>
    <n v="1123254"/>
    <n v="1.9096592667927926E-4"/>
    <n v="10.708691708892808"/>
    <n v="11.090623562251366"/>
    <n v="8.6917088928082364E-3"/>
    <n v="9.3764377486333927E-3"/>
    <n v="12162"/>
    <n v="12596"/>
    <n v="10.70945517562027"/>
    <n v="11.091621229412345"/>
    <n v="9.4551756202712056E-3"/>
    <n v="8.3787705876545715E-3"/>
    <n v="1.0901312090949232E-2"/>
    <n v="1.9098710279504704E-4"/>
    <n v="10.710324988154186"/>
    <n v="11.09229919374428"/>
    <n v="1.0324988154186698E-2"/>
    <n v="7.7008062557197832E-3"/>
    <n v="433.7423821175588"/>
    <n v="10.710783416915104"/>
    <n v="11.092721328948929"/>
    <n v="1.0783416915105093E-2"/>
    <n v="7.2786710510701624E-3"/>
    <m/>
    <m/>
    <m/>
    <m/>
    <m/>
    <m/>
    <m/>
    <m/>
    <m/>
    <m/>
    <m/>
    <m/>
    <m/>
    <m/>
    <m/>
    <m/>
    <m/>
    <m/>
  </r>
  <r>
    <x v="28"/>
    <n v="958439"/>
    <n v="8.9"/>
    <n v="8.6999999999999993"/>
    <n v="9"/>
    <x v="6"/>
    <x v="3"/>
    <s v="Washington"/>
    <x v="28"/>
    <n v="8530"/>
    <n v="949909"/>
    <n v="1.8802556042550451E-4"/>
    <n v="8.7118626953737692"/>
    <n v="9.0879138162247788"/>
    <n v="1.1862695373769938E-2"/>
    <n v="8.7913816224778785E-2"/>
    <n v="8350"/>
    <n v="8711"/>
    <n v="8.7120828764271909"/>
    <n v="9.0887369983900914"/>
    <n v="1.2082876427191636E-2"/>
    <n v="8.8736998390091415E-2"/>
    <n v="8.9018565952499931E-3"/>
    <n v="1.880560892641088E-4"/>
    <n v="8.7138005059858834"/>
    <n v="9.0899126845141023"/>
    <n v="1.3800505985884115E-2"/>
    <n v="8.9912684514102281E-2"/>
    <n v="360.43206312665393"/>
    <n v="8.7143482496403735"/>
    <n v="9.0904082998965254"/>
    <n v="1.4348249640374178E-2"/>
    <n v="9.0408299896525435E-2"/>
    <m/>
    <m/>
    <m/>
    <m/>
    <m/>
    <m/>
    <m/>
    <m/>
    <m/>
    <m/>
    <m/>
    <m/>
    <m/>
    <m/>
    <m/>
    <m/>
    <m/>
    <m/>
  </r>
  <r>
    <x v="5"/>
    <n v="245478"/>
    <n v="5.8"/>
    <n v="5.5"/>
    <n v="6.1"/>
    <x v="6"/>
    <x v="3"/>
    <s v="West Virginia"/>
    <x v="5"/>
    <n v="1424"/>
    <n v="244054"/>
    <n v="3.0041885483173903E-4"/>
    <n v="5.5005083158312127"/>
    <n v="6.1013460254946903"/>
    <n v="5.0831583121269119E-4"/>
    <n v="1.3460254946906502E-3"/>
    <n v="1351"/>
    <n v="1498"/>
    <n v="5.5035481794702577"/>
    <n v="6.102379846666504"/>
    <n v="3.5481794702576508E-3"/>
    <n v="2.3798466665043705E-3"/>
    <n v="5.8086607177808046E-3"/>
    <n v="3.0071497546686261E-4"/>
    <n v="5.5079457423139422"/>
    <n v="6.1093756932476673"/>
    <n v="7.9457423139421834E-3"/>
    <n v="9.3756932476676269E-3"/>
    <n v="147.51671992423101"/>
    <n v="5.5102339195835759"/>
    <n v="6.1111611370412344"/>
    <n v="1.023391958357589E-2"/>
    <n v="1.1161137041234781E-2"/>
    <m/>
    <m/>
    <m/>
    <m/>
    <m/>
    <m/>
    <m/>
    <m/>
    <m/>
    <m/>
    <m/>
    <m/>
    <m/>
    <m/>
    <m/>
    <m/>
    <m/>
    <m/>
  </r>
  <r>
    <x v="13"/>
    <n v="755006"/>
    <n v="10.9"/>
    <n v="10.6"/>
    <n v="11.1"/>
    <x v="6"/>
    <x v="3"/>
    <s v="Wisconsin"/>
    <x v="13"/>
    <n v="8230"/>
    <n v="746776"/>
    <n v="2.3421655036369389E-4"/>
    <n v="10.666359074200878"/>
    <n v="11.134792174928267"/>
    <n v="6.6359074200878609E-2"/>
    <n v="3.4792174928266917E-2"/>
    <n v="8053"/>
    <n v="8407"/>
    <n v="10.666140401533234"/>
    <n v="11.135010847595913"/>
    <n v="6.6140401533234083E-2"/>
    <n v="3.5010847595913219E-2"/>
    <n v="1.0903064142190163E-2"/>
    <n v="2.3425561128289008E-4"/>
    <n v="10.668808530907274"/>
    <n v="11.137319753473053"/>
    <n v="6.8808530907274346E-2"/>
    <n v="3.7319753473052941E-2"/>
    <n v="353.68003898604849"/>
    <n v="10.669504246927998"/>
    <n v="11.137948523498848"/>
    <n v="6.9504246927998281E-2"/>
    <n v="3.7948523498847919E-2"/>
    <m/>
    <m/>
    <m/>
    <m/>
    <m/>
    <m/>
    <m/>
    <m/>
    <m/>
    <m/>
    <m/>
    <m/>
    <m/>
    <m/>
    <m/>
    <m/>
    <m/>
    <m/>
  </r>
  <r>
    <x v="29"/>
    <n v="82862"/>
    <n v="8"/>
    <n v="7.5"/>
    <n v="8.6999999999999993"/>
    <x v="6"/>
    <x v="3"/>
    <s v="Wyoming"/>
    <x v="29"/>
    <n v="663"/>
    <n v="82199"/>
    <n v="6.0660363035627319E-4"/>
    <n v="7.3946514684827598"/>
    <n v="8.6078587291953053"/>
    <n v="0.10534853151724022"/>
    <n v="9.2141270804694031E-2"/>
    <n v="613"/>
    <n v="714"/>
    <n v="7.3978421954575078"/>
    <n v="8.6167362602881905"/>
    <n v="0.10215780454249224"/>
    <n v="8.3263739711808782E-2"/>
    <n v="8.0240629637577804E-3"/>
    <n v="6.0787451832091093E-4"/>
    <n v="7.4161884454368696"/>
    <n v="8.6319374820786923"/>
    <n v="8.3811554563130386E-2"/>
    <n v="6.806251792130702E-2"/>
    <n v="100.56456833098919"/>
    <n v="7.4233053622045082"/>
    <n v="8.6368882639235949"/>
    <n v="7.6694637795491793E-2"/>
    <n v="6.3111736076404412E-2"/>
    <m/>
    <m/>
    <m/>
    <m/>
    <m/>
    <m/>
    <m/>
    <m/>
    <m/>
    <m/>
    <m/>
    <m/>
    <m/>
    <m/>
    <m/>
    <m/>
    <m/>
    <m/>
  </r>
  <r>
    <x v="6"/>
    <n v="677032"/>
    <n v="7.5"/>
    <n v="7.3"/>
    <n v="7.7"/>
    <x v="15"/>
    <x v="3"/>
    <s v="Alabama"/>
    <x v="6"/>
    <n v="5078"/>
    <n v="671954"/>
    <n v="2.055182611693435E-4"/>
    <n v="7.2948657679459714"/>
    <n v="7.7059022902846577"/>
    <n v="5.1342320540284092E-3"/>
    <n v="5.9022902846574965E-3"/>
    <n v="4939"/>
    <n v="5217"/>
    <n v="7.2950761559276369"/>
    <n v="7.7056919023029931"/>
    <n v="4.923844072362904E-3"/>
    <n v="5.6919023029928795E-3"/>
    <n v="7.5031784409885227E-3"/>
    <n v="2.0557466307872599E-4"/>
    <n v="7.2976037779097966"/>
    <n v="7.7087531040672488"/>
    <n v="2.3962220902031817E-3"/>
    <n v="8.7531040672486071E-3"/>
    <n v="278.29779534969862"/>
    <n v="7.2983903202058755"/>
    <n v="7.709443588449469"/>
    <n v="1.6096797941242968E-3"/>
    <n v="9.4435884494687983E-3"/>
    <m/>
    <m/>
    <m/>
    <m/>
    <m/>
    <m/>
    <m/>
    <m/>
    <m/>
    <m/>
    <m/>
    <m/>
    <m/>
    <m/>
    <m/>
    <m/>
    <m/>
    <m/>
  </r>
  <r>
    <x v="30"/>
    <n v="117065"/>
    <n v="7.8"/>
    <n v="7.3"/>
    <n v="8.3000000000000007"/>
    <x v="15"/>
    <x v="3"/>
    <s v="Alaska"/>
    <x v="30"/>
    <n v="913"/>
    <n v="116152"/>
    <n v="5.0391376491617352E-4"/>
    <n v="7.2951722129593657"/>
    <n v="8.3029997427917124"/>
    <n v="4.827787040634135E-3"/>
    <n v="2.9997427917116681E-3"/>
    <n v="855"/>
    <n v="973"/>
    <n v="7.3036347328407292"/>
    <n v="8.3116217486012047"/>
    <n v="3.6347328407293489E-3"/>
    <n v="1.1621748601204018E-2"/>
    <n v="7.8152368983011849E-3"/>
    <n v="5.046813659521439E-4"/>
    <n v="7.3105555323490412"/>
    <n v="8.319918264253328"/>
    <n v="1.0555532349041385E-2"/>
    <n v="1.9918264253327322E-2"/>
    <n v="118.01181242359156"/>
    <n v="7.3154804688128534"/>
    <n v="8.3235353103319145"/>
    <n v="1.5480468812853587E-2"/>
    <n v="2.3535310331913806E-2"/>
    <m/>
    <m/>
    <m/>
    <m/>
    <m/>
    <m/>
    <m/>
    <m/>
    <m/>
    <m/>
    <m/>
    <m/>
    <m/>
    <m/>
    <m/>
    <m/>
    <m/>
    <m/>
  </r>
  <r>
    <x v="0"/>
    <n v="1007136"/>
    <n v="8.8000000000000007"/>
    <n v="8.6"/>
    <n v="9"/>
    <x v="15"/>
    <x v="3"/>
    <s v="Arizona"/>
    <x v="0"/>
    <n v="8863"/>
    <n v="998273"/>
    <n v="1.8240256788604097E-4"/>
    <n v="8.6177991923528943"/>
    <n v="8.9826043281249746"/>
    <n v="1.7799192352894622E-2"/>
    <n v="1.7395671875025442E-2"/>
    <n v="8680"/>
    <n v="9047"/>
    <n v="8.618498395450068"/>
    <n v="8.9828980395894895"/>
    <n v="1.8498395450068372E-2"/>
    <n v="1.7101960410510486E-2"/>
    <n v="8.8020753072082774E-3"/>
    <n v="1.8243108387564668E-4"/>
    <n v="8.6196442233326316"/>
    <n v="8.984506391083924"/>
    <n v="1.9644223332631938E-2"/>
    <n v="1.5493608916075985E-2"/>
    <n v="367.41819584437195"/>
    <n v="8.6201650198972235"/>
    <n v="8.9849785052938245"/>
    <n v="2.0165019897223857E-2"/>
    <n v="1.5021494706175531E-2"/>
    <m/>
    <m/>
    <m/>
    <m/>
    <m/>
    <m/>
    <m/>
    <m/>
    <m/>
    <m/>
    <m/>
    <m/>
    <m/>
    <m/>
    <m/>
    <m/>
    <m/>
    <m/>
  </r>
  <r>
    <x v="7"/>
    <n v="434806"/>
    <n v="7.8"/>
    <n v="7.5"/>
    <n v="8"/>
    <x v="15"/>
    <x v="3"/>
    <s v="Arkansas"/>
    <x v="7"/>
    <n v="3391"/>
    <n v="431415"/>
    <n v="2.614666567995946E-4"/>
    <n v="7.537413763433797"/>
    <n v="8.0603470770329864"/>
    <n v="3.7413763433796987E-2"/>
    <n v="6.0347077032986363E-2"/>
    <n v="3278"/>
    <n v="3506"/>
    <n v="7.5389944021011672"/>
    <n v="8.0633661908989289"/>
    <n v="3.8994402101167225E-2"/>
    <n v="6.336619089892892E-2"/>
    <n v="7.8032289196280262E-3"/>
    <n v="2.6157395984339245E-4"/>
    <n v="7.5416549597846334"/>
    <n v="8.0648028794714186"/>
    <n v="4.1654959784633405E-2"/>
    <n v="6.4802879471418606E-2"/>
    <n v="227.39036089037748"/>
    <n v="7.5428963106295512"/>
    <n v="8.0658613845742089"/>
    <n v="4.2896310629551238E-2"/>
    <n v="6.586138457420887E-2"/>
    <m/>
    <m/>
    <m/>
    <m/>
    <m/>
    <m/>
    <m/>
    <m/>
    <m/>
    <m/>
    <m/>
    <m/>
    <m/>
    <m/>
    <m/>
    <m/>
    <m/>
    <m/>
  </r>
  <r>
    <x v="31"/>
    <n v="5723381"/>
    <n v="11.1"/>
    <n v="11.1"/>
    <n v="11.2"/>
    <x v="15"/>
    <x v="3"/>
    <s v="California"/>
    <x v="31"/>
    <n v="63530"/>
    <n v="5659851"/>
    <n v="8.5834332000870458E-5"/>
    <n v="11.014247944541612"/>
    <n v="11.185916608543355"/>
    <n v="8.5752055458387488E-2"/>
    <n v="1.4083391456644279E-2"/>
    <n v="63039"/>
    <n v="64021"/>
    <n v="11.01429382387788"/>
    <n v="11.185870729207089"/>
    <n v="8.5706176122119615E-2"/>
    <n v="1.4129270792910376E-2"/>
    <n v="1.1100410419582558E-2"/>
    <n v="8.5836184901208571E-5"/>
    <n v="11.01457423468135"/>
    <n v="11.186246604483765"/>
    <n v="8.5425765318650093E-2"/>
    <n v="1.3753395516234335E-2"/>
    <n v="982.52885648438246"/>
    <n v="11.014663184015378"/>
    <n v="11.186332376931984"/>
    <n v="8.533681598462195E-2"/>
    <n v="1.3667623068014834E-2"/>
    <m/>
    <m/>
    <m/>
    <m/>
    <m/>
    <m/>
    <m/>
    <m/>
    <m/>
    <m/>
    <m/>
    <m/>
    <m/>
    <m/>
    <m/>
    <m/>
    <m/>
    <m/>
  </r>
  <r>
    <x v="8"/>
    <n v="778033"/>
    <n v="5.7"/>
    <n v="5.6"/>
    <n v="5.9"/>
    <x v="15"/>
    <x v="3"/>
    <s v="Colorado"/>
    <x v="8"/>
    <n v="4435"/>
    <n v="773598"/>
    <n v="1.6728443948372187E-4"/>
    <n v="5.5329879140025691"/>
    <n v="5.8675567929700136"/>
    <n v="6.7012085997430582E-2"/>
    <n v="3.2443207029986709E-2"/>
    <n v="4305"/>
    <n v="4565"/>
    <n v="5.5331843250864683"/>
    <n v="5.8673603818861153"/>
    <n v="6.6815674913531353E-2"/>
    <n v="3.2639618113885049E-2"/>
    <n v="5.7027128960771461E-3"/>
    <n v="1.6733742612364517E-4"/>
    <n v="5.5353754699535012"/>
    <n v="5.8700503222007914"/>
    <n v="6.4624530046498485E-2"/>
    <n v="2.9949677799208985E-2"/>
    <n v="260.31938413920989"/>
    <n v="5.5360630857333426"/>
    <n v="5.8706479926011328"/>
    <n v="6.3936914266657041E-2"/>
    <n v="2.9352007398867563E-2"/>
    <m/>
    <m/>
    <m/>
    <m/>
    <m/>
    <m/>
    <m/>
    <m/>
    <m/>
    <m/>
    <m/>
    <m/>
    <m/>
    <m/>
    <m/>
    <m/>
    <m/>
    <m/>
  </r>
  <r>
    <x v="20"/>
    <n v="491004"/>
    <n v="13"/>
    <n v="12.6"/>
    <n v="13.3"/>
    <x v="15"/>
    <x v="3"/>
    <s v="Connecticut"/>
    <x v="20"/>
    <n v="6383"/>
    <n v="484621"/>
    <n v="3.1683567970314447E-4"/>
    <n v="12.683058414845984"/>
    <n v="13.316729774252273"/>
    <n v="8.305841484598453E-2"/>
    <n v="1.6729774252272733E-2"/>
    <n v="6228"/>
    <n v="6539"/>
    <n v="12.684214385218858"/>
    <n v="13.3176104471654"/>
    <n v="8.4214385218858823E-2"/>
    <n v="1.7610447165399279E-2"/>
    <n v="1.3003704198369367E-2"/>
    <n v="3.1690316011784872E-4"/>
    <n v="12.68680103825152"/>
    <n v="13.320607358487216"/>
    <n v="8.6801038251520524E-2"/>
    <n v="2.0607358487215066E-2"/>
    <n v="311.14686080031441"/>
    <n v="12.687877408435785"/>
    <n v="13.321567615655029"/>
    <n v="8.7877408435785398E-2"/>
    <n v="2.1567615655028405E-2"/>
    <m/>
    <m/>
    <m/>
    <m/>
    <m/>
    <m/>
    <m/>
    <m/>
    <m/>
    <m/>
    <m/>
    <m/>
    <m/>
    <m/>
    <m/>
    <m/>
    <m/>
    <m/>
  </r>
  <r>
    <x v="32"/>
    <n v="119786"/>
    <n v="8.1999999999999993"/>
    <n v="7.7"/>
    <n v="8.6999999999999993"/>
    <x v="15"/>
    <x v="3"/>
    <s v="Delaware"/>
    <x v="32"/>
    <n v="982"/>
    <n v="118804"/>
    <n v="5.1063463939222985E-4"/>
    <n v="7.6873183768200164"/>
    <n v="8.7085876556044752"/>
    <n v="1.2681623179983781E-2"/>
    <n v="8.5876556044759411E-3"/>
    <n v="922"/>
    <n v="1044"/>
    <n v="7.697059756565876"/>
    <n v="8.7155427178468265"/>
    <n v="2.9402434341241346E-3"/>
    <n v="1.5542717846827259E-2"/>
    <n v="8.2137242810241349E-3"/>
    <n v="5.1135657584309947E-4"/>
    <n v="7.7023677051810351"/>
    <n v="8.7250808568672351"/>
    <n v="2.367705181034907E-3"/>
    <n v="2.5080856867235823E-2"/>
    <n v="122.36318526281575"/>
    <n v="7.7071571807390251"/>
    <n v="8.7286393345899409"/>
    <n v="7.1571807390249376E-3"/>
    <n v="2.8639334589941612E-2"/>
    <m/>
    <m/>
    <m/>
    <m/>
    <m/>
    <m/>
    <m/>
    <m/>
    <m/>
    <m/>
    <m/>
    <m/>
    <m/>
    <m/>
    <m/>
    <m/>
    <m/>
    <m/>
  </r>
  <r>
    <x v="47"/>
    <n v="58956"/>
    <n v="9.8000000000000007"/>
    <n v="9"/>
    <n v="10.6"/>
    <x v="15"/>
    <x v="3"/>
    <s v="District of Columbia"/>
    <x v="47"/>
    <n v="578"/>
    <n v="58378"/>
    <n v="7.9532493940695287E-4"/>
    <n v="9.0085966292204969"/>
    <n v="10.599246508034405"/>
    <n v="8.5966292204968653E-3"/>
    <n v="7.5349196559493237E-4"/>
    <n v="531"/>
    <n v="625"/>
    <n v="9.0067168736006522"/>
    <n v="10.601126263654251"/>
    <n v="6.7168736006522067E-3"/>
    <n v="1.1262636542515025E-3"/>
    <n v="9.8358597150465694E-3"/>
    <n v="7.9722047323588761E-4"/>
    <n v="9.0386392418106816"/>
    <n v="10.633080188282458"/>
    <n v="3.8639241810681568E-2"/>
    <n v="3.3080188282458067E-2"/>
    <n v="93.816865196818426"/>
    <n v="9.0487403563416731"/>
    <n v="10.639939770647139"/>
    <n v="4.8740356341673063E-2"/>
    <n v="3.9939770647139383E-2"/>
    <m/>
    <m/>
    <m/>
    <m/>
    <m/>
    <m/>
    <m/>
    <m/>
    <m/>
    <m/>
    <m/>
    <m/>
    <m/>
    <m/>
    <m/>
    <m/>
    <m/>
    <m/>
  </r>
  <r>
    <x v="14"/>
    <n v="2454956"/>
    <n v="9.3000000000000007"/>
    <n v="9.1999999999999993"/>
    <n v="9.4"/>
    <x v="15"/>
    <x v="3"/>
    <s v="Florida"/>
    <x v="14"/>
    <n v="22831"/>
    <n v="2432125"/>
    <n v="1.2007094672834402E-4"/>
    <n v="9.1798920668653832"/>
    <n v="9.4200339603220691"/>
    <n v="2.0107933134616118E-2"/>
    <n v="2.0033960322068722E-2"/>
    <n v="22537"/>
    <n v="23126"/>
    <n v="9.1802052664080342"/>
    <n v="9.4201281000555603"/>
    <n v="1.9794733591965041E-2"/>
    <n v="2.0128100055559983E-2"/>
    <n v="9.3007308485511721E-3"/>
    <n v="1.2007821783168192E-4"/>
    <n v="9.1806526307194893"/>
    <n v="9.420809066382855"/>
    <n v="1.9347369280509952E-2"/>
    <n v="2.0809066382854624E-2"/>
    <n v="589.54390287851948"/>
    <n v="9.1808625124302878"/>
    <n v="9.4210065233108047"/>
    <n v="1.9137487569711453E-2"/>
    <n v="2.1006523310804326E-2"/>
    <m/>
    <m/>
    <m/>
    <m/>
    <m/>
    <m/>
    <m/>
    <m/>
    <m/>
    <m/>
    <m/>
    <m/>
    <m/>
    <m/>
    <m/>
    <m/>
    <m/>
    <m/>
  </r>
  <r>
    <x v="1"/>
    <n v="1541824"/>
    <n v="8.3000000000000007"/>
    <n v="8.1999999999999993"/>
    <n v="8.5"/>
    <x v="15"/>
    <x v="3"/>
    <s v="Georgia"/>
    <x v="1"/>
    <n v="12797"/>
    <n v="1529027"/>
    <n v="1.432047919835137E-4"/>
    <n v="8.1567049253383068"/>
    <n v="8.4431145093053352"/>
    <n v="4.3295074661692468E-2"/>
    <n v="5.6885490694664753E-2"/>
    <n v="12577"/>
    <n v="13018"/>
    <n v="8.1572215765223532"/>
    <n v="8.44324644057947"/>
    <n v="4.2778423477646044E-2"/>
    <n v="5.6753559420529953E-2"/>
    <n v="8.3011347864236761E-3"/>
    <n v="1.4322033278864457E-4"/>
    <n v="8.1579144536350316"/>
    <n v="8.4443551192123216"/>
    <n v="4.2085546364967641E-2"/>
    <n v="5.5644880787678375E-2"/>
    <n v="441.60132422379496"/>
    <n v="8.158251997445463"/>
    <n v="8.4446661562441303"/>
    <n v="4.1748002554536257E-2"/>
    <n v="5.5333843755869694E-2"/>
    <m/>
    <m/>
    <m/>
    <m/>
    <m/>
    <m/>
    <m/>
    <m/>
    <m/>
    <m/>
    <m/>
    <m/>
    <m/>
    <m/>
    <m/>
    <m/>
    <m/>
    <m/>
  </r>
  <r>
    <x v="45"/>
    <n v="167476"/>
    <n v="6.9"/>
    <n v="6.6"/>
    <n v="7.4"/>
    <x v="15"/>
    <x v="3"/>
    <s v="Hawaii"/>
    <x v="45"/>
    <n v="1156"/>
    <n v="166320"/>
    <n v="3.96524820095478E-4"/>
    <n v="6.5059567294996876"/>
    <n v="7.2990063696906438"/>
    <n v="9.4043270500312026E-2"/>
    <n v="0.1009936303093566"/>
    <n v="1090"/>
    <n v="1222"/>
    <n v="6.5083952327497672"/>
    <n v="7.2965678664405642"/>
    <n v="9.1604767250232477E-2"/>
    <n v="0.10343213355943615"/>
    <n v="6.9137916499344906E-3"/>
    <n v="3.9700387007508115E-4"/>
    <n v="6.5167877798594089"/>
    <n v="7.310795520009572"/>
    <n v="8.3212220140590709E-2"/>
    <n v="8.9204479990428354E-2"/>
    <n v="132.84380823544538"/>
    <n v="6.5201806723773439"/>
    <n v="7.3133734953363305"/>
    <n v="7.9819327622655756E-2"/>
    <n v="8.6626504663669834E-2"/>
    <m/>
    <m/>
    <m/>
    <m/>
    <m/>
    <m/>
    <m/>
    <m/>
    <m/>
    <m/>
    <m/>
    <m/>
    <m/>
    <m/>
    <m/>
    <m/>
    <m/>
    <m/>
  </r>
  <r>
    <x v="21"/>
    <n v="268999"/>
    <n v="7.9"/>
    <n v="7.5"/>
    <n v="8.1999999999999993"/>
    <x v="15"/>
    <x v="3"/>
    <s v="Idaho"/>
    <x v="21"/>
    <n v="2125"/>
    <n v="266874"/>
    <n v="3.3454511478231435E-4"/>
    <n v="7.5651125047627392"/>
    <n v="8.2342027343273667"/>
    <n v="6.5112504762739221E-2"/>
    <n v="3.4202734327367423E-2"/>
    <n v="2036"/>
    <n v="2216"/>
    <n v="7.5688013710088144"/>
    <n v="8.2379488399585128"/>
    <n v="6.8801371008814449E-2"/>
    <n v="3.7948839958513503E-2"/>
    <n v="7.9066849921581167E-3"/>
    <n v="3.3476407415061266E-4"/>
    <n v="7.5719209180075042"/>
    <n v="8.2414490663087285"/>
    <n v="7.192091800750422E-2"/>
    <n v="4.1449066308729243E-2"/>
    <n v="180.00459009264429"/>
    <n v="7.5739662202635722"/>
    <n v="8.243121196904216"/>
    <n v="7.3966220263572247E-2"/>
    <n v="4.3121196904216674E-2"/>
    <m/>
    <m/>
    <m/>
    <m/>
    <m/>
    <m/>
    <m/>
    <m/>
    <m/>
    <m/>
    <m/>
    <m/>
    <m/>
    <m/>
    <m/>
    <m/>
    <m/>
    <m/>
  </r>
  <r>
    <x v="34"/>
    <n v="1840920"/>
    <n v="9.1999999999999993"/>
    <n v="9.1"/>
    <n v="9.3000000000000007"/>
    <x v="15"/>
    <x v="3"/>
    <s v="Illinois"/>
    <x v="34"/>
    <n v="16936"/>
    <n v="1823984"/>
    <n v="1.3791504699266688E-4"/>
    <n v="9.0618329051182336"/>
    <n v="9.3376629991035696"/>
    <n v="3.8167094881766062E-2"/>
    <n v="3.7662999103568851E-2"/>
    <n v="16683"/>
    <n v="17191"/>
    <n v="9.0623166677530804"/>
    <n v="9.3382656497838035"/>
    <n v="3.7683332246919221E-2"/>
    <n v="3.8265649783802758E-2"/>
    <n v="9.2007721058075254E-3"/>
    <n v="1.3792631062481119E-4"/>
    <n v="9.0628457951827155"/>
    <n v="9.3386984164323366"/>
    <n v="3.7154204817284153E-2"/>
    <n v="3.8698416432335847E-2"/>
    <n v="507.78824125271569"/>
    <n v="9.0631270197264158"/>
    <n v="9.3389603974126594"/>
    <n v="3.6872980273583877E-2"/>
    <n v="3.8960397412658665E-2"/>
    <m/>
    <m/>
    <m/>
    <m/>
    <m/>
    <m/>
    <m/>
    <m/>
    <m/>
    <m/>
    <m/>
    <m/>
    <m/>
    <m/>
    <m/>
    <m/>
    <m/>
    <m/>
  </r>
  <r>
    <x v="22"/>
    <n v="951113"/>
    <n v="12.8"/>
    <n v="12.6"/>
    <n v="13"/>
    <x v="15"/>
    <x v="3"/>
    <s v="Indiana"/>
    <x v="22"/>
    <n v="12174"/>
    <n v="938939"/>
    <n v="2.2590989427333395E-4"/>
    <n v="12.573831040820602"/>
    <n v="13.025650829367271"/>
    <n v="2.6168959179397433E-2"/>
    <n v="2.5650829367270589E-2"/>
    <n v="11960"/>
    <n v="12390"/>
    <n v="12.574741381938844"/>
    <n v="13.026843287811227"/>
    <n v="2.5258618061155147E-2"/>
    <n v="2.6843287811226801E-2"/>
    <n v="1.2801708684639574E-2"/>
    <n v="2.2593514616472835E-4"/>
    <n v="12.575773538474847"/>
    <n v="13.027643830804303"/>
    <n v="2.4226461525152843E-2"/>
    <n v="2.7643830804302993E-2"/>
    <n v="429.74013388242059"/>
    <n v="12.57632095350403"/>
    <n v="13.028147811309729"/>
    <n v="2.3679046495969303E-2"/>
    <n v="2.814781130972932E-2"/>
    <m/>
    <m/>
    <m/>
    <m/>
    <m/>
    <m/>
    <m/>
    <m/>
    <m/>
    <m/>
    <m/>
    <m/>
    <m/>
    <m/>
    <m/>
    <m/>
    <m/>
    <m/>
  </r>
  <r>
    <x v="33"/>
    <n v="433649"/>
    <n v="1.4"/>
    <n v="1.3"/>
    <n v="1.5"/>
    <x v="15"/>
    <x v="3"/>
    <s v="Iowa"/>
    <x v="33"/>
    <n v="607"/>
    <n v="433042"/>
    <n v="1.1127559435056523E-4"/>
    <n v="1.2884739726955943"/>
    <n v="1.5110251613967245"/>
    <n v="1.1526027304405773E-2"/>
    <n v="1.1025161396724492E-2"/>
    <n v="559"/>
    <n v="656"/>
    <n v="1.2890609686635965"/>
    <n v="1.5127441778950257"/>
    <n v="1.0939031336403504E-2"/>
    <n v="1.2744177895025688E-2"/>
    <n v="1.4041663542706652E-3"/>
    <n v="1.1153775917213121E-4"/>
    <n v="1.2926285950985339"/>
    <n v="1.5157041134427964"/>
    <n v="7.3714049014661498E-3"/>
    <n v="1.570411344279643E-2"/>
    <n v="96.54585363089528"/>
    <n v="1.2940023653648436"/>
    <n v="1.5166363352152707"/>
    <n v="5.9976346351564569E-3"/>
    <n v="1.6636335215270748E-2"/>
    <m/>
    <m/>
    <m/>
    <m/>
    <m/>
    <m/>
    <m/>
    <m/>
    <m/>
    <m/>
    <m/>
    <m/>
    <m/>
    <m/>
    <m/>
    <m/>
    <m/>
    <m/>
  </r>
  <r>
    <x v="35"/>
    <n v="432946"/>
    <n v="6.9"/>
    <n v="6.7"/>
    <n v="7.1"/>
    <x v="15"/>
    <x v="3"/>
    <s v="Kansas"/>
    <x v="35"/>
    <n v="2987"/>
    <n v="429959"/>
    <n v="2.4656340961454247E-4"/>
    <n v="6.6526803759845849"/>
    <n v="7.1458071952136706"/>
    <n v="4.7319624015415229E-2"/>
    <n v="4.5807195213670937E-2"/>
    <n v="2881"/>
    <n v="3095"/>
    <n v="6.6544095568500463"/>
    <n v="7.1486975280981921"/>
    <n v="4.5590443149953863E-2"/>
    <n v="4.86975280981925E-2"/>
    <n v="6.9036189488814797E-3"/>
    <n v="2.4667874088856188E-4"/>
    <n v="6.6569402079929185"/>
    <n v="7.1502976897700412"/>
    <n v="4.3059792007081654E-2"/>
    <n v="5.0297689770041565E-2"/>
    <n v="213.51409816512057"/>
    <n v="6.658193176869351"/>
    <n v="7.1513544572746888"/>
    <n v="4.1806823130649207E-2"/>
    <n v="5.1354457274689125E-2"/>
    <m/>
    <m/>
    <m/>
    <m/>
    <m/>
    <m/>
    <m/>
    <m/>
    <m/>
    <m/>
    <m/>
    <m/>
    <m/>
    <m/>
    <m/>
    <m/>
    <m/>
    <m/>
  </r>
  <r>
    <x v="36"/>
    <n v="597518"/>
    <n v="7.6"/>
    <n v="7.4"/>
    <n v="7.8"/>
    <x v="15"/>
    <x v="3"/>
    <s v="Kentucky"/>
    <x v="36"/>
    <n v="4541"/>
    <n v="592977"/>
    <n v="2.2019947393721182E-4"/>
    <n v="7.3795715789850433"/>
    <n v="7.8199705268594668"/>
    <n v="2.042842101495701E-2"/>
    <n v="1.9970526859466986E-2"/>
    <n v="4410"/>
    <n v="4673"/>
    <n v="7.3805307957249822"/>
    <n v="7.820684899869125"/>
    <n v="1.9469204275018193E-2"/>
    <n v="2.068489986912514E-2"/>
    <n v="7.6029366864967226E-3"/>
    <n v="2.2026702002194543E-4"/>
    <n v="7.3826696664747766"/>
    <n v="7.823203706518667"/>
    <n v="1.7330333525223729E-2"/>
    <n v="2.3203706518667211E-2"/>
    <n v="263.15996103481285"/>
    <n v="7.383563985078176"/>
    <n v="7.8239829669053851"/>
    <n v="1.6436014921824338E-2"/>
    <n v="2.3982966905385261E-2"/>
    <m/>
    <m/>
    <m/>
    <m/>
    <m/>
    <m/>
    <m/>
    <m/>
    <m/>
    <m/>
    <m/>
    <m/>
    <m/>
    <m/>
    <m/>
    <m/>
    <m/>
    <m/>
  </r>
  <r>
    <x v="37"/>
    <n v="624795"/>
    <n v="5.8"/>
    <n v="5.6"/>
    <n v="6"/>
    <x v="15"/>
    <x v="3"/>
    <s v="Louisiana"/>
    <x v="37"/>
    <n v="3624"/>
    <n v="621171"/>
    <n v="1.8829615570907526E-4"/>
    <n v="5.6120063435106688"/>
    <n v="5.9885986549288193"/>
    <n v="1.2006343510669204E-2"/>
    <n v="1.1401345071180735E-2"/>
    <n v="3507"/>
    <n v="3742"/>
    <n v="5.6130410774734116"/>
    <n v="5.9891644459382674"/>
    <n v="1.3041077473411988E-2"/>
    <n v="1.0835554061732644E-2"/>
    <n v="5.8033409936297468E-3"/>
    <n v="1.8836910956472692E-4"/>
    <n v="5.61497188406502"/>
    <n v="5.9917101031944737"/>
    <n v="1.4971884065020369E-2"/>
    <n v="8.2898968055262756E-3"/>
    <n v="235.30821418614627"/>
    <n v="5.6158340724908822"/>
    <n v="5.9924484299002732"/>
    <n v="1.5834072490882534E-2"/>
    <n v="7.5515700997268453E-3"/>
    <m/>
    <m/>
    <m/>
    <m/>
    <m/>
    <m/>
    <m/>
    <m/>
    <m/>
    <m/>
    <m/>
    <m/>
    <m/>
    <m/>
    <m/>
    <m/>
    <m/>
    <m/>
  </r>
  <r>
    <x v="23"/>
    <n v="165540"/>
    <n v="15"/>
    <n v="14.4"/>
    <n v="15.6"/>
    <x v="15"/>
    <x v="3"/>
    <s v="Maine"/>
    <x v="23"/>
    <n v="2483"/>
    <n v="163057"/>
    <n v="5.8553350140443659E-4"/>
    <n v="14.413862414990392"/>
    <n v="15.584929417799264"/>
    <n v="1.3862414990391869E-2"/>
    <n v="1.5070582200735316E-2"/>
    <n v="2387"/>
    <n v="2580"/>
    <n v="14.419475655430711"/>
    <n v="15.585357013410656"/>
    <n v="1.9475655430710503E-2"/>
    <n v="1.464298658934382E-2"/>
    <n v="1.501065039636932E-2"/>
    <n v="5.8585109589095411E-4"/>
    <n v="14.424799300478366"/>
    <n v="15.596501492260273"/>
    <n v="2.4799300478365538E-2"/>
    <n v="3.4985077397262643E-3"/>
    <n v="193.87727010436987"/>
    <n v="14.428093931554084"/>
    <n v="15.599247557058161"/>
    <n v="2.8093931554083795E-2"/>
    <n v="7.5244294183818283E-4"/>
    <m/>
    <m/>
    <m/>
    <m/>
    <m/>
    <m/>
    <m/>
    <m/>
    <m/>
    <m/>
    <m/>
    <m/>
    <m/>
    <m/>
    <m/>
    <m/>
    <m/>
    <m/>
  </r>
  <r>
    <x v="2"/>
    <n v="768810"/>
    <n v="11.1"/>
    <n v="10.9"/>
    <n v="11.3"/>
    <x v="15"/>
    <x v="3"/>
    <s v="Maryland"/>
    <x v="2"/>
    <n v="8534"/>
    <n v="760276"/>
    <n v="2.3419710129472438E-4"/>
    <n v="10.866074747406515"/>
    <n v="11.334468949995964"/>
    <n v="3.3925252593485666E-2"/>
    <n v="3.4468949995963172E-2"/>
    <n v="8354"/>
    <n v="8714"/>
    <n v="10.866143780648015"/>
    <n v="11.334399916754466"/>
    <n v="3.3856219351985573E-2"/>
    <n v="3.4399916754464854E-2"/>
    <n v="1.1102714687359785E-2"/>
    <n v="2.3423473374449173E-4"/>
    <n v="10.868479953615292"/>
    <n v="11.336949421104277"/>
    <n v="3.1520046384708067E-2"/>
    <n v="3.6949421104276681E-2"/>
    <n v="360.11620552004672"/>
    <n v="10.86916256709708"/>
    <n v="11.337567512612535"/>
    <n v="3.0837432902920625E-2"/>
    <n v="3.756751261253477E-2"/>
    <m/>
    <m/>
    <m/>
    <m/>
    <m/>
    <m/>
    <m/>
    <m/>
    <m/>
    <m/>
    <m/>
    <m/>
    <m/>
    <m/>
    <m/>
    <m/>
    <m/>
    <m/>
  </r>
  <r>
    <x v="17"/>
    <n v="856567"/>
    <n v="14.4"/>
    <n v="14.1"/>
    <n v="14.6"/>
    <x v="15"/>
    <x v="3"/>
    <s v="Massachusetts"/>
    <x v="17"/>
    <n v="12335"/>
    <n v="844232"/>
    <n v="2.5229379217557118E-4"/>
    <n v="14.148214282499264"/>
    <n v="14.652801866850405"/>
    <n v="4.8214282499264627E-2"/>
    <n v="5.2801866850405332E-2"/>
    <n v="12119"/>
    <n v="12551"/>
    <n v="14.148338658855641"/>
    <n v="14.65267749049403"/>
    <n v="4.833865885564137E-2"/>
    <n v="5.2677490494030366E-2"/>
    <n v="1.4402685840203723E-2"/>
    <n v="2.5232142206740377E-4"/>
    <n v="14.15036441813632"/>
    <n v="14.655007262271127"/>
    <n v="5.036441813632031E-2"/>
    <n v="5.5007262271127288E-2"/>
    <n v="432.22151259176911"/>
    <n v="14.150971976200744"/>
    <n v="14.655567149970206"/>
    <n v="5.0971976200743896E-2"/>
    <n v="5.5567149970206842E-2"/>
    <m/>
    <m/>
    <m/>
    <m/>
    <m/>
    <m/>
    <m/>
    <m/>
    <m/>
    <m/>
    <m/>
    <m/>
    <m/>
    <m/>
    <m/>
    <m/>
    <m/>
    <m/>
  </r>
  <r>
    <x v="38"/>
    <n v="1398112"/>
    <n v="10"/>
    <n v="9.8000000000000007"/>
    <n v="10.1"/>
    <x v="15"/>
    <x v="3"/>
    <s v="Michigan"/>
    <x v="38"/>
    <n v="13981"/>
    <n v="1384131"/>
    <n v="1.6492741865833295E-4"/>
    <n v="9.8349867513080209"/>
    <n v="10.164841588624686"/>
    <n v="3.4986751308020203E-2"/>
    <n v="6.4841588624686253E-2"/>
    <n v="13751"/>
    <n v="14212"/>
    <n v="9.8354066054793901"/>
    <n v="10.165136984733698"/>
    <n v="3.5406605479389341E-2"/>
    <n v="6.5136984733698E-2"/>
    <n v="1.0001260492707314E-2"/>
    <n v="1.649436765311037E-4"/>
    <n v="9.8363168161762093"/>
    <n v="10.166204169238418"/>
    <n v="3.6316816176208633E-2"/>
    <n v="6.6204169238417876E-2"/>
    <n v="461.18184226937353"/>
    <n v="9.8366883490324337"/>
    <n v="10.166547884697351"/>
    <n v="3.668834903243301E-2"/>
    <n v="6.6547884697351734E-2"/>
    <m/>
    <m/>
    <m/>
    <m/>
    <m/>
    <m/>
    <m/>
    <m/>
    <m/>
    <m/>
    <m/>
    <m/>
    <m/>
    <m/>
    <m/>
    <m/>
    <m/>
    <m/>
  </r>
  <r>
    <x v="15"/>
    <n v="770799"/>
    <n v="18"/>
    <n v="17.7"/>
    <n v="18.3"/>
    <x v="15"/>
    <x v="3"/>
    <s v="Minnesota"/>
    <x v="15"/>
    <n v="13874"/>
    <n v="756925"/>
    <n v="2.9679982944021371E-4"/>
    <n v="17.702704580918386"/>
    <n v="18.296304239798815"/>
    <n v="2.7045809183867675E-3"/>
    <n v="3.6957602011860047E-3"/>
    <n v="13646"/>
    <n v="14104"/>
    <n v="17.703707451618385"/>
    <n v="18.297896079263207"/>
    <n v="3.7074516183857043E-3"/>
    <n v="2.1039207367934409E-3"/>
    <n v="1.8001906561668602E-2"/>
    <n v="2.9682825109210339E-4"/>
    <n v="17.705078310576496"/>
    <n v="18.298734812760706"/>
    <n v="5.0783105764971026E-3"/>
    <n v="1.2651872392943631E-3"/>
    <n v="457.55405587716416"/>
    <n v="17.705751675282158"/>
    <n v="18.299358796671591"/>
    <n v="5.751675282159141E-3"/>
    <n v="6.4120332841000049E-4"/>
    <m/>
    <m/>
    <m/>
    <m/>
    <m/>
    <m/>
    <m/>
    <m/>
    <m/>
    <m/>
    <m/>
    <m/>
    <m/>
    <m/>
    <m/>
    <m/>
    <m/>
    <m/>
  </r>
  <r>
    <x v="48"/>
    <n v="437397"/>
    <n v="7.2"/>
    <n v="7"/>
    <n v="7.5"/>
    <x v="15"/>
    <x v="3"/>
    <s v="Mississippi"/>
    <x v="48"/>
    <n v="3149"/>
    <n v="434248"/>
    <n v="2.5054724683074741E-4"/>
    <n v="6.9488619855142391"/>
    <n v="7.449956479175734"/>
    <n v="5.1138014485760941E-2"/>
    <n v="5.0043520824265997E-2"/>
    <n v="3040"/>
    <n v="3259"/>
    <n v="6.9502077060427938"/>
    <n v="7.4508970111820609"/>
    <n v="4.9792293957206191E-2"/>
    <n v="4.9102988817939064E-2"/>
    <n v="7.2037372376819991E-3"/>
    <n v="2.5065826533663744E-4"/>
    <n v="6.9530789723453621"/>
    <n v="7.4543955030186364"/>
    <n v="4.6921027654637903E-2"/>
    <n v="4.5604496981363596E-2"/>
    <n v="219.19361734578624"/>
    <n v="6.9543165728542116"/>
    <n v="7.4554441349657319"/>
    <n v="4.5683427145788436E-2"/>
    <n v="4.4555865034268116E-2"/>
    <m/>
    <m/>
    <m/>
    <m/>
    <m/>
    <m/>
    <m/>
    <m/>
    <m/>
    <m/>
    <m/>
    <m/>
    <m/>
    <m/>
    <m/>
    <m/>
    <m/>
    <m/>
  </r>
  <r>
    <x v="9"/>
    <n v="817104"/>
    <n v="10"/>
    <n v="9.8000000000000007"/>
    <n v="10.199999999999999"/>
    <x v="15"/>
    <x v="3"/>
    <s v="Missouri"/>
    <x v="9"/>
    <n v="8171"/>
    <n v="808933"/>
    <n v="2.1573766195695355E-4"/>
    <n v="9.7842133846662431"/>
    <n v="10.215688708580149"/>
    <n v="1.5786615333757581E-2"/>
    <n v="1.5688708580150035E-2"/>
    <n v="7995"/>
    <n v="8348"/>
    <n v="9.7845561886858956"/>
    <n v="10.216569738980596"/>
    <n v="1.5443811314105105E-2"/>
    <n v="1.6569738980596327E-2"/>
    <n v="1.0002254677692056E-2"/>
    <n v="2.1577404860019492E-4"/>
    <n v="9.7864806290918605"/>
    <n v="10.218028726292252"/>
    <n v="1.351937090814026E-2"/>
    <n v="1.8028726292252273E-2"/>
    <n v="352.57046300285009"/>
    <n v="9.7871236722331076"/>
    <n v="10.218609511817499"/>
    <n v="1.287632776689307E-2"/>
    <n v="1.8609511817500035E-2"/>
    <m/>
    <m/>
    <m/>
    <m/>
    <m/>
    <m/>
    <m/>
    <m/>
    <m/>
    <m/>
    <m/>
    <m/>
    <m/>
    <m/>
    <m/>
    <m/>
    <m/>
    <m/>
  </r>
  <r>
    <x v="39"/>
    <n v="130651"/>
    <n v="3.9"/>
    <n v="3.6"/>
    <n v="4.2"/>
    <x v="15"/>
    <x v="3"/>
    <s v="Montana"/>
    <x v="39"/>
    <n v="510"/>
    <n v="130141"/>
    <n v="3.3812021899776612E-4"/>
    <n v="3.5654090306826802"/>
    <n v="4.2416494686782125"/>
    <n v="3.4590969317319864E-2"/>
    <n v="4.1649468678212287E-2"/>
    <n v="466"/>
    <n v="554"/>
    <n v="3.5667541771589959"/>
    <n v="4.2403043222018963"/>
    <n v="3.3245822841004191E-2"/>
    <n v="4.030432220189617E-2"/>
    <n v="3.9181152699319776E-3"/>
    <n v="3.3905775075332076E-4"/>
    <n v="3.5790575191786567"/>
    <n v="4.2571730206852987"/>
    <n v="2.0942480821343423E-2"/>
    <n v="5.7173020685298503E-2"/>
    <n v="88.391852172131649"/>
    <n v="3.5836774060290346"/>
    <n v="4.2602068877167882"/>
    <n v="1.6322593970965471E-2"/>
    <n v="6.020688771678806E-2"/>
    <m/>
    <m/>
    <m/>
    <m/>
    <m/>
    <m/>
    <m/>
    <m/>
    <m/>
    <m/>
    <m/>
    <m/>
    <m/>
    <m/>
    <m/>
    <m/>
    <m/>
    <m/>
  </r>
  <r>
    <x v="40"/>
    <n v="269195"/>
    <n v="8.9"/>
    <n v="8.6"/>
    <n v="9.3000000000000007"/>
    <x v="15"/>
    <x v="3"/>
    <s v="Nebraska"/>
    <x v="40"/>
    <n v="2396"/>
    <n v="266799"/>
    <n v="3.5479959300466175E-4"/>
    <n v="8.5458114881818386"/>
    <n v="9.2554106741911628"/>
    <n v="5.4188511818161089E-2"/>
    <n v="4.4589325808837899E-2"/>
    <n v="2301"/>
    <n v="2492"/>
    <n v="8.5477070525084056"/>
    <n v="9.2572298891138391"/>
    <n v="5.2292947491594077E-2"/>
    <n v="4.2770110886161561E-2"/>
    <n v="8.9076190536917909E-3"/>
    <n v="3.550046306555817E-4"/>
    <n v="8.5526144230362089"/>
    <n v="9.262623684347373"/>
    <n v="4.7385576963790754E-2"/>
    <n v="3.7376315652627667E-2"/>
    <n v="191.03942593353864"/>
    <n v="8.5546468326679346"/>
    <n v="9.2643060009551128"/>
    <n v="4.535316733206507E-2"/>
    <n v="3.5693999044887903E-2"/>
    <m/>
    <m/>
    <m/>
    <m/>
    <m/>
    <m/>
    <m/>
    <m/>
    <m/>
    <m/>
    <m/>
    <m/>
    <m/>
    <m/>
    <m/>
    <m/>
    <m/>
    <m/>
  </r>
  <r>
    <x v="18"/>
    <n v="411226"/>
    <n v="9.6"/>
    <n v="9.3000000000000007"/>
    <n v="9.9"/>
    <x v="15"/>
    <x v="3"/>
    <s v="Nevada"/>
    <x v="18"/>
    <n v="3948"/>
    <n v="407278"/>
    <n v="2.9803089749636582E-4"/>
    <n v="9.3025293783616778"/>
    <n v="9.8985911733544114"/>
    <n v="2.5293783616771037E-3"/>
    <n v="1.4088266455889453E-3"/>
    <n v="3826"/>
    <n v="4071"/>
    <n v="9.3038864274146089"/>
    <n v="9.8996658771575721"/>
    <n v="3.8864274146082067E-3"/>
    <n v="3.3412284242828605E-4"/>
    <n v="9.6051412888669956E-3"/>
    <n v="2.9813510794607151E-4"/>
    <n v="9.3070061809209239"/>
    <n v="9.9032763968130677"/>
    <n v="7.0061809209231996E-3"/>
    <n v="3.2763968130673504E-3"/>
    <n v="245.13083783416465"/>
    <n v="9.308311130617632"/>
    <n v="9.9044031772564978"/>
    <n v="8.3111306176313349E-3"/>
    <n v="4.4031772564974148E-3"/>
    <m/>
    <m/>
    <m/>
    <m/>
    <m/>
    <m/>
    <m/>
    <m/>
    <m/>
    <m/>
    <m/>
    <m/>
    <m/>
    <m/>
    <m/>
    <m/>
    <m/>
    <m/>
  </r>
  <r>
    <x v="24"/>
    <n v="171231"/>
    <n v="11.4"/>
    <n v="10.9"/>
    <n v="11.9"/>
    <x v="15"/>
    <x v="3"/>
    <s v="New Hampshire"/>
    <x v="24"/>
    <n v="1952"/>
    <n v="169279"/>
    <n v="5.0282394446354492E-4"/>
    <n v="10.896980997398618"/>
    <n v="11.902628886325708"/>
    <n v="3.0190026013823257E-3"/>
    <n v="2.628886325707569E-3"/>
    <n v="1866"/>
    <n v="2039"/>
    <n v="10.897559437251433"/>
    <n v="11.907890510479994"/>
    <n v="2.4405627485677428E-3"/>
    <n v="7.8905104799940062E-3"/>
    <n v="1.1410766131262105E-2"/>
    <n v="5.0317659133010612E-4"/>
    <n v="10.907589539931999"/>
    <n v="11.913942722592211"/>
    <n v="7.5895399319989565E-3"/>
    <n v="1.3942722592210188E-2"/>
    <n v="172.2191409121379"/>
    <n v="10.910811976332386"/>
    <n v="11.916560219183733"/>
    <n v="1.0811976332385953E-2"/>
    <n v="1.6560219183732627E-2"/>
    <m/>
    <m/>
    <m/>
    <m/>
    <m/>
    <m/>
    <m/>
    <m/>
    <m/>
    <m/>
    <m/>
    <m/>
    <m/>
    <m/>
    <m/>
    <m/>
    <m/>
    <m/>
  </r>
  <r>
    <x v="3"/>
    <n v="1191399"/>
    <n v="11.9"/>
    <n v="11.7"/>
    <n v="12.1"/>
    <x v="15"/>
    <x v="3"/>
    <s v="New Jersey"/>
    <x v="3"/>
    <n v="14178"/>
    <n v="1177221"/>
    <n v="1.9471469581980612E-4"/>
    <n v="11.705580671223476"/>
    <n v="12.095010062863089"/>
    <n v="5.5806712234769407E-3"/>
    <n v="4.9899371369104273E-3"/>
    <n v="13946"/>
    <n v="14410"/>
    <n v="11.705566313216647"/>
    <n v="12.095024420869919"/>
    <n v="5.5663132166472451E-3"/>
    <n v="4.9755791300807317E-3"/>
    <n v="1.1901869154557038E-2"/>
    <n v="1.9473346122214673E-4"/>
    <n v="11.707135693334891"/>
    <n v="12.096602615779185"/>
    <n v="7.1356933348916129E-3"/>
    <n v="3.3973842208148142E-3"/>
    <n v="463.97360804690146"/>
    <n v="11.707571477929035"/>
    <n v="12.097006177848655"/>
    <n v="7.5714779290354528E-3"/>
    <n v="2.9938221513443608E-3"/>
    <m/>
    <m/>
    <m/>
    <m/>
    <m/>
    <m/>
    <m/>
    <m/>
    <m/>
    <m/>
    <m/>
    <m/>
    <m/>
    <m/>
    <m/>
    <m/>
    <m/>
    <m/>
  </r>
  <r>
    <x v="49"/>
    <n v="304011"/>
    <n v="6.4"/>
    <n v="6.1"/>
    <n v="6.6"/>
    <x v="15"/>
    <x v="3"/>
    <s v="New Mexico"/>
    <x v="49"/>
    <n v="1946"/>
    <n v="302065"/>
    <n v="2.8348870858572003E-4"/>
    <n v="6.1175954627107139"/>
    <n v="6.6845728798821531"/>
    <n v="1.7595462710714216E-2"/>
    <n v="8.4572879882153451E-2"/>
    <n v="1860"/>
    <n v="2032"/>
    <n v="6.1181996704066632"/>
    <n v="6.6839686721862037"/>
    <n v="1.8199670406663593E-2"/>
    <n v="8.3968672186204074E-2"/>
    <n v="6.4073211691350797E-3"/>
    <n v="2.8369267061997399E-4"/>
    <n v="6.1236284985151057"/>
    <n v="6.6910138397550538"/>
    <n v="2.3628498515106067E-2"/>
    <n v="9.1013839755054171E-2"/>
    <n v="172.38817539534892"/>
    <n v="6.1254464840490837"/>
    <n v="6.6924851673190879"/>
    <n v="2.5446484049084006E-2"/>
    <n v="9.2485167319088291E-2"/>
    <m/>
    <m/>
    <m/>
    <m/>
    <m/>
    <m/>
    <m/>
    <m/>
    <m/>
    <m/>
    <m/>
    <m/>
    <m/>
    <m/>
    <m/>
    <m/>
    <m/>
    <m/>
  </r>
  <r>
    <x v="25"/>
    <n v="2427327"/>
    <n v="10.1"/>
    <n v="10"/>
    <n v="10.199999999999999"/>
    <x v="15"/>
    <x v="3"/>
    <s v="New York"/>
    <x v="25"/>
    <n v="24516"/>
    <n v="2402811"/>
    <n v="1.2578830730771188E-4"/>
    <n v="9.9742105803576084"/>
    <n v="10.225787194973032"/>
    <n v="2.5789419642391564E-2"/>
    <n v="2.5787194973032612E-2"/>
    <n v="24211"/>
    <n v="24822"/>
    <n v="9.9743462664898459"/>
    <n v="10.226063484647927"/>
    <n v="2.5653733510154098E-2"/>
    <n v="2.6063484647927737E-2"/>
    <n v="1.0100774196349407E-2"/>
    <n v="1.2579537560013091E-4"/>
    <n v="9.9749788207492767"/>
    <n v="10.226569571949538"/>
    <n v="2.5021179250723335E-2"/>
    <n v="2.6569571949538684E-2"/>
    <n v="610.66462828088913"/>
    <n v="9.9751908564379672"/>
    <n v="10.226769511415991"/>
    <n v="2.4809143562032787E-2"/>
    <n v="2.6769511415992042E-2"/>
    <m/>
    <m/>
    <m/>
    <m/>
    <m/>
    <m/>
    <m/>
    <m/>
    <m/>
    <m/>
    <m/>
    <m/>
    <m/>
    <m/>
    <m/>
    <m/>
    <m/>
    <m/>
  </r>
  <r>
    <x v="10"/>
    <n v="1377670"/>
    <n v="9.4"/>
    <n v="9.1999999999999993"/>
    <n v="9.5"/>
    <x v="15"/>
    <x v="3"/>
    <s v="North Carolina"/>
    <x v="10"/>
    <n v="12950"/>
    <n v="1364720"/>
    <n v="1.6113391210657949E-4"/>
    <n v="9.2387949532966012"/>
    <n v="9.5610627775097612"/>
    <n v="3.8794953296601875E-2"/>
    <n v="6.106277750976119E-2"/>
    <n v="12729"/>
    <n v="13173"/>
    <n v="9.2395130909434044"/>
    <n v="9.5617963663286556"/>
    <n v="3.951309094340516E-2"/>
    <n v="6.1796366328655594E-2"/>
    <n v="9.4012968379333841E-3"/>
    <n v="1.6115110692803178E-4"/>
    <n v="9.2401457310053523"/>
    <n v="9.5624479448614164"/>
    <n v="4.0145731005353014E-2"/>
    <n v="6.244794486141636E-2"/>
    <n v="443.98684244139884"/>
    <n v="9.2405233554477473"/>
    <n v="9.5627961816278972"/>
    <n v="4.0523355447747988E-2"/>
    <n v="6.2796181627897241E-2"/>
    <m/>
    <m/>
    <m/>
    <m/>
    <m/>
    <m/>
    <m/>
    <m/>
    <m/>
    <m/>
    <m/>
    <m/>
    <m/>
    <m/>
    <m/>
    <m/>
    <m/>
    <m/>
  </r>
  <r>
    <x v="46"/>
    <n v="93071"/>
    <n v="7.4"/>
    <n v="6.8"/>
    <n v="7.9"/>
    <x v="15"/>
    <x v="3"/>
    <s v="North Dakota"/>
    <x v="46"/>
    <n v="689"/>
    <n v="92382"/>
    <n v="5.5071868511986802E-4"/>
    <n v="6.8522317505690147"/>
    <n v="7.9536691208087502"/>
    <n v="5.2231750569014856E-2"/>
    <n v="5.3669120808749859E-2"/>
    <n v="638"/>
    <n v="740"/>
    <n v="6.8549816806524051"/>
    <n v="7.9509191907253598"/>
    <n v="5.4981680652405274E-2"/>
    <n v="5.0919190725359442E-2"/>
    <n v="7.4232812925717692E-3"/>
    <n v="5.5183197851884204E-4"/>
    <n v="6.8714493140529269"/>
    <n v="7.9751132710906107"/>
    <n v="7.1449314052927093E-2"/>
    <n v="7.511327109061039E-2"/>
    <n v="102.54692889156298"/>
    <n v="6.8777690612321623"/>
    <n v="7.9795375658493093"/>
    <n v="7.7769061232162429E-2"/>
    <n v="7.9537565849308933E-2"/>
    <m/>
    <m/>
    <m/>
    <m/>
    <m/>
    <m/>
    <m/>
    <m/>
    <m/>
    <m/>
    <m/>
    <m/>
    <m/>
    <m/>
    <m/>
    <m/>
    <m/>
    <m/>
  </r>
  <r>
    <x v="41"/>
    <n v="1564631"/>
    <n v="10.7"/>
    <n v="10.5"/>
    <n v="10.8"/>
    <x v="15"/>
    <x v="3"/>
    <s v="Ohio"/>
    <x v="41"/>
    <n v="16742"/>
    <n v="1547889"/>
    <n v="1.6121437755271901E-4"/>
    <n v="10.539072143678165"/>
    <n v="10.861500898783605"/>
    <n v="3.9072143678165361E-2"/>
    <n v="6.1500898783604541E-2"/>
    <n v="16490"/>
    <n v="16994"/>
    <n v="10.539226181764263"/>
    <n v="10.861346860697505"/>
    <n v="3.9226181764263401E-2"/>
    <n v="6.1346860697504724E-2"/>
    <n v="1.0701487839679445E-2"/>
    <n v="1.6122760683838944E-4"/>
    <n v="10.540260232841055"/>
    <n v="10.862715446517836"/>
    <n v="4.0260232841054844E-2"/>
    <n v="6.2715446517835005E-2"/>
    <n v="504.48919947491169"/>
    <n v="10.540591128787632"/>
    <n v="10.863023677333301"/>
    <n v="4.0591128787632158E-2"/>
    <n v="6.3023677333299943E-2"/>
    <m/>
    <m/>
    <m/>
    <m/>
    <m/>
    <m/>
    <m/>
    <m/>
    <m/>
    <m/>
    <m/>
    <m/>
    <m/>
    <m/>
    <m/>
    <m/>
    <m/>
    <m/>
  </r>
  <r>
    <x v="26"/>
    <n v="582209"/>
    <n v="6.8"/>
    <n v="6.6"/>
    <n v="7"/>
    <x v="15"/>
    <x v="3"/>
    <s v="Oklahoma"/>
    <x v="26"/>
    <n v="3959"/>
    <n v="578250"/>
    <n v="2.1109613930754532E-4"/>
    <n v="6.5888674476517766"/>
    <n v="7.0110597262668675"/>
    <n v="1.1132552348223079E-2"/>
    <n v="1.1059726266867465E-2"/>
    <n v="3837"/>
    <n v="4082"/>
    <n v="6.590416843435948"/>
    <n v="7.0112279267410846"/>
    <n v="9.5831565640516203E-3"/>
    <n v="1.1227926741084637E-2"/>
    <n v="6.8032177364650221E-3"/>
    <n v="2.1117067568494823E-4"/>
    <n v="6.5920470607800743"/>
    <n v="7.0143884121499704"/>
    <n v="7.9529392199253479E-3"/>
    <n v="1.4388412149970442E-2"/>
    <n v="245.81874571231631"/>
    <n v="6.5929692428910167"/>
    <n v="7.0151838149646606"/>
    <n v="7.0307571089829324E-3"/>
    <n v="1.5183814964660591E-2"/>
    <m/>
    <m/>
    <m/>
    <m/>
    <m/>
    <m/>
    <m/>
    <m/>
    <m/>
    <m/>
    <m/>
    <m/>
    <m/>
    <m/>
    <m/>
    <m/>
    <m/>
    <m/>
  </r>
  <r>
    <x v="19"/>
    <n v="524370"/>
    <n v="14.1"/>
    <n v="13.8"/>
    <n v="14.4"/>
    <x v="15"/>
    <x v="3"/>
    <s v="Oregon"/>
    <x v="19"/>
    <n v="7394"/>
    <n v="516976"/>
    <n v="3.1912898393949407E-4"/>
    <n v="13.781601416350377"/>
    <n v="14.419859384229365"/>
    <n v="1.8398583649624101E-2"/>
    <n v="1.9859384229365062E-2"/>
    <n v="7227"/>
    <n v="7561"/>
    <n v="13.782252989301448"/>
    <n v="14.419207811278296"/>
    <n v="1.7747010698553112E-2"/>
    <n v="1.920781127829585E-2"/>
    <n v="1.4104290002023588E-2"/>
    <n v="3.191873655416239E-4"/>
    <n v="13.785102636481964"/>
    <n v="14.423477367565212"/>
    <n v="1.4897363518036499E-2"/>
    <n v="2.3477367565211793E-2"/>
    <n v="334.6942221537372"/>
    <n v="13.786106488878278"/>
    <n v="14.424380551563424"/>
    <n v="1.3893511121722213E-2"/>
    <n v="2.4380551563423225E-2"/>
    <m/>
    <m/>
    <m/>
    <m/>
    <m/>
    <m/>
    <m/>
    <m/>
    <m/>
    <m/>
    <m/>
    <m/>
    <m/>
    <m/>
    <m/>
    <m/>
    <m/>
    <m/>
  </r>
  <r>
    <x v="11"/>
    <n v="1617377"/>
    <n v="14"/>
    <n v="13.8"/>
    <n v="14.2"/>
    <x v="15"/>
    <x v="3"/>
    <s v="Pennsylvania"/>
    <x v="11"/>
    <n v="22643"/>
    <n v="1594734"/>
    <n v="1.8106825104244342E-4"/>
    <n v="13.818759865716977"/>
    <n v="14.180896367801864"/>
    <n v="1.875986571697652E-2"/>
    <n v="1.9103632198135045E-2"/>
    <n v="22351"/>
    <n v="22937"/>
    <n v="13.819288885646328"/>
    <n v="14.18160391794863"/>
    <n v="1.9288885646327358E-2"/>
    <n v="1.8396082051369333E-2"/>
    <n v="1.4000982421051448E-2"/>
    <n v="1.8107907364345348E-4"/>
    <n v="13.819903347407994"/>
    <n v="14.182061494694901"/>
    <n v="1.9903347407993266E-2"/>
    <n v="1.7938505305098218E-2"/>
    <n v="585.71747165301599"/>
    <n v="13.820221818271703"/>
    <n v="14.182361307400754"/>
    <n v="2.0221818271702219E-2"/>
    <n v="1.7638692599245331E-2"/>
    <m/>
    <m/>
    <m/>
    <m/>
    <m/>
    <m/>
    <m/>
    <m/>
    <m/>
    <m/>
    <m/>
    <m/>
    <m/>
    <m/>
    <m/>
    <m/>
    <m/>
    <m/>
  </r>
  <r>
    <x v="27"/>
    <n v="129276"/>
    <n v="14"/>
    <n v="13.4"/>
    <n v="14.7"/>
    <x v="15"/>
    <x v="3"/>
    <s v="Rhode Island"/>
    <x v="27"/>
    <n v="1810"/>
    <n v="127466"/>
    <n v="6.4048313473559612E-4"/>
    <n v="13.360568878012323"/>
    <n v="14.641535147483516"/>
    <n v="3.9431121987677287E-2"/>
    <n v="5.8464852516483035E-2"/>
    <n v="1728"/>
    <n v="1893"/>
    <n v="13.366750208855471"/>
    <n v="14.643089204492714"/>
    <n v="3.3249791144529084E-2"/>
    <n v="5.6910795507285172E-2"/>
    <n v="1.4015493126880848E-2"/>
    <n v="6.4096183604529984E-4"/>
    <n v="13.374531290835549"/>
    <n v="14.656454962926148"/>
    <n v="2.5468709164451653E-2"/>
    <n v="4.3545037073851489E-2"/>
    <n v="165.62020206902483"/>
    <n v="13.378811490318581"/>
    <n v="14.659909921443898"/>
    <n v="2.1188509681419276E-2"/>
    <n v="4.0090078556101361E-2"/>
    <m/>
    <m/>
    <m/>
    <m/>
    <m/>
    <m/>
    <m/>
    <m/>
    <m/>
    <m/>
    <m/>
    <m/>
    <m/>
    <m/>
    <m/>
    <m/>
    <m/>
    <m/>
  </r>
  <r>
    <x v="4"/>
    <n v="663136"/>
    <n v="7.1"/>
    <n v="6.9"/>
    <n v="7.3"/>
    <x v="15"/>
    <x v="3"/>
    <s v="South Carolina"/>
    <x v="4"/>
    <n v="4708"/>
    <n v="658428"/>
    <n v="2.0207684641973089E-4"/>
    <n v="6.8975226324202055"/>
    <n v="7.3016763252596677"/>
    <n v="2.4773675797948869E-3"/>
    <n v="1.6763252596678768E-3"/>
    <n v="4575"/>
    <n v="4843"/>
    <n v="6.8990373015490034"/>
    <n v="7.3031776287217101"/>
    <n v="9.6269845099694606E-4"/>
    <n v="3.177628721710235E-3"/>
    <n v="7.1024547688902815E-3"/>
    <n v="2.0213676857616157E-4"/>
    <n v="6.9003180003141198"/>
    <n v="7.3045915374664432"/>
    <n v="3.1800031411943763E-4"/>
    <n v="4.5915374664433628E-3"/>
    <n v="268.02226354696239"/>
    <n v="6.9011229781781243"/>
    <n v="7.3052945371623466"/>
    <n v="1.1229781781239012E-3"/>
    <n v="5.2945371623467352E-3"/>
    <m/>
    <m/>
    <m/>
    <m/>
    <m/>
    <m/>
    <m/>
    <m/>
    <m/>
    <m/>
    <m/>
    <m/>
    <m/>
    <m/>
    <m/>
    <m/>
    <m/>
    <m/>
  </r>
  <r>
    <x v="42"/>
    <n v="116127"/>
    <n v="6.1"/>
    <n v="5.7"/>
    <n v="6.6"/>
    <x v="15"/>
    <x v="3"/>
    <s v="South Dakota"/>
    <x v="42"/>
    <n v="708"/>
    <n v="115419"/>
    <n v="4.4771697770130682E-4"/>
    <n v="5.6490563824991629"/>
    <n v="6.5444903379017765"/>
    <n v="5.0943617500837313E-2"/>
    <n v="5.5509662098223167E-2"/>
    <n v="657"/>
    <n v="761"/>
    <n v="5.6575990079826397"/>
    <n v="6.5531702360346857"/>
    <n v="4.2400992017360473E-2"/>
    <n v="4.6829763965313909E-2"/>
    <n v="6.1131110434783217E-3"/>
    <n v="4.4860293654240416E-4"/>
    <n v="5.6645081069359176"/>
    <n v="6.561713980020726"/>
    <n v="3.5491893064082625E-2"/>
    <n v="3.8286019979273611E-2"/>
    <n v="104.01851782544638"/>
    <n v="5.66956600181953"/>
    <n v="6.5652670620958462"/>
    <n v="3.0433998180470212E-2"/>
    <n v="3.4732937904153438E-2"/>
    <m/>
    <m/>
    <m/>
    <m/>
    <m/>
    <m/>
    <m/>
    <m/>
    <m/>
    <m/>
    <m/>
    <m/>
    <m/>
    <m/>
    <m/>
    <m/>
    <m/>
    <m/>
  </r>
  <r>
    <x v="16"/>
    <n v="889199"/>
    <n v="7.5"/>
    <n v="7.3"/>
    <n v="7.7"/>
    <x v="15"/>
    <x v="3"/>
    <s v="Tennessee"/>
    <x v="16"/>
    <n v="6669"/>
    <n v="882530"/>
    <n v="1.7932661055772322E-4"/>
    <n v="7.3206818239996707"/>
    <n v="7.6793350451151161"/>
    <n v="2.068182399967089E-2"/>
    <n v="2.0664954884884068E-2"/>
    <n v="6510"/>
    <n v="6829"/>
    <n v="7.3211958178090617"/>
    <n v="7.6799456589582311"/>
    <n v="2.1195817809061879E-2"/>
    <n v="2.0054341041769064E-2"/>
    <n v="7.5021360913175615E-3"/>
    <n v="1.7936408514222118E-4"/>
    <n v="7.3227720061753407"/>
    <n v="7.6815001764597826"/>
    <n v="2.277200617534092E-2"/>
    <n v="1.8499823540217619E-2"/>
    <n v="318.92535662448466"/>
    <n v="7.3233662191346873"/>
    <n v="7.6820305662945074"/>
    <n v="2.3366219134687505E-2"/>
    <n v="1.7969433705492754E-2"/>
    <m/>
    <m/>
    <m/>
    <m/>
    <m/>
    <m/>
    <m/>
    <m/>
    <m/>
    <m/>
    <m/>
    <m/>
    <m/>
    <m/>
    <m/>
    <m/>
    <m/>
    <m/>
  </r>
  <r>
    <x v="50"/>
    <n v="4513821"/>
    <n v="8.3000000000000007"/>
    <n v="8.1999999999999993"/>
    <n v="8.4"/>
    <x v="15"/>
    <x v="3"/>
    <s v="Texas"/>
    <x v="50"/>
    <n v="37465"/>
    <n v="4476356"/>
    <n v="8.3696398318761959E-5"/>
    <n v="8.2163668961716478"/>
    <n v="8.3837596928091731"/>
    <n v="1.6366896171648548E-2"/>
    <n v="1.6240307190827252E-2"/>
    <n v="37087"/>
    <n v="37843"/>
    <n v="8.2163204965371914"/>
    <n v="8.3838060924436295"/>
    <n v="1.6320496537192142E-2"/>
    <n v="1.6193907556370846E-2"/>
    <n v="8.3004817522563494E-3"/>
    <n v="8.3699500895533478E-5"/>
    <n v="8.2167822513608169"/>
    <n v="8.3841812531518816"/>
    <n v="1.6782251360817568E-2"/>
    <n v="1.5818746848118792E-2"/>
    <n v="755.58588618366491"/>
    <n v="8.2168956680940983"/>
    <n v="8.384289378023583"/>
    <n v="1.6895668094099037E-2"/>
    <n v="1.5710621976417372E-2"/>
    <m/>
    <m/>
    <m/>
    <m/>
    <m/>
    <m/>
    <m/>
    <m/>
    <m/>
    <m/>
    <m/>
    <m/>
    <m/>
    <m/>
    <m/>
    <m/>
    <m/>
    <m/>
  </r>
  <r>
    <x v="12"/>
    <n v="562702"/>
    <n v="7.5"/>
    <n v="7.3"/>
    <n v="7.7"/>
    <x v="15"/>
    <x v="3"/>
    <s v="Utah"/>
    <x v="12"/>
    <n v="4220"/>
    <n v="558482"/>
    <n v="2.2541936315273792E-4"/>
    <n v="7.2741096948566524"/>
    <n v="7.7249484211621287"/>
    <n v="2.5890305143347447E-2"/>
    <n v="2.4948421162128476E-2"/>
    <n v="4094"/>
    <n v="4348"/>
    <n v="7.2756094700214327"/>
    <n v="7.7270029251717602"/>
    <n v="2.4390529978567166E-2"/>
    <n v="2.7002925171760062E-2"/>
    <n v="7.5028912414788042E-3"/>
    <n v="2.2549380255650566E-4"/>
    <n v="7.2773974389222982"/>
    <n v="7.7283850440353099"/>
    <n v="2.2602561077701644E-2"/>
    <n v="2.8385044035309726E-2"/>
    <n v="253.70202179373342"/>
    <n v="7.2783493910347072"/>
    <n v="7.7292102193779995"/>
    <n v="2.1650608965292584E-2"/>
    <n v="2.921021937799928E-2"/>
    <m/>
    <m/>
    <m/>
    <m/>
    <m/>
    <m/>
    <m/>
    <m/>
    <m/>
    <m/>
    <m/>
    <m/>
    <m/>
    <m/>
    <m/>
    <m/>
    <m/>
    <m/>
  </r>
  <r>
    <x v="44"/>
    <n v="76808"/>
    <n v="10.9"/>
    <n v="10.199999999999999"/>
    <n v="11.7"/>
    <x v="15"/>
    <x v="3"/>
    <s v="Vermont"/>
    <x v="44"/>
    <n v="837"/>
    <n v="75971"/>
    <n v="7.3421804918503497E-4"/>
    <n v="10.163084315152012"/>
    <n v="11.631520413522082"/>
    <n v="3.6915684847986796E-2"/>
    <n v="6.8479586477916854E-2"/>
    <n v="781"/>
    <n v="894"/>
    <n v="10.168211644620351"/>
    <n v="11.639412561191543"/>
    <n v="3.1788355379648081E-2"/>
    <n v="6.0587438808456184E-2"/>
    <n v="1.0921763018272352E-2"/>
    <n v="7.3542101198188965E-4"/>
    <n v="10.186342006290463"/>
    <n v="11.657184030254241"/>
    <n v="1.3657993709536242E-2"/>
    <n v="4.2815969745758409E-2"/>
    <n v="112.81973668583248"/>
    <n v="10.193882169680931"/>
    <n v="11.662662692880804"/>
    <n v="6.1178303190683181E-3"/>
    <n v="3.7337307119194918E-2"/>
    <m/>
    <m/>
    <m/>
    <m/>
    <m/>
    <m/>
    <m/>
    <m/>
    <m/>
    <m/>
    <m/>
    <m/>
    <m/>
    <m/>
    <m/>
    <m/>
    <m/>
    <m/>
  </r>
  <r>
    <x v="43"/>
    <n v="1144601"/>
    <n v="11.7"/>
    <n v="11.5"/>
    <n v="11.9"/>
    <x v="15"/>
    <x v="3"/>
    <s v="Virginia"/>
    <x v="43"/>
    <n v="13392"/>
    <n v="1131209"/>
    <n v="1.9699765465331357E-4"/>
    <n v="11.503149383484867"/>
    <n v="11.897144692791494"/>
    <n v="3.1493834848674851E-3"/>
    <n v="2.8553072085060194E-3"/>
    <n v="13167"/>
    <n v="13618"/>
    <n v="11.503571987094192"/>
    <n v="11.897595756075699"/>
    <n v="3.5719870941921528E-3"/>
    <n v="2.4042439243014968E-3"/>
    <n v="1.1701785842823748E-2"/>
    <n v="1.9701777257080549E-4"/>
    <n v="11.504768070252943"/>
    <n v="11.898803615394552"/>
    <n v="4.7680702529433461E-3"/>
    <n v="1.1963846054481309E-3"/>
    <n v="450.9754672967224"/>
    <n v="11.505222168183327"/>
    <n v="11.899223181425542"/>
    <n v="5.2221681833266587E-3"/>
    <n v="7.7681857445810465E-4"/>
    <m/>
    <m/>
    <m/>
    <m/>
    <m/>
    <m/>
    <m/>
    <m/>
    <m/>
    <m/>
    <m/>
    <m/>
    <m/>
    <m/>
    <m/>
    <m/>
    <m/>
    <m/>
  </r>
  <r>
    <x v="28"/>
    <n v="965420"/>
    <n v="9.4"/>
    <n v="9.1999999999999993"/>
    <n v="9.6"/>
    <x v="15"/>
    <x v="3"/>
    <s v="Washington"/>
    <x v="28"/>
    <n v="9075"/>
    <n v="956345"/>
    <n v="1.9248826868479291E-4"/>
    <n v="9.2075655938827943"/>
    <n v="9.5925421312523795"/>
    <n v="7.5655938827949853E-3"/>
    <n v="7.4578687476201111E-3"/>
    <n v="8890"/>
    <n v="9261"/>
    <n v="9.2084274201901763"/>
    <n v="9.5927161235524441"/>
    <n v="8.4274201901770596E-3"/>
    <n v="7.2838764475555706E-3"/>
    <n v="9.4020059787362463E-3"/>
    <n v="1.9251757940018331E-4"/>
    <n v="9.2094883993360632"/>
    <n v="9.5945235581364301"/>
    <n v="9.4883993360639352E-3"/>
    <n v="5.4764418635695478E-3"/>
    <n v="371.67375939856998"/>
    <n v="9.2100313539753458"/>
    <n v="9.5950164179830324"/>
    <n v="1.0031353975346491E-2"/>
    <n v="4.9835820169672473E-3"/>
    <m/>
    <m/>
    <m/>
    <m/>
    <m/>
    <m/>
    <m/>
    <m/>
    <m/>
    <m/>
    <m/>
    <m/>
    <m/>
    <m/>
    <m/>
    <m/>
    <m/>
    <m/>
  </r>
  <r>
    <x v="5"/>
    <n v="243945"/>
    <n v="6.4"/>
    <n v="6.1"/>
    <n v="6.7"/>
    <x v="15"/>
    <x v="3"/>
    <s v="West Virginia"/>
    <x v="5"/>
    <n v="1561"/>
    <n v="242384"/>
    <n v="3.164197879015524E-4"/>
    <n v="6.0825635894990908"/>
    <n v="6.7154031653021953"/>
    <n v="1.7436410500908828E-2"/>
    <n v="1.5403165302195099E-2"/>
    <n v="1485"/>
    <n v="1639"/>
    <n v="6.0874377421140009"/>
    <n v="6.7187275820369345"/>
    <n v="1.256225788599874E-2"/>
    <n v="1.8727582036934365E-2"/>
    <n v="6.4067561053540506E-3"/>
    <n v="3.1670356583026783E-4"/>
    <n v="6.090052539523783"/>
    <n v="6.723459671184318"/>
    <n v="9.9474604762166408E-3"/>
    <n v="2.3459671184317799E-2"/>
    <n v="154.40127790465911"/>
    <n v="6.0923433026792875"/>
    <n v="6.7252681281522655"/>
    <n v="7.6566973207121691E-3"/>
    <n v="2.5268128152265312E-2"/>
    <m/>
    <m/>
    <m/>
    <m/>
    <m/>
    <m/>
    <m/>
    <m/>
    <m/>
    <m/>
    <m/>
    <m/>
    <m/>
    <m/>
    <m/>
    <m/>
    <m/>
    <m/>
  </r>
  <r>
    <x v="13"/>
    <n v="756115"/>
    <n v="11.5"/>
    <n v="11.3"/>
    <n v="11.8"/>
    <x v="15"/>
    <x v="3"/>
    <s v="Wisconsin"/>
    <x v="13"/>
    <n v="8695"/>
    <n v="747420"/>
    <n v="2.4031642843463908E-4"/>
    <n v="11.259257049144828"/>
    <n v="11.739889906014108"/>
    <n v="4.0742950855172211E-2"/>
    <n v="6.0110093985892732E-2"/>
    <n v="8514"/>
    <n v="8877"/>
    <n v="11.260191902025486"/>
    <n v="11.740277603274635"/>
    <n v="3.9808097974514567E-2"/>
    <n v="5.9722396725366167E-2"/>
    <n v="1.1502055302088374E-2"/>
    <n v="2.4035426068959708E-4"/>
    <n v="11.261701041398778"/>
    <n v="11.74240956277797"/>
    <n v="3.8298958601222566E-2"/>
    <n v="5.7590437222030388E-2"/>
    <n v="363.42368809539317"/>
    <n v="11.262394769759783"/>
    <n v="11.743038377838934"/>
    <n v="3.7605230240217224E-2"/>
    <n v="5.6961622161066927E-2"/>
    <m/>
    <m/>
    <m/>
    <m/>
    <m/>
    <m/>
    <m/>
    <m/>
    <m/>
    <m/>
    <m/>
    <m/>
    <m/>
    <m/>
    <m/>
    <m/>
    <m/>
    <m/>
  </r>
  <r>
    <x v="29"/>
    <n v="84077"/>
    <n v="8.6"/>
    <n v="8"/>
    <n v="9.1999999999999993"/>
    <x v="15"/>
    <x v="3"/>
    <s v="Wyoming"/>
    <x v="29"/>
    <n v="723"/>
    <n v="83354"/>
    <n v="6.2411504519937946E-4"/>
    <n v="7.9751451567583507"/>
    <n v="9.223375247157108"/>
    <n v="2.4854843241649327E-2"/>
    <n v="2.3375247157108703E-2"/>
    <n v="671"/>
    <n v="776"/>
    <n v="7.980779523532"/>
    <n v="9.2296347395839522"/>
    <n v="1.9220476467999958E-2"/>
    <n v="2.9634739583952907E-2"/>
    <n v="8.6217111631236836E-3"/>
    <n v="6.2531101164427E-4"/>
    <n v="7.9964001514794134"/>
    <n v="9.2470221747679542"/>
    <n v="3.5998485205865904E-3"/>
    <n v="4.7022174767954894E-2"/>
    <n v="104.98176705965398"/>
    <n v="8.0033671667057842"/>
    <n v="9.2519484753392103"/>
    <n v="3.3671667057841859E-3"/>
    <n v="5.1948475339210987E-2"/>
    <m/>
    <m/>
    <m/>
    <m/>
    <m/>
    <m/>
    <m/>
    <m/>
    <m/>
    <m/>
    <m/>
    <m/>
    <m/>
    <m/>
    <m/>
    <m/>
    <m/>
    <m/>
  </r>
  <r>
    <x v="6"/>
    <n v="675149"/>
    <n v="8.1"/>
    <n v="7.9"/>
    <n v="8.3000000000000007"/>
    <x v="7"/>
    <x v="3"/>
    <s v="Alabama"/>
    <x v="6"/>
    <n v="5469"/>
    <n v="669680"/>
    <n v="2.1381406683488186E-4"/>
    <n v="7.8866200595579601"/>
    <n v="8.314248193227721"/>
    <n v="1.3379940442040272E-2"/>
    <n v="1.4248193227720307E-2"/>
    <n v="5325"/>
    <n v="5614"/>
    <n v="7.8871478740248451"/>
    <n v="8.3152015332911695"/>
    <n v="1.2852125975155282E-2"/>
    <n v="1.5201533291168801E-2"/>
    <n v="8.1032329177333877E-3"/>
    <n v="2.1386840492678929E-4"/>
    <n v="7.8893645128065986"/>
    <n v="8.3171013226601769"/>
    <n v="1.0635487193401794E-2"/>
    <n v="1.7101322660176166E-2"/>
    <n v="288.7251728395612"/>
    <n v="7.8901514085021853"/>
    <n v="8.3177955730675066"/>
    <n v="9.8485914978150291E-3"/>
    <n v="1.7795573067505899E-2"/>
    <m/>
    <m/>
    <m/>
    <m/>
    <m/>
    <m/>
    <m/>
    <m/>
    <m/>
    <m/>
    <m/>
    <m/>
    <m/>
    <m/>
    <m/>
    <m/>
    <m/>
    <m/>
  </r>
  <r>
    <x v="30"/>
    <n v="117543"/>
    <n v="8.5"/>
    <n v="8"/>
    <n v="9.1"/>
    <x v="7"/>
    <x v="3"/>
    <s v="Alaska"/>
    <x v="30"/>
    <n v="999"/>
    <n v="116544"/>
    <n v="5.2478406439639916E-4"/>
    <n v="7.9742333164769841"/>
    <n v="9.0238014452697808"/>
    <n v="2.5766683523015921E-2"/>
    <n v="7.6198554730218859E-2"/>
    <n v="938"/>
    <n v="1061"/>
    <n v="7.9800583616208538"/>
    <n v="9.0264839250316911"/>
    <n v="1.9941638379146198E-2"/>
    <n v="7.3516074968308587E-2"/>
    <n v="8.515079750237204E-3"/>
    <n v="5.255124051783504E-4"/>
    <n v="7.9895673450588545"/>
    <n v="9.0405921554155544"/>
    <n v="1.0432654941145536E-2"/>
    <n v="5.9407844584445257E-2"/>
    <n v="123.3985818026465"/>
    <n v="7.9944422737911625"/>
    <n v="9.0442244735610782"/>
    <n v="5.5577262088375434E-3"/>
    <n v="5.5775526438921474E-2"/>
    <m/>
    <m/>
    <m/>
    <m/>
    <m/>
    <m/>
    <m/>
    <m/>
    <m/>
    <m/>
    <m/>
    <m/>
    <m/>
    <m/>
    <m/>
    <m/>
    <m/>
    <m/>
  </r>
  <r>
    <x v="0"/>
    <n v="1019375"/>
    <n v="9.3000000000000007"/>
    <n v="9.1"/>
    <n v="9.5"/>
    <x v="7"/>
    <x v="3"/>
    <s v="Arizona"/>
    <x v="0"/>
    <n v="9480"/>
    <n v="1009895"/>
    <n v="1.8633283990714645E-4"/>
    <n v="9.1134832238574148"/>
    <n v="9.4861489036717082"/>
    <n v="1.3483223857415183E-2"/>
    <n v="1.3851096328291845E-2"/>
    <n v="9291"/>
    <n v="9671"/>
    <n v="9.114408338442674"/>
    <n v="9.4871857755977924"/>
    <n v="1.4408338442674307E-2"/>
    <n v="1.2814224402207586E-2"/>
    <n v="9.3016652335464276E-3"/>
    <n v="1.8636001351202272E-4"/>
    <n v="9.1153052200344042"/>
    <n v="9.4880252470584505"/>
    <n v="1.5305220034404599E-2"/>
    <n v="1.1974752941549482E-2"/>
    <n v="379.89557585789129"/>
    <n v="9.1158189316378735"/>
    <n v="9.4884925250138448"/>
    <n v="1.5818931637873845E-2"/>
    <n v="1.1507474986155231E-2"/>
    <m/>
    <m/>
    <m/>
    <m/>
    <m/>
    <m/>
    <m/>
    <m/>
    <m/>
    <m/>
    <m/>
    <m/>
    <m/>
    <m/>
    <m/>
    <m/>
    <m/>
    <m/>
  </r>
  <r>
    <x v="7"/>
    <n v="437275"/>
    <n v="8.3000000000000007"/>
    <n v="8"/>
    <n v="8.6"/>
    <x v="7"/>
    <x v="3"/>
    <s v="Arkansas"/>
    <x v="7"/>
    <n v="3629"/>
    <n v="433646"/>
    <n v="2.6889162443129492E-4"/>
    <n v="8.0302336399904082"/>
    <n v="8.5680168888529984"/>
    <n v="3.0233639990408179E-2"/>
    <n v="3.1983111147001253E-2"/>
    <n v="3512"/>
    <n v="3747"/>
    <n v="8.0315590875307308"/>
    <n v="8.5689783317134527"/>
    <n v="3.1559087530730778E-2"/>
    <n v="3.1021668286546955E-2"/>
    <n v="8.3034448163490128E-3"/>
    <n v="2.6899450851415065E-4"/>
    <n v="8.0344503078348612"/>
    <n v="8.5724393248631632"/>
    <n v="3.4450307834861249E-2"/>
    <n v="2.7560675136836466E-2"/>
    <n v="235.17448140981381"/>
    <n v="8.0356814818270692"/>
    <n v="8.5734950211815928"/>
    <n v="3.5681481827069206E-2"/>
    <n v="2.6504978818406855E-2"/>
    <m/>
    <m/>
    <m/>
    <m/>
    <m/>
    <m/>
    <m/>
    <m/>
    <m/>
    <m/>
    <m/>
    <m/>
    <m/>
    <m/>
    <m/>
    <m/>
    <m/>
    <m/>
  </r>
  <r>
    <x v="31"/>
    <n v="5717500"/>
    <n v="12"/>
    <n v="11.9"/>
    <n v="12.1"/>
    <x v="7"/>
    <x v="3"/>
    <s v="California"/>
    <x v="31"/>
    <n v="68610"/>
    <n v="5648890"/>
    <n v="8.92512073366235E-5"/>
    <n v="11.910748792663377"/>
    <n v="12.089251207336623"/>
    <n v="1.074879266337625E-2"/>
    <n v="1.074879266337625E-2"/>
    <n v="68100"/>
    <n v="69121"/>
    <n v="11.910800174901619"/>
    <n v="12.089374726716223"/>
    <n v="1.080017490161822E-2"/>
    <n v="1.0625273283777048E-2"/>
    <n v="1.2000327875932658E-2"/>
    <n v="8.9252984077214999E-5"/>
    <n v="11.911074891855442"/>
    <n v="12.089580860009873"/>
    <n v="1.1074891855441749E-2"/>
    <n v="1.041913999012678E-2"/>
    <n v="1020.59111181896"/>
    <n v="11.911163868343742"/>
    <n v="12.089666785021899"/>
    <n v="1.1163868343741612E-2"/>
    <n v="1.0333214978100358E-2"/>
    <m/>
    <m/>
    <m/>
    <m/>
    <m/>
    <m/>
    <m/>
    <m/>
    <m/>
    <m/>
    <m/>
    <m/>
    <m/>
    <m/>
    <m/>
    <m/>
    <m/>
    <m/>
  </r>
  <r>
    <x v="8"/>
    <n v="791275"/>
    <n v="6.2"/>
    <n v="6.1"/>
    <n v="6.4"/>
    <x v="7"/>
    <x v="3"/>
    <s v="Colorado"/>
    <x v="8"/>
    <n v="4906"/>
    <n v="786369"/>
    <n v="1.7295530532263152E-4"/>
    <n v="6.0271647540751756"/>
    <n v="6.3730753647204388"/>
    <n v="7.2835245924824044E-2"/>
    <n v="2.6924635279561571E-2"/>
    <n v="4770"/>
    <n v="5043"/>
    <n v="6.0282455530630941"/>
    <n v="6.373258348867334"/>
    <n v="7.175444693690558E-2"/>
    <n v="2.6741651132666355E-2"/>
    <n v="6.202517333032672E-3"/>
    <n v="1.7300471986486491E-4"/>
    <n v="6.0295126131678076"/>
    <n v="6.3755220528975372"/>
    <n v="7.0487386832192023E-2"/>
    <n v="2.4477947102463204E-2"/>
    <n v="273.72351436273146"/>
    <n v="6.0301864807000536"/>
    <n v="6.3761119623647566"/>
    <n v="6.9813519299946059E-2"/>
    <n v="2.388803763524372E-2"/>
    <m/>
    <m/>
    <m/>
    <m/>
    <m/>
    <m/>
    <m/>
    <m/>
    <m/>
    <m/>
    <m/>
    <m/>
    <m/>
    <m/>
    <m/>
    <m/>
    <m/>
    <m/>
  </r>
  <r>
    <x v="20"/>
    <n v="487037"/>
    <n v="13.9"/>
    <n v="13.6"/>
    <n v="14.2"/>
    <x v="7"/>
    <x v="3"/>
    <s v="Connecticut"/>
    <x v="20"/>
    <n v="6770"/>
    <n v="480267"/>
    <n v="3.2880685649988074E-4"/>
    <n v="13.571574428700217"/>
    <n v="14.229188141699979"/>
    <n v="2.8425571299782959E-2"/>
    <n v="2.9188141699979298E-2"/>
    <n v="6610"/>
    <n v="6930"/>
    <n v="13.571864149951647"/>
    <n v="14.22889842044855"/>
    <n v="2.8135850048352395E-2"/>
    <n v="2.889842044855051E-2"/>
    <n v="1.3904215320272915E-2"/>
    <n v="3.2887261253619637E-4"/>
    <n v="13.575342707736718"/>
    <n v="14.233087932809111"/>
    <n v="2.4657292263281505E-2"/>
    <n v="3.308793280911182E-2"/>
    <n v="320.29358637701483"/>
    <n v="13.576425985993842"/>
    <n v="14.234057870452745"/>
    <n v="2.3574014006157995E-2"/>
    <n v="3.405787045274522E-2"/>
    <m/>
    <m/>
    <m/>
    <m/>
    <m/>
    <m/>
    <m/>
    <m/>
    <m/>
    <m/>
    <m/>
    <m/>
    <m/>
    <m/>
    <m/>
    <m/>
    <m/>
    <m/>
  </r>
  <r>
    <x v="32"/>
    <n v="122317"/>
    <n v="9.3000000000000007"/>
    <n v="8.8000000000000007"/>
    <n v="9.9"/>
    <x v="7"/>
    <x v="3"/>
    <s v="Delaware"/>
    <x v="32"/>
    <n v="1138"/>
    <n v="121179"/>
    <n v="5.3802526852796421E-4"/>
    <n v="8.7656692301925734"/>
    <n v="9.8417197672485024"/>
    <n v="3.433076980742733E-2"/>
    <n v="5.8280232751497962E-2"/>
    <n v="1072"/>
    <n v="1204"/>
    <n v="8.7641129197086265"/>
    <n v="9.8432760777324493"/>
    <n v="3.5887080291374218E-2"/>
    <n v="5.6723922267551075E-2"/>
    <n v="9.3191047070592739E-3"/>
    <n v="5.3867847551774411E-4"/>
    <n v="8.7804262315415293"/>
    <n v="9.8577831825770179"/>
    <n v="1.9573768458471363E-2"/>
    <n v="4.2216817422982444E-2"/>
    <n v="131.64668618442369"/>
    <n v="8.7850718937369194"/>
    <n v="9.8613127421024238"/>
    <n v="1.4928106263081276E-2"/>
    <n v="3.8687257897576544E-2"/>
    <m/>
    <m/>
    <m/>
    <m/>
    <m/>
    <m/>
    <m/>
    <m/>
    <m/>
    <m/>
    <m/>
    <m/>
    <m/>
    <m/>
    <m/>
    <m/>
    <m/>
    <m/>
  </r>
  <r>
    <x v="47"/>
    <n v="60718"/>
    <n v="10.199999999999999"/>
    <n v="9.4"/>
    <n v="11"/>
    <x v="7"/>
    <x v="3"/>
    <s v="District of Columbia"/>
    <x v="47"/>
    <n v="619"/>
    <n v="60099"/>
    <n v="7.9900749220073787E-4"/>
    <n v="9.3956629514897667"/>
    <n v="10.993677935891242"/>
    <n v="4.3370485102336431E-3"/>
    <n v="6.3220641087582408E-3"/>
    <n v="571"/>
    <n v="668"/>
    <n v="9.4041305708356671"/>
    <n v="11.001679897229817"/>
    <n v="4.1305708356667026E-3"/>
    <n v="1.6798972298168735E-3"/>
    <n v="1.0225657102830661E-2"/>
    <n v="8.0078269302206605E-4"/>
    <n v="9.424874409808595"/>
    <n v="11.026439795852728"/>
    <n v="2.4874409808594677E-2"/>
    <n v="2.6439795852727599E-2"/>
    <n v="97.065526298675024"/>
    <n v="9.4346276808736267"/>
    <n v="11.033155063553567"/>
    <n v="3.4627680873626332E-2"/>
    <n v="3.3155063553566677E-2"/>
    <m/>
    <m/>
    <m/>
    <m/>
    <m/>
    <m/>
    <m/>
    <m/>
    <m/>
    <m/>
    <m/>
    <m/>
    <m/>
    <m/>
    <m/>
    <m/>
    <m/>
    <m/>
  </r>
  <r>
    <x v="14"/>
    <n v="2493779"/>
    <n v="10.199999999999999"/>
    <n v="10.1"/>
    <n v="10.4"/>
    <x v="7"/>
    <x v="3"/>
    <s v="Florida"/>
    <x v="14"/>
    <n v="25437"/>
    <n v="2468342"/>
    <n v="1.2470870152548989E-4"/>
    <n v="10.075473431694816"/>
    <n v="10.324890834745794"/>
    <n v="2.4526568305184071E-2"/>
    <n v="7.5109165254206189E-2"/>
    <n v="25126"/>
    <n v="25748"/>
    <n v="10.075471804037166"/>
    <n v="10.324892462403445"/>
    <n v="2.4528195962833621E-2"/>
    <n v="7.5107537596554863E-2"/>
    <n v="1.0200936627877752E-2"/>
    <n v="1.2471545238334692E-4"/>
    <n v="10.076221175494405"/>
    <n v="10.325652080261099"/>
    <n v="2.3778824505594542E-2"/>
    <n v="7.4347919738901425E-2"/>
    <n v="621.99769440808097"/>
    <n v="10.076427451680839"/>
    <n v="10.325846801300001"/>
    <n v="2.3572548319160447E-2"/>
    <n v="7.4153198699999479E-2"/>
    <m/>
    <m/>
    <m/>
    <m/>
    <m/>
    <m/>
    <m/>
    <m/>
    <m/>
    <m/>
    <m/>
    <m/>
    <m/>
    <m/>
    <m/>
    <m/>
    <m/>
    <m/>
  </r>
  <r>
    <x v="1"/>
    <n v="1564671"/>
    <n v="8.9"/>
    <n v="8.6999999999999993"/>
    <n v="9"/>
    <x v="7"/>
    <x v="3"/>
    <s v="Georgia"/>
    <x v="1"/>
    <n v="13926"/>
    <n v="1550745"/>
    <n v="1.4716242349330566E-4"/>
    <n v="8.7531111803505688"/>
    <n v="9.0474360273371808"/>
    <n v="5.3111180350569498E-2"/>
    <n v="4.7436027337180775E-2"/>
    <n v="13696"/>
    <n v="14156"/>
    <n v="8.7532778456301674"/>
    <n v="9.0472693620575821"/>
    <n v="5.327784563016813E-2"/>
    <n v="4.7269362057582143E-2"/>
    <n v="8.9014793108226128E-3"/>
    <n v="1.4717705967901094E-4"/>
    <n v="8.7543022511436011"/>
    <n v="9.0486563705016252"/>
    <n v="5.4302251143601765E-2"/>
    <n v="4.865637050162519E-2"/>
    <n v="460.52938137509352"/>
    <n v="8.7546343021348481"/>
    <n v="9.0489634299335169"/>
    <n v="5.4634302134848767E-2"/>
    <n v="4.8963429933516878E-2"/>
    <m/>
    <m/>
    <m/>
    <m/>
    <m/>
    <m/>
    <m/>
    <m/>
    <m/>
    <m/>
    <m/>
    <m/>
    <m/>
    <m/>
    <m/>
    <m/>
    <m/>
    <m/>
  </r>
  <r>
    <x v="45"/>
    <n v="168899"/>
    <n v="7.3"/>
    <n v="6.9"/>
    <n v="7.7"/>
    <x v="7"/>
    <x v="3"/>
    <s v="Hawaii"/>
    <x v="45"/>
    <n v="1233"/>
    <n v="167666"/>
    <n v="4.0598642632421275E-4"/>
    <n v="6.8942344157174809"/>
    <n v="7.7062072683659064"/>
    <n v="5.7655842825194981E-3"/>
    <n v="6.2072683659062378E-3"/>
    <n v="1165"/>
    <n v="1302"/>
    <n v="6.8976133665681854"/>
    <n v="7.7087490156839298"/>
    <n v="2.3866334318149995E-3"/>
    <n v="8.7490156839296063E-3"/>
    <n v="7.3114266091931111E-3"/>
    <n v="4.0644548063757267E-4"/>
    <n v="6.9049811285555389"/>
    <n v="7.7178720898306832"/>
    <n v="4.9811285555385609E-3"/>
    <n v="1.7872089830683002E-2"/>
    <n v="137.16759971747476"/>
    <n v="6.9083321480775099"/>
    <n v="7.7204416338194468"/>
    <n v="8.3321480775095935E-3"/>
    <n v="2.0441633819446636E-2"/>
    <m/>
    <m/>
    <m/>
    <m/>
    <m/>
    <m/>
    <m/>
    <m/>
    <m/>
    <m/>
    <m/>
    <m/>
    <m/>
    <m/>
    <m/>
    <m/>
    <m/>
    <m/>
  </r>
  <r>
    <x v="21"/>
    <n v="266586"/>
    <n v="8.5"/>
    <n v="8.1"/>
    <n v="8.8000000000000007"/>
    <x v="7"/>
    <x v="3"/>
    <s v="Idaho"/>
    <x v="21"/>
    <n v="2266"/>
    <n v="264320"/>
    <n v="3.484873750232011E-4"/>
    <n v="8.1515838965364438"/>
    <n v="8.8485586465828483"/>
    <n v="5.1583896536444129E-2"/>
    <n v="4.8558646582847587E-2"/>
    <n v="2174"/>
    <n v="2359"/>
    <n v="8.1549668774804385"/>
    <n v="8.8489268003571073"/>
    <n v="5.4966877480438825E-2"/>
    <n v="4.8926800357106615E-2"/>
    <n v="8.5071535997018298E-3"/>
    <n v="3.4870069765312138E-4"/>
    <n v="8.1584529020487082"/>
    <n v="8.8558542973549521"/>
    <n v="5.8452902048708566E-2"/>
    <n v="5.5854297354951399E-2"/>
    <n v="185.82309705820128"/>
    <n v="8.1605104267159057"/>
    <n v="8.8575478533535801"/>
    <n v="6.0510426715906007E-2"/>
    <n v="5.754785335357937E-2"/>
    <m/>
    <m/>
    <m/>
    <m/>
    <m/>
    <m/>
    <m/>
    <m/>
    <m/>
    <m/>
    <m/>
    <m/>
    <m/>
    <m/>
    <m/>
    <m/>
    <m/>
    <m/>
  </r>
  <r>
    <x v="34"/>
    <n v="1831161"/>
    <n v="9.8000000000000007"/>
    <n v="9.6999999999999993"/>
    <n v="10"/>
    <x v="7"/>
    <x v="3"/>
    <s v="Illinois"/>
    <x v="34"/>
    <n v="17945"/>
    <n v="1813216"/>
    <n v="1.4267727246553623E-4"/>
    <n v="9.6571164103400715"/>
    <n v="9.9424709552711459"/>
    <n v="4.2883589659927779E-2"/>
    <n v="5.7529044728854117E-2"/>
    <n v="17685"/>
    <n v="18207"/>
    <n v="9.6578072599842404"/>
    <n v="9.9428723088794477"/>
    <n v="4.2192740015758901E-2"/>
    <n v="5.7127691120552271E-2"/>
    <n v="9.8008220358319596E-3"/>
    <n v="1.4268824021771413E-4"/>
    <n v="9.6581337956142459"/>
    <n v="9.9435102760496736"/>
    <n v="4.1866204385753392E-2"/>
    <n v="5.6489723950326365E-2"/>
    <n v="522.53702677302465"/>
    <n v="9.6584162253431742"/>
    <n v="9.9437739468013575"/>
    <n v="4.1583774656825057E-2"/>
    <n v="5.6226053198642489E-2"/>
    <m/>
    <m/>
    <m/>
    <m/>
    <m/>
    <m/>
    <m/>
    <m/>
    <m/>
    <m/>
    <m/>
    <m/>
    <m/>
    <m/>
    <m/>
    <m/>
    <m/>
    <m/>
  </r>
  <r>
    <x v="22"/>
    <n v="949973"/>
    <n v="13.3"/>
    <n v="13.1"/>
    <n v="13.6"/>
    <x v="7"/>
    <x v="3"/>
    <s v="Indiana"/>
    <x v="22"/>
    <n v="12635"/>
    <n v="937338"/>
    <n v="2.3036523172922582E-4"/>
    <n v="13.070012779014238"/>
    <n v="13.530743242472688"/>
    <n v="2.9987220985761454E-2"/>
    <n v="6.9256757527311308E-2"/>
    <n v="12416"/>
    <n v="12854"/>
    <n v="13.069845142967221"/>
    <n v="13.530910878519705"/>
    <n v="3.0154857032778537E-2"/>
    <n v="6.9089121480294224E-2"/>
    <n v="1.3302346097200232E-2"/>
    <n v="2.3038998555025047E-4"/>
    <n v="13.071956111649982"/>
    <n v="13.532736082750482"/>
    <n v="2.8043888350017809E-2"/>
    <n v="6.7263917249517746E-2"/>
    <n v="437.68981504108217"/>
    <n v="13.072503749480216"/>
    <n v="13.533241102160254"/>
    <n v="2.7496250519783771E-2"/>
    <n v="6.6758897839745757E-2"/>
    <m/>
    <m/>
    <m/>
    <m/>
    <m/>
    <m/>
    <m/>
    <m/>
    <m/>
    <m/>
    <m/>
    <m/>
    <m/>
    <m/>
    <m/>
    <m/>
    <m/>
    <m/>
  </r>
  <r>
    <x v="33"/>
    <n v="436504"/>
    <n v="1.4"/>
    <n v="1.3"/>
    <n v="1.5"/>
    <x v="7"/>
    <x v="3"/>
    <s v="Iowa"/>
    <x v="33"/>
    <n v="611"/>
    <n v="435893"/>
    <n v="1.1091142924231888E-4"/>
    <n v="1.2888466485759831"/>
    <n v="1.5106695070606206"/>
    <n v="1.1153351424016966E-2"/>
    <n v="1.0669507060620642E-2"/>
    <n v="563"/>
    <n v="660"/>
    <n v="1.2897934497736561"/>
    <n v="1.5120136356138776"/>
    <n v="1.020655022634398E-2"/>
    <n v="1.2013635613877582E-2"/>
    <n v="1.4041459767640139E-3"/>
    <n v="1.1117102744213809E-4"/>
    <n v="1.2929749493218758"/>
    <n v="1.5153170042061521"/>
    <n v="7.0250506781242006E-3"/>
    <n v="1.5317004206152118E-2"/>
    <n v="96.863197765969588"/>
    <n v="1.2943390172308331"/>
    <n v="1.5162438458869465"/>
    <n v="5.6609827691669334E-3"/>
    <n v="1.6243845886946495E-2"/>
    <m/>
    <m/>
    <m/>
    <m/>
    <m/>
    <m/>
    <m/>
    <m/>
    <m/>
    <m/>
    <m/>
    <m/>
    <m/>
    <m/>
    <m/>
    <m/>
    <m/>
    <m/>
  </r>
  <r>
    <x v="35"/>
    <n v="434554"/>
    <n v="7.3"/>
    <n v="7"/>
    <n v="7.6"/>
    <x v="7"/>
    <x v="3"/>
    <s v="Kansas"/>
    <x v="35"/>
    <n v="3172"/>
    <n v="431382"/>
    <n v="2.5309295840854286E-4"/>
    <n v="7.0463450861152683"/>
    <n v="7.5525310029323531"/>
    <n v="4.634508611526833E-2"/>
    <n v="4.7468997067646512E-2"/>
    <n v="3063"/>
    <n v="3283"/>
    <n v="7.0486061571174119"/>
    <n v="7.5548723518826195"/>
    <n v="4.8606157117411897E-2"/>
    <n v="4.5127648117380126E-2"/>
    <n v="7.303793480645574E-3"/>
    <n v="2.5320424229008083E-4"/>
    <n v="7.0505892383554931"/>
    <n v="7.5569977229356553"/>
    <n v="5.0589238355493116E-2"/>
    <n v="4.3002277064344341E-2"/>
    <n v="219.98144879238521"/>
    <n v="7.0518345606807884"/>
    <n v="7.5580535902440387"/>
    <n v="5.18345606807884E-2"/>
    <n v="4.1946409755960978E-2"/>
    <m/>
    <m/>
    <m/>
    <m/>
    <m/>
    <m/>
    <m/>
    <m/>
    <m/>
    <m/>
    <m/>
    <m/>
    <m/>
    <m/>
    <m/>
    <m/>
    <m/>
    <m/>
  </r>
  <r>
    <x v="36"/>
    <n v="608929"/>
    <n v="8"/>
    <n v="7.7"/>
    <n v="8.1999999999999993"/>
    <x v="7"/>
    <x v="3"/>
    <s v="Kentucky"/>
    <x v="36"/>
    <n v="4871"/>
    <n v="604058"/>
    <n v="2.2374147124973597E-4"/>
    <n v="7.7755490864343288"/>
    <n v="8.223032028933801"/>
    <n v="7.5549086434328672E-2"/>
    <n v="2.303202893380174E-2"/>
    <n v="4736"/>
    <n v="5008"/>
    <n v="7.7775898339543694"/>
    <n v="8.2242757365801271"/>
    <n v="7.7589833954369247E-2"/>
    <n v="2.4275736580127827E-2"/>
    <n v="8.0023943489996186E-3"/>
    <n v="2.2380534071088378E-4"/>
    <n v="7.7785890082887352"/>
    <n v="8.2261996897105014"/>
    <n v="7.8589008288735052E-2"/>
    <n v="2.6199689710502128E-2"/>
    <n v="272.49854621708488"/>
    <n v="7.7794645546674088"/>
    <n v="8.2269663605550001"/>
    <n v="7.9464554667408649E-2"/>
    <n v="2.696636055500079E-2"/>
    <m/>
    <m/>
    <m/>
    <m/>
    <m/>
    <m/>
    <m/>
    <m/>
    <m/>
    <m/>
    <m/>
    <m/>
    <m/>
    <m/>
    <m/>
    <m/>
    <m/>
    <m/>
  </r>
  <r>
    <x v="37"/>
    <n v="632481"/>
    <n v="6.1"/>
    <n v="5.9"/>
    <n v="6.3"/>
    <x v="7"/>
    <x v="3"/>
    <s v="Louisiana"/>
    <x v="37"/>
    <n v="3858"/>
    <n v="628623"/>
    <n v="1.9189033924360836E-4"/>
    <n v="5.9078976385770696"/>
    <n v="6.291678317064286"/>
    <n v="7.8976385770692659E-3"/>
    <n v="8.3216829357137811E-3"/>
    <n v="3737"/>
    <n v="3980"/>
    <n v="5.9084778831300859"/>
    <n v="6.2926791476740016"/>
    <n v="8.4778831300855728E-3"/>
    <n v="7.3208523259982172E-3"/>
    <n v="6.1027877292797626E-3"/>
    <n v="1.9196008443443465E-4"/>
    <n v="5.9108276448453276"/>
    <n v="6.2947478137141974"/>
    <n v="1.0827644845327278E-2"/>
    <n v="5.2521862858023738E-3"/>
    <n v="242.74875119356915"/>
    <n v="5.9116774169472341"/>
    <n v="6.2954791071722065"/>
    <n v="1.1677416947233787E-2"/>
    <n v="4.5208928277933325E-3"/>
    <m/>
    <m/>
    <m/>
    <m/>
    <m/>
    <m/>
    <m/>
    <m/>
    <m/>
    <m/>
    <m/>
    <m/>
    <m/>
    <m/>
    <m/>
    <m/>
    <m/>
    <m/>
  </r>
  <r>
    <x v="23"/>
    <n v="164158"/>
    <n v="15.2"/>
    <n v="14.6"/>
    <n v="15.8"/>
    <x v="7"/>
    <x v="3"/>
    <s v="Maine"/>
    <x v="23"/>
    <n v="2495"/>
    <n v="161663"/>
    <n v="5.9182813113543473E-4"/>
    <n v="14.606943783727075"/>
    <n v="15.790600045997943"/>
    <n v="6.9437837270758251E-3"/>
    <n v="9.3999540020579531E-3"/>
    <n v="2399"/>
    <n v="2593"/>
    <n v="14.613969468438944"/>
    <n v="15.795757745586569"/>
    <n v="1.3969468438943977E-2"/>
    <n v="4.2422544134321782E-3"/>
    <n v="1.5210116475433721E-2"/>
    <n v="5.9214730319620936E-4"/>
    <n v="14.617969172237512"/>
    <n v="15.802263778629932"/>
    <n v="1.7969172237512154E-2"/>
    <n v="2.2637786299313234E-3"/>
    <n v="194.32544759230549"/>
    <n v="14.621290698766247"/>
    <n v="15.805033801703184"/>
    <n v="2.1290698766247118E-2"/>
    <n v="5.0338017031830162E-3"/>
    <m/>
    <m/>
    <m/>
    <m/>
    <m/>
    <m/>
    <m/>
    <m/>
    <m/>
    <m/>
    <m/>
    <m/>
    <m/>
    <m/>
    <m/>
    <m/>
    <m/>
    <m/>
  </r>
  <r>
    <x v="2"/>
    <n v="777929"/>
    <n v="11.3"/>
    <n v="11.1"/>
    <n v="11.6"/>
    <x v="7"/>
    <x v="3"/>
    <s v="Maryland"/>
    <x v="2"/>
    <n v="8791"/>
    <n v="769138"/>
    <n v="2.3488723896767375E-4"/>
    <n v="11.065629903342229"/>
    <n v="11.535404381277576"/>
    <n v="3.4370096657770688E-2"/>
    <n v="6.4595618722423254E-2"/>
    <n v="8608"/>
    <n v="8974"/>
    <n v="11.065277165396843"/>
    <n v="11.535757119222962"/>
    <n v="3.4722834603156727E-2"/>
    <n v="6.4242880777037215E-2"/>
    <n v="1.1302930356971944E-2"/>
    <n v="2.3492384578265984E-4"/>
    <n v="11.068006511189283"/>
    <n v="11.537854202754605"/>
    <n v="3.1993488810716286E-2"/>
    <n v="6.2145797245394263E-2"/>
    <n v="365.46110557057017"/>
    <n v="11.068680633765045"/>
    <n v="11.538465538185893"/>
    <n v="3.1319366234955126E-2"/>
    <n v="6.1534461814106933E-2"/>
    <m/>
    <m/>
    <m/>
    <m/>
    <m/>
    <m/>
    <m/>
    <m/>
    <m/>
    <m/>
    <m/>
    <m/>
    <m/>
    <m/>
    <m/>
    <m/>
    <m/>
    <m/>
  </r>
  <r>
    <x v="17"/>
    <n v="858611"/>
    <n v="15.5"/>
    <n v="15.2"/>
    <n v="15.7"/>
    <x v="7"/>
    <x v="3"/>
    <s v="Massachusetts"/>
    <x v="17"/>
    <n v="13308"/>
    <n v="845303"/>
    <n v="2.6128592766315689E-4"/>
    <n v="15.238166094265283"/>
    <n v="15.760737949591597"/>
    <n v="3.8166094265283945E-2"/>
    <n v="6.073794959159784E-2"/>
    <n v="13085"/>
    <n v="13533"/>
    <n v="15.239730215429338"/>
    <n v="15.761503171983588"/>
    <n v="3.9730215429338855E-2"/>
    <n v="6.1503171983588345E-2"/>
    <n v="1.5501619686419891E-2"/>
    <n v="2.6131231658116469E-4"/>
    <n v="15.240307369838725"/>
    <n v="15.762932003001055"/>
    <n v="4.0307369838725293E-2"/>
    <n v="6.2932003001055392E-2"/>
    <n v="448.69409148894096"/>
    <n v="15.240912516061469"/>
    <n v="15.763491523345566"/>
    <n v="4.0912516061469617E-2"/>
    <n v="6.3491523345566847E-2"/>
    <m/>
    <m/>
    <m/>
    <m/>
    <m/>
    <m/>
    <m/>
    <m/>
    <m/>
    <m/>
    <m/>
    <m/>
    <m/>
    <m/>
    <m/>
    <m/>
    <m/>
    <m/>
  </r>
  <r>
    <x v="38"/>
    <n v="1383880"/>
    <n v="10.3"/>
    <n v="10.1"/>
    <n v="10.5"/>
    <x v="7"/>
    <x v="3"/>
    <s v="Michigan"/>
    <x v="38"/>
    <n v="14254"/>
    <n v="1369626"/>
    <n v="1.68216973399442E-4"/>
    <n v="10.131809040416785"/>
    <n v="10.468242987215667"/>
    <n v="3.180904041678545E-2"/>
    <n v="3.1757012784332517E-2"/>
    <n v="14022"/>
    <n v="14487"/>
    <n v="10.132381420354365"/>
    <n v="10.468393213284388"/>
    <n v="3.2381420354365531E-2"/>
    <n v="3.160678671561179E-2"/>
    <n v="1.0301385349208551E-2"/>
    <n v="1.6823321596587002E-4"/>
    <n v="10.13315213324268"/>
    <n v="10.469618565174422"/>
    <n v="3.3152133242680293E-2"/>
    <n v="3.0381434825578424E-2"/>
    <n v="465.59197698300585"/>
    <n v="10.133527338635476"/>
    <n v="10.46996596378208"/>
    <n v="3.3527338635476411E-2"/>
    <n v="3.0034036217919891E-2"/>
    <m/>
    <m/>
    <m/>
    <m/>
    <m/>
    <m/>
    <m/>
    <m/>
    <m/>
    <m/>
    <m/>
    <m/>
    <m/>
    <m/>
    <m/>
    <m/>
    <m/>
    <m/>
  </r>
  <r>
    <x v="15"/>
    <n v="777804"/>
    <n v="18.399999999999999"/>
    <n v="18.100000000000001"/>
    <n v="18.7"/>
    <x v="7"/>
    <x v="3"/>
    <s v="Minnesota"/>
    <x v="15"/>
    <n v="14312"/>
    <n v="763492"/>
    <n v="2.986725031935343E-4"/>
    <n v="18.101849993476577"/>
    <n v="18.69919499986365"/>
    <n v="1.849993476575662E-3"/>
    <n v="8.0500013634932088E-4"/>
    <n v="14080"/>
    <n v="14544"/>
    <n v="18.102246838535159"/>
    <n v="18.698798154805065"/>
    <n v="2.2468385351572806E-3"/>
    <n v="1.2018451949344922E-3"/>
    <n v="1.8402901033452962E-2"/>
    <n v="2.9870017713809878E-4"/>
    <n v="18.104200856314865"/>
    <n v="18.701601210591061"/>
    <n v="4.2008563148634437E-3"/>
    <n v="1.6012105910618857E-3"/>
    <n v="464.62525214247665"/>
    <n v="18.104867748475453"/>
    <n v="18.702219983020999"/>
    <n v="4.86774847545135E-3"/>
    <n v="2.219983020999905E-3"/>
    <m/>
    <m/>
    <m/>
    <m/>
    <m/>
    <m/>
    <m/>
    <m/>
    <m/>
    <m/>
    <m/>
    <m/>
    <m/>
    <m/>
    <m/>
    <m/>
    <m/>
    <m/>
  </r>
  <r>
    <x v="48"/>
    <n v="438190"/>
    <n v="7.9"/>
    <n v="7.7"/>
    <n v="8.1999999999999993"/>
    <x v="7"/>
    <x v="3"/>
    <s v="Mississippi"/>
    <x v="48"/>
    <n v="3462"/>
    <n v="434728"/>
    <n v="2.6213604097414768E-4"/>
    <n v="7.6385463114300602"/>
    <n v="8.1628183933783554"/>
    <n v="6.1453688569939935E-2"/>
    <n v="3.7181606621643937E-2"/>
    <n v="3347"/>
    <n v="3577"/>
    <n v="7.638239120016431"/>
    <n v="8.1631255847919846"/>
    <n v="6.1760879983569161E-2"/>
    <n v="3.687441520801471E-2"/>
    <n v="7.9049963775811513E-3"/>
    <n v="2.6224136502469219E-4"/>
    <n v="7.6427550125564583"/>
    <n v="8.1672377426058436"/>
    <n v="5.7244987443541895E-2"/>
    <n v="3.2762257394155725E-2"/>
    <n v="229.74644329875389"/>
    <n v="7.6439858136978041"/>
    <n v="8.1682890365224079"/>
    <n v="5.6014186302196123E-2"/>
    <n v="3.1710963477591392E-2"/>
    <m/>
    <m/>
    <m/>
    <m/>
    <m/>
    <m/>
    <m/>
    <m/>
    <m/>
    <m/>
    <m/>
    <m/>
    <m/>
    <m/>
    <m/>
    <m/>
    <m/>
    <m/>
  </r>
  <r>
    <x v="9"/>
    <n v="817879"/>
    <n v="10.8"/>
    <n v="10.6"/>
    <n v="11.1"/>
    <x v="7"/>
    <x v="3"/>
    <s v="Missouri"/>
    <x v="9"/>
    <n v="8833"/>
    <n v="809046"/>
    <n v="2.2400371851352268E-4"/>
    <n v="10.575882328199988"/>
    <n v="11.023889765227034"/>
    <n v="2.4117671800011564E-2"/>
    <n v="7.6110234772965413E-2"/>
    <n v="8650"/>
    <n v="9017"/>
    <n v="10.576136567878622"/>
    <n v="11.024858200296132"/>
    <n v="2.3863432121377315E-2"/>
    <n v="7.5141799703867918E-2"/>
    <n v="1.0802183737773368E-2"/>
    <n v="2.2403854201904046E-4"/>
    <n v="10.578145195754328"/>
    <n v="11.026222279792409"/>
    <n v="2.1854804245672099E-2"/>
    <n v="7.3777720207591102E-2"/>
    <n v="366.42575371153953"/>
    <n v="10.57878636642141"/>
    <n v="11.026803778130358"/>
    <n v="2.1213633578589963E-2"/>
    <n v="7.3196221869642031E-2"/>
    <m/>
    <m/>
    <m/>
    <m/>
    <m/>
    <m/>
    <m/>
    <m/>
    <m/>
    <m/>
    <m/>
    <m/>
    <m/>
    <m/>
    <m/>
    <m/>
    <m/>
    <m/>
  </r>
  <r>
    <x v="39"/>
    <n v="131621"/>
    <n v="4.4000000000000004"/>
    <n v="4"/>
    <n v="4.8"/>
    <x v="7"/>
    <x v="3"/>
    <s v="Montana"/>
    <x v="39"/>
    <n v="579"/>
    <n v="131042"/>
    <n v="3.5752371153848449E-4"/>
    <n v="4.0414703699530712"/>
    <n v="4.7565177930300404"/>
    <n v="4.1470369953071184E-2"/>
    <n v="4.3482206969959414E-2"/>
    <n v="533"/>
    <n v="627"/>
    <n v="4.0495057779533665"/>
    <n v="4.76367752866184"/>
    <n v="4.9505777953366525E-2"/>
    <n v="3.6322471338159801E-2"/>
    <n v="4.4134581509987243E-3"/>
    <n v="3.5839514980939857E-4"/>
    <n v="4.0550630011893256"/>
    <n v="4.7718533008081225"/>
    <n v="5.5063001189325611E-2"/>
    <n v="2.8146699191877289E-2"/>
    <n v="94.153189162651955"/>
    <n v="4.059599456354845"/>
    <n v="4.7749141957242216"/>
    <n v="5.9599456354844982E-2"/>
    <n v="2.5085804275778223E-2"/>
    <m/>
    <m/>
    <m/>
    <m/>
    <m/>
    <m/>
    <m/>
    <m/>
    <m/>
    <m/>
    <m/>
    <m/>
    <m/>
    <m/>
    <m/>
    <m/>
    <m/>
    <m/>
  </r>
  <r>
    <x v="40"/>
    <n v="273431"/>
    <n v="9.5"/>
    <n v="9.1"/>
    <n v="9.8000000000000007"/>
    <x v="7"/>
    <x v="3"/>
    <s v="Nebraska"/>
    <x v="40"/>
    <n v="2598"/>
    <n v="270833"/>
    <n v="3.6361921795126639E-4"/>
    <n v="9.1378637887304919"/>
    <n v="9.8651022246330271"/>
    <n v="3.7863788730492232E-2"/>
    <n v="6.5102224633026395E-2"/>
    <n v="2499"/>
    <n v="2697"/>
    <n v="9.13941725700451"/>
    <n v="9.863548756359009"/>
    <n v="3.9417257004510375E-2"/>
    <n v="6.3548756359008252E-2"/>
    <n v="9.5083739714344178E-3"/>
    <n v="3.6381249609815781E-4"/>
    <n v="9.1445614753362605"/>
    <n v="9.8721864675325754"/>
    <n v="4.456147533626087E-2"/>
    <n v="7.2186467532574738E-2"/>
    <n v="198.86768604819434"/>
    <n v="9.14655525624703"/>
    <n v="9.8738498650364672"/>
    <n v="4.6555256247030385E-2"/>
    <n v="7.3849865036466511E-2"/>
    <m/>
    <m/>
    <m/>
    <m/>
    <m/>
    <m/>
    <m/>
    <m/>
    <m/>
    <m/>
    <m/>
    <m/>
    <m/>
    <m/>
    <m/>
    <m/>
    <m/>
    <m/>
  </r>
  <r>
    <x v="18"/>
    <n v="419082"/>
    <n v="11.1"/>
    <n v="10.8"/>
    <n v="11.4"/>
    <x v="7"/>
    <x v="3"/>
    <s v="Nevada"/>
    <x v="18"/>
    <n v="4652"/>
    <n v="414430"/>
    <n v="3.1720865260620224E-4"/>
    <n v="10.78324424205403"/>
    <n v="11.417661547266436"/>
    <n v="1.6755757945970728E-2"/>
    <n v="1.7661547266435207E-2"/>
    <n v="4519"/>
    <n v="4785"/>
    <n v="10.783092568996043"/>
    <n v="11.417813220324424"/>
    <n v="1.690743100395764E-2"/>
    <n v="1.7813220324423895E-2"/>
    <n v="1.1104934285563643E-2"/>
    <n v="3.1730215096314844E-4"/>
    <n v="10.787632134600495"/>
    <n v="11.422236436526791"/>
    <n v="1.2367865399506073E-2"/>
    <n v="2.2236436526791081E-2"/>
    <n v="265.88649664631572"/>
    <n v="10.788905359694594"/>
    <n v="11.423349357422543"/>
    <n v="1.1094640305406855E-2"/>
    <n v="2.3349357422542738E-2"/>
    <m/>
    <m/>
    <m/>
    <m/>
    <m/>
    <m/>
    <m/>
    <m/>
    <m/>
    <m/>
    <m/>
    <m/>
    <m/>
    <m/>
    <m/>
    <m/>
    <m/>
    <m/>
  </r>
  <r>
    <x v="24"/>
    <n v="169433"/>
    <n v="12.3"/>
    <n v="11.7"/>
    <n v="12.8"/>
    <x v="7"/>
    <x v="3"/>
    <s v="New Hampshire"/>
    <x v="24"/>
    <n v="2084"/>
    <n v="167349"/>
    <n v="5.2482136716121882E-4"/>
    <n v="11.775025770055262"/>
    <n v="12.824668504377698"/>
    <n v="7.5025770055262342E-2"/>
    <n v="2.4668504377697076E-2"/>
    <n v="1996"/>
    <n v="2173"/>
    <n v="11.780467795529797"/>
    <n v="12.825128516876877"/>
    <n v="8.0467795529797215E-2"/>
    <n v="2.5128516876876006E-2"/>
    <n v="1.2310904236947204E-2"/>
    <n v="5.2516472918514299E-4"/>
    <n v="11.785739507762061"/>
    <n v="12.836068966132347"/>
    <n v="8.5739507762061962E-2"/>
    <n v="3.6068966132345892E-2"/>
    <n v="177.86453541488092"/>
    <n v="11.788985468006196"/>
    <n v="12.838724910051381"/>
    <n v="8.8985468006196555E-2"/>
    <n v="3.8724910051380235E-2"/>
    <m/>
    <m/>
    <m/>
    <m/>
    <m/>
    <m/>
    <m/>
    <m/>
    <m/>
    <m/>
    <m/>
    <m/>
    <m/>
    <m/>
    <m/>
    <m/>
    <m/>
    <m/>
  </r>
  <r>
    <x v="3"/>
    <n v="1194487"/>
    <n v="12.7"/>
    <n v="12.5"/>
    <n v="12.9"/>
    <x v="7"/>
    <x v="3"/>
    <s v="New Jersey"/>
    <x v="3"/>
    <n v="15170"/>
    <n v="1179317"/>
    <n v="2.0080939125378261E-4"/>
    <n v="12.499203250156295"/>
    <n v="12.900822032663861"/>
    <n v="7.967498437047027E-4"/>
    <n v="8.2203266386038365E-4"/>
    <n v="14931"/>
    <n v="15410"/>
    <n v="12.499926746795905"/>
    <n v="12.900935715499624"/>
    <n v="7.3253204094569924E-5"/>
    <n v="9.3571549962412348E-4"/>
    <n v="1.2701579788490482E-2"/>
    <n v="2.0082741286843279E-4"/>
    <n v="12.500752375622049"/>
    <n v="12.902407201358916"/>
    <n v="7.5237562204932829E-4"/>
    <n v="2.4072013589151453E-3"/>
    <n v="479.73599079554356"/>
    <n v="12.5011864601453"/>
    <n v="12.902810293618687"/>
    <n v="1.1864601453002166E-3"/>
    <n v="2.8102936186868988E-3"/>
    <m/>
    <m/>
    <m/>
    <m/>
    <m/>
    <m/>
    <m/>
    <m/>
    <m/>
    <m/>
    <m/>
    <m/>
    <m/>
    <m/>
    <m/>
    <m/>
    <m/>
    <m/>
  </r>
  <r>
    <x v="49"/>
    <n v="305701"/>
    <n v="6.8"/>
    <n v="6.5"/>
    <n v="7.1"/>
    <x v="7"/>
    <x v="3"/>
    <s v="New Mexico"/>
    <x v="49"/>
    <n v="2079"/>
    <n v="303622"/>
    <n v="2.9133768500783005E-4"/>
    <n v="6.5094251518818105"/>
    <n v="7.0921005218974704"/>
    <n v="9.4251518818104785E-3"/>
    <n v="7.8994781025292227E-3"/>
    <n v="1990"/>
    <n v="2168"/>
    <n v="6.5096286894710849"/>
    <n v="7.0918969843081969"/>
    <n v="9.6286894710848614E-3"/>
    <n v="8.1030156918027174E-3"/>
    <n v="6.806960332980702E-3"/>
    <n v="2.9153354106606577E-4"/>
    <n v="6.5154267919146358"/>
    <n v="7.0984938740467678"/>
    <n v="1.5426791914635807E-2"/>
    <n v="1.5061259532318516E-3"/>
    <n v="178.14459203730379"/>
    <n v="6.5172289188624779"/>
    <n v="7.0999628761894185"/>
    <n v="1.7228918862477904E-2"/>
    <n v="3.7123810581185523E-5"/>
    <m/>
    <m/>
    <m/>
    <m/>
    <m/>
    <m/>
    <m/>
    <m/>
    <m/>
    <m/>
    <m/>
    <m/>
    <m/>
    <m/>
    <m/>
    <m/>
    <m/>
    <m/>
  </r>
  <r>
    <x v="25"/>
    <n v="2435476"/>
    <n v="10.9"/>
    <n v="10.8"/>
    <n v="11"/>
    <x v="7"/>
    <x v="3"/>
    <s v="New York"/>
    <x v="25"/>
    <n v="26547"/>
    <n v="2408929"/>
    <n v="1.3040433672536694E-4"/>
    <n v="10.769723605409968"/>
    <n v="11.030532278860703"/>
    <n v="3.0276394590032396E-2"/>
    <n v="3.0532278860702533E-2"/>
    <n v="26230"/>
    <n v="26865"/>
    <n v="10.769968581090513"/>
    <n v="11.030697900533612"/>
    <n v="3.0031418909487684E-2"/>
    <n v="3.0697900533612099E-2"/>
    <n v="1.0900899394637523E-2"/>
    <n v="1.3041107939348908E-4"/>
    <n v="10.770488315244034"/>
    <n v="11.031310474031011"/>
    <n v="2.9511684755966883E-2"/>
    <n v="3.1310474031011282E-2"/>
    <n v="635.19896489170605"/>
    <n v="10.770699391727247"/>
    <n v="11.03150999425362"/>
    <n v="2.9300608272754047E-2"/>
    <n v="3.1509994253619666E-2"/>
    <m/>
    <m/>
    <m/>
    <m/>
    <m/>
    <m/>
    <m/>
    <m/>
    <m/>
    <m/>
    <m/>
    <m/>
    <m/>
    <m/>
    <m/>
    <m/>
    <m/>
    <m/>
  </r>
  <r>
    <x v="10"/>
    <n v="1396051"/>
    <n v="10"/>
    <n v="9.8000000000000007"/>
    <n v="10.199999999999999"/>
    <x v="7"/>
    <x v="3"/>
    <s v="North Carolina"/>
    <x v="10"/>
    <n v="13961"/>
    <n v="1382090"/>
    <n v="1.6505268393542639E-4"/>
    <n v="9.8352983061072017"/>
    <n v="10.165403673978053"/>
    <n v="3.5298306107200972E-2"/>
    <n v="3.4596326021945956E-2"/>
    <n v="13731"/>
    <n v="14191"/>
    <n v="9.8356005618705904"/>
    <n v="10.165101418214665"/>
    <n v="3.5600561870589686E-2"/>
    <n v="3.489858178533467E-2"/>
    <n v="1.000169929916196E-2"/>
    <n v="1.6506897743100678E-4"/>
    <n v="9.8366303217309525"/>
    <n v="10.166768276592967"/>
    <n v="3.663032173095182E-2"/>
    <n v="3.3231723407032732E-2"/>
    <n v="460.85177050001965"/>
    <n v="9.8370024130355187"/>
    <n v="10.167112489526817"/>
    <n v="3.7002413035517989E-2"/>
    <n v="3.2887510473182502E-2"/>
    <m/>
    <m/>
    <m/>
    <m/>
    <m/>
    <m/>
    <m/>
    <m/>
    <m/>
    <m/>
    <m/>
    <m/>
    <m/>
    <m/>
    <m/>
    <m/>
    <m/>
    <m/>
  </r>
  <r>
    <x v="46"/>
    <n v="95492"/>
    <n v="8.3000000000000007"/>
    <n v="7.7"/>
    <n v="8.9"/>
    <x v="7"/>
    <x v="3"/>
    <s v="North Dakota"/>
    <x v="46"/>
    <n v="793"/>
    <n v="94699"/>
    <n v="5.7558159338102111E-4"/>
    <n v="7.7287789813268075"/>
    <n v="8.8799421680888493"/>
    <n v="2.877898132680734E-2"/>
    <n v="2.0057831911151069E-2"/>
    <n v="738"/>
    <n v="848"/>
    <n v="7.7283960960080424"/>
    <n v="8.8803250534076152"/>
    <n v="2.8396096008042271E-2"/>
    <n v="1.9674946592385112E-2"/>
    <n v="8.3241397454268153E-3"/>
    <n v="5.765886258175556E-4"/>
    <n v="7.7475511196092599"/>
    <n v="8.9007283712443712"/>
    <n v="4.7551119609259729E-2"/>
    <n v="7.2837124437086231E-4"/>
    <n v="109.95962579675029"/>
    <n v="7.7536456582903837"/>
    <n v="8.9051054927394748"/>
    <n v="5.364565829038348E-2"/>
    <n v="5.1054927394744709E-3"/>
    <m/>
    <m/>
    <m/>
    <m/>
    <m/>
    <m/>
    <m/>
    <m/>
    <m/>
    <m/>
    <m/>
    <m/>
    <m/>
    <m/>
    <m/>
    <m/>
    <m/>
    <m/>
  </r>
  <r>
    <x v="41"/>
    <n v="1564662"/>
    <n v="11.2"/>
    <n v="11.1"/>
    <n v="11.4"/>
    <x v="7"/>
    <x v="3"/>
    <s v="Ohio"/>
    <x v="41"/>
    <n v="17524"/>
    <n v="1547138"/>
    <n v="1.6489156387651971E-4"/>
    <n v="11.034971409724166"/>
    <n v="11.364754537477207"/>
    <n v="6.5028590275833409E-2"/>
    <n v="3.5245462522793147E-2"/>
    <n v="17267"/>
    <n v="17783"/>
    <n v="11.03561024681369"/>
    <n v="11.365393931724551"/>
    <n v="6.4389753186310017E-2"/>
    <n v="3.4606068275449431E-2"/>
    <n v="1.1201063041722701E-2"/>
    <n v="1.6490446193001288E-4"/>
    <n v="11.036158579792689"/>
    <n v="11.365967503652712"/>
    <n v="6.3841420207310762E-2"/>
    <n v="3.4032496347288443E-2"/>
    <n v="516.00614949986095"/>
    <n v="11.036489196031889"/>
    <n v="11.366276001512833"/>
    <n v="6.3510803968110707E-2"/>
    <n v="3.3723998487166895E-2"/>
    <m/>
    <m/>
    <m/>
    <m/>
    <m/>
    <m/>
    <m/>
    <m/>
    <m/>
    <m/>
    <m/>
    <m/>
    <m/>
    <m/>
    <m/>
    <m/>
    <m/>
    <m/>
  </r>
  <r>
    <x v="26"/>
    <n v="589376"/>
    <n v="7.5"/>
    <n v="7.3"/>
    <n v="7.7"/>
    <x v="7"/>
    <x v="3"/>
    <s v="Oklahoma"/>
    <x v="26"/>
    <n v="4420"/>
    <n v="584956"/>
    <n v="2.2025823524777585E-4"/>
    <n v="7.2791988176352724"/>
    <n v="7.7197152881308249"/>
    <n v="2.0801182364727389E-2"/>
    <n v="1.9715288130824682E-2"/>
    <n v="4291"/>
    <n v="4551"/>
    <n v="7.2805814963622542"/>
    <n v="7.7217260288847864"/>
    <n v="1.9418503637745665E-2"/>
    <n v="2.1726028884786253E-2"/>
    <n v="7.5026670719943534E-3"/>
    <n v="2.2032767973776855E-4"/>
    <n v="7.2823393922565849"/>
    <n v="7.7229947517321227"/>
    <n v="1.7660607743414936E-2"/>
    <n v="2.2994751732122509E-2"/>
    <n v="259.64367988209671"/>
    <n v="7.2832468766565679"/>
    <n v="7.7237839660137997"/>
    <n v="1.675312334343193E-2"/>
    <n v="2.3783966013799507E-2"/>
    <m/>
    <m/>
    <m/>
    <m/>
    <m/>
    <m/>
    <m/>
    <m/>
    <m/>
    <m/>
    <m/>
    <m/>
    <m/>
    <m/>
    <m/>
    <m/>
    <m/>
    <m/>
  </r>
  <r>
    <x v="19"/>
    <n v="529212"/>
    <n v="14.5"/>
    <n v="14.2"/>
    <n v="14.8"/>
    <x v="7"/>
    <x v="3"/>
    <s v="Oregon"/>
    <x v="19"/>
    <n v="7674"/>
    <n v="521538"/>
    <n v="3.2207531635004784E-4"/>
    <n v="14.178729654058786"/>
    <n v="14.822880286758883"/>
    <n v="2.1270345941212909E-2"/>
    <n v="2.2880286758882207E-2"/>
    <n v="7504"/>
    <n v="7844"/>
    <n v="14.179572647634597"/>
    <n v="14.822037293183072"/>
    <n v="2.0427352365402385E-2"/>
    <n v="2.2037293183071682E-2"/>
    <n v="1.4504329099920991E-2"/>
    <n v="3.2213198324137712E-4"/>
    <n v="14.182197116679614"/>
    <n v="14.826461083162368"/>
    <n v="1.7802883320385376E-2"/>
    <n v="2.6461083162367061E-2"/>
    <n v="340.90294681701442"/>
    <n v="14.183190804173789"/>
    <n v="14.827356983850668"/>
    <n v="1.6809195826210654E-2"/>
    <n v="2.735698385066776E-2"/>
    <m/>
    <m/>
    <m/>
    <m/>
    <m/>
    <m/>
    <m/>
    <m/>
    <m/>
    <m/>
    <m/>
    <m/>
    <m/>
    <m/>
    <m/>
    <m/>
    <m/>
    <m/>
  </r>
  <r>
    <x v="11"/>
    <n v="1607656"/>
    <n v="15"/>
    <n v="14.8"/>
    <n v="15.1"/>
    <x v="7"/>
    <x v="3"/>
    <s v="Pennsylvania"/>
    <x v="11"/>
    <n v="24115"/>
    <n v="1583541"/>
    <n v="1.8789563526976896E-4"/>
    <n v="14.81220388850895"/>
    <n v="15.187995159048489"/>
    <n v="1.220388850894949E-2"/>
    <n v="8.7995159048489313E-2"/>
    <n v="23813"/>
    <n v="24417"/>
    <n v="14.812248391446927"/>
    <n v="15.187950656110511"/>
    <n v="1.2248391446926021E-2"/>
    <n v="8.7950656110511005E-2"/>
    <n v="1.5001258417655192E-2"/>
    <n v="1.8790613212207969E-4"/>
    <n v="14.813352285533112"/>
    <n v="15.189164549777272"/>
    <n v="1.3352285533111186E-2"/>
    <n v="8.9164549777272839E-2"/>
    <n v="604.14913603608022"/>
    <n v="14.813672362296375"/>
    <n v="15.189466495144694"/>
    <n v="1.3672362296373919E-2"/>
    <n v="8.9466495144694846E-2"/>
    <m/>
    <m/>
    <m/>
    <m/>
    <m/>
    <m/>
    <m/>
    <m/>
    <m/>
    <m/>
    <m/>
    <m/>
    <m/>
    <m/>
    <m/>
    <m/>
    <m/>
    <m/>
  </r>
  <r>
    <x v="27"/>
    <n v="129705"/>
    <n v="14.4"/>
    <n v="13.8"/>
    <n v="15.1"/>
    <x v="7"/>
    <x v="3"/>
    <s v="Rhode Island"/>
    <x v="27"/>
    <n v="1868"/>
    <n v="127837"/>
    <n v="6.4838018661724851E-4"/>
    <n v="13.753531844530357"/>
    <n v="15.050292217764852"/>
    <n v="4.6468155469643335E-2"/>
    <n v="4.9707782235147491E-2"/>
    <n v="1784"/>
    <n v="1952"/>
    <n v="13.754288577926834"/>
    <n v="15.049535484368374"/>
    <n v="4.5711422073166474E-2"/>
    <n v="5.0464515631626128E-2"/>
    <n v="1.441629351075501E-2"/>
    <n v="6.4884888719145186E-4"/>
    <n v="13.767444623563559"/>
    <n v="15.065142397946461"/>
    <n v="3.2555376436441463E-2"/>
    <n v="3.4857602053538272E-2"/>
    <n v="168.2179892462506"/>
    <n v="13.771703722712928"/>
    <n v="15.068592873477993"/>
    <n v="2.8296277287072513E-2"/>
    <n v="3.1407126522006834E-2"/>
    <m/>
    <m/>
    <m/>
    <m/>
    <m/>
    <m/>
    <m/>
    <m/>
    <m/>
    <m/>
    <m/>
    <m/>
    <m/>
    <m/>
    <m/>
    <m/>
    <m/>
    <m/>
  </r>
  <r>
    <x v="4"/>
    <n v="673967"/>
    <n v="8"/>
    <n v="7.8"/>
    <n v="8.1999999999999993"/>
    <x v="7"/>
    <x v="3"/>
    <s v="South Carolina"/>
    <x v="4"/>
    <n v="5392"/>
    <n v="668575"/>
    <n v="2.1268661081566618E-4"/>
    <n v="7.7877050997576998"/>
    <n v="8.2130783213890322"/>
    <n v="1.2294900242300066E-2"/>
    <n v="1.3078321389032865E-2"/>
    <n v="5249"/>
    <n v="5536"/>
    <n v="7.7882151499999255"/>
    <n v="8.2140520233186489"/>
    <n v="1.1784850000074343E-2"/>
    <n v="1.4052023318649631E-2"/>
    <n v="8.0031959806081791E-3"/>
    <n v="2.12741458690891E-4"/>
    <n v="7.7904545219172885"/>
    <n v="8.2159374392990703"/>
    <n v="9.5454780827113339E-3"/>
    <n v="1.5937439299070988E-2"/>
    <n v="286.70006546035358"/>
    <n v="7.7912431423800808"/>
    <n v="8.2166325625511192"/>
    <n v="8.7568576199190673E-3"/>
    <n v="1.6632562551119889E-2"/>
    <m/>
    <m/>
    <m/>
    <m/>
    <m/>
    <m/>
    <m/>
    <m/>
    <m/>
    <m/>
    <m/>
    <m/>
    <m/>
    <m/>
    <m/>
    <m/>
    <m/>
    <m/>
  </r>
  <r>
    <x v="42"/>
    <n v="118485"/>
    <n v="6.6"/>
    <n v="6.2"/>
    <n v="7.1"/>
    <x v="7"/>
    <x v="3"/>
    <s v="South Dakota"/>
    <x v="42"/>
    <n v="782"/>
    <n v="117703"/>
    <n v="4.6105228032095763E-4"/>
    <n v="6.1389392797921367"/>
    <n v="7.0610438404340519"/>
    <n v="6.1060720207863461E-2"/>
    <n v="3.8956159565947779E-2"/>
    <n v="728"/>
    <n v="837"/>
    <n v="6.1442376672152594"/>
    <n v="7.0641853399164454"/>
    <n v="5.5762332784740742E-2"/>
    <n v="3.5814660083554273E-2"/>
    <n v="6.6159877990096556E-3"/>
    <n v="4.6187652862466846E-4"/>
    <n v="6.1541112703849876"/>
    <n v="7.077864327634324"/>
    <n v="4.5888729615012558E-2"/>
    <n v="2.2135672365675596E-2"/>
    <n v="109.28839102885328"/>
    <n v="6.1590317274689959"/>
    <n v="7.0813834838310923"/>
    <n v="4.0968272531004324E-2"/>
    <n v="1.861651616890736E-2"/>
    <m/>
    <m/>
    <m/>
    <m/>
    <m/>
    <m/>
    <m/>
    <m/>
    <m/>
    <m/>
    <m/>
    <m/>
    <m/>
    <m/>
    <m/>
    <m/>
    <m/>
    <m/>
  </r>
  <r>
    <x v="16"/>
    <n v="894603"/>
    <n v="8.1"/>
    <n v="7.9"/>
    <n v="8.1999999999999993"/>
    <x v="7"/>
    <x v="3"/>
    <s v="Tennessee"/>
    <x v="16"/>
    <n v="7246"/>
    <n v="887357"/>
    <n v="1.8573806651856931E-4"/>
    <n v="7.9139441388842728"/>
    <n v="8.2854202719214118"/>
    <n v="1.3944138884272483E-2"/>
    <n v="8.5420271921412549E-2"/>
    <n v="7081"/>
    <n v="7413"/>
    <n v="7.9152428507393786"/>
    <n v="8.2863571886076848"/>
    <n v="1.5242850739378255E-2"/>
    <n v="8.6357188607685487E-2"/>
    <n v="8.1017944347388186E-3"/>
    <n v="1.8577369484702264E-4"/>
    <n v="7.9160207398917963"/>
    <n v="8.287568129585841"/>
    <n v="1.6020739891795976E-2"/>
    <n v="8.7568129585841703E-2"/>
    <n v="332.3344931855811"/>
    <n v="7.9166100175006946"/>
    <n v="8.2880966614477138"/>
    <n v="1.6610017500694241E-2"/>
    <n v="8.8096661447714553E-2"/>
    <m/>
    <m/>
    <m/>
    <m/>
    <m/>
    <m/>
    <m/>
    <m/>
    <m/>
    <m/>
    <m/>
    <m/>
    <m/>
    <m/>
    <m/>
    <m/>
    <m/>
    <m/>
  </r>
  <r>
    <x v="50"/>
    <n v="4601387"/>
    <n v="8.9"/>
    <n v="8.9"/>
    <n v="9"/>
    <x v="7"/>
    <x v="3"/>
    <s v="Texas"/>
    <x v="50"/>
    <n v="40952"/>
    <n v="4560435"/>
    <n v="8.5813505347181906E-5"/>
    <n v="8.8141116693881756"/>
    <n v="8.9857386800825392"/>
    <n v="8.588833061182477E-2"/>
    <n v="1.4261319917460824E-2"/>
    <n v="40558"/>
    <n v="41348"/>
    <n v="8.814298819030002"/>
    <n v="8.9859861819925158"/>
    <n v="8.5701180969998347E-2"/>
    <n v="1.4013818007484247E-2"/>
    <n v="8.9003351683175774E-3"/>
    <n v="8.5816407731749276E-5"/>
    <n v="8.8145187605858268"/>
    <n v="8.9861515760493269"/>
    <n v="8.5481239414173515E-2"/>
    <n v="1.3848423950673094E-2"/>
    <n v="789.726861147107"/>
    <n v="8.814629901331708"/>
    <n v="8.986257760897912"/>
    <n v="8.5370098668292371E-2"/>
    <n v="1.374223910208805E-2"/>
    <m/>
    <m/>
    <m/>
    <m/>
    <m/>
    <m/>
    <m/>
    <m/>
    <m/>
    <m/>
    <m/>
    <m/>
    <m/>
    <m/>
    <m/>
    <m/>
    <m/>
    <m/>
  </r>
  <r>
    <x v="12"/>
    <n v="573594"/>
    <n v="7.9"/>
    <n v="7.6"/>
    <n v="8.1"/>
    <x v="7"/>
    <x v="3"/>
    <s v="Utah"/>
    <x v="12"/>
    <n v="4531"/>
    <n v="569063"/>
    <n v="2.2909646971201725E-4"/>
    <n v="7.6702190740349545"/>
    <n v="8.1284120134589894"/>
    <n v="7.0219074034954865E-2"/>
    <n v="2.8412013458989804E-2"/>
    <n v="4400"/>
    <n v="4663"/>
    <n v="7.6709310069491661"/>
    <n v="8.1294434739554458"/>
    <n v="7.0931006949166431E-2"/>
    <n v="2.9443473955446109E-2"/>
    <n v="7.90261120558239E-3"/>
    <n v="2.2916680579215186E-4"/>
    <n v="7.6734443997902382"/>
    <n v="8.131778011374541"/>
    <n v="7.3444399790238535E-2"/>
    <n v="3.1778011374541393E-2"/>
    <n v="262.83040928255343"/>
    <n v="7.674376028984927"/>
    <n v="8.1325897639147886"/>
    <n v="7.4376028984927345E-2"/>
    <n v="3.2589763914788961E-2"/>
    <m/>
    <m/>
    <m/>
    <m/>
    <m/>
    <m/>
    <m/>
    <m/>
    <m/>
    <m/>
    <m/>
    <m/>
    <m/>
    <m/>
    <m/>
    <m/>
    <m/>
    <m/>
  </r>
  <r>
    <x v="44"/>
    <n v="75559"/>
    <n v="11.3"/>
    <n v="10.6"/>
    <n v="12.1"/>
    <x v="7"/>
    <x v="3"/>
    <s v="Vermont"/>
    <x v="44"/>
    <n v="854"/>
    <n v="74705"/>
    <n v="7.5374172822729752E-4"/>
    <n v="10.548684190591109"/>
    <n v="12.056167647045704"/>
    <n v="5.13158094088908E-2"/>
    <n v="4.3832352954295217E-2"/>
    <n v="797"/>
    <n v="911"/>
    <n v="10.54804854484575"/>
    <n v="12.056803292791065"/>
    <n v="5.195145515424926E-2"/>
    <n v="4.3196707208934981E-2"/>
    <n v="1.1327270294312531E-2"/>
    <n v="7.5494989590891637E-4"/>
    <n v="10.572320398403615"/>
    <n v="12.082220190221447"/>
    <n v="2.7679601596384273E-2"/>
    <n v="1.7779809778552647E-2"/>
    <n v="113.93575216987739"/>
    <n v="10.579973408769762"/>
    <n v="12.087801197802401"/>
    <n v="2.0026591230237756E-2"/>
    <n v="1.2198802197598724E-2"/>
    <m/>
    <m/>
    <m/>
    <m/>
    <m/>
    <m/>
    <m/>
    <m/>
    <m/>
    <m/>
    <m/>
    <m/>
    <m/>
    <m/>
    <m/>
    <m/>
    <m/>
    <m/>
  </r>
  <r>
    <x v="43"/>
    <n v="1153689"/>
    <n v="12.5"/>
    <n v="12.3"/>
    <n v="12.7"/>
    <x v="7"/>
    <x v="3"/>
    <s v="Virginia"/>
    <x v="43"/>
    <n v="14421"/>
    <n v="1139268"/>
    <n v="2.0273353879365232E-4"/>
    <n v="12.297168947925039"/>
    <n v="12.702636025512344"/>
    <n v="2.8310520749617041E-3"/>
    <n v="2.6360255123449861E-3"/>
    <n v="14188"/>
    <n v="14655"/>
    <n v="12.297941646318895"/>
    <n v="12.702730111841232"/>
    <n v="2.0583536811056291E-3"/>
    <n v="2.7301118412328407E-3"/>
    <n v="1.250152571907516E-2"/>
    <n v="2.027526954726467E-4"/>
    <n v="12.298773023602513"/>
    <n v="12.704278414547806"/>
    <n v="1.2269763974881442E-3"/>
    <n v="4.2784145478069746E-3"/>
    <n v="467.79067358663559"/>
    <n v="12.299222880393943"/>
    <n v="12.704695339592982"/>
    <n v="7.7711960605775232E-4"/>
    <n v="4.6953395929829611E-3"/>
    <m/>
    <m/>
    <m/>
    <m/>
    <m/>
    <m/>
    <m/>
    <m/>
    <m/>
    <m/>
    <m/>
    <m/>
    <m/>
    <m/>
    <m/>
    <m/>
    <m/>
    <m/>
  </r>
  <r>
    <x v="28"/>
    <n v="979763"/>
    <n v="9.9"/>
    <n v="9.6999999999999993"/>
    <n v="10.1"/>
    <x v="7"/>
    <x v="3"/>
    <s v="Washington"/>
    <x v="28"/>
    <n v="9700"/>
    <n v="970063"/>
    <n v="1.9604346786503769E-4"/>
    <n v="9.704309984959778"/>
    <n v="10.096396920689855"/>
    <n v="4.3099849597787454E-3"/>
    <n v="3.6030793101442526E-3"/>
    <n v="9508"/>
    <n v="9892"/>
    <n v="9.7043876937585924"/>
    <n v="10.096319211891039"/>
    <n v="4.3876937585931586E-3"/>
    <n v="3.6807881089604422E-3"/>
    <n v="9.9022750300109177E-3"/>
    <n v="1.9607133379953364E-4"/>
    <n v="9.706203696211384"/>
    <n v="10.098346363810451"/>
    <n v="6.2036962113847238E-3"/>
    <n v="1.6536361895482798E-3"/>
    <n v="384.16167743618928"/>
    <n v="9.7067378566637981"/>
    <n v="10.098832854351404"/>
    <n v="6.7378566637987802E-3"/>
    <n v="1.1671456485959908E-3"/>
    <m/>
    <m/>
    <m/>
    <m/>
    <m/>
    <m/>
    <m/>
    <m/>
    <m/>
    <m/>
    <m/>
    <m/>
    <m/>
    <m/>
    <m/>
    <m/>
    <m/>
    <m/>
  </r>
  <r>
    <x v="5"/>
    <n v="244197"/>
    <n v="6.7"/>
    <n v="6.4"/>
    <n v="7.1"/>
    <x v="7"/>
    <x v="3"/>
    <s v="West Virginia"/>
    <x v="5"/>
    <n v="1636"/>
    <n v="242561"/>
    <n v="3.2354876131845668E-4"/>
    <n v="6.3759602416586478"/>
    <n v="7.0230577642955616"/>
    <n v="2.4039758341352524E-2"/>
    <n v="7.6942235704438033E-2"/>
    <n v="1558"/>
    <n v="1716"/>
    <n v="6.3800947595588804"/>
    <n v="7.0271133552009237"/>
    <n v="1.9905240441119965E-2"/>
    <n v="7.2886644799075917E-2"/>
    <n v="6.7072689824721511E-3"/>
    <n v="3.2382526646488485E-4"/>
    <n v="6.3834437160072666"/>
    <n v="7.0310942489370358"/>
    <n v="1.6556283992733789E-2"/>
    <n v="6.8905751062963816E-2"/>
    <n v="158.04198077695423"/>
    <n v="6.3857263132519959"/>
    <n v="7.0329066416768855"/>
    <n v="1.4273686748004444E-2"/>
    <n v="6.7093358323114138E-2"/>
    <m/>
    <m/>
    <m/>
    <m/>
    <m/>
    <m/>
    <m/>
    <m/>
    <m/>
    <m/>
    <m/>
    <m/>
    <m/>
    <m/>
    <m/>
    <m/>
    <m/>
    <m/>
  </r>
  <r>
    <x v="13"/>
    <n v="755177"/>
    <n v="12.2"/>
    <n v="11.9"/>
    <n v="12.4"/>
    <x v="7"/>
    <x v="3"/>
    <s v="Wisconsin"/>
    <x v="13"/>
    <n v="9213"/>
    <n v="745964"/>
    <n v="2.4759075803449401E-4"/>
    <n v="11.952198165621816"/>
    <n v="12.447379681690803"/>
    <n v="5.2198165621815562E-2"/>
    <n v="4.7379681690802755E-2"/>
    <n v="9027"/>
    <n v="9401"/>
    <n v="11.95348904958705"/>
    <n v="12.448737183468246"/>
    <n v="5.3489049587049919E-2"/>
    <n v="4.8737183468245959E-2"/>
    <n v="1.2202270268945676E-2"/>
    <n v="2.4762742733027787E-4"/>
    <n v="11.954642841615399"/>
    <n v="12.449897696275952"/>
    <n v="5.4642841615399007E-2"/>
    <n v="4.9897696275952086E-2"/>
    <n v="373.95940061831664"/>
    <n v="11.955336435257673"/>
    <n v="12.450528288769107"/>
    <n v="5.5336435257672179E-2"/>
    <n v="5.0528288769106311E-2"/>
    <m/>
    <m/>
    <m/>
    <m/>
    <m/>
    <m/>
    <m/>
    <m/>
    <m/>
    <m/>
    <m/>
    <m/>
    <m/>
    <m/>
    <m/>
    <m/>
    <m/>
    <m/>
  </r>
  <r>
    <x v="6"/>
    <n v="674946"/>
    <n v="8.6"/>
    <n v="8.4"/>
    <n v="8.8000000000000007"/>
    <x v="16"/>
    <x v="3"/>
    <s v="Alabama"/>
    <x v="6"/>
    <n v="5805"/>
    <n v="669141"/>
    <n v="2.2029491965344815E-4"/>
    <n v="8.3803931353909551"/>
    <n v="8.8209829746978521"/>
    <n v="1.960686460904526E-2"/>
    <n v="2.0982974697851375E-2"/>
    <n v="5656"/>
    <n v="5954"/>
    <n v="8.3799296536315495"/>
    <n v="8.8214464564572577"/>
    <n v="2.0070346368450842E-2"/>
    <n v="2.1446456457256957E-2"/>
    <n v="8.6034848409763387E-3"/>
    <n v="2.2034754666178739E-4"/>
    <n v="8.383137294314551"/>
    <n v="8.8238323876381273"/>
    <n v="1.6862705685449342E-2"/>
    <n v="2.3832387638126562E-2"/>
    <n v="297.38646554171254"/>
    <n v="8.3839229955352685"/>
    <n v="8.8245282779944034"/>
    <n v="1.6077004464731814E-2"/>
    <n v="2.4528277994402714E-2"/>
    <m/>
    <m/>
    <m/>
    <m/>
    <m/>
    <m/>
    <m/>
    <m/>
    <m/>
    <m/>
    <m/>
    <m/>
    <m/>
    <m/>
    <m/>
    <m/>
    <m/>
    <m/>
  </r>
  <r>
    <x v="30"/>
    <n v="118699"/>
    <n v="9.4"/>
    <n v="8.8000000000000007"/>
    <n v="9.9"/>
    <x v="16"/>
    <x v="3"/>
    <s v="Alaska"/>
    <x v="30"/>
    <n v="1116"/>
    <n v="117583"/>
    <n v="5.4901203690626199E-4"/>
    <n v="8.8529205825766315"/>
    <n v="9.9509446563891562"/>
    <n v="5.2920582576630792E-2"/>
    <n v="5.0944656389155796E-2"/>
    <n v="1051"/>
    <n v="1181"/>
    <n v="8.8543290170936579"/>
    <n v="9.9495362218721297"/>
    <n v="5.4329017093657228E-2"/>
    <n v="4.953622187212936E-2"/>
    <n v="9.4178093436639923E-3"/>
    <n v="5.496914124738199E-4"/>
    <n v="8.8681179311901719"/>
    <n v="9.9675007561378131"/>
    <n v="6.8117931190171177E-2"/>
    <n v="6.7500756137812701E-2"/>
    <n v="130.36204815995285"/>
    <n v="8.872910642966799"/>
    <n v="9.9711324425281571"/>
    <n v="7.2910642966798278E-2"/>
    <n v="7.1132442528156758E-2"/>
    <m/>
    <m/>
    <m/>
    <m/>
    <m/>
    <m/>
    <m/>
    <m/>
    <m/>
    <m/>
    <m/>
    <m/>
    <m/>
    <m/>
    <m/>
    <m/>
    <m/>
    <m/>
  </r>
  <r>
    <x v="0"/>
    <n v="1020723"/>
    <n v="9.8000000000000007"/>
    <n v="9.6"/>
    <n v="10"/>
    <x v="16"/>
    <x v="3"/>
    <s v="Arizona"/>
    <x v="0"/>
    <n v="10003"/>
    <n v="1010720"/>
    <n v="1.9110269158145884E-4"/>
    <n v="9.6088136422329065"/>
    <n v="9.9910190253958238"/>
    <n v="8.8136422329068154E-3"/>
    <n v="8.9809746041762395E-3"/>
    <n v="9808"/>
    <n v="10199"/>
    <n v="9.6088752776218431"/>
    <n v="9.9919370877309515"/>
    <n v="8.8752776218434803E-3"/>
    <n v="8.0629122690485389E-3"/>
    <n v="9.8017611794271372E-3"/>
    <n v="1.9112904440457863E-4"/>
    <n v="9.6106321350225574"/>
    <n v="9.9928902238317168"/>
    <n v="1.0632135022557776E-2"/>
    <n v="7.1097761682832328E-3"/>
    <n v="390.13508435998847"/>
    <n v="9.6111445185564204"/>
    <n v="9.9933575343348711"/>
    <n v="1.1144518556420735E-2"/>
    <n v="6.6424656651289382E-3"/>
    <m/>
    <m/>
    <m/>
    <m/>
    <m/>
    <m/>
    <m/>
    <m/>
    <m/>
    <m/>
    <m/>
    <m/>
    <m/>
    <m/>
    <m/>
    <m/>
    <m/>
    <m/>
  </r>
  <r>
    <x v="7"/>
    <n v="438292"/>
    <n v="8.9"/>
    <n v="8.6999999999999993"/>
    <n v="9.1999999999999993"/>
    <x v="16"/>
    <x v="3"/>
    <s v="Arkansas"/>
    <x v="7"/>
    <n v="3901"/>
    <n v="434391"/>
    <n v="2.7805528874145802E-4"/>
    <n v="8.6224037659526722"/>
    <n v="9.1785143434355891"/>
    <n v="7.7596234047327073E-2"/>
    <n v="2.1485656564410149E-2"/>
    <n v="3779"/>
    <n v="4023"/>
    <n v="8.6221058107380468"/>
    <n v="9.1788122986502145"/>
    <n v="7.7894189261952462E-2"/>
    <n v="2.118770134978476E-2"/>
    <n v="8.9047633133362471E-3"/>
    <n v="2.7815399585416303E-4"/>
    <n v="8.6266093174820853"/>
    <n v="9.1829173091904099"/>
    <n v="7.339068251791403E-2"/>
    <n v="1.7082690809589351E-2"/>
    <n v="243.75360851739535"/>
    <n v="8.6278343699661537"/>
    <n v="9.1839738206761758"/>
    <n v="7.2165630033845574E-2"/>
    <n v="1.6026179323823442E-2"/>
    <m/>
    <m/>
    <m/>
    <m/>
    <m/>
    <m/>
    <m/>
    <m/>
    <m/>
    <m/>
    <m/>
    <m/>
    <m/>
    <m/>
    <m/>
    <m/>
    <m/>
    <m/>
  </r>
  <r>
    <x v="31"/>
    <n v="5689474"/>
    <n v="12.9"/>
    <n v="12.8"/>
    <n v="13"/>
    <x v="16"/>
    <x v="3"/>
    <s v="California"/>
    <x v="31"/>
    <n v="73394"/>
    <n v="5616080"/>
    <n v="9.2722863872714219E-5"/>
    <n v="12.80723941735047"/>
    <n v="12.9926851450959"/>
    <n v="7.2394173504690684E-3"/>
    <n v="7.3148549041004429E-3"/>
    <n v="72867"/>
    <n v="73922"/>
    <n v="12.807335089324601"/>
    <n v="12.992765236294252"/>
    <n v="7.3350893246004745E-3"/>
    <n v="7.2347637057479375E-3"/>
    <n v="1.2900291164609078E-2"/>
    <n v="9.2724582352508977E-5"/>
    <n v="12.80756658225657"/>
    <n v="12.993015746961586"/>
    <n v="7.5665822565689211E-3"/>
    <n v="6.9842530384143231E-3"/>
    <n v="1055.092092619351"/>
    <n v="12.807655942011118"/>
    <n v="12.993102150260842"/>
    <n v="7.6559420111177445E-3"/>
    <n v="6.8978497391576354E-3"/>
    <m/>
    <m/>
    <m/>
    <m/>
    <m/>
    <m/>
    <m/>
    <m/>
    <m/>
    <m/>
    <m/>
    <m/>
    <m/>
    <m/>
    <m/>
    <m/>
    <m/>
    <m/>
  </r>
  <r>
    <x v="8"/>
    <n v="802257"/>
    <n v="6.8"/>
    <n v="6.6"/>
    <n v="7"/>
    <x v="16"/>
    <x v="3"/>
    <s v="Colorado"/>
    <x v="8"/>
    <n v="5455"/>
    <n v="796802"/>
    <n v="1.7982513850803303E-4"/>
    <n v="6.61974158387644"/>
    <n v="6.9793918608925054"/>
    <n v="1.9741583876440316E-2"/>
    <n v="2.0608139107494594E-2"/>
    <n v="5312"/>
    <n v="5600"/>
    <n v="6.6213196020726528"/>
    <n v="6.9803068094139409"/>
    <n v="2.1319602072653154E-2"/>
    <n v="1.9693190586059117E-2"/>
    <n v="6.8019283098593635E-3"/>
    <n v="1.7987122284054852E-4"/>
    <n v="6.6220570870188142"/>
    <n v="6.9817995326999123"/>
    <n v="2.2057087018814592E-2"/>
    <n v="1.820046730008773E-2"/>
    <n v="288.54439148185401"/>
    <n v="6.622719518514776"/>
    <n v="6.9823835785942485"/>
    <n v="2.2719518514776382E-2"/>
    <n v="1.7616421405751481E-2"/>
    <m/>
    <m/>
    <m/>
    <m/>
    <m/>
    <m/>
    <m/>
    <m/>
    <m/>
    <m/>
    <m/>
    <m/>
    <m/>
    <m/>
    <m/>
    <m/>
    <m/>
    <m/>
  </r>
  <r>
    <x v="20"/>
    <n v="482907"/>
    <n v="14.7"/>
    <n v="14.4"/>
    <n v="15"/>
    <x v="16"/>
    <x v="3"/>
    <s v="Connecticut"/>
    <x v="20"/>
    <n v="7099"/>
    <n v="475808"/>
    <n v="3.3944334448832386E-4"/>
    <n v="14.361109764081236"/>
    <n v="15.039996453057883"/>
    <n v="3.8890235918763949E-2"/>
    <n v="3.999645305788313E-2"/>
    <n v="6935"/>
    <n v="7263"/>
    <n v="14.360943204385109"/>
    <n v="15.040163012754009"/>
    <n v="3.9056795614891726E-2"/>
    <n v="4.0163012754009131E-2"/>
    <n v="1.4704413568267063E-2"/>
    <n v="3.3950784474416255E-4"/>
    <n v="14.364905723522901"/>
    <n v="15.043921413011226"/>
    <n v="3.5094276477099839E-2"/>
    <n v="4.3921413011226207E-2"/>
    <n v="327.85026727772134"/>
    <n v="14.365996784860066"/>
    <n v="15.044901127300012"/>
    <n v="3.4003215139934539E-2"/>
    <n v="4.4901127300011723E-2"/>
    <m/>
    <m/>
    <m/>
    <m/>
    <m/>
    <m/>
    <m/>
    <m/>
    <m/>
    <m/>
    <m/>
    <m/>
    <m/>
    <m/>
    <m/>
    <m/>
    <m/>
    <m/>
  </r>
  <r>
    <x v="32"/>
    <n v="123254"/>
    <n v="10.6"/>
    <n v="10.1"/>
    <n v="11.2"/>
    <x v="16"/>
    <x v="3"/>
    <s v="Delaware"/>
    <x v="32"/>
    <n v="1306"/>
    <n v="121948"/>
    <n v="5.7161746134884483E-4"/>
    <n v="10.024387536460557"/>
    <n v="11.167622459158247"/>
    <n v="7.5612463539442842E-2"/>
    <n v="3.237754084175215E-2"/>
    <n v="1236"/>
    <n v="1377"/>
    <n v="10.028072111249939"/>
    <n v="11.172051211319713"/>
    <n v="7.1927888750060731E-2"/>
    <n v="2.794878868028583E-2"/>
    <n v="1.0611257782307596E-2"/>
    <n v="5.7221871629358986E-4"/>
    <n v="10.039039066014006"/>
    <n v="11.183476498601186"/>
    <n v="6.0960933985994004E-2"/>
    <n v="1.6523501398813423E-2"/>
    <n v="140.93395349008048"/>
    <n v="10.043610516081412"/>
    <n v="11.187018122624361"/>
    <n v="5.6389483918588112E-2"/>
    <n v="1.2981877375638717E-2"/>
    <m/>
    <m/>
    <m/>
    <m/>
    <m/>
    <m/>
    <m/>
    <m/>
    <m/>
    <m/>
    <m/>
    <m/>
    <m/>
    <m/>
    <m/>
    <m/>
    <m/>
    <m/>
  </r>
  <r>
    <x v="47"/>
    <n v="63880"/>
    <n v="10.9"/>
    <n v="10.1"/>
    <n v="11.7"/>
    <x v="16"/>
    <x v="3"/>
    <s v="District of Columbia"/>
    <x v="47"/>
    <n v="696"/>
    <n v="63184"/>
    <n v="8.0502414780360149E-4"/>
    <n v="10.090404781438727"/>
    <n v="11.700453077045932"/>
    <n v="9.5952185612731E-3"/>
    <n v="4.5307704593255949E-4"/>
    <n v="645"/>
    <n v="748"/>
    <n v="10.097056981840952"/>
    <n v="11.709455228553537"/>
    <n v="2.9430181590477389E-3"/>
    <n v="9.4552285535378644E-3"/>
    <n v="1.0924839732128887E-2"/>
    <n v="8.0661002916814612E-4"/>
    <n v="10.118229702960742"/>
    <n v="11.731449761297034"/>
    <n v="1.8229702960741889E-2"/>
    <n v="3.1449761297034584E-2"/>
    <n v="102.88508208362643"/>
    <n v="10.127415221039481"/>
    <n v="11.737917653801698"/>
    <n v="2.7415221039481352E-2"/>
    <n v="3.7917653801699203E-2"/>
    <m/>
    <m/>
    <m/>
    <m/>
    <m/>
    <m/>
    <m/>
    <m/>
    <m/>
    <m/>
    <m/>
    <m/>
    <m/>
    <m/>
    <m/>
    <m/>
    <m/>
    <m/>
  </r>
  <r>
    <x v="14"/>
    <n v="2532598"/>
    <n v="11.2"/>
    <n v="11.1"/>
    <n v="11.3"/>
    <x v="16"/>
    <x v="3"/>
    <s v="Florida"/>
    <x v="14"/>
    <n v="28365"/>
    <n v="2504233"/>
    <n v="1.2960670293201101E-4"/>
    <n v="11.070354759566184"/>
    <n v="11.329568165430205"/>
    <n v="2.9645240433815445E-2"/>
    <n v="2.9568165430204019E-2"/>
    <n v="28037"/>
    <n v="28694"/>
    <n v="11.070450185935549"/>
    <n v="11.329867590513773"/>
    <n v="2.9549814064450786E-2"/>
    <n v="2.9867590513772413E-2"/>
    <n v="1.1200702876007756E-2"/>
    <n v="1.2961296634702674E-4"/>
    <n v="11.07108990966073"/>
    <n v="11.330315842354782"/>
    <n v="2.8910090339270056E-2"/>
    <n v="3.0315842354781353E-2"/>
    <n v="656.48887202812546"/>
    <n v="11.071292705546346"/>
    <n v="11.330507897323185"/>
    <n v="2.8707294453653276E-2"/>
    <n v="3.0507897323184707E-2"/>
    <m/>
    <m/>
    <m/>
    <m/>
    <m/>
    <m/>
    <m/>
    <m/>
    <m/>
    <m/>
    <m/>
    <m/>
    <m/>
    <m/>
    <m/>
    <m/>
    <m/>
    <m/>
  </r>
  <r>
    <x v="1"/>
    <n v="1581764"/>
    <n v="9.6"/>
    <n v="9.4"/>
    <n v="9.6999999999999993"/>
    <x v="16"/>
    <x v="3"/>
    <s v="Georgia"/>
    <x v="1"/>
    <n v="15185"/>
    <n v="1566579"/>
    <n v="1.5195643944177165E-4"/>
    <n v="9.4480850332431547"/>
    <n v="9.7519979121266971"/>
    <n v="4.8085033243154385E-2"/>
    <n v="5.1997912126697798E-2"/>
    <n v="14945"/>
    <n v="15426"/>
    <n v="9.4483121375881609"/>
    <n v="9.7524030133445958"/>
    <n v="4.8312137588160553E-2"/>
    <n v="5.2403013344596516E-2"/>
    <n v="9.6012324510301537E-3"/>
    <n v="1.5197025593139508E-4"/>
    <n v="9.4492621950987576"/>
    <n v="9.7532027069615488"/>
    <n v="4.9262195098757289E-2"/>
    <n v="5.3202706961549495E-2"/>
    <n v="480.72596194339854"/>
    <n v="9.4495901084026279"/>
    <n v="9.753506997685216"/>
    <n v="4.9590108402627564E-2"/>
    <n v="5.3506997685216717E-2"/>
    <m/>
    <m/>
    <m/>
    <m/>
    <m/>
    <m/>
    <m/>
    <m/>
    <m/>
    <m/>
    <m/>
    <m/>
    <m/>
    <m/>
    <m/>
    <m/>
    <m/>
    <m/>
  </r>
  <r>
    <x v="45"/>
    <n v="165143"/>
    <n v="7.8"/>
    <n v="7.4"/>
    <n v="8.3000000000000007"/>
    <x v="16"/>
    <x v="3"/>
    <s v="Hawaii"/>
    <x v="45"/>
    <n v="1288"/>
    <n v="163855"/>
    <n v="4.2427321703493844E-4"/>
    <n v="7.3750279946422133"/>
    <n v="8.2235744287120909"/>
    <n v="2.4972005357787097E-2"/>
    <n v="7.6425571287909833E-2"/>
    <n v="1219"/>
    <n v="1359"/>
    <n v="7.3814815039087334"/>
    <n v="8.2292316356127717"/>
    <n v="1.8518496091266989E-2"/>
    <n v="7.0768364387228999E-2"/>
    <n v="7.8107502269850453E-3"/>
    <n v="4.247314519363562E-4"/>
    <n v="7.3860187750486892"/>
    <n v="8.2354816789214009"/>
    <n v="1.3981224951311155E-2"/>
    <n v="6.4518321078599783E-2"/>
    <n v="140.15716911465435"/>
    <n v="7.3894367828845944"/>
    <n v="8.2381188883162171"/>
    <n v="1.0563217115405976E-2"/>
    <n v="6.1881111683783629E-2"/>
    <m/>
    <m/>
    <m/>
    <m/>
    <m/>
    <m/>
    <m/>
    <m/>
    <m/>
    <m/>
    <m/>
    <m/>
    <m/>
    <m/>
    <m/>
    <m/>
    <m/>
    <m/>
  </r>
  <r>
    <x v="21"/>
    <n v="268654"/>
    <n v="9.1"/>
    <n v="8.6999999999999993"/>
    <n v="9.4"/>
    <x v="16"/>
    <x v="3"/>
    <s v="Idaho"/>
    <x v="21"/>
    <n v="2445"/>
    <n v="266209"/>
    <n v="3.5909464023320409E-4"/>
    <n v="8.7418307135675946"/>
    <n v="9.4600199940340026"/>
    <n v="4.1830713567595268E-2"/>
    <n v="6.0019994034002266E-2"/>
    <n v="2349"/>
    <n v="2542"/>
    <n v="8.7435884073938972"/>
    <n v="9.4619845600661066"/>
    <n v="4.358840739389791E-2"/>
    <n v="6.1984560066106198E-2"/>
    <n v="9.1079445741225687E-3"/>
    <n v="3.5929781948903735E-4"/>
    <n v="8.7486467546335316"/>
    <n v="9.4672423936116061"/>
    <n v="4.8646754633532296E-2"/>
    <n v="6.7242393611605777E-2"/>
    <n v="192.96311581871228"/>
    <n v="8.7506813824428722"/>
    <n v="9.4689299724371789"/>
    <n v="5.0681382442872902E-2"/>
    <n v="6.8929972437178577E-2"/>
    <m/>
    <m/>
    <m/>
    <m/>
    <m/>
    <m/>
    <m/>
    <m/>
    <m/>
    <m/>
    <m/>
    <m/>
    <m/>
    <m/>
    <m/>
    <m/>
    <m/>
    <m/>
  </r>
  <r>
    <x v="34"/>
    <n v="1818262"/>
    <n v="10.4"/>
    <n v="10.3"/>
    <n v="10.6"/>
    <x v="16"/>
    <x v="3"/>
    <s v="Illinois"/>
    <x v="34"/>
    <n v="18910"/>
    <n v="1799352"/>
    <n v="1.474576224437425E-4"/>
    <n v="10.252583735732362"/>
    <n v="10.547498980619846"/>
    <n v="4.7416264267639008E-2"/>
    <n v="5.2501019380153835E-2"/>
    <n v="18642"/>
    <n v="19179"/>
    <n v="10.252647858229452"/>
    <n v="10.547984833868826"/>
    <n v="4.7352141770549139E-2"/>
    <n v="5.2015166131173629E-2"/>
    <n v="1.0401075738318354E-2"/>
    <n v="1.4746835015925231E-4"/>
    <n v="10.253607388159102"/>
    <n v="10.548544088477605"/>
    <n v="4.6392611840898823E-2"/>
    <n v="5.145591152239426E-2"/>
    <n v="536.2399278693548"/>
    <n v="10.253891559947625"/>
    <n v="10.548809891273216"/>
    <n v="4.6108440052375244E-2"/>
    <n v="5.1190108726784089E-2"/>
    <m/>
    <m/>
    <m/>
    <m/>
    <m/>
    <m/>
    <m/>
    <m/>
    <m/>
    <m/>
    <m/>
    <m/>
    <m/>
    <m/>
    <m/>
    <m/>
    <m/>
    <m/>
  </r>
  <r>
    <x v="22"/>
    <n v="950202"/>
    <n v="13.7"/>
    <n v="13.5"/>
    <n v="14"/>
    <x v="16"/>
    <x v="3"/>
    <s v="Indiana"/>
    <x v="22"/>
    <n v="13018"/>
    <n v="937184"/>
    <n v="2.3372692593301385E-4"/>
    <n v="13.466517864122153"/>
    <n v="13.933971715988182"/>
    <n v="3.3482135877846986E-2"/>
    <n v="6.6028284011817817E-2"/>
    <n v="12796"/>
    <n v="13240"/>
    <n v="13.466610257608382"/>
    <n v="13.933879322501951"/>
    <n v="3.3389742391618071E-2"/>
    <n v="6.6120677498048508E-2"/>
    <n v="1.3702210785634909E-2"/>
    <n v="2.3375125759191447E-4"/>
    <n v="13.468459528042995"/>
    <n v="13.935962043226823"/>
    <n v="3.1540471957004712E-2"/>
    <n v="6.4037956773177029E-2"/>
    <n v="444.18378478539705"/>
    <n v="13.469006691611979"/>
    <n v="13.936467283207014"/>
    <n v="3.099330838802139E-2"/>
    <n v="6.3532716792986221E-2"/>
    <m/>
    <m/>
    <m/>
    <m/>
    <m/>
    <m/>
    <m/>
    <m/>
    <m/>
    <m/>
    <m/>
    <m/>
    <m/>
    <m/>
    <m/>
    <m/>
    <m/>
    <m/>
  </r>
  <r>
    <x v="33"/>
    <n v="439825"/>
    <n v="1.4"/>
    <n v="1.3"/>
    <n v="1.5"/>
    <x v="16"/>
    <x v="3"/>
    <s v="Iowa"/>
    <x v="33"/>
    <n v="616"/>
    <n v="439209"/>
    <n v="1.105233895499885E-4"/>
    <n v="1.2900336501817229"/>
    <n v="1.5110804292816999"/>
    <n v="9.9663498182771537E-3"/>
    <n v="1.1080429281699944E-2"/>
    <n v="568"/>
    <n v="665"/>
    <n v="1.2914227249474222"/>
    <n v="1.5119649860740068"/>
    <n v="8.5772750525778818E-3"/>
    <n v="1.1964986074006756E-2"/>
    <n v="1.404911800146695E-3"/>
    <n v="1.1077998134249119E-4"/>
    <n v="1.2941318188042037"/>
    <n v="1.5156917814891864"/>
    <n v="5.8681811957963514E-3"/>
    <n v="1.5691781489186374E-2"/>
    <n v="97.258383522904168"/>
    <n v="1.2954847066395534"/>
    <n v="1.5166125053539767"/>
    <n v="4.5152933604466483E-3"/>
    <n v="1.6612505353976736E-2"/>
    <m/>
    <m/>
    <m/>
    <m/>
    <m/>
    <m/>
    <m/>
    <m/>
    <m/>
    <m/>
    <m/>
    <m/>
    <m/>
    <m/>
    <m/>
    <m/>
    <m/>
    <m/>
  </r>
  <r>
    <x v="35"/>
    <n v="435155"/>
    <n v="7.7"/>
    <n v="7.4"/>
    <n v="7.9"/>
    <x v="16"/>
    <x v="3"/>
    <s v="Kansas"/>
    <x v="35"/>
    <n v="3351"/>
    <n v="431804"/>
    <n v="2.5972435025604668E-4"/>
    <n v="7.4409799964709817"/>
    <n v="7.960428696983076"/>
    <n v="4.0979996470981384E-2"/>
    <n v="6.0428696983075625E-2"/>
    <n v="3238"/>
    <n v="3464"/>
    <n v="7.4410267605795637"/>
    <n v="7.9603819328744931"/>
    <n v="4.1026760579563337E-2"/>
    <n v="6.0381932874492783E-2"/>
    <n v="7.7050502252696057E-3"/>
    <n v="2.5983225763503504E-4"/>
    <n v="7.4452179676345702"/>
    <n v="7.964882482904641"/>
    <n v="4.5217967634569867E-2"/>
    <n v="6.4882482904640604E-2"/>
    <n v="226.05660780926718"/>
    <n v="7.4464588945100258"/>
    <n v="7.9659395674786317"/>
    <n v="4.6458894510025495E-2"/>
    <n v="6.5939567478631389E-2"/>
    <m/>
    <m/>
    <m/>
    <m/>
    <m/>
    <m/>
    <m/>
    <m/>
    <m/>
    <m/>
    <m/>
    <m/>
    <m/>
    <m/>
    <m/>
    <m/>
    <m/>
    <m/>
  </r>
  <r>
    <x v="36"/>
    <n v="609496"/>
    <n v="8.6999999999999993"/>
    <n v="8.4"/>
    <n v="8.9"/>
    <x v="16"/>
    <x v="3"/>
    <s v="Kentucky"/>
    <x v="36"/>
    <n v="5303"/>
    <n v="604193"/>
    <n v="2.3315270562330131E-4"/>
    <n v="8.4674786356816458"/>
    <n v="8.9337840469282472"/>
    <n v="6.7478635681645471E-2"/>
    <n v="3.378404692824688E-2"/>
    <n v="5161"/>
    <n v="5445"/>
    <n v="8.4676519616207493"/>
    <n v="8.9336107209891455"/>
    <n v="6.7651961620748935E-2"/>
    <n v="3.3610720989145193E-2"/>
    <n v="8.7037278249542573E-3"/>
    <n v="2.3321364878241458E-4"/>
    <n v="8.470514176171843"/>
    <n v="8.9369414737366721"/>
    <n v="7.0514176171842635E-2"/>
    <n v="3.6941473736671782E-2"/>
    <n v="284.22396260855174"/>
    <n v="8.4713865318616595"/>
    <n v="8.9377098075630457"/>
    <n v="7.1386531861659108E-2"/>
    <n v="3.7709807563045317E-2"/>
    <m/>
    <m/>
    <m/>
    <m/>
    <m/>
    <m/>
    <m/>
    <m/>
    <m/>
    <m/>
    <m/>
    <m/>
    <m/>
    <m/>
    <m/>
    <m/>
    <m/>
    <m/>
  </r>
  <r>
    <x v="37"/>
    <n v="636551"/>
    <n v="6.7"/>
    <n v="6.5"/>
    <n v="6.9"/>
    <x v="16"/>
    <x v="3"/>
    <s v="Louisiana"/>
    <x v="37"/>
    <n v="4265"/>
    <n v="632286"/>
    <n v="2.0040778340183705E-4"/>
    <n v="6.499762352219661"/>
    <n v="6.9005779190233349"/>
    <n v="2.3764778033896761E-4"/>
    <n v="5.7791902333459433E-4"/>
    <n v="4138"/>
    <n v="4393"/>
    <n v="6.5006574492852893"/>
    <n v="6.9012537879918501"/>
    <n v="6.5744928528932434E-4"/>
    <n v="1.2537879918497197E-3"/>
    <n v="6.7031470841250025E-3"/>
    <n v="2.0047349894392657E-4"/>
    <n v="6.5026735851810757"/>
    <n v="6.9036205830689292"/>
    <n v="2.6735851810757438E-3"/>
    <n v="3.6205830689288732E-3"/>
    <n v="255.1536140072044"/>
    <n v="6.5035149413352711"/>
    <n v="6.9043501834684653"/>
    <n v="3.5149413352710823E-3"/>
    <n v="4.350183468464941E-3"/>
    <m/>
    <m/>
    <m/>
    <m/>
    <m/>
    <m/>
    <m/>
    <m/>
    <m/>
    <m/>
    <m/>
    <m/>
    <m/>
    <m/>
    <m/>
    <m/>
    <m/>
    <m/>
  </r>
  <r>
    <x v="23"/>
    <n v="163382"/>
    <n v="16"/>
    <n v="15.4"/>
    <n v="16.600000000000001"/>
    <x v="16"/>
    <x v="3"/>
    <s v="Maine"/>
    <x v="23"/>
    <n v="2614"/>
    <n v="160768"/>
    <n v="6.0840724222498512E-4"/>
    <n v="15.390907247743311"/>
    <n v="16.60772173219328"/>
    <n v="9.0927522566897068E-3"/>
    <n v="7.721732193278541E-3"/>
    <n v="2515"/>
    <n v="2714"/>
    <n v="15.393372586943482"/>
    <n v="16.611377018276187"/>
    <n v="6.627413056518705E-3"/>
    <n v="1.1377018276185424E-2"/>
    <n v="1.6010694109438218E-2"/>
    <n v="6.0871926817304375E-4"/>
    <n v="15.401974841265174"/>
    <n v="16.619413377611263"/>
    <n v="1.9748412651736658E-3"/>
    <n v="1.9413377611261495E-2"/>
    <n v="198.82399245628446"/>
    <n v="15.405305078510031"/>
    <n v="16.622203621743935"/>
    <n v="5.3050785100303699E-3"/>
    <n v="2.2203621743933866E-2"/>
    <m/>
    <m/>
    <m/>
    <m/>
    <m/>
    <m/>
    <m/>
    <m/>
    <m/>
    <m/>
    <m/>
    <m/>
    <m/>
    <m/>
    <m/>
    <m/>
    <m/>
    <m/>
  </r>
  <r>
    <x v="2"/>
    <n v="783637"/>
    <n v="11.6"/>
    <n v="11.4"/>
    <n v="11.9"/>
    <x v="16"/>
    <x v="3"/>
    <s v="Maryland"/>
    <x v="2"/>
    <n v="9090"/>
    <n v="774547"/>
    <n v="2.3707268625770462E-4"/>
    <n v="11.362685875423278"/>
    <n v="11.836831247938688"/>
    <n v="3.7314124576722563E-2"/>
    <n v="6.3168752061312006E-2"/>
    <n v="8905"/>
    <n v="9276"/>
    <n v="11.363679867081315"/>
    <n v="11.837113357332541"/>
    <n v="3.6320132918685744E-2"/>
    <n v="6.2886642667459469E-2"/>
    <n v="1.1602152731709192E-2"/>
    <n v="2.3710836999667038E-4"/>
    <n v="11.365044361712522"/>
    <n v="11.839261101705862"/>
    <n v="3.4955638287478052E-2"/>
    <n v="6.0738898294138366E-2"/>
    <n v="371.56761623046799"/>
    <n v="11.365713028323761"/>
    <n v="11.839868529890982"/>
    <n v="3.428697167623973E-2"/>
    <n v="6.0131470109018537E-2"/>
    <m/>
    <m/>
    <m/>
    <m/>
    <m/>
    <m/>
    <m/>
    <m/>
    <m/>
    <m/>
    <m/>
    <m/>
    <m/>
    <m/>
    <m/>
    <m/>
    <m/>
    <m/>
  </r>
  <r>
    <x v="17"/>
    <n v="866134"/>
    <n v="16.2"/>
    <n v="16"/>
    <n v="16.5"/>
    <x v="16"/>
    <x v="3"/>
    <s v="Massachusetts"/>
    <x v="17"/>
    <n v="14031"/>
    <n v="852103"/>
    <n v="2.6586478681096029E-4"/>
    <n v="15.933707103912644"/>
    <n v="16.465436677534566"/>
    <n v="6.6292896087356112E-2"/>
    <n v="3.4563322465434254E-2"/>
    <n v="13802"/>
    <n v="14262"/>
    <n v="15.935178621321874"/>
    <n v="16.466274271648498"/>
    <n v="6.4821378678125541E-2"/>
    <n v="3.3725728351502227E-2"/>
    <n v="1.6201717622422483E-2"/>
    <n v="2.6589017244571219E-4"/>
    <n v="15.93582744997677"/>
    <n v="16.467607794868194"/>
    <n v="6.4172550023229746E-2"/>
    <n v="3.2392205131806406E-2"/>
    <n v="460.55701253079491"/>
    <n v="15.936426700739181"/>
    <n v="16.468163094746725"/>
    <n v="6.3573299260818672E-2"/>
    <n v="3.1836905253275205E-2"/>
    <m/>
    <m/>
    <m/>
    <m/>
    <m/>
    <m/>
    <m/>
    <m/>
    <m/>
    <m/>
    <m/>
    <m/>
    <m/>
    <m/>
    <m/>
    <m/>
    <m/>
    <m/>
  </r>
  <r>
    <x v="38"/>
    <n v="1370222"/>
    <n v="10.8"/>
    <n v="10.6"/>
    <n v="11"/>
    <x v="16"/>
    <x v="3"/>
    <s v="Michigan"/>
    <x v="38"/>
    <n v="14798"/>
    <n v="1355424"/>
    <n v="1.7306162761924408E-4"/>
    <n v="10.626648200423221"/>
    <n v="10.972771455661707"/>
    <n v="2.6648200423220914E-2"/>
    <n v="2.7228544338292693E-2"/>
    <n v="14562"/>
    <n v="15036"/>
    <n v="10.627474963910958"/>
    <n v="10.973404309666609"/>
    <n v="2.7474963910957939E-2"/>
    <n v="2.659569033339082E-2"/>
    <n v="1.0801081312007303E-2"/>
    <n v="1.7307768740304808E-4"/>
    <n v="10.628003624604254"/>
    <n v="10.974158999410351"/>
    <n v="2.800362460425454E-2"/>
    <n v="2.5841000589648999E-2"/>
    <n v="474.27333165307886"/>
    <n v="10.628382287754041"/>
    <n v="10.974510142960845"/>
    <n v="2.8382287754041613E-2"/>
    <n v="2.5489857039154629E-2"/>
    <m/>
    <m/>
    <m/>
    <m/>
    <m/>
    <m/>
    <m/>
    <m/>
    <m/>
    <m/>
    <m/>
    <m/>
    <m/>
    <m/>
    <m/>
    <m/>
    <m/>
    <m/>
  </r>
  <r>
    <x v="15"/>
    <n v="785350"/>
    <n v="18.8"/>
    <n v="18.5"/>
    <n v="19.100000000000001"/>
    <x v="16"/>
    <x v="3"/>
    <s v="Minnesota"/>
    <x v="15"/>
    <n v="14765"/>
    <n v="770585"/>
    <n v="3.0038636813087635E-4"/>
    <n v="18.500148425273338"/>
    <n v="19.100921161535091"/>
    <n v="1.484252733376934E-4"/>
    <n v="9.2116153508925436E-4"/>
    <n v="14529"/>
    <n v="15001"/>
    <n v="18.500031832940728"/>
    <n v="19.101037753867701"/>
    <n v="3.1832940727838377E-5"/>
    <n v="1.0377538676991094E-3"/>
    <n v="1.8802888519626141E-2"/>
    <n v="3.0041329664429986E-4"/>
    <n v="18.502475222981843"/>
    <n v="19.103301816270438"/>
    <n v="2.475222981843217E-3"/>
    <n v="3.301816270436575E-3"/>
    <n v="471.82467092968301"/>
    <n v="18.503135308987282"/>
    <n v="19.103915041665807"/>
    <n v="3.1353089872823148E-3"/>
    <n v="3.9150416658060294E-3"/>
    <m/>
    <m/>
    <m/>
    <m/>
    <m/>
    <m/>
    <m/>
    <m/>
    <m/>
    <m/>
    <m/>
    <m/>
    <m/>
    <m/>
    <m/>
    <m/>
    <m/>
    <m/>
  </r>
  <r>
    <x v="48"/>
    <n v="436866"/>
    <n v="8.6"/>
    <n v="8.3000000000000007"/>
    <n v="8.9"/>
    <x v="16"/>
    <x v="3"/>
    <s v="Mississippi"/>
    <x v="48"/>
    <n v="3757"/>
    <n v="433109"/>
    <n v="2.738072374756677E-4"/>
    <n v="8.3260838046287748"/>
    <n v="8.8736982795801111"/>
    <n v="2.6083804628774132E-2"/>
    <n v="2.6301720419889207E-2"/>
    <n v="3638"/>
    <n v="3877"/>
    <n v="8.3274963032142573"/>
    <n v="8.8745748124138757"/>
    <n v="2.7496303214256557E-2"/>
    <n v="2.5425187586124665E-2"/>
    <n v="8.6042119933441592E-3"/>
    <n v="2.7390829749194845E-4"/>
    <n v="8.3303036958522103"/>
    <n v="8.8781202908361081"/>
    <n v="3.03036958522096E-2"/>
    <n v="2.1879709163892258E-2"/>
    <n v="239.2492053492802"/>
    <n v="8.331534432730562"/>
    <n v="8.879178565249223"/>
    <n v="3.1534432730561335E-2"/>
    <n v="2.0821434750777357E-2"/>
    <m/>
    <m/>
    <m/>
    <m/>
    <m/>
    <m/>
    <m/>
    <m/>
    <m/>
    <m/>
    <m/>
    <m/>
    <m/>
    <m/>
    <m/>
    <m/>
    <m/>
    <m/>
  </r>
  <r>
    <x v="9"/>
    <n v="818748"/>
    <n v="11.6"/>
    <n v="11.4"/>
    <n v="11.9"/>
    <x v="16"/>
    <x v="3"/>
    <s v="Missouri"/>
    <x v="9"/>
    <n v="9497"/>
    <n v="809251"/>
    <n v="2.3193033442087525E-4"/>
    <n v="11.367487313011546"/>
    <n v="11.831347981853295"/>
    <n v="3.251268698845422E-2"/>
    <n v="6.8652018146705629E-2"/>
    <n v="9308"/>
    <n v="9688"/>
    <n v="11.368577388891332"/>
    <n v="11.832700660032147"/>
    <n v="3.1422611108668619E-2"/>
    <n v="6.72993399678532E-2"/>
    <n v="1.1601709148507725E-2"/>
    <n v="2.3196374824493819E-4"/>
    <n v="11.369745400262786"/>
    <n v="11.833672896752663"/>
    <n v="3.0254599737213894E-2"/>
    <n v="6.6327103247337149E-2"/>
    <n v="379.79454243582472"/>
    <n v="11.370384757370537"/>
    <n v="11.834254910943717"/>
    <n v="2.9615242629462912E-2"/>
    <n v="6.5745089056283845E-2"/>
    <m/>
    <m/>
    <m/>
    <m/>
    <m/>
    <m/>
    <m/>
    <m/>
    <m/>
    <m/>
    <m/>
    <m/>
    <m/>
    <m/>
    <m/>
    <m/>
    <m/>
    <m/>
  </r>
  <r>
    <x v="39"/>
    <n v="132659"/>
    <n v="4.9000000000000004"/>
    <n v="4.5999999999999996"/>
    <n v="5.3"/>
    <x v="16"/>
    <x v="3"/>
    <s v="Montana"/>
    <x v="39"/>
    <n v="650"/>
    <n v="132009"/>
    <n v="3.7575213865121191E-4"/>
    <n v="4.5240285019385711"/>
    <n v="5.2755327792409954"/>
    <n v="7.5971498061428555E-2"/>
    <n v="2.4467220759004427E-2"/>
    <n v="601"/>
    <n v="700"/>
    <n v="4.5304125615299373"/>
    <n v="5.2766868437120742"/>
    <n v="6.9587438470062324E-2"/>
    <n v="2.3313156287925629E-2"/>
    <n v="4.9141170371562338E-3"/>
    <n v="3.7656627607866823E-4"/>
    <n v="4.5375507610775649"/>
    <n v="5.2906833132349025"/>
    <n v="6.2449238922434702E-2"/>
    <n v="9.3166867650973373E-3"/>
    <n v="99.729655007124123"/>
    <n v="4.5420096183739727"/>
    <n v="5.2937623617228384"/>
    <n v="5.7990381626026988E-2"/>
    <n v="6.2376382771613947E-3"/>
    <m/>
    <m/>
    <m/>
    <m/>
    <m/>
    <m/>
    <m/>
    <m/>
    <m/>
    <m/>
    <m/>
    <m/>
    <m/>
    <m/>
    <m/>
    <m/>
    <m/>
    <m/>
  </r>
  <r>
    <x v="40"/>
    <n v="276975"/>
    <n v="10.1"/>
    <n v="9.8000000000000007"/>
    <n v="10.5"/>
    <x v="16"/>
    <x v="3"/>
    <s v="Nebraska"/>
    <x v="40"/>
    <n v="2797"/>
    <n v="274178"/>
    <n v="3.7234863809767186E-4"/>
    <n v="9.7260356926180975"/>
    <n v="10.47073296881344"/>
    <n v="7.3964307381903183E-2"/>
    <n v="2.9267031186559933E-2"/>
    <n v="2695"/>
    <n v="2901"/>
    <n v="9.7301200469356441"/>
    <n v="10.473869482805307"/>
    <n v="6.987995306435657E-2"/>
    <n v="2.6130517194692615E-2"/>
    <n v="1.0105178845678983E-2"/>
    <n v="3.7253198494445873E-4"/>
    <n v="9.7326468607345245"/>
    <n v="10.47771083062344"/>
    <n v="6.7353139265476258E-2"/>
    <n v="2.228916937655967E-2"/>
    <n v="206.28005122171402"/>
    <n v="9.7346089311314952"/>
    <n v="10.479359144307551"/>
    <n v="6.5391068868505542E-2"/>
    <n v="2.0640855692448667E-2"/>
    <m/>
    <m/>
    <m/>
    <m/>
    <m/>
    <m/>
    <m/>
    <m/>
    <m/>
    <m/>
    <m/>
    <m/>
    <m/>
    <m/>
    <m/>
    <m/>
    <m/>
    <m/>
  </r>
  <r>
    <x v="18"/>
    <n v="426638"/>
    <n v="11.8"/>
    <n v="11.5"/>
    <n v="12.2"/>
    <x v="16"/>
    <x v="3"/>
    <s v="Nevada"/>
    <x v="18"/>
    <n v="5034"/>
    <n v="421604"/>
    <n v="3.2401696948037266E-4"/>
    <n v="11.475213291302774"/>
    <n v="12.123247230263518"/>
    <n v="2.478670869722599E-2"/>
    <n v="7.6752769736481596E-2"/>
    <n v="4897"/>
    <n v="5173"/>
    <n v="11.478114935847252"/>
    <n v="12.125033400681609"/>
    <n v="2.1885064152748157E-2"/>
    <n v="7.4966599318390337E-2"/>
    <n v="1.1803625992685043E-2"/>
    <n v="3.2410494915881711E-4"/>
    <n v="11.479521043526226"/>
    <n v="12.127730941843861"/>
    <n v="2.0478956473773735E-2"/>
    <n v="7.2269058156138044E-2"/>
    <n v="276.48902416465535"/>
    <n v="11.480768507326044"/>
    <n v="12.128827364420918"/>
    <n v="1.9231492673956296E-2"/>
    <n v="7.11726355790816E-2"/>
    <m/>
    <m/>
    <m/>
    <m/>
    <m/>
    <m/>
    <m/>
    <m/>
    <m/>
    <m/>
    <m/>
    <m/>
    <m/>
    <m/>
    <m/>
    <m/>
    <m/>
    <m/>
  </r>
  <r>
    <x v="24"/>
    <n v="167477"/>
    <n v="13.2"/>
    <n v="12.6"/>
    <n v="13.7"/>
    <x v="16"/>
    <x v="3"/>
    <s v="New Hampshire"/>
    <x v="24"/>
    <n v="2211"/>
    <n v="165266"/>
    <n v="5.4664006706807346E-4"/>
    <n v="12.655172719165261"/>
    <n v="13.748452853301407"/>
    <n v="5.5172719165261341E-2"/>
    <n v="4.8452853301407472E-2"/>
    <n v="2120"/>
    <n v="2303"/>
    <n v="12.658454593765114"/>
    <n v="13.751141947849556"/>
    <n v="5.8454593765114637E-2"/>
    <n v="5.1141947849556502E-2"/>
    <n v="1.3212978333133396E-2"/>
    <n v="5.4697578448989882E-4"/>
    <n v="12.666002548643498"/>
    <n v="13.759954117623295"/>
    <n v="6.600254864349786E-2"/>
    <n v="5.9954117623295389E-2"/>
    <n v="183.11914692120027"/>
    <n v="12.669276900375852"/>
    <n v="13.762650598084578"/>
    <n v="6.9276900375852435E-2"/>
    <n v="6.2650598084578846E-2"/>
    <m/>
    <m/>
    <m/>
    <m/>
    <m/>
    <m/>
    <m/>
    <m/>
    <m/>
    <m/>
    <m/>
    <m/>
    <m/>
    <m/>
    <m/>
    <m/>
    <m/>
    <m/>
  </r>
  <r>
    <x v="3"/>
    <n v="1192233"/>
    <n v="13.4"/>
    <n v="13.2"/>
    <n v="13.6"/>
    <x v="16"/>
    <x v="3"/>
    <s v="New Jersey"/>
    <x v="3"/>
    <n v="15976"/>
    <n v="1176257"/>
    <n v="2.0639136322348308E-4"/>
    <n v="13.193673892477374"/>
    <n v="13.606456618924341"/>
    <n v="6.3261075226250796E-3"/>
    <n v="6.4566189243411287E-3"/>
    <n v="15730"/>
    <n v="16222"/>
    <n v="13.193729749134608"/>
    <n v="13.606400762267107"/>
    <n v="6.2702508653913469E-3"/>
    <n v="6.400762267107396E-3"/>
    <n v="1.3401633109961413E-2"/>
    <n v="2.0640889525179191E-4"/>
    <n v="13.19522421470962"/>
    <n v="13.608042005213205"/>
    <n v="4.77578529037892E-3"/>
    <n v="8.0420052132055275E-3"/>
    <n v="492.14058440101388"/>
    <n v="13.195658689727905"/>
    <n v="13.608446289714189"/>
    <n v="4.3413102720943897E-3"/>
    <n v="8.4462897141897031E-3"/>
    <m/>
    <m/>
    <m/>
    <m/>
    <m/>
    <m/>
    <m/>
    <m/>
    <m/>
    <m/>
    <m/>
    <m/>
    <m/>
    <m/>
    <m/>
    <m/>
    <m/>
    <m/>
  </r>
  <r>
    <x v="49"/>
    <n v="302489"/>
    <n v="7.8"/>
    <n v="7.5"/>
    <n v="8.1"/>
    <x v="16"/>
    <x v="3"/>
    <s v="New Mexico"/>
    <x v="49"/>
    <n v="2359"/>
    <n v="300130"/>
    <n v="3.1347462124473301E-4"/>
    <n v="7.4851560727639752"/>
    <n v="8.1121053152534408"/>
    <n v="1.484392723602479E-2"/>
    <n v="1.2105315253441162E-2"/>
    <n v="2265"/>
    <n v="2455"/>
    <n v="7.487875592170294"/>
    <n v="8.1159976065245356"/>
    <n v="1.212440782970603E-2"/>
    <n v="1.5997606524535968E-2"/>
    <n v="7.8048813255362495E-3"/>
    <n v="3.1365952869643964E-4"/>
    <n v="7.4912217968398096"/>
    <n v="8.1185408542326893"/>
    <n v="8.7782031601904009E-3"/>
    <n v="1.8540854232689696E-2"/>
    <n v="189.66421468562669"/>
    <n v="7.4930322685870632"/>
    <n v="8.1200362458413338"/>
    <n v="6.9677314129368284E-3"/>
    <n v="2.0036245841334122E-2"/>
    <m/>
    <m/>
    <m/>
    <m/>
    <m/>
    <m/>
    <m/>
    <m/>
    <m/>
    <m/>
    <m/>
    <m/>
    <m/>
    <m/>
    <m/>
    <m/>
    <m/>
    <m/>
  </r>
  <r>
    <x v="25"/>
    <n v="2421417"/>
    <n v="11.8"/>
    <n v="11.6"/>
    <n v="11.9"/>
    <x v="16"/>
    <x v="3"/>
    <s v="New York"/>
    <x v="25"/>
    <n v="28573"/>
    <n v="2392844"/>
    <n v="1.360125001872476E-4"/>
    <n v="11.664102886794838"/>
    <n v="11.936127887169333"/>
    <n v="6.4102886794838554E-2"/>
    <n v="3.612788716933224E-2"/>
    <n v="28244"/>
    <n v="28903"/>
    <n v="11.664244531198054"/>
    <n v="11.936399224090687"/>
    <n v="6.4244531198054844E-2"/>
    <n v="3.6399224090686744E-2"/>
    <n v="1.1800889890827471E-2"/>
    <n v="1.3601900758574093E-4"/>
    <n v="11.664870883241731"/>
    <n v="11.936908898413211"/>
    <n v="6.4870883241731292E-2"/>
    <n v="3.6908898413210878E-2"/>
    <n v="658.69146764134564"/>
    <n v="11.665082959545524"/>
    <n v="11.937109802778817"/>
    <n v="6.5082959545524233E-2"/>
    <n v="3.7109802778816814E-2"/>
    <m/>
    <m/>
    <m/>
    <m/>
    <m/>
    <m/>
    <m/>
    <m/>
    <m/>
    <m/>
    <m/>
    <m/>
    <m/>
    <m/>
    <m/>
    <m/>
    <m/>
    <m/>
  </r>
  <r>
    <x v="10"/>
    <n v="1408521"/>
    <n v="10.6"/>
    <n v="10.4"/>
    <n v="10.8"/>
    <x v="16"/>
    <x v="3"/>
    <s v="North Carolina"/>
    <x v="10"/>
    <n v="14930"/>
    <n v="1393591"/>
    <n v="1.6912222037959005E-4"/>
    <n v="10.430648745051524"/>
    <n v="10.768893185810706"/>
    <n v="3.0648745051523818E-2"/>
    <n v="3.1106814189294951E-2"/>
    <n v="14693"/>
    <n v="15169"/>
    <n v="10.431509363367674"/>
    <n v="10.769452496625894"/>
    <n v="3.1509363367673515E-2"/>
    <n v="3.0547503374107166E-2"/>
    <n v="1.0601105702860898E-2"/>
    <n v="1.6913778991303698E-4"/>
    <n v="10.43196791294786"/>
    <n v="10.770243492773934"/>
    <n v="3.1967912947859389E-2"/>
    <n v="2.9756507226066375E-2"/>
    <n v="476.43199274898495"/>
    <n v="10.432336229027346"/>
    <n v="10.770585139323838"/>
    <n v="3.2336229027345453E-2"/>
    <n v="2.9414860676162391E-2"/>
    <m/>
    <m/>
    <m/>
    <m/>
    <m/>
    <m/>
    <m/>
    <m/>
    <m/>
    <m/>
    <m/>
    <m/>
    <m/>
    <m/>
    <m/>
    <m/>
    <m/>
    <m/>
  </r>
  <r>
    <x v="46"/>
    <n v="97502"/>
    <n v="8.6999999999999993"/>
    <n v="8.1"/>
    <n v="9.3000000000000007"/>
    <x v="16"/>
    <x v="3"/>
    <s v="North Dakota"/>
    <x v="46"/>
    <n v="848"/>
    <n v="96654"/>
    <n v="5.8282161068120338E-4"/>
    <n v="8.1144358814728044"/>
    <n v="9.2800791028352094"/>
    <n v="1.4435881472804724E-2"/>
    <n v="1.9920897164791285E-2"/>
    <n v="792"/>
    <n v="906"/>
    <n v="8.1229102992759117"/>
    <n v="9.2921170847777486"/>
    <n v="2.2910299275912038E-2"/>
    <n v="7.8829152222521515E-3"/>
    <n v="8.7166134530441558E-3"/>
    <n v="5.8377355436447977E-4"/>
    <n v="8.1328398986796753"/>
    <n v="9.3003870074086361"/>
    <n v="3.2839898679675628E-2"/>
    <n v="3.8700740863539806E-4"/>
    <n v="113.68424938562345"/>
    <n v="8.1387801268571653"/>
    <n v="9.3047025750382346"/>
    <n v="3.8780126857165698E-2"/>
    <n v="4.7025750382339027E-3"/>
    <m/>
    <m/>
    <m/>
    <m/>
    <m/>
    <m/>
    <m/>
    <m/>
    <m/>
    <m/>
    <m/>
    <m/>
    <m/>
    <m/>
    <m/>
    <m/>
    <m/>
    <m/>
  </r>
  <r>
    <x v="41"/>
    <n v="1559370"/>
    <n v="11.7"/>
    <n v="11.6"/>
    <n v="11.9"/>
    <x v="16"/>
    <x v="3"/>
    <s v="Ohio"/>
    <x v="41"/>
    <n v="18245"/>
    <n v="1541125"/>
    <n v="1.6877775099414282E-4"/>
    <n v="11.531460165600381"/>
    <n v="11.869015667588664"/>
    <n v="6.8539834399619082E-2"/>
    <n v="3.0984332411335913E-2"/>
    <n v="17982"/>
    <n v="18508"/>
    <n v="11.531580061178554"/>
    <n v="11.868895772010491"/>
    <n v="6.8419938821445925E-2"/>
    <n v="3.110422798950907E-2"/>
    <n v="1.1701440824696692E-2"/>
    <n v="1.6879040259931363E-4"/>
    <n v="11.532650422097378"/>
    <n v="11.870231227296005"/>
    <n v="6.734957790262186E-2"/>
    <n v="2.9768772703995694E-2"/>
    <n v="526.38081331553462"/>
    <n v="11.532981921723163"/>
    <n v="11.870541010711788"/>
    <n v="6.701807827683659E-2"/>
    <n v="2.9458989288212223E-2"/>
    <m/>
    <m/>
    <m/>
    <m/>
    <m/>
    <m/>
    <m/>
    <m/>
    <m/>
    <m/>
    <m/>
    <m/>
    <m/>
    <m/>
    <m/>
    <m/>
    <m/>
    <m/>
  </r>
  <r>
    <x v="26"/>
    <n v="596154"/>
    <n v="8.3000000000000007"/>
    <n v="8.1"/>
    <n v="8.5"/>
    <x v="16"/>
    <x v="3"/>
    <s v="Oklahoma"/>
    <x v="26"/>
    <n v="4948"/>
    <n v="591206"/>
    <n v="2.3030038265326919E-4"/>
    <n v="8.0695684431870323"/>
    <n v="8.5301692084935716"/>
    <n v="3.0431556812967386E-2"/>
    <n v="3.0169208493571631E-2"/>
    <n v="4811"/>
    <n v="5086"/>
    <n v="8.070062433532275"/>
    <n v="8.5313526370702863"/>
    <n v="2.9937566467724608E-2"/>
    <n v="3.1352637070286349E-2"/>
    <n v="8.3030371911198969E-3"/>
    <n v="2.3036501450839582E-4"/>
    <n v="8.0726721766115013"/>
    <n v="8.5334022056282937"/>
    <n v="2.7327823388498373E-2"/>
    <n v="3.3402205628293657E-2"/>
    <n v="274.60210141010498"/>
    <n v="8.0735659987754396"/>
    <n v="8.5341857915775332"/>
    <n v="2.6434001224560078E-2"/>
    <n v="3.4185791577533209E-2"/>
    <m/>
    <m/>
    <m/>
    <m/>
    <m/>
    <m/>
    <m/>
    <m/>
    <m/>
    <m/>
    <m/>
    <m/>
    <m/>
    <m/>
    <m/>
    <m/>
    <m/>
    <m/>
  </r>
  <r>
    <x v="19"/>
    <n v="534782"/>
    <n v="14.8"/>
    <n v="14.5"/>
    <n v="15.1"/>
    <x v="16"/>
    <x v="3"/>
    <s v="Oregon"/>
    <x v="19"/>
    <n v="7915"/>
    <n v="526867"/>
    <n v="3.2363752985846932E-4"/>
    <n v="14.476785820216888"/>
    <n v="15.124060879933827"/>
    <n v="2.3214179783112243E-2"/>
    <n v="2.406087993382755E-2"/>
    <n v="7742"/>
    <n v="8088"/>
    <n v="14.476927046908834"/>
    <n v="15.123919653241881"/>
    <n v="2.3072953091165971E-2"/>
    <n v="2.3919653241881278E-2"/>
    <n v="1.4803908622214264E-2"/>
    <n v="3.2369266204584825E-4"/>
    <n v="14.480215960168415"/>
    <n v="15.127601284260113"/>
    <n v="1.9784039831584721E-2"/>
    <n v="2.760128426011299E-2"/>
    <n v="346.16159723503466"/>
    <n v="14.481198510542756"/>
    <n v="15.128488641281363"/>
    <n v="1.8801489457244358E-2"/>
    <n v="2.8488641281363414E-2"/>
    <m/>
    <m/>
    <m/>
    <m/>
    <m/>
    <m/>
    <m/>
    <m/>
    <m/>
    <m/>
    <m/>
    <m/>
    <m/>
    <m/>
    <m/>
    <m/>
    <m/>
    <m/>
  </r>
  <r>
    <x v="11"/>
    <n v="1588339"/>
    <n v="16.100000000000001"/>
    <n v="15.9"/>
    <n v="16.3"/>
    <x v="16"/>
    <x v="3"/>
    <s v="Pennsylvania"/>
    <x v="11"/>
    <n v="25572"/>
    <n v="1562767"/>
    <n v="1.9573241534537845E-4"/>
    <n v="15.904105213775356"/>
    <n v="16.295570044466118"/>
    <n v="4.105213775355665E-3"/>
    <n v="4.4299555338831453E-3"/>
    <n v="25262"/>
    <n v="25884"/>
    <n v="15.904665187973096"/>
    <n v="16.296269247308036"/>
    <n v="4.6651879730958967E-3"/>
    <n v="3.7307526919647671E-3"/>
    <n v="1.6101007957401606E-2"/>
    <n v="1.957426748438418E-4"/>
    <n v="15.905265282557764"/>
    <n v="16.296750632245448"/>
    <n v="5.2652825577634843E-3"/>
    <n v="3.2493677545524235E-3"/>
    <n v="621.78474504770963"/>
    <n v="15.905588955645804"/>
    <n v="16.297056546154558"/>
    <n v="5.5889556458037504E-3"/>
    <n v="2.9434538454431447E-3"/>
    <m/>
    <m/>
    <m/>
    <m/>
    <m/>
    <m/>
    <m/>
    <m/>
    <m/>
    <m/>
    <m/>
    <m/>
    <m/>
    <m/>
    <m/>
    <m/>
    <m/>
    <m/>
  </r>
  <r>
    <x v="27"/>
    <n v="129667"/>
    <n v="14.8"/>
    <n v="14.1"/>
    <n v="15.5"/>
    <x v="16"/>
    <x v="3"/>
    <s v="Rhode Island"/>
    <x v="27"/>
    <n v="1919"/>
    <n v="127748"/>
    <n v="6.572316034653443E-4"/>
    <n v="14.142216212864177"/>
    <n v="15.456679419794867"/>
    <n v="4.2216212864177649E-2"/>
    <n v="4.3320580205133297E-2"/>
    <n v="1834"/>
    <n v="2005"/>
    <n v="14.143922509196635"/>
    <n v="15.462685185899264"/>
    <n v="4.3922509196635318E-2"/>
    <n v="3.731481410073556E-2"/>
    <n v="1.4813821733549634E-2"/>
    <n v="6.5769323718144147E-4"/>
    <n v="14.156128496368192"/>
    <n v="15.471514970731075"/>
    <n v="5.612849636819206E-2"/>
    <n v="2.8485029268924933E-2"/>
    <n v="170.46391786345075"/>
    <n v="14.160382934367989"/>
    <n v="15.47497236670066"/>
    <n v="6.0382934367989805E-2"/>
    <n v="2.5027633299339769E-2"/>
    <m/>
    <m/>
    <m/>
    <m/>
    <m/>
    <m/>
    <m/>
    <m/>
    <m/>
    <m/>
    <m/>
    <m/>
    <m/>
    <m/>
    <m/>
    <m/>
    <m/>
    <m/>
  </r>
  <r>
    <x v="4"/>
    <n v="683490"/>
    <n v="8.8000000000000007"/>
    <n v="8.6"/>
    <n v="9.1"/>
    <x v="16"/>
    <x v="3"/>
    <s v="South Carolina"/>
    <x v="4"/>
    <n v="6015"/>
    <n v="677475"/>
    <n v="2.2141869987595987E-4"/>
    <n v="8.5790026669326238"/>
    <n v="9.0218400666845451"/>
    <n v="2.0997333067375834E-2"/>
    <n v="7.8159933315454566E-2"/>
    <n v="5864"/>
    <n v="6167"/>
    <n v="8.5794964081405727"/>
    <n v="9.0228094046730742"/>
    <n v="2.0503591859426962E-2"/>
    <n v="7.7190595326925404E-2"/>
    <n v="8.8031820690118914E-3"/>
    <n v="2.2146970314858443E-4"/>
    <n v="8.5817123658633072"/>
    <n v="9.0246517721604764"/>
    <n v="1.8287634136692432E-2"/>
    <n v="7.5348227839523219E-2"/>
    <n v="302.68684311695733"/>
    <n v="8.5824874373872291"/>
    <n v="9.0253397716100441"/>
    <n v="1.7512562612770566E-2"/>
    <n v="7.4660228389955563E-2"/>
    <m/>
    <m/>
    <m/>
    <m/>
    <m/>
    <m/>
    <m/>
    <m/>
    <m/>
    <m/>
    <m/>
    <m/>
    <m/>
    <m/>
    <m/>
    <m/>
    <m/>
    <m/>
  </r>
  <r>
    <x v="42"/>
    <n v="119589"/>
    <n v="7.8"/>
    <n v="7.4"/>
    <n v="8.4"/>
    <x v="16"/>
    <x v="3"/>
    <s v="South Dakota"/>
    <x v="42"/>
    <n v="933"/>
    <n v="118656"/>
    <n v="4.986512514059576E-4"/>
    <n v="7.3030696426562045"/>
    <n v="8.3003721454681205"/>
    <n v="9.6930357343795848E-2"/>
    <n v="9.9627854531879834E-2"/>
    <n v="874"/>
    <n v="993"/>
    <n v="7.3083644816830979"/>
    <n v="8.3034392795323981"/>
    <n v="9.163551831690242E-2"/>
    <n v="9.6560720467602223E-2"/>
    <n v="7.8175308656101075E-3"/>
    <n v="4.9939455846307354E-4"/>
    <n v="7.318136307147034"/>
    <n v="8.3169254240731796"/>
    <n v="8.1863692852966352E-2"/>
    <n v="8.3074575926820771E-2"/>
    <n v="119.29656346229719"/>
    <n v="7.3229504123852802"/>
    <n v="8.3204730233299689"/>
    <n v="7.7049587614720139E-2"/>
    <n v="7.9526976670031502E-2"/>
    <m/>
    <m/>
    <m/>
    <m/>
    <m/>
    <m/>
    <m/>
    <m/>
    <m/>
    <m/>
    <m/>
    <m/>
    <m/>
    <m/>
    <m/>
    <m/>
    <m/>
    <m/>
  </r>
  <r>
    <x v="16"/>
    <n v="896643"/>
    <n v="8.6999999999999993"/>
    <n v="8.5"/>
    <n v="8.9"/>
    <x v="16"/>
    <x v="3"/>
    <s v="Tennessee"/>
    <x v="16"/>
    <n v="7801"/>
    <n v="888842"/>
    <n v="1.9222336270614045E-4"/>
    <n v="8.508006271607627"/>
    <n v="8.8924529970199089"/>
    <n v="8.0062716076270135E-3"/>
    <n v="7.5470029800914773E-3"/>
    <n v="7629"/>
    <n v="7974"/>
    <n v="8.5084030098935699"/>
    <n v="8.8931715298061764"/>
    <n v="8.4030098935699016E-3"/>
    <n v="6.8284701938239323E-3"/>
    <n v="8.7023344851304019E-3"/>
    <n v="1.9225752001349679E-4"/>
    <n v="8.5100769651169053"/>
    <n v="8.8945920051438989"/>
    <n v="1.0076965116905257E-2"/>
    <n v="5.407994856101439E-3"/>
    <n v="344.72191955272575"/>
    <n v="8.5106637494182795"/>
    <n v="8.8951204871366336"/>
    <n v="1.0663749418279522E-2"/>
    <n v="4.8795128633667417E-3"/>
    <m/>
    <m/>
    <m/>
    <m/>
    <m/>
    <m/>
    <m/>
    <m/>
    <m/>
    <m/>
    <m/>
    <m/>
    <m/>
    <m/>
    <m/>
    <m/>
    <m/>
    <m/>
  </r>
  <r>
    <x v="50"/>
    <n v="4681157"/>
    <n v="9.5"/>
    <n v="9.5"/>
    <n v="9.6"/>
    <x v="16"/>
    <x v="3"/>
    <s v="Texas"/>
    <x v="50"/>
    <n v="44471"/>
    <n v="4636686"/>
    <n v="8.7874035483428403E-5"/>
    <n v="9.4121277803069834"/>
    <n v="9.5878758512738411"/>
    <n v="8.7872219693016618E-2"/>
    <n v="1.2124148726158523E-2"/>
    <n v="44060"/>
    <n v="44883"/>
    <n v="9.4122030087860757"/>
    <n v="9.58801424519622"/>
    <n v="8.7796991213924258E-2"/>
    <n v="1.1985754803779614E-2"/>
    <n v="9.5004043303820677E-3"/>
    <n v="8.7876765012285775E-5"/>
    <n v="9.412527565369782"/>
    <n v="9.5882810953943522"/>
    <n v="8.7472434630218032E-2"/>
    <n v="1.1718904605647396E-2"/>
    <n v="822.70870051571774"/>
    <n v="9.4126367094494316"/>
    <n v="9.5883855735408723"/>
    <n v="8.7363290550568351E-2"/>
    <n v="1.1614426459127358E-2"/>
    <m/>
    <m/>
    <m/>
    <m/>
    <m/>
    <m/>
    <m/>
    <m/>
    <m/>
    <m/>
    <m/>
    <m/>
    <m/>
    <m/>
    <m/>
    <m/>
    <m/>
    <m/>
  </r>
  <r>
    <x v="12"/>
    <n v="585739"/>
    <n v="8.3000000000000007"/>
    <n v="8.1"/>
    <n v="8.5"/>
    <x v="16"/>
    <x v="3"/>
    <s v="Utah"/>
    <x v="12"/>
    <n v="4862"/>
    <n v="580877"/>
    <n v="2.3234934179177378E-4"/>
    <n v="8.0682760220648255"/>
    <n v="8.5329747056483711"/>
    <n v="3.1723977935174119E-2"/>
    <n v="3.2974705648371128E-2"/>
    <n v="4726"/>
    <n v="4998"/>
    <n v="8.0684400389934758"/>
    <n v="8.532810688719719"/>
    <n v="3.1559961006523807E-2"/>
    <n v="3.2810688719719039E-2"/>
    <n v="8.303850060372089E-3"/>
    <n v="2.3241570164949442E-4"/>
    <n v="8.0714343587225947"/>
    <n v="8.5362657620215838"/>
    <n v="2.8565641277404907E-2"/>
    <n v="3.6265762021583825E-2"/>
    <n v="272.2053704759611"/>
    <n v="8.0723445674491945"/>
    <n v="8.53706278713417"/>
    <n v="2.7655432550805159E-2"/>
    <n v="3.7062787134169994E-2"/>
    <m/>
    <m/>
    <m/>
    <m/>
    <m/>
    <m/>
    <m/>
    <m/>
    <m/>
    <m/>
    <m/>
    <m/>
    <m/>
    <m/>
    <m/>
    <m/>
    <m/>
    <m/>
  </r>
  <r>
    <x v="44"/>
    <n v="74724"/>
    <n v="11.9"/>
    <n v="11.2"/>
    <n v="12.7"/>
    <x v="16"/>
    <x v="3"/>
    <s v="Vermont"/>
    <x v="44"/>
    <n v="889"/>
    <n v="73835"/>
    <n v="7.7739177873162801E-4"/>
    <n v="11.119722936754695"/>
    <n v="12.674506494217951"/>
    <n v="8.0277063245304703E-2"/>
    <n v="2.5493505782048231E-2"/>
    <n v="832"/>
    <n v="948"/>
    <n v="11.134307585247042"/>
    <n v="12.686687008190139"/>
    <n v="6.5692414752957617E-2"/>
    <n v="1.3312991809860009E-2"/>
    <n v="1.1922206128505603E-2"/>
    <n v="7.7858560927970691E-4"/>
    <n v="11.143620519225896"/>
    <n v="12.700791737785309"/>
    <n v="5.637948077410293E-2"/>
    <n v="7.9173778530972072E-4"/>
    <n v="116.21087263211415"/>
    <n v="11.151336326949766"/>
    <n v="12.70645782334884"/>
    <n v="4.8663673050233669E-2"/>
    <n v="6.4578233488408188E-3"/>
    <m/>
    <m/>
    <m/>
    <m/>
    <m/>
    <m/>
    <m/>
    <m/>
    <m/>
    <m/>
    <m/>
    <m/>
    <m/>
    <m/>
    <m/>
    <m/>
    <m/>
    <m/>
  </r>
  <r>
    <x v="43"/>
    <n v="1159195"/>
    <n v="13.3"/>
    <n v="13.1"/>
    <n v="13.6"/>
    <x v="16"/>
    <x v="3"/>
    <s v="Virginia"/>
    <x v="43"/>
    <n v="15417"/>
    <n v="1143778"/>
    <n v="2.08537492812794E-4"/>
    <n v="13.091209314238652"/>
    <n v="13.50828429986424"/>
    <n v="8.7906857613475609E-3"/>
    <n v="9.1715700135759803E-2"/>
    <n v="15176"/>
    <n v="15659"/>
    <n v="13.091843908919552"/>
    <n v="13.508512372810442"/>
    <n v="8.1560910804476805E-3"/>
    <n v="9.1487627189557941E-2"/>
    <n v="1.3301359678729533E-2"/>
    <n v="2.0855585782665647E-4"/>
    <n v="13.092803820902876"/>
    <n v="13.509915536556189"/>
    <n v="7.1961790971233341E-3"/>
    <n v="9.0084463443810492E-2"/>
    <n v="483.47876497669313"/>
    <n v="13.093250962726371"/>
    <n v="13.510331059501011"/>
    <n v="6.7490372736287441E-3"/>
    <n v="8.9668940498988547E-2"/>
    <m/>
    <m/>
    <m/>
    <m/>
    <m/>
    <m/>
    <m/>
    <m/>
    <m/>
    <m/>
    <m/>
    <m/>
    <m/>
    <m/>
    <m/>
    <m/>
    <m/>
    <m/>
  </r>
  <r>
    <x v="28"/>
    <n v="993605"/>
    <n v="10.6"/>
    <n v="10.4"/>
    <n v="10.8"/>
    <x v="16"/>
    <x v="3"/>
    <s v="Washington"/>
    <x v="28"/>
    <n v="10532"/>
    <n v="983073"/>
    <n v="2.013611802084385E-4"/>
    <n v="10.398424448889642"/>
    <n v="10.80114680930652"/>
    <n v="1.5755511103581199E-3"/>
    <n v="1.1468093065190033E-3"/>
    <n v="10333"/>
    <n v="10733"/>
    <n v="10.399504833409654"/>
    <n v="10.802079297104987"/>
    <n v="4.9516659034587462E-4"/>
    <n v="2.0792971049861109E-3"/>
    <n v="1.0601677732601894E-2"/>
    <n v="2.013874580541474E-4"/>
    <n v="10.400290274547746"/>
    <n v="10.803065190656042"/>
    <n v="2.9027454774599448E-4"/>
    <n v="3.0651906560414943E-3"/>
    <n v="400.15599344643817"/>
    <n v="10.40081599667954"/>
    <n v="10.803545900792438"/>
    <n v="8.1599667954002086E-4"/>
    <n v="3.5459007924369956E-3"/>
    <m/>
    <m/>
    <m/>
    <m/>
    <m/>
    <m/>
    <m/>
    <m/>
    <m/>
    <m/>
    <m/>
    <m/>
    <m/>
    <m/>
    <m/>
    <m/>
    <m/>
    <m/>
  </r>
  <r>
    <x v="5"/>
    <n v="242212"/>
    <n v="7.7"/>
    <n v="7.4"/>
    <n v="8.1"/>
    <x v="16"/>
    <x v="3"/>
    <s v="West Virginia"/>
    <x v="5"/>
    <n v="1865"/>
    <n v="240347"/>
    <n v="3.4810749839588371E-4"/>
    <n v="7.3517587344910087"/>
    <n v="8.0479737312827755"/>
    <n v="4.824126550899166E-2"/>
    <n v="5.2026268717224156E-2"/>
    <n v="1781"/>
    <n v="1950"/>
    <n v="7.3530626063118261"/>
    <n v="8.0507984740640435"/>
    <n v="4.6937393688174289E-2"/>
    <n v="4.920152593595617E-2"/>
    <n v="7.707673941416188E-3"/>
    <n v="3.4836731566329415E-4"/>
    <n v="7.3593066257528932"/>
    <n v="8.0560412570794817"/>
    <n v="4.0693374247107172E-2"/>
    <n v="4.3958742920517935E-2"/>
    <n v="168.65295059810805"/>
    <n v="7.3615922202777915"/>
    <n v="8.0578842116782816"/>
    <n v="3.8407779722208879E-2"/>
    <n v="4.2115788321718028E-2"/>
    <m/>
    <m/>
    <m/>
    <m/>
    <m/>
    <m/>
    <m/>
    <m/>
    <m/>
    <m/>
    <m/>
    <m/>
    <m/>
    <m/>
    <m/>
    <m/>
    <m/>
    <m/>
  </r>
  <r>
    <x v="13"/>
    <n v="753815"/>
    <n v="12.9"/>
    <n v="12.7"/>
    <n v="13.2"/>
    <x v="16"/>
    <x v="3"/>
    <s v="Wisconsin"/>
    <x v="13"/>
    <n v="9724"/>
    <n v="744091"/>
    <n v="2.5473371494105291E-4"/>
    <n v="12.644983059068485"/>
    <n v="13.154450488950589"/>
    <n v="5.5016940931514213E-2"/>
    <n v="4.5549511049410185E-2"/>
    <n v="9533"/>
    <n v="9917"/>
    <n v="12.646338955844604"/>
    <n v="13.15574776304531"/>
    <n v="5.3661044155395743E-2"/>
    <n v="4.4252236954688939E-2"/>
    <n v="1.2902199035763489E-2"/>
    <n v="2.547693459350849E-4"/>
    <n v="12.647429689828405"/>
    <n v="13.156968381698574"/>
    <n v="5.2570310171594414E-2"/>
    <n v="4.3031618301425212E-2"/>
    <n v="384.05365832800516"/>
    <n v="12.648123628476837"/>
    <n v="13.157601021725283"/>
    <n v="5.187637152316249E-2"/>
    <n v="4.2398978274716725E-2"/>
    <m/>
    <m/>
    <m/>
    <m/>
    <m/>
    <m/>
    <m/>
    <m/>
    <m/>
    <m/>
    <m/>
    <m/>
    <m/>
    <m/>
    <m/>
    <m/>
    <m/>
    <m/>
  </r>
  <r>
    <x v="29"/>
    <n v="86367"/>
    <n v="9.1999999999999993"/>
    <n v="8.6"/>
    <n v="9.8000000000000007"/>
    <x v="16"/>
    <x v="3"/>
    <s v="Wyoming"/>
    <x v="29"/>
    <n v="795"/>
    <n v="85572"/>
    <n v="6.3690659359149607E-4"/>
    <n v="8.5679980574905148"/>
    <n v="9.841811244673508"/>
    <n v="3.2001942509484849E-2"/>
    <n v="4.1811244673507275E-2"/>
    <n v="740"/>
    <n v="850"/>
    <n v="8.5680873481769666"/>
    <n v="9.8417219539870544"/>
    <n v="3.1912651823033045E-2"/>
    <n v="4.1721953987053695E-2"/>
    <n v="9.2267334201010156E-3"/>
    <n v="6.3801362761805019E-4"/>
    <n v="8.5887197924829657"/>
    <n v="9.8647470477190655"/>
    <n v="1.1280207517033958E-2"/>
    <n v="6.474704771906481E-2"/>
    <n v="110.04821080290635"/>
    <n v="8.5954543393310434"/>
    <n v="9.8695904823183067"/>
    <n v="4.5456606689562307E-3"/>
    <n v="6.9590482318306002E-2"/>
    <m/>
    <m/>
    <m/>
    <m/>
    <m/>
    <m/>
    <m/>
    <m/>
    <m/>
    <m/>
    <m/>
    <m/>
    <m/>
    <m/>
    <m/>
    <m/>
    <m/>
    <m/>
  </r>
  <r>
    <x v="6"/>
    <n v="674701"/>
    <n v="9.1"/>
    <n v="8.9"/>
    <n v="9.3000000000000007"/>
    <x v="8"/>
    <x v="3"/>
    <s v="Alabama"/>
    <x v="6"/>
    <n v="6140"/>
    <n v="668561"/>
    <n v="2.2658740475757884E-4"/>
    <n v="8.8737399995296542"/>
    <n v="9.3269148090448102"/>
    <n v="2.6260000470346156E-2"/>
    <n v="2.6914809044809473E-2"/>
    <n v="5987"/>
    <n v="6293"/>
    <n v="8.8735602881869156"/>
    <n v="9.3270945203875488"/>
    <n v="2.6439711813084799E-2"/>
    <n v="2.7094520387548116E-2"/>
    <n v="9.1031223610764725E-3"/>
    <n v="2.2663846737663943E-4"/>
    <n v="8.8764838936998345"/>
    <n v="9.3297608284531108"/>
    <n v="2.3516106300165873E-2"/>
    <n v="2.9760828453110122E-2"/>
    <n v="305.76929339449072"/>
    <n v="8.8772685694128981"/>
    <n v="9.3304582823151616"/>
    <n v="2.2731430587102253E-2"/>
    <n v="3.0458282315160901E-2"/>
    <m/>
    <m/>
    <m/>
    <m/>
    <m/>
    <m/>
    <m/>
    <m/>
    <m/>
    <m/>
    <m/>
    <m/>
    <m/>
    <m/>
    <m/>
    <m/>
    <m/>
    <m/>
  </r>
  <r>
    <x v="30"/>
    <n v="119217"/>
    <n v="10.1"/>
    <n v="9.5"/>
    <n v="10.7"/>
    <x v="8"/>
    <x v="3"/>
    <s v="Alaska"/>
    <x v="30"/>
    <n v="1204"/>
    <n v="118013"/>
    <n v="5.6756940465654989E-4"/>
    <n v="9.5316614097407264"/>
    <n v="10.666800219053826"/>
    <n v="3.1661409740726398E-2"/>
    <n v="3.3199780946173263E-2"/>
    <n v="1137"/>
    <n v="1272"/>
    <n v="9.5372304285462643"/>
    <n v="10.66961926570875"/>
    <n v="3.7230428546264349E-2"/>
    <n v="3.0380734291249212E-2"/>
    <n v="1.0115016088247259E-2"/>
    <n v="5.6821839990961269E-4"/>
    <n v="9.5467976883376462"/>
    <n v="10.683234488156872"/>
    <n v="4.6797688337646193E-2"/>
    <n v="1.6765511843127356E-2"/>
    <n v="135.3545501507302"/>
    <n v="9.5515468637948509"/>
    <n v="10.68687310788517"/>
    <n v="5.154686379485085E-2"/>
    <n v="1.3126892114829758E-2"/>
    <m/>
    <m/>
    <m/>
    <m/>
    <m/>
    <m/>
    <m/>
    <m/>
    <m/>
    <m/>
    <m/>
    <m/>
    <m/>
    <m/>
    <m/>
    <m/>
    <m/>
    <m/>
  </r>
  <r>
    <x v="0"/>
    <n v="1033241"/>
    <n v="10.4"/>
    <n v="10.199999999999999"/>
    <n v="10.6"/>
    <x v="8"/>
    <x v="3"/>
    <s v="Arizona"/>
    <x v="0"/>
    <n v="10746"/>
    <n v="1022495"/>
    <n v="1.9561387623264005E-4"/>
    <n v="10.204670278190193"/>
    <n v="10.595898030655471"/>
    <n v="4.6702781901934998E-3"/>
    <n v="4.1019693445285554E-3"/>
    <n v="10544"/>
    <n v="10948"/>
    <n v="10.204782814464389"/>
    <n v="10.595785494381271"/>
    <n v="4.782814464389773E-3"/>
    <n v="4.2145056187283814E-3"/>
    <n v="1.0402104417221714E-2"/>
    <n v="1.9563891827721378E-4"/>
    <n v="10.2064654989445"/>
    <n v="10.597743335498929"/>
    <n v="6.4654989445003253E-3"/>
    <n v="2.2566645010702047E-3"/>
    <n v="404.24150152659558"/>
    <n v="10.206970850932978"/>
    <n v="10.598205808327831"/>
    <n v="6.9708509329782231E-3"/>
    <n v="1.7941916721682105E-3"/>
    <m/>
    <m/>
    <m/>
    <m/>
    <m/>
    <m/>
    <m/>
    <m/>
    <m/>
    <m/>
    <m/>
    <m/>
    <m/>
    <m/>
    <m/>
    <m/>
    <m/>
    <m/>
  </r>
  <r>
    <x v="7"/>
    <n v="440130"/>
    <n v="9.5"/>
    <n v="9.3000000000000007"/>
    <n v="9.8000000000000007"/>
    <x v="8"/>
    <x v="3"/>
    <s v="Arkansas"/>
    <x v="7"/>
    <n v="4181"/>
    <n v="435949"/>
    <n v="2.8657253139164327E-4"/>
    <n v="9.2128935354522454"/>
    <n v="9.7860385982355318"/>
    <n v="8.710646454775528E-2"/>
    <n v="1.3961401764468917E-2"/>
    <n v="4056"/>
    <n v="4308"/>
    <n v="9.2154590689114588"/>
    <n v="9.7880171767432351"/>
    <n v="8.4540931088541882E-2"/>
    <n v="1.1982823256765585E-2"/>
    <n v="9.5037471227981136E-3"/>
    <n v="2.8666719522365197E-4"/>
    <n v="9.2170799275744617"/>
    <n v="9.7904143180217655"/>
    <n v="8.2920072425539004E-2"/>
    <n v="9.5856819782351721E-3"/>
    <n v="252.27264649938977"/>
    <n v="9.2182968542314558"/>
    <n v="9.7914694275178764"/>
    <n v="8.1703145768544871E-2"/>
    <n v="8.530572482124299E-3"/>
    <m/>
    <m/>
    <m/>
    <m/>
    <m/>
    <m/>
    <m/>
    <m/>
    <m/>
    <m/>
    <m/>
    <m/>
    <m/>
    <m/>
    <m/>
    <m/>
    <m/>
    <m/>
  </r>
  <r>
    <x v="31"/>
    <n v="5686400"/>
    <n v="13.9"/>
    <n v="13.8"/>
    <n v="14"/>
    <x v="8"/>
    <x v="3"/>
    <s v="California"/>
    <x v="31"/>
    <n v="79041"/>
    <n v="5607359"/>
    <n v="9.6227095166689415E-5"/>
    <n v="13.80377993916083"/>
    <n v="13.996234129494209"/>
    <n v="3.7799391608288602E-3"/>
    <n v="3.7658705057914688E-3"/>
    <n v="78494"/>
    <n v="79589"/>
    <n v="13.803812605514914"/>
    <n v="13.996377321328081"/>
    <n v="3.8126055149128035E-3"/>
    <n v="3.6226786719186777E-3"/>
    <n v="1.3900335419921962E-2"/>
    <n v="9.6228743626440103E-5"/>
    <n v="13.804106676295522"/>
    <n v="13.996564163548403"/>
    <n v="4.1066762955210834E-3"/>
    <n v="3.435836451597396E-3"/>
    <n v="1094.3748374308302"/>
    <n v="13.804196026034807"/>
    <n v="13.996650671878266"/>
    <n v="4.1960260348066214E-3"/>
    <n v="3.3493281217342741E-3"/>
    <m/>
    <m/>
    <m/>
    <m/>
    <m/>
    <m/>
    <m/>
    <m/>
    <m/>
    <m/>
    <m/>
    <m/>
    <m/>
    <m/>
    <m/>
    <m/>
    <m/>
    <m/>
  </r>
  <r>
    <x v="8"/>
    <n v="808556"/>
    <n v="7.3"/>
    <n v="7.1"/>
    <n v="7.5"/>
    <x v="8"/>
    <x v="3"/>
    <s v="Colorado"/>
    <x v="8"/>
    <n v="5902"/>
    <n v="802654"/>
    <n v="1.8554391860319198E-4"/>
    <n v="7.1138886500747978"/>
    <n v="7.4849764872811804"/>
    <n v="1.3888650074798115E-2"/>
    <n v="1.5023512718819632E-2"/>
    <n v="5753"/>
    <n v="6053"/>
    <n v="7.1151534340231226"/>
    <n v="7.486185248764464"/>
    <n v="1.5153434023122969E-2"/>
    <n v="1.3814751235535994E-2"/>
    <n v="7.3017733835981386E-3"/>
    <n v="1.8558776989840997E-4"/>
    <n v="7.116185613699729"/>
    <n v="7.4873611534965487"/>
    <n v="1.6185613699729373E-2"/>
    <n v="1.2638846503451262E-2"/>
    <n v="300.05727199544691"/>
    <n v="7.1168413249790241"/>
    <n v="7.4879422090571612"/>
    <n v="1.6841324979024463E-2"/>
    <n v="1.2057790942838764E-2"/>
    <m/>
    <m/>
    <m/>
    <m/>
    <m/>
    <m/>
    <m/>
    <m/>
    <m/>
    <m/>
    <m/>
    <m/>
    <m/>
    <m/>
    <m/>
    <m/>
    <m/>
    <m/>
  </r>
  <r>
    <x v="20"/>
    <n v="479961"/>
    <n v="15.4"/>
    <n v="15"/>
    <n v="15.7"/>
    <x v="8"/>
    <x v="3"/>
    <s v="Connecticut"/>
    <x v="20"/>
    <n v="7391"/>
    <n v="472570"/>
    <n v="3.4835643857439557E-4"/>
    <n v="15.050811410480007"/>
    <n v="15.747524287628798"/>
    <n v="5.0811410480006813E-2"/>
    <n v="4.7524287628798234E-2"/>
    <n v="7225"/>
    <n v="7559"/>
    <n v="15.053306414479509"/>
    <n v="15.749196288865138"/>
    <n v="5.3306414479509456E-2"/>
    <n v="4.9196288865138271E-2"/>
    <n v="1.5403046412608189E-2"/>
    <n v="3.484198135053965E-4"/>
    <n v="15.054626599102793"/>
    <n v="15.751466226113585"/>
    <n v="5.4626599102792994E-2"/>
    <n v="5.1466226113586089E-2"/>
    <n v="334.405939987176"/>
    <n v="15.055723118079147"/>
    <n v="15.752453193079582"/>
    <n v="5.5723118079146872E-2"/>
    <n v="5.2453193079582405E-2"/>
    <m/>
    <m/>
    <m/>
    <m/>
    <m/>
    <m/>
    <m/>
    <m/>
    <m/>
    <m/>
    <m/>
    <m/>
    <m/>
    <m/>
    <m/>
    <m/>
    <m/>
    <m/>
  </r>
  <r>
    <x v="32"/>
    <n v="124609"/>
    <n v="11.1"/>
    <n v="10.5"/>
    <n v="11.7"/>
    <x v="8"/>
    <x v="3"/>
    <s v="Delaware"/>
    <x v="32"/>
    <n v="1383"/>
    <n v="123226"/>
    <n v="5.8168282457653079E-4"/>
    <n v="10.517033961530412"/>
    <n v="11.680399610683473"/>
    <n v="1.7033961530412256E-2"/>
    <n v="1.960038931652619E-2"/>
    <n v="1311"/>
    <n v="1456"/>
    <n v="10.520909404617644"/>
    <n v="11.684549270116925"/>
    <n v="2.0909404617643901E-2"/>
    <n v="1.5450729883074388E-2"/>
    <n v="1.1113788219555248E-2"/>
    <n v="5.8225930752666289E-4"/>
    <n v="10.531528912028586"/>
    <n v="11.696047527081911"/>
    <n v="3.1528912028585765E-2"/>
    <n v="3.9524729180886453E-3"/>
    <n v="144.99081459483398"/>
    <n v="10.536035505993954"/>
    <n v="11.699565788246183"/>
    <n v="3.6035505993954331E-2"/>
    <n v="4.3421175381652688E-4"/>
    <m/>
    <m/>
    <m/>
    <m/>
    <m/>
    <m/>
    <m/>
    <m/>
    <m/>
    <m/>
    <m/>
    <m/>
    <m/>
    <m/>
    <m/>
    <m/>
    <m/>
    <m/>
  </r>
  <r>
    <x v="47"/>
    <n v="65732"/>
    <n v="11.9"/>
    <n v="11.1"/>
    <n v="12.7"/>
    <x v="8"/>
    <x v="3"/>
    <s v="District of Columbia"/>
    <x v="47"/>
    <n v="782"/>
    <n v="64950"/>
    <n v="8.2884968238688701E-4"/>
    <n v="11.067943356011456"/>
    <n v="12.725642720785233"/>
    <n v="3.2056643988543243E-2"/>
    <n v="2.5642720785233664E-2"/>
    <n v="728"/>
    <n v="837"/>
    <n v="11.075275360554981"/>
    <n v="12.733524006572141"/>
    <n v="2.4724639445018681E-2"/>
    <n v="3.3524006572141829E-2"/>
    <n v="1.1925316722406655E-2"/>
    <n v="8.3029651854654696E-4"/>
    <n v="11.095020203860107"/>
    <n v="12.755613240953203"/>
    <n v="4.9797961398923007E-3"/>
    <n v="5.5613240953203302E-2"/>
    <n v="108.99718790053645"/>
    <n v="11.103868441652617"/>
    <n v="12.761977404459705"/>
    <n v="3.8684416526173493E-3"/>
    <n v="6.1977404459705454E-2"/>
    <m/>
    <m/>
    <m/>
    <m/>
    <m/>
    <m/>
    <m/>
    <m/>
    <m/>
    <m/>
    <m/>
    <m/>
    <m/>
    <m/>
    <m/>
    <m/>
    <m/>
    <m/>
  </r>
  <r>
    <x v="14"/>
    <n v="2555399"/>
    <n v="12.1"/>
    <n v="12"/>
    <n v="12.3"/>
    <x v="8"/>
    <x v="3"/>
    <s v="Florida"/>
    <x v="14"/>
    <n v="30920"/>
    <n v="2524479"/>
    <n v="1.3404963446478739E-4"/>
    <n v="11.965822048978778"/>
    <n v="12.233921317908351"/>
    <n v="3.4177951021222341E-2"/>
    <n v="6.607868209164991E-2"/>
    <n v="30578"/>
    <n v="31263"/>
    <n v="11.966037397682319"/>
    <n v="12.234097297525748"/>
    <n v="3.396260231768089E-2"/>
    <n v="6.590270247425245E-2"/>
    <n v="1.2100605128762295E-2"/>
    <n v="1.3405555307826207E-4"/>
    <n v="11.966549575684033"/>
    <n v="12.234660681840555"/>
    <n v="3.3450424315967453E-2"/>
    <n v="6.533931815944527E-2"/>
    <n v="685.10590205710764"/>
    <n v="11.966750322984087"/>
    <n v="12.234851262273169"/>
    <n v="3.3249677015913193E-2"/>
    <n v="6.5148737726831385E-2"/>
    <m/>
    <m/>
    <m/>
    <m/>
    <m/>
    <m/>
    <m/>
    <m/>
    <m/>
    <m/>
    <m/>
    <m/>
    <m/>
    <m/>
    <m/>
    <m/>
    <m/>
    <m/>
  </r>
  <r>
    <x v="1"/>
    <n v="1589860"/>
    <n v="10.3"/>
    <n v="10.1"/>
    <n v="10.5"/>
    <x v="8"/>
    <x v="3"/>
    <s v="Georgia"/>
    <x v="1"/>
    <n v="16376"/>
    <n v="1573484"/>
    <n v="1.569440469504543E-4"/>
    <n v="10.143333964949965"/>
    <n v="10.457222058850874"/>
    <n v="4.3333964949965775E-2"/>
    <n v="4.2777941149125809E-2"/>
    <n v="16127"/>
    <n v="16626"/>
    <n v="10.143660448089769"/>
    <n v="10.457524561911111"/>
    <n v="4.3660448089768877E-2"/>
    <n v="4.2475438088889206E-2"/>
    <n v="1.0301461233549639E-2"/>
    <n v="1.5695723745185955E-4"/>
    <n v="10.144503996097781"/>
    <n v="10.458418471001499"/>
    <n v="4.4503996097780885E-2"/>
    <n v="4.1581528998500872E-2"/>
    <n v="499.04537101456225"/>
    <n v="10.144829779324736"/>
    <n v="10.458721672454811"/>
    <n v="4.4829779324736307E-2"/>
    <n v="4.1278327545189342E-2"/>
    <m/>
    <m/>
    <m/>
    <m/>
    <m/>
    <m/>
    <m/>
    <m/>
    <m/>
    <m/>
    <m/>
    <m/>
    <m/>
    <m/>
    <m/>
    <m/>
    <m/>
    <m/>
  </r>
  <r>
    <x v="45"/>
    <n v="164822"/>
    <n v="8.3000000000000007"/>
    <n v="7.9"/>
    <n v="8.6999999999999993"/>
    <x v="8"/>
    <x v="3"/>
    <s v="Hawaii"/>
    <x v="45"/>
    <n v="1368"/>
    <n v="163454"/>
    <n v="4.3799196827585342E-4"/>
    <n v="7.861870914106353"/>
    <n v="8.7378548506580618"/>
    <n v="3.8129085893647385E-2"/>
    <n v="3.7854850658062489E-2"/>
    <n v="1296"/>
    <n v="1441"/>
    <n v="7.8630279938357743"/>
    <n v="8.7427649221584502"/>
    <n v="3.6972006164226023E-2"/>
    <n v="4.2764922158450958E-2"/>
    <n v="8.311322528589073E-3"/>
    <n v="4.3843637461009853E-4"/>
    <n v="7.8728861539789747"/>
    <n v="8.7497589031991723"/>
    <n v="2.7113846021025623E-2"/>
    <n v="4.9758903199172977E-2"/>
    <n v="144.40636103796871"/>
    <n v="7.8762986276985201"/>
    <n v="8.7524134393073911"/>
    <n v="2.3701372301480284E-2"/>
    <n v="5.241343930739184E-2"/>
    <m/>
    <m/>
    <m/>
    <m/>
    <m/>
    <m/>
    <m/>
    <m/>
    <m/>
    <m/>
    <m/>
    <m/>
    <m/>
    <m/>
    <m/>
    <m/>
    <m/>
    <m/>
  </r>
  <r>
    <x v="21"/>
    <n v="273516"/>
    <n v="9.5"/>
    <n v="9.1999999999999993"/>
    <n v="9.9"/>
    <x v="8"/>
    <x v="3"/>
    <s v="Idaho"/>
    <x v="21"/>
    <n v="2598"/>
    <n v="270918"/>
    <n v="3.6350675858142151E-4"/>
    <n v="9.1350234919340885"/>
    <n v="9.8620370090969303"/>
    <n v="6.4976508065910821E-2"/>
    <n v="3.7962990903070093E-2"/>
    <n v="2499"/>
    <n v="2698"/>
    <n v="9.1365770192602991"/>
    <n v="9.8641395750157219"/>
    <n v="6.3422980739700208E-2"/>
    <n v="3.5860424984278438E-2"/>
    <n v="9.5054191152775074E-3"/>
    <n v="3.6369997952028952E-4"/>
    <n v="9.1417191357572172"/>
    <n v="9.8691190947977976"/>
    <n v="5.8280864242782116E-2"/>
    <n v="3.0880905202202769E-2"/>
    <n v="198.86798230012178"/>
    <n v="9.1437122986078432"/>
    <n v="9.8707819738440445"/>
    <n v="5.6287701392156109E-2"/>
    <n v="2.9218026155955812E-2"/>
    <m/>
    <m/>
    <m/>
    <m/>
    <m/>
    <m/>
    <m/>
    <m/>
    <m/>
    <m/>
    <m/>
    <m/>
    <m/>
    <m/>
    <m/>
    <m/>
    <m/>
    <m/>
  </r>
  <r>
    <x v="34"/>
    <n v="1806961"/>
    <n v="11"/>
    <n v="10.8"/>
    <n v="11.1"/>
    <x v="8"/>
    <x v="3"/>
    <s v="Illinois"/>
    <x v="34"/>
    <n v="19877"/>
    <n v="1787084"/>
    <n v="1.5208025230139445E-4"/>
    <n v="10.848157162894617"/>
    <n v="11.152317667497405"/>
    <n v="4.815716289461669E-2"/>
    <n v="5.2317667497405296E-2"/>
    <n v="19602"/>
    <n v="20152"/>
    <n v="10.84804818698356"/>
    <n v="11.152426643408463"/>
    <n v="4.8048186983558949E-2"/>
    <n v="5.2426643408463036E-2"/>
    <n v="1.1001276988522619E-2"/>
    <n v="1.5209074956151099E-4"/>
    <n v="10.849186238961108"/>
    <n v="11.15336773808413"/>
    <n v="4.918623896110752E-2"/>
    <n v="5.3367738084130423E-2"/>
    <n v="549.61275870350164"/>
    <n v="10.849471943367289"/>
    <n v="11.15363544787675"/>
    <n v="4.9471943367288773E-2"/>
    <n v="5.3635447876750675E-2"/>
    <m/>
    <m/>
    <m/>
    <m/>
    <m/>
    <m/>
    <m/>
    <m/>
    <m/>
    <m/>
    <m/>
    <m/>
    <m/>
    <m/>
    <m/>
    <m/>
    <m/>
    <m/>
  </r>
  <r>
    <x v="22"/>
    <n v="952511"/>
    <n v="14.2"/>
    <n v="13.9"/>
    <n v="14.4"/>
    <x v="8"/>
    <x v="3"/>
    <s v="Indiana"/>
    <x v="22"/>
    <n v="13526"/>
    <n v="938985"/>
    <n v="2.3760583968196204E-4"/>
    <n v="13.962755101031584"/>
    <n v="14.437966780395508"/>
    <n v="6.2755101031584104E-2"/>
    <n v="3.7966780395507271E-2"/>
    <n v="13300"/>
    <n v="13752"/>
    <n v="13.963093339604477"/>
    <n v="14.437628541822614"/>
    <n v="6.3093339604476384E-2"/>
    <n v="3.7628541822613215E-2"/>
    <n v="1.4202320153554467E-2"/>
    <n v="2.3762959172245025E-4"/>
    <n v="13.964690561832017"/>
    <n v="14.439949745276918"/>
    <n v="6.4690561832016158E-2"/>
    <n v="3.9949745276917525E-2"/>
    <n v="452.65240683337157"/>
    <n v="13.965235970098782"/>
    <n v="14.440454189418192"/>
    <n v="6.5235970098781237E-2"/>
    <n v="4.0454189418191788E-2"/>
    <m/>
    <m/>
    <m/>
    <m/>
    <m/>
    <m/>
    <m/>
    <m/>
    <m/>
    <m/>
    <m/>
    <m/>
    <m/>
    <m/>
    <m/>
    <m/>
    <m/>
    <m/>
  </r>
  <r>
    <x v="33"/>
    <n v="442346"/>
    <n v="1.4"/>
    <n v="1.3"/>
    <n v="1.5"/>
    <x v="8"/>
    <x v="3"/>
    <s v="Iowa"/>
    <x v="33"/>
    <n v="619"/>
    <n v="441727"/>
    <n v="1.1016083820273613E-4"/>
    <n v="1.2891962261767316"/>
    <n v="1.5095179025822039"/>
    <n v="1.080377382326847E-2"/>
    <n v="9.5179025822038632E-3"/>
    <n v="571"/>
    <n v="668"/>
    <n v="1.2908447233613507"/>
    <n v="1.5101300791687955"/>
    <n v="9.1552766386493456E-3"/>
    <n v="1.0130079168795492E-2"/>
    <n v="1.4036870169606467E-3"/>
    <n v="1.1041535158980631E-4"/>
    <n v="1.2932716653708405"/>
    <n v="1.5141023685504529"/>
    <n v="6.7283346291595603E-3"/>
    <n v="1.4102368550452882E-2"/>
    <n v="97.494807575939575"/>
    <n v="1.2946163238891737"/>
    <n v="1.5150183641711652"/>
    <n v="5.383676110826352E-3"/>
    <n v="1.5018364171165199E-2"/>
    <m/>
    <m/>
    <m/>
    <m/>
    <m/>
    <m/>
    <m/>
    <m/>
    <m/>
    <m/>
    <m/>
    <m/>
    <m/>
    <m/>
    <m/>
    <m/>
    <m/>
    <m/>
  </r>
  <r>
    <x v="35"/>
    <n v="435568"/>
    <n v="8.1999999999999993"/>
    <n v="8"/>
    <n v="8.5"/>
    <x v="8"/>
    <x v="3"/>
    <s v="Kansas"/>
    <x v="35"/>
    <n v="3572"/>
    <n v="431996"/>
    <n v="2.6783031381817602E-4"/>
    <n v="7.9329557861708038"/>
    <n v="8.4686164138071565"/>
    <n v="6.7044213829196231E-2"/>
    <n v="3.1383586192843538E-2"/>
    <n v="3455"/>
    <n v="3689"/>
    <n v="7.9321713257172242"/>
    <n v="8.4694008742607352"/>
    <n v="6.7828674282775836E-2"/>
    <n v="3.0599125739264821E-2"/>
    <n v="8.2051234474674571E-3"/>
    <n v="2.6793447261002907E-4"/>
    <n v="7.9371889748574285"/>
    <n v="8.4730579200774852"/>
    <n v="6.281102514257153E-2"/>
    <n v="2.694207992251485E-2"/>
    <n v="233.33205719138851"/>
    <n v="7.9384257008761496"/>
    <n v="8.4741170265824"/>
    <n v="6.1574299123850373E-2"/>
    <n v="2.5882973417600041E-2"/>
    <m/>
    <m/>
    <m/>
    <m/>
    <m/>
    <m/>
    <m/>
    <m/>
    <m/>
    <m/>
    <m/>
    <m/>
    <m/>
    <m/>
    <m/>
    <m/>
    <m/>
    <m/>
  </r>
  <r>
    <x v="36"/>
    <n v="607668"/>
    <n v="9.3000000000000007"/>
    <n v="9.1"/>
    <n v="9.6"/>
    <x v="8"/>
    <x v="3"/>
    <s v="Kentucky"/>
    <x v="36"/>
    <n v="5651"/>
    <n v="602017"/>
    <n v="2.4133236671911219E-4"/>
    <n v="9.0581535367676604"/>
    <n v="9.5408182702058841"/>
    <n v="4.1846463232339204E-2"/>
    <n v="5.9181729794115512E-2"/>
    <n v="5505"/>
    <n v="5798"/>
    <n v="9.0592231284188074"/>
    <n v="9.5413943140004083"/>
    <n v="4.0776871581192253E-2"/>
    <n v="5.8605685999591373E-2"/>
    <n v="9.3025879162666816E-3"/>
    <n v="2.4139140480824571E-4"/>
    <n v="9.0611965114584354"/>
    <n v="9.5439793210749286"/>
    <n v="3.8803488541564235E-2"/>
    <n v="5.602067892507101E-2"/>
    <n v="293.31221570580004"/>
    <n v="9.0620697650519926"/>
    <n v="9.5447516925239864"/>
    <n v="3.7930234948007069E-2"/>
    <n v="5.5248307476013281E-2"/>
    <m/>
    <m/>
    <m/>
    <m/>
    <m/>
    <m/>
    <m/>
    <m/>
    <m/>
    <m/>
    <m/>
    <m/>
    <m/>
    <m/>
    <m/>
    <m/>
    <m/>
    <m/>
  </r>
  <r>
    <x v="37"/>
    <n v="635216"/>
    <n v="6.9"/>
    <n v="6.7"/>
    <n v="7.2"/>
    <x v="8"/>
    <x v="3"/>
    <s v="Louisiana"/>
    <x v="37"/>
    <n v="4383"/>
    <n v="630833"/>
    <n v="2.0356770725968854E-4"/>
    <n v="6.6964474057097583"/>
    <n v="7.1035828202291356"/>
    <n v="3.5525942902419061E-3"/>
    <n v="9.6417179770864614E-2"/>
    <n v="4254"/>
    <n v="4513"/>
    <n v="6.6969345860305785"/>
    <n v="7.1046699075590034"/>
    <n v="3.0654139694217264E-3"/>
    <n v="9.5330092440996772E-2"/>
    <n v="6.9029971093788767E-3"/>
    <n v="2.0363260441368713E-4"/>
    <n v="6.6993645049651898"/>
    <n v="7.1066297137925636"/>
    <n v="6.3549503481041825E-4"/>
    <n v="9.3370286207436592E-2"/>
    <n v="258.63281034421311"/>
    <n v="6.7002068362093965"/>
    <n v="7.1073616406787421"/>
    <n v="2.0683620939632164E-4"/>
    <n v="9.2638359321258079E-2"/>
    <m/>
    <m/>
    <m/>
    <m/>
    <m/>
    <m/>
    <m/>
    <m/>
    <m/>
    <m/>
    <m/>
    <m/>
    <m/>
    <m/>
    <m/>
    <m/>
    <m/>
    <m/>
  </r>
  <r>
    <x v="23"/>
    <n v="162425"/>
    <n v="16.7"/>
    <n v="16.100000000000001"/>
    <n v="17.3"/>
    <x v="8"/>
    <x v="3"/>
    <s v="Maine"/>
    <x v="23"/>
    <n v="2712"/>
    <n v="159713"/>
    <n v="6.2313730855649942E-4"/>
    <n v="16.073799739311745"/>
    <n v="17.320074356424744"/>
    <n v="2.6200260688256094E-2"/>
    <n v="2.00743564247432E-2"/>
    <n v="2612"/>
    <n v="2814"/>
    <n v="16.081268277666616"/>
    <n v="17.32491919347391"/>
    <n v="1.8731722333384937E-2"/>
    <n v="2.4919193473909473E-2"/>
    <n v="1.6708367215057588E-2"/>
    <n v="6.2344435106431999E-4"/>
    <n v="16.084922863993267"/>
    <n v="17.33181156612191"/>
    <n v="1.5077136006734548E-2"/>
    <n v="3.1811566121909607E-2"/>
    <n v="202.44426029736795"/>
    <n v="16.088267180826794"/>
    <n v="17.334623791384111"/>
    <n v="1.1732819173207787E-2"/>
    <n v="3.4623791384110092E-2"/>
    <m/>
    <m/>
    <m/>
    <m/>
    <m/>
    <m/>
    <m/>
    <m/>
    <m/>
    <m/>
    <m/>
    <m/>
    <m/>
    <m/>
    <m/>
    <m/>
    <m/>
    <m/>
  </r>
  <r>
    <x v="2"/>
    <n v="790804"/>
    <n v="11.9"/>
    <n v="11.7"/>
    <n v="12.1"/>
    <x v="8"/>
    <x v="3"/>
    <s v="Maryland"/>
    <x v="2"/>
    <n v="9411"/>
    <n v="781393"/>
    <n v="2.3899975174854692E-4"/>
    <n v="11.661547033548441"/>
    <n v="12.139546537045536"/>
    <n v="3.8452966451558268E-2"/>
    <n v="3.9546537045536567E-2"/>
    <n v="9222"/>
    <n v="9600"/>
    <n v="11.66154951163626"/>
    <n v="12.139544058957719"/>
    <n v="3.8450488363739765E-2"/>
    <n v="3.9544058957719841E-2"/>
    <n v="1.1902917796118618E-2"/>
    <n v="2.3903445119539677E-4"/>
    <n v="11.663883344923223"/>
    <n v="12.141952247314014"/>
    <n v="3.6116655076776638E-2"/>
    <n v="4.1952247314014812E-2"/>
    <n v="378.01351801145034"/>
    <n v="11.664545401305253"/>
    <n v="12.142554720628798"/>
    <n v="3.5454598694746764E-2"/>
    <n v="4.2554720628798393E-2"/>
    <m/>
    <m/>
    <m/>
    <m/>
    <m/>
    <m/>
    <m/>
    <m/>
    <m/>
    <m/>
    <m/>
    <m/>
    <m/>
    <m/>
    <m/>
    <m/>
    <m/>
    <m/>
  </r>
  <r>
    <x v="17"/>
    <n v="865940"/>
    <n v="17.399999999999999"/>
    <n v="17.100000000000001"/>
    <n v="17.7"/>
    <x v="8"/>
    <x v="3"/>
    <s v="Massachusetts"/>
    <x v="17"/>
    <n v="15067"/>
    <n v="850873"/>
    <n v="2.7539887042244695E-4"/>
    <n v="17.124190015643563"/>
    <n v="17.674987756488456"/>
    <n v="2.4190015643561935E-2"/>
    <n v="2.501224351154363E-2"/>
    <n v="14829"/>
    <n v="15306"/>
    <n v="17.124743053791256"/>
    <n v="17.675589532762086"/>
    <n v="2.4743053791254965E-2"/>
    <n v="2.4410467237913736E-2"/>
    <n v="1.7401729775021375E-2"/>
    <n v="2.7542322256409943E-4"/>
    <n v="17.126306552457276"/>
    <n v="17.677152997585473"/>
    <n v="2.6306552457274535E-2"/>
    <n v="2.2847002414525974E-2"/>
    <n v="476.96549154934434"/>
    <n v="17.126905087344454"/>
    <n v="17.677709271996683"/>
    <n v="2.6905087344452738E-2"/>
    <n v="2.2290728003316218E-2"/>
    <m/>
    <m/>
    <m/>
    <m/>
    <m/>
    <m/>
    <m/>
    <m/>
    <m/>
    <m/>
    <m/>
    <m/>
    <m/>
    <m/>
    <m/>
    <m/>
    <m/>
    <m/>
  </r>
  <r>
    <x v="38"/>
    <n v="1360566"/>
    <n v="11.2"/>
    <n v="11.1"/>
    <n v="11.4"/>
    <x v="8"/>
    <x v="3"/>
    <s v="Michigan"/>
    <x v="38"/>
    <n v="15238"/>
    <n v="1345328"/>
    <n v="1.7682625346714212E-4"/>
    <n v="11.022924438524278"/>
    <n v="11.376576945458563"/>
    <n v="7.7075561475721699E-2"/>
    <n v="2.3423054541437338E-2"/>
    <n v="14998"/>
    <n v="15479"/>
    <n v="11.023353516110207"/>
    <n v="11.376882856105473"/>
    <n v="7.6646483889792449E-2"/>
    <n v="2.3117143894527459E-2"/>
    <n v="1.120113077993108E-2"/>
    <n v="1.7684215997870484E-4"/>
    <n v="11.024288619952374"/>
    <n v="11.377972939909785"/>
    <n v="7.5711380047625454E-2"/>
    <n v="2.2027060090215045E-2"/>
    <n v="481.17510627002099"/>
    <n v="11.024669751750722"/>
    <n v="11.378326794269096"/>
    <n v="7.5330248249278142E-2"/>
    <n v="2.1673205730904144E-2"/>
    <m/>
    <m/>
    <m/>
    <m/>
    <m/>
    <m/>
    <m/>
    <m/>
    <m/>
    <m/>
    <m/>
    <m/>
    <m/>
    <m/>
    <m/>
    <m/>
    <m/>
    <m/>
  </r>
  <r>
    <x v="15"/>
    <n v="792766"/>
    <n v="19.399999999999999"/>
    <n v="19.100000000000001"/>
    <n v="19.7"/>
    <x v="8"/>
    <x v="3"/>
    <s v="Minnesota"/>
    <x v="15"/>
    <n v="15380"/>
    <n v="777386"/>
    <n v="3.036177044645189E-4"/>
    <n v="19.096810669103469"/>
    <n v="19.704046078032512"/>
    <n v="3.1893308965322831E-3"/>
    <n v="4.0460780325126677E-3"/>
    <n v="15139"/>
    <n v="15621"/>
    <n v="19.096429463423004"/>
    <n v="19.704427283712974"/>
    <n v="3.5705365769977959E-3"/>
    <n v="4.4272837129746279E-3"/>
    <n v="1.9402757174901107E-2"/>
    <n v="3.0364376108440338E-4"/>
    <n v="19.099113413816703"/>
    <n v="19.70640093598551"/>
    <n v="8.8658618329873207E-4"/>
    <n v="6.400935985510614E-3"/>
    <n v="481.40324302525715"/>
    <n v="19.09976681256515"/>
    <n v="19.707008937390938"/>
    <n v="2.3318743485134519E-4"/>
    <n v="7.0089373909389963E-3"/>
    <m/>
    <m/>
    <m/>
    <m/>
    <m/>
    <m/>
    <m/>
    <m/>
    <m/>
    <m/>
    <m/>
    <m/>
    <m/>
    <m/>
    <m/>
    <m/>
    <m/>
    <m/>
  </r>
  <r>
    <x v="48"/>
    <n v="433377"/>
    <n v="9.5"/>
    <n v="9.1999999999999993"/>
    <n v="9.8000000000000007"/>
    <x v="8"/>
    <x v="3"/>
    <s v="Mississippi"/>
    <x v="48"/>
    <n v="4117"/>
    <n v="429260"/>
    <n v="2.8880183396119859E-4"/>
    <n v="9.2110101080661817"/>
    <n v="9.7886137759885781"/>
    <n v="1.1010108066182411E-2"/>
    <n v="1.1386224011422641E-2"/>
    <n v="3992"/>
    <n v="4243"/>
    <n v="9.21137946868431"/>
    <n v="9.7905518751571954"/>
    <n v="1.1379468684310723E-2"/>
    <n v="9.4481248428053277E-3"/>
    <n v="9.5041597029196807E-3"/>
    <n v="2.8889871678735603E-4"/>
    <n v="9.2152609861323249"/>
    <n v="9.7930584197070374"/>
    <n v="1.5260986132325627E-2"/>
    <n v="6.941580292963323E-3"/>
    <n v="250.33456561410406"/>
    <n v="9.2164975109607479"/>
    <n v="9.7941293342121938"/>
    <n v="1.6497510960748585E-2"/>
    <n v="5.8706657878069279E-3"/>
    <m/>
    <m/>
    <m/>
    <m/>
    <m/>
    <m/>
    <m/>
    <m/>
    <m/>
    <m/>
    <m/>
    <m/>
    <m/>
    <m/>
    <m/>
    <m/>
    <m/>
    <m/>
  </r>
  <r>
    <x v="9"/>
    <n v="817180"/>
    <n v="12.4"/>
    <n v="12.2"/>
    <n v="12.7"/>
    <x v="8"/>
    <x v="3"/>
    <s v="Missouri"/>
    <x v="9"/>
    <n v="10133"/>
    <n v="807047"/>
    <n v="2.3993297146789408E-4"/>
    <n v="12.160027869472902"/>
    <n v="12.63989381240869"/>
    <n v="3.9972130527097249E-2"/>
    <n v="6.0106187591308924E-2"/>
    <n v="9937"/>
    <n v="10330"/>
    <n v="12.160111603318731"/>
    <n v="12.641033799162976"/>
    <n v="3.9888396681268645E-2"/>
    <n v="5.8966200837023308E-2"/>
    <n v="1.240225297568009E-2"/>
    <n v="2.3996525113141037E-4"/>
    <n v="12.162287724548678"/>
    <n v="12.642218226811501"/>
    <n v="3.7712275451321275E-2"/>
    <n v="5.778177318849842E-2"/>
    <n v="392.14611374612701"/>
    <n v="12.162927322196868"/>
    <n v="12.642802344010901"/>
    <n v="3.7072677803131171E-2"/>
    <n v="5.7197655989098095E-2"/>
    <m/>
    <m/>
    <m/>
    <m/>
    <m/>
    <m/>
    <m/>
    <m/>
    <m/>
    <m/>
    <m/>
    <m/>
    <m/>
    <m/>
    <m/>
    <m/>
    <m/>
    <m/>
  </r>
  <r>
    <x v="39"/>
    <n v="133631"/>
    <n v="5.5"/>
    <n v="5.0999999999999996"/>
    <n v="5.9"/>
    <x v="8"/>
    <x v="3"/>
    <s v="Montana"/>
    <x v="39"/>
    <n v="735"/>
    <n v="132896"/>
    <n v="3.9653989542030871E-4"/>
    <n v="5.103680861739333"/>
    <n v="5.8967606525799505"/>
    <n v="3.680861739333352E-3"/>
    <n v="3.2393474200498318E-3"/>
    <n v="682"/>
    <n v="788"/>
    <n v="5.1036061991603745"/>
    <n v="5.8968353151589081"/>
    <n v="3.6061991603748567E-3"/>
    <n v="3.1646848410922246E-3"/>
    <n v="5.5144356169826245E-3"/>
    <n v="3.9729779489830079E-4"/>
    <n v="5.1171378220843238"/>
    <n v="5.9117334118809248"/>
    <n v="1.7137822084324128E-2"/>
    <n v="1.1733411880924471E-2"/>
    <n v="106.01381242777927"/>
    <n v="5.1215223195169362"/>
    <n v="5.9148319928811786"/>
    <n v="2.1522319516936506E-2"/>
    <n v="1.4831992881178202E-2"/>
    <m/>
    <m/>
    <m/>
    <m/>
    <m/>
    <m/>
    <m/>
    <m/>
    <m/>
    <m/>
    <m/>
    <m/>
    <m/>
    <m/>
    <m/>
    <m/>
    <m/>
    <m/>
  </r>
  <r>
    <x v="40"/>
    <n v="280444"/>
    <n v="10.8"/>
    <n v="10.4"/>
    <n v="11.2"/>
    <x v="8"/>
    <x v="3"/>
    <s v="Nebraska"/>
    <x v="40"/>
    <n v="3029"/>
    <n v="277415"/>
    <n v="3.8255463513007501E-4"/>
    <n v="10.418175635440877"/>
    <n v="11.183284905701028"/>
    <n v="1.8175635440876192E-2"/>
    <n v="1.6715094298971778E-2"/>
    <n v="2922"/>
    <n v="3137"/>
    <n v="10.419192423442826"/>
    <n v="11.185833891971303"/>
    <n v="1.9192423442826012E-2"/>
    <n v="1.4166108028696556E-2"/>
    <n v="1.0807431120326129E-2"/>
    <n v="3.8272803210834304E-4"/>
    <n v="10.424703088217786"/>
    <n v="11.190159152434472"/>
    <n v="2.4703088217785663E-2"/>
    <n v="9.8408475655276106E-3"/>
    <n v="214.58717407260028"/>
    <n v="10.426634511299701"/>
    <n v="11.191793454782278"/>
    <n v="2.6634511299700847E-2"/>
    <n v="8.2065452177211284E-3"/>
    <m/>
    <m/>
    <m/>
    <m/>
    <m/>
    <m/>
    <m/>
    <m/>
    <m/>
    <m/>
    <m/>
    <m/>
    <m/>
    <m/>
    <m/>
    <m/>
    <m/>
    <m/>
  </r>
  <r>
    <x v="18"/>
    <n v="432794"/>
    <n v="12.7"/>
    <n v="12.3"/>
    <n v="13"/>
    <x v="8"/>
    <x v="3"/>
    <s v="Nevada"/>
    <x v="18"/>
    <n v="5496"/>
    <n v="427298"/>
    <n v="3.3359154601627624E-4"/>
    <n v="12.365290601148425"/>
    <n v="13.032473693180979"/>
    <n v="6.5290601148424443E-2"/>
    <n v="3.2473693180978813E-2"/>
    <n v="5353"/>
    <n v="5641"/>
    <n v="12.368470912258488"/>
    <n v="13.033914518223451"/>
    <n v="6.8470912258487004E-2"/>
    <n v="3.391451822345104E-2"/>
    <n v="1.2703207370163044E-2"/>
    <n v="3.3367417340978079E-4"/>
    <n v="12.369533196753263"/>
    <n v="13.036881543572823"/>
    <n v="6.9533196753262416E-2"/>
    <n v="3.6881543572823361E-2"/>
    <n v="288.76542576238614"/>
    <n v="12.370759517844252"/>
    <n v="13.037965770049791"/>
    <n v="7.0759517844251718E-2"/>
    <n v="3.7965770049790848E-2"/>
    <m/>
    <m/>
    <m/>
    <m/>
    <m/>
    <m/>
    <m/>
    <m/>
    <m/>
    <m/>
    <m/>
    <m/>
    <m/>
    <m/>
    <m/>
    <m/>
    <m/>
    <m/>
  </r>
  <r>
    <x v="24"/>
    <n v="165487"/>
    <n v="14.1"/>
    <n v="13.6"/>
    <n v="14.7"/>
    <x v="8"/>
    <x v="3"/>
    <s v="New Hampshire"/>
    <x v="24"/>
    <n v="2333"/>
    <n v="163154"/>
    <n v="5.6801329210144711E-4"/>
    <n v="13.529770823871411"/>
    <n v="14.665797408074303"/>
    <n v="7.0229176128588477E-2"/>
    <n v="3.4202591925696524E-2"/>
    <n v="2240"/>
    <n v="2428"/>
    <n v="13.535806437967937"/>
    <n v="14.671847335440246"/>
    <n v="6.4193562032063056E-2"/>
    <n v="2.8152664559753404E-2"/>
    <n v="1.4109063128978945E-2"/>
    <n v="5.6834254660622231E-4"/>
    <n v="13.540720582372725"/>
    <n v="14.677405675585167"/>
    <n v="5.9279417627275066E-2"/>
    <n v="2.2594324414832556E-2"/>
    <n v="188.01702018351926"/>
    <n v="13.544025757318551"/>
    <n v="14.680143131102666"/>
    <n v="5.5974242681449127E-2"/>
    <n v="1.9856868897333513E-2"/>
    <m/>
    <m/>
    <m/>
    <m/>
    <m/>
    <m/>
    <m/>
    <m/>
    <m/>
    <m/>
    <m/>
    <m/>
    <m/>
    <m/>
    <m/>
    <m/>
    <m/>
    <m/>
  </r>
  <r>
    <x v="3"/>
    <n v="1197357"/>
    <n v="14.1"/>
    <n v="13.9"/>
    <n v="14.4"/>
    <x v="8"/>
    <x v="3"/>
    <s v="New Jersey"/>
    <x v="3"/>
    <n v="16883"/>
    <n v="1180474"/>
    <n v="2.1118624489219377E-4"/>
    <n v="13.889036161624826"/>
    <n v="14.311408651409215"/>
    <n v="1.0963838375174007E-2"/>
    <n v="8.8591348590785657E-2"/>
    <n v="16630"/>
    <n v="17136"/>
    <n v="13.888923687755614"/>
    <n v="14.311521125278425"/>
    <n v="1.1076312244385988E-2"/>
    <n v="8.8478874721575451E-2"/>
    <n v="1.4101781304989378E-2"/>
    <n v="2.1120316620233066E-4"/>
    <n v="13.890578138787047"/>
    <n v="14.31298447119171"/>
    <n v="9.4218612129530754E-3"/>
    <n v="8.7015528808290554E-2"/>
    <n v="505.73786513371431"/>
    <n v="13.891010312796766"/>
    <n v="14.313387467303958"/>
    <n v="8.9896872032344532E-3"/>
    <n v="8.6612532696042521E-2"/>
    <m/>
    <m/>
    <m/>
    <m/>
    <m/>
    <m/>
    <m/>
    <m/>
    <m/>
    <m/>
    <m/>
    <m/>
    <m/>
    <m/>
    <m/>
    <m/>
    <m/>
    <m/>
  </r>
  <r>
    <x v="49"/>
    <n v="304532"/>
    <n v="8.5"/>
    <n v="8.1999999999999993"/>
    <n v="8.8000000000000007"/>
    <x v="8"/>
    <x v="3"/>
    <s v="New Mexico"/>
    <x v="49"/>
    <n v="2589"/>
    <n v="301943"/>
    <n v="3.26082278547883E-4"/>
    <n v="8.1754873430353996"/>
    <n v="8.8276519001311655"/>
    <n v="2.4512656964599699E-2"/>
    <n v="2.7651900131164808E-2"/>
    <n v="2490"/>
    <n v="2688"/>
    <n v="8.176480632577201"/>
    <n v="8.8266586105893641"/>
    <n v="2.3519367422798254E-2"/>
    <n v="2.6658610589363363E-2"/>
    <n v="8.5077694533393419E-3"/>
    <n v="3.2625698982904965E-4"/>
    <n v="8.1815124635102929"/>
    <n v="8.8340264431683906"/>
    <n v="1.8487536489706358E-2"/>
    <n v="3.4026443168389875E-2"/>
    <n v="198.62311385982838"/>
    <n v="8.1833033528745283"/>
    <n v="8.8355192395444266"/>
    <n v="1.6696647125471031E-2"/>
    <n v="3.5519239544425929E-2"/>
    <m/>
    <m/>
    <m/>
    <m/>
    <m/>
    <m/>
    <m/>
    <m/>
    <m/>
    <m/>
    <m/>
    <m/>
    <m/>
    <m/>
    <m/>
    <m/>
    <m/>
    <m/>
  </r>
  <r>
    <x v="25"/>
    <n v="2422245"/>
    <n v="13"/>
    <n v="12.9"/>
    <n v="13.2"/>
    <x v="8"/>
    <x v="3"/>
    <s v="New York"/>
    <x v="25"/>
    <n v="31489"/>
    <n v="2390756"/>
    <n v="1.4264877631793517E-4"/>
    <n v="12.857274848253486"/>
    <n v="13.142572400889357"/>
    <n v="4.2725151746514811E-2"/>
    <n v="5.7427599110642547E-2"/>
    <n v="31144"/>
    <n v="31835"/>
    <n v="12.85749377127417"/>
    <n v="13.142766318023156"/>
    <n v="4.2506228725830653E-2"/>
    <n v="5.7233681976843087E-2"/>
    <n v="1.3000695960884292E-2"/>
    <n v="1.4265493549549873E-4"/>
    <n v="12.858041025388792"/>
    <n v="13.143350896379792"/>
    <n v="4.1958974611208788E-2"/>
    <n v="5.6649103620207697E-2"/>
    <n v="691.0658330299965"/>
    <n v="12.858252744229805"/>
    <n v="13.143552017038539"/>
    <n v="4.1747255770195224E-2"/>
    <n v="5.6447982961460141E-2"/>
    <m/>
    <m/>
    <m/>
    <m/>
    <m/>
    <m/>
    <m/>
    <m/>
    <m/>
    <m/>
    <m/>
    <m/>
    <m/>
    <m/>
    <m/>
    <m/>
    <m/>
    <m/>
  </r>
  <r>
    <x v="10"/>
    <n v="1415113"/>
    <n v="11.2"/>
    <n v="11"/>
    <n v="11.4"/>
    <x v="8"/>
    <x v="3"/>
    <s v="North Carolina"/>
    <x v="10"/>
    <n v="15849"/>
    <n v="1399264"/>
    <n v="1.7338525965196206E-4"/>
    <n v="11.026427052156354"/>
    <n v="11.373197571460276"/>
    <n v="2.6427052156353881E-2"/>
    <n v="2.6802428539724588E-2"/>
    <n v="15604"/>
    <n v="16095"/>
    <n v="11.026681261496432"/>
    <n v="11.37365001946841"/>
    <n v="2.6681261496431574E-2"/>
    <n v="2.6349980531589878E-2"/>
    <n v="1.1201139202802428E-2"/>
    <n v="1.7340025536952803E-4"/>
    <n v="11.0277389474329"/>
    <n v="11.374539458171956"/>
    <n v="2.7738947432899508E-2"/>
    <n v="2.546054182804447E-2"/>
    <n v="490.72685284479712"/>
    <n v="11.028105132930168"/>
    <n v="11.374879928104619"/>
    <n v="2.8105132930168253E-2"/>
    <n v="2.5120071895381457E-2"/>
    <m/>
    <m/>
    <m/>
    <m/>
    <m/>
    <m/>
    <m/>
    <m/>
    <m/>
    <m/>
    <m/>
    <m/>
    <m/>
    <m/>
    <m/>
    <m/>
    <m/>
    <m/>
  </r>
  <r>
    <x v="46"/>
    <n v="98198"/>
    <n v="9.8000000000000007"/>
    <n v="9.1999999999999993"/>
    <n v="10.4"/>
    <x v="8"/>
    <x v="3"/>
    <s v="North Dakota"/>
    <x v="46"/>
    <n v="962"/>
    <n v="97236"/>
    <n v="6.1602055775518882E-4"/>
    <n v="9.1805129765326772"/>
    <n v="10.412554092043056"/>
    <n v="1.9487023467322118E-2"/>
    <n v="1.2554092043055576E-2"/>
    <n v="902"/>
    <n v="1023"/>
    <n v="9.1855231267439255"/>
    <n v="10.417727448624209"/>
    <n v="1.447687325607383E-2"/>
    <n v="1.7727448624208719E-2"/>
    <n v="9.8157093094282857E-3"/>
    <n v="6.1690321034549994E-4"/>
    <n v="9.1988060990827858"/>
    <n v="10.432612519773786"/>
    <n v="1.1939009172134973E-3"/>
    <n v="3.2612519773785209E-2"/>
    <n v="121.01382654645573"/>
    <n v="9.2046524047734923"/>
    <n v="10.436949322517147"/>
    <n v="4.6524047734930463E-3"/>
    <n v="3.694932251714711E-2"/>
    <m/>
    <m/>
    <m/>
    <m/>
    <m/>
    <m/>
    <m/>
    <m/>
    <m/>
    <m/>
    <m/>
    <m/>
    <m/>
    <m/>
    <m/>
    <m/>
    <m/>
    <m/>
  </r>
  <r>
    <x v="41"/>
    <n v="1551479"/>
    <n v="12.5"/>
    <n v="12.3"/>
    <n v="12.7"/>
    <x v="8"/>
    <x v="3"/>
    <s v="Ohio"/>
    <x v="41"/>
    <n v="19393"/>
    <n v="1532086"/>
    <n v="1.7482088297466914E-4"/>
    <n v="12.324864900719469"/>
    <n v="12.674506666668808"/>
    <n v="2.4864900719467897E-2"/>
    <n v="2.5493333331191081E-2"/>
    <n v="19123"/>
    <n v="19665"/>
    <n v="12.325658291217605"/>
    <n v="12.675002368707537"/>
    <n v="2.5658291217604656E-2"/>
    <n v="2.4997631292462685E-2"/>
    <n v="1.2500892830483246E-2"/>
    <n v="1.7483316712502644E-4"/>
    <n v="12.326059663358219"/>
    <n v="12.675725997608273"/>
    <n v="2.6059663358218188E-2"/>
    <n v="2.4274002391726057E-2"/>
    <n v="542.46855455451976"/>
    <n v="12.326392494390134"/>
    <n v="12.676037711248899"/>
    <n v="2.6392494390133692E-2"/>
    <n v="2.3962288751100402E-2"/>
    <m/>
    <m/>
    <m/>
    <m/>
    <m/>
    <m/>
    <m/>
    <m/>
    <m/>
    <m/>
    <m/>
    <m/>
    <m/>
    <m/>
    <m/>
    <m/>
    <m/>
    <m/>
  </r>
  <r>
    <x v="26"/>
    <n v="598799"/>
    <n v="8.9"/>
    <n v="8.6999999999999993"/>
    <n v="9.1"/>
    <x v="8"/>
    <x v="3"/>
    <s v="Oklahoma"/>
    <x v="26"/>
    <n v="5329"/>
    <n v="593470"/>
    <n v="2.3787496458841471E-4"/>
    <n v="8.6616054954657926"/>
    <n v="9.1373554246426227"/>
    <n v="3.8394504534206675E-2"/>
    <n v="3.7355424642623092E-2"/>
    <n v="5187"/>
    <n v="5472"/>
    <n v="8.6623391154627853"/>
    <n v="9.1382918141145861"/>
    <n v="3.7660884537213946E-2"/>
    <n v="3.8291814114586487E-2"/>
    <n v="8.9026309835521233E-3"/>
    <n v="2.3793678357746139E-4"/>
    <n v="8.6646941999746616"/>
    <n v="9.1405677671295837"/>
    <n v="3.5305800025337675E-2"/>
    <n v="4.0567767129584098E-2"/>
    <n v="284.89123717937281"/>
    <n v="8.6655819771648552"/>
    <n v="9.1413499886948468"/>
    <n v="3.4418022835144058E-2"/>
    <n v="4.1349988694847184E-2"/>
    <m/>
    <m/>
    <m/>
    <m/>
    <m/>
    <m/>
    <m/>
    <m/>
    <m/>
    <m/>
    <m/>
    <m/>
    <m/>
    <m/>
    <m/>
    <m/>
    <m/>
    <m/>
  </r>
  <r>
    <x v="19"/>
    <n v="537151"/>
    <n v="15.1"/>
    <n v="14.8"/>
    <n v="15.5"/>
    <x v="8"/>
    <x v="3"/>
    <s v="Oregon"/>
    <x v="19"/>
    <n v="8111"/>
    <n v="529040"/>
    <n v="3.261256545010068E-4"/>
    <n v="14.773911392809712"/>
    <n v="15.426162701811727"/>
    <n v="2.6088607190288826E-2"/>
    <n v="7.3837298188273337E-2"/>
    <n v="7936"/>
    <n v="8287"/>
    <n v="14.774244113852529"/>
    <n v="15.427691654674383"/>
    <n v="2.575588614747204E-2"/>
    <n v="7.2308345325616585E-2"/>
    <n v="1.5103504805759624E-2"/>
    <n v="3.2617979350913894E-4"/>
    <n v="14.777325012250484"/>
    <n v="15.429684599268764"/>
    <n v="2.2674987749516262E-2"/>
    <n v="7.0315400731235655E-2"/>
    <n v="350.36786908675327"/>
    <n v="14.778302608812156"/>
    <n v="15.430568663298816"/>
    <n v="2.1697391187844417E-2"/>
    <n v="6.9431336701184065E-2"/>
    <m/>
    <m/>
    <m/>
    <m/>
    <m/>
    <m/>
    <m/>
    <m/>
    <m/>
    <m/>
    <m/>
    <m/>
    <m/>
    <m/>
    <m/>
    <m/>
    <m/>
    <m/>
  </r>
  <r>
    <x v="11"/>
    <n v="1596875"/>
    <n v="16.899999999999999"/>
    <n v="16.7"/>
    <n v="17.100000000000001"/>
    <x v="8"/>
    <x v="3"/>
    <s v="Pennsylvania"/>
    <x v="11"/>
    <n v="26987"/>
    <n v="1569888"/>
    <n v="1.999186671564139E-4"/>
    <n v="16.699963916013839"/>
    <n v="17.099801250326667"/>
    <n v="3.6083986159951564E-5"/>
    <n v="1.9874967333421978E-4"/>
    <n v="26668"/>
    <n v="27307"/>
    <n v="16.700117416829745"/>
    <n v="17.100273972602739"/>
    <n v="1.1741682974530931E-4"/>
    <n v="2.7397260273787083E-4"/>
    <n v="1.6901044730954513E-2"/>
    <n v="1.9992855995163886E-4"/>
    <n v="16.701116171002873"/>
    <n v="17.10097329090615"/>
    <n v="1.1161710028737559E-3"/>
    <n v="9.7329090614906022E-4"/>
    <n v="638.49598610136798"/>
    <n v="16.701437857361334"/>
    <n v="17.101277826133217"/>
    <n v="1.4378573613349488E-3"/>
    <n v="1.277826133215143E-3"/>
    <m/>
    <m/>
    <m/>
    <m/>
    <m/>
    <m/>
    <m/>
    <m/>
    <m/>
    <m/>
    <m/>
    <m/>
    <m/>
    <m/>
    <m/>
    <m/>
    <m/>
    <m/>
  </r>
  <r>
    <x v="27"/>
    <n v="129593"/>
    <n v="15.2"/>
    <n v="14.6"/>
    <n v="15.9"/>
    <x v="8"/>
    <x v="3"/>
    <s v="Rhode Island"/>
    <x v="27"/>
    <n v="1970"/>
    <n v="127623"/>
    <n v="6.6615204164348731E-4"/>
    <n v="14.53528630765007"/>
    <n v="15.867590390937044"/>
    <n v="6.471369234992963E-2"/>
    <n v="3.240960906295598E-2"/>
    <n v="1884"/>
    <n v="2057"/>
    <n v="14.537822258918306"/>
    <n v="15.872770905835964"/>
    <n v="6.2177741081693938E-2"/>
    <n v="2.7229094164036738E-2"/>
    <n v="1.5215808558397031E-2"/>
    <n v="6.6660699008848888E-4"/>
    <n v="14.549201568308542"/>
    <n v="15.882415548485522"/>
    <n v="5.0798431691458035E-2"/>
    <n v="1.7584451514478516E-2"/>
    <n v="172.6784434633162"/>
    <n v="14.553452741963547"/>
    <n v="15.885880612269203"/>
    <n v="4.6547258036452988E-2"/>
    <n v="1.4119387730797683E-2"/>
    <m/>
    <m/>
    <m/>
    <m/>
    <m/>
    <m/>
    <m/>
    <m/>
    <m/>
    <m/>
    <m/>
    <m/>
    <m/>
    <m/>
    <m/>
    <m/>
    <m/>
    <m/>
  </r>
  <r>
    <x v="4"/>
    <n v="690213"/>
    <n v="9.6"/>
    <n v="9.4"/>
    <n v="9.8000000000000007"/>
    <x v="8"/>
    <x v="3"/>
    <s v="South Carolina"/>
    <x v="4"/>
    <n v="6626"/>
    <n v="683587"/>
    <n v="2.3003610316485614E-4"/>
    <n v="9.3698989893355744"/>
    <n v="9.8299711956652871"/>
    <n v="3.0101010664425942E-2"/>
    <n v="2.9971195665286388E-2"/>
    <n v="6468"/>
    <n v="6785"/>
    <n v="9.3710202502705684"/>
    <n v="9.8302987628456719"/>
    <n v="2.8979749729431958E-2"/>
    <n v="3.0298762845671234E-2"/>
    <n v="9.6026644545528349E-3"/>
    <n v="2.3008403328952568E-4"/>
    <n v="9.3725804212633097"/>
    <n v="9.8327484878423608"/>
    <n v="2.7419578736690653E-2"/>
    <n v="3.2748487842360063E-2"/>
    <n v="317.55918810491522"/>
    <n v="9.3733458048978608"/>
    <n v="9.8334319242596138"/>
    <n v="2.6654195102139511E-2"/>
    <n v="3.3431924259613055E-2"/>
    <m/>
    <m/>
    <m/>
    <m/>
    <m/>
    <m/>
    <m/>
    <m/>
    <m/>
    <m/>
    <m/>
    <m/>
    <m/>
    <m/>
    <m/>
    <m/>
    <m/>
    <m/>
  </r>
  <r>
    <x v="42"/>
    <n v="121369"/>
    <n v="9"/>
    <n v="8.5"/>
    <n v="9.5"/>
    <x v="8"/>
    <x v="3"/>
    <s v="South Dakota"/>
    <x v="42"/>
    <n v="1092"/>
    <n v="120277"/>
    <n v="5.3123789030187535E-4"/>
    <n v="8.4661172827653814"/>
    <n v="9.5285930633691329"/>
    <n v="3.3882717234618553E-2"/>
    <n v="2.8593063369132921E-2"/>
    <n v="1028"/>
    <n v="1157"/>
    <n v="8.470037653766612"/>
    <n v="9.532912028606976"/>
    <n v="2.9962346233388004E-2"/>
    <n v="3.2912028606975952E-2"/>
    <n v="9.0128954407110232E-3"/>
    <n v="5.3191093317819262E-4"/>
    <n v="8.4809845075328312"/>
    <n v="9.5448063738892159"/>
    <n v="1.9015492467168826E-2"/>
    <n v="4.4806373889215934E-2"/>
    <n v="128.97958438040382"/>
    <n v="8.485678713961553"/>
    <n v="9.5483512429240083"/>
    <n v="1.4321286038446956E-2"/>
    <n v="4.8351242924008275E-2"/>
    <m/>
    <m/>
    <m/>
    <m/>
    <m/>
    <m/>
    <m/>
    <m/>
    <m/>
    <m/>
    <m/>
    <m/>
    <m/>
    <m/>
    <m/>
    <m/>
    <m/>
    <m/>
  </r>
  <r>
    <x v="16"/>
    <n v="898908"/>
    <n v="9.5"/>
    <n v="9.3000000000000007"/>
    <n v="9.6999999999999993"/>
    <x v="8"/>
    <x v="3"/>
    <s v="Tennessee"/>
    <x v="16"/>
    <n v="8540"/>
    <n v="890368"/>
    <n v="2.0053442152871185E-4"/>
    <n v="9.2998816388467667"/>
    <n v="9.7009504819041901"/>
    <n v="1.1836115323404783E-4"/>
    <n v="9.5048190419078082E-4"/>
    <n v="8360"/>
    <n v="8720"/>
    <n v="9.3001730989155735"/>
    <n v="9.7006590218353832"/>
    <n v="1.7309891557282242E-4"/>
    <n v="6.5902183538391057E-4"/>
    <n v="9.5025121880115467E-3"/>
    <n v="2.0056685559133715E-4"/>
    <n v="9.3019453324202104"/>
    <n v="9.7030790436028838"/>
    <n v="1.9453324202096667E-3"/>
    <n v="3.0790436028844681E-3"/>
    <n v="360.53400445311723"/>
    <n v="9.3025292820851764"/>
    <n v="9.7036075500808643"/>
    <n v="2.5292820851756659E-3"/>
    <n v="3.6075500808649963E-3"/>
    <m/>
    <m/>
    <m/>
    <m/>
    <m/>
    <m/>
    <m/>
    <m/>
    <m/>
    <m/>
    <m/>
    <m/>
    <m/>
    <m/>
    <m/>
    <m/>
    <m/>
    <m/>
  </r>
  <r>
    <x v="50"/>
    <n v="4740714"/>
    <n v="10.199999999999999"/>
    <n v="10.1"/>
    <n v="10.3"/>
    <x v="8"/>
    <x v="3"/>
    <s v="Texas"/>
    <x v="50"/>
    <n v="48355"/>
    <n v="4692359"/>
    <n v="9.0447958087227037E-5"/>
    <n v="10.109492388451292"/>
    <n v="10.290388304625743"/>
    <n v="9.4923884512922996E-3"/>
    <n v="9.611695374257323E-3"/>
    <n v="47927"/>
    <n v="48785"/>
    <n v="10.109658587292969"/>
    <n v="10.290643983163717"/>
    <n v="9.6585872929697558E-3"/>
    <n v="9.3560168362838425E-3"/>
    <n v="1.0200337237225215E-2"/>
    <n v="9.0450533770637082E-5"/>
    <n v="10.109886703454578"/>
    <n v="10.290787770995854"/>
    <n v="9.8867034545779831E-3"/>
    <n v="9.2122290041469768E-3"/>
    <n v="857.58001807183473"/>
    <n v="10.109994377059522"/>
    <n v="10.290891035909807"/>
    <n v="9.9943770595221082E-3"/>
    <n v="9.108964090193794E-3"/>
    <m/>
    <m/>
    <m/>
    <m/>
    <m/>
    <m/>
    <m/>
    <m/>
    <m/>
    <m/>
    <m/>
    <m/>
    <m/>
    <m/>
    <m/>
    <m/>
    <m/>
    <m/>
  </r>
  <r>
    <x v="12"/>
    <n v="596257"/>
    <n v="8.6999999999999993"/>
    <n v="8.5"/>
    <n v="9"/>
    <x v="8"/>
    <x v="3"/>
    <s v="Utah"/>
    <x v="12"/>
    <n v="5187"/>
    <n v="591070"/>
    <n v="2.3570860500915614E-4"/>
    <n v="8.4635603343911345"/>
    <n v="8.934977544409449"/>
    <n v="3.6439665608865468E-2"/>
    <n v="6.5022455590550976E-2"/>
    <n v="5047"/>
    <n v="5328"/>
    <n v="8.4644708573651961"/>
    <n v="8.9357441505927806"/>
    <n v="3.552914263480389E-2"/>
    <n v="6.4255849407219401E-2"/>
    <n v="8.7024341841987398E-3"/>
    <n v="2.3577159427120138E-4"/>
    <n v="8.4666625899275392"/>
    <n v="8.9382057784699409"/>
    <n v="3.3337410072460827E-2"/>
    <n v="6.179422153005909E-2"/>
    <n v="281.09863201424781"/>
    <n v="8.467554906088715"/>
    <n v="8.9389905806611178"/>
    <n v="3.2445093911285028E-2"/>
    <n v="6.1009419338882154E-2"/>
    <m/>
    <m/>
    <m/>
    <m/>
    <m/>
    <m/>
    <m/>
    <m/>
    <m/>
    <m/>
    <m/>
    <m/>
    <m/>
    <m/>
    <m/>
    <m/>
    <m/>
    <m/>
  </r>
  <r>
    <x v="44"/>
    <n v="74108"/>
    <n v="12.1"/>
    <n v="11.3"/>
    <n v="12.9"/>
    <x v="8"/>
    <x v="3"/>
    <s v="Vermont"/>
    <x v="44"/>
    <n v="897"/>
    <n v="73211"/>
    <n v="7.8729019508913555E-4"/>
    <n v="11.316666192885172"/>
    <n v="12.891246583063444"/>
    <n v="1.6666192885171682E-2"/>
    <n v="8.7534169365568459E-3"/>
    <n v="839"/>
    <n v="955"/>
    <n v="11.321314837804286"/>
    <n v="12.88659793814433"/>
    <n v="2.1314837804284892E-2"/>
    <n v="1.3402061855670055E-2"/>
    <n v="1.2129245633571539E-2"/>
    <n v="7.8848732524125617E-4"/>
    <n v="11.340758308330283"/>
    <n v="12.917732958812795"/>
    <n v="4.0758308330282489E-2"/>
    <n v="1.7732958812795019E-2"/>
    <n v="116.72010698474362"/>
    <n v="11.348532965346704"/>
    <n v="12.923451422198132"/>
    <n v="4.8532965346703705E-2"/>
    <n v="2.3451422198132121E-2"/>
    <m/>
    <m/>
    <m/>
    <m/>
    <m/>
    <m/>
    <m/>
    <m/>
    <m/>
    <m/>
    <m/>
    <m/>
    <m/>
    <m/>
    <m/>
    <m/>
    <m/>
    <m/>
  </r>
  <r>
    <x v="43"/>
    <n v="1162945"/>
    <n v="14.2"/>
    <n v="14"/>
    <n v="14.4"/>
    <x v="8"/>
    <x v="3"/>
    <s v="Virginia"/>
    <x v="43"/>
    <n v="16514"/>
    <n v="1146431"/>
    <n v="2.1503513601494164E-4"/>
    <n v="13.985120503331716"/>
    <n v="14.4151907753616"/>
    <n v="1.487949666828392E-2"/>
    <n v="1.5190775361599407E-2"/>
    <n v="16264"/>
    <n v="16764"/>
    <n v="13.985184166061163"/>
    <n v="14.415127112632154"/>
    <n v="1.4815833938836676E-2"/>
    <n v="1.5127112632153938E-2"/>
    <n v="1.4201760335985653E-2"/>
    <n v="2.1505274262091859E-4"/>
    <n v="13.986707593364734"/>
    <n v="14.416813078606571"/>
    <n v="1.3292406635265763E-2"/>
    <n v="1.6813078606570997E-2"/>
    <n v="500.15536237597075"/>
    <n v="13.987152717584388"/>
    <n v="14.417227837439677"/>
    <n v="1.2847282415611616E-2"/>
    <n v="1.7227837439676819E-2"/>
    <m/>
    <m/>
    <m/>
    <m/>
    <m/>
    <m/>
    <m/>
    <m/>
    <m/>
    <m/>
    <m/>
    <m/>
    <m/>
    <m/>
    <m/>
    <m/>
    <m/>
    <m/>
  </r>
  <r>
    <x v="28"/>
    <n v="1006676"/>
    <n v="11.2"/>
    <n v="11"/>
    <n v="11.4"/>
    <x v="8"/>
    <x v="3"/>
    <s v="Washington"/>
    <x v="28"/>
    <n v="11275"/>
    <n v="995401"/>
    <n v="2.0557525160352956E-4"/>
    <n v="10.994652031057427"/>
    <n v="11.405802534264485"/>
    <n v="5.3479689425728338E-3"/>
    <n v="5.8025342644842937E-3"/>
    <n v="11068"/>
    <n v="11482"/>
    <n v="10.994600050065761"/>
    <n v="11.40585451525615"/>
    <n v="5.3999499342385349E-3"/>
    <n v="5.8545152561499947E-3"/>
    <n v="1.1202092527320805E-2"/>
    <n v="2.0560024362240194E-4"/>
    <n v="10.996492283698403"/>
    <n v="11.407692770943207"/>
    <n v="3.5077163015966306E-3"/>
    <n v="7.6927709432066393E-3"/>
    <n v="413.9040972766316"/>
    <n v="10.997010394813673"/>
    <n v="11.40816802431068"/>
    <n v="2.9896051863271822E-3"/>
    <n v="8.1680243106792005E-3"/>
    <m/>
    <m/>
    <m/>
    <m/>
    <m/>
    <m/>
    <m/>
    <m/>
    <m/>
    <m/>
    <m/>
    <m/>
    <m/>
    <m/>
    <m/>
    <m/>
    <m/>
    <m/>
  </r>
  <r>
    <x v="5"/>
    <n v="239037"/>
    <n v="8.6"/>
    <n v="8.3000000000000007"/>
    <n v="9"/>
    <x v="8"/>
    <x v="3"/>
    <s v="West Virginia"/>
    <x v="5"/>
    <n v="2056"/>
    <n v="236981"/>
    <n v="3.701849135632452E-4"/>
    <n v="8.2309939834275969"/>
    <n v="8.9713638105540863"/>
    <n v="6.9006016572403794E-2"/>
    <n v="2.8636189445913729E-2"/>
    <n v="1968"/>
    <n v="2145"/>
    <n v="8.2330350531507683"/>
    <n v="8.9735061936018266"/>
    <n v="6.6964946849232376E-2"/>
    <n v="2.6493806398173447E-2"/>
    <n v="8.6090758250818109E-3"/>
    <n v="3.7043454134178075E-4"/>
    <n v="8.23864128374003"/>
    <n v="8.9795103664235931"/>
    <n v="6.1358716259970691E-2"/>
    <n v="2.0489633576406874E-2"/>
    <n v="176.99614001669815"/>
    <n v="8.2409459713241286"/>
    <n v="8.9813890643810499"/>
    <n v="5.9054028675872061E-2"/>
    <n v="1.8610935618950109E-2"/>
    <m/>
    <m/>
    <m/>
    <m/>
    <m/>
    <m/>
    <m/>
    <m/>
    <m/>
    <m/>
    <m/>
    <m/>
    <m/>
    <m/>
    <m/>
    <m/>
    <m/>
    <m/>
  </r>
  <r>
    <x v="29"/>
    <n v="85922"/>
    <n v="9.3000000000000007"/>
    <n v="8.6999999999999993"/>
    <n v="10"/>
    <x v="8"/>
    <x v="3"/>
    <s v="Wyoming"/>
    <x v="29"/>
    <n v="799"/>
    <n v="85123"/>
    <n v="6.4178324523352418E-4"/>
    <n v="8.6573485254422042"/>
    <n v="9.940915015909253"/>
    <n v="4.2651474557795055E-2"/>
    <n v="5.9084984090747028E-2"/>
    <n v="744"/>
    <n v="855"/>
    <n v="8.6590163171248342"/>
    <n v="9.9508856870184594"/>
    <n v="4.0983682875165073E-2"/>
    <n v="4.9114312981540564E-2"/>
    <n v="9.3210693757847241E-3"/>
    <n v="6.4289270553367721E-4"/>
    <n v="8.6781766702510463"/>
    <n v="9.9639620813184013"/>
    <n v="2.1823329748952958E-2"/>
    <n v="3.6037918681598669E-2"/>
    <n v="110.31931322603823"/>
    <n v="8.6849434364278864"/>
    <n v="9.9688332576164029"/>
    <n v="1.5056563572112935E-2"/>
    <n v="3.1166742383597068E-2"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2">
  <r>
    <s v="addm"/>
    <x v="0"/>
    <n v="6.7"/>
    <n v="7"/>
    <n v="6.3"/>
    <n v="6.7"/>
    <s v="Autism &amp; Developmental Disabilities Monitoring Network"/>
    <x v="0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</r>
  <r>
    <s v="addm"/>
    <x v="1"/>
    <n v="6.6"/>
    <n v="6.8"/>
    <n v="6.3"/>
    <n v="6.6"/>
    <s v="Autism &amp; Developmental Disabilities Monitoring Network"/>
    <x v="0"/>
    <n v="11.5"/>
    <s v="No data"/>
    <s v="No data"/>
    <n v="2.7"/>
    <s v="No data"/>
    <s v="No data"/>
    <n v="7.7"/>
    <s v="No data"/>
    <s v="No data"/>
    <n v="6.5"/>
    <s v="No data"/>
    <s v="No data"/>
    <s v="No data"/>
    <s v="No data"/>
    <s v="No data"/>
    <s v="No data"/>
    <s v="No data"/>
    <s v="No data"/>
  </r>
  <r>
    <s v="addm"/>
    <x v="2"/>
    <n v="8"/>
    <n v="8.4"/>
    <n v="7.6"/>
    <n v="8"/>
    <s v="Autism &amp; Developmental Disabilities Monitoring Network"/>
    <x v="0"/>
    <n v="12.9"/>
    <n v="12.2"/>
    <n v="13.7"/>
    <n v="2.9"/>
    <n v="2.6"/>
    <n v="3.3"/>
    <n v="9.6999999999999993"/>
    <n v="9.1"/>
    <n v="10.4"/>
    <n v="6.9"/>
    <n v="6.2"/>
    <n v="7.6"/>
    <n v="6.2"/>
    <n v="5"/>
    <n v="7.5"/>
    <s v="No data"/>
    <s v="No data"/>
    <s v="No data"/>
  </r>
  <r>
    <s v="addm"/>
    <x v="3"/>
    <n v="9"/>
    <n v="9.3000000000000007"/>
    <n v="8.6"/>
    <n v="9"/>
    <s v="Autism &amp; Developmental Disabilities Monitoring Network"/>
    <x v="0"/>
    <n v="14.5"/>
    <n v="13.9"/>
    <n v="15.1"/>
    <n v="3.2"/>
    <n v="2.9"/>
    <n v="3.5"/>
    <n v="9.9"/>
    <n v="9.4"/>
    <n v="10.4"/>
    <n v="7.2"/>
    <n v="6.6"/>
    <n v="7.8"/>
    <n v="5.9"/>
    <n v="5.3"/>
    <n v="6.6"/>
    <s v="No data"/>
    <s v="No data"/>
    <s v="No data"/>
  </r>
  <r>
    <s v="addm"/>
    <x v="4"/>
    <n v="11.3"/>
    <n v="11.7"/>
    <n v="11"/>
    <n v="11.3"/>
    <s v="Autism &amp; Developmental Disabilities Monitoring Network"/>
    <x v="0"/>
    <n v="18.399999999999999"/>
    <n v="17.7"/>
    <n v="19"/>
    <n v="4"/>
    <n v="3.7"/>
    <n v="4.3"/>
    <n v="12"/>
    <n v="11.5"/>
    <n v="12.5"/>
    <n v="10.199999999999999"/>
    <n v="9.5"/>
    <n v="10.9"/>
    <n v="7.9"/>
    <n v="7.2"/>
    <n v="8.6"/>
    <n v="9.6999999999999993"/>
    <n v="8.1"/>
    <n v="11.6"/>
  </r>
  <r>
    <s v="addm"/>
    <x v="5"/>
    <n v="14.7"/>
    <n v="15.1"/>
    <n v="14.3"/>
    <n v="14.7"/>
    <s v="Autism &amp; Developmental Disabilities Monitoring Network"/>
    <x v="0"/>
    <n v="23.7"/>
    <n v="23"/>
    <n v="24.4"/>
    <n v="5.3"/>
    <n v="5"/>
    <n v="5.7"/>
    <n v="15.8"/>
    <n v="15.2"/>
    <n v="16.3"/>
    <n v="12.3"/>
    <n v="11.5"/>
    <n v="13.1"/>
    <n v="10.8"/>
    <n v="10"/>
    <n v="11.6"/>
    <n v="12.3"/>
    <n v="10.7"/>
    <n v="14.2"/>
  </r>
  <r>
    <s v="addm"/>
    <x v="6"/>
    <n v="14.8"/>
    <n v="15.2"/>
    <n v="14.4"/>
    <n v="14.8"/>
    <s v="Autism &amp; Developmental Disabilities Monitoring Network"/>
    <x v="0"/>
    <n v="23.4"/>
    <n v="22.7"/>
    <n v="24.1"/>
    <n v="5.2"/>
    <n v="4.9000000000000004"/>
    <n v="5.6"/>
    <n v="15.3"/>
    <n v="14.7"/>
    <n v="15.9"/>
    <n v="13.1"/>
    <n v="12.3"/>
    <n v="13.9"/>
    <n v="10.1"/>
    <n v="9.4"/>
    <n v="10.9"/>
    <n v="11.4"/>
    <n v="9.9"/>
    <n v="13.1"/>
  </r>
  <r>
    <s v="addm"/>
    <x v="7"/>
    <n v="16.8"/>
    <n v="17.3"/>
    <n v="16.399999999999999"/>
    <n v="16.8"/>
    <s v="Autism &amp; Developmental Disabilities Monitoring Network"/>
    <x v="0"/>
    <n v="26.6"/>
    <n v="25.8"/>
    <n v="27.4"/>
    <n v="6.6"/>
    <n v="6.2"/>
    <n v="7"/>
    <n v="17.2"/>
    <n v="16.5"/>
    <n v="17.8"/>
    <n v="16"/>
    <n v="15.1"/>
    <n v="16.899999999999999"/>
    <n v="14"/>
    <n v="13.1"/>
    <n v="14.9"/>
    <n v="13.5"/>
    <n v="11.8"/>
    <n v="15.4"/>
  </r>
  <r>
    <s v="nsch"/>
    <x v="2"/>
    <n v="9.5"/>
    <n v="12"/>
    <n v="7.4"/>
    <n v="9.5"/>
    <s v="National Survey of Children’s Health"/>
    <x v="1"/>
    <m/>
    <m/>
    <m/>
    <m/>
    <m/>
    <m/>
    <m/>
    <m/>
    <m/>
    <m/>
    <m/>
    <m/>
    <m/>
    <m/>
    <m/>
    <m/>
    <m/>
    <m/>
  </r>
  <r>
    <s v="nsch"/>
    <x v="4"/>
    <n v="16.2"/>
    <n v="18.100000000000001"/>
    <n v="14.5"/>
    <n v="16.2"/>
    <s v="National Survey of Children’s Health"/>
    <x v="1"/>
    <m/>
    <m/>
    <m/>
    <m/>
    <m/>
    <m/>
    <m/>
    <m/>
    <m/>
    <m/>
    <m/>
    <m/>
    <m/>
    <m/>
    <m/>
    <m/>
    <m/>
    <m/>
  </r>
  <r>
    <s v="nsch"/>
    <x v="6"/>
    <n v="21.2"/>
    <n v="22.3"/>
    <n v="20.100000000000001"/>
    <n v="21.2"/>
    <s v="National Survey of Children’s Health"/>
    <x v="1"/>
    <m/>
    <m/>
    <m/>
    <m/>
    <m/>
    <m/>
    <m/>
    <m/>
    <m/>
    <m/>
    <m/>
    <m/>
    <m/>
    <m/>
    <m/>
    <m/>
    <m/>
    <m/>
  </r>
  <r>
    <s v="nsch"/>
    <x v="8"/>
    <n v="29.2"/>
    <n v="30.7"/>
    <n v="27.7"/>
    <n v="29.2"/>
    <s v="National Survey of Children’s Health"/>
    <x v="1"/>
    <m/>
    <m/>
    <m/>
    <m/>
    <m/>
    <m/>
    <m/>
    <m/>
    <m/>
    <m/>
    <m/>
    <m/>
    <m/>
    <m/>
    <m/>
    <m/>
    <m/>
    <m/>
  </r>
  <r>
    <s v="sped"/>
    <x v="0"/>
    <n v="1.8"/>
    <n v="1.8"/>
    <n v="1.7"/>
    <n v="1.8"/>
    <s v="Special Education Child Count"/>
    <x v="2"/>
    <m/>
    <m/>
    <m/>
    <m/>
    <m/>
    <m/>
    <m/>
    <m/>
    <m/>
    <m/>
    <m/>
    <m/>
    <m/>
    <m/>
    <m/>
    <m/>
    <m/>
    <m/>
  </r>
  <r>
    <s v="sped"/>
    <x v="9"/>
    <n v="2.1"/>
    <n v="2.1"/>
    <n v="2.1"/>
    <n v="2.1"/>
    <s v="Special Education Child Count"/>
    <x v="2"/>
    <m/>
    <m/>
    <m/>
    <m/>
    <m/>
    <m/>
    <m/>
    <m/>
    <m/>
    <m/>
    <m/>
    <m/>
    <m/>
    <m/>
    <m/>
    <m/>
    <m/>
    <m/>
  </r>
  <r>
    <s v="sped"/>
    <x v="1"/>
    <n v="2.6"/>
    <n v="2.6"/>
    <n v="2.6"/>
    <n v="2.6"/>
    <s v="Special Education Child Count"/>
    <x v="2"/>
    <m/>
    <m/>
    <m/>
    <m/>
    <m/>
    <m/>
    <m/>
    <m/>
    <m/>
    <m/>
    <m/>
    <m/>
    <m/>
    <m/>
    <m/>
    <m/>
    <m/>
    <m/>
  </r>
  <r>
    <s v="sped"/>
    <x v="10"/>
    <n v="3"/>
    <n v="3"/>
    <n v="3"/>
    <n v="3"/>
    <s v="Special Education Child Count"/>
    <x v="2"/>
    <m/>
    <m/>
    <m/>
    <m/>
    <m/>
    <m/>
    <m/>
    <m/>
    <m/>
    <m/>
    <m/>
    <m/>
    <m/>
    <m/>
    <m/>
    <m/>
    <m/>
    <m/>
  </r>
  <r>
    <s v="sped"/>
    <x v="2"/>
    <n v="3.6"/>
    <n v="3.6"/>
    <n v="3.5"/>
    <n v="3.6"/>
    <s v="Special Education Child Count"/>
    <x v="2"/>
    <m/>
    <m/>
    <m/>
    <m/>
    <m/>
    <m/>
    <m/>
    <m/>
    <m/>
    <m/>
    <m/>
    <m/>
    <m/>
    <m/>
    <m/>
    <m/>
    <m/>
    <m/>
  </r>
  <r>
    <s v="sped"/>
    <x v="11"/>
    <n v="4.0999999999999996"/>
    <n v="4.0999999999999996"/>
    <n v="4.0999999999999996"/>
    <n v="4.0999999999999996"/>
    <s v="Special Education Child Count"/>
    <x v="2"/>
    <m/>
    <m/>
    <m/>
    <m/>
    <m/>
    <m/>
    <m/>
    <m/>
    <m/>
    <m/>
    <m/>
    <m/>
    <m/>
    <m/>
    <m/>
    <m/>
    <m/>
    <m/>
  </r>
  <r>
    <s v="sped"/>
    <x v="3"/>
    <n v="4.8"/>
    <n v="4.8"/>
    <n v="4.7"/>
    <n v="4.8"/>
    <s v="Special Education Child Count"/>
    <x v="2"/>
    <m/>
    <m/>
    <m/>
    <m/>
    <m/>
    <m/>
    <m/>
    <m/>
    <m/>
    <m/>
    <m/>
    <m/>
    <m/>
    <m/>
    <m/>
    <m/>
    <m/>
    <m/>
  </r>
  <r>
    <s v="sped"/>
    <x v="12"/>
    <n v="5.4"/>
    <n v="5.5"/>
    <n v="5.4"/>
    <n v="5.4"/>
    <s v="Special Education Child Count"/>
    <x v="2"/>
    <m/>
    <m/>
    <m/>
    <m/>
    <m/>
    <m/>
    <m/>
    <m/>
    <m/>
    <m/>
    <m/>
    <m/>
    <m/>
    <m/>
    <m/>
    <m/>
    <m/>
    <m/>
  </r>
  <r>
    <s v="sped"/>
    <x v="4"/>
    <n v="6.2"/>
    <n v="6.2"/>
    <n v="6.2"/>
    <n v="6.2"/>
    <s v="Special Education Child Count"/>
    <x v="2"/>
    <m/>
    <m/>
    <m/>
    <m/>
    <m/>
    <m/>
    <m/>
    <m/>
    <m/>
    <m/>
    <m/>
    <m/>
    <m/>
    <m/>
    <m/>
    <m/>
    <m/>
    <m/>
  </r>
  <r>
    <s v="sped"/>
    <x v="13"/>
    <n v="7"/>
    <n v="7"/>
    <n v="7"/>
    <n v="7"/>
    <s v="Special Education Child Count"/>
    <x v="2"/>
    <m/>
    <m/>
    <m/>
    <m/>
    <m/>
    <m/>
    <m/>
    <m/>
    <m/>
    <m/>
    <m/>
    <m/>
    <m/>
    <m/>
    <m/>
    <m/>
    <m/>
    <m/>
  </r>
  <r>
    <s v="sped"/>
    <x v="5"/>
    <n v="7.7"/>
    <n v="7.7"/>
    <n v="7.7"/>
    <n v="7.7"/>
    <s v="Special Education Child Count"/>
    <x v="2"/>
    <m/>
    <m/>
    <m/>
    <m/>
    <m/>
    <m/>
    <m/>
    <m/>
    <m/>
    <m/>
    <m/>
    <m/>
    <m/>
    <m/>
    <m/>
    <m/>
    <m/>
    <m/>
  </r>
  <r>
    <s v="sped"/>
    <x v="14"/>
    <n v="8.4"/>
    <n v="8.5"/>
    <n v="8.4"/>
    <n v="8.4"/>
    <s v="Special Education Child Count"/>
    <x v="2"/>
    <m/>
    <m/>
    <m/>
    <m/>
    <m/>
    <m/>
    <m/>
    <m/>
    <m/>
    <m/>
    <m/>
    <m/>
    <m/>
    <m/>
    <m/>
    <m/>
    <m/>
    <m/>
  </r>
  <r>
    <s v="sped"/>
    <x v="6"/>
    <n v="9.1"/>
    <n v="9.1999999999999993"/>
    <n v="9.1"/>
    <n v="9.1"/>
    <s v="Special Education Child Count"/>
    <x v="2"/>
    <m/>
    <m/>
    <m/>
    <m/>
    <m/>
    <m/>
    <m/>
    <m/>
    <m/>
    <m/>
    <m/>
    <m/>
    <m/>
    <m/>
    <m/>
    <m/>
    <m/>
    <m/>
  </r>
  <r>
    <s v="sped"/>
    <x v="15"/>
    <n v="9.8000000000000007"/>
    <n v="9.9"/>
    <n v="9.8000000000000007"/>
    <n v="9.8000000000000007"/>
    <s v="Special Education Child Count"/>
    <x v="2"/>
    <m/>
    <m/>
    <m/>
    <m/>
    <m/>
    <m/>
    <m/>
    <m/>
    <m/>
    <m/>
    <m/>
    <m/>
    <m/>
    <m/>
    <m/>
    <m/>
    <m/>
    <m/>
  </r>
  <r>
    <s v="sped"/>
    <x v="7"/>
    <n v="10.5"/>
    <n v="10.5"/>
    <n v="10.5"/>
    <n v="10.5"/>
    <s v="Special Education Child Count"/>
    <x v="2"/>
    <m/>
    <m/>
    <m/>
    <m/>
    <m/>
    <m/>
    <m/>
    <m/>
    <m/>
    <m/>
    <m/>
    <m/>
    <m/>
    <m/>
    <m/>
    <m/>
    <m/>
    <m/>
  </r>
  <r>
    <s v="sped"/>
    <x v="16"/>
    <n v="11.2"/>
    <n v="11.2"/>
    <n v="11.2"/>
    <n v="11.2"/>
    <s v="Special Education Child Count"/>
    <x v="2"/>
    <m/>
    <m/>
    <m/>
    <m/>
    <m/>
    <m/>
    <m/>
    <m/>
    <m/>
    <m/>
    <m/>
    <m/>
    <m/>
    <m/>
    <m/>
    <m/>
    <m/>
    <m/>
  </r>
  <r>
    <s v="sped"/>
    <x v="8"/>
    <n v="11.9"/>
    <n v="11.9"/>
    <n v="11.9"/>
    <n v="11.9"/>
    <s v="Special Education Child Count"/>
    <x v="2"/>
    <m/>
    <m/>
    <m/>
    <m/>
    <m/>
    <m/>
    <m/>
    <m/>
    <m/>
    <m/>
    <m/>
    <m/>
    <m/>
    <m/>
    <m/>
    <m/>
    <m/>
    <m/>
  </r>
  <r>
    <s v="medi"/>
    <x v="0"/>
    <n v="2.2999999999999998"/>
    <n v="2.4"/>
    <n v="2.2999999999999998"/>
    <n v="2.2999999999999998"/>
    <s v="Medicaid"/>
    <x v="3"/>
    <m/>
    <m/>
    <m/>
    <m/>
    <m/>
    <m/>
    <m/>
    <m/>
    <m/>
    <m/>
    <m/>
    <m/>
    <m/>
    <m/>
    <m/>
    <m/>
    <m/>
    <m/>
  </r>
  <r>
    <s v="medi"/>
    <x v="9"/>
    <n v="2.6"/>
    <n v="2.6"/>
    <n v="2.6"/>
    <n v="2.6"/>
    <s v="Medicaid"/>
    <x v="3"/>
    <m/>
    <m/>
    <m/>
    <m/>
    <m/>
    <m/>
    <m/>
    <m/>
    <m/>
    <m/>
    <m/>
    <m/>
    <m/>
    <m/>
    <m/>
    <m/>
    <m/>
    <m/>
  </r>
  <r>
    <s v="medi"/>
    <x v="1"/>
    <n v="2.8"/>
    <n v="2.8"/>
    <n v="2.7"/>
    <n v="2.8"/>
    <s v="Medicaid"/>
    <x v="3"/>
    <m/>
    <m/>
    <m/>
    <m/>
    <m/>
    <m/>
    <m/>
    <m/>
    <m/>
    <m/>
    <m/>
    <m/>
    <m/>
    <m/>
    <m/>
    <m/>
    <m/>
    <m/>
  </r>
  <r>
    <s v="medi"/>
    <x v="10"/>
    <n v="3"/>
    <n v="3"/>
    <n v="3"/>
    <n v="3"/>
    <s v="Medicaid"/>
    <x v="3"/>
    <m/>
    <m/>
    <m/>
    <m/>
    <m/>
    <m/>
    <m/>
    <m/>
    <m/>
    <m/>
    <m/>
    <m/>
    <m/>
    <m/>
    <m/>
    <m/>
    <m/>
    <m/>
  </r>
  <r>
    <s v="medi"/>
    <x v="2"/>
    <n v="3.5"/>
    <n v="3.6"/>
    <n v="3.5"/>
    <n v="3.5"/>
    <s v="Medicaid"/>
    <x v="3"/>
    <m/>
    <m/>
    <m/>
    <m/>
    <m/>
    <m/>
    <m/>
    <m/>
    <m/>
    <m/>
    <m/>
    <m/>
    <m/>
    <m/>
    <m/>
    <m/>
    <m/>
    <m/>
  </r>
  <r>
    <s v="medi"/>
    <x v="11"/>
    <n v="3.9"/>
    <n v="3.9"/>
    <n v="3.8"/>
    <n v="3.9"/>
    <s v="Medicaid"/>
    <x v="3"/>
    <m/>
    <m/>
    <m/>
    <m/>
    <m/>
    <m/>
    <m/>
    <m/>
    <m/>
    <m/>
    <m/>
    <m/>
    <m/>
    <m/>
    <m/>
    <m/>
    <m/>
    <m/>
  </r>
  <r>
    <s v="medi"/>
    <x v="3"/>
    <n v="4.4000000000000004"/>
    <n v="4.5"/>
    <n v="4.4000000000000004"/>
    <n v="4.4000000000000004"/>
    <s v="Medicaid"/>
    <x v="3"/>
    <m/>
    <m/>
    <m/>
    <m/>
    <m/>
    <m/>
    <m/>
    <m/>
    <m/>
    <m/>
    <m/>
    <m/>
    <m/>
    <m/>
    <m/>
    <m/>
    <m/>
    <m/>
  </r>
  <r>
    <s v="medi"/>
    <x v="12"/>
    <n v="5.0999999999999996"/>
    <n v="5.0999999999999996"/>
    <n v="5"/>
    <n v="5.0999999999999996"/>
    <s v="Medicaid"/>
    <x v="3"/>
    <m/>
    <m/>
    <m/>
    <m/>
    <m/>
    <m/>
    <m/>
    <m/>
    <m/>
    <m/>
    <m/>
    <m/>
    <m/>
    <m/>
    <m/>
    <m/>
    <m/>
    <m/>
  </r>
  <r>
    <s v="medi"/>
    <x v="4"/>
    <n v="5.6"/>
    <n v="5.6"/>
    <n v="5.5"/>
    <n v="5.6"/>
    <s v="Medicaid"/>
    <x v="3"/>
    <m/>
    <m/>
    <m/>
    <m/>
    <m/>
    <m/>
    <m/>
    <m/>
    <m/>
    <m/>
    <m/>
    <m/>
    <m/>
    <m/>
    <m/>
    <m/>
    <m/>
    <m/>
  </r>
  <r>
    <s v="medi"/>
    <x v="13"/>
    <n v="5.9"/>
    <n v="5.9"/>
    <n v="5.9"/>
    <n v="5.9"/>
    <s v="Medicaid"/>
    <x v="3"/>
    <m/>
    <m/>
    <m/>
    <m/>
    <m/>
    <m/>
    <m/>
    <m/>
    <m/>
    <m/>
    <m/>
    <m/>
    <m/>
    <m/>
    <m/>
    <m/>
    <m/>
    <m/>
  </r>
  <r>
    <s v="medi"/>
    <x v="5"/>
    <n v="6.4"/>
    <n v="6.4"/>
    <n v="6.4"/>
    <n v="6.4"/>
    <s v="Medicaid"/>
    <x v="3"/>
    <m/>
    <m/>
    <m/>
    <m/>
    <m/>
    <m/>
    <m/>
    <m/>
    <m/>
    <m/>
    <m/>
    <m/>
    <m/>
    <m/>
    <m/>
    <m/>
    <m/>
    <m/>
  </r>
  <r>
    <s v="medi"/>
    <x v="14"/>
    <n v="7.1"/>
    <n v="7.1"/>
    <n v="7.1"/>
    <n v="7.1"/>
    <s v="Medicaid"/>
    <x v="3"/>
    <m/>
    <m/>
    <m/>
    <m/>
    <m/>
    <m/>
    <m/>
    <m/>
    <m/>
    <m/>
    <m/>
    <m/>
    <m/>
    <m/>
    <m/>
    <m/>
    <m/>
    <m/>
  </r>
  <r>
    <s v="medi"/>
    <x v="6"/>
    <n v="8.1999999999999993"/>
    <n v="8.3000000000000007"/>
    <n v="8.1999999999999993"/>
    <n v="8.1999999999999993"/>
    <s v="Medicaid"/>
    <x v="3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2:G21" firstHeaderRow="1" firstDataRow="2" firstDataCol="1"/>
  <pivotFields count="26"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Prevalence" fld="2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117:L127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0">
    <i>
      <x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Sum of Non-hispanic white Prevalence" fld="14" baseField="1" baseItem="0"/>
    <dataField name="Sum of Non-hispanic black Prevalence" fld="17" baseField="1" baseItem="0"/>
    <dataField name="Sum of Hispanic Prevalence" fld="20" baseField="1" baseItem="0"/>
    <dataField name="Sum of Asian or Pacific Islander Prevalence" fld="23" baseField="1" baseItem="0"/>
    <dataField name="Sum of Prevalence" fld="2" baseField="0" baseItem="0"/>
  </dataFields>
  <chartFormats count="20">
    <chartFormat chart="2" format="4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58:T68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dataField="1" showAll="0"/>
    <pivotField dataField="1"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</colItems>
  <dataFields count="9">
    <dataField name="Sum of Prevalence" fld="2" baseField="0" baseItem="0"/>
    <dataField name="Sum of Upper CI" fld="3" baseField="0" baseItem="0"/>
    <dataField name="Sum of Lower CI" fld="4" baseField="0" baseItem="0"/>
    <dataField name="Sum of Male Prevalence" fld="8" baseField="1" baseItem="0"/>
    <dataField name="Sum of Male Lower CI" fld="9" baseField="1" baseItem="0"/>
    <dataField name="Sum of Male Upper CI" fld="10" baseField="1" baseItem="0"/>
    <dataField name="Sum of Female Prevalence" fld="11" baseField="1" baseItem="0"/>
    <dataField name="Sum of Female Lower CI" fld="12" baseField="1" baseItem="0"/>
    <dataField name="Sum of Female Upper CI" fld="13" baseField="1" baseItem="0"/>
  </dataFields>
  <chartFormats count="36"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8" format="75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8" format="76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8" format="77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0"/>
          </reference>
        </references>
      </pivotArea>
    </chartFormat>
    <chartFormat chart="8" format="78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0"/>
          </reference>
        </references>
      </pivotArea>
    </chartFormat>
    <chartFormat chart="8" format="79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0"/>
          </reference>
        </references>
      </pivotArea>
    </chartFormat>
    <chartFormat chart="8" format="80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0"/>
          </reference>
        </references>
      </pivotArea>
    </chartFormat>
    <chartFormat chart="8" format="8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8" format="8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8" format="8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8" format="8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8" format="86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1"/>
          </reference>
        </references>
      </pivotArea>
    </chartFormat>
    <chartFormat chart="8" format="87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1"/>
          </reference>
        </references>
      </pivotArea>
    </chartFormat>
    <chartFormat chart="8" format="88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1"/>
          </reference>
        </references>
      </pivotArea>
    </chartFormat>
    <chartFormat chart="8" format="89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1"/>
          </reference>
        </references>
      </pivotArea>
    </chartFormat>
    <chartFormat chart="8" format="9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9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8" format="92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8" format="93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8" format="94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8" format="95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2"/>
          </reference>
        </references>
      </pivotArea>
    </chartFormat>
    <chartFormat chart="8" format="96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2"/>
          </reference>
        </references>
      </pivotArea>
    </chartFormat>
    <chartFormat chart="8" format="97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2"/>
          </reference>
        </references>
      </pivotArea>
    </chartFormat>
    <chartFormat chart="8" format="98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2"/>
          </reference>
        </references>
      </pivotArea>
    </chartFormat>
    <chartFormat chart="8" format="9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0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8" format="101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8" format="102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  <chartFormat chart="8" format="103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8" format="104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3"/>
          </reference>
        </references>
      </pivotArea>
    </chartFormat>
    <chartFormat chart="8" format="105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3"/>
          </reference>
        </references>
      </pivotArea>
    </chartFormat>
    <chartFormat chart="8" format="106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3"/>
          </reference>
        </references>
      </pivotArea>
    </chartFormat>
    <chartFormat chart="8" format="107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B2:F173" firstHeaderRow="0" firstDataRow="1" firstDataCol="1"/>
  <pivotFields count="13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53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sd="0" m="1" x="51"/>
        <item t="default" sd="0"/>
      </items>
    </pivotField>
    <pivotField numFmtId="3" showAll="0"/>
    <pivotField numFmtId="3" showAll="0"/>
    <pivotField numFmtId="164" showAll="0"/>
    <pivotField numFmtId="164" showAll="0"/>
  </pivotFields>
  <rowFields count="3">
    <field x="6"/>
    <field x="8"/>
    <field x="5"/>
  </rowFields>
  <rowItems count="171">
    <i>
      <x/>
    </i>
    <i r="1">
      <x v="1"/>
    </i>
    <i r="1">
      <x v="2"/>
    </i>
    <i r="1">
      <x v="3"/>
    </i>
    <i r="1">
      <x v="5"/>
    </i>
    <i r="1">
      <x v="9"/>
    </i>
    <i r="1">
      <x v="10"/>
    </i>
    <i r="1">
      <x v="20"/>
    </i>
    <i r="1">
      <x v="23"/>
    </i>
    <i r="1">
      <x v="24"/>
    </i>
    <i r="1">
      <x v="27"/>
    </i>
    <i r="1">
      <x v="31"/>
    </i>
    <i r="1">
      <x v="38"/>
    </i>
    <i r="1">
      <x v="40"/>
    </i>
    <i r="1">
      <x v="42"/>
    </i>
    <i r="1">
      <x v="44"/>
    </i>
    <i r="1">
      <x v="48"/>
    </i>
    <i r="1">
      <x v="4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enominator" fld="1" subtotal="average" baseField="5" baseItem="3" numFmtId="3"/>
    <dataField name="Average of Upper CI" fld="4" subtotal="average" baseField="5" baseItem="3"/>
    <dataField name="Average of Lower CI" fld="3" subtotal="average" baseField="5" baseItem="3"/>
    <dataField name="Average of Prevalence" fld="2" subtotal="average" baseField="5" baseItem="3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9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4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5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S2:BA22" firstHeaderRow="1" firstDataRow="3" firstDataCol="1"/>
  <pivotFields count="51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numFmtId="3" showAll="0"/>
    <pivotField showAll="0"/>
    <pivotField showAll="0"/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Non-hispanic white Prevalence" fld="39" subtotal="average" baseField="5" baseItem="6"/>
    <dataField name="Average of Non-hispanic black Prevalence" fld="42" subtotal="average" baseField="5" baseItem="6"/>
    <dataField name="Average of Hispanic Prevalence" fld="45" subtotal="average" baseField="5" baseItem="6"/>
    <dataField name="Average of Asian or Pacific Islander Prevalence" fld="48" subtotal="average" baseField="5" baseItem="6"/>
  </dataFields>
  <chartFormats count="20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V2:AD22" firstHeaderRow="1" firstDataRow="3" firstDataCol="1"/>
  <pivotFields count="51">
    <pivotField showAll="0"/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Denominator" fld="1" subtotal="average" baseField="5" baseItem="14"/>
    <dataField name="Average of Upper CI" fld="4" subtotal="average" baseField="5" baseItem="14"/>
    <dataField name="Average of Lower CI" fld="3" subtotal="average" baseField="5" baseItem="14"/>
    <dataField name="Average of Prevalence" fld="2" subtotal="average" baseField="5" baseItem="14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dc.gov/ncbddd/autism/index.html" TargetMode="External"/><Relationship Id="rId2" Type="http://schemas.openxmlformats.org/officeDocument/2006/relationships/hyperlink" Target="https://www.cdc.gov/ncbddd/autism/data/index.html" TargetMode="External"/><Relationship Id="rId1" Type="http://schemas.openxmlformats.org/officeDocument/2006/relationships/hyperlink" Target="https://en.wikipedia.org/wiki/Binomial_proportion_confidence_interva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tabSelected="1" workbookViewId="0"/>
  </sheetViews>
  <sheetFormatPr defaultRowHeight="15" x14ac:dyDescent="0.25"/>
  <cols>
    <col min="1" max="1" width="5.5703125" style="40" bestFit="1" customWidth="1"/>
    <col min="2" max="2" width="18.7109375" style="40" bestFit="1" customWidth="1"/>
    <col min="3" max="3" width="9.140625" style="40"/>
    <col min="4" max="4" width="47.140625" style="40" bestFit="1" customWidth="1"/>
    <col min="5" max="5" width="53.42578125" style="40" bestFit="1" customWidth="1"/>
    <col min="6" max="6" width="9.140625" style="40"/>
    <col min="7" max="7" width="20.28515625" style="40" bestFit="1" customWidth="1"/>
    <col min="8" max="8" width="9.140625" style="40"/>
    <col min="9" max="9" width="24.7109375" style="40" bestFit="1" customWidth="1"/>
    <col min="10" max="16384" width="9.140625" style="40"/>
  </cols>
  <sheetData>
    <row r="1" spans="1:5" x14ac:dyDescent="0.25">
      <c r="A1" s="42" t="s">
        <v>9</v>
      </c>
      <c r="B1" s="42" t="s">
        <v>142</v>
      </c>
      <c r="D1" s="44" t="s">
        <v>210</v>
      </c>
      <c r="E1" s="44" t="s">
        <v>209</v>
      </c>
    </row>
    <row r="2" spans="1:5" x14ac:dyDescent="0.25">
      <c r="A2" s="43" t="s">
        <v>17</v>
      </c>
      <c r="B2" s="43" t="s">
        <v>67</v>
      </c>
      <c r="D2" s="45" t="s">
        <v>197</v>
      </c>
      <c r="E2" s="45" t="s">
        <v>198</v>
      </c>
    </row>
    <row r="3" spans="1:5" x14ac:dyDescent="0.25">
      <c r="A3" s="43" t="s">
        <v>41</v>
      </c>
      <c r="B3" s="43" t="s">
        <v>68</v>
      </c>
      <c r="D3" s="45" t="s">
        <v>199</v>
      </c>
      <c r="E3" s="45" t="s">
        <v>200</v>
      </c>
    </row>
    <row r="4" spans="1:5" x14ac:dyDescent="0.25">
      <c r="A4" s="43" t="s">
        <v>11</v>
      </c>
      <c r="B4" s="43" t="s">
        <v>69</v>
      </c>
      <c r="D4" s="45" t="s">
        <v>201</v>
      </c>
      <c r="E4" s="45" t="s">
        <v>202</v>
      </c>
    </row>
    <row r="5" spans="1:5" x14ac:dyDescent="0.25">
      <c r="A5" s="43" t="s">
        <v>18</v>
      </c>
      <c r="B5" s="43" t="s">
        <v>70</v>
      </c>
      <c r="D5" s="45" t="s">
        <v>203</v>
      </c>
      <c r="E5" s="45" t="s">
        <v>255</v>
      </c>
    </row>
    <row r="6" spans="1:5" x14ac:dyDescent="0.25">
      <c r="A6" s="43" t="s">
        <v>42</v>
      </c>
      <c r="B6" s="43" t="s">
        <v>71</v>
      </c>
      <c r="D6" s="45" t="s">
        <v>204</v>
      </c>
      <c r="E6" s="45" t="s">
        <v>2</v>
      </c>
    </row>
    <row r="7" spans="1:5" x14ac:dyDescent="0.25">
      <c r="A7" s="43" t="s">
        <v>19</v>
      </c>
      <c r="B7" s="43" t="s">
        <v>72</v>
      </c>
      <c r="D7" s="45" t="s">
        <v>205</v>
      </c>
      <c r="E7" s="45" t="s">
        <v>3</v>
      </c>
    </row>
    <row r="8" spans="1:5" x14ac:dyDescent="0.25">
      <c r="A8" s="43" t="s">
        <v>31</v>
      </c>
      <c r="B8" s="43" t="s">
        <v>73</v>
      </c>
      <c r="D8" s="45" t="s">
        <v>206</v>
      </c>
      <c r="E8" s="45" t="s">
        <v>4</v>
      </c>
    </row>
    <row r="9" spans="1:5" x14ac:dyDescent="0.25">
      <c r="A9" s="43" t="s">
        <v>43</v>
      </c>
      <c r="B9" s="43" t="s">
        <v>74</v>
      </c>
      <c r="D9" s="45" t="s">
        <v>237</v>
      </c>
      <c r="E9" s="45" t="s">
        <v>198</v>
      </c>
    </row>
    <row r="10" spans="1:5" x14ac:dyDescent="0.25">
      <c r="A10" s="43" t="s">
        <v>25</v>
      </c>
      <c r="B10" s="43" t="s">
        <v>75</v>
      </c>
      <c r="D10" s="45" t="s">
        <v>242</v>
      </c>
      <c r="E10" s="45" t="s">
        <v>200</v>
      </c>
    </row>
    <row r="11" spans="1:5" x14ac:dyDescent="0.25">
      <c r="A11" s="43" t="s">
        <v>12</v>
      </c>
      <c r="B11" s="43" t="s">
        <v>76</v>
      </c>
      <c r="D11" s="45" t="s">
        <v>243</v>
      </c>
      <c r="E11" s="45" t="s">
        <v>202</v>
      </c>
    </row>
    <row r="12" spans="1:5" x14ac:dyDescent="0.25">
      <c r="A12" s="43" t="s">
        <v>56</v>
      </c>
      <c r="B12" s="43" t="s">
        <v>77</v>
      </c>
      <c r="D12" s="45" t="s">
        <v>244</v>
      </c>
      <c r="E12" s="45" t="s">
        <v>255</v>
      </c>
    </row>
    <row r="13" spans="1:5" x14ac:dyDescent="0.25">
      <c r="A13" s="43" t="s">
        <v>32</v>
      </c>
      <c r="B13" s="43" t="s">
        <v>78</v>
      </c>
      <c r="D13" s="45" t="s">
        <v>239</v>
      </c>
      <c r="E13" s="45" t="s">
        <v>3</v>
      </c>
    </row>
    <row r="14" spans="1:5" x14ac:dyDescent="0.25">
      <c r="A14" s="43" t="s">
        <v>45</v>
      </c>
      <c r="B14" s="43" t="s">
        <v>79</v>
      </c>
      <c r="D14" s="45" t="s">
        <v>240</v>
      </c>
      <c r="E14" s="45" t="s">
        <v>4</v>
      </c>
    </row>
    <row r="15" spans="1:5" x14ac:dyDescent="0.25">
      <c r="A15" s="43" t="s">
        <v>33</v>
      </c>
      <c r="B15" s="43" t="s">
        <v>80</v>
      </c>
      <c r="D15" s="45" t="s">
        <v>207</v>
      </c>
      <c r="E15" s="45" t="s">
        <v>208</v>
      </c>
    </row>
    <row r="16" spans="1:5" x14ac:dyDescent="0.25">
      <c r="A16" s="43" t="s">
        <v>44</v>
      </c>
      <c r="B16" s="43" t="s">
        <v>81</v>
      </c>
      <c r="D16" s="45" t="s">
        <v>7</v>
      </c>
      <c r="E16" s="45" t="s">
        <v>211</v>
      </c>
    </row>
    <row r="17" spans="1:9" x14ac:dyDescent="0.25">
      <c r="A17" s="43" t="s">
        <v>46</v>
      </c>
      <c r="B17" s="43" t="s">
        <v>82</v>
      </c>
      <c r="D17" s="45" t="s">
        <v>6</v>
      </c>
      <c r="E17" s="45" t="s">
        <v>212</v>
      </c>
    </row>
    <row r="18" spans="1:9" x14ac:dyDescent="0.25">
      <c r="A18" s="43" t="s">
        <v>47</v>
      </c>
      <c r="B18" s="43" t="s">
        <v>83</v>
      </c>
      <c r="D18" s="45" t="s">
        <v>8</v>
      </c>
      <c r="E18" s="45" t="s">
        <v>213</v>
      </c>
    </row>
    <row r="19" spans="1:9" x14ac:dyDescent="0.25">
      <c r="A19" s="43" t="s">
        <v>48</v>
      </c>
      <c r="B19" s="43" t="s">
        <v>84</v>
      </c>
      <c r="D19" s="45" t="s">
        <v>5</v>
      </c>
      <c r="E19" s="45" t="s">
        <v>214</v>
      </c>
    </row>
    <row r="20" spans="1:9" x14ac:dyDescent="0.25">
      <c r="A20" s="43" t="s">
        <v>34</v>
      </c>
      <c r="B20" s="43" t="s">
        <v>85</v>
      </c>
      <c r="D20" s="45" t="s">
        <v>238</v>
      </c>
      <c r="E20" s="45" t="s">
        <v>256</v>
      </c>
    </row>
    <row r="21" spans="1:9" x14ac:dyDescent="0.25">
      <c r="A21" s="43" t="s">
        <v>13</v>
      </c>
      <c r="B21" s="43" t="s">
        <v>86</v>
      </c>
      <c r="D21" s="45" t="s">
        <v>241</v>
      </c>
      <c r="E21" s="45" t="s">
        <v>257</v>
      </c>
    </row>
    <row r="22" spans="1:9" x14ac:dyDescent="0.25">
      <c r="A22" s="43" t="s">
        <v>28</v>
      </c>
      <c r="B22" s="43" t="s">
        <v>87</v>
      </c>
      <c r="D22" s="45" t="s">
        <v>247</v>
      </c>
      <c r="E22" s="45" t="s">
        <v>258</v>
      </c>
    </row>
    <row r="23" spans="1:9" x14ac:dyDescent="0.25">
      <c r="A23" s="43" t="s">
        <v>49</v>
      </c>
      <c r="B23" s="43" t="s">
        <v>88</v>
      </c>
      <c r="D23" s="45" t="s">
        <v>251</v>
      </c>
      <c r="E23" s="45" t="s">
        <v>9</v>
      </c>
    </row>
    <row r="24" spans="1:9" x14ac:dyDescent="0.25">
      <c r="A24" s="43" t="s">
        <v>26</v>
      </c>
      <c r="B24" s="43" t="s">
        <v>89</v>
      </c>
      <c r="D24" s="45" t="s">
        <v>218</v>
      </c>
      <c r="E24" s="45" t="s">
        <v>304</v>
      </c>
      <c r="G24" s="41"/>
      <c r="I24" s="41"/>
    </row>
    <row r="25" spans="1:9" x14ac:dyDescent="0.25">
      <c r="A25" s="43" t="s">
        <v>59</v>
      </c>
      <c r="B25" s="43" t="s">
        <v>90</v>
      </c>
      <c r="D25" s="45" t="s">
        <v>219</v>
      </c>
      <c r="E25" s="45" t="s">
        <v>305</v>
      </c>
      <c r="G25" s="41"/>
      <c r="I25" s="41"/>
    </row>
    <row r="26" spans="1:9" x14ac:dyDescent="0.25">
      <c r="A26" s="43" t="s">
        <v>20</v>
      </c>
      <c r="B26" s="43" t="s">
        <v>91</v>
      </c>
      <c r="D26" s="45" t="s">
        <v>220</v>
      </c>
      <c r="E26" s="45" t="s">
        <v>306</v>
      </c>
      <c r="G26" s="41"/>
      <c r="I26" s="41"/>
    </row>
    <row r="27" spans="1:9" x14ac:dyDescent="0.25">
      <c r="A27" s="43" t="s">
        <v>50</v>
      </c>
      <c r="B27" s="43" t="s">
        <v>92</v>
      </c>
      <c r="D27" s="45" t="s">
        <v>221</v>
      </c>
      <c r="E27" s="45" t="s">
        <v>307</v>
      </c>
      <c r="G27" s="41"/>
      <c r="I27" s="41"/>
    </row>
    <row r="28" spans="1:9" x14ac:dyDescent="0.25">
      <c r="A28" s="43" t="s">
        <v>51</v>
      </c>
      <c r="B28" s="43" t="s">
        <v>93</v>
      </c>
      <c r="D28" s="45" t="s">
        <v>222</v>
      </c>
      <c r="E28" s="45" t="s">
        <v>308</v>
      </c>
      <c r="G28" s="41"/>
      <c r="I28" s="41"/>
    </row>
    <row r="29" spans="1:9" x14ac:dyDescent="0.25">
      <c r="A29" s="43" t="s">
        <v>29</v>
      </c>
      <c r="B29" s="43" t="s">
        <v>94</v>
      </c>
      <c r="D29" s="45" t="s">
        <v>223</v>
      </c>
      <c r="E29" s="45" t="s">
        <v>309</v>
      </c>
      <c r="G29" s="41"/>
      <c r="I29" s="41"/>
    </row>
    <row r="30" spans="1:9" x14ac:dyDescent="0.25">
      <c r="A30" s="43" t="s">
        <v>35</v>
      </c>
      <c r="B30" s="43" t="s">
        <v>95</v>
      </c>
      <c r="D30" s="45" t="s">
        <v>224</v>
      </c>
      <c r="E30" s="45" t="s">
        <v>310</v>
      </c>
      <c r="G30" s="41"/>
      <c r="I30" s="41"/>
    </row>
    <row r="31" spans="1:9" x14ac:dyDescent="0.25">
      <c r="A31" s="43" t="s">
        <v>14</v>
      </c>
      <c r="B31" s="43" t="s">
        <v>96</v>
      </c>
      <c r="D31" s="45" t="s">
        <v>225</v>
      </c>
      <c r="E31" s="45" t="s">
        <v>311</v>
      </c>
      <c r="G31" s="41"/>
      <c r="I31" s="41"/>
    </row>
    <row r="32" spans="1:9" x14ac:dyDescent="0.25">
      <c r="A32" s="43" t="s">
        <v>60</v>
      </c>
      <c r="B32" s="43" t="s">
        <v>97</v>
      </c>
      <c r="D32" s="45" t="s">
        <v>226</v>
      </c>
      <c r="E32" s="45" t="s">
        <v>312</v>
      </c>
      <c r="G32" s="41"/>
      <c r="I32" s="41"/>
    </row>
    <row r="33" spans="1:9" x14ac:dyDescent="0.25">
      <c r="A33" s="43" t="s">
        <v>36</v>
      </c>
      <c r="B33" s="43" t="s">
        <v>98</v>
      </c>
      <c r="D33" s="45" t="s">
        <v>227</v>
      </c>
      <c r="E33" s="45" t="s">
        <v>313</v>
      </c>
      <c r="G33" s="41"/>
      <c r="I33" s="41"/>
    </row>
    <row r="34" spans="1:9" x14ac:dyDescent="0.25">
      <c r="A34" s="43" t="s">
        <v>21</v>
      </c>
      <c r="B34" s="43" t="s">
        <v>99</v>
      </c>
      <c r="D34" s="45" t="s">
        <v>228</v>
      </c>
      <c r="E34" s="45" t="s">
        <v>314</v>
      </c>
      <c r="G34" s="41"/>
      <c r="I34" s="41"/>
    </row>
    <row r="35" spans="1:9" x14ac:dyDescent="0.25">
      <c r="A35" s="43" t="s">
        <v>57</v>
      </c>
      <c r="B35" s="43" t="s">
        <v>100</v>
      </c>
      <c r="D35" s="45" t="s">
        <v>229</v>
      </c>
      <c r="E35" s="45" t="s">
        <v>315</v>
      </c>
      <c r="G35" s="41"/>
      <c r="I35" s="41"/>
    </row>
    <row r="36" spans="1:9" x14ac:dyDescent="0.25">
      <c r="A36" s="43" t="s">
        <v>52</v>
      </c>
      <c r="B36" s="43" t="s">
        <v>101</v>
      </c>
      <c r="D36" s="45" t="s">
        <v>230</v>
      </c>
      <c r="E36" s="45" t="s">
        <v>316</v>
      </c>
      <c r="G36" s="41"/>
      <c r="I36" s="41"/>
    </row>
    <row r="37" spans="1:9" x14ac:dyDescent="0.25">
      <c r="A37" s="43" t="s">
        <v>37</v>
      </c>
      <c r="B37" s="43" t="s">
        <v>102</v>
      </c>
      <c r="D37" s="45" t="s">
        <v>231</v>
      </c>
      <c r="E37" s="45" t="s">
        <v>317</v>
      </c>
      <c r="G37" s="41"/>
      <c r="I37" s="41"/>
    </row>
    <row r="38" spans="1:9" x14ac:dyDescent="0.25">
      <c r="A38" s="43" t="s">
        <v>30</v>
      </c>
      <c r="B38" s="43" t="s">
        <v>103</v>
      </c>
      <c r="D38" s="45" t="s">
        <v>232</v>
      </c>
      <c r="E38" s="45" t="s">
        <v>318</v>
      </c>
      <c r="G38" s="41"/>
      <c r="I38" s="41"/>
    </row>
    <row r="39" spans="1:9" x14ac:dyDescent="0.25">
      <c r="A39" s="43" t="s">
        <v>22</v>
      </c>
      <c r="B39" s="43" t="s">
        <v>104</v>
      </c>
      <c r="D39" s="45" t="s">
        <v>233</v>
      </c>
      <c r="E39" s="45" t="s">
        <v>319</v>
      </c>
      <c r="G39" s="41"/>
      <c r="I39" s="41"/>
    </row>
    <row r="40" spans="1:9" x14ac:dyDescent="0.25">
      <c r="A40" s="43" t="s">
        <v>38</v>
      </c>
      <c r="B40" s="43" t="s">
        <v>105</v>
      </c>
      <c r="D40" s="45" t="s">
        <v>234</v>
      </c>
      <c r="E40" s="45" t="s">
        <v>320</v>
      </c>
      <c r="G40" s="41"/>
      <c r="I40" s="41"/>
    </row>
    <row r="41" spans="1:9" x14ac:dyDescent="0.25">
      <c r="A41" s="43" t="s">
        <v>15</v>
      </c>
      <c r="B41" s="43" t="s">
        <v>106</v>
      </c>
      <c r="D41" s="45" t="s">
        <v>235</v>
      </c>
      <c r="E41" s="45" t="s">
        <v>321</v>
      </c>
      <c r="G41" s="41"/>
      <c r="I41" s="41"/>
    </row>
    <row r="42" spans="1:9" x14ac:dyDescent="0.25">
      <c r="A42" s="43" t="s">
        <v>53</v>
      </c>
      <c r="B42" s="43" t="s">
        <v>107</v>
      </c>
      <c r="D42" s="45" t="s">
        <v>249</v>
      </c>
      <c r="E42" s="45" t="s">
        <v>326</v>
      </c>
      <c r="G42" s="41"/>
      <c r="I42" s="41"/>
    </row>
    <row r="43" spans="1:9" x14ac:dyDescent="0.25">
      <c r="A43" s="43" t="s">
        <v>27</v>
      </c>
      <c r="B43" s="43" t="s">
        <v>108</v>
      </c>
      <c r="D43" s="45" t="s">
        <v>248</v>
      </c>
      <c r="E43" s="45" t="s">
        <v>327</v>
      </c>
      <c r="G43" s="41"/>
      <c r="I43" s="41"/>
    </row>
    <row r="44" spans="1:9" x14ac:dyDescent="0.25">
      <c r="A44" s="43" t="s">
        <v>61</v>
      </c>
      <c r="B44" s="43" t="s">
        <v>109</v>
      </c>
      <c r="D44" s="45" t="s">
        <v>250</v>
      </c>
      <c r="E44" s="45" t="s">
        <v>328</v>
      </c>
      <c r="G44" s="41"/>
      <c r="I44" s="41"/>
    </row>
    <row r="45" spans="1:9" x14ac:dyDescent="0.25">
      <c r="A45" s="43" t="s">
        <v>23</v>
      </c>
      <c r="B45" s="43" t="s">
        <v>110</v>
      </c>
      <c r="D45" s="45" t="s">
        <v>252</v>
      </c>
      <c r="E45" s="45" t="s">
        <v>329</v>
      </c>
      <c r="G45" s="41"/>
      <c r="I45" s="41"/>
    </row>
    <row r="46" spans="1:9" x14ac:dyDescent="0.25">
      <c r="A46" s="43" t="s">
        <v>55</v>
      </c>
      <c r="B46" s="43" t="s">
        <v>111</v>
      </c>
      <c r="D46" s="45" t="s">
        <v>253</v>
      </c>
      <c r="E46" s="45" t="s">
        <v>330</v>
      </c>
      <c r="G46" s="41"/>
      <c r="I46" s="41"/>
    </row>
    <row r="47" spans="1:9" x14ac:dyDescent="0.25">
      <c r="A47" s="43" t="s">
        <v>54</v>
      </c>
      <c r="B47" s="43" t="s">
        <v>112</v>
      </c>
      <c r="D47" s="45" t="s">
        <v>254</v>
      </c>
      <c r="E47" s="45" t="s">
        <v>331</v>
      </c>
      <c r="G47" s="41"/>
      <c r="I47" s="41"/>
    </row>
    <row r="48" spans="1:9" x14ac:dyDescent="0.25">
      <c r="A48" s="43" t="s">
        <v>39</v>
      </c>
      <c r="B48" s="43" t="s">
        <v>113</v>
      </c>
    </row>
    <row r="49" spans="1:2" x14ac:dyDescent="0.25">
      <c r="A49" s="43" t="s">
        <v>16</v>
      </c>
      <c r="B49" s="43" t="s">
        <v>114</v>
      </c>
    </row>
    <row r="50" spans="1:2" x14ac:dyDescent="0.25">
      <c r="A50" s="43" t="s">
        <v>24</v>
      </c>
      <c r="B50" s="43" t="s">
        <v>115</v>
      </c>
    </row>
    <row r="51" spans="1:2" x14ac:dyDescent="0.25">
      <c r="A51" s="43" t="s">
        <v>40</v>
      </c>
      <c r="B51" s="43" t="s">
        <v>116</v>
      </c>
    </row>
    <row r="52" spans="1:2" x14ac:dyDescent="0.25">
      <c r="A52" s="43" t="s">
        <v>58</v>
      </c>
      <c r="B52" s="43" t="s">
        <v>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workbookViewId="0"/>
  </sheetViews>
  <sheetFormatPr defaultRowHeight="15" x14ac:dyDescent="0.25"/>
  <sheetData>
    <row r="3" spans="2:2" x14ac:dyDescent="0.25">
      <c r="B3" s="18" t="s">
        <v>245</v>
      </c>
    </row>
    <row r="5" spans="2:2" x14ac:dyDescent="0.25">
      <c r="B5" s="18" t="s">
        <v>246</v>
      </c>
    </row>
    <row r="7" spans="2:2" x14ac:dyDescent="0.25">
      <c r="B7" s="18" t="s">
        <v>130</v>
      </c>
    </row>
  </sheetData>
  <hyperlinks>
    <hyperlink ref="B7" r:id="rId1"/>
    <hyperlink ref="B3" r:id="rId2"/>
    <hyperlink ref="B5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5</v>
      </c>
      <c r="B2">
        <v>2000</v>
      </c>
      <c r="C2">
        <v>6.7</v>
      </c>
      <c r="D2">
        <v>7</v>
      </c>
      <c r="E2">
        <v>6.3</v>
      </c>
    </row>
    <row r="3" spans="1:5" x14ac:dyDescent="0.25">
      <c r="A3" t="s">
        <v>5</v>
      </c>
      <c r="B3">
        <v>2002</v>
      </c>
      <c r="C3">
        <v>6.6</v>
      </c>
      <c r="D3">
        <v>6.8</v>
      </c>
      <c r="E3">
        <v>6.3</v>
      </c>
    </row>
    <row r="4" spans="1:5" x14ac:dyDescent="0.25">
      <c r="A4" t="s">
        <v>5</v>
      </c>
      <c r="B4">
        <v>2004</v>
      </c>
      <c r="C4">
        <v>8</v>
      </c>
      <c r="D4">
        <v>8.4</v>
      </c>
      <c r="E4">
        <v>7.6</v>
      </c>
    </row>
    <row r="5" spans="1:5" x14ac:dyDescent="0.25">
      <c r="A5" t="s">
        <v>5</v>
      </c>
      <c r="B5">
        <v>2006</v>
      </c>
      <c r="C5">
        <v>9</v>
      </c>
      <c r="D5">
        <v>9.3000000000000007</v>
      </c>
      <c r="E5">
        <v>8.6</v>
      </c>
    </row>
    <row r="6" spans="1:5" x14ac:dyDescent="0.25">
      <c r="A6" t="s">
        <v>5</v>
      </c>
      <c r="B6">
        <v>2008</v>
      </c>
      <c r="C6">
        <v>11.3</v>
      </c>
      <c r="D6">
        <v>11.7</v>
      </c>
      <c r="E6">
        <v>11</v>
      </c>
    </row>
    <row r="7" spans="1:5" x14ac:dyDescent="0.25">
      <c r="A7" t="s">
        <v>5</v>
      </c>
      <c r="B7">
        <v>2010</v>
      </c>
      <c r="C7">
        <v>14.7</v>
      </c>
      <c r="D7">
        <v>15.1</v>
      </c>
      <c r="E7">
        <v>14.3</v>
      </c>
    </row>
    <row r="8" spans="1:5" x14ac:dyDescent="0.25">
      <c r="A8" t="s">
        <v>5</v>
      </c>
      <c r="B8">
        <v>2012</v>
      </c>
      <c r="C8">
        <v>14.8</v>
      </c>
      <c r="D8">
        <v>15.2</v>
      </c>
      <c r="E8">
        <v>14.4</v>
      </c>
    </row>
    <row r="9" spans="1:5" x14ac:dyDescent="0.25">
      <c r="A9" t="s">
        <v>5</v>
      </c>
      <c r="B9">
        <v>2014</v>
      </c>
      <c r="C9">
        <v>16.8</v>
      </c>
      <c r="D9">
        <v>17.3</v>
      </c>
      <c r="E9">
        <v>16.399999999999999</v>
      </c>
    </row>
    <row r="10" spans="1:5" x14ac:dyDescent="0.25">
      <c r="A10" t="s">
        <v>6</v>
      </c>
      <c r="B10">
        <v>2004</v>
      </c>
      <c r="C10">
        <v>9.5</v>
      </c>
      <c r="D10">
        <v>12</v>
      </c>
      <c r="E10">
        <v>7.4</v>
      </c>
    </row>
    <row r="11" spans="1:5" x14ac:dyDescent="0.25">
      <c r="A11" t="s">
        <v>6</v>
      </c>
      <c r="B11">
        <v>2008</v>
      </c>
      <c r="C11">
        <v>16.2</v>
      </c>
      <c r="D11">
        <v>18.100000000000001</v>
      </c>
      <c r="E11">
        <v>14.5</v>
      </c>
    </row>
    <row r="12" spans="1:5" x14ac:dyDescent="0.25">
      <c r="A12" t="s">
        <v>6</v>
      </c>
      <c r="B12">
        <v>2012</v>
      </c>
      <c r="C12">
        <v>21.2</v>
      </c>
      <c r="D12">
        <v>22.3</v>
      </c>
      <c r="E12">
        <v>20.100000000000001</v>
      </c>
    </row>
    <row r="13" spans="1:5" x14ac:dyDescent="0.25">
      <c r="A13" t="s">
        <v>6</v>
      </c>
      <c r="B13">
        <v>2016</v>
      </c>
      <c r="C13">
        <v>29.2</v>
      </c>
      <c r="D13">
        <v>30.7</v>
      </c>
      <c r="E13">
        <v>27.7</v>
      </c>
    </row>
    <row r="14" spans="1:5" x14ac:dyDescent="0.25">
      <c r="A14" t="s">
        <v>7</v>
      </c>
      <c r="B14">
        <v>2000</v>
      </c>
      <c r="C14">
        <v>1.8</v>
      </c>
      <c r="D14">
        <v>1.8</v>
      </c>
      <c r="E14">
        <v>1.7</v>
      </c>
    </row>
    <row r="15" spans="1:5" x14ac:dyDescent="0.25">
      <c r="A15" t="s">
        <v>7</v>
      </c>
      <c r="B15">
        <v>2001</v>
      </c>
      <c r="C15">
        <v>2.1</v>
      </c>
      <c r="D15">
        <v>2.1</v>
      </c>
      <c r="E15">
        <v>2.1</v>
      </c>
    </row>
    <row r="16" spans="1:5" x14ac:dyDescent="0.25">
      <c r="A16" t="s">
        <v>7</v>
      </c>
      <c r="B16">
        <v>2002</v>
      </c>
      <c r="C16">
        <v>2.6</v>
      </c>
      <c r="D16">
        <v>2.6</v>
      </c>
      <c r="E16">
        <v>2.6</v>
      </c>
    </row>
    <row r="17" spans="1:5" x14ac:dyDescent="0.25">
      <c r="A17" t="s">
        <v>7</v>
      </c>
      <c r="B17">
        <v>2003</v>
      </c>
      <c r="C17">
        <v>3</v>
      </c>
      <c r="D17">
        <v>3</v>
      </c>
      <c r="E17">
        <v>3</v>
      </c>
    </row>
    <row r="18" spans="1:5" x14ac:dyDescent="0.25">
      <c r="A18" t="s">
        <v>7</v>
      </c>
      <c r="B18">
        <v>2004</v>
      </c>
      <c r="C18">
        <v>3.6</v>
      </c>
      <c r="D18">
        <v>3.6</v>
      </c>
      <c r="E18">
        <v>3.5</v>
      </c>
    </row>
    <row r="19" spans="1:5" x14ac:dyDescent="0.25">
      <c r="A19" t="s">
        <v>7</v>
      </c>
      <c r="B19">
        <v>2005</v>
      </c>
      <c r="C19">
        <v>4.0999999999999996</v>
      </c>
      <c r="D19">
        <v>4.0999999999999996</v>
      </c>
      <c r="E19">
        <v>4.0999999999999996</v>
      </c>
    </row>
    <row r="20" spans="1:5" x14ac:dyDescent="0.25">
      <c r="A20" t="s">
        <v>7</v>
      </c>
      <c r="B20">
        <v>2006</v>
      </c>
      <c r="C20">
        <v>4.8</v>
      </c>
      <c r="D20">
        <v>4.8</v>
      </c>
      <c r="E20">
        <v>4.7</v>
      </c>
    </row>
    <row r="21" spans="1:5" x14ac:dyDescent="0.25">
      <c r="A21" t="s">
        <v>7</v>
      </c>
      <c r="B21">
        <v>2007</v>
      </c>
      <c r="C21">
        <v>5.4</v>
      </c>
      <c r="D21">
        <v>5.5</v>
      </c>
      <c r="E21">
        <v>5.4</v>
      </c>
    </row>
    <row r="22" spans="1:5" x14ac:dyDescent="0.25">
      <c r="A22" t="s">
        <v>7</v>
      </c>
      <c r="B22">
        <v>2008</v>
      </c>
      <c r="C22">
        <v>6.2</v>
      </c>
      <c r="D22">
        <v>6.2</v>
      </c>
      <c r="E22">
        <v>6.2</v>
      </c>
    </row>
    <row r="23" spans="1:5" x14ac:dyDescent="0.25">
      <c r="A23" t="s">
        <v>7</v>
      </c>
      <c r="B23">
        <v>2009</v>
      </c>
      <c r="C23">
        <v>7</v>
      </c>
      <c r="D23">
        <v>7</v>
      </c>
      <c r="E23">
        <v>7</v>
      </c>
    </row>
    <row r="24" spans="1:5" x14ac:dyDescent="0.25">
      <c r="A24" t="s">
        <v>7</v>
      </c>
      <c r="B24">
        <v>2010</v>
      </c>
      <c r="C24">
        <v>7.7</v>
      </c>
      <c r="D24">
        <v>7.7</v>
      </c>
      <c r="E24">
        <v>7.7</v>
      </c>
    </row>
    <row r="25" spans="1:5" x14ac:dyDescent="0.25">
      <c r="A25" t="s">
        <v>7</v>
      </c>
      <c r="B25">
        <v>2011</v>
      </c>
      <c r="C25">
        <v>8.4</v>
      </c>
      <c r="D25">
        <v>8.5</v>
      </c>
      <c r="E25">
        <v>8.4</v>
      </c>
    </row>
    <row r="26" spans="1:5" x14ac:dyDescent="0.25">
      <c r="A26" t="s">
        <v>7</v>
      </c>
      <c r="B26">
        <v>2012</v>
      </c>
      <c r="C26">
        <v>9.1</v>
      </c>
      <c r="D26">
        <v>9.1999999999999993</v>
      </c>
      <c r="E26">
        <v>9.1</v>
      </c>
    </row>
    <row r="27" spans="1:5" x14ac:dyDescent="0.25">
      <c r="A27" t="s">
        <v>7</v>
      </c>
      <c r="B27">
        <v>2013</v>
      </c>
      <c r="C27">
        <v>9.8000000000000007</v>
      </c>
      <c r="D27">
        <v>9.9</v>
      </c>
      <c r="E27">
        <v>9.8000000000000007</v>
      </c>
    </row>
    <row r="28" spans="1:5" x14ac:dyDescent="0.25">
      <c r="A28" t="s">
        <v>7</v>
      </c>
      <c r="B28">
        <v>2014</v>
      </c>
      <c r="C28">
        <v>10.5</v>
      </c>
      <c r="D28">
        <v>10.5</v>
      </c>
      <c r="E28">
        <v>10.5</v>
      </c>
    </row>
    <row r="29" spans="1:5" x14ac:dyDescent="0.25">
      <c r="A29" t="s">
        <v>7</v>
      </c>
      <c r="B29">
        <v>2015</v>
      </c>
      <c r="C29">
        <v>11.2</v>
      </c>
      <c r="D29">
        <v>11.2</v>
      </c>
      <c r="E29">
        <v>11.2</v>
      </c>
    </row>
    <row r="30" spans="1:5" x14ac:dyDescent="0.25">
      <c r="A30" t="s">
        <v>7</v>
      </c>
      <c r="B30">
        <v>2016</v>
      </c>
      <c r="C30">
        <v>11.9</v>
      </c>
      <c r="D30">
        <v>11.9</v>
      </c>
      <c r="E30">
        <v>11.9</v>
      </c>
    </row>
    <row r="31" spans="1:5" x14ac:dyDescent="0.25">
      <c r="A31" t="s">
        <v>8</v>
      </c>
      <c r="B31">
        <v>2000</v>
      </c>
      <c r="C31">
        <v>2.2999999999999998</v>
      </c>
      <c r="D31">
        <v>2.4</v>
      </c>
      <c r="E31">
        <v>2.2999999999999998</v>
      </c>
    </row>
    <row r="32" spans="1:5" x14ac:dyDescent="0.25">
      <c r="A32" t="s">
        <v>8</v>
      </c>
      <c r="B32">
        <v>2001</v>
      </c>
      <c r="C32">
        <v>2.6</v>
      </c>
      <c r="D32">
        <v>2.6</v>
      </c>
      <c r="E32">
        <v>2.6</v>
      </c>
    </row>
    <row r="33" spans="1:5" x14ac:dyDescent="0.25">
      <c r="A33" t="s">
        <v>8</v>
      </c>
      <c r="B33">
        <v>2002</v>
      </c>
      <c r="C33">
        <v>2.8</v>
      </c>
      <c r="D33">
        <v>2.8</v>
      </c>
      <c r="E33">
        <v>2.7</v>
      </c>
    </row>
    <row r="34" spans="1:5" x14ac:dyDescent="0.25">
      <c r="A34" t="s">
        <v>8</v>
      </c>
      <c r="B34">
        <v>2003</v>
      </c>
      <c r="C34">
        <v>3</v>
      </c>
      <c r="D34">
        <v>3</v>
      </c>
      <c r="E34">
        <v>3</v>
      </c>
    </row>
    <row r="35" spans="1:5" x14ac:dyDescent="0.25">
      <c r="A35" t="s">
        <v>8</v>
      </c>
      <c r="B35">
        <v>2004</v>
      </c>
      <c r="C35">
        <v>3.5</v>
      </c>
      <c r="D35">
        <v>3.6</v>
      </c>
      <c r="E35">
        <v>3.5</v>
      </c>
    </row>
    <row r="36" spans="1:5" x14ac:dyDescent="0.25">
      <c r="A36" t="s">
        <v>8</v>
      </c>
      <c r="B36">
        <v>2005</v>
      </c>
      <c r="C36">
        <v>3.9</v>
      </c>
      <c r="D36">
        <v>3.9</v>
      </c>
      <c r="E36">
        <v>3.8</v>
      </c>
    </row>
    <row r="37" spans="1:5" x14ac:dyDescent="0.25">
      <c r="A37" t="s">
        <v>8</v>
      </c>
      <c r="B37">
        <v>2006</v>
      </c>
      <c r="C37">
        <v>4.4000000000000004</v>
      </c>
      <c r="D37">
        <v>4.5</v>
      </c>
      <c r="E37">
        <v>4.4000000000000004</v>
      </c>
    </row>
    <row r="38" spans="1:5" x14ac:dyDescent="0.25">
      <c r="A38" t="s">
        <v>8</v>
      </c>
      <c r="B38">
        <v>2007</v>
      </c>
      <c r="C38">
        <v>5.0999999999999996</v>
      </c>
      <c r="D38">
        <v>5.0999999999999996</v>
      </c>
      <c r="E38">
        <v>5</v>
      </c>
    </row>
    <row r="39" spans="1:5" x14ac:dyDescent="0.25">
      <c r="A39" t="s">
        <v>8</v>
      </c>
      <c r="B39">
        <v>2008</v>
      </c>
      <c r="C39">
        <v>5.6</v>
      </c>
      <c r="D39">
        <v>5.6</v>
      </c>
      <c r="E39">
        <v>5.5</v>
      </c>
    </row>
    <row r="40" spans="1:5" x14ac:dyDescent="0.25">
      <c r="A40" t="s">
        <v>8</v>
      </c>
      <c r="B40">
        <v>2009</v>
      </c>
      <c r="C40">
        <v>5.9</v>
      </c>
      <c r="D40">
        <v>5.9</v>
      </c>
      <c r="E40">
        <v>5.9</v>
      </c>
    </row>
    <row r="41" spans="1:5" x14ac:dyDescent="0.25">
      <c r="A41" t="s">
        <v>8</v>
      </c>
      <c r="B41">
        <v>2010</v>
      </c>
      <c r="C41">
        <v>6.4</v>
      </c>
      <c r="D41">
        <v>6.4</v>
      </c>
      <c r="E41">
        <v>6.4</v>
      </c>
    </row>
    <row r="42" spans="1:5" x14ac:dyDescent="0.25">
      <c r="A42" t="s">
        <v>8</v>
      </c>
      <c r="B42">
        <v>2011</v>
      </c>
      <c r="C42">
        <v>7.1</v>
      </c>
      <c r="D42">
        <v>7.1</v>
      </c>
      <c r="E42">
        <v>7.1</v>
      </c>
    </row>
    <row r="43" spans="1:5" x14ac:dyDescent="0.25">
      <c r="A43" t="s">
        <v>8</v>
      </c>
      <c r="B43">
        <v>2012</v>
      </c>
      <c r="C43">
        <v>8.1999999999999993</v>
      </c>
      <c r="D43">
        <v>8.3000000000000007</v>
      </c>
      <c r="E43">
        <v>8.1999999999999993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/>
  </sheetViews>
  <sheetFormatPr defaultRowHeight="15" x14ac:dyDescent="0.25"/>
  <cols>
    <col min="1" max="1" width="5" bestFit="1" customWidth="1"/>
    <col min="2" max="2" width="10" bestFit="1" customWidth="1"/>
    <col min="3" max="3" width="9" bestFit="1" customWidth="1"/>
    <col min="4" max="4" width="9.5703125" bestFit="1" customWidth="1"/>
    <col min="5" max="5" width="11.85546875" bestFit="1" customWidth="1"/>
    <col min="6" max="6" width="10.85546875" bestFit="1" customWidth="1"/>
    <col min="7" max="7" width="11.42578125" bestFit="1" customWidth="1"/>
    <col min="8" max="8" width="9.42578125" bestFit="1" customWidth="1"/>
    <col min="9" max="9" width="8.42578125" bestFit="1" customWidth="1"/>
    <col min="10" max="11" width="9" bestFit="1" customWidth="1"/>
    <col min="12" max="12" width="8" bestFit="1" customWidth="1"/>
    <col min="13" max="13" width="8.5703125" bestFit="1" customWidth="1"/>
    <col min="14" max="14" width="8.140625" bestFit="1" customWidth="1"/>
    <col min="15" max="16" width="7.85546875" bestFit="1" customWidth="1"/>
    <col min="17" max="17" width="8.28515625" bestFit="1" customWidth="1"/>
    <col min="18" max="19" width="7.85546875" bestFit="1" customWidth="1"/>
  </cols>
  <sheetData>
    <row r="1" spans="1:19" x14ac:dyDescent="0.25">
      <c r="A1" t="s">
        <v>217</v>
      </c>
      <c r="B1" t="s">
        <v>218</v>
      </c>
      <c r="C1" t="s">
        <v>219</v>
      </c>
      <c r="D1" t="s">
        <v>220</v>
      </c>
      <c r="E1" t="s">
        <v>221</v>
      </c>
      <c r="F1" t="s">
        <v>222</v>
      </c>
      <c r="G1" t="s">
        <v>223</v>
      </c>
      <c r="H1" t="s">
        <v>224</v>
      </c>
      <c r="I1" t="s">
        <v>225</v>
      </c>
      <c r="J1" t="s">
        <v>226</v>
      </c>
      <c r="K1" t="s">
        <v>227</v>
      </c>
      <c r="L1" t="s">
        <v>228</v>
      </c>
      <c r="M1" t="s">
        <v>229</v>
      </c>
      <c r="N1" t="s">
        <v>230</v>
      </c>
      <c r="O1" t="s">
        <v>231</v>
      </c>
      <c r="P1" t="s">
        <v>232</v>
      </c>
      <c r="Q1" t="s">
        <v>233</v>
      </c>
      <c r="R1" t="s">
        <v>234</v>
      </c>
      <c r="S1" t="s">
        <v>235</v>
      </c>
    </row>
    <row r="2" spans="1:19" x14ac:dyDescent="0.25">
      <c r="A2">
        <v>2000</v>
      </c>
      <c r="B2" t="s">
        <v>236</v>
      </c>
      <c r="C2" t="s">
        <v>236</v>
      </c>
      <c r="D2" t="s">
        <v>236</v>
      </c>
      <c r="E2" t="s">
        <v>236</v>
      </c>
      <c r="F2" t="s">
        <v>236</v>
      </c>
      <c r="G2" t="s">
        <v>236</v>
      </c>
      <c r="H2" t="s">
        <v>236</v>
      </c>
      <c r="I2" t="s">
        <v>236</v>
      </c>
      <c r="J2" t="s">
        <v>236</v>
      </c>
      <c r="K2" t="s">
        <v>236</v>
      </c>
      <c r="L2" t="s">
        <v>236</v>
      </c>
      <c r="M2" t="s">
        <v>236</v>
      </c>
      <c r="N2" t="s">
        <v>236</v>
      </c>
      <c r="O2" t="s">
        <v>236</v>
      </c>
      <c r="P2" t="s">
        <v>236</v>
      </c>
      <c r="Q2" t="s">
        <v>236</v>
      </c>
      <c r="R2" t="s">
        <v>236</v>
      </c>
      <c r="S2" t="s">
        <v>236</v>
      </c>
    </row>
    <row r="3" spans="1:19" x14ac:dyDescent="0.25">
      <c r="A3">
        <v>2002</v>
      </c>
      <c r="B3">
        <v>11.5</v>
      </c>
      <c r="C3" t="s">
        <v>236</v>
      </c>
      <c r="D3" t="s">
        <v>236</v>
      </c>
      <c r="E3">
        <v>2.7</v>
      </c>
      <c r="F3" t="s">
        <v>236</v>
      </c>
      <c r="G3" t="s">
        <v>236</v>
      </c>
      <c r="H3">
        <v>7.7</v>
      </c>
      <c r="I3" t="s">
        <v>236</v>
      </c>
      <c r="J3" t="s">
        <v>236</v>
      </c>
      <c r="K3">
        <v>6.5</v>
      </c>
      <c r="L3" t="s">
        <v>236</v>
      </c>
      <c r="M3" t="s">
        <v>236</v>
      </c>
      <c r="N3" t="s">
        <v>236</v>
      </c>
      <c r="O3" t="s">
        <v>236</v>
      </c>
      <c r="P3" t="s">
        <v>236</v>
      </c>
      <c r="Q3" t="s">
        <v>236</v>
      </c>
      <c r="R3" t="s">
        <v>236</v>
      </c>
      <c r="S3" t="s">
        <v>236</v>
      </c>
    </row>
    <row r="4" spans="1:19" x14ac:dyDescent="0.25">
      <c r="A4">
        <v>2004</v>
      </c>
      <c r="B4">
        <v>12.9</v>
      </c>
      <c r="C4">
        <v>12.2</v>
      </c>
      <c r="D4">
        <v>13.7</v>
      </c>
      <c r="E4">
        <v>2.9</v>
      </c>
      <c r="F4">
        <v>2.6</v>
      </c>
      <c r="G4">
        <v>3.3</v>
      </c>
      <c r="H4">
        <v>9.6999999999999993</v>
      </c>
      <c r="I4">
        <v>9.1</v>
      </c>
      <c r="J4">
        <v>10.4</v>
      </c>
      <c r="K4">
        <v>6.9</v>
      </c>
      <c r="L4">
        <v>6.2</v>
      </c>
      <c r="M4">
        <v>7.6</v>
      </c>
      <c r="N4">
        <v>6.2</v>
      </c>
      <c r="O4">
        <v>5</v>
      </c>
      <c r="P4">
        <v>7.5</v>
      </c>
      <c r="Q4" t="s">
        <v>236</v>
      </c>
      <c r="R4" t="s">
        <v>236</v>
      </c>
      <c r="S4" t="s">
        <v>236</v>
      </c>
    </row>
    <row r="5" spans="1:19" x14ac:dyDescent="0.25">
      <c r="A5">
        <v>2006</v>
      </c>
      <c r="B5">
        <v>14.5</v>
      </c>
      <c r="C5">
        <v>13.9</v>
      </c>
      <c r="D5">
        <v>15.1</v>
      </c>
      <c r="E5">
        <v>3.2</v>
      </c>
      <c r="F5">
        <v>2.9</v>
      </c>
      <c r="G5">
        <v>3.5</v>
      </c>
      <c r="H5">
        <v>9.9</v>
      </c>
      <c r="I5">
        <v>9.4</v>
      </c>
      <c r="J5">
        <v>10.4</v>
      </c>
      <c r="K5">
        <v>7.2</v>
      </c>
      <c r="L5">
        <v>6.6</v>
      </c>
      <c r="M5">
        <v>7.8</v>
      </c>
      <c r="N5">
        <v>5.9</v>
      </c>
      <c r="O5">
        <v>5.3</v>
      </c>
      <c r="P5">
        <v>6.6</v>
      </c>
      <c r="Q5" t="s">
        <v>236</v>
      </c>
      <c r="R5" t="s">
        <v>236</v>
      </c>
      <c r="S5" t="s">
        <v>236</v>
      </c>
    </row>
    <row r="6" spans="1:19" x14ac:dyDescent="0.25">
      <c r="A6">
        <v>2008</v>
      </c>
      <c r="B6">
        <v>18.399999999999999</v>
      </c>
      <c r="C6">
        <v>17.7</v>
      </c>
      <c r="D6">
        <v>19</v>
      </c>
      <c r="E6">
        <v>4</v>
      </c>
      <c r="F6">
        <v>3.7</v>
      </c>
      <c r="G6">
        <v>4.3</v>
      </c>
      <c r="H6">
        <v>12</v>
      </c>
      <c r="I6">
        <v>11.5</v>
      </c>
      <c r="J6">
        <v>12.5</v>
      </c>
      <c r="K6">
        <v>10.199999999999999</v>
      </c>
      <c r="L6">
        <v>9.5</v>
      </c>
      <c r="M6">
        <v>10.9</v>
      </c>
      <c r="N6">
        <v>7.9</v>
      </c>
      <c r="O6">
        <v>7.2</v>
      </c>
      <c r="P6">
        <v>8.6</v>
      </c>
      <c r="Q6">
        <v>9.6999999999999993</v>
      </c>
      <c r="R6">
        <v>8.1</v>
      </c>
      <c r="S6">
        <v>11.6</v>
      </c>
    </row>
    <row r="7" spans="1:19" x14ac:dyDescent="0.25">
      <c r="A7">
        <v>2010</v>
      </c>
      <c r="B7">
        <v>23.7</v>
      </c>
      <c r="C7">
        <v>23</v>
      </c>
      <c r="D7">
        <v>24.4</v>
      </c>
      <c r="E7">
        <v>5.3</v>
      </c>
      <c r="F7">
        <v>5</v>
      </c>
      <c r="G7">
        <v>5.7</v>
      </c>
      <c r="H7">
        <v>15.8</v>
      </c>
      <c r="I7">
        <v>15.2</v>
      </c>
      <c r="J7">
        <v>16.3</v>
      </c>
      <c r="K7">
        <v>12.3</v>
      </c>
      <c r="L7">
        <v>11.5</v>
      </c>
      <c r="M7">
        <v>13.1</v>
      </c>
      <c r="N7">
        <v>10.8</v>
      </c>
      <c r="O7">
        <v>10</v>
      </c>
      <c r="P7">
        <v>11.6</v>
      </c>
      <c r="Q7">
        <v>12.3</v>
      </c>
      <c r="R7">
        <v>10.7</v>
      </c>
      <c r="S7">
        <v>14.2</v>
      </c>
    </row>
    <row r="8" spans="1:19" x14ac:dyDescent="0.25">
      <c r="A8">
        <v>2012</v>
      </c>
      <c r="B8">
        <v>23.4</v>
      </c>
      <c r="C8">
        <v>22.7</v>
      </c>
      <c r="D8">
        <v>24.1</v>
      </c>
      <c r="E8">
        <v>5.2</v>
      </c>
      <c r="F8">
        <v>4.9000000000000004</v>
      </c>
      <c r="G8">
        <v>5.6</v>
      </c>
      <c r="H8">
        <v>15.3</v>
      </c>
      <c r="I8">
        <v>14.7</v>
      </c>
      <c r="J8">
        <v>15.9</v>
      </c>
      <c r="K8">
        <v>13.1</v>
      </c>
      <c r="L8">
        <v>12.3</v>
      </c>
      <c r="M8">
        <v>13.9</v>
      </c>
      <c r="N8">
        <v>10.1</v>
      </c>
      <c r="O8">
        <v>9.4</v>
      </c>
      <c r="P8">
        <v>10.9</v>
      </c>
      <c r="Q8">
        <v>11.4</v>
      </c>
      <c r="R8">
        <v>9.9</v>
      </c>
      <c r="S8">
        <v>13.1</v>
      </c>
    </row>
    <row r="9" spans="1:19" x14ac:dyDescent="0.25">
      <c r="A9">
        <v>2014</v>
      </c>
      <c r="B9">
        <v>26.6</v>
      </c>
      <c r="C9">
        <v>25.8</v>
      </c>
      <c r="D9">
        <v>27.4</v>
      </c>
      <c r="E9">
        <v>6.6</v>
      </c>
      <c r="F9">
        <v>6.2</v>
      </c>
      <c r="G9">
        <v>7</v>
      </c>
      <c r="H9">
        <v>17.2</v>
      </c>
      <c r="I9">
        <v>16.5</v>
      </c>
      <c r="J9">
        <v>17.8</v>
      </c>
      <c r="K9">
        <v>16</v>
      </c>
      <c r="L9">
        <v>15.1</v>
      </c>
      <c r="M9">
        <v>16.899999999999999</v>
      </c>
      <c r="N9">
        <v>14</v>
      </c>
      <c r="O9">
        <v>13.1</v>
      </c>
      <c r="P9">
        <v>14.9</v>
      </c>
      <c r="Q9">
        <v>13.5</v>
      </c>
      <c r="R9">
        <v>11.8</v>
      </c>
      <c r="S9">
        <v>15.4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workbookViewId="0"/>
  </sheetViews>
  <sheetFormatPr defaultColWidth="9.42578125" defaultRowHeight="15" x14ac:dyDescent="0.25"/>
  <cols>
    <col min="1" max="1" width="11.5703125" style="8" bestFit="1" customWidth="1"/>
    <col min="2" max="2" width="9.5703125" style="8" bestFit="1" customWidth="1"/>
    <col min="3" max="3" width="15.42578125" style="8" bestFit="1" customWidth="1"/>
    <col min="4" max="4" width="13.28515625" style="8" bestFit="1" customWidth="1"/>
    <col min="5" max="5" width="13.140625" style="8" bestFit="1" customWidth="1"/>
    <col min="6" max="6" width="15.42578125" style="29" bestFit="1" customWidth="1"/>
    <col min="7" max="7" width="53.42578125" style="10" bestFit="1" customWidth="1"/>
    <col min="8" max="8" width="59.42578125" style="10" bestFit="1" customWidth="1"/>
    <col min="9" max="9" width="14.28515625" style="8" bestFit="1" customWidth="1"/>
    <col min="10" max="10" width="13.140625" style="8" bestFit="1" customWidth="1"/>
    <col min="11" max="11" width="13.28515625" style="8" bestFit="1" customWidth="1"/>
    <col min="12" max="12" width="15.42578125" style="8" bestFit="1" customWidth="1"/>
    <col min="13" max="13" width="13.140625" style="8" bestFit="1" customWidth="1"/>
    <col min="14" max="14" width="13.28515625" style="8" bestFit="1" customWidth="1"/>
    <col min="15" max="15" width="14.28515625" style="8" bestFit="1" customWidth="1"/>
    <col min="16" max="16" width="13.140625" style="8" bestFit="1" customWidth="1"/>
    <col min="17" max="17" width="13.28515625" style="8" bestFit="1" customWidth="1"/>
    <col min="18" max="18" width="14.28515625" style="8" bestFit="1" customWidth="1"/>
    <col min="19" max="19" width="13.140625" style="8" bestFit="1" customWidth="1"/>
    <col min="20" max="20" width="13.28515625" style="8" bestFit="1" customWidth="1"/>
    <col min="21" max="21" width="14.28515625" style="8" bestFit="1" customWidth="1"/>
    <col min="22" max="22" width="13.140625" style="8" bestFit="1" customWidth="1"/>
    <col min="23" max="23" width="13.28515625" style="8" bestFit="1" customWidth="1"/>
    <col min="24" max="24" width="14.28515625" style="8" bestFit="1" customWidth="1"/>
    <col min="25" max="25" width="13.140625" style="8" bestFit="1" customWidth="1"/>
    <col min="26" max="26" width="13.28515625" style="8" bestFit="1" customWidth="1"/>
    <col min="27" max="16384" width="9.42578125" style="8"/>
  </cols>
  <sheetData>
    <row r="1" spans="1:26" s="31" customFormat="1" x14ac:dyDescent="0.25">
      <c r="C1" s="31" t="s">
        <v>258</v>
      </c>
      <c r="D1" s="31" t="s">
        <v>258</v>
      </c>
      <c r="E1" s="31" t="s">
        <v>258</v>
      </c>
      <c r="I1" s="31" t="s">
        <v>218</v>
      </c>
      <c r="J1" s="31" t="s">
        <v>219</v>
      </c>
      <c r="K1" s="31" t="s">
        <v>220</v>
      </c>
      <c r="L1" s="31" t="s">
        <v>221</v>
      </c>
      <c r="M1" s="31" t="s">
        <v>222</v>
      </c>
      <c r="N1" s="31" t="s">
        <v>223</v>
      </c>
      <c r="O1" s="31" t="s">
        <v>224</v>
      </c>
      <c r="P1" s="31" t="s">
        <v>225</v>
      </c>
      <c r="Q1" s="31" t="s">
        <v>226</v>
      </c>
      <c r="R1" s="31" t="s">
        <v>227</v>
      </c>
      <c r="S1" s="31" t="s">
        <v>228</v>
      </c>
      <c r="T1" s="31" t="s">
        <v>229</v>
      </c>
      <c r="U1" s="31" t="s">
        <v>230</v>
      </c>
      <c r="V1" s="31" t="s">
        <v>231</v>
      </c>
      <c r="W1" s="31" t="s">
        <v>232</v>
      </c>
      <c r="X1" s="31" t="s">
        <v>233</v>
      </c>
      <c r="Y1" s="31" t="s">
        <v>234</v>
      </c>
      <c r="Z1" s="31" t="s">
        <v>235</v>
      </c>
    </row>
    <row r="2" spans="1:26" ht="60" x14ac:dyDescent="0.25">
      <c r="A2" s="7" t="s">
        <v>0</v>
      </c>
      <c r="B2" s="7" t="s">
        <v>1</v>
      </c>
      <c r="C2" s="7" t="s">
        <v>2</v>
      </c>
      <c r="D2" s="7" t="s">
        <v>4</v>
      </c>
      <c r="E2" s="7" t="s">
        <v>3</v>
      </c>
      <c r="F2" s="28" t="s">
        <v>267</v>
      </c>
      <c r="G2" s="9" t="s">
        <v>215</v>
      </c>
      <c r="H2" s="9" t="s">
        <v>216</v>
      </c>
      <c r="I2" s="30" t="str">
        <f>VLOOKUP(I1,'Data Key'!$D:$E,2,FALSE)</f>
        <v>Male Prevalence</v>
      </c>
      <c r="J2" s="30" t="str">
        <f>VLOOKUP(J1,'Data Key'!$D:$E,2,FALSE)</f>
        <v>Male Lower CI</v>
      </c>
      <c r="K2" s="30" t="str">
        <f>VLOOKUP(K1,'Data Key'!$D:$E,2,FALSE)</f>
        <v>Male Upper CI</v>
      </c>
      <c r="L2" s="30" t="str">
        <f>VLOOKUP(L1,'Data Key'!$D:$E,2,FALSE)</f>
        <v>Female Prevalence</v>
      </c>
      <c r="M2" s="30" t="str">
        <f>VLOOKUP(M1,'Data Key'!$D:$E,2,FALSE)</f>
        <v>Female Lower CI</v>
      </c>
      <c r="N2" s="30" t="str">
        <f>VLOOKUP(N1,'Data Key'!$D:$E,2,FALSE)</f>
        <v>Female Upper CI</v>
      </c>
      <c r="O2" s="30" t="str">
        <f>VLOOKUP(O1,'Data Key'!$D:$E,2,FALSE)</f>
        <v>Non-hispanic white Prevalence</v>
      </c>
      <c r="P2" s="30" t="str">
        <f>VLOOKUP(P1,'Data Key'!$D:$E,2,FALSE)</f>
        <v>Non-hispanic white Lower CI</v>
      </c>
      <c r="Q2" s="30" t="str">
        <f>VLOOKUP(Q1,'Data Key'!$D:$E,2,FALSE)</f>
        <v>Non-hispanic white Upper CI</v>
      </c>
      <c r="R2" s="30" t="str">
        <f>VLOOKUP(R1,'Data Key'!$D:$E,2,FALSE)</f>
        <v>Non-hispanic black Prevalence</v>
      </c>
      <c r="S2" s="30" t="str">
        <f>VLOOKUP(S1,'Data Key'!$D:$E,2,FALSE)</f>
        <v>Non-hispanic black Lower CI</v>
      </c>
      <c r="T2" s="30" t="str">
        <f>VLOOKUP(T1,'Data Key'!$D:$E,2,FALSE)</f>
        <v>Non-hispanic black Upper CI</v>
      </c>
      <c r="U2" s="30" t="str">
        <f>VLOOKUP(U1,'Data Key'!$D:$E,2,FALSE)</f>
        <v>Hispanic Prevalence</v>
      </c>
      <c r="V2" s="30" t="str">
        <f>VLOOKUP(V1,'Data Key'!$D:$E,2,FALSE)</f>
        <v>Hispanic Lower CI</v>
      </c>
      <c r="W2" s="30" t="str">
        <f>VLOOKUP(W1,'Data Key'!$D:$E,2,FALSE)</f>
        <v>Hispanic Upper CI</v>
      </c>
      <c r="X2" s="30" t="str">
        <f>VLOOKUP(X1,'Data Key'!$D:$E,2,FALSE)</f>
        <v>Asian or Pacific Islander Prevalence</v>
      </c>
      <c r="Y2" s="30" t="str">
        <f>VLOOKUP(Y1,'Data Key'!$D:$E,2,FALSE)</f>
        <v>Asian or Pacific Islander Lower CI</v>
      </c>
      <c r="Z2" s="30" t="str">
        <f>VLOOKUP(Z1,'Data Key'!$D:$E,2,FALSE)</f>
        <v>Asian or Pacific Islander Upper CI</v>
      </c>
    </row>
    <row r="3" spans="1:26" x14ac:dyDescent="0.25">
      <c r="A3" s="8" t="s">
        <v>5</v>
      </c>
      <c r="B3" s="8">
        <v>2000</v>
      </c>
      <c r="C3" s="8">
        <v>6.7</v>
      </c>
      <c r="D3" s="8">
        <v>7</v>
      </c>
      <c r="E3" s="8">
        <v>6.3</v>
      </c>
      <c r="F3" s="29">
        <v>6.7</v>
      </c>
      <c r="G3" s="10" t="str">
        <f>VLOOKUP(A3,'Data Key'!D:E,2,FALSE)</f>
        <v>Autism &amp; Developmental Disabilities Monitoring Network</v>
      </c>
      <c r="H3" s="10" t="str">
        <f>CONCATENATE(A3,"-",G3)</f>
        <v>addm-Autism &amp; Developmental Disabilities Monitoring Network</v>
      </c>
      <c r="I3" s="7" t="s">
        <v>236</v>
      </c>
      <c r="J3" s="8" t="s">
        <v>236</v>
      </c>
      <c r="K3" s="8" t="s">
        <v>236</v>
      </c>
      <c r="L3" s="7" t="s">
        <v>236</v>
      </c>
      <c r="M3" s="8" t="s">
        <v>236</v>
      </c>
      <c r="N3" s="8" t="s">
        <v>236</v>
      </c>
      <c r="O3" s="8" t="s">
        <v>236</v>
      </c>
      <c r="P3" s="8" t="s">
        <v>236</v>
      </c>
      <c r="Q3" s="8" t="s">
        <v>236</v>
      </c>
      <c r="R3" s="8" t="s">
        <v>236</v>
      </c>
      <c r="S3" s="8" t="s">
        <v>236</v>
      </c>
      <c r="T3" s="8" t="s">
        <v>236</v>
      </c>
      <c r="U3" s="8" t="s">
        <v>236</v>
      </c>
      <c r="V3" s="8" t="s">
        <v>236</v>
      </c>
      <c r="W3" s="8" t="s">
        <v>236</v>
      </c>
      <c r="X3" s="8" t="s">
        <v>236</v>
      </c>
      <c r="Y3" s="8" t="s">
        <v>236</v>
      </c>
      <c r="Z3" s="8" t="s">
        <v>236</v>
      </c>
    </row>
    <row r="4" spans="1:26" x14ac:dyDescent="0.25">
      <c r="A4" s="8" t="s">
        <v>5</v>
      </c>
      <c r="B4" s="8">
        <v>2002</v>
      </c>
      <c r="C4" s="8">
        <v>6.6</v>
      </c>
      <c r="D4" s="8">
        <v>6.8</v>
      </c>
      <c r="E4" s="8">
        <v>6.3</v>
      </c>
      <c r="F4" s="29">
        <v>6.6</v>
      </c>
      <c r="G4" s="10" t="str">
        <f>VLOOKUP(A4,'Data Key'!D:E,2,FALSE)</f>
        <v>Autism &amp; Developmental Disabilities Monitoring Network</v>
      </c>
      <c r="H4" s="10" t="str">
        <f t="shared" ref="H4:H44" si="0">CONCATENATE(A4,"-",G4)</f>
        <v>addm-Autism &amp; Developmental Disabilities Monitoring Network</v>
      </c>
      <c r="I4" s="7">
        <v>11.5</v>
      </c>
      <c r="J4" s="8" t="s">
        <v>236</v>
      </c>
      <c r="K4" s="8" t="s">
        <v>236</v>
      </c>
      <c r="L4" s="7">
        <v>2.7</v>
      </c>
      <c r="M4" s="8" t="s">
        <v>236</v>
      </c>
      <c r="N4" s="8" t="s">
        <v>236</v>
      </c>
      <c r="O4" s="8">
        <v>7.7</v>
      </c>
      <c r="P4" s="8" t="s">
        <v>236</v>
      </c>
      <c r="Q4" s="8" t="s">
        <v>236</v>
      </c>
      <c r="R4" s="8">
        <v>6.5</v>
      </c>
      <c r="S4" s="8" t="s">
        <v>236</v>
      </c>
      <c r="T4" s="8" t="s">
        <v>236</v>
      </c>
      <c r="U4" s="8" t="s">
        <v>236</v>
      </c>
      <c r="V4" s="8" t="s">
        <v>236</v>
      </c>
      <c r="W4" s="8" t="s">
        <v>236</v>
      </c>
      <c r="X4" s="8" t="s">
        <v>236</v>
      </c>
      <c r="Y4" s="8" t="s">
        <v>236</v>
      </c>
      <c r="Z4" s="8" t="s">
        <v>236</v>
      </c>
    </row>
    <row r="5" spans="1:26" x14ac:dyDescent="0.25">
      <c r="A5" s="8" t="s">
        <v>5</v>
      </c>
      <c r="B5" s="8">
        <v>2004</v>
      </c>
      <c r="C5" s="8">
        <v>8</v>
      </c>
      <c r="D5" s="8">
        <v>8.4</v>
      </c>
      <c r="E5" s="8">
        <v>7.6</v>
      </c>
      <c r="F5" s="29">
        <v>8</v>
      </c>
      <c r="G5" s="10" t="str">
        <f>VLOOKUP(A5,'Data Key'!D:E,2,FALSE)</f>
        <v>Autism &amp; Developmental Disabilities Monitoring Network</v>
      </c>
      <c r="H5" s="10" t="str">
        <f t="shared" si="0"/>
        <v>addm-Autism &amp; Developmental Disabilities Monitoring Network</v>
      </c>
      <c r="I5" s="7">
        <v>12.9</v>
      </c>
      <c r="J5" s="8">
        <v>12.2</v>
      </c>
      <c r="K5" s="8">
        <v>13.7</v>
      </c>
      <c r="L5" s="7">
        <v>2.9</v>
      </c>
      <c r="M5" s="8">
        <v>2.6</v>
      </c>
      <c r="N5" s="8">
        <v>3.3</v>
      </c>
      <c r="O5" s="8">
        <v>9.6999999999999993</v>
      </c>
      <c r="P5" s="8">
        <v>9.1</v>
      </c>
      <c r="Q5" s="8">
        <v>10.4</v>
      </c>
      <c r="R5" s="8">
        <v>6.9</v>
      </c>
      <c r="S5" s="8">
        <v>6.2</v>
      </c>
      <c r="T5" s="8">
        <v>7.6</v>
      </c>
      <c r="U5" s="8">
        <v>6.2</v>
      </c>
      <c r="V5" s="8">
        <v>5</v>
      </c>
      <c r="W5" s="8">
        <v>7.5</v>
      </c>
      <c r="X5" s="8" t="s">
        <v>236</v>
      </c>
      <c r="Y5" s="8" t="s">
        <v>236</v>
      </c>
      <c r="Z5" s="8" t="s">
        <v>236</v>
      </c>
    </row>
    <row r="6" spans="1:26" x14ac:dyDescent="0.25">
      <c r="A6" s="8" t="s">
        <v>5</v>
      </c>
      <c r="B6" s="8">
        <v>2006</v>
      </c>
      <c r="C6" s="8">
        <v>9</v>
      </c>
      <c r="D6" s="8">
        <v>9.3000000000000007</v>
      </c>
      <c r="E6" s="8">
        <v>8.6</v>
      </c>
      <c r="F6" s="29">
        <v>9</v>
      </c>
      <c r="G6" s="10" t="str">
        <f>VLOOKUP(A6,'Data Key'!D:E,2,FALSE)</f>
        <v>Autism &amp; Developmental Disabilities Monitoring Network</v>
      </c>
      <c r="H6" s="10" t="str">
        <f t="shared" si="0"/>
        <v>addm-Autism &amp; Developmental Disabilities Monitoring Network</v>
      </c>
      <c r="I6" s="7">
        <v>14.5</v>
      </c>
      <c r="J6" s="8">
        <v>13.9</v>
      </c>
      <c r="K6" s="8">
        <v>15.1</v>
      </c>
      <c r="L6" s="7">
        <v>3.2</v>
      </c>
      <c r="M6" s="8">
        <v>2.9</v>
      </c>
      <c r="N6" s="8">
        <v>3.5</v>
      </c>
      <c r="O6" s="8">
        <v>9.9</v>
      </c>
      <c r="P6" s="8">
        <v>9.4</v>
      </c>
      <c r="Q6" s="8">
        <v>10.4</v>
      </c>
      <c r="R6" s="8">
        <v>7.2</v>
      </c>
      <c r="S6" s="8">
        <v>6.6</v>
      </c>
      <c r="T6" s="8">
        <v>7.8</v>
      </c>
      <c r="U6" s="8">
        <v>5.9</v>
      </c>
      <c r="V6" s="8">
        <v>5.3</v>
      </c>
      <c r="W6" s="8">
        <v>6.6</v>
      </c>
      <c r="X6" s="8" t="s">
        <v>236</v>
      </c>
      <c r="Y6" s="8" t="s">
        <v>236</v>
      </c>
      <c r="Z6" s="8" t="s">
        <v>236</v>
      </c>
    </row>
    <row r="7" spans="1:26" x14ac:dyDescent="0.25">
      <c r="A7" s="8" t="s">
        <v>5</v>
      </c>
      <c r="B7" s="8">
        <v>2008</v>
      </c>
      <c r="C7" s="8">
        <v>11.3</v>
      </c>
      <c r="D7" s="8">
        <v>11.7</v>
      </c>
      <c r="E7" s="8">
        <v>11</v>
      </c>
      <c r="F7" s="29">
        <v>11.3</v>
      </c>
      <c r="G7" s="10" t="str">
        <f>VLOOKUP(A7,'Data Key'!D:E,2,FALSE)</f>
        <v>Autism &amp; Developmental Disabilities Monitoring Network</v>
      </c>
      <c r="H7" s="10" t="str">
        <f t="shared" si="0"/>
        <v>addm-Autism &amp; Developmental Disabilities Monitoring Network</v>
      </c>
      <c r="I7" s="7">
        <v>18.399999999999999</v>
      </c>
      <c r="J7" s="8">
        <v>17.7</v>
      </c>
      <c r="K7" s="8">
        <v>19</v>
      </c>
      <c r="L7" s="7">
        <v>4</v>
      </c>
      <c r="M7" s="8">
        <v>3.7</v>
      </c>
      <c r="N7" s="8">
        <v>4.3</v>
      </c>
      <c r="O7" s="8">
        <v>12</v>
      </c>
      <c r="P7" s="8">
        <v>11.5</v>
      </c>
      <c r="Q7" s="8">
        <v>12.5</v>
      </c>
      <c r="R7" s="8">
        <v>10.199999999999999</v>
      </c>
      <c r="S7" s="8">
        <v>9.5</v>
      </c>
      <c r="T7" s="8">
        <v>10.9</v>
      </c>
      <c r="U7" s="8">
        <v>7.9</v>
      </c>
      <c r="V7" s="8">
        <v>7.2</v>
      </c>
      <c r="W7" s="8">
        <v>8.6</v>
      </c>
      <c r="X7" s="8">
        <v>9.6999999999999993</v>
      </c>
      <c r="Y7" s="8">
        <v>8.1</v>
      </c>
      <c r="Z7" s="8">
        <v>11.6</v>
      </c>
    </row>
    <row r="8" spans="1:26" x14ac:dyDescent="0.25">
      <c r="A8" s="8" t="s">
        <v>5</v>
      </c>
      <c r="B8" s="8">
        <v>2010</v>
      </c>
      <c r="C8" s="8">
        <v>14.7</v>
      </c>
      <c r="D8" s="8">
        <v>15.1</v>
      </c>
      <c r="E8" s="8">
        <v>14.3</v>
      </c>
      <c r="F8" s="29">
        <v>14.7</v>
      </c>
      <c r="G8" s="10" t="str">
        <f>VLOOKUP(A8,'Data Key'!D:E,2,FALSE)</f>
        <v>Autism &amp; Developmental Disabilities Monitoring Network</v>
      </c>
      <c r="H8" s="10" t="str">
        <f t="shared" si="0"/>
        <v>addm-Autism &amp; Developmental Disabilities Monitoring Network</v>
      </c>
      <c r="I8" s="7">
        <v>23.7</v>
      </c>
      <c r="J8" s="8">
        <v>23</v>
      </c>
      <c r="K8" s="8">
        <v>24.4</v>
      </c>
      <c r="L8" s="7">
        <v>5.3</v>
      </c>
      <c r="M8" s="8">
        <v>5</v>
      </c>
      <c r="N8" s="8">
        <v>5.7</v>
      </c>
      <c r="O8" s="8">
        <v>15.8</v>
      </c>
      <c r="P8" s="8">
        <v>15.2</v>
      </c>
      <c r="Q8" s="8">
        <v>16.3</v>
      </c>
      <c r="R8" s="8">
        <v>12.3</v>
      </c>
      <c r="S8" s="8">
        <v>11.5</v>
      </c>
      <c r="T8" s="8">
        <v>13.1</v>
      </c>
      <c r="U8" s="8">
        <v>10.8</v>
      </c>
      <c r="V8" s="8">
        <v>10</v>
      </c>
      <c r="W8" s="8">
        <v>11.6</v>
      </c>
      <c r="X8" s="8">
        <v>12.3</v>
      </c>
      <c r="Y8" s="8">
        <v>10.7</v>
      </c>
      <c r="Z8" s="8">
        <v>14.2</v>
      </c>
    </row>
    <row r="9" spans="1:26" x14ac:dyDescent="0.25">
      <c r="A9" s="8" t="s">
        <v>5</v>
      </c>
      <c r="B9" s="8">
        <v>2012</v>
      </c>
      <c r="C9" s="8">
        <v>14.8</v>
      </c>
      <c r="D9" s="8">
        <v>15.2</v>
      </c>
      <c r="E9" s="8">
        <v>14.4</v>
      </c>
      <c r="F9" s="29">
        <v>14.8</v>
      </c>
      <c r="G9" s="10" t="str">
        <f>VLOOKUP(A9,'Data Key'!D:E,2,FALSE)</f>
        <v>Autism &amp; Developmental Disabilities Monitoring Network</v>
      </c>
      <c r="H9" s="10" t="str">
        <f t="shared" si="0"/>
        <v>addm-Autism &amp; Developmental Disabilities Monitoring Network</v>
      </c>
      <c r="I9" s="7">
        <v>23.4</v>
      </c>
      <c r="J9" s="8">
        <v>22.7</v>
      </c>
      <c r="K9" s="8">
        <v>24.1</v>
      </c>
      <c r="L9" s="7">
        <v>5.2</v>
      </c>
      <c r="M9" s="8">
        <v>4.9000000000000004</v>
      </c>
      <c r="N9" s="8">
        <v>5.6</v>
      </c>
      <c r="O9" s="8">
        <v>15.3</v>
      </c>
      <c r="P9" s="8">
        <v>14.7</v>
      </c>
      <c r="Q9" s="8">
        <v>15.9</v>
      </c>
      <c r="R9" s="8">
        <v>13.1</v>
      </c>
      <c r="S9" s="8">
        <v>12.3</v>
      </c>
      <c r="T9" s="8">
        <v>13.9</v>
      </c>
      <c r="U9" s="8">
        <v>10.1</v>
      </c>
      <c r="V9" s="8">
        <v>9.4</v>
      </c>
      <c r="W9" s="8">
        <v>10.9</v>
      </c>
      <c r="X9" s="8">
        <v>11.4</v>
      </c>
      <c r="Y9" s="8">
        <v>9.9</v>
      </c>
      <c r="Z9" s="8">
        <v>13.1</v>
      </c>
    </row>
    <row r="10" spans="1:26" x14ac:dyDescent="0.25">
      <c r="A10" s="8" t="s">
        <v>5</v>
      </c>
      <c r="B10" s="8">
        <v>2014</v>
      </c>
      <c r="C10" s="8">
        <v>16.8</v>
      </c>
      <c r="D10" s="8">
        <v>17.3</v>
      </c>
      <c r="E10" s="8">
        <v>16.399999999999999</v>
      </c>
      <c r="F10" s="29">
        <v>16.8</v>
      </c>
      <c r="G10" s="10" t="str">
        <f>VLOOKUP(A10,'Data Key'!D:E,2,FALSE)</f>
        <v>Autism &amp; Developmental Disabilities Monitoring Network</v>
      </c>
      <c r="H10" s="10" t="str">
        <f t="shared" si="0"/>
        <v>addm-Autism &amp; Developmental Disabilities Monitoring Network</v>
      </c>
      <c r="I10" s="7">
        <v>26.6</v>
      </c>
      <c r="J10" s="8">
        <v>25.8</v>
      </c>
      <c r="K10" s="8">
        <v>27.4</v>
      </c>
      <c r="L10" s="7">
        <v>6.6</v>
      </c>
      <c r="M10" s="8">
        <v>6.2</v>
      </c>
      <c r="N10" s="8">
        <v>7</v>
      </c>
      <c r="O10" s="8">
        <v>17.2</v>
      </c>
      <c r="P10" s="8">
        <v>16.5</v>
      </c>
      <c r="Q10" s="8">
        <v>17.8</v>
      </c>
      <c r="R10" s="8">
        <v>16</v>
      </c>
      <c r="S10" s="8">
        <v>15.1</v>
      </c>
      <c r="T10" s="8">
        <v>16.899999999999999</v>
      </c>
      <c r="U10" s="8">
        <v>14</v>
      </c>
      <c r="V10" s="8">
        <v>13.1</v>
      </c>
      <c r="W10" s="8">
        <v>14.9</v>
      </c>
      <c r="X10" s="8">
        <v>13.5</v>
      </c>
      <c r="Y10" s="8">
        <v>11.8</v>
      </c>
      <c r="Z10" s="8">
        <v>15.4</v>
      </c>
    </row>
    <row r="11" spans="1:26" x14ac:dyDescent="0.25">
      <c r="A11" s="8" t="s">
        <v>6</v>
      </c>
      <c r="B11" s="8">
        <v>2004</v>
      </c>
      <c r="C11" s="8">
        <v>9.5</v>
      </c>
      <c r="D11" s="8">
        <v>12</v>
      </c>
      <c r="E11" s="8">
        <v>7.4</v>
      </c>
      <c r="F11" s="29">
        <v>9.5</v>
      </c>
      <c r="G11" s="10" t="str">
        <f>VLOOKUP(A11,'Data Key'!D:E,2,FALSE)</f>
        <v>National Survey of Children’s Health</v>
      </c>
      <c r="H11" s="10" t="str">
        <f t="shared" si="0"/>
        <v>nsch-National Survey of Children’s Health</v>
      </c>
    </row>
    <row r="12" spans="1:26" x14ac:dyDescent="0.25">
      <c r="A12" s="8" t="s">
        <v>6</v>
      </c>
      <c r="B12" s="8">
        <v>2008</v>
      </c>
      <c r="C12" s="8">
        <v>16.2</v>
      </c>
      <c r="D12" s="8">
        <v>18.100000000000001</v>
      </c>
      <c r="E12" s="8">
        <v>14.5</v>
      </c>
      <c r="F12" s="29">
        <v>16.2</v>
      </c>
      <c r="G12" s="10" t="str">
        <f>VLOOKUP(A12,'Data Key'!D:E,2,FALSE)</f>
        <v>National Survey of Children’s Health</v>
      </c>
      <c r="H12" s="10" t="str">
        <f t="shared" si="0"/>
        <v>nsch-National Survey of Children’s Health</v>
      </c>
    </row>
    <row r="13" spans="1:26" x14ac:dyDescent="0.25">
      <c r="A13" s="8" t="s">
        <v>6</v>
      </c>
      <c r="B13" s="8">
        <v>2012</v>
      </c>
      <c r="C13" s="8">
        <v>21.2</v>
      </c>
      <c r="D13" s="8">
        <v>22.3</v>
      </c>
      <c r="E13" s="8">
        <v>20.100000000000001</v>
      </c>
      <c r="F13" s="29">
        <v>21.2</v>
      </c>
      <c r="G13" s="10" t="str">
        <f>VLOOKUP(A13,'Data Key'!D:E,2,FALSE)</f>
        <v>National Survey of Children’s Health</v>
      </c>
      <c r="H13" s="10" t="str">
        <f t="shared" si="0"/>
        <v>nsch-National Survey of Children’s Health</v>
      </c>
    </row>
    <row r="14" spans="1:26" x14ac:dyDescent="0.25">
      <c r="A14" s="8" t="s">
        <v>6</v>
      </c>
      <c r="B14" s="8">
        <v>2016</v>
      </c>
      <c r="C14" s="8">
        <v>29.2</v>
      </c>
      <c r="D14" s="8">
        <v>30.7</v>
      </c>
      <c r="E14" s="8">
        <v>27.7</v>
      </c>
      <c r="F14" s="29">
        <v>29.2</v>
      </c>
      <c r="G14" s="10" t="str">
        <f>VLOOKUP(A14,'Data Key'!D:E,2,FALSE)</f>
        <v>National Survey of Children’s Health</v>
      </c>
      <c r="H14" s="10" t="str">
        <f t="shared" si="0"/>
        <v>nsch-National Survey of Children’s Health</v>
      </c>
    </row>
    <row r="15" spans="1:26" x14ac:dyDescent="0.25">
      <c r="A15" s="8" t="s">
        <v>7</v>
      </c>
      <c r="B15" s="8">
        <v>2000</v>
      </c>
      <c r="C15" s="8">
        <v>1.8</v>
      </c>
      <c r="D15" s="8">
        <v>1.8</v>
      </c>
      <c r="E15" s="8">
        <v>1.7</v>
      </c>
      <c r="F15" s="29">
        <v>1.8</v>
      </c>
      <c r="G15" s="10" t="str">
        <f>VLOOKUP(A15,'Data Key'!D:E,2,FALSE)</f>
        <v>Special Education Child Count</v>
      </c>
      <c r="H15" s="10" t="str">
        <f t="shared" si="0"/>
        <v>sped-Special Education Child Count</v>
      </c>
    </row>
    <row r="16" spans="1:26" x14ac:dyDescent="0.25">
      <c r="A16" s="8" t="s">
        <v>7</v>
      </c>
      <c r="B16" s="8">
        <v>2001</v>
      </c>
      <c r="C16" s="8">
        <v>2.1</v>
      </c>
      <c r="D16" s="8">
        <v>2.1</v>
      </c>
      <c r="E16" s="8">
        <v>2.1</v>
      </c>
      <c r="F16" s="29">
        <v>2.1</v>
      </c>
      <c r="G16" s="10" t="str">
        <f>VLOOKUP(A16,'Data Key'!D:E,2,FALSE)</f>
        <v>Special Education Child Count</v>
      </c>
      <c r="H16" s="10" t="str">
        <f t="shared" si="0"/>
        <v>sped-Special Education Child Count</v>
      </c>
    </row>
    <row r="17" spans="1:8" x14ac:dyDescent="0.25">
      <c r="A17" s="8" t="s">
        <v>7</v>
      </c>
      <c r="B17" s="8">
        <v>2002</v>
      </c>
      <c r="C17" s="8">
        <v>2.6</v>
      </c>
      <c r="D17" s="8">
        <v>2.6</v>
      </c>
      <c r="E17" s="8">
        <v>2.6</v>
      </c>
      <c r="F17" s="29">
        <v>2.6</v>
      </c>
      <c r="G17" s="10" t="str">
        <f>VLOOKUP(A17,'Data Key'!D:E,2,FALSE)</f>
        <v>Special Education Child Count</v>
      </c>
      <c r="H17" s="10" t="str">
        <f t="shared" si="0"/>
        <v>sped-Special Education Child Count</v>
      </c>
    </row>
    <row r="18" spans="1:8" x14ac:dyDescent="0.25">
      <c r="A18" s="8" t="s">
        <v>7</v>
      </c>
      <c r="B18" s="8">
        <v>2003</v>
      </c>
      <c r="C18" s="8">
        <v>3</v>
      </c>
      <c r="D18" s="8">
        <v>3</v>
      </c>
      <c r="E18" s="8">
        <v>3</v>
      </c>
      <c r="F18" s="29">
        <v>3</v>
      </c>
      <c r="G18" s="10" t="str">
        <f>VLOOKUP(A18,'Data Key'!D:E,2,FALSE)</f>
        <v>Special Education Child Count</v>
      </c>
      <c r="H18" s="10" t="str">
        <f t="shared" si="0"/>
        <v>sped-Special Education Child Count</v>
      </c>
    </row>
    <row r="19" spans="1:8" x14ac:dyDescent="0.25">
      <c r="A19" s="8" t="s">
        <v>7</v>
      </c>
      <c r="B19" s="8">
        <v>2004</v>
      </c>
      <c r="C19" s="8">
        <v>3.6</v>
      </c>
      <c r="D19" s="8">
        <v>3.6</v>
      </c>
      <c r="E19" s="8">
        <v>3.5</v>
      </c>
      <c r="F19" s="29">
        <v>3.6</v>
      </c>
      <c r="G19" s="10" t="str">
        <f>VLOOKUP(A19,'Data Key'!D:E,2,FALSE)</f>
        <v>Special Education Child Count</v>
      </c>
      <c r="H19" s="10" t="str">
        <f t="shared" si="0"/>
        <v>sped-Special Education Child Count</v>
      </c>
    </row>
    <row r="20" spans="1:8" x14ac:dyDescent="0.25">
      <c r="A20" s="8" t="s">
        <v>7</v>
      </c>
      <c r="B20" s="8">
        <v>2005</v>
      </c>
      <c r="C20" s="8">
        <v>4.0999999999999996</v>
      </c>
      <c r="D20" s="8">
        <v>4.0999999999999996</v>
      </c>
      <c r="E20" s="8">
        <v>4.0999999999999996</v>
      </c>
      <c r="F20" s="29">
        <v>4.0999999999999996</v>
      </c>
      <c r="G20" s="10" t="str">
        <f>VLOOKUP(A20,'Data Key'!D:E,2,FALSE)</f>
        <v>Special Education Child Count</v>
      </c>
      <c r="H20" s="10" t="str">
        <f t="shared" si="0"/>
        <v>sped-Special Education Child Count</v>
      </c>
    </row>
    <row r="21" spans="1:8" x14ac:dyDescent="0.25">
      <c r="A21" s="8" t="s">
        <v>7</v>
      </c>
      <c r="B21" s="8">
        <v>2006</v>
      </c>
      <c r="C21" s="8">
        <v>4.8</v>
      </c>
      <c r="D21" s="8">
        <v>4.8</v>
      </c>
      <c r="E21" s="8">
        <v>4.7</v>
      </c>
      <c r="F21" s="29">
        <v>4.8</v>
      </c>
      <c r="G21" s="10" t="str">
        <f>VLOOKUP(A21,'Data Key'!D:E,2,FALSE)</f>
        <v>Special Education Child Count</v>
      </c>
      <c r="H21" s="10" t="str">
        <f t="shared" si="0"/>
        <v>sped-Special Education Child Count</v>
      </c>
    </row>
    <row r="22" spans="1:8" x14ac:dyDescent="0.25">
      <c r="A22" s="8" t="s">
        <v>7</v>
      </c>
      <c r="B22" s="8">
        <v>2007</v>
      </c>
      <c r="C22" s="8">
        <v>5.4</v>
      </c>
      <c r="D22" s="8">
        <v>5.5</v>
      </c>
      <c r="E22" s="8">
        <v>5.4</v>
      </c>
      <c r="F22" s="29">
        <v>5.4</v>
      </c>
      <c r="G22" s="10" t="str">
        <f>VLOOKUP(A22,'Data Key'!D:E,2,FALSE)</f>
        <v>Special Education Child Count</v>
      </c>
      <c r="H22" s="10" t="str">
        <f t="shared" si="0"/>
        <v>sped-Special Education Child Count</v>
      </c>
    </row>
    <row r="23" spans="1:8" x14ac:dyDescent="0.25">
      <c r="A23" s="8" t="s">
        <v>7</v>
      </c>
      <c r="B23" s="8">
        <v>2008</v>
      </c>
      <c r="C23" s="8">
        <v>6.2</v>
      </c>
      <c r="D23" s="8">
        <v>6.2</v>
      </c>
      <c r="E23" s="8">
        <v>6.2</v>
      </c>
      <c r="F23" s="29">
        <v>6.2</v>
      </c>
      <c r="G23" s="10" t="str">
        <f>VLOOKUP(A23,'Data Key'!D:E,2,FALSE)</f>
        <v>Special Education Child Count</v>
      </c>
      <c r="H23" s="10" t="str">
        <f t="shared" si="0"/>
        <v>sped-Special Education Child Count</v>
      </c>
    </row>
    <row r="24" spans="1:8" x14ac:dyDescent="0.25">
      <c r="A24" s="8" t="s">
        <v>7</v>
      </c>
      <c r="B24" s="8">
        <v>2009</v>
      </c>
      <c r="C24" s="8">
        <v>7</v>
      </c>
      <c r="D24" s="8">
        <v>7</v>
      </c>
      <c r="E24" s="8">
        <v>7</v>
      </c>
      <c r="F24" s="29">
        <v>7</v>
      </c>
      <c r="G24" s="10" t="str">
        <f>VLOOKUP(A24,'Data Key'!D:E,2,FALSE)</f>
        <v>Special Education Child Count</v>
      </c>
      <c r="H24" s="10" t="str">
        <f t="shared" si="0"/>
        <v>sped-Special Education Child Count</v>
      </c>
    </row>
    <row r="25" spans="1:8" x14ac:dyDescent="0.25">
      <c r="A25" s="8" t="s">
        <v>7</v>
      </c>
      <c r="B25" s="8">
        <v>2010</v>
      </c>
      <c r="C25" s="8">
        <v>7.7</v>
      </c>
      <c r="D25" s="8">
        <v>7.7</v>
      </c>
      <c r="E25" s="8">
        <v>7.7</v>
      </c>
      <c r="F25" s="29">
        <v>7.7</v>
      </c>
      <c r="G25" s="10" t="str">
        <f>VLOOKUP(A25,'Data Key'!D:E,2,FALSE)</f>
        <v>Special Education Child Count</v>
      </c>
      <c r="H25" s="10" t="str">
        <f t="shared" si="0"/>
        <v>sped-Special Education Child Count</v>
      </c>
    </row>
    <row r="26" spans="1:8" x14ac:dyDescent="0.25">
      <c r="A26" s="8" t="s">
        <v>7</v>
      </c>
      <c r="B26" s="8">
        <v>2011</v>
      </c>
      <c r="C26" s="8">
        <v>8.4</v>
      </c>
      <c r="D26" s="8">
        <v>8.5</v>
      </c>
      <c r="E26" s="8">
        <v>8.4</v>
      </c>
      <c r="F26" s="29">
        <v>8.4</v>
      </c>
      <c r="G26" s="10" t="str">
        <f>VLOOKUP(A26,'Data Key'!D:E,2,FALSE)</f>
        <v>Special Education Child Count</v>
      </c>
      <c r="H26" s="10" t="str">
        <f t="shared" si="0"/>
        <v>sped-Special Education Child Count</v>
      </c>
    </row>
    <row r="27" spans="1:8" x14ac:dyDescent="0.25">
      <c r="A27" s="8" t="s">
        <v>7</v>
      </c>
      <c r="B27" s="8">
        <v>2012</v>
      </c>
      <c r="C27" s="8">
        <v>9.1</v>
      </c>
      <c r="D27" s="8">
        <v>9.1999999999999993</v>
      </c>
      <c r="E27" s="8">
        <v>9.1</v>
      </c>
      <c r="F27" s="29">
        <v>9.1</v>
      </c>
      <c r="G27" s="10" t="str">
        <f>VLOOKUP(A27,'Data Key'!D:E,2,FALSE)</f>
        <v>Special Education Child Count</v>
      </c>
      <c r="H27" s="10" t="str">
        <f t="shared" si="0"/>
        <v>sped-Special Education Child Count</v>
      </c>
    </row>
    <row r="28" spans="1:8" x14ac:dyDescent="0.25">
      <c r="A28" s="8" t="s">
        <v>7</v>
      </c>
      <c r="B28" s="8">
        <v>2013</v>
      </c>
      <c r="C28" s="8">
        <v>9.8000000000000007</v>
      </c>
      <c r="D28" s="8">
        <v>9.9</v>
      </c>
      <c r="E28" s="8">
        <v>9.8000000000000007</v>
      </c>
      <c r="F28" s="29">
        <v>9.8000000000000007</v>
      </c>
      <c r="G28" s="10" t="str">
        <f>VLOOKUP(A28,'Data Key'!D:E,2,FALSE)</f>
        <v>Special Education Child Count</v>
      </c>
      <c r="H28" s="10" t="str">
        <f t="shared" si="0"/>
        <v>sped-Special Education Child Count</v>
      </c>
    </row>
    <row r="29" spans="1:8" x14ac:dyDescent="0.25">
      <c r="A29" s="8" t="s">
        <v>7</v>
      </c>
      <c r="B29" s="8">
        <v>2014</v>
      </c>
      <c r="C29" s="8">
        <v>10.5</v>
      </c>
      <c r="D29" s="8">
        <v>10.5</v>
      </c>
      <c r="E29" s="8">
        <v>10.5</v>
      </c>
      <c r="F29" s="29">
        <v>10.5</v>
      </c>
      <c r="G29" s="10" t="str">
        <f>VLOOKUP(A29,'Data Key'!D:E,2,FALSE)</f>
        <v>Special Education Child Count</v>
      </c>
      <c r="H29" s="10" t="str">
        <f t="shared" si="0"/>
        <v>sped-Special Education Child Count</v>
      </c>
    </row>
    <row r="30" spans="1:8" x14ac:dyDescent="0.25">
      <c r="A30" s="8" t="s">
        <v>7</v>
      </c>
      <c r="B30" s="8">
        <v>2015</v>
      </c>
      <c r="C30" s="8">
        <v>11.2</v>
      </c>
      <c r="D30" s="8">
        <v>11.2</v>
      </c>
      <c r="E30" s="8">
        <v>11.2</v>
      </c>
      <c r="F30" s="29">
        <v>11.2</v>
      </c>
      <c r="G30" s="10" t="str">
        <f>VLOOKUP(A30,'Data Key'!D:E,2,FALSE)</f>
        <v>Special Education Child Count</v>
      </c>
      <c r="H30" s="10" t="str">
        <f t="shared" si="0"/>
        <v>sped-Special Education Child Count</v>
      </c>
    </row>
    <row r="31" spans="1:8" x14ac:dyDescent="0.25">
      <c r="A31" s="8" t="s">
        <v>7</v>
      </c>
      <c r="B31" s="8">
        <v>2016</v>
      </c>
      <c r="C31" s="8">
        <v>11.9</v>
      </c>
      <c r="D31" s="8">
        <v>11.9</v>
      </c>
      <c r="E31" s="8">
        <v>11.9</v>
      </c>
      <c r="F31" s="29">
        <v>11.9</v>
      </c>
      <c r="G31" s="10" t="str">
        <f>VLOOKUP(A31,'Data Key'!D:E,2,FALSE)</f>
        <v>Special Education Child Count</v>
      </c>
      <c r="H31" s="10" t="str">
        <f t="shared" si="0"/>
        <v>sped-Special Education Child Count</v>
      </c>
    </row>
    <row r="32" spans="1:8" x14ac:dyDescent="0.25">
      <c r="A32" s="8" t="s">
        <v>8</v>
      </c>
      <c r="B32" s="8">
        <v>2000</v>
      </c>
      <c r="C32" s="8">
        <v>2.2999999999999998</v>
      </c>
      <c r="D32" s="8">
        <v>2.4</v>
      </c>
      <c r="E32" s="8">
        <v>2.2999999999999998</v>
      </c>
      <c r="F32" s="29">
        <v>2.2999999999999998</v>
      </c>
      <c r="G32" s="10" t="str">
        <f>VLOOKUP(A32,'Data Key'!D:E,2,FALSE)</f>
        <v>Medicaid</v>
      </c>
      <c r="H32" s="10" t="str">
        <f t="shared" si="0"/>
        <v>medi-Medicaid</v>
      </c>
    </row>
    <row r="33" spans="1:8" x14ac:dyDescent="0.25">
      <c r="A33" s="8" t="s">
        <v>8</v>
      </c>
      <c r="B33" s="8">
        <v>2001</v>
      </c>
      <c r="C33" s="8">
        <v>2.6</v>
      </c>
      <c r="D33" s="8">
        <v>2.6</v>
      </c>
      <c r="E33" s="8">
        <v>2.6</v>
      </c>
      <c r="F33" s="29">
        <v>2.6</v>
      </c>
      <c r="G33" s="10" t="str">
        <f>VLOOKUP(A33,'Data Key'!D:E,2,FALSE)</f>
        <v>Medicaid</v>
      </c>
      <c r="H33" s="10" t="str">
        <f t="shared" si="0"/>
        <v>medi-Medicaid</v>
      </c>
    </row>
    <row r="34" spans="1:8" x14ac:dyDescent="0.25">
      <c r="A34" s="8" t="s">
        <v>8</v>
      </c>
      <c r="B34" s="8">
        <v>2002</v>
      </c>
      <c r="C34" s="8">
        <v>2.8</v>
      </c>
      <c r="D34" s="8">
        <v>2.8</v>
      </c>
      <c r="E34" s="8">
        <v>2.7</v>
      </c>
      <c r="F34" s="29">
        <v>2.8</v>
      </c>
      <c r="G34" s="10" t="str">
        <f>VLOOKUP(A34,'Data Key'!D:E,2,FALSE)</f>
        <v>Medicaid</v>
      </c>
      <c r="H34" s="10" t="str">
        <f t="shared" si="0"/>
        <v>medi-Medicaid</v>
      </c>
    </row>
    <row r="35" spans="1:8" x14ac:dyDescent="0.25">
      <c r="A35" s="8" t="s">
        <v>8</v>
      </c>
      <c r="B35" s="8">
        <v>2003</v>
      </c>
      <c r="C35" s="8">
        <v>3</v>
      </c>
      <c r="D35" s="8">
        <v>3</v>
      </c>
      <c r="E35" s="8">
        <v>3</v>
      </c>
      <c r="F35" s="29">
        <v>3</v>
      </c>
      <c r="G35" s="10" t="str">
        <f>VLOOKUP(A35,'Data Key'!D:E,2,FALSE)</f>
        <v>Medicaid</v>
      </c>
      <c r="H35" s="10" t="str">
        <f t="shared" si="0"/>
        <v>medi-Medicaid</v>
      </c>
    </row>
    <row r="36" spans="1:8" x14ac:dyDescent="0.25">
      <c r="A36" s="8" t="s">
        <v>8</v>
      </c>
      <c r="B36" s="8">
        <v>2004</v>
      </c>
      <c r="C36" s="8">
        <v>3.5</v>
      </c>
      <c r="D36" s="8">
        <v>3.6</v>
      </c>
      <c r="E36" s="8">
        <v>3.5</v>
      </c>
      <c r="F36" s="29">
        <v>3.5</v>
      </c>
      <c r="G36" s="10" t="str">
        <f>VLOOKUP(A36,'Data Key'!D:E,2,FALSE)</f>
        <v>Medicaid</v>
      </c>
      <c r="H36" s="10" t="str">
        <f t="shared" si="0"/>
        <v>medi-Medicaid</v>
      </c>
    </row>
    <row r="37" spans="1:8" x14ac:dyDescent="0.25">
      <c r="A37" s="8" t="s">
        <v>8</v>
      </c>
      <c r="B37" s="8">
        <v>2005</v>
      </c>
      <c r="C37" s="8">
        <v>3.9</v>
      </c>
      <c r="D37" s="8">
        <v>3.9</v>
      </c>
      <c r="E37" s="8">
        <v>3.8</v>
      </c>
      <c r="F37" s="29">
        <v>3.9</v>
      </c>
      <c r="G37" s="10" t="str">
        <f>VLOOKUP(A37,'Data Key'!D:E,2,FALSE)</f>
        <v>Medicaid</v>
      </c>
      <c r="H37" s="10" t="str">
        <f t="shared" si="0"/>
        <v>medi-Medicaid</v>
      </c>
    </row>
    <row r="38" spans="1:8" x14ac:dyDescent="0.25">
      <c r="A38" s="8" t="s">
        <v>8</v>
      </c>
      <c r="B38" s="8">
        <v>2006</v>
      </c>
      <c r="C38" s="8">
        <v>4.4000000000000004</v>
      </c>
      <c r="D38" s="8">
        <v>4.5</v>
      </c>
      <c r="E38" s="8">
        <v>4.4000000000000004</v>
      </c>
      <c r="F38" s="29">
        <v>4.4000000000000004</v>
      </c>
      <c r="G38" s="10" t="str">
        <f>VLOOKUP(A38,'Data Key'!D:E,2,FALSE)</f>
        <v>Medicaid</v>
      </c>
      <c r="H38" s="10" t="str">
        <f t="shared" si="0"/>
        <v>medi-Medicaid</v>
      </c>
    </row>
    <row r="39" spans="1:8" x14ac:dyDescent="0.25">
      <c r="A39" s="8" t="s">
        <v>8</v>
      </c>
      <c r="B39" s="8">
        <v>2007</v>
      </c>
      <c r="C39" s="8">
        <v>5.0999999999999996</v>
      </c>
      <c r="D39" s="8">
        <v>5.0999999999999996</v>
      </c>
      <c r="E39" s="8">
        <v>5</v>
      </c>
      <c r="F39" s="29">
        <v>5.0999999999999996</v>
      </c>
      <c r="G39" s="10" t="str">
        <f>VLOOKUP(A39,'Data Key'!D:E,2,FALSE)</f>
        <v>Medicaid</v>
      </c>
      <c r="H39" s="10" t="str">
        <f t="shared" si="0"/>
        <v>medi-Medicaid</v>
      </c>
    </row>
    <row r="40" spans="1:8" x14ac:dyDescent="0.25">
      <c r="A40" s="8" t="s">
        <v>8</v>
      </c>
      <c r="B40" s="8">
        <v>2008</v>
      </c>
      <c r="C40" s="8">
        <v>5.6</v>
      </c>
      <c r="D40" s="8">
        <v>5.6</v>
      </c>
      <c r="E40" s="8">
        <v>5.5</v>
      </c>
      <c r="F40" s="29">
        <v>5.6</v>
      </c>
      <c r="G40" s="10" t="str">
        <f>VLOOKUP(A40,'Data Key'!D:E,2,FALSE)</f>
        <v>Medicaid</v>
      </c>
      <c r="H40" s="10" t="str">
        <f t="shared" si="0"/>
        <v>medi-Medicaid</v>
      </c>
    </row>
    <row r="41" spans="1:8" x14ac:dyDescent="0.25">
      <c r="A41" s="8" t="s">
        <v>8</v>
      </c>
      <c r="B41" s="8">
        <v>2009</v>
      </c>
      <c r="C41" s="8">
        <v>5.9</v>
      </c>
      <c r="D41" s="8">
        <v>5.9</v>
      </c>
      <c r="E41" s="8">
        <v>5.9</v>
      </c>
      <c r="F41" s="29">
        <v>5.9</v>
      </c>
      <c r="G41" s="10" t="str">
        <f>VLOOKUP(A41,'Data Key'!D:E,2,FALSE)</f>
        <v>Medicaid</v>
      </c>
      <c r="H41" s="10" t="str">
        <f t="shared" si="0"/>
        <v>medi-Medicaid</v>
      </c>
    </row>
    <row r="42" spans="1:8" x14ac:dyDescent="0.25">
      <c r="A42" s="8" t="s">
        <v>8</v>
      </c>
      <c r="B42" s="8">
        <v>2010</v>
      </c>
      <c r="C42" s="8">
        <v>6.4</v>
      </c>
      <c r="D42" s="8">
        <v>6.4</v>
      </c>
      <c r="E42" s="8">
        <v>6.4</v>
      </c>
      <c r="F42" s="29">
        <v>6.4</v>
      </c>
      <c r="G42" s="10" t="str">
        <f>VLOOKUP(A42,'Data Key'!D:E,2,FALSE)</f>
        <v>Medicaid</v>
      </c>
      <c r="H42" s="10" t="str">
        <f t="shared" si="0"/>
        <v>medi-Medicaid</v>
      </c>
    </row>
    <row r="43" spans="1:8" x14ac:dyDescent="0.25">
      <c r="A43" s="8" t="s">
        <v>8</v>
      </c>
      <c r="B43" s="8">
        <v>2011</v>
      </c>
      <c r="C43" s="8">
        <v>7.1</v>
      </c>
      <c r="D43" s="8">
        <v>7.1</v>
      </c>
      <c r="E43" s="8">
        <v>7.1</v>
      </c>
      <c r="F43" s="29">
        <v>7.1</v>
      </c>
      <c r="G43" s="10" t="str">
        <f>VLOOKUP(A43,'Data Key'!D:E,2,FALSE)</f>
        <v>Medicaid</v>
      </c>
      <c r="H43" s="10" t="str">
        <f t="shared" si="0"/>
        <v>medi-Medicaid</v>
      </c>
    </row>
    <row r="44" spans="1:8" x14ac:dyDescent="0.25">
      <c r="A44" s="8" t="s">
        <v>8</v>
      </c>
      <c r="B44" s="8">
        <v>2012</v>
      </c>
      <c r="C44" s="8">
        <v>8.1999999999999993</v>
      </c>
      <c r="D44" s="8">
        <v>8.3000000000000007</v>
      </c>
      <c r="E44" s="8">
        <v>8.1999999999999993</v>
      </c>
      <c r="F44" s="29">
        <v>8.1999999999999993</v>
      </c>
      <c r="G44" s="10" t="str">
        <f>VLOOKUP(A44,'Data Key'!D:E,2,FALSE)</f>
        <v>Medicaid</v>
      </c>
      <c r="H44" s="10" t="str">
        <f t="shared" si="0"/>
        <v>medi-Medicaid</v>
      </c>
    </row>
  </sheetData>
  <autoFilter ref="A2:Z2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27"/>
  <sheetViews>
    <sheetView zoomScaleNormal="100" workbookViewId="0"/>
  </sheetViews>
  <sheetFormatPr defaultRowHeight="15" x14ac:dyDescent="0.25"/>
  <cols>
    <col min="2" max="2" width="17.7109375" customWidth="1"/>
    <col min="3" max="3" width="59.7109375" customWidth="1"/>
    <col min="4" max="4" width="14.7109375" customWidth="1"/>
    <col min="5" max="5" width="38.7109375" customWidth="1"/>
    <col min="6" max="6" width="32.85546875" customWidth="1"/>
    <col min="7" max="7" width="11.28515625" customWidth="1"/>
    <col min="8" max="8" width="20.5703125" customWidth="1"/>
    <col min="9" max="9" width="24.85546875" customWidth="1"/>
    <col min="10" max="10" width="22.5703125" customWidth="1"/>
    <col min="11" max="12" width="22.7109375" customWidth="1"/>
    <col min="13" max="13" width="20.42578125" customWidth="1"/>
    <col min="14" max="14" width="20.28515625" customWidth="1"/>
    <col min="15" max="15" width="27.85546875" customWidth="1"/>
    <col min="16" max="16" width="25.5703125" customWidth="1"/>
    <col min="17" max="17" width="25.7109375" customWidth="1"/>
    <col min="18" max="18" width="30" customWidth="1"/>
    <col min="19" max="19" width="27.5703125" customWidth="1"/>
    <col min="20" max="20" width="27.7109375" customWidth="1"/>
    <col min="21" max="21" width="25.85546875" customWidth="1"/>
    <col min="22" max="22" width="39.7109375" customWidth="1"/>
    <col min="23" max="23" width="22.7109375" customWidth="1"/>
    <col min="24" max="24" width="41" customWidth="1"/>
    <col min="25" max="25" width="40.42578125" customWidth="1"/>
    <col min="26" max="26" width="30.85546875" customWidth="1"/>
    <col min="27" max="27" width="44.7109375" customWidth="1"/>
    <col min="28" max="28" width="22.5703125" customWidth="1"/>
    <col min="29" max="29" width="22.7109375" customWidth="1"/>
    <col min="30" max="30" width="32.85546875" customWidth="1"/>
    <col min="31" max="31" width="15.42578125" customWidth="1"/>
    <col min="32" max="32" width="15.28515625" customWidth="1"/>
    <col min="33" max="33" width="22.85546875" customWidth="1"/>
    <col min="34" max="34" width="20.42578125" customWidth="1"/>
    <col min="35" max="35" width="20.5703125" customWidth="1"/>
    <col min="36" max="36" width="24.85546875" customWidth="1"/>
    <col min="37" max="37" width="22.5703125" customWidth="1"/>
    <col min="38" max="39" width="22.7109375" customWidth="1"/>
    <col min="40" max="40" width="20.42578125" customWidth="1"/>
    <col min="41" max="41" width="20.28515625" customWidth="1"/>
    <col min="42" max="42" width="27.85546875" bestFit="1" customWidth="1"/>
    <col min="43" max="43" width="25.5703125" bestFit="1" customWidth="1"/>
    <col min="44" max="44" width="25.7109375" customWidth="1"/>
    <col min="45" max="45" width="30" customWidth="1"/>
    <col min="46" max="46" width="27.5703125" customWidth="1"/>
    <col min="47" max="47" width="27.7109375" bestFit="1" customWidth="1"/>
  </cols>
  <sheetData>
    <row r="2" spans="2:7" x14ac:dyDescent="0.25">
      <c r="B2" s="3" t="s">
        <v>64</v>
      </c>
      <c r="C2" s="3" t="s">
        <v>259</v>
      </c>
    </row>
    <row r="3" spans="2:7" x14ac:dyDescent="0.25">
      <c r="B3" s="3" t="s">
        <v>62</v>
      </c>
      <c r="C3" t="s">
        <v>263</v>
      </c>
      <c r="D3" t="s">
        <v>264</v>
      </c>
      <c r="E3" t="s">
        <v>265</v>
      </c>
      <c r="F3" t="s">
        <v>266</v>
      </c>
      <c r="G3" t="s">
        <v>63</v>
      </c>
    </row>
    <row r="4" spans="2:7" x14ac:dyDescent="0.25">
      <c r="B4" s="4">
        <v>2000</v>
      </c>
      <c r="C4" s="5">
        <v>6.7</v>
      </c>
      <c r="D4" s="5">
        <v>2.2999999999999998</v>
      </c>
      <c r="E4" s="5"/>
      <c r="F4" s="5">
        <v>1.8</v>
      </c>
      <c r="G4" s="5">
        <v>10.8</v>
      </c>
    </row>
    <row r="5" spans="2:7" x14ac:dyDescent="0.25">
      <c r="B5" s="4">
        <v>2001</v>
      </c>
      <c r="C5" s="5"/>
      <c r="D5" s="5">
        <v>2.6</v>
      </c>
      <c r="E5" s="5"/>
      <c r="F5" s="5">
        <v>2.1</v>
      </c>
      <c r="G5" s="5">
        <v>4.7</v>
      </c>
    </row>
    <row r="6" spans="2:7" x14ac:dyDescent="0.25">
      <c r="B6" s="4">
        <v>2002</v>
      </c>
      <c r="C6" s="5">
        <v>6.6</v>
      </c>
      <c r="D6" s="5">
        <v>2.8</v>
      </c>
      <c r="E6" s="5"/>
      <c r="F6" s="5">
        <v>2.6</v>
      </c>
      <c r="G6" s="5">
        <v>11.999999999999998</v>
      </c>
    </row>
    <row r="7" spans="2:7" x14ac:dyDescent="0.25">
      <c r="B7" s="4">
        <v>2003</v>
      </c>
      <c r="C7" s="5"/>
      <c r="D7" s="5">
        <v>3</v>
      </c>
      <c r="E7" s="5"/>
      <c r="F7" s="5">
        <v>3</v>
      </c>
      <c r="G7" s="5">
        <v>6</v>
      </c>
    </row>
    <row r="8" spans="2:7" x14ac:dyDescent="0.25">
      <c r="B8" s="4">
        <v>2004</v>
      </c>
      <c r="C8" s="5">
        <v>8</v>
      </c>
      <c r="D8" s="5">
        <v>3.5</v>
      </c>
      <c r="E8" s="5">
        <v>9.5</v>
      </c>
      <c r="F8" s="5">
        <v>3.6</v>
      </c>
      <c r="G8" s="5">
        <v>24.6</v>
      </c>
    </row>
    <row r="9" spans="2:7" x14ac:dyDescent="0.25">
      <c r="B9" s="4">
        <v>2005</v>
      </c>
      <c r="C9" s="5"/>
      <c r="D9" s="5">
        <v>3.9</v>
      </c>
      <c r="E9" s="5"/>
      <c r="F9" s="5">
        <v>4.0999999999999996</v>
      </c>
      <c r="G9" s="5">
        <v>8</v>
      </c>
    </row>
    <row r="10" spans="2:7" x14ac:dyDescent="0.25">
      <c r="B10" s="4">
        <v>2006</v>
      </c>
      <c r="C10" s="5">
        <v>9</v>
      </c>
      <c r="D10" s="5">
        <v>4.4000000000000004</v>
      </c>
      <c r="E10" s="5"/>
      <c r="F10" s="5">
        <v>4.8</v>
      </c>
      <c r="G10" s="5">
        <v>18.2</v>
      </c>
    </row>
    <row r="11" spans="2:7" x14ac:dyDescent="0.25">
      <c r="B11" s="4">
        <v>2007</v>
      </c>
      <c r="C11" s="5"/>
      <c r="D11" s="5">
        <v>5.0999999999999996</v>
      </c>
      <c r="E11" s="5"/>
      <c r="F11" s="5">
        <v>5.4</v>
      </c>
      <c r="G11" s="5">
        <v>10.5</v>
      </c>
    </row>
    <row r="12" spans="2:7" x14ac:dyDescent="0.25">
      <c r="B12" s="4">
        <v>2008</v>
      </c>
      <c r="C12" s="5">
        <v>11.3</v>
      </c>
      <c r="D12" s="5">
        <v>5.6</v>
      </c>
      <c r="E12" s="5">
        <v>16.2</v>
      </c>
      <c r="F12" s="5">
        <v>6.2</v>
      </c>
      <c r="G12" s="5">
        <v>39.299999999999997</v>
      </c>
    </row>
    <row r="13" spans="2:7" x14ac:dyDescent="0.25">
      <c r="B13" s="4">
        <v>2009</v>
      </c>
      <c r="C13" s="5"/>
      <c r="D13" s="5">
        <v>5.9</v>
      </c>
      <c r="E13" s="5"/>
      <c r="F13" s="5">
        <v>7</v>
      </c>
      <c r="G13" s="5">
        <v>12.9</v>
      </c>
    </row>
    <row r="14" spans="2:7" x14ac:dyDescent="0.25">
      <c r="B14" s="4">
        <v>2010</v>
      </c>
      <c r="C14" s="5">
        <v>14.7</v>
      </c>
      <c r="D14" s="5">
        <v>6.4</v>
      </c>
      <c r="E14" s="5"/>
      <c r="F14" s="5">
        <v>7.7</v>
      </c>
      <c r="G14" s="5">
        <v>28.8</v>
      </c>
    </row>
    <row r="15" spans="2:7" x14ac:dyDescent="0.25">
      <c r="B15" s="4">
        <v>2011</v>
      </c>
      <c r="C15" s="5"/>
      <c r="D15" s="5">
        <v>7.1</v>
      </c>
      <c r="E15" s="5"/>
      <c r="F15" s="5">
        <v>8.4</v>
      </c>
      <c r="G15" s="5">
        <v>15.5</v>
      </c>
    </row>
    <row r="16" spans="2:7" x14ac:dyDescent="0.25">
      <c r="B16" s="4">
        <v>2012</v>
      </c>
      <c r="C16" s="5">
        <v>14.8</v>
      </c>
      <c r="D16" s="5">
        <v>8.1999999999999993</v>
      </c>
      <c r="E16" s="5">
        <v>21.2</v>
      </c>
      <c r="F16" s="5">
        <v>9.1</v>
      </c>
      <c r="G16" s="5">
        <v>53.300000000000004</v>
      </c>
    </row>
    <row r="17" spans="2:7" x14ac:dyDescent="0.25">
      <c r="B17" s="4">
        <v>2013</v>
      </c>
      <c r="C17" s="5"/>
      <c r="D17" s="5"/>
      <c r="E17" s="5"/>
      <c r="F17" s="5">
        <v>9.8000000000000007</v>
      </c>
      <c r="G17" s="5">
        <v>9.8000000000000007</v>
      </c>
    </row>
    <row r="18" spans="2:7" x14ac:dyDescent="0.25">
      <c r="B18" s="4">
        <v>2014</v>
      </c>
      <c r="C18" s="5">
        <v>16.8</v>
      </c>
      <c r="D18" s="5"/>
      <c r="E18" s="5"/>
      <c r="F18" s="5">
        <v>10.5</v>
      </c>
      <c r="G18" s="5">
        <v>27.3</v>
      </c>
    </row>
    <row r="19" spans="2:7" x14ac:dyDescent="0.25">
      <c r="B19" s="4">
        <v>2015</v>
      </c>
      <c r="C19" s="5"/>
      <c r="D19" s="5"/>
      <c r="E19" s="5"/>
      <c r="F19" s="5">
        <v>11.2</v>
      </c>
      <c r="G19" s="5">
        <v>11.2</v>
      </c>
    </row>
    <row r="20" spans="2:7" x14ac:dyDescent="0.25">
      <c r="B20" s="4">
        <v>2016</v>
      </c>
      <c r="C20" s="5"/>
      <c r="D20" s="5"/>
      <c r="E20" s="5">
        <v>29.2</v>
      </c>
      <c r="F20" s="5">
        <v>11.9</v>
      </c>
      <c r="G20" s="5">
        <v>41.1</v>
      </c>
    </row>
    <row r="21" spans="2:7" x14ac:dyDescent="0.25">
      <c r="B21" s="4" t="s">
        <v>63</v>
      </c>
      <c r="C21" s="5">
        <v>87.899999999999991</v>
      </c>
      <c r="D21" s="5">
        <v>60.8</v>
      </c>
      <c r="E21" s="5">
        <v>76.099999999999994</v>
      </c>
      <c r="F21" s="5">
        <v>109.2</v>
      </c>
      <c r="G21" s="5">
        <v>334.00000000000006</v>
      </c>
    </row>
    <row r="58" spans="2:20" x14ac:dyDescent="0.25">
      <c r="C58" s="3" t="s">
        <v>259</v>
      </c>
    </row>
    <row r="59" spans="2:20" x14ac:dyDescent="0.25">
      <c r="C59" t="s">
        <v>263</v>
      </c>
      <c r="L59" t="s">
        <v>262</v>
      </c>
      <c r="M59" t="s">
        <v>260</v>
      </c>
      <c r="N59" t="s">
        <v>261</v>
      </c>
      <c r="O59" t="s">
        <v>268</v>
      </c>
      <c r="P59" t="s">
        <v>270</v>
      </c>
      <c r="Q59" t="s">
        <v>274</v>
      </c>
      <c r="R59" t="s">
        <v>276</v>
      </c>
      <c r="S59" t="s">
        <v>278</v>
      </c>
      <c r="T59" t="s">
        <v>272</v>
      </c>
    </row>
    <row r="60" spans="2:20" x14ac:dyDescent="0.25">
      <c r="B60" s="3" t="s">
        <v>62</v>
      </c>
      <c r="C60" t="s">
        <v>64</v>
      </c>
      <c r="D60" t="s">
        <v>66</v>
      </c>
      <c r="E60" t="s">
        <v>65</v>
      </c>
      <c r="F60" t="s">
        <v>269</v>
      </c>
      <c r="G60" t="s">
        <v>271</v>
      </c>
      <c r="H60" t="s">
        <v>275</v>
      </c>
      <c r="I60" t="s">
        <v>277</v>
      </c>
      <c r="J60" t="s">
        <v>279</v>
      </c>
      <c r="K60" t="s">
        <v>273</v>
      </c>
    </row>
    <row r="61" spans="2:20" x14ac:dyDescent="0.25">
      <c r="B61" s="4">
        <v>2002</v>
      </c>
      <c r="C61" s="5">
        <v>6.6</v>
      </c>
      <c r="D61" s="5">
        <v>6.8</v>
      </c>
      <c r="E61" s="5">
        <v>6.3</v>
      </c>
      <c r="F61" s="5">
        <v>11.5</v>
      </c>
      <c r="G61" s="5">
        <v>0</v>
      </c>
      <c r="H61" s="5">
        <v>0</v>
      </c>
      <c r="I61" s="5">
        <v>2.7</v>
      </c>
      <c r="J61" s="5">
        <v>0</v>
      </c>
      <c r="K61" s="5">
        <v>0</v>
      </c>
      <c r="L61" s="5">
        <v>6.6</v>
      </c>
      <c r="M61" s="5">
        <v>6.8</v>
      </c>
      <c r="N61" s="5">
        <v>6.3</v>
      </c>
      <c r="O61" s="5">
        <v>11.5</v>
      </c>
      <c r="P61" s="5">
        <v>0</v>
      </c>
      <c r="Q61" s="5">
        <v>0</v>
      </c>
      <c r="R61" s="5">
        <v>2.7</v>
      </c>
      <c r="S61" s="5">
        <v>0</v>
      </c>
      <c r="T61" s="5">
        <v>0</v>
      </c>
    </row>
    <row r="62" spans="2:20" x14ac:dyDescent="0.25">
      <c r="B62" s="4">
        <v>2004</v>
      </c>
      <c r="C62" s="5">
        <v>8</v>
      </c>
      <c r="D62" s="5">
        <v>8.4</v>
      </c>
      <c r="E62" s="5">
        <v>7.6</v>
      </c>
      <c r="F62" s="5">
        <v>12.9</v>
      </c>
      <c r="G62" s="5">
        <v>12.2</v>
      </c>
      <c r="H62" s="5">
        <v>13.7</v>
      </c>
      <c r="I62" s="5">
        <v>2.9</v>
      </c>
      <c r="J62" s="5">
        <v>2.6</v>
      </c>
      <c r="K62" s="5">
        <v>3.3</v>
      </c>
      <c r="L62" s="5">
        <v>8</v>
      </c>
      <c r="M62" s="5">
        <v>8.4</v>
      </c>
      <c r="N62" s="5">
        <v>7.6</v>
      </c>
      <c r="O62" s="5">
        <v>12.9</v>
      </c>
      <c r="P62" s="5">
        <v>12.2</v>
      </c>
      <c r="Q62" s="5">
        <v>13.7</v>
      </c>
      <c r="R62" s="5">
        <v>2.9</v>
      </c>
      <c r="S62" s="5">
        <v>2.6</v>
      </c>
      <c r="T62" s="5">
        <v>3.3</v>
      </c>
    </row>
    <row r="63" spans="2:20" x14ac:dyDescent="0.25">
      <c r="B63" s="4">
        <v>2006</v>
      </c>
      <c r="C63" s="5">
        <v>9</v>
      </c>
      <c r="D63" s="5">
        <v>9.3000000000000007</v>
      </c>
      <c r="E63" s="5">
        <v>8.6</v>
      </c>
      <c r="F63" s="5">
        <v>14.5</v>
      </c>
      <c r="G63" s="5">
        <v>13.9</v>
      </c>
      <c r="H63" s="5">
        <v>15.1</v>
      </c>
      <c r="I63" s="5">
        <v>3.2</v>
      </c>
      <c r="J63" s="5">
        <v>2.9</v>
      </c>
      <c r="K63" s="5">
        <v>3.5</v>
      </c>
      <c r="L63" s="5">
        <v>9</v>
      </c>
      <c r="M63" s="5">
        <v>9.3000000000000007</v>
      </c>
      <c r="N63" s="5">
        <v>8.6</v>
      </c>
      <c r="O63" s="5">
        <v>14.5</v>
      </c>
      <c r="P63" s="5">
        <v>13.9</v>
      </c>
      <c r="Q63" s="5">
        <v>15.1</v>
      </c>
      <c r="R63" s="5">
        <v>3.2</v>
      </c>
      <c r="S63" s="5">
        <v>2.9</v>
      </c>
      <c r="T63" s="5">
        <v>3.5</v>
      </c>
    </row>
    <row r="64" spans="2:20" x14ac:dyDescent="0.25">
      <c r="B64" s="4">
        <v>2008</v>
      </c>
      <c r="C64" s="5">
        <v>11.3</v>
      </c>
      <c r="D64" s="5">
        <v>11.7</v>
      </c>
      <c r="E64" s="5">
        <v>11</v>
      </c>
      <c r="F64" s="5">
        <v>18.399999999999999</v>
      </c>
      <c r="G64" s="5">
        <v>17.7</v>
      </c>
      <c r="H64" s="5">
        <v>19</v>
      </c>
      <c r="I64" s="5">
        <v>4</v>
      </c>
      <c r="J64" s="5">
        <v>3.7</v>
      </c>
      <c r="K64" s="5">
        <v>4.3</v>
      </c>
      <c r="L64" s="5">
        <v>11.3</v>
      </c>
      <c r="M64" s="5">
        <v>11.7</v>
      </c>
      <c r="N64" s="5">
        <v>11</v>
      </c>
      <c r="O64" s="5">
        <v>18.399999999999999</v>
      </c>
      <c r="P64" s="5">
        <v>17.7</v>
      </c>
      <c r="Q64" s="5">
        <v>19</v>
      </c>
      <c r="R64" s="5">
        <v>4</v>
      </c>
      <c r="S64" s="5">
        <v>3.7</v>
      </c>
      <c r="T64" s="5">
        <v>4.3</v>
      </c>
    </row>
    <row r="65" spans="2:20" x14ac:dyDescent="0.25">
      <c r="B65" s="4">
        <v>2010</v>
      </c>
      <c r="C65" s="5">
        <v>14.7</v>
      </c>
      <c r="D65" s="5">
        <v>15.1</v>
      </c>
      <c r="E65" s="5">
        <v>14.3</v>
      </c>
      <c r="F65" s="5">
        <v>23.7</v>
      </c>
      <c r="G65" s="5">
        <v>23</v>
      </c>
      <c r="H65" s="5">
        <v>24.4</v>
      </c>
      <c r="I65" s="5">
        <v>5.3</v>
      </c>
      <c r="J65" s="5">
        <v>5</v>
      </c>
      <c r="K65" s="5">
        <v>5.7</v>
      </c>
      <c r="L65" s="5">
        <v>14.7</v>
      </c>
      <c r="M65" s="5">
        <v>15.1</v>
      </c>
      <c r="N65" s="5">
        <v>14.3</v>
      </c>
      <c r="O65" s="5">
        <v>23.7</v>
      </c>
      <c r="P65" s="5">
        <v>23</v>
      </c>
      <c r="Q65" s="5">
        <v>24.4</v>
      </c>
      <c r="R65" s="5">
        <v>5.3</v>
      </c>
      <c r="S65" s="5">
        <v>5</v>
      </c>
      <c r="T65" s="5">
        <v>5.7</v>
      </c>
    </row>
    <row r="66" spans="2:20" x14ac:dyDescent="0.25">
      <c r="B66" s="4">
        <v>2012</v>
      </c>
      <c r="C66" s="5">
        <v>14.8</v>
      </c>
      <c r="D66" s="5">
        <v>15.2</v>
      </c>
      <c r="E66" s="5">
        <v>14.4</v>
      </c>
      <c r="F66" s="5">
        <v>23.4</v>
      </c>
      <c r="G66" s="5">
        <v>22.7</v>
      </c>
      <c r="H66" s="5">
        <v>24.1</v>
      </c>
      <c r="I66" s="5">
        <v>5.2</v>
      </c>
      <c r="J66" s="5">
        <v>4.9000000000000004</v>
      </c>
      <c r="K66" s="5">
        <v>5.6</v>
      </c>
      <c r="L66" s="5">
        <v>14.8</v>
      </c>
      <c r="M66" s="5">
        <v>15.2</v>
      </c>
      <c r="N66" s="5">
        <v>14.4</v>
      </c>
      <c r="O66" s="5">
        <v>23.4</v>
      </c>
      <c r="P66" s="5">
        <v>22.7</v>
      </c>
      <c r="Q66" s="5">
        <v>24.1</v>
      </c>
      <c r="R66" s="5">
        <v>5.2</v>
      </c>
      <c r="S66" s="5">
        <v>4.9000000000000004</v>
      </c>
      <c r="T66" s="5">
        <v>5.6</v>
      </c>
    </row>
    <row r="67" spans="2:20" x14ac:dyDescent="0.25">
      <c r="B67" s="4">
        <v>2014</v>
      </c>
      <c r="C67" s="5">
        <v>16.8</v>
      </c>
      <c r="D67" s="5">
        <v>17.3</v>
      </c>
      <c r="E67" s="5">
        <v>16.399999999999999</v>
      </c>
      <c r="F67" s="5">
        <v>26.6</v>
      </c>
      <c r="G67" s="5">
        <v>25.8</v>
      </c>
      <c r="H67" s="5">
        <v>27.4</v>
      </c>
      <c r="I67" s="5">
        <v>6.6</v>
      </c>
      <c r="J67" s="5">
        <v>6.2</v>
      </c>
      <c r="K67" s="5">
        <v>7</v>
      </c>
      <c r="L67" s="5">
        <v>16.8</v>
      </c>
      <c r="M67" s="5">
        <v>17.3</v>
      </c>
      <c r="N67" s="5">
        <v>16.399999999999999</v>
      </c>
      <c r="O67" s="5">
        <v>26.6</v>
      </c>
      <c r="P67" s="5">
        <v>25.8</v>
      </c>
      <c r="Q67" s="5">
        <v>27.4</v>
      </c>
      <c r="R67" s="5">
        <v>6.6</v>
      </c>
      <c r="S67" s="5">
        <v>6.2</v>
      </c>
      <c r="T67" s="5">
        <v>7</v>
      </c>
    </row>
    <row r="68" spans="2:20" x14ac:dyDescent="0.25">
      <c r="B68" s="4" t="s">
        <v>63</v>
      </c>
      <c r="C68" s="5">
        <v>81.2</v>
      </c>
      <c r="D68" s="5">
        <v>83.8</v>
      </c>
      <c r="E68" s="5">
        <v>78.599999999999994</v>
      </c>
      <c r="F68" s="5">
        <v>131</v>
      </c>
      <c r="G68" s="5">
        <v>115.3</v>
      </c>
      <c r="H68" s="5">
        <v>123.69999999999999</v>
      </c>
      <c r="I68" s="5">
        <v>29.9</v>
      </c>
      <c r="J68" s="5">
        <v>25.3</v>
      </c>
      <c r="K68" s="5">
        <v>29.4</v>
      </c>
      <c r="L68" s="5">
        <v>81.2</v>
      </c>
      <c r="M68" s="5">
        <v>83.8</v>
      </c>
      <c r="N68" s="5">
        <v>78.599999999999994</v>
      </c>
      <c r="O68" s="5">
        <v>131</v>
      </c>
      <c r="P68" s="5">
        <v>115.3</v>
      </c>
      <c r="Q68" s="5">
        <v>123.69999999999999</v>
      </c>
      <c r="R68" s="5">
        <v>29.9</v>
      </c>
      <c r="S68" s="5">
        <v>25.3</v>
      </c>
      <c r="T68" s="5">
        <v>29.4</v>
      </c>
    </row>
    <row r="117" spans="2:12" x14ac:dyDescent="0.25">
      <c r="C117" s="3" t="s">
        <v>259</v>
      </c>
    </row>
    <row r="118" spans="2:12" x14ac:dyDescent="0.25">
      <c r="C118" t="s">
        <v>263</v>
      </c>
      <c r="H118" t="s">
        <v>280</v>
      </c>
      <c r="I118" t="s">
        <v>282</v>
      </c>
      <c r="J118" t="s">
        <v>284</v>
      </c>
      <c r="K118" t="s">
        <v>286</v>
      </c>
      <c r="L118" t="s">
        <v>262</v>
      </c>
    </row>
    <row r="119" spans="2:12" x14ac:dyDescent="0.25">
      <c r="B119" s="3" t="s">
        <v>62</v>
      </c>
      <c r="C119" t="s">
        <v>281</v>
      </c>
      <c r="D119" t="s">
        <v>283</v>
      </c>
      <c r="E119" t="s">
        <v>285</v>
      </c>
      <c r="F119" t="s">
        <v>287</v>
      </c>
      <c r="G119" t="s">
        <v>64</v>
      </c>
    </row>
    <row r="120" spans="2:12" x14ac:dyDescent="0.25">
      <c r="B120" s="4">
        <v>2002</v>
      </c>
      <c r="C120" s="5">
        <v>7.7</v>
      </c>
      <c r="D120" s="5">
        <v>6.5</v>
      </c>
      <c r="E120" s="5">
        <v>0</v>
      </c>
      <c r="F120" s="5">
        <v>0</v>
      </c>
      <c r="G120" s="5">
        <v>6.6</v>
      </c>
      <c r="H120" s="5">
        <v>7.7</v>
      </c>
      <c r="I120" s="5">
        <v>6.5</v>
      </c>
      <c r="J120" s="5">
        <v>0</v>
      </c>
      <c r="K120" s="5">
        <v>0</v>
      </c>
      <c r="L120" s="5">
        <v>6.6</v>
      </c>
    </row>
    <row r="121" spans="2:12" x14ac:dyDescent="0.25">
      <c r="B121" s="4">
        <v>2004</v>
      </c>
      <c r="C121" s="5">
        <v>9.6999999999999993</v>
      </c>
      <c r="D121" s="5">
        <v>6.9</v>
      </c>
      <c r="E121" s="5">
        <v>6.2</v>
      </c>
      <c r="F121" s="5">
        <v>0</v>
      </c>
      <c r="G121" s="5">
        <v>8</v>
      </c>
      <c r="H121" s="5">
        <v>9.6999999999999993</v>
      </c>
      <c r="I121" s="5">
        <v>6.9</v>
      </c>
      <c r="J121" s="5">
        <v>6.2</v>
      </c>
      <c r="K121" s="5">
        <v>0</v>
      </c>
      <c r="L121" s="5">
        <v>8</v>
      </c>
    </row>
    <row r="122" spans="2:12" x14ac:dyDescent="0.25">
      <c r="B122" s="4">
        <v>2006</v>
      </c>
      <c r="C122" s="5">
        <v>9.9</v>
      </c>
      <c r="D122" s="5">
        <v>7.2</v>
      </c>
      <c r="E122" s="5">
        <v>5.9</v>
      </c>
      <c r="F122" s="5">
        <v>0</v>
      </c>
      <c r="G122" s="5">
        <v>9</v>
      </c>
      <c r="H122" s="5">
        <v>9.9</v>
      </c>
      <c r="I122" s="5">
        <v>7.2</v>
      </c>
      <c r="J122" s="5">
        <v>5.9</v>
      </c>
      <c r="K122" s="5">
        <v>0</v>
      </c>
      <c r="L122" s="5">
        <v>9</v>
      </c>
    </row>
    <row r="123" spans="2:12" x14ac:dyDescent="0.25">
      <c r="B123" s="4">
        <v>2008</v>
      </c>
      <c r="C123" s="5">
        <v>12</v>
      </c>
      <c r="D123" s="5">
        <v>10.199999999999999</v>
      </c>
      <c r="E123" s="5">
        <v>7.9</v>
      </c>
      <c r="F123" s="5">
        <v>9.6999999999999993</v>
      </c>
      <c r="G123" s="5">
        <v>11.3</v>
      </c>
      <c r="H123" s="5">
        <v>12</v>
      </c>
      <c r="I123" s="5">
        <v>10.199999999999999</v>
      </c>
      <c r="J123" s="5">
        <v>7.9</v>
      </c>
      <c r="K123" s="5">
        <v>9.6999999999999993</v>
      </c>
      <c r="L123" s="5">
        <v>11.3</v>
      </c>
    </row>
    <row r="124" spans="2:12" x14ac:dyDescent="0.25">
      <c r="B124" s="4">
        <v>2010</v>
      </c>
      <c r="C124" s="5">
        <v>15.8</v>
      </c>
      <c r="D124" s="5">
        <v>12.3</v>
      </c>
      <c r="E124" s="5">
        <v>10.8</v>
      </c>
      <c r="F124" s="5">
        <v>12.3</v>
      </c>
      <c r="G124" s="5">
        <v>14.7</v>
      </c>
      <c r="H124" s="5">
        <v>15.8</v>
      </c>
      <c r="I124" s="5">
        <v>12.3</v>
      </c>
      <c r="J124" s="5">
        <v>10.8</v>
      </c>
      <c r="K124" s="5">
        <v>12.3</v>
      </c>
      <c r="L124" s="5">
        <v>14.7</v>
      </c>
    </row>
    <row r="125" spans="2:12" x14ac:dyDescent="0.25">
      <c r="B125" s="4">
        <v>2012</v>
      </c>
      <c r="C125" s="5">
        <v>15.3</v>
      </c>
      <c r="D125" s="5">
        <v>13.1</v>
      </c>
      <c r="E125" s="5">
        <v>10.1</v>
      </c>
      <c r="F125" s="5">
        <v>11.4</v>
      </c>
      <c r="G125" s="5">
        <v>14.8</v>
      </c>
      <c r="H125" s="5">
        <v>15.3</v>
      </c>
      <c r="I125" s="5">
        <v>13.1</v>
      </c>
      <c r="J125" s="5">
        <v>10.1</v>
      </c>
      <c r="K125" s="5">
        <v>11.4</v>
      </c>
      <c r="L125" s="5">
        <v>14.8</v>
      </c>
    </row>
    <row r="126" spans="2:12" x14ac:dyDescent="0.25">
      <c r="B126" s="4">
        <v>2014</v>
      </c>
      <c r="C126" s="5">
        <v>17.2</v>
      </c>
      <c r="D126" s="5">
        <v>16</v>
      </c>
      <c r="E126" s="5">
        <v>14</v>
      </c>
      <c r="F126" s="5">
        <v>13.5</v>
      </c>
      <c r="G126" s="5">
        <v>16.8</v>
      </c>
      <c r="H126" s="5">
        <v>17.2</v>
      </c>
      <c r="I126" s="5">
        <v>16</v>
      </c>
      <c r="J126" s="5">
        <v>14</v>
      </c>
      <c r="K126" s="5">
        <v>13.5</v>
      </c>
      <c r="L126" s="5">
        <v>16.8</v>
      </c>
    </row>
    <row r="127" spans="2:12" x14ac:dyDescent="0.25">
      <c r="B127" s="4" t="s">
        <v>63</v>
      </c>
      <c r="C127" s="5">
        <v>87.6</v>
      </c>
      <c r="D127" s="5">
        <v>72.2</v>
      </c>
      <c r="E127" s="5">
        <v>54.9</v>
      </c>
      <c r="F127" s="5">
        <v>46.9</v>
      </c>
      <c r="G127" s="5">
        <v>81.2</v>
      </c>
      <c r="H127" s="5">
        <v>87.6</v>
      </c>
      <c r="I127" s="5">
        <v>72.2</v>
      </c>
      <c r="J127" s="5">
        <v>54.9</v>
      </c>
      <c r="K127" s="5">
        <v>46.9</v>
      </c>
      <c r="L127" s="5">
        <v>81.2</v>
      </c>
    </row>
  </sheetData>
  <pageMargins left="0.7" right="0.7" top="0.75" bottom="0.75" header="0.3" footer="0.3"/>
  <pageSetup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3"/>
  <sheetViews>
    <sheetView workbookViewId="0"/>
  </sheetViews>
  <sheetFormatPr defaultRowHeight="15" x14ac:dyDescent="0.25"/>
  <cols>
    <col min="1" max="1" width="5.5703125" bestFit="1" customWidth="1"/>
    <col min="2" max="2" width="12.7109375" bestFit="1" customWidth="1"/>
    <col min="3" max="3" width="10.85546875" bestFit="1" customWidth="1"/>
    <col min="4" max="5" width="8.5703125" bestFit="1" customWidth="1"/>
    <col min="6" max="6" width="5" bestFit="1" customWidth="1"/>
    <col min="7" max="7" width="7" bestFit="1" customWidth="1"/>
  </cols>
  <sheetData>
    <row r="1" spans="1:7" x14ac:dyDescent="0.25">
      <c r="A1" t="s">
        <v>9</v>
      </c>
      <c r="B1" t="s">
        <v>10</v>
      </c>
      <c r="C1" t="s">
        <v>2</v>
      </c>
      <c r="D1" t="s">
        <v>3</v>
      </c>
      <c r="E1" t="s">
        <v>4</v>
      </c>
      <c r="F1" t="s">
        <v>1</v>
      </c>
      <c r="G1" t="s">
        <v>0</v>
      </c>
    </row>
    <row r="2" spans="1:7" x14ac:dyDescent="0.25">
      <c r="A2" t="s">
        <v>11</v>
      </c>
      <c r="B2">
        <v>45322</v>
      </c>
      <c r="C2">
        <v>6.5</v>
      </c>
      <c r="D2">
        <v>5.8</v>
      </c>
      <c r="E2">
        <v>7.3</v>
      </c>
      <c r="F2">
        <v>2000</v>
      </c>
      <c r="G2" t="s">
        <v>5</v>
      </c>
    </row>
    <row r="3" spans="1:7" x14ac:dyDescent="0.25">
      <c r="A3" t="s">
        <v>12</v>
      </c>
      <c r="B3">
        <v>43593</v>
      </c>
      <c r="C3">
        <v>6.5</v>
      </c>
      <c r="D3">
        <v>5.8</v>
      </c>
      <c r="E3">
        <v>7.3</v>
      </c>
      <c r="F3">
        <v>2000</v>
      </c>
      <c r="G3" t="s">
        <v>5</v>
      </c>
    </row>
    <row r="4" spans="1:7" x14ac:dyDescent="0.25">
      <c r="A4" t="s">
        <v>13</v>
      </c>
      <c r="B4">
        <v>21532</v>
      </c>
      <c r="C4">
        <v>5.5</v>
      </c>
      <c r="D4">
        <v>4.5999999999999996</v>
      </c>
      <c r="E4">
        <v>6.6</v>
      </c>
      <c r="F4">
        <v>2000</v>
      </c>
      <c r="G4" t="s">
        <v>5</v>
      </c>
    </row>
    <row r="5" spans="1:7" x14ac:dyDescent="0.25">
      <c r="A5" t="s">
        <v>14</v>
      </c>
      <c r="B5">
        <v>29714</v>
      </c>
      <c r="C5">
        <v>9.9</v>
      </c>
      <c r="D5">
        <v>8.9</v>
      </c>
      <c r="E5">
        <v>11.1</v>
      </c>
      <c r="F5">
        <v>2000</v>
      </c>
      <c r="G5" t="s">
        <v>5</v>
      </c>
    </row>
    <row r="6" spans="1:7" x14ac:dyDescent="0.25">
      <c r="A6" t="s">
        <v>15</v>
      </c>
      <c r="B6">
        <v>24535</v>
      </c>
      <c r="C6">
        <v>6.3</v>
      </c>
      <c r="D6">
        <v>5.4</v>
      </c>
      <c r="E6">
        <v>7.4</v>
      </c>
      <c r="F6">
        <v>2000</v>
      </c>
      <c r="G6" t="s">
        <v>5</v>
      </c>
    </row>
    <row r="7" spans="1:7" x14ac:dyDescent="0.25">
      <c r="A7" t="s">
        <v>16</v>
      </c>
      <c r="B7">
        <v>23065</v>
      </c>
      <c r="C7">
        <v>4.5</v>
      </c>
      <c r="D7">
        <v>3.7</v>
      </c>
      <c r="E7">
        <v>5.5</v>
      </c>
      <c r="F7">
        <v>2000</v>
      </c>
      <c r="G7" t="s">
        <v>5</v>
      </c>
    </row>
    <row r="8" spans="1:7" x14ac:dyDescent="0.25">
      <c r="A8" t="s">
        <v>17</v>
      </c>
      <c r="B8">
        <v>35472</v>
      </c>
      <c r="C8">
        <v>3.3</v>
      </c>
      <c r="D8">
        <v>2.7</v>
      </c>
      <c r="E8">
        <v>3.9</v>
      </c>
      <c r="F8">
        <v>2002</v>
      </c>
      <c r="G8" t="s">
        <v>5</v>
      </c>
    </row>
    <row r="9" spans="1:7" x14ac:dyDescent="0.25">
      <c r="A9" t="s">
        <v>11</v>
      </c>
      <c r="B9">
        <v>45113</v>
      </c>
      <c r="C9">
        <v>6.2</v>
      </c>
      <c r="D9">
        <v>5.5</v>
      </c>
      <c r="E9">
        <v>7</v>
      </c>
      <c r="F9">
        <v>2002</v>
      </c>
      <c r="G9" t="s">
        <v>5</v>
      </c>
    </row>
    <row r="10" spans="1:7" x14ac:dyDescent="0.25">
      <c r="A10" t="s">
        <v>18</v>
      </c>
      <c r="B10">
        <v>36472</v>
      </c>
      <c r="C10">
        <v>6.9</v>
      </c>
      <c r="D10">
        <v>6.1</v>
      </c>
      <c r="E10">
        <v>7.8</v>
      </c>
      <c r="F10">
        <v>2002</v>
      </c>
      <c r="G10" t="s">
        <v>5</v>
      </c>
    </row>
    <row r="11" spans="1:7" x14ac:dyDescent="0.25">
      <c r="A11" t="s">
        <v>19</v>
      </c>
      <c r="B11">
        <v>11020</v>
      </c>
      <c r="C11">
        <v>5.9</v>
      </c>
      <c r="D11">
        <v>4.5999999999999996</v>
      </c>
      <c r="E11">
        <v>7.5</v>
      </c>
      <c r="F11">
        <v>2002</v>
      </c>
      <c r="G11" t="s">
        <v>5</v>
      </c>
    </row>
    <row r="12" spans="1:7" x14ac:dyDescent="0.25">
      <c r="A12" t="s">
        <v>12</v>
      </c>
      <c r="B12">
        <v>44299</v>
      </c>
      <c r="C12">
        <v>7.6</v>
      </c>
      <c r="D12">
        <v>6.8</v>
      </c>
      <c r="E12">
        <v>8.5</v>
      </c>
      <c r="F12">
        <v>2002</v>
      </c>
      <c r="G12" t="s">
        <v>5</v>
      </c>
    </row>
    <row r="13" spans="1:7" x14ac:dyDescent="0.25">
      <c r="A13" t="s">
        <v>13</v>
      </c>
      <c r="B13">
        <v>29722</v>
      </c>
      <c r="C13">
        <v>6.7</v>
      </c>
      <c r="D13">
        <v>5.8</v>
      </c>
      <c r="E13">
        <v>7.7</v>
      </c>
      <c r="F13">
        <v>2002</v>
      </c>
      <c r="G13" t="s">
        <v>5</v>
      </c>
    </row>
    <row r="14" spans="1:7" x14ac:dyDescent="0.25">
      <c r="A14" t="s">
        <v>20</v>
      </c>
      <c r="B14">
        <v>28049</v>
      </c>
      <c r="C14">
        <v>7.3</v>
      </c>
      <c r="D14">
        <v>6.4</v>
      </c>
      <c r="E14">
        <v>8.4</v>
      </c>
      <c r="F14">
        <v>2002</v>
      </c>
      <c r="G14" t="s">
        <v>5</v>
      </c>
    </row>
    <row r="15" spans="1:7" x14ac:dyDescent="0.25">
      <c r="A15" t="s">
        <v>14</v>
      </c>
      <c r="B15">
        <v>29748</v>
      </c>
      <c r="C15">
        <v>10.6</v>
      </c>
      <c r="D15">
        <v>9.5</v>
      </c>
      <c r="E15">
        <v>11.9</v>
      </c>
      <c r="F15">
        <v>2002</v>
      </c>
      <c r="G15" t="s">
        <v>5</v>
      </c>
    </row>
    <row r="16" spans="1:7" x14ac:dyDescent="0.25">
      <c r="A16" t="s">
        <v>21</v>
      </c>
      <c r="B16">
        <v>20725</v>
      </c>
      <c r="C16">
        <v>6.5</v>
      </c>
      <c r="D16">
        <v>5.5</v>
      </c>
      <c r="E16">
        <v>7.7</v>
      </c>
      <c r="F16">
        <v>2002</v>
      </c>
      <c r="G16" t="s">
        <v>5</v>
      </c>
    </row>
    <row r="17" spans="1:7" x14ac:dyDescent="0.25">
      <c r="A17" t="s">
        <v>22</v>
      </c>
      <c r="B17">
        <v>21061</v>
      </c>
      <c r="C17">
        <v>5.3</v>
      </c>
      <c r="D17">
        <v>4.4000000000000004</v>
      </c>
      <c r="E17">
        <v>6.3</v>
      </c>
      <c r="F17">
        <v>2002</v>
      </c>
      <c r="G17" t="s">
        <v>5</v>
      </c>
    </row>
    <row r="18" spans="1:7" x14ac:dyDescent="0.25">
      <c r="A18" t="s">
        <v>15</v>
      </c>
      <c r="B18">
        <v>23191</v>
      </c>
      <c r="C18">
        <v>6</v>
      </c>
      <c r="D18">
        <v>5.0999999999999996</v>
      </c>
      <c r="E18">
        <v>7.1</v>
      </c>
      <c r="F18">
        <v>2002</v>
      </c>
      <c r="G18" t="s">
        <v>5</v>
      </c>
    </row>
    <row r="19" spans="1:7" x14ac:dyDescent="0.25">
      <c r="A19" t="s">
        <v>23</v>
      </c>
      <c r="B19">
        <v>26108</v>
      </c>
      <c r="C19">
        <v>7.5</v>
      </c>
      <c r="D19">
        <v>6.5</v>
      </c>
      <c r="E19">
        <v>8.6</v>
      </c>
      <c r="F19">
        <v>2002</v>
      </c>
      <c r="G19" t="s">
        <v>5</v>
      </c>
    </row>
    <row r="20" spans="1:7" x14ac:dyDescent="0.25">
      <c r="A20" t="s">
        <v>16</v>
      </c>
      <c r="B20">
        <v>21472</v>
      </c>
      <c r="C20">
        <v>7.1</v>
      </c>
      <c r="D20">
        <v>6.1</v>
      </c>
      <c r="E20">
        <v>8.3000000000000007</v>
      </c>
      <c r="F20">
        <v>2002</v>
      </c>
      <c r="G20" t="s">
        <v>5</v>
      </c>
    </row>
    <row r="21" spans="1:7" x14ac:dyDescent="0.25">
      <c r="A21" t="s">
        <v>24</v>
      </c>
      <c r="B21">
        <v>35126</v>
      </c>
      <c r="C21">
        <v>5.2</v>
      </c>
      <c r="D21">
        <v>4.5</v>
      </c>
      <c r="E21">
        <v>6</v>
      </c>
      <c r="F21">
        <v>2002</v>
      </c>
      <c r="G21" t="s">
        <v>5</v>
      </c>
    </row>
    <row r="22" spans="1:7" x14ac:dyDescent="0.25">
      <c r="A22" t="s">
        <v>17</v>
      </c>
      <c r="B22">
        <v>11676</v>
      </c>
      <c r="C22">
        <v>4.5999999999999996</v>
      </c>
      <c r="D22">
        <v>3.5</v>
      </c>
      <c r="E22">
        <v>6</v>
      </c>
      <c r="F22">
        <v>2004</v>
      </c>
      <c r="G22" t="s">
        <v>5</v>
      </c>
    </row>
    <row r="23" spans="1:7" x14ac:dyDescent="0.25">
      <c r="A23" t="s">
        <v>11</v>
      </c>
      <c r="B23">
        <v>13620</v>
      </c>
      <c r="C23">
        <v>9.8000000000000007</v>
      </c>
      <c r="D23">
        <v>8.1999999999999993</v>
      </c>
      <c r="E23">
        <v>11.6</v>
      </c>
      <c r="F23">
        <v>2004</v>
      </c>
      <c r="G23" t="s">
        <v>5</v>
      </c>
    </row>
    <row r="24" spans="1:7" x14ac:dyDescent="0.25">
      <c r="A24" t="s">
        <v>12</v>
      </c>
      <c r="B24">
        <v>45190</v>
      </c>
      <c r="C24">
        <v>8.9</v>
      </c>
      <c r="D24">
        <v>8</v>
      </c>
      <c r="E24">
        <v>9.8000000000000007</v>
      </c>
      <c r="F24">
        <v>2004</v>
      </c>
      <c r="G24" t="s">
        <v>5</v>
      </c>
    </row>
    <row r="25" spans="1:7" x14ac:dyDescent="0.25">
      <c r="A25" t="s">
        <v>13</v>
      </c>
      <c r="B25">
        <v>20981</v>
      </c>
      <c r="C25">
        <v>8.8000000000000007</v>
      </c>
      <c r="D25">
        <v>7.6</v>
      </c>
      <c r="E25">
        <v>10.199999999999999</v>
      </c>
      <c r="F25">
        <v>2004</v>
      </c>
      <c r="G25" t="s">
        <v>5</v>
      </c>
    </row>
    <row r="26" spans="1:7" x14ac:dyDescent="0.25">
      <c r="A26" t="s">
        <v>20</v>
      </c>
      <c r="B26">
        <v>26970</v>
      </c>
      <c r="C26">
        <v>8.1999999999999993</v>
      </c>
      <c r="D26">
        <v>7.2</v>
      </c>
      <c r="E26">
        <v>9.3000000000000007</v>
      </c>
      <c r="F26">
        <v>2004</v>
      </c>
      <c r="G26" t="s">
        <v>5</v>
      </c>
    </row>
    <row r="27" spans="1:7" x14ac:dyDescent="0.25">
      <c r="A27" t="s">
        <v>21</v>
      </c>
      <c r="B27">
        <v>20187</v>
      </c>
      <c r="C27">
        <v>8.6999999999999993</v>
      </c>
      <c r="D27">
        <v>7.5</v>
      </c>
      <c r="E27">
        <v>10.1</v>
      </c>
      <c r="F27">
        <v>2004</v>
      </c>
      <c r="G27" t="s">
        <v>5</v>
      </c>
    </row>
    <row r="28" spans="1:7" x14ac:dyDescent="0.25">
      <c r="A28" t="s">
        <v>15</v>
      </c>
      <c r="B28">
        <v>22399</v>
      </c>
      <c r="C28">
        <v>5.3</v>
      </c>
      <c r="D28">
        <v>4.4000000000000004</v>
      </c>
      <c r="E28">
        <v>6.3</v>
      </c>
      <c r="F28">
        <v>2004</v>
      </c>
      <c r="G28" t="s">
        <v>5</v>
      </c>
    </row>
    <row r="29" spans="1:7" x14ac:dyDescent="0.25">
      <c r="A29" t="s">
        <v>24</v>
      </c>
      <c r="B29">
        <v>11312</v>
      </c>
      <c r="C29">
        <v>7.8</v>
      </c>
      <c r="D29">
        <v>6.3</v>
      </c>
      <c r="E29">
        <v>9.6</v>
      </c>
      <c r="F29">
        <v>2004</v>
      </c>
      <c r="G29" t="s">
        <v>5</v>
      </c>
    </row>
    <row r="30" spans="1:7" x14ac:dyDescent="0.25">
      <c r="A30" t="s">
        <v>17</v>
      </c>
      <c r="B30">
        <v>35126</v>
      </c>
      <c r="C30">
        <v>6</v>
      </c>
      <c r="D30">
        <v>5.3</v>
      </c>
      <c r="E30">
        <v>6.9</v>
      </c>
      <c r="F30">
        <v>2006</v>
      </c>
      <c r="G30" t="s">
        <v>5</v>
      </c>
    </row>
    <row r="31" spans="1:7" x14ac:dyDescent="0.25">
      <c r="A31" t="s">
        <v>11</v>
      </c>
      <c r="B31">
        <v>41650</v>
      </c>
      <c r="C31">
        <v>12.1</v>
      </c>
      <c r="D31">
        <v>11.1</v>
      </c>
      <c r="E31">
        <v>13.2</v>
      </c>
      <c r="F31">
        <v>2006</v>
      </c>
      <c r="G31" t="s">
        <v>5</v>
      </c>
    </row>
    <row r="32" spans="1:7" x14ac:dyDescent="0.25">
      <c r="A32" t="s">
        <v>19</v>
      </c>
      <c r="B32">
        <v>7184</v>
      </c>
      <c r="C32">
        <v>7.5</v>
      </c>
      <c r="D32">
        <v>5.8</v>
      </c>
      <c r="E32">
        <v>9.8000000000000007</v>
      </c>
      <c r="F32">
        <v>2006</v>
      </c>
      <c r="G32" t="s">
        <v>5</v>
      </c>
    </row>
    <row r="33" spans="1:7" x14ac:dyDescent="0.25">
      <c r="A33" t="s">
        <v>25</v>
      </c>
      <c r="B33">
        <v>27615</v>
      </c>
      <c r="C33">
        <v>4.2</v>
      </c>
      <c r="D33">
        <v>3.5</v>
      </c>
      <c r="E33">
        <v>5</v>
      </c>
      <c r="F33">
        <v>2006</v>
      </c>
      <c r="G33" t="s">
        <v>5</v>
      </c>
    </row>
    <row r="34" spans="1:7" x14ac:dyDescent="0.25">
      <c r="A34" t="s">
        <v>12</v>
      </c>
      <c r="B34">
        <v>46621</v>
      </c>
      <c r="C34">
        <v>10.199999999999999</v>
      </c>
      <c r="D34">
        <v>9.3000000000000007</v>
      </c>
      <c r="E34">
        <v>11.1</v>
      </c>
      <c r="F34">
        <v>2006</v>
      </c>
      <c r="G34" t="s">
        <v>5</v>
      </c>
    </row>
    <row r="35" spans="1:7" x14ac:dyDescent="0.25">
      <c r="A35" t="s">
        <v>13</v>
      </c>
      <c r="B35">
        <v>26489</v>
      </c>
      <c r="C35">
        <v>9.1999999999999993</v>
      </c>
      <c r="D35">
        <v>8.1</v>
      </c>
      <c r="E35">
        <v>10.4</v>
      </c>
      <c r="F35">
        <v>2006</v>
      </c>
      <c r="G35" t="s">
        <v>5</v>
      </c>
    </row>
    <row r="36" spans="1:7" x14ac:dyDescent="0.25">
      <c r="A36" t="s">
        <v>20</v>
      </c>
      <c r="B36">
        <v>26533</v>
      </c>
      <c r="C36">
        <v>12.1</v>
      </c>
      <c r="D36">
        <v>10.9</v>
      </c>
      <c r="E36">
        <v>13.5</v>
      </c>
      <c r="F36">
        <v>2006</v>
      </c>
      <c r="G36" t="s">
        <v>5</v>
      </c>
    </row>
    <row r="37" spans="1:7" x14ac:dyDescent="0.25">
      <c r="A37" t="s">
        <v>21</v>
      </c>
      <c r="B37">
        <v>22195</v>
      </c>
      <c r="C37">
        <v>10.4</v>
      </c>
      <c r="D37">
        <v>9.1</v>
      </c>
      <c r="E37">
        <v>11.8</v>
      </c>
      <c r="F37">
        <v>2006</v>
      </c>
      <c r="G37" t="s">
        <v>5</v>
      </c>
    </row>
    <row r="38" spans="1:7" x14ac:dyDescent="0.25">
      <c r="A38" t="s">
        <v>22</v>
      </c>
      <c r="B38">
        <v>17886</v>
      </c>
      <c r="C38">
        <v>8.4</v>
      </c>
      <c r="D38">
        <v>7.2</v>
      </c>
      <c r="E38">
        <v>9.8000000000000007</v>
      </c>
      <c r="F38">
        <v>2006</v>
      </c>
      <c r="G38" t="s">
        <v>5</v>
      </c>
    </row>
    <row r="39" spans="1:7" x14ac:dyDescent="0.25">
      <c r="A39" t="s">
        <v>15</v>
      </c>
      <c r="B39">
        <v>22681</v>
      </c>
      <c r="C39">
        <v>8.6</v>
      </c>
      <c r="D39">
        <v>7.5</v>
      </c>
      <c r="E39">
        <v>9.9</v>
      </c>
      <c r="F39">
        <v>2006</v>
      </c>
      <c r="G39" t="s">
        <v>5</v>
      </c>
    </row>
    <row r="40" spans="1:7" x14ac:dyDescent="0.25">
      <c r="A40" t="s">
        <v>24</v>
      </c>
      <c r="B40">
        <v>34058</v>
      </c>
      <c r="C40">
        <v>7.5</v>
      </c>
      <c r="D40">
        <v>6.7</v>
      </c>
      <c r="E40">
        <v>8.5</v>
      </c>
      <c r="F40">
        <v>2006</v>
      </c>
      <c r="G40" t="s">
        <v>5</v>
      </c>
    </row>
    <row r="41" spans="1:7" x14ac:dyDescent="0.25">
      <c r="A41" t="s">
        <v>17</v>
      </c>
      <c r="B41">
        <v>36566</v>
      </c>
      <c r="C41">
        <v>4.8</v>
      </c>
      <c r="D41">
        <v>4.0999999999999996</v>
      </c>
      <c r="E41">
        <v>5.5</v>
      </c>
      <c r="F41">
        <v>2008</v>
      </c>
      <c r="G41" t="s">
        <v>5</v>
      </c>
    </row>
    <row r="42" spans="1:7" x14ac:dyDescent="0.25">
      <c r="A42" t="s">
        <v>11</v>
      </c>
      <c r="B42">
        <v>32601</v>
      </c>
      <c r="C42">
        <v>15.6</v>
      </c>
      <c r="D42">
        <v>14.3</v>
      </c>
      <c r="E42">
        <v>17</v>
      </c>
      <c r="F42">
        <v>2008</v>
      </c>
      <c r="G42" t="s">
        <v>5</v>
      </c>
    </row>
    <row r="43" spans="1:7" x14ac:dyDescent="0.25">
      <c r="A43" t="s">
        <v>18</v>
      </c>
      <c r="B43">
        <v>4940</v>
      </c>
      <c r="C43">
        <v>10.5</v>
      </c>
      <c r="D43">
        <v>8</v>
      </c>
      <c r="E43">
        <v>13.8</v>
      </c>
      <c r="F43">
        <v>2008</v>
      </c>
      <c r="G43" t="s">
        <v>5</v>
      </c>
    </row>
    <row r="44" spans="1:7" x14ac:dyDescent="0.25">
      <c r="A44" t="s">
        <v>19</v>
      </c>
      <c r="B44">
        <v>7725</v>
      </c>
      <c r="C44">
        <v>11.8</v>
      </c>
      <c r="D44">
        <v>9.6</v>
      </c>
      <c r="E44">
        <v>14.4</v>
      </c>
      <c r="F44">
        <v>2008</v>
      </c>
      <c r="G44" t="s">
        <v>5</v>
      </c>
    </row>
    <row r="45" spans="1:7" x14ac:dyDescent="0.25">
      <c r="A45" t="s">
        <v>25</v>
      </c>
      <c r="B45">
        <v>29366</v>
      </c>
      <c r="C45">
        <v>7.2</v>
      </c>
      <c r="D45">
        <v>6.3</v>
      </c>
      <c r="E45">
        <v>8.1999999999999993</v>
      </c>
      <c r="F45">
        <v>2008</v>
      </c>
      <c r="G45" t="s">
        <v>5</v>
      </c>
    </row>
    <row r="46" spans="1:7" x14ac:dyDescent="0.25">
      <c r="A46" t="s">
        <v>12</v>
      </c>
      <c r="B46">
        <v>50427</v>
      </c>
      <c r="C46">
        <v>11.9</v>
      </c>
      <c r="D46">
        <v>11</v>
      </c>
      <c r="E46">
        <v>12.9</v>
      </c>
      <c r="F46">
        <v>2008</v>
      </c>
      <c r="G46" t="s">
        <v>5</v>
      </c>
    </row>
    <row r="47" spans="1:7" x14ac:dyDescent="0.25">
      <c r="A47" t="s">
        <v>13</v>
      </c>
      <c r="B47">
        <v>27022</v>
      </c>
      <c r="C47">
        <v>12.4</v>
      </c>
      <c r="D47">
        <v>11.2</v>
      </c>
      <c r="E47">
        <v>13.8</v>
      </c>
      <c r="F47">
        <v>2008</v>
      </c>
      <c r="G47" t="s">
        <v>5</v>
      </c>
    </row>
    <row r="48" spans="1:7" x14ac:dyDescent="0.25">
      <c r="A48" t="s">
        <v>20</v>
      </c>
      <c r="B48">
        <v>25668</v>
      </c>
      <c r="C48">
        <v>13.9</v>
      </c>
      <c r="D48">
        <v>12.5</v>
      </c>
      <c r="E48">
        <v>15.4</v>
      </c>
      <c r="F48">
        <v>2008</v>
      </c>
      <c r="G48" t="s">
        <v>5</v>
      </c>
    </row>
    <row r="49" spans="1:7" x14ac:dyDescent="0.25">
      <c r="A49" t="s">
        <v>14</v>
      </c>
      <c r="B49">
        <v>7082</v>
      </c>
      <c r="C49">
        <v>20.5</v>
      </c>
      <c r="D49">
        <v>17.399999999999999</v>
      </c>
      <c r="E49">
        <v>24</v>
      </c>
      <c r="F49">
        <v>2008</v>
      </c>
      <c r="G49" t="s">
        <v>5</v>
      </c>
    </row>
    <row r="50" spans="1:7" x14ac:dyDescent="0.25">
      <c r="A50" t="s">
        <v>21</v>
      </c>
      <c r="B50">
        <v>36913</v>
      </c>
      <c r="C50">
        <v>14.2</v>
      </c>
      <c r="D50">
        <v>13.1</v>
      </c>
      <c r="E50">
        <v>15.5</v>
      </c>
      <c r="F50">
        <v>2008</v>
      </c>
      <c r="G50" t="s">
        <v>5</v>
      </c>
    </row>
    <row r="51" spans="1:7" x14ac:dyDescent="0.25">
      <c r="A51" t="s">
        <v>22</v>
      </c>
      <c r="B51">
        <v>18440</v>
      </c>
      <c r="C51">
        <v>13.3</v>
      </c>
      <c r="D51">
        <v>11.7</v>
      </c>
      <c r="E51">
        <v>15</v>
      </c>
      <c r="F51">
        <v>2008</v>
      </c>
      <c r="G51" t="s">
        <v>5</v>
      </c>
    </row>
    <row r="52" spans="1:7" x14ac:dyDescent="0.25">
      <c r="A52" t="s">
        <v>15</v>
      </c>
      <c r="B52">
        <v>23769</v>
      </c>
      <c r="C52">
        <v>11.1</v>
      </c>
      <c r="D52">
        <v>9.9</v>
      </c>
      <c r="E52">
        <v>12.5</v>
      </c>
      <c r="F52">
        <v>2008</v>
      </c>
      <c r="G52" t="s">
        <v>5</v>
      </c>
    </row>
    <row r="53" spans="1:7" x14ac:dyDescent="0.25">
      <c r="A53" t="s">
        <v>23</v>
      </c>
      <c r="B53">
        <v>2123</v>
      </c>
      <c r="C53">
        <v>21.2</v>
      </c>
      <c r="D53">
        <v>15.9</v>
      </c>
      <c r="E53">
        <v>28.2</v>
      </c>
      <c r="F53">
        <v>2008</v>
      </c>
      <c r="G53" t="s">
        <v>5</v>
      </c>
    </row>
    <row r="54" spans="1:7" x14ac:dyDescent="0.25">
      <c r="A54" t="s">
        <v>24</v>
      </c>
      <c r="B54">
        <v>34451</v>
      </c>
      <c r="C54">
        <v>7.8</v>
      </c>
      <c r="D54">
        <v>6.9</v>
      </c>
      <c r="E54">
        <v>8.6999999999999993</v>
      </c>
      <c r="F54">
        <v>2008</v>
      </c>
      <c r="G54" t="s">
        <v>5</v>
      </c>
    </row>
    <row r="55" spans="1:7" x14ac:dyDescent="0.25">
      <c r="A55" t="s">
        <v>17</v>
      </c>
      <c r="B55">
        <v>21833</v>
      </c>
      <c r="C55">
        <v>5.7</v>
      </c>
      <c r="D55">
        <v>4.8</v>
      </c>
      <c r="E55">
        <v>6.8</v>
      </c>
      <c r="F55">
        <v>2010</v>
      </c>
      <c r="G55" t="s">
        <v>5</v>
      </c>
    </row>
    <row r="56" spans="1:7" x14ac:dyDescent="0.25">
      <c r="A56" t="s">
        <v>11</v>
      </c>
      <c r="B56">
        <v>33768</v>
      </c>
      <c r="C56">
        <v>15.7</v>
      </c>
      <c r="D56">
        <v>14.4</v>
      </c>
      <c r="E56">
        <v>17.100000000000001</v>
      </c>
      <c r="F56">
        <v>2010</v>
      </c>
      <c r="G56" t="s">
        <v>5</v>
      </c>
    </row>
    <row r="57" spans="1:7" x14ac:dyDescent="0.25">
      <c r="A57" t="s">
        <v>18</v>
      </c>
      <c r="B57">
        <v>38956</v>
      </c>
      <c r="C57">
        <v>15.5</v>
      </c>
      <c r="D57">
        <v>14.3</v>
      </c>
      <c r="E57">
        <v>16.8</v>
      </c>
      <c r="F57">
        <v>2010</v>
      </c>
      <c r="G57" t="s">
        <v>5</v>
      </c>
    </row>
    <row r="58" spans="1:7" x14ac:dyDescent="0.25">
      <c r="A58" t="s">
        <v>19</v>
      </c>
      <c r="B58">
        <v>38806</v>
      </c>
      <c r="C58">
        <v>9.9</v>
      </c>
      <c r="D58">
        <v>9</v>
      </c>
      <c r="E58">
        <v>10.9</v>
      </c>
      <c r="F58">
        <v>2010</v>
      </c>
      <c r="G58" t="s">
        <v>5</v>
      </c>
    </row>
    <row r="59" spans="1:7" x14ac:dyDescent="0.25">
      <c r="A59" t="s">
        <v>12</v>
      </c>
      <c r="B59">
        <v>48529</v>
      </c>
      <c r="C59">
        <v>15.5</v>
      </c>
      <c r="D59">
        <v>14.5</v>
      </c>
      <c r="E59">
        <v>16.7</v>
      </c>
      <c r="F59">
        <v>2010</v>
      </c>
      <c r="G59" t="s">
        <v>5</v>
      </c>
    </row>
    <row r="60" spans="1:7" x14ac:dyDescent="0.25">
      <c r="A60" t="s">
        <v>13</v>
      </c>
      <c r="B60">
        <v>27605</v>
      </c>
      <c r="C60">
        <v>16.600000000000001</v>
      </c>
      <c r="D60">
        <v>15.2</v>
      </c>
      <c r="E60">
        <v>18.2</v>
      </c>
      <c r="F60">
        <v>2010</v>
      </c>
      <c r="G60" t="s">
        <v>5</v>
      </c>
    </row>
    <row r="61" spans="1:7" x14ac:dyDescent="0.25">
      <c r="A61" t="s">
        <v>20</v>
      </c>
      <c r="B61">
        <v>25367</v>
      </c>
      <c r="C61">
        <v>14.2</v>
      </c>
      <c r="D61">
        <v>12.8</v>
      </c>
      <c r="E61">
        <v>15.7</v>
      </c>
      <c r="F61">
        <v>2010</v>
      </c>
      <c r="G61" t="s">
        <v>5</v>
      </c>
    </row>
    <row r="62" spans="1:7" x14ac:dyDescent="0.25">
      <c r="A62" t="s">
        <v>14</v>
      </c>
      <c r="B62">
        <v>31723</v>
      </c>
      <c r="C62">
        <v>21.9</v>
      </c>
      <c r="D62">
        <v>20.399999999999999</v>
      </c>
      <c r="E62">
        <v>23.6</v>
      </c>
      <c r="F62">
        <v>2010</v>
      </c>
      <c r="G62" t="s">
        <v>5</v>
      </c>
    </row>
    <row r="63" spans="1:7" x14ac:dyDescent="0.25">
      <c r="A63" t="s">
        <v>21</v>
      </c>
      <c r="B63">
        <v>37783</v>
      </c>
      <c r="C63">
        <v>17.3</v>
      </c>
      <c r="D63">
        <v>16.100000000000001</v>
      </c>
      <c r="E63">
        <v>18.7</v>
      </c>
      <c r="F63">
        <v>2010</v>
      </c>
      <c r="G63" t="s">
        <v>5</v>
      </c>
    </row>
    <row r="64" spans="1:7" x14ac:dyDescent="0.25">
      <c r="A64" t="s">
        <v>23</v>
      </c>
      <c r="B64">
        <v>23756</v>
      </c>
      <c r="C64">
        <v>18.600000000000001</v>
      </c>
      <c r="D64">
        <v>17</v>
      </c>
      <c r="E64">
        <v>20.399999999999999</v>
      </c>
      <c r="F64">
        <v>2010</v>
      </c>
      <c r="G64" t="s">
        <v>5</v>
      </c>
    </row>
    <row r="65" spans="1:7" x14ac:dyDescent="0.25">
      <c r="A65" t="s">
        <v>24</v>
      </c>
      <c r="B65">
        <v>35623</v>
      </c>
      <c r="C65">
        <v>9.3000000000000007</v>
      </c>
      <c r="D65">
        <v>8.3000000000000007</v>
      </c>
      <c r="E65">
        <v>10.3</v>
      </c>
      <c r="F65">
        <v>2010</v>
      </c>
      <c r="G65" t="s">
        <v>5</v>
      </c>
    </row>
    <row r="66" spans="1:7" x14ac:dyDescent="0.25">
      <c r="A66" t="s">
        <v>11</v>
      </c>
      <c r="B66">
        <v>32615</v>
      </c>
      <c r="C66">
        <v>15.1</v>
      </c>
      <c r="D66">
        <v>13.9</v>
      </c>
      <c r="E66">
        <v>16.5</v>
      </c>
      <c r="F66">
        <v>2012</v>
      </c>
      <c r="G66" t="s">
        <v>5</v>
      </c>
    </row>
    <row r="67" spans="1:7" x14ac:dyDescent="0.25">
      <c r="A67" t="s">
        <v>18</v>
      </c>
      <c r="B67">
        <v>14153</v>
      </c>
      <c r="C67">
        <v>8.8000000000000007</v>
      </c>
      <c r="D67">
        <v>7.4</v>
      </c>
      <c r="E67">
        <v>10.5</v>
      </c>
      <c r="F67">
        <v>2012</v>
      </c>
      <c r="G67" t="s">
        <v>5</v>
      </c>
    </row>
    <row r="68" spans="1:7" x14ac:dyDescent="0.25">
      <c r="A68" t="s">
        <v>19</v>
      </c>
      <c r="B68">
        <v>40538</v>
      </c>
      <c r="C68">
        <v>10.8</v>
      </c>
      <c r="D68">
        <v>9.8000000000000007</v>
      </c>
      <c r="E68">
        <v>11.8</v>
      </c>
      <c r="F68">
        <v>2012</v>
      </c>
      <c r="G68" t="s">
        <v>5</v>
      </c>
    </row>
    <row r="69" spans="1:7" x14ac:dyDescent="0.25">
      <c r="A69" t="s">
        <v>12</v>
      </c>
      <c r="B69">
        <v>49720</v>
      </c>
      <c r="C69">
        <v>15.5</v>
      </c>
      <c r="D69">
        <v>14.5</v>
      </c>
      <c r="E69">
        <v>16.600000000000001</v>
      </c>
      <c r="F69">
        <v>2012</v>
      </c>
      <c r="G69" t="s">
        <v>5</v>
      </c>
    </row>
    <row r="70" spans="1:7" x14ac:dyDescent="0.25">
      <c r="A70" t="s">
        <v>13</v>
      </c>
      <c r="B70">
        <v>9577</v>
      </c>
      <c r="C70">
        <v>18.2</v>
      </c>
      <c r="D70">
        <v>15.7</v>
      </c>
      <c r="E70">
        <v>21</v>
      </c>
      <c r="F70">
        <v>2012</v>
      </c>
      <c r="G70" t="s">
        <v>5</v>
      </c>
    </row>
    <row r="71" spans="1:7" x14ac:dyDescent="0.25">
      <c r="A71" t="s">
        <v>20</v>
      </c>
      <c r="B71">
        <v>25870</v>
      </c>
      <c r="C71">
        <v>11.6</v>
      </c>
      <c r="D71">
        <v>10.4</v>
      </c>
      <c r="E71">
        <v>13</v>
      </c>
      <c r="F71">
        <v>2012</v>
      </c>
      <c r="G71" t="s">
        <v>5</v>
      </c>
    </row>
    <row r="72" spans="1:7" x14ac:dyDescent="0.25">
      <c r="A72" t="s">
        <v>14</v>
      </c>
      <c r="B72">
        <v>32581</v>
      </c>
      <c r="C72">
        <v>24.6</v>
      </c>
      <c r="D72">
        <v>23</v>
      </c>
      <c r="E72">
        <v>26.4</v>
      </c>
      <c r="F72">
        <v>2012</v>
      </c>
      <c r="G72" t="s">
        <v>5</v>
      </c>
    </row>
    <row r="73" spans="1:7" x14ac:dyDescent="0.25">
      <c r="A73" t="s">
        <v>21</v>
      </c>
      <c r="B73">
        <v>38913</v>
      </c>
      <c r="C73">
        <v>16.8</v>
      </c>
      <c r="D73">
        <v>15.6</v>
      </c>
      <c r="E73">
        <v>18.100000000000001</v>
      </c>
      <c r="F73">
        <v>2012</v>
      </c>
      <c r="G73" t="s">
        <v>5</v>
      </c>
    </row>
    <row r="74" spans="1:7" x14ac:dyDescent="0.25">
      <c r="A74" t="s">
        <v>15</v>
      </c>
      <c r="B74">
        <v>24356</v>
      </c>
      <c r="C74">
        <v>12.4</v>
      </c>
      <c r="D74">
        <v>11.1</v>
      </c>
      <c r="E74">
        <v>13.9</v>
      </c>
      <c r="F74">
        <v>2012</v>
      </c>
      <c r="G74" t="s">
        <v>5</v>
      </c>
    </row>
    <row r="75" spans="1:7" x14ac:dyDescent="0.25">
      <c r="A75" t="s">
        <v>23</v>
      </c>
      <c r="B75">
        <v>24945</v>
      </c>
      <c r="C75">
        <v>17.3</v>
      </c>
      <c r="D75">
        <v>15.7</v>
      </c>
      <c r="E75">
        <v>19</v>
      </c>
      <c r="F75">
        <v>2012</v>
      </c>
      <c r="G75" t="s">
        <v>5</v>
      </c>
    </row>
    <row r="76" spans="1:7" x14ac:dyDescent="0.25">
      <c r="A76" t="s">
        <v>24</v>
      </c>
      <c r="B76">
        <v>35556</v>
      </c>
      <c r="C76">
        <v>10.8</v>
      </c>
      <c r="D76">
        <v>9.8000000000000007</v>
      </c>
      <c r="E76">
        <v>11.9</v>
      </c>
      <c r="F76">
        <v>2012</v>
      </c>
      <c r="G76" t="s">
        <v>5</v>
      </c>
    </row>
    <row r="77" spans="1:7" x14ac:dyDescent="0.25">
      <c r="A77" t="s">
        <v>11</v>
      </c>
      <c r="B77">
        <v>24952</v>
      </c>
      <c r="C77">
        <v>14</v>
      </c>
      <c r="D77">
        <v>12.6</v>
      </c>
      <c r="E77">
        <v>15.5</v>
      </c>
      <c r="F77">
        <v>2014</v>
      </c>
      <c r="G77" t="s">
        <v>5</v>
      </c>
    </row>
    <row r="78" spans="1:7" x14ac:dyDescent="0.25">
      <c r="A78" t="s">
        <v>18</v>
      </c>
      <c r="B78">
        <v>39992</v>
      </c>
      <c r="C78">
        <v>13.1</v>
      </c>
      <c r="D78">
        <v>12</v>
      </c>
      <c r="E78">
        <v>14.2</v>
      </c>
      <c r="F78">
        <v>2014</v>
      </c>
      <c r="G78" t="s">
        <v>5</v>
      </c>
    </row>
    <row r="79" spans="1:7" x14ac:dyDescent="0.25">
      <c r="A79" t="s">
        <v>19</v>
      </c>
      <c r="B79">
        <v>41128</v>
      </c>
      <c r="C79">
        <v>13.9</v>
      </c>
      <c r="D79">
        <v>12.8</v>
      </c>
      <c r="E79">
        <v>15.1</v>
      </c>
      <c r="F79">
        <v>2014</v>
      </c>
      <c r="G79" t="s">
        <v>5</v>
      </c>
    </row>
    <row r="80" spans="1:7" x14ac:dyDescent="0.25">
      <c r="A80" t="s">
        <v>12</v>
      </c>
      <c r="B80">
        <v>51161</v>
      </c>
      <c r="C80">
        <v>17</v>
      </c>
      <c r="D80">
        <v>15.9</v>
      </c>
      <c r="E80">
        <v>18.100000000000001</v>
      </c>
      <c r="F80">
        <v>2014</v>
      </c>
      <c r="G80" t="s">
        <v>5</v>
      </c>
    </row>
    <row r="81" spans="1:7" x14ac:dyDescent="0.25">
      <c r="A81" t="s">
        <v>13</v>
      </c>
      <c r="B81">
        <v>9955</v>
      </c>
      <c r="C81">
        <v>20</v>
      </c>
      <c r="D81">
        <v>17.399999999999999</v>
      </c>
      <c r="E81">
        <v>22.9</v>
      </c>
      <c r="F81">
        <v>2014</v>
      </c>
      <c r="G81" t="s">
        <v>5</v>
      </c>
    </row>
    <row r="82" spans="1:7" x14ac:dyDescent="0.25">
      <c r="A82" t="s">
        <v>26</v>
      </c>
      <c r="B82">
        <v>9767</v>
      </c>
      <c r="C82">
        <v>24</v>
      </c>
      <c r="D82">
        <v>21.1</v>
      </c>
      <c r="E82">
        <v>27.2</v>
      </c>
      <c r="F82">
        <v>2014</v>
      </c>
      <c r="G82" t="s">
        <v>5</v>
      </c>
    </row>
    <row r="83" spans="1:7" x14ac:dyDescent="0.25">
      <c r="A83" t="s">
        <v>20</v>
      </c>
      <c r="B83">
        <v>25333</v>
      </c>
      <c r="C83">
        <v>14.1</v>
      </c>
      <c r="D83">
        <v>12.7</v>
      </c>
      <c r="E83">
        <v>15.6</v>
      </c>
      <c r="F83">
        <v>2014</v>
      </c>
      <c r="G83" t="s">
        <v>5</v>
      </c>
    </row>
    <row r="84" spans="1:7" x14ac:dyDescent="0.25">
      <c r="A84" t="s">
        <v>14</v>
      </c>
      <c r="B84">
        <v>32935</v>
      </c>
      <c r="C84">
        <v>29.3</v>
      </c>
      <c r="D84">
        <v>27.5</v>
      </c>
      <c r="E84">
        <v>31.1</v>
      </c>
      <c r="F84">
        <v>2014</v>
      </c>
      <c r="G84" t="s">
        <v>5</v>
      </c>
    </row>
    <row r="85" spans="1:7" x14ac:dyDescent="0.25">
      <c r="A85" t="s">
        <v>21</v>
      </c>
      <c r="B85">
        <v>30283</v>
      </c>
      <c r="C85">
        <v>17.399999999999999</v>
      </c>
      <c r="D85">
        <v>16</v>
      </c>
      <c r="E85">
        <v>18.899999999999999</v>
      </c>
      <c r="F85">
        <v>2014</v>
      </c>
      <c r="G85" t="s">
        <v>5</v>
      </c>
    </row>
    <row r="86" spans="1:7" x14ac:dyDescent="0.25">
      <c r="A86" t="s">
        <v>27</v>
      </c>
      <c r="B86">
        <v>24940</v>
      </c>
      <c r="C86">
        <v>15.5</v>
      </c>
      <c r="D86">
        <v>14.1</v>
      </c>
      <c r="E86">
        <v>17.100000000000001</v>
      </c>
      <c r="F86">
        <v>2014</v>
      </c>
      <c r="G86" t="s">
        <v>5</v>
      </c>
    </row>
    <row r="87" spans="1:7" x14ac:dyDescent="0.25">
      <c r="A87" t="s">
        <v>24</v>
      </c>
      <c r="B87">
        <v>35037</v>
      </c>
      <c r="C87">
        <v>14.1</v>
      </c>
      <c r="D87">
        <v>12.9</v>
      </c>
      <c r="E87">
        <v>15.4</v>
      </c>
      <c r="F87">
        <v>2014</v>
      </c>
      <c r="G87" t="s">
        <v>5</v>
      </c>
    </row>
    <row r="88" spans="1:7" x14ac:dyDescent="0.25">
      <c r="A88" t="s">
        <v>28</v>
      </c>
      <c r="B88">
        <v>1756</v>
      </c>
      <c r="C88">
        <v>7.9</v>
      </c>
      <c r="D88">
        <v>4.5</v>
      </c>
      <c r="E88">
        <v>14</v>
      </c>
      <c r="F88">
        <v>2004</v>
      </c>
      <c r="G88" t="s">
        <v>6</v>
      </c>
    </row>
    <row r="89" spans="1:7" x14ac:dyDescent="0.25">
      <c r="A89" t="s">
        <v>29</v>
      </c>
      <c r="B89">
        <v>1705</v>
      </c>
      <c r="C89">
        <v>7.2</v>
      </c>
      <c r="D89">
        <v>4.2</v>
      </c>
      <c r="E89">
        <v>12.3</v>
      </c>
      <c r="F89">
        <v>2004</v>
      </c>
      <c r="G89" t="s">
        <v>6</v>
      </c>
    </row>
    <row r="90" spans="1:7" x14ac:dyDescent="0.25">
      <c r="A90" t="s">
        <v>30</v>
      </c>
      <c r="B90">
        <v>1648</v>
      </c>
      <c r="C90">
        <v>10.1</v>
      </c>
      <c r="D90">
        <v>6</v>
      </c>
      <c r="E90">
        <v>17.100000000000001</v>
      </c>
      <c r="F90">
        <v>2004</v>
      </c>
      <c r="G90" t="s">
        <v>6</v>
      </c>
    </row>
    <row r="91" spans="1:7" x14ac:dyDescent="0.25">
      <c r="A91" t="s">
        <v>22</v>
      </c>
      <c r="B91">
        <v>1869</v>
      </c>
      <c r="C91">
        <v>8.1</v>
      </c>
      <c r="D91">
        <v>4.7</v>
      </c>
      <c r="E91">
        <v>14.1</v>
      </c>
      <c r="F91">
        <v>2004</v>
      </c>
      <c r="G91" t="s">
        <v>6</v>
      </c>
    </row>
    <row r="92" spans="1:7" x14ac:dyDescent="0.25">
      <c r="A92" t="s">
        <v>31</v>
      </c>
      <c r="B92">
        <v>1604</v>
      </c>
      <c r="C92">
        <v>11.9</v>
      </c>
      <c r="D92">
        <v>7.2</v>
      </c>
      <c r="E92">
        <v>19.7</v>
      </c>
      <c r="F92">
        <v>2008</v>
      </c>
      <c r="G92" t="s">
        <v>6</v>
      </c>
    </row>
    <row r="93" spans="1:7" x14ac:dyDescent="0.25">
      <c r="A93" t="s">
        <v>32</v>
      </c>
      <c r="B93">
        <v>1498</v>
      </c>
      <c r="C93">
        <v>12.2</v>
      </c>
      <c r="D93">
        <v>7.3</v>
      </c>
      <c r="E93">
        <v>20.6</v>
      </c>
      <c r="F93">
        <v>2008</v>
      </c>
      <c r="G93" t="s">
        <v>6</v>
      </c>
    </row>
    <row r="94" spans="1:7" x14ac:dyDescent="0.25">
      <c r="A94" t="s">
        <v>33</v>
      </c>
      <c r="B94">
        <v>1521</v>
      </c>
      <c r="C94">
        <v>20.399999999999999</v>
      </c>
      <c r="D94">
        <v>13.2</v>
      </c>
      <c r="E94">
        <v>31.2</v>
      </c>
      <c r="F94">
        <v>2008</v>
      </c>
      <c r="G94" t="s">
        <v>6</v>
      </c>
    </row>
    <row r="95" spans="1:7" x14ac:dyDescent="0.25">
      <c r="A95" t="s">
        <v>34</v>
      </c>
      <c r="B95">
        <v>1526</v>
      </c>
      <c r="C95">
        <v>21.7</v>
      </c>
      <c r="D95">
        <v>14.1</v>
      </c>
      <c r="E95">
        <v>33.299999999999997</v>
      </c>
      <c r="F95">
        <v>2008</v>
      </c>
      <c r="G95" t="s">
        <v>6</v>
      </c>
    </row>
    <row r="96" spans="1:7" x14ac:dyDescent="0.25">
      <c r="A96" t="s">
        <v>26</v>
      </c>
      <c r="B96">
        <v>1469</v>
      </c>
      <c r="C96">
        <v>19.7</v>
      </c>
      <c r="D96">
        <v>12.4</v>
      </c>
      <c r="E96">
        <v>31</v>
      </c>
      <c r="F96">
        <v>2008</v>
      </c>
      <c r="G96" t="s">
        <v>6</v>
      </c>
    </row>
    <row r="97" spans="1:7" x14ac:dyDescent="0.25">
      <c r="A97" t="s">
        <v>35</v>
      </c>
      <c r="B97">
        <v>1554</v>
      </c>
      <c r="C97">
        <v>11.5</v>
      </c>
      <c r="D97">
        <v>7</v>
      </c>
      <c r="E97">
        <v>18.899999999999999</v>
      </c>
      <c r="F97">
        <v>2008</v>
      </c>
      <c r="G97" t="s">
        <v>6</v>
      </c>
    </row>
    <row r="98" spans="1:7" x14ac:dyDescent="0.25">
      <c r="A98" t="s">
        <v>36</v>
      </c>
      <c r="B98">
        <v>1527</v>
      </c>
      <c r="C98">
        <v>7.4</v>
      </c>
      <c r="D98">
        <v>4.3</v>
      </c>
      <c r="E98">
        <v>12.6</v>
      </c>
      <c r="F98">
        <v>2008</v>
      </c>
      <c r="G98" t="s">
        <v>6</v>
      </c>
    </row>
    <row r="99" spans="1:7" x14ac:dyDescent="0.25">
      <c r="A99" t="s">
        <v>37</v>
      </c>
      <c r="B99">
        <v>1533</v>
      </c>
      <c r="C99">
        <v>12.3</v>
      </c>
      <c r="D99">
        <v>7.1</v>
      </c>
      <c r="E99">
        <v>21.2</v>
      </c>
      <c r="F99">
        <v>2008</v>
      </c>
      <c r="G99" t="s">
        <v>6</v>
      </c>
    </row>
    <row r="100" spans="1:7" x14ac:dyDescent="0.25">
      <c r="A100" t="s">
        <v>30</v>
      </c>
      <c r="B100">
        <v>1530</v>
      </c>
      <c r="C100">
        <v>19.2</v>
      </c>
      <c r="D100">
        <v>11.7</v>
      </c>
      <c r="E100">
        <v>31.4</v>
      </c>
      <c r="F100">
        <v>2008</v>
      </c>
      <c r="G100" t="s">
        <v>6</v>
      </c>
    </row>
    <row r="101" spans="1:7" x14ac:dyDescent="0.25">
      <c r="A101" t="s">
        <v>38</v>
      </c>
      <c r="B101">
        <v>1511</v>
      </c>
      <c r="C101">
        <v>10.9</v>
      </c>
      <c r="D101">
        <v>6.4</v>
      </c>
      <c r="E101">
        <v>18.5</v>
      </c>
      <c r="F101">
        <v>2008</v>
      </c>
      <c r="G101" t="s">
        <v>6</v>
      </c>
    </row>
    <row r="102" spans="1:7" x14ac:dyDescent="0.25">
      <c r="A102" t="s">
        <v>39</v>
      </c>
      <c r="B102">
        <v>1453</v>
      </c>
      <c r="C102">
        <v>14.6</v>
      </c>
      <c r="D102">
        <v>8.3000000000000007</v>
      </c>
      <c r="E102">
        <v>25.4</v>
      </c>
      <c r="F102">
        <v>2008</v>
      </c>
      <c r="G102" t="s">
        <v>6</v>
      </c>
    </row>
    <row r="103" spans="1:7" x14ac:dyDescent="0.25">
      <c r="A103" t="s">
        <v>24</v>
      </c>
      <c r="B103">
        <v>1601</v>
      </c>
      <c r="C103">
        <v>10</v>
      </c>
      <c r="D103">
        <v>6</v>
      </c>
      <c r="E103">
        <v>16.8</v>
      </c>
      <c r="F103">
        <v>2008</v>
      </c>
      <c r="G103" t="s">
        <v>6</v>
      </c>
    </row>
    <row r="104" spans="1:7" x14ac:dyDescent="0.25">
      <c r="A104" t="s">
        <v>40</v>
      </c>
      <c r="B104">
        <v>1476</v>
      </c>
      <c r="C104">
        <v>11.3</v>
      </c>
      <c r="D104">
        <v>6.5</v>
      </c>
      <c r="E104">
        <v>19.5</v>
      </c>
      <c r="F104">
        <v>2008</v>
      </c>
      <c r="G104" t="s">
        <v>6</v>
      </c>
    </row>
    <row r="105" spans="1:7" x14ac:dyDescent="0.25">
      <c r="A105" t="s">
        <v>41</v>
      </c>
      <c r="B105">
        <v>1550</v>
      </c>
      <c r="C105">
        <v>21.5</v>
      </c>
      <c r="D105">
        <v>12.7</v>
      </c>
      <c r="E105">
        <v>35.9</v>
      </c>
      <c r="F105">
        <v>2012</v>
      </c>
      <c r="G105" t="s">
        <v>6</v>
      </c>
    </row>
    <row r="106" spans="1:7" x14ac:dyDescent="0.25">
      <c r="A106" t="s">
        <v>18</v>
      </c>
      <c r="B106">
        <v>1613</v>
      </c>
      <c r="C106">
        <v>22.7</v>
      </c>
      <c r="D106">
        <v>15.5</v>
      </c>
      <c r="E106">
        <v>33.1</v>
      </c>
      <c r="F106">
        <v>2012</v>
      </c>
      <c r="G106" t="s">
        <v>6</v>
      </c>
    </row>
    <row r="107" spans="1:7" x14ac:dyDescent="0.25">
      <c r="A107" t="s">
        <v>11</v>
      </c>
      <c r="B107">
        <v>1573</v>
      </c>
      <c r="C107">
        <v>19.3</v>
      </c>
      <c r="D107">
        <v>11.8</v>
      </c>
      <c r="E107">
        <v>31.5</v>
      </c>
      <c r="F107">
        <v>2012</v>
      </c>
      <c r="G107" t="s">
        <v>6</v>
      </c>
    </row>
    <row r="108" spans="1:7" x14ac:dyDescent="0.25">
      <c r="A108" t="s">
        <v>42</v>
      </c>
      <c r="B108">
        <v>1595</v>
      </c>
      <c r="C108">
        <v>19.600000000000001</v>
      </c>
      <c r="D108">
        <v>11.3</v>
      </c>
      <c r="E108">
        <v>33.700000000000003</v>
      </c>
      <c r="F108">
        <v>2012</v>
      </c>
      <c r="G108" t="s">
        <v>6</v>
      </c>
    </row>
    <row r="109" spans="1:7" x14ac:dyDescent="0.25">
      <c r="A109" t="s">
        <v>31</v>
      </c>
      <c r="B109">
        <v>1660</v>
      </c>
      <c r="C109">
        <v>12.5</v>
      </c>
      <c r="D109">
        <v>7.4</v>
      </c>
      <c r="E109">
        <v>21.1</v>
      </c>
      <c r="F109">
        <v>2012</v>
      </c>
      <c r="G109" t="s">
        <v>6</v>
      </c>
    </row>
    <row r="110" spans="1:7" x14ac:dyDescent="0.25">
      <c r="A110" t="s">
        <v>43</v>
      </c>
      <c r="B110">
        <v>1572</v>
      </c>
      <c r="C110">
        <v>23.8</v>
      </c>
      <c r="D110">
        <v>15.6</v>
      </c>
      <c r="E110">
        <v>36</v>
      </c>
      <c r="F110">
        <v>2012</v>
      </c>
      <c r="G110" t="s">
        <v>6</v>
      </c>
    </row>
    <row r="111" spans="1:7" x14ac:dyDescent="0.25">
      <c r="A111" t="s">
        <v>25</v>
      </c>
      <c r="B111">
        <v>1590</v>
      </c>
      <c r="C111">
        <v>17.899999999999999</v>
      </c>
      <c r="D111">
        <v>10.8</v>
      </c>
      <c r="E111">
        <v>29.4</v>
      </c>
      <c r="F111">
        <v>2012</v>
      </c>
      <c r="G111" t="s">
        <v>6</v>
      </c>
    </row>
    <row r="112" spans="1:7" x14ac:dyDescent="0.25">
      <c r="A112" t="s">
        <v>44</v>
      </c>
      <c r="B112">
        <v>1591</v>
      </c>
      <c r="C112">
        <v>17.2</v>
      </c>
      <c r="D112">
        <v>10.1</v>
      </c>
      <c r="E112">
        <v>29</v>
      </c>
      <c r="F112">
        <v>2012</v>
      </c>
      <c r="G112" t="s">
        <v>6</v>
      </c>
    </row>
    <row r="113" spans="1:7" x14ac:dyDescent="0.25">
      <c r="A113" t="s">
        <v>32</v>
      </c>
      <c r="B113">
        <v>1584</v>
      </c>
      <c r="C113">
        <v>20.100000000000001</v>
      </c>
      <c r="D113">
        <v>12.3</v>
      </c>
      <c r="E113">
        <v>32.9</v>
      </c>
      <c r="F113">
        <v>2012</v>
      </c>
      <c r="G113" t="s">
        <v>6</v>
      </c>
    </row>
    <row r="114" spans="1:7" x14ac:dyDescent="0.25">
      <c r="A114" t="s">
        <v>45</v>
      </c>
      <c r="B114">
        <v>1765</v>
      </c>
      <c r="C114">
        <v>21</v>
      </c>
      <c r="D114">
        <v>13.1</v>
      </c>
      <c r="E114">
        <v>33.5</v>
      </c>
      <c r="F114">
        <v>2012</v>
      </c>
      <c r="G114" t="s">
        <v>6</v>
      </c>
    </row>
    <row r="115" spans="1:7" x14ac:dyDescent="0.25">
      <c r="A115" t="s">
        <v>33</v>
      </c>
      <c r="B115">
        <v>1566</v>
      </c>
      <c r="C115">
        <v>17.3</v>
      </c>
      <c r="D115">
        <v>10.5</v>
      </c>
      <c r="E115">
        <v>28.5</v>
      </c>
      <c r="F115">
        <v>2012</v>
      </c>
      <c r="G115" t="s">
        <v>6</v>
      </c>
    </row>
    <row r="116" spans="1:7" x14ac:dyDescent="0.25">
      <c r="A116" t="s">
        <v>46</v>
      </c>
      <c r="B116">
        <v>1582</v>
      </c>
      <c r="C116">
        <v>9.6999999999999993</v>
      </c>
      <c r="D116">
        <v>5.5</v>
      </c>
      <c r="E116">
        <v>17</v>
      </c>
      <c r="F116">
        <v>2012</v>
      </c>
      <c r="G116" t="s">
        <v>6</v>
      </c>
    </row>
    <row r="117" spans="1:7" x14ac:dyDescent="0.25">
      <c r="A117" t="s">
        <v>47</v>
      </c>
      <c r="B117">
        <v>1592</v>
      </c>
      <c r="C117">
        <v>20.7</v>
      </c>
      <c r="D117">
        <v>12.7</v>
      </c>
      <c r="E117">
        <v>33.4</v>
      </c>
      <c r="F117">
        <v>2012</v>
      </c>
      <c r="G117" t="s">
        <v>6</v>
      </c>
    </row>
    <row r="118" spans="1:7" x14ac:dyDescent="0.25">
      <c r="A118" t="s">
        <v>48</v>
      </c>
      <c r="B118">
        <v>1581</v>
      </c>
      <c r="C118">
        <v>22.1</v>
      </c>
      <c r="D118">
        <v>13</v>
      </c>
      <c r="E118">
        <v>37.1</v>
      </c>
      <c r="F118">
        <v>2012</v>
      </c>
      <c r="G118" t="s">
        <v>6</v>
      </c>
    </row>
    <row r="119" spans="1:7" x14ac:dyDescent="0.25">
      <c r="A119" t="s">
        <v>28</v>
      </c>
      <c r="B119">
        <v>1570</v>
      </c>
      <c r="C119">
        <v>23.2</v>
      </c>
      <c r="D119">
        <v>14.4</v>
      </c>
      <c r="E119">
        <v>37.1</v>
      </c>
      <c r="F119">
        <v>2012</v>
      </c>
      <c r="G119" t="s">
        <v>6</v>
      </c>
    </row>
    <row r="120" spans="1:7" x14ac:dyDescent="0.25">
      <c r="A120" t="s">
        <v>13</v>
      </c>
      <c r="B120">
        <v>1798</v>
      </c>
      <c r="C120">
        <v>13</v>
      </c>
      <c r="D120">
        <v>7.9</v>
      </c>
      <c r="E120">
        <v>21.2</v>
      </c>
      <c r="F120">
        <v>2012</v>
      </c>
      <c r="G120" t="s">
        <v>6</v>
      </c>
    </row>
    <row r="121" spans="1:7" x14ac:dyDescent="0.25">
      <c r="A121" t="s">
        <v>34</v>
      </c>
      <c r="B121">
        <v>1570</v>
      </c>
      <c r="C121">
        <v>20.9</v>
      </c>
      <c r="D121">
        <v>13.9</v>
      </c>
      <c r="E121">
        <v>31.2</v>
      </c>
      <c r="F121">
        <v>2012</v>
      </c>
      <c r="G121" t="s">
        <v>6</v>
      </c>
    </row>
    <row r="122" spans="1:7" x14ac:dyDescent="0.25">
      <c r="A122" t="s">
        <v>49</v>
      </c>
      <c r="B122">
        <v>1581</v>
      </c>
      <c r="C122">
        <v>15.3</v>
      </c>
      <c r="D122">
        <v>8.6</v>
      </c>
      <c r="E122">
        <v>27</v>
      </c>
      <c r="F122">
        <v>2012</v>
      </c>
      <c r="G122" t="s">
        <v>6</v>
      </c>
    </row>
    <row r="123" spans="1:7" x14ac:dyDescent="0.25">
      <c r="A123" t="s">
        <v>26</v>
      </c>
      <c r="B123">
        <v>1544</v>
      </c>
      <c r="C123">
        <v>29.1</v>
      </c>
      <c r="D123">
        <v>18.600000000000001</v>
      </c>
      <c r="E123">
        <v>45.3</v>
      </c>
      <c r="F123">
        <v>2012</v>
      </c>
      <c r="G123" t="s">
        <v>6</v>
      </c>
    </row>
    <row r="124" spans="1:7" x14ac:dyDescent="0.25">
      <c r="A124" t="s">
        <v>20</v>
      </c>
      <c r="B124">
        <v>1602</v>
      </c>
      <c r="C124">
        <v>21.1</v>
      </c>
      <c r="D124">
        <v>13.8</v>
      </c>
      <c r="E124">
        <v>32.1</v>
      </c>
      <c r="F124">
        <v>2012</v>
      </c>
      <c r="G124" t="s">
        <v>6</v>
      </c>
    </row>
    <row r="125" spans="1:7" x14ac:dyDescent="0.25">
      <c r="A125" t="s">
        <v>50</v>
      </c>
      <c r="B125">
        <v>1564</v>
      </c>
      <c r="C125">
        <v>25.3</v>
      </c>
      <c r="D125">
        <v>16.399999999999999</v>
      </c>
      <c r="E125">
        <v>39</v>
      </c>
      <c r="F125">
        <v>2012</v>
      </c>
      <c r="G125" t="s">
        <v>6</v>
      </c>
    </row>
    <row r="126" spans="1:7" x14ac:dyDescent="0.25">
      <c r="A126" t="s">
        <v>21</v>
      </c>
      <c r="B126">
        <v>1558</v>
      </c>
      <c r="C126">
        <v>25.6</v>
      </c>
      <c r="D126">
        <v>15.5</v>
      </c>
      <c r="E126">
        <v>41.8</v>
      </c>
      <c r="F126">
        <v>2012</v>
      </c>
      <c r="G126" t="s">
        <v>6</v>
      </c>
    </row>
    <row r="127" spans="1:7" x14ac:dyDescent="0.25">
      <c r="A127" t="s">
        <v>51</v>
      </c>
      <c r="B127">
        <v>1570</v>
      </c>
      <c r="C127">
        <v>12.5</v>
      </c>
      <c r="D127">
        <v>8.1999999999999993</v>
      </c>
      <c r="E127">
        <v>19</v>
      </c>
      <c r="F127">
        <v>2012</v>
      </c>
      <c r="G127" t="s">
        <v>6</v>
      </c>
    </row>
    <row r="128" spans="1:7" x14ac:dyDescent="0.25">
      <c r="A128" t="s">
        <v>35</v>
      </c>
      <c r="B128">
        <v>1688</v>
      </c>
      <c r="C128">
        <v>18.100000000000001</v>
      </c>
      <c r="D128">
        <v>10.8</v>
      </c>
      <c r="E128">
        <v>30</v>
      </c>
      <c r="F128">
        <v>2012</v>
      </c>
      <c r="G128" t="s">
        <v>6</v>
      </c>
    </row>
    <row r="129" spans="1:7" x14ac:dyDescent="0.25">
      <c r="A129" t="s">
        <v>14</v>
      </c>
      <c r="B129">
        <v>1576</v>
      </c>
      <c r="C129">
        <v>27.3</v>
      </c>
      <c r="D129">
        <v>17.100000000000001</v>
      </c>
      <c r="E129">
        <v>43.2</v>
      </c>
      <c r="F129">
        <v>2012</v>
      </c>
      <c r="G129" t="s">
        <v>6</v>
      </c>
    </row>
    <row r="130" spans="1:7" x14ac:dyDescent="0.25">
      <c r="A130" t="s">
        <v>36</v>
      </c>
      <c r="B130">
        <v>1654</v>
      </c>
      <c r="C130">
        <v>18.899999999999999</v>
      </c>
      <c r="D130">
        <v>12.7</v>
      </c>
      <c r="E130">
        <v>27.9</v>
      </c>
      <c r="F130">
        <v>2012</v>
      </c>
      <c r="G130" t="s">
        <v>6</v>
      </c>
    </row>
    <row r="131" spans="1:7" x14ac:dyDescent="0.25">
      <c r="A131" t="s">
        <v>52</v>
      </c>
      <c r="B131">
        <v>1634</v>
      </c>
      <c r="C131">
        <v>22</v>
      </c>
      <c r="D131">
        <v>14.5</v>
      </c>
      <c r="E131">
        <v>33.200000000000003</v>
      </c>
      <c r="F131">
        <v>2012</v>
      </c>
      <c r="G131" t="s">
        <v>6</v>
      </c>
    </row>
    <row r="132" spans="1:7" x14ac:dyDescent="0.25">
      <c r="A132" t="s">
        <v>37</v>
      </c>
      <c r="B132">
        <v>1563</v>
      </c>
      <c r="C132">
        <v>19.8</v>
      </c>
      <c r="D132">
        <v>12.1</v>
      </c>
      <c r="E132">
        <v>32.4</v>
      </c>
      <c r="F132">
        <v>2012</v>
      </c>
      <c r="G132" t="s">
        <v>6</v>
      </c>
    </row>
    <row r="133" spans="1:7" x14ac:dyDescent="0.25">
      <c r="A133" t="s">
        <v>30</v>
      </c>
      <c r="B133">
        <v>1592</v>
      </c>
      <c r="C133">
        <v>30.9</v>
      </c>
      <c r="D133">
        <v>20.5</v>
      </c>
      <c r="E133">
        <v>46.2</v>
      </c>
      <c r="F133">
        <v>2012</v>
      </c>
      <c r="G133" t="s">
        <v>6</v>
      </c>
    </row>
    <row r="134" spans="1:7" x14ac:dyDescent="0.25">
      <c r="A134" t="s">
        <v>22</v>
      </c>
      <c r="B134">
        <v>1594</v>
      </c>
      <c r="C134">
        <v>23</v>
      </c>
      <c r="D134">
        <v>14.8</v>
      </c>
      <c r="E134">
        <v>35.700000000000003</v>
      </c>
      <c r="F134">
        <v>2012</v>
      </c>
      <c r="G134" t="s">
        <v>6</v>
      </c>
    </row>
    <row r="135" spans="1:7" x14ac:dyDescent="0.25">
      <c r="A135" t="s">
        <v>38</v>
      </c>
      <c r="B135">
        <v>1624</v>
      </c>
      <c r="C135">
        <v>17.7</v>
      </c>
      <c r="D135">
        <v>11.7</v>
      </c>
      <c r="E135">
        <v>26.6</v>
      </c>
      <c r="F135">
        <v>2012</v>
      </c>
      <c r="G135" t="s">
        <v>6</v>
      </c>
    </row>
    <row r="136" spans="1:7" x14ac:dyDescent="0.25">
      <c r="A136" t="s">
        <v>15</v>
      </c>
      <c r="B136">
        <v>1682</v>
      </c>
      <c r="C136">
        <v>11.8</v>
      </c>
      <c r="D136">
        <v>7.5</v>
      </c>
      <c r="E136">
        <v>18.5</v>
      </c>
      <c r="F136">
        <v>2012</v>
      </c>
      <c r="G136" t="s">
        <v>6</v>
      </c>
    </row>
    <row r="137" spans="1:7" x14ac:dyDescent="0.25">
      <c r="A137" t="s">
        <v>53</v>
      </c>
      <c r="B137">
        <v>1513</v>
      </c>
      <c r="C137">
        <v>17.2</v>
      </c>
      <c r="D137">
        <v>10.7</v>
      </c>
      <c r="E137">
        <v>27.5</v>
      </c>
      <c r="F137">
        <v>2012</v>
      </c>
      <c r="G137" t="s">
        <v>6</v>
      </c>
    </row>
    <row r="138" spans="1:7" x14ac:dyDescent="0.25">
      <c r="A138" t="s">
        <v>27</v>
      </c>
      <c r="B138">
        <v>1579</v>
      </c>
      <c r="C138">
        <v>16.600000000000001</v>
      </c>
      <c r="D138">
        <v>9.4</v>
      </c>
      <c r="E138">
        <v>29.2</v>
      </c>
      <c r="F138">
        <v>2012</v>
      </c>
      <c r="G138" t="s">
        <v>6</v>
      </c>
    </row>
    <row r="139" spans="1:7" x14ac:dyDescent="0.25">
      <c r="A139" t="s">
        <v>23</v>
      </c>
      <c r="B139">
        <v>1551</v>
      </c>
      <c r="C139">
        <v>12.6</v>
      </c>
      <c r="D139">
        <v>7.9</v>
      </c>
      <c r="E139">
        <v>20</v>
      </c>
      <c r="F139">
        <v>2012</v>
      </c>
      <c r="G139" t="s">
        <v>6</v>
      </c>
    </row>
    <row r="140" spans="1:7" x14ac:dyDescent="0.25">
      <c r="A140" t="s">
        <v>54</v>
      </c>
      <c r="B140">
        <v>1590</v>
      </c>
      <c r="C140">
        <v>12.6</v>
      </c>
      <c r="D140">
        <v>7.5</v>
      </c>
      <c r="E140">
        <v>20.8</v>
      </c>
      <c r="F140">
        <v>2012</v>
      </c>
      <c r="G140" t="s">
        <v>6</v>
      </c>
    </row>
    <row r="141" spans="1:7" x14ac:dyDescent="0.25">
      <c r="A141" t="s">
        <v>55</v>
      </c>
      <c r="B141">
        <v>1601</v>
      </c>
      <c r="C141">
        <v>20.9</v>
      </c>
      <c r="D141">
        <v>13.2</v>
      </c>
      <c r="E141">
        <v>32.799999999999997</v>
      </c>
      <c r="F141">
        <v>2012</v>
      </c>
      <c r="G141" t="s">
        <v>6</v>
      </c>
    </row>
    <row r="142" spans="1:7" x14ac:dyDescent="0.25">
      <c r="A142" t="s">
        <v>39</v>
      </c>
      <c r="B142">
        <v>1604</v>
      </c>
      <c r="C142">
        <v>21.8</v>
      </c>
      <c r="D142">
        <v>13.7</v>
      </c>
      <c r="E142">
        <v>34.700000000000003</v>
      </c>
      <c r="F142">
        <v>2012</v>
      </c>
      <c r="G142" t="s">
        <v>6</v>
      </c>
    </row>
    <row r="143" spans="1:7" x14ac:dyDescent="0.25">
      <c r="A143" t="s">
        <v>24</v>
      </c>
      <c r="B143">
        <v>1584</v>
      </c>
      <c r="C143">
        <v>12.6</v>
      </c>
      <c r="D143">
        <v>7.3</v>
      </c>
      <c r="E143">
        <v>21.8</v>
      </c>
      <c r="F143">
        <v>2012</v>
      </c>
      <c r="G143" t="s">
        <v>6</v>
      </c>
    </row>
    <row r="144" spans="1:7" x14ac:dyDescent="0.25">
      <c r="A144" t="s">
        <v>16</v>
      </c>
      <c r="B144">
        <v>1539</v>
      </c>
      <c r="C144">
        <v>26.7</v>
      </c>
      <c r="D144">
        <v>18.5</v>
      </c>
      <c r="E144">
        <v>38.6</v>
      </c>
      <c r="F144">
        <v>2012</v>
      </c>
      <c r="G144" t="s">
        <v>6</v>
      </c>
    </row>
    <row r="145" spans="1:7" x14ac:dyDescent="0.25">
      <c r="A145" t="s">
        <v>40</v>
      </c>
      <c r="B145">
        <v>1565</v>
      </c>
      <c r="C145">
        <v>19.600000000000001</v>
      </c>
      <c r="D145">
        <v>12.7</v>
      </c>
      <c r="E145">
        <v>30.3</v>
      </c>
      <c r="F145">
        <v>2012</v>
      </c>
      <c r="G145" t="s">
        <v>6</v>
      </c>
    </row>
    <row r="146" spans="1:7" x14ac:dyDescent="0.25">
      <c r="A146" t="s">
        <v>41</v>
      </c>
      <c r="B146">
        <v>1024</v>
      </c>
      <c r="C146">
        <v>21.7</v>
      </c>
      <c r="D146">
        <v>12.7</v>
      </c>
      <c r="E146">
        <v>36.9</v>
      </c>
      <c r="F146">
        <v>2016</v>
      </c>
      <c r="G146" t="s">
        <v>6</v>
      </c>
    </row>
    <row r="147" spans="1:7" x14ac:dyDescent="0.25">
      <c r="A147" t="s">
        <v>17</v>
      </c>
      <c r="B147">
        <v>1089</v>
      </c>
      <c r="C147">
        <v>31.5</v>
      </c>
      <c r="D147">
        <v>20.8</v>
      </c>
      <c r="E147">
        <v>47.3</v>
      </c>
      <c r="F147">
        <v>2016</v>
      </c>
      <c r="G147" t="s">
        <v>6</v>
      </c>
    </row>
    <row r="148" spans="1:7" x14ac:dyDescent="0.25">
      <c r="A148" t="s">
        <v>18</v>
      </c>
      <c r="B148">
        <v>1016</v>
      </c>
      <c r="C148">
        <v>18.8</v>
      </c>
      <c r="D148">
        <v>10.9</v>
      </c>
      <c r="E148">
        <v>32.299999999999997</v>
      </c>
      <c r="F148">
        <v>2016</v>
      </c>
      <c r="G148" t="s">
        <v>6</v>
      </c>
    </row>
    <row r="149" spans="1:7" x14ac:dyDescent="0.25">
      <c r="A149" t="s">
        <v>11</v>
      </c>
      <c r="B149">
        <v>1151</v>
      </c>
      <c r="C149">
        <v>30.4</v>
      </c>
      <c r="D149">
        <v>18.899999999999999</v>
      </c>
      <c r="E149">
        <v>48.5</v>
      </c>
      <c r="F149">
        <v>2016</v>
      </c>
      <c r="G149" t="s">
        <v>6</v>
      </c>
    </row>
    <row r="150" spans="1:7" x14ac:dyDescent="0.25">
      <c r="A150" t="s">
        <v>19</v>
      </c>
      <c r="B150">
        <v>1326</v>
      </c>
      <c r="C150">
        <v>19.100000000000001</v>
      </c>
      <c r="D150">
        <v>11.9</v>
      </c>
      <c r="E150">
        <v>30.5</v>
      </c>
      <c r="F150">
        <v>2016</v>
      </c>
      <c r="G150" t="s">
        <v>6</v>
      </c>
    </row>
    <row r="151" spans="1:7" x14ac:dyDescent="0.25">
      <c r="A151" t="s">
        <v>31</v>
      </c>
      <c r="B151">
        <v>1366</v>
      </c>
      <c r="C151">
        <v>42.7</v>
      </c>
      <c r="D151">
        <v>26.2</v>
      </c>
      <c r="E151">
        <v>69</v>
      </c>
      <c r="F151">
        <v>2016</v>
      </c>
      <c r="G151" t="s">
        <v>6</v>
      </c>
    </row>
    <row r="152" spans="1:7" x14ac:dyDescent="0.25">
      <c r="A152" t="s">
        <v>43</v>
      </c>
      <c r="B152">
        <v>1149</v>
      </c>
      <c r="C152">
        <v>42.1</v>
      </c>
      <c r="D152">
        <v>26.6</v>
      </c>
      <c r="E152">
        <v>65.900000000000006</v>
      </c>
      <c r="F152">
        <v>2016</v>
      </c>
      <c r="G152" t="s">
        <v>6</v>
      </c>
    </row>
    <row r="153" spans="1:7" x14ac:dyDescent="0.25">
      <c r="A153" t="s">
        <v>25</v>
      </c>
      <c r="B153">
        <v>1151</v>
      </c>
      <c r="C153">
        <v>28.8</v>
      </c>
      <c r="D153">
        <v>19.2</v>
      </c>
      <c r="E153">
        <v>43.1</v>
      </c>
      <c r="F153">
        <v>2016</v>
      </c>
      <c r="G153" t="s">
        <v>6</v>
      </c>
    </row>
    <row r="154" spans="1:7" x14ac:dyDescent="0.25">
      <c r="A154" t="s">
        <v>12</v>
      </c>
      <c r="B154">
        <v>1075</v>
      </c>
      <c r="C154">
        <v>32</v>
      </c>
      <c r="D154">
        <v>18.100000000000001</v>
      </c>
      <c r="E154">
        <v>56.1</v>
      </c>
      <c r="F154">
        <v>2016</v>
      </c>
      <c r="G154" t="s">
        <v>6</v>
      </c>
    </row>
    <row r="155" spans="1:7" x14ac:dyDescent="0.25">
      <c r="A155" t="s">
        <v>56</v>
      </c>
      <c r="B155">
        <v>1333</v>
      </c>
      <c r="C155">
        <v>15.8</v>
      </c>
      <c r="D155">
        <v>9.3000000000000007</v>
      </c>
      <c r="E155">
        <v>26.7</v>
      </c>
      <c r="F155">
        <v>2016</v>
      </c>
      <c r="G155" t="s">
        <v>6</v>
      </c>
    </row>
    <row r="156" spans="1:7" x14ac:dyDescent="0.25">
      <c r="A156" t="s">
        <v>44</v>
      </c>
      <c r="B156">
        <v>1341</v>
      </c>
      <c r="C156">
        <v>27.1</v>
      </c>
      <c r="D156">
        <v>17.3</v>
      </c>
      <c r="E156">
        <v>42.1</v>
      </c>
      <c r="F156">
        <v>2016</v>
      </c>
      <c r="G156" t="s">
        <v>6</v>
      </c>
    </row>
    <row r="157" spans="1:7" x14ac:dyDescent="0.25">
      <c r="A157" t="s">
        <v>32</v>
      </c>
      <c r="B157">
        <v>1254</v>
      </c>
      <c r="C157">
        <v>20.5</v>
      </c>
      <c r="D157">
        <v>12.9</v>
      </c>
      <c r="E157">
        <v>32.299999999999997</v>
      </c>
      <c r="F157">
        <v>2016</v>
      </c>
      <c r="G157" t="s">
        <v>6</v>
      </c>
    </row>
    <row r="158" spans="1:7" x14ac:dyDescent="0.25">
      <c r="A158" t="s">
        <v>45</v>
      </c>
      <c r="B158">
        <v>1316</v>
      </c>
      <c r="C158">
        <v>34</v>
      </c>
      <c r="D158">
        <v>21.6</v>
      </c>
      <c r="E158">
        <v>53</v>
      </c>
      <c r="F158">
        <v>2016</v>
      </c>
      <c r="G158" t="s">
        <v>6</v>
      </c>
    </row>
    <row r="159" spans="1:7" x14ac:dyDescent="0.25">
      <c r="A159" t="s">
        <v>33</v>
      </c>
      <c r="B159">
        <v>1192</v>
      </c>
      <c r="C159">
        <v>37</v>
      </c>
      <c r="D159">
        <v>24.9</v>
      </c>
      <c r="E159">
        <v>54.8</v>
      </c>
      <c r="F159">
        <v>2016</v>
      </c>
      <c r="G159" t="s">
        <v>6</v>
      </c>
    </row>
    <row r="160" spans="1:7" x14ac:dyDescent="0.25">
      <c r="A160" t="s">
        <v>47</v>
      </c>
      <c r="B160">
        <v>1084</v>
      </c>
      <c r="C160">
        <v>23.8</v>
      </c>
      <c r="D160">
        <v>15.1</v>
      </c>
      <c r="E160">
        <v>37.299999999999997</v>
      </c>
      <c r="F160">
        <v>2016</v>
      </c>
      <c r="G160" t="s">
        <v>6</v>
      </c>
    </row>
    <row r="161" spans="1:7" x14ac:dyDescent="0.25">
      <c r="A161" t="s">
        <v>48</v>
      </c>
      <c r="B161">
        <v>965</v>
      </c>
      <c r="C161">
        <v>18.5</v>
      </c>
      <c r="D161">
        <v>11.6</v>
      </c>
      <c r="E161">
        <v>29.6</v>
      </c>
      <c r="F161">
        <v>2016</v>
      </c>
      <c r="G161" t="s">
        <v>6</v>
      </c>
    </row>
    <row r="162" spans="1:7" x14ac:dyDescent="0.25">
      <c r="A162" t="s">
        <v>28</v>
      </c>
      <c r="B162">
        <v>1376</v>
      </c>
      <c r="C162">
        <v>35.299999999999997</v>
      </c>
      <c r="D162">
        <v>22.3</v>
      </c>
      <c r="E162">
        <v>55.3</v>
      </c>
      <c r="F162">
        <v>2016</v>
      </c>
      <c r="G162" t="s">
        <v>6</v>
      </c>
    </row>
    <row r="163" spans="1:7" x14ac:dyDescent="0.25">
      <c r="A163" t="s">
        <v>13</v>
      </c>
      <c r="B163">
        <v>1339</v>
      </c>
      <c r="C163">
        <v>25.4</v>
      </c>
      <c r="D163">
        <v>16.5</v>
      </c>
      <c r="E163">
        <v>39</v>
      </c>
      <c r="F163">
        <v>2016</v>
      </c>
      <c r="G163" t="s">
        <v>6</v>
      </c>
    </row>
    <row r="164" spans="1:7" x14ac:dyDescent="0.25">
      <c r="A164" t="s">
        <v>34</v>
      </c>
      <c r="B164">
        <v>1245</v>
      </c>
      <c r="C164">
        <v>32.1</v>
      </c>
      <c r="D164">
        <v>22.6</v>
      </c>
      <c r="E164">
        <v>45.4</v>
      </c>
      <c r="F164">
        <v>2016</v>
      </c>
      <c r="G164" t="s">
        <v>6</v>
      </c>
    </row>
    <row r="165" spans="1:7" x14ac:dyDescent="0.25">
      <c r="A165" t="s">
        <v>49</v>
      </c>
      <c r="B165">
        <v>1347</v>
      </c>
      <c r="C165">
        <v>28.4</v>
      </c>
      <c r="D165">
        <v>16</v>
      </c>
      <c r="E165">
        <v>50</v>
      </c>
      <c r="F165">
        <v>2016</v>
      </c>
      <c r="G165" t="s">
        <v>6</v>
      </c>
    </row>
    <row r="166" spans="1:7" x14ac:dyDescent="0.25">
      <c r="A166" t="s">
        <v>26</v>
      </c>
      <c r="B166">
        <v>1523</v>
      </c>
      <c r="C166">
        <v>35.1</v>
      </c>
      <c r="D166">
        <v>24.2</v>
      </c>
      <c r="E166">
        <v>50.8</v>
      </c>
      <c r="F166">
        <v>2016</v>
      </c>
      <c r="G166" t="s">
        <v>6</v>
      </c>
    </row>
    <row r="167" spans="1:7" x14ac:dyDescent="0.25">
      <c r="A167" t="s">
        <v>20</v>
      </c>
      <c r="B167">
        <v>1249</v>
      </c>
      <c r="C167">
        <v>27.4</v>
      </c>
      <c r="D167">
        <v>17.3</v>
      </c>
      <c r="E167">
        <v>43.1</v>
      </c>
      <c r="F167">
        <v>2016</v>
      </c>
      <c r="G167" t="s">
        <v>6</v>
      </c>
    </row>
    <row r="168" spans="1:7" x14ac:dyDescent="0.25">
      <c r="A168" t="s">
        <v>50</v>
      </c>
      <c r="B168">
        <v>1262</v>
      </c>
      <c r="C168">
        <v>31</v>
      </c>
      <c r="D168">
        <v>17.899999999999999</v>
      </c>
      <c r="E168">
        <v>53.4</v>
      </c>
      <c r="F168">
        <v>2016</v>
      </c>
      <c r="G168" t="s">
        <v>6</v>
      </c>
    </row>
    <row r="169" spans="1:7" x14ac:dyDescent="0.25">
      <c r="A169" t="s">
        <v>21</v>
      </c>
      <c r="B169">
        <v>1171</v>
      </c>
      <c r="C169">
        <v>17</v>
      </c>
      <c r="D169">
        <v>10.9</v>
      </c>
      <c r="E169">
        <v>26.4</v>
      </c>
      <c r="F169">
        <v>2016</v>
      </c>
      <c r="G169" t="s">
        <v>6</v>
      </c>
    </row>
    <row r="170" spans="1:7" x14ac:dyDescent="0.25">
      <c r="A170" t="s">
        <v>57</v>
      </c>
      <c r="B170">
        <v>1202</v>
      </c>
      <c r="C170">
        <v>13.6</v>
      </c>
      <c r="D170">
        <v>8.5</v>
      </c>
      <c r="E170">
        <v>21.6</v>
      </c>
      <c r="F170">
        <v>2016</v>
      </c>
      <c r="G170" t="s">
        <v>6</v>
      </c>
    </row>
    <row r="171" spans="1:7" x14ac:dyDescent="0.25">
      <c r="A171" t="s">
        <v>35</v>
      </c>
      <c r="B171">
        <v>1259</v>
      </c>
      <c r="C171">
        <v>27.4</v>
      </c>
      <c r="D171">
        <v>18.3</v>
      </c>
      <c r="E171">
        <v>40.799999999999997</v>
      </c>
      <c r="F171">
        <v>2016</v>
      </c>
      <c r="G171" t="s">
        <v>6</v>
      </c>
    </row>
    <row r="172" spans="1:7" x14ac:dyDescent="0.25">
      <c r="A172" t="s">
        <v>14</v>
      </c>
      <c r="B172">
        <v>1349</v>
      </c>
      <c r="C172">
        <v>38.200000000000003</v>
      </c>
      <c r="D172">
        <v>25.4</v>
      </c>
      <c r="E172">
        <v>57</v>
      </c>
      <c r="F172">
        <v>2016</v>
      </c>
      <c r="G172" t="s">
        <v>6</v>
      </c>
    </row>
    <row r="173" spans="1:7" x14ac:dyDescent="0.25">
      <c r="A173" t="s">
        <v>29</v>
      </c>
      <c r="B173">
        <v>1051</v>
      </c>
      <c r="C173">
        <v>27.3</v>
      </c>
      <c r="D173">
        <v>16.3</v>
      </c>
      <c r="E173">
        <v>45.4</v>
      </c>
      <c r="F173">
        <v>2016</v>
      </c>
      <c r="G173" t="s">
        <v>6</v>
      </c>
    </row>
    <row r="174" spans="1:7" x14ac:dyDescent="0.25">
      <c r="A174" t="s">
        <v>36</v>
      </c>
      <c r="B174">
        <v>1193</v>
      </c>
      <c r="C174">
        <v>24.8</v>
      </c>
      <c r="D174">
        <v>16.2</v>
      </c>
      <c r="E174">
        <v>37.799999999999997</v>
      </c>
      <c r="F174">
        <v>2016</v>
      </c>
      <c r="G174" t="s">
        <v>6</v>
      </c>
    </row>
    <row r="175" spans="1:7" x14ac:dyDescent="0.25">
      <c r="A175" t="s">
        <v>37</v>
      </c>
      <c r="B175">
        <v>1006</v>
      </c>
      <c r="C175">
        <v>26.7</v>
      </c>
      <c r="D175">
        <v>17.399999999999999</v>
      </c>
      <c r="E175">
        <v>40.700000000000003</v>
      </c>
      <c r="F175">
        <v>2016</v>
      </c>
      <c r="G175" t="s">
        <v>6</v>
      </c>
    </row>
    <row r="176" spans="1:7" x14ac:dyDescent="0.25">
      <c r="A176" t="s">
        <v>30</v>
      </c>
      <c r="B176">
        <v>1290</v>
      </c>
      <c r="C176">
        <v>28.9</v>
      </c>
      <c r="D176">
        <v>16.3</v>
      </c>
      <c r="E176">
        <v>50.7</v>
      </c>
      <c r="F176">
        <v>2016</v>
      </c>
      <c r="G176" t="s">
        <v>6</v>
      </c>
    </row>
    <row r="177" spans="1:7" x14ac:dyDescent="0.25">
      <c r="A177" t="s">
        <v>22</v>
      </c>
      <c r="B177">
        <v>1304</v>
      </c>
      <c r="C177">
        <v>37.9</v>
      </c>
      <c r="D177">
        <v>24.3</v>
      </c>
      <c r="E177">
        <v>58.6</v>
      </c>
      <c r="F177">
        <v>2016</v>
      </c>
      <c r="G177" t="s">
        <v>6</v>
      </c>
    </row>
    <row r="178" spans="1:7" x14ac:dyDescent="0.25">
      <c r="A178" t="s">
        <v>38</v>
      </c>
      <c r="B178">
        <v>1113</v>
      </c>
      <c r="C178">
        <v>26.9</v>
      </c>
      <c r="D178">
        <v>18.399999999999999</v>
      </c>
      <c r="E178">
        <v>39.299999999999997</v>
      </c>
      <c r="F178">
        <v>2016</v>
      </c>
      <c r="G178" t="s">
        <v>6</v>
      </c>
    </row>
    <row r="179" spans="1:7" x14ac:dyDescent="0.25">
      <c r="A179" t="s">
        <v>15</v>
      </c>
      <c r="B179">
        <v>1123</v>
      </c>
      <c r="C179">
        <v>20.9</v>
      </c>
      <c r="D179">
        <v>12.1</v>
      </c>
      <c r="E179">
        <v>35.700000000000003</v>
      </c>
      <c r="F179">
        <v>2016</v>
      </c>
      <c r="G179" t="s">
        <v>6</v>
      </c>
    </row>
    <row r="180" spans="1:7" x14ac:dyDescent="0.25">
      <c r="A180" t="s">
        <v>27</v>
      </c>
      <c r="B180">
        <v>1108</v>
      </c>
      <c r="C180">
        <v>20.100000000000001</v>
      </c>
      <c r="D180">
        <v>11.6</v>
      </c>
      <c r="E180">
        <v>34.700000000000003</v>
      </c>
      <c r="F180">
        <v>2016</v>
      </c>
      <c r="G180" t="s">
        <v>6</v>
      </c>
    </row>
    <row r="181" spans="1:7" x14ac:dyDescent="0.25">
      <c r="A181" t="s">
        <v>23</v>
      </c>
      <c r="B181">
        <v>1325</v>
      </c>
      <c r="C181">
        <v>26.3</v>
      </c>
      <c r="D181">
        <v>17.7</v>
      </c>
      <c r="E181">
        <v>38.9</v>
      </c>
      <c r="F181">
        <v>2016</v>
      </c>
      <c r="G181" t="s">
        <v>6</v>
      </c>
    </row>
    <row r="182" spans="1:7" x14ac:dyDescent="0.25">
      <c r="A182" t="s">
        <v>54</v>
      </c>
      <c r="B182">
        <v>1364</v>
      </c>
      <c r="C182">
        <v>32.5</v>
      </c>
      <c r="D182">
        <v>22.4</v>
      </c>
      <c r="E182">
        <v>46.9</v>
      </c>
      <c r="F182">
        <v>2016</v>
      </c>
      <c r="G182" t="s">
        <v>6</v>
      </c>
    </row>
    <row r="183" spans="1:7" x14ac:dyDescent="0.25">
      <c r="A183" t="s">
        <v>55</v>
      </c>
      <c r="B183">
        <v>1362</v>
      </c>
      <c r="C183">
        <v>18.5</v>
      </c>
      <c r="D183">
        <v>11.3</v>
      </c>
      <c r="E183">
        <v>30</v>
      </c>
      <c r="F183">
        <v>2016</v>
      </c>
      <c r="G183" t="s">
        <v>6</v>
      </c>
    </row>
    <row r="184" spans="1:7" x14ac:dyDescent="0.25">
      <c r="A184" t="s">
        <v>24</v>
      </c>
      <c r="B184">
        <v>1461</v>
      </c>
      <c r="C184">
        <v>28.9</v>
      </c>
      <c r="D184">
        <v>16.399999999999999</v>
      </c>
      <c r="E184">
        <v>50.5</v>
      </c>
      <c r="F184">
        <v>2016</v>
      </c>
      <c r="G184" t="s">
        <v>6</v>
      </c>
    </row>
    <row r="185" spans="1:7" x14ac:dyDescent="0.25">
      <c r="A185" t="s">
        <v>16</v>
      </c>
      <c r="B185">
        <v>1016</v>
      </c>
      <c r="C185">
        <v>30.2</v>
      </c>
      <c r="D185">
        <v>19.3</v>
      </c>
      <c r="E185">
        <v>47</v>
      </c>
      <c r="F185">
        <v>2016</v>
      </c>
      <c r="G185" t="s">
        <v>6</v>
      </c>
    </row>
    <row r="186" spans="1:7" x14ac:dyDescent="0.25">
      <c r="A186" t="s">
        <v>17</v>
      </c>
      <c r="B186">
        <v>252812</v>
      </c>
      <c r="C186">
        <v>1.5</v>
      </c>
      <c r="D186">
        <v>1.3</v>
      </c>
      <c r="E186">
        <v>1.6</v>
      </c>
      <c r="F186">
        <v>2000</v>
      </c>
      <c r="G186" t="s">
        <v>8</v>
      </c>
    </row>
    <row r="187" spans="1:7" x14ac:dyDescent="0.25">
      <c r="A187" t="s">
        <v>41</v>
      </c>
      <c r="B187">
        <v>50342</v>
      </c>
      <c r="C187">
        <v>3.3</v>
      </c>
      <c r="D187">
        <v>2.8</v>
      </c>
      <c r="E187">
        <v>3.8</v>
      </c>
      <c r="F187">
        <v>2000</v>
      </c>
      <c r="G187" t="s">
        <v>8</v>
      </c>
    </row>
    <row r="188" spans="1:7" x14ac:dyDescent="0.25">
      <c r="A188" t="s">
        <v>11</v>
      </c>
      <c r="B188">
        <v>274759</v>
      </c>
      <c r="C188">
        <v>3.3</v>
      </c>
      <c r="D188">
        <v>3.1</v>
      </c>
      <c r="E188">
        <v>3.5</v>
      </c>
      <c r="F188">
        <v>2000</v>
      </c>
      <c r="G188" t="s">
        <v>8</v>
      </c>
    </row>
    <row r="189" spans="1:7" x14ac:dyDescent="0.25">
      <c r="A189" t="s">
        <v>18</v>
      </c>
      <c r="B189">
        <v>185692</v>
      </c>
      <c r="C189">
        <v>5.3</v>
      </c>
      <c r="D189">
        <v>5</v>
      </c>
      <c r="E189">
        <v>5.7</v>
      </c>
      <c r="F189">
        <v>2000</v>
      </c>
      <c r="G189" t="s">
        <v>8</v>
      </c>
    </row>
    <row r="190" spans="1:7" x14ac:dyDescent="0.25">
      <c r="A190" t="s">
        <v>42</v>
      </c>
      <c r="B190">
        <v>2406609</v>
      </c>
      <c r="C190">
        <v>1</v>
      </c>
      <c r="D190">
        <v>1</v>
      </c>
      <c r="E190">
        <v>1.1000000000000001</v>
      </c>
      <c r="F190">
        <v>2000</v>
      </c>
      <c r="G190" t="s">
        <v>8</v>
      </c>
    </row>
    <row r="191" spans="1:7" x14ac:dyDescent="0.25">
      <c r="A191" t="s">
        <v>19</v>
      </c>
      <c r="B191">
        <v>130820</v>
      </c>
      <c r="C191">
        <v>1.9</v>
      </c>
      <c r="D191">
        <v>1.7</v>
      </c>
      <c r="E191">
        <v>2.2000000000000002</v>
      </c>
      <c r="F191">
        <v>2000</v>
      </c>
      <c r="G191" t="s">
        <v>8</v>
      </c>
    </row>
    <row r="192" spans="1:7" x14ac:dyDescent="0.25">
      <c r="A192" t="s">
        <v>31</v>
      </c>
      <c r="B192">
        <v>163068</v>
      </c>
      <c r="C192">
        <v>0.5</v>
      </c>
      <c r="D192">
        <v>0.4</v>
      </c>
      <c r="E192">
        <v>0.6</v>
      </c>
      <c r="F192">
        <v>2000</v>
      </c>
      <c r="G192" t="s">
        <v>8</v>
      </c>
    </row>
    <row r="193" spans="1:7" x14ac:dyDescent="0.25">
      <c r="A193" t="s">
        <v>43</v>
      </c>
      <c r="B193">
        <v>42834</v>
      </c>
      <c r="C193">
        <v>3.2</v>
      </c>
      <c r="D193">
        <v>2.7</v>
      </c>
      <c r="E193">
        <v>3.8</v>
      </c>
      <c r="F193">
        <v>2000</v>
      </c>
      <c r="G193" t="s">
        <v>8</v>
      </c>
    </row>
    <row r="194" spans="1:7" x14ac:dyDescent="0.25">
      <c r="A194" t="s">
        <v>58</v>
      </c>
      <c r="B194">
        <v>58590</v>
      </c>
      <c r="C194">
        <v>0.5</v>
      </c>
      <c r="D194">
        <v>0.4</v>
      </c>
      <c r="E194">
        <v>0.8</v>
      </c>
      <c r="F194">
        <v>2000</v>
      </c>
      <c r="G194" t="s">
        <v>8</v>
      </c>
    </row>
    <row r="195" spans="1:7" x14ac:dyDescent="0.25">
      <c r="A195" t="s">
        <v>25</v>
      </c>
      <c r="B195">
        <v>801638</v>
      </c>
      <c r="C195">
        <v>1.7</v>
      </c>
      <c r="D195">
        <v>1.6</v>
      </c>
      <c r="E195">
        <v>1.8</v>
      </c>
      <c r="F195">
        <v>2000</v>
      </c>
      <c r="G195" t="s">
        <v>8</v>
      </c>
    </row>
    <row r="196" spans="1:7" x14ac:dyDescent="0.25">
      <c r="A196" t="s">
        <v>12</v>
      </c>
      <c r="B196">
        <v>460568</v>
      </c>
      <c r="C196">
        <v>2.2999999999999998</v>
      </c>
      <c r="D196">
        <v>2.1</v>
      </c>
      <c r="E196">
        <v>2.4</v>
      </c>
      <c r="F196">
        <v>2000</v>
      </c>
      <c r="G196" t="s">
        <v>8</v>
      </c>
    </row>
    <row r="197" spans="1:7" x14ac:dyDescent="0.25">
      <c r="A197" t="s">
        <v>56</v>
      </c>
      <c r="B197">
        <v>62623</v>
      </c>
      <c r="C197">
        <v>0.7</v>
      </c>
      <c r="D197">
        <v>0.5</v>
      </c>
      <c r="E197">
        <v>1</v>
      </c>
      <c r="F197">
        <v>2000</v>
      </c>
      <c r="G197" t="s">
        <v>8</v>
      </c>
    </row>
    <row r="198" spans="1:7" x14ac:dyDescent="0.25">
      <c r="A198" t="s">
        <v>32</v>
      </c>
      <c r="B198">
        <v>66850</v>
      </c>
      <c r="C198">
        <v>6.2</v>
      </c>
      <c r="D198">
        <v>5.6</v>
      </c>
      <c r="E198">
        <v>6.8</v>
      </c>
      <c r="F198">
        <v>2000</v>
      </c>
      <c r="G198" t="s">
        <v>8</v>
      </c>
    </row>
    <row r="199" spans="1:7" x14ac:dyDescent="0.25">
      <c r="A199" t="s">
        <v>45</v>
      </c>
      <c r="B199">
        <v>706643</v>
      </c>
      <c r="C199">
        <v>1.9</v>
      </c>
      <c r="D199">
        <v>1.8</v>
      </c>
      <c r="E199">
        <v>2</v>
      </c>
      <c r="F199">
        <v>2000</v>
      </c>
      <c r="G199" t="s">
        <v>8</v>
      </c>
    </row>
    <row r="200" spans="1:7" x14ac:dyDescent="0.25">
      <c r="A200" t="s">
        <v>33</v>
      </c>
      <c r="B200">
        <v>318736</v>
      </c>
      <c r="C200">
        <v>2.8</v>
      </c>
      <c r="D200">
        <v>2.6</v>
      </c>
      <c r="E200">
        <v>3</v>
      </c>
      <c r="F200">
        <v>2000</v>
      </c>
      <c r="G200" t="s">
        <v>8</v>
      </c>
    </row>
    <row r="201" spans="1:7" x14ac:dyDescent="0.25">
      <c r="A201" t="s">
        <v>44</v>
      </c>
      <c r="B201">
        <v>106118</v>
      </c>
      <c r="C201">
        <v>1.5</v>
      </c>
      <c r="D201">
        <v>1.2</v>
      </c>
      <c r="E201">
        <v>1.7</v>
      </c>
      <c r="F201">
        <v>2000</v>
      </c>
      <c r="G201" t="s">
        <v>8</v>
      </c>
    </row>
    <row r="202" spans="1:7" x14ac:dyDescent="0.25">
      <c r="A202" t="s">
        <v>46</v>
      </c>
      <c r="B202">
        <v>102151</v>
      </c>
      <c r="C202">
        <v>4.2</v>
      </c>
      <c r="D202">
        <v>3.8</v>
      </c>
      <c r="E202">
        <v>4.5999999999999996</v>
      </c>
      <c r="F202">
        <v>2000</v>
      </c>
      <c r="G202" t="s">
        <v>8</v>
      </c>
    </row>
    <row r="203" spans="1:7" x14ac:dyDescent="0.25">
      <c r="A203" t="s">
        <v>47</v>
      </c>
      <c r="B203">
        <v>270411</v>
      </c>
      <c r="C203">
        <v>2.2000000000000002</v>
      </c>
      <c r="D203">
        <v>2</v>
      </c>
      <c r="E203">
        <v>2.4</v>
      </c>
      <c r="F203">
        <v>2000</v>
      </c>
      <c r="G203" t="s">
        <v>8</v>
      </c>
    </row>
    <row r="204" spans="1:7" x14ac:dyDescent="0.25">
      <c r="A204" t="s">
        <v>48</v>
      </c>
      <c r="B204">
        <v>339301</v>
      </c>
      <c r="C204">
        <v>1.7</v>
      </c>
      <c r="D204">
        <v>1.6</v>
      </c>
      <c r="E204">
        <v>1.8</v>
      </c>
      <c r="F204">
        <v>2000</v>
      </c>
      <c r="G204" t="s">
        <v>8</v>
      </c>
    </row>
    <row r="205" spans="1:7" x14ac:dyDescent="0.25">
      <c r="A205" t="s">
        <v>34</v>
      </c>
      <c r="B205">
        <v>69466</v>
      </c>
      <c r="C205">
        <v>9.8000000000000007</v>
      </c>
      <c r="D205">
        <v>9.1</v>
      </c>
      <c r="E205">
        <v>10.6</v>
      </c>
      <c r="F205">
        <v>2000</v>
      </c>
      <c r="G205" t="s">
        <v>8</v>
      </c>
    </row>
    <row r="206" spans="1:7" x14ac:dyDescent="0.25">
      <c r="A206" t="s">
        <v>13</v>
      </c>
      <c r="B206">
        <v>275403</v>
      </c>
      <c r="C206">
        <v>1.9</v>
      </c>
      <c r="D206">
        <v>1.8</v>
      </c>
      <c r="E206">
        <v>2.1</v>
      </c>
      <c r="F206">
        <v>2000</v>
      </c>
      <c r="G206" t="s">
        <v>8</v>
      </c>
    </row>
    <row r="207" spans="1:7" x14ac:dyDescent="0.25">
      <c r="A207" t="s">
        <v>28</v>
      </c>
      <c r="B207">
        <v>331038</v>
      </c>
      <c r="C207">
        <v>1.1000000000000001</v>
      </c>
      <c r="D207">
        <v>1</v>
      </c>
      <c r="E207">
        <v>1.2</v>
      </c>
      <c r="F207">
        <v>2000</v>
      </c>
      <c r="G207" t="s">
        <v>8</v>
      </c>
    </row>
    <row r="208" spans="1:7" x14ac:dyDescent="0.25">
      <c r="A208" t="s">
        <v>49</v>
      </c>
      <c r="B208">
        <v>551959</v>
      </c>
      <c r="C208">
        <v>5.8</v>
      </c>
      <c r="D208">
        <v>5.6</v>
      </c>
      <c r="E208">
        <v>6</v>
      </c>
      <c r="F208">
        <v>2000</v>
      </c>
      <c r="G208" t="s">
        <v>8</v>
      </c>
    </row>
    <row r="209" spans="1:7" x14ac:dyDescent="0.25">
      <c r="A209" t="s">
        <v>26</v>
      </c>
      <c r="B209">
        <v>211436</v>
      </c>
      <c r="C209">
        <v>5.6</v>
      </c>
      <c r="D209">
        <v>5.3</v>
      </c>
      <c r="E209">
        <v>5.9</v>
      </c>
      <c r="F209">
        <v>2000</v>
      </c>
      <c r="G209" t="s">
        <v>8</v>
      </c>
    </row>
    <row r="210" spans="1:7" x14ac:dyDescent="0.25">
      <c r="A210" t="s">
        <v>59</v>
      </c>
      <c r="B210">
        <v>228630</v>
      </c>
      <c r="C210">
        <v>1.7</v>
      </c>
      <c r="D210">
        <v>1.5</v>
      </c>
      <c r="E210">
        <v>1.9</v>
      </c>
      <c r="F210">
        <v>2000</v>
      </c>
      <c r="G210" t="s">
        <v>8</v>
      </c>
    </row>
    <row r="211" spans="1:7" x14ac:dyDescent="0.25">
      <c r="A211" t="s">
        <v>20</v>
      </c>
      <c r="B211">
        <v>400654</v>
      </c>
      <c r="C211">
        <v>2.7</v>
      </c>
      <c r="D211">
        <v>2.5</v>
      </c>
      <c r="E211">
        <v>2.9</v>
      </c>
      <c r="F211">
        <v>2000</v>
      </c>
      <c r="G211" t="s">
        <v>8</v>
      </c>
    </row>
    <row r="212" spans="1:7" x14ac:dyDescent="0.25">
      <c r="A212" t="s">
        <v>50</v>
      </c>
      <c r="B212">
        <v>33967</v>
      </c>
      <c r="C212">
        <v>5.2</v>
      </c>
      <c r="D212">
        <v>4.4000000000000004</v>
      </c>
      <c r="E212">
        <v>6</v>
      </c>
      <c r="F212">
        <v>2000</v>
      </c>
      <c r="G212" t="s">
        <v>8</v>
      </c>
    </row>
    <row r="213" spans="1:7" x14ac:dyDescent="0.25">
      <c r="A213" t="s">
        <v>51</v>
      </c>
      <c r="B213">
        <v>97463</v>
      </c>
      <c r="C213">
        <v>1.1000000000000001</v>
      </c>
      <c r="D213">
        <v>0.9</v>
      </c>
      <c r="E213">
        <v>1.4</v>
      </c>
      <c r="F213">
        <v>2000</v>
      </c>
      <c r="G213" t="s">
        <v>8</v>
      </c>
    </row>
    <row r="214" spans="1:7" x14ac:dyDescent="0.25">
      <c r="A214" t="s">
        <v>29</v>
      </c>
      <c r="B214">
        <v>50946</v>
      </c>
      <c r="C214">
        <v>3.3</v>
      </c>
      <c r="D214">
        <v>2.9</v>
      </c>
      <c r="E214">
        <v>3.9</v>
      </c>
      <c r="F214">
        <v>2000</v>
      </c>
      <c r="G214" t="s">
        <v>8</v>
      </c>
    </row>
    <row r="215" spans="1:7" x14ac:dyDescent="0.25">
      <c r="A215" t="s">
        <v>35</v>
      </c>
      <c r="B215">
        <v>44032</v>
      </c>
      <c r="C215">
        <v>4.2</v>
      </c>
      <c r="D215">
        <v>3.7</v>
      </c>
      <c r="E215">
        <v>4.9000000000000004</v>
      </c>
      <c r="F215">
        <v>2000</v>
      </c>
      <c r="G215" t="s">
        <v>8</v>
      </c>
    </row>
    <row r="216" spans="1:7" x14ac:dyDescent="0.25">
      <c r="A216" t="s">
        <v>14</v>
      </c>
      <c r="B216">
        <v>334551</v>
      </c>
      <c r="C216">
        <v>2.1</v>
      </c>
      <c r="D216">
        <v>1.9</v>
      </c>
      <c r="E216">
        <v>2.2000000000000002</v>
      </c>
      <c r="F216">
        <v>2000</v>
      </c>
      <c r="G216" t="s">
        <v>8</v>
      </c>
    </row>
    <row r="217" spans="1:7" x14ac:dyDescent="0.25">
      <c r="A217" t="s">
        <v>60</v>
      </c>
      <c r="B217">
        <v>183786</v>
      </c>
      <c r="C217">
        <v>1.5</v>
      </c>
      <c r="D217">
        <v>1.3</v>
      </c>
      <c r="E217">
        <v>1.7</v>
      </c>
      <c r="F217">
        <v>2000</v>
      </c>
      <c r="G217" t="s">
        <v>8</v>
      </c>
    </row>
    <row r="218" spans="1:7" x14ac:dyDescent="0.25">
      <c r="A218" t="s">
        <v>36</v>
      </c>
      <c r="B218">
        <v>986828</v>
      </c>
      <c r="C218">
        <v>2.5</v>
      </c>
      <c r="D218">
        <v>2.4</v>
      </c>
      <c r="E218">
        <v>2.6</v>
      </c>
      <c r="F218">
        <v>2000</v>
      </c>
      <c r="G218" t="s">
        <v>8</v>
      </c>
    </row>
    <row r="219" spans="1:7" x14ac:dyDescent="0.25">
      <c r="A219" t="s">
        <v>21</v>
      </c>
      <c r="B219">
        <v>435822</v>
      </c>
      <c r="C219">
        <v>3.4</v>
      </c>
      <c r="D219">
        <v>3.3</v>
      </c>
      <c r="E219">
        <v>3.6</v>
      </c>
      <c r="F219">
        <v>2000</v>
      </c>
      <c r="G219" t="s">
        <v>8</v>
      </c>
    </row>
    <row r="220" spans="1:7" x14ac:dyDescent="0.25">
      <c r="A220" t="s">
        <v>57</v>
      </c>
      <c r="B220">
        <v>21041</v>
      </c>
      <c r="C220">
        <v>2.9</v>
      </c>
      <c r="D220">
        <v>2.2999999999999998</v>
      </c>
      <c r="E220">
        <v>3.8</v>
      </c>
      <c r="F220">
        <v>2000</v>
      </c>
      <c r="G220" t="s">
        <v>8</v>
      </c>
    </row>
    <row r="221" spans="1:7" x14ac:dyDescent="0.25">
      <c r="A221" t="s">
        <v>52</v>
      </c>
      <c r="B221">
        <v>562133</v>
      </c>
      <c r="C221">
        <v>2.5</v>
      </c>
      <c r="D221">
        <v>2.4</v>
      </c>
      <c r="E221">
        <v>2.6</v>
      </c>
      <c r="F221">
        <v>2000</v>
      </c>
      <c r="G221" t="s">
        <v>8</v>
      </c>
    </row>
    <row r="222" spans="1:7" x14ac:dyDescent="0.25">
      <c r="A222" t="s">
        <v>37</v>
      </c>
      <c r="B222">
        <v>252657</v>
      </c>
      <c r="C222">
        <v>1.1000000000000001</v>
      </c>
      <c r="D222">
        <v>1</v>
      </c>
      <c r="E222">
        <v>1.3</v>
      </c>
      <c r="F222">
        <v>2000</v>
      </c>
      <c r="G222" t="s">
        <v>8</v>
      </c>
    </row>
    <row r="223" spans="1:7" x14ac:dyDescent="0.25">
      <c r="A223" t="s">
        <v>30</v>
      </c>
      <c r="B223">
        <v>154884</v>
      </c>
      <c r="C223">
        <v>4.7</v>
      </c>
      <c r="D223">
        <v>4.4000000000000004</v>
      </c>
      <c r="E223">
        <v>5.0999999999999996</v>
      </c>
      <c r="F223">
        <v>2000</v>
      </c>
      <c r="G223" t="s">
        <v>8</v>
      </c>
    </row>
    <row r="224" spans="1:7" x14ac:dyDescent="0.25">
      <c r="A224" t="s">
        <v>22</v>
      </c>
      <c r="B224">
        <v>573278</v>
      </c>
      <c r="C224">
        <v>4.2</v>
      </c>
      <c r="D224">
        <v>4</v>
      </c>
      <c r="E224">
        <v>4.4000000000000004</v>
      </c>
      <c r="F224">
        <v>2000</v>
      </c>
      <c r="G224" t="s">
        <v>8</v>
      </c>
    </row>
    <row r="225" spans="1:7" x14ac:dyDescent="0.25">
      <c r="A225" t="s">
        <v>38</v>
      </c>
      <c r="B225">
        <v>66153</v>
      </c>
      <c r="C225">
        <v>4.8</v>
      </c>
      <c r="D225">
        <v>4.3</v>
      </c>
      <c r="E225">
        <v>5.3</v>
      </c>
      <c r="F225">
        <v>2000</v>
      </c>
      <c r="G225" t="s">
        <v>8</v>
      </c>
    </row>
    <row r="226" spans="1:7" x14ac:dyDescent="0.25">
      <c r="A226" t="s">
        <v>15</v>
      </c>
      <c r="B226">
        <v>312791</v>
      </c>
      <c r="C226">
        <v>3.1</v>
      </c>
      <c r="D226">
        <v>3</v>
      </c>
      <c r="E226">
        <v>3.4</v>
      </c>
      <c r="F226">
        <v>2000</v>
      </c>
      <c r="G226" t="s">
        <v>8</v>
      </c>
    </row>
    <row r="227" spans="1:7" x14ac:dyDescent="0.25">
      <c r="A227" t="s">
        <v>53</v>
      </c>
      <c r="B227">
        <v>42764</v>
      </c>
      <c r="C227">
        <v>2.9</v>
      </c>
      <c r="D227">
        <v>2.4</v>
      </c>
      <c r="E227">
        <v>3.5</v>
      </c>
      <c r="F227">
        <v>2000</v>
      </c>
      <c r="G227" t="s">
        <v>8</v>
      </c>
    </row>
    <row r="228" spans="1:7" x14ac:dyDescent="0.25">
      <c r="A228" t="s">
        <v>27</v>
      </c>
      <c r="B228">
        <v>479157</v>
      </c>
      <c r="C228">
        <v>0.9</v>
      </c>
      <c r="D228">
        <v>0.8</v>
      </c>
      <c r="E228">
        <v>1</v>
      </c>
      <c r="F228">
        <v>2000</v>
      </c>
      <c r="G228" t="s">
        <v>8</v>
      </c>
    </row>
    <row r="229" spans="1:7" x14ac:dyDescent="0.25">
      <c r="A229" t="s">
        <v>61</v>
      </c>
      <c r="B229">
        <v>1007251</v>
      </c>
      <c r="C229">
        <v>1.3</v>
      </c>
      <c r="D229">
        <v>1.3</v>
      </c>
      <c r="E229">
        <v>1.4</v>
      </c>
      <c r="F229">
        <v>2000</v>
      </c>
      <c r="G229" t="s">
        <v>8</v>
      </c>
    </row>
    <row r="230" spans="1:7" x14ac:dyDescent="0.25">
      <c r="A230" t="s">
        <v>23</v>
      </c>
      <c r="B230">
        <v>69605</v>
      </c>
      <c r="C230">
        <v>2.6</v>
      </c>
      <c r="D230">
        <v>2.2000000000000002</v>
      </c>
      <c r="E230">
        <v>3</v>
      </c>
      <c r="F230">
        <v>2000</v>
      </c>
      <c r="G230" t="s">
        <v>8</v>
      </c>
    </row>
    <row r="231" spans="1:7" x14ac:dyDescent="0.25">
      <c r="A231" t="s">
        <v>55</v>
      </c>
      <c r="B231">
        <v>49725</v>
      </c>
      <c r="C231">
        <v>5.5</v>
      </c>
      <c r="D231">
        <v>4.9000000000000004</v>
      </c>
      <c r="E231">
        <v>6.2</v>
      </c>
      <c r="F231">
        <v>2000</v>
      </c>
      <c r="G231" t="s">
        <v>8</v>
      </c>
    </row>
    <row r="232" spans="1:7" x14ac:dyDescent="0.25">
      <c r="A232" t="s">
        <v>54</v>
      </c>
      <c r="B232">
        <v>265202</v>
      </c>
      <c r="C232">
        <v>1.8</v>
      </c>
      <c r="D232">
        <v>1.6</v>
      </c>
      <c r="E232">
        <v>2</v>
      </c>
      <c r="F232">
        <v>2000</v>
      </c>
      <c r="G232" t="s">
        <v>8</v>
      </c>
    </row>
    <row r="233" spans="1:7" x14ac:dyDescent="0.25">
      <c r="A233" t="s">
        <v>39</v>
      </c>
      <c r="B233">
        <v>421362</v>
      </c>
      <c r="C233">
        <v>1.1000000000000001</v>
      </c>
      <c r="D233">
        <v>1</v>
      </c>
      <c r="E233">
        <v>1.2</v>
      </c>
      <c r="F233">
        <v>2000</v>
      </c>
      <c r="G233" t="s">
        <v>8</v>
      </c>
    </row>
    <row r="234" spans="1:7" x14ac:dyDescent="0.25">
      <c r="A234" t="s">
        <v>16</v>
      </c>
      <c r="B234">
        <v>122080</v>
      </c>
      <c r="C234">
        <v>4.2</v>
      </c>
      <c r="D234">
        <v>3.9</v>
      </c>
      <c r="E234">
        <v>4.5999999999999996</v>
      </c>
      <c r="F234">
        <v>2000</v>
      </c>
      <c r="G234" t="s">
        <v>8</v>
      </c>
    </row>
    <row r="235" spans="1:7" x14ac:dyDescent="0.25">
      <c r="A235" t="s">
        <v>24</v>
      </c>
      <c r="B235">
        <v>217566</v>
      </c>
      <c r="C235">
        <v>5.6</v>
      </c>
      <c r="D235">
        <v>5.3</v>
      </c>
      <c r="E235">
        <v>5.9</v>
      </c>
      <c r="F235">
        <v>2000</v>
      </c>
      <c r="G235" t="s">
        <v>8</v>
      </c>
    </row>
    <row r="236" spans="1:7" x14ac:dyDescent="0.25">
      <c r="A236" t="s">
        <v>40</v>
      </c>
      <c r="B236">
        <v>19981</v>
      </c>
      <c r="C236">
        <v>2.8</v>
      </c>
      <c r="D236">
        <v>2.2000000000000002</v>
      </c>
      <c r="E236">
        <v>3.6</v>
      </c>
      <c r="F236">
        <v>2000</v>
      </c>
      <c r="G236" t="s">
        <v>8</v>
      </c>
    </row>
    <row r="237" spans="1:7" x14ac:dyDescent="0.25">
      <c r="A237" t="s">
        <v>17</v>
      </c>
      <c r="B237">
        <v>273698</v>
      </c>
      <c r="C237">
        <v>1.6</v>
      </c>
      <c r="D237">
        <v>1.5</v>
      </c>
      <c r="E237">
        <v>1.8</v>
      </c>
      <c r="F237">
        <v>2001</v>
      </c>
      <c r="G237" t="s">
        <v>8</v>
      </c>
    </row>
    <row r="238" spans="1:7" x14ac:dyDescent="0.25">
      <c r="A238" t="s">
        <v>41</v>
      </c>
      <c r="B238">
        <v>54204</v>
      </c>
      <c r="C238">
        <v>3.6</v>
      </c>
      <c r="D238">
        <v>3.1</v>
      </c>
      <c r="E238">
        <v>4.0999999999999996</v>
      </c>
      <c r="F238">
        <v>2001</v>
      </c>
      <c r="G238" t="s">
        <v>8</v>
      </c>
    </row>
    <row r="239" spans="1:7" x14ac:dyDescent="0.25">
      <c r="A239" t="s">
        <v>11</v>
      </c>
      <c r="B239">
        <v>312970</v>
      </c>
      <c r="C239">
        <v>3.7</v>
      </c>
      <c r="D239">
        <v>3.5</v>
      </c>
      <c r="E239">
        <v>3.9</v>
      </c>
      <c r="F239">
        <v>2001</v>
      </c>
      <c r="G239" t="s">
        <v>8</v>
      </c>
    </row>
    <row r="240" spans="1:7" x14ac:dyDescent="0.25">
      <c r="A240" t="s">
        <v>18</v>
      </c>
      <c r="B240">
        <v>218750</v>
      </c>
      <c r="C240">
        <v>5.0999999999999996</v>
      </c>
      <c r="D240">
        <v>4.8</v>
      </c>
      <c r="E240">
        <v>5.4</v>
      </c>
      <c r="F240">
        <v>2001</v>
      </c>
      <c r="G240" t="s">
        <v>8</v>
      </c>
    </row>
    <row r="241" spans="1:7" x14ac:dyDescent="0.25">
      <c r="A241" t="s">
        <v>42</v>
      </c>
      <c r="B241">
        <v>2471781</v>
      </c>
      <c r="C241">
        <v>1.2</v>
      </c>
      <c r="D241">
        <v>1.2</v>
      </c>
      <c r="E241">
        <v>1.3</v>
      </c>
      <c r="F241">
        <v>2001</v>
      </c>
      <c r="G241" t="s">
        <v>8</v>
      </c>
    </row>
    <row r="242" spans="1:7" x14ac:dyDescent="0.25">
      <c r="A242" t="s">
        <v>19</v>
      </c>
      <c r="B242">
        <v>145270</v>
      </c>
      <c r="C242">
        <v>1.8</v>
      </c>
      <c r="D242">
        <v>1.6</v>
      </c>
      <c r="E242">
        <v>2</v>
      </c>
      <c r="F242">
        <v>2001</v>
      </c>
      <c r="G242" t="s">
        <v>8</v>
      </c>
    </row>
    <row r="243" spans="1:7" x14ac:dyDescent="0.25">
      <c r="A243" t="s">
        <v>31</v>
      </c>
      <c r="B243">
        <v>170794</v>
      </c>
      <c r="C243">
        <v>0.6</v>
      </c>
      <c r="D243">
        <v>0.5</v>
      </c>
      <c r="E243">
        <v>0.7</v>
      </c>
      <c r="F243">
        <v>2001</v>
      </c>
      <c r="G243" t="s">
        <v>8</v>
      </c>
    </row>
    <row r="244" spans="1:7" x14ac:dyDescent="0.25">
      <c r="A244" t="s">
        <v>43</v>
      </c>
      <c r="B244">
        <v>46003</v>
      </c>
      <c r="C244">
        <v>2.8</v>
      </c>
      <c r="D244">
        <v>2.2999999999999998</v>
      </c>
      <c r="E244">
        <v>3.3</v>
      </c>
      <c r="F244">
        <v>2001</v>
      </c>
      <c r="G244" t="s">
        <v>8</v>
      </c>
    </row>
    <row r="245" spans="1:7" x14ac:dyDescent="0.25">
      <c r="A245" t="s">
        <v>58</v>
      </c>
      <c r="B245">
        <v>58799</v>
      </c>
      <c r="C245">
        <v>0.5</v>
      </c>
      <c r="D245">
        <v>0.4</v>
      </c>
      <c r="E245">
        <v>0.7</v>
      </c>
      <c r="F245">
        <v>2001</v>
      </c>
      <c r="G245" t="s">
        <v>8</v>
      </c>
    </row>
    <row r="246" spans="1:7" x14ac:dyDescent="0.25">
      <c r="A246" t="s">
        <v>25</v>
      </c>
      <c r="B246">
        <v>904760</v>
      </c>
      <c r="C246">
        <v>1.7</v>
      </c>
      <c r="D246">
        <v>1.6</v>
      </c>
      <c r="E246">
        <v>1.7</v>
      </c>
      <c r="F246">
        <v>2001</v>
      </c>
      <c r="G246" t="s">
        <v>8</v>
      </c>
    </row>
    <row r="247" spans="1:7" x14ac:dyDescent="0.25">
      <c r="A247" t="s">
        <v>12</v>
      </c>
      <c r="B247">
        <v>540112</v>
      </c>
      <c r="C247">
        <v>2.4</v>
      </c>
      <c r="D247">
        <v>2.2999999999999998</v>
      </c>
      <c r="E247">
        <v>2.5</v>
      </c>
      <c r="F247">
        <v>2001</v>
      </c>
      <c r="G247" t="s">
        <v>8</v>
      </c>
    </row>
    <row r="248" spans="1:7" x14ac:dyDescent="0.25">
      <c r="A248" t="s">
        <v>56</v>
      </c>
      <c r="B248">
        <v>64743</v>
      </c>
      <c r="C248">
        <v>0.7</v>
      </c>
      <c r="D248">
        <v>0.5</v>
      </c>
      <c r="E248">
        <v>0.9</v>
      </c>
      <c r="F248">
        <v>2001</v>
      </c>
      <c r="G248" t="s">
        <v>8</v>
      </c>
    </row>
    <row r="249" spans="1:7" x14ac:dyDescent="0.25">
      <c r="A249" t="s">
        <v>32</v>
      </c>
      <c r="B249">
        <v>82400</v>
      </c>
      <c r="C249">
        <v>6.1</v>
      </c>
      <c r="D249">
        <v>5.6</v>
      </c>
      <c r="E249">
        <v>6.6</v>
      </c>
      <c r="F249">
        <v>2001</v>
      </c>
      <c r="G249" t="s">
        <v>8</v>
      </c>
    </row>
    <row r="250" spans="1:7" x14ac:dyDescent="0.25">
      <c r="A250" t="s">
        <v>45</v>
      </c>
      <c r="B250">
        <v>761748</v>
      </c>
      <c r="C250">
        <v>2</v>
      </c>
      <c r="D250">
        <v>1.9</v>
      </c>
      <c r="E250">
        <v>2.1</v>
      </c>
      <c r="F250">
        <v>2001</v>
      </c>
      <c r="G250" t="s">
        <v>8</v>
      </c>
    </row>
    <row r="251" spans="1:7" x14ac:dyDescent="0.25">
      <c r="A251" t="s">
        <v>33</v>
      </c>
      <c r="B251">
        <v>356775</v>
      </c>
      <c r="C251">
        <v>3</v>
      </c>
      <c r="D251">
        <v>2.8</v>
      </c>
      <c r="E251">
        <v>3.2</v>
      </c>
      <c r="F251">
        <v>2001</v>
      </c>
      <c r="G251" t="s">
        <v>8</v>
      </c>
    </row>
    <row r="252" spans="1:7" x14ac:dyDescent="0.25">
      <c r="A252" t="s">
        <v>44</v>
      </c>
      <c r="B252">
        <v>118235</v>
      </c>
      <c r="C252">
        <v>1.7</v>
      </c>
      <c r="D252">
        <v>1.5</v>
      </c>
      <c r="E252">
        <v>2</v>
      </c>
      <c r="F252">
        <v>2001</v>
      </c>
      <c r="G252" t="s">
        <v>8</v>
      </c>
    </row>
    <row r="253" spans="1:7" x14ac:dyDescent="0.25">
      <c r="A253" t="s">
        <v>46</v>
      </c>
      <c r="B253">
        <v>112351</v>
      </c>
      <c r="C253">
        <v>4.5</v>
      </c>
      <c r="D253">
        <v>4.0999999999999996</v>
      </c>
      <c r="E253">
        <v>4.9000000000000004</v>
      </c>
      <c r="F253">
        <v>2001</v>
      </c>
      <c r="G253" t="s">
        <v>8</v>
      </c>
    </row>
    <row r="254" spans="1:7" x14ac:dyDescent="0.25">
      <c r="A254" t="s">
        <v>47</v>
      </c>
      <c r="B254">
        <v>286937</v>
      </c>
      <c r="C254">
        <v>2.6</v>
      </c>
      <c r="D254">
        <v>2.4</v>
      </c>
      <c r="E254">
        <v>2.8</v>
      </c>
      <c r="F254">
        <v>2001</v>
      </c>
      <c r="G254" t="s">
        <v>8</v>
      </c>
    </row>
    <row r="255" spans="1:7" x14ac:dyDescent="0.25">
      <c r="A255" t="s">
        <v>48</v>
      </c>
      <c r="B255">
        <v>396329</v>
      </c>
      <c r="C255">
        <v>1.6</v>
      </c>
      <c r="D255">
        <v>1.5</v>
      </c>
      <c r="E255">
        <v>1.7</v>
      </c>
      <c r="F255">
        <v>2001</v>
      </c>
      <c r="G255" t="s">
        <v>8</v>
      </c>
    </row>
    <row r="256" spans="1:7" x14ac:dyDescent="0.25">
      <c r="A256" t="s">
        <v>34</v>
      </c>
      <c r="B256">
        <v>73985</v>
      </c>
      <c r="C256">
        <v>12</v>
      </c>
      <c r="D256">
        <v>11.2</v>
      </c>
      <c r="E256">
        <v>12.8</v>
      </c>
      <c r="F256">
        <v>2001</v>
      </c>
      <c r="G256" t="s">
        <v>8</v>
      </c>
    </row>
    <row r="257" spans="1:7" x14ac:dyDescent="0.25">
      <c r="A257" t="s">
        <v>13</v>
      </c>
      <c r="B257">
        <v>297394</v>
      </c>
      <c r="C257">
        <v>2.5</v>
      </c>
      <c r="D257">
        <v>2.2999999999999998</v>
      </c>
      <c r="E257">
        <v>2.7</v>
      </c>
      <c r="F257">
        <v>2001</v>
      </c>
      <c r="G257" t="s">
        <v>8</v>
      </c>
    </row>
    <row r="258" spans="1:7" x14ac:dyDescent="0.25">
      <c r="A258" t="s">
        <v>28</v>
      </c>
      <c r="B258">
        <v>334015</v>
      </c>
      <c r="C258">
        <v>1.2</v>
      </c>
      <c r="D258">
        <v>1.1000000000000001</v>
      </c>
      <c r="E258">
        <v>1.3</v>
      </c>
      <c r="F258">
        <v>2001</v>
      </c>
      <c r="G258" t="s">
        <v>8</v>
      </c>
    </row>
    <row r="259" spans="1:7" x14ac:dyDescent="0.25">
      <c r="A259" t="s">
        <v>49</v>
      </c>
      <c r="B259">
        <v>592669</v>
      </c>
      <c r="C259">
        <v>7.1</v>
      </c>
      <c r="D259">
        <v>6.9</v>
      </c>
      <c r="E259">
        <v>7.3</v>
      </c>
      <c r="F259">
        <v>2001</v>
      </c>
      <c r="G259" t="s">
        <v>8</v>
      </c>
    </row>
    <row r="260" spans="1:7" x14ac:dyDescent="0.25">
      <c r="A260" t="s">
        <v>26</v>
      </c>
      <c r="B260">
        <v>220104</v>
      </c>
      <c r="C260">
        <v>6.5</v>
      </c>
      <c r="D260">
        <v>6.2</v>
      </c>
      <c r="E260">
        <v>6.9</v>
      </c>
      <c r="F260">
        <v>2001</v>
      </c>
      <c r="G260" t="s">
        <v>8</v>
      </c>
    </row>
    <row r="261" spans="1:7" x14ac:dyDescent="0.25">
      <c r="A261" t="s">
        <v>59</v>
      </c>
      <c r="B261">
        <v>278423</v>
      </c>
      <c r="C261">
        <v>1.6</v>
      </c>
      <c r="D261">
        <v>1.5</v>
      </c>
      <c r="E261">
        <v>1.8</v>
      </c>
      <c r="F261">
        <v>2001</v>
      </c>
      <c r="G261" t="s">
        <v>8</v>
      </c>
    </row>
    <row r="262" spans="1:7" x14ac:dyDescent="0.25">
      <c r="A262" t="s">
        <v>20</v>
      </c>
      <c r="B262">
        <v>429228</v>
      </c>
      <c r="C262">
        <v>3</v>
      </c>
      <c r="D262">
        <v>2.8</v>
      </c>
      <c r="E262">
        <v>3.1</v>
      </c>
      <c r="F262">
        <v>2001</v>
      </c>
      <c r="G262" t="s">
        <v>8</v>
      </c>
    </row>
    <row r="263" spans="1:7" x14ac:dyDescent="0.25">
      <c r="A263" t="s">
        <v>50</v>
      </c>
      <c r="B263">
        <v>36697</v>
      </c>
      <c r="C263">
        <v>6.2</v>
      </c>
      <c r="D263">
        <v>5.4</v>
      </c>
      <c r="E263">
        <v>7</v>
      </c>
      <c r="F263">
        <v>2001</v>
      </c>
      <c r="G263" t="s">
        <v>8</v>
      </c>
    </row>
    <row r="264" spans="1:7" x14ac:dyDescent="0.25">
      <c r="A264" t="s">
        <v>51</v>
      </c>
      <c r="B264">
        <v>105601</v>
      </c>
      <c r="C264">
        <v>1.1000000000000001</v>
      </c>
      <c r="D264">
        <v>0.9</v>
      </c>
      <c r="E264">
        <v>1.3</v>
      </c>
      <c r="F264">
        <v>2001</v>
      </c>
      <c r="G264" t="s">
        <v>8</v>
      </c>
    </row>
    <row r="265" spans="1:7" x14ac:dyDescent="0.25">
      <c r="A265" t="s">
        <v>29</v>
      </c>
      <c r="B265">
        <v>53446</v>
      </c>
      <c r="C265">
        <v>4.3</v>
      </c>
      <c r="D265">
        <v>3.8</v>
      </c>
      <c r="E265">
        <v>4.9000000000000004</v>
      </c>
      <c r="F265">
        <v>2001</v>
      </c>
      <c r="G265" t="s">
        <v>8</v>
      </c>
    </row>
    <row r="266" spans="1:7" x14ac:dyDescent="0.25">
      <c r="A266" t="s">
        <v>35</v>
      </c>
      <c r="B266">
        <v>45367</v>
      </c>
      <c r="C266">
        <v>4.3</v>
      </c>
      <c r="D266">
        <v>3.7</v>
      </c>
      <c r="E266">
        <v>4.9000000000000004</v>
      </c>
      <c r="F266">
        <v>2001</v>
      </c>
      <c r="G266" t="s">
        <v>8</v>
      </c>
    </row>
    <row r="267" spans="1:7" x14ac:dyDescent="0.25">
      <c r="A267" t="s">
        <v>14</v>
      </c>
      <c r="B267">
        <v>347409</v>
      </c>
      <c r="C267">
        <v>2.1</v>
      </c>
      <c r="D267">
        <v>2</v>
      </c>
      <c r="E267">
        <v>2.2999999999999998</v>
      </c>
      <c r="F267">
        <v>2001</v>
      </c>
      <c r="G267" t="s">
        <v>8</v>
      </c>
    </row>
    <row r="268" spans="1:7" x14ac:dyDescent="0.25">
      <c r="A268" t="s">
        <v>60</v>
      </c>
      <c r="B268">
        <v>196635</v>
      </c>
      <c r="C268">
        <v>1.7</v>
      </c>
      <c r="D268">
        <v>1.5</v>
      </c>
      <c r="E268">
        <v>1.9</v>
      </c>
      <c r="F268">
        <v>2001</v>
      </c>
      <c r="G268" t="s">
        <v>8</v>
      </c>
    </row>
    <row r="269" spans="1:7" x14ac:dyDescent="0.25">
      <c r="A269" t="s">
        <v>36</v>
      </c>
      <c r="B269">
        <v>1085474</v>
      </c>
      <c r="C269">
        <v>2.5</v>
      </c>
      <c r="D269">
        <v>2.4</v>
      </c>
      <c r="E269">
        <v>2.6</v>
      </c>
      <c r="F269">
        <v>2001</v>
      </c>
      <c r="G269" t="s">
        <v>8</v>
      </c>
    </row>
    <row r="270" spans="1:7" x14ac:dyDescent="0.25">
      <c r="A270" t="s">
        <v>21</v>
      </c>
      <c r="B270">
        <v>482049</v>
      </c>
      <c r="C270">
        <v>3.5</v>
      </c>
      <c r="D270">
        <v>3.3</v>
      </c>
      <c r="E270">
        <v>3.6</v>
      </c>
      <c r="F270">
        <v>2001</v>
      </c>
      <c r="G270" t="s">
        <v>8</v>
      </c>
    </row>
    <row r="271" spans="1:7" x14ac:dyDescent="0.25">
      <c r="A271" t="s">
        <v>57</v>
      </c>
      <c r="B271">
        <v>21553</v>
      </c>
      <c r="C271">
        <v>3.2</v>
      </c>
      <c r="D271">
        <v>2.5</v>
      </c>
      <c r="E271">
        <v>4</v>
      </c>
      <c r="F271">
        <v>2001</v>
      </c>
      <c r="G271" t="s">
        <v>8</v>
      </c>
    </row>
    <row r="272" spans="1:7" x14ac:dyDescent="0.25">
      <c r="A272" t="s">
        <v>52</v>
      </c>
      <c r="B272">
        <v>680239</v>
      </c>
      <c r="C272">
        <v>2.5</v>
      </c>
      <c r="D272">
        <v>2.2999999999999998</v>
      </c>
      <c r="E272">
        <v>2.6</v>
      </c>
      <c r="F272">
        <v>2001</v>
      </c>
      <c r="G272" t="s">
        <v>8</v>
      </c>
    </row>
    <row r="273" spans="1:7" x14ac:dyDescent="0.25">
      <c r="A273" t="s">
        <v>37</v>
      </c>
      <c r="B273">
        <v>277750</v>
      </c>
      <c r="C273">
        <v>1.3</v>
      </c>
      <c r="D273">
        <v>1.2</v>
      </c>
      <c r="E273">
        <v>1.5</v>
      </c>
      <c r="F273">
        <v>2001</v>
      </c>
      <c r="G273" t="s">
        <v>8</v>
      </c>
    </row>
    <row r="274" spans="1:7" x14ac:dyDescent="0.25">
      <c r="A274" t="s">
        <v>30</v>
      </c>
      <c r="B274">
        <v>165685</v>
      </c>
      <c r="C274">
        <v>5</v>
      </c>
      <c r="D274">
        <v>4.5999999999999996</v>
      </c>
      <c r="E274">
        <v>5.3</v>
      </c>
      <c r="F274">
        <v>2001</v>
      </c>
      <c r="G274" t="s">
        <v>8</v>
      </c>
    </row>
    <row r="275" spans="1:7" x14ac:dyDescent="0.25">
      <c r="A275" t="s">
        <v>22</v>
      </c>
      <c r="B275">
        <v>589318</v>
      </c>
      <c r="C275">
        <v>5.2</v>
      </c>
      <c r="D275">
        <v>5</v>
      </c>
      <c r="E275">
        <v>5.4</v>
      </c>
      <c r="F275">
        <v>2001</v>
      </c>
      <c r="G275" t="s">
        <v>8</v>
      </c>
    </row>
    <row r="276" spans="1:7" x14ac:dyDescent="0.25">
      <c r="A276" t="s">
        <v>38</v>
      </c>
      <c r="B276">
        <v>69924</v>
      </c>
      <c r="C276">
        <v>5.2</v>
      </c>
      <c r="D276">
        <v>4.7</v>
      </c>
      <c r="E276">
        <v>5.8</v>
      </c>
      <c r="F276">
        <v>2001</v>
      </c>
      <c r="G276" t="s">
        <v>8</v>
      </c>
    </row>
    <row r="277" spans="1:7" x14ac:dyDescent="0.25">
      <c r="A277" t="s">
        <v>15</v>
      </c>
      <c r="B277">
        <v>352715</v>
      </c>
      <c r="C277">
        <v>3.2</v>
      </c>
      <c r="D277">
        <v>3</v>
      </c>
      <c r="E277">
        <v>3.4</v>
      </c>
      <c r="F277">
        <v>2001</v>
      </c>
      <c r="G277" t="s">
        <v>8</v>
      </c>
    </row>
    <row r="278" spans="1:7" x14ac:dyDescent="0.25">
      <c r="A278" t="s">
        <v>53</v>
      </c>
      <c r="B278">
        <v>47275</v>
      </c>
      <c r="C278">
        <v>2.6</v>
      </c>
      <c r="D278">
        <v>2.1</v>
      </c>
      <c r="E278">
        <v>3.1</v>
      </c>
      <c r="F278">
        <v>2001</v>
      </c>
      <c r="G278" t="s">
        <v>8</v>
      </c>
    </row>
    <row r="279" spans="1:7" x14ac:dyDescent="0.25">
      <c r="A279" t="s">
        <v>27</v>
      </c>
      <c r="B279">
        <v>514766</v>
      </c>
      <c r="C279">
        <v>0.8</v>
      </c>
      <c r="D279">
        <v>0.7</v>
      </c>
      <c r="E279">
        <v>0.9</v>
      </c>
      <c r="F279">
        <v>2001</v>
      </c>
      <c r="G279" t="s">
        <v>8</v>
      </c>
    </row>
    <row r="280" spans="1:7" x14ac:dyDescent="0.25">
      <c r="A280" t="s">
        <v>61</v>
      </c>
      <c r="B280">
        <v>1054202</v>
      </c>
      <c r="C280">
        <v>1.6</v>
      </c>
      <c r="D280">
        <v>1.6</v>
      </c>
      <c r="E280">
        <v>1.7</v>
      </c>
      <c r="F280">
        <v>2001</v>
      </c>
      <c r="G280" t="s">
        <v>8</v>
      </c>
    </row>
    <row r="281" spans="1:7" x14ac:dyDescent="0.25">
      <c r="A281" t="s">
        <v>23</v>
      </c>
      <c r="B281">
        <v>72832</v>
      </c>
      <c r="C281">
        <v>2.9</v>
      </c>
      <c r="D281">
        <v>2.5</v>
      </c>
      <c r="E281">
        <v>3.3</v>
      </c>
      <c r="F281">
        <v>2001</v>
      </c>
      <c r="G281" t="s">
        <v>8</v>
      </c>
    </row>
    <row r="282" spans="1:7" x14ac:dyDescent="0.25">
      <c r="A282" t="s">
        <v>55</v>
      </c>
      <c r="B282">
        <v>51215</v>
      </c>
      <c r="C282">
        <v>6.2</v>
      </c>
      <c r="D282">
        <v>5.6</v>
      </c>
      <c r="E282">
        <v>7</v>
      </c>
      <c r="F282">
        <v>2001</v>
      </c>
      <c r="G282" t="s">
        <v>8</v>
      </c>
    </row>
    <row r="283" spans="1:7" x14ac:dyDescent="0.25">
      <c r="A283" t="s">
        <v>54</v>
      </c>
      <c r="B283">
        <v>260389</v>
      </c>
      <c r="C283">
        <v>2.2000000000000002</v>
      </c>
      <c r="D283">
        <v>2</v>
      </c>
      <c r="E283">
        <v>2.4</v>
      </c>
      <c r="F283">
        <v>2001</v>
      </c>
      <c r="G283" t="s">
        <v>8</v>
      </c>
    </row>
    <row r="284" spans="1:7" x14ac:dyDescent="0.25">
      <c r="A284" t="s">
        <v>39</v>
      </c>
      <c r="B284">
        <v>440348</v>
      </c>
      <c r="C284">
        <v>1.2</v>
      </c>
      <c r="D284">
        <v>1.1000000000000001</v>
      </c>
      <c r="E284">
        <v>1.3</v>
      </c>
      <c r="F284">
        <v>2001</v>
      </c>
      <c r="G284" t="s">
        <v>8</v>
      </c>
    </row>
    <row r="285" spans="1:7" x14ac:dyDescent="0.25">
      <c r="A285" t="s">
        <v>16</v>
      </c>
      <c r="B285">
        <v>123188</v>
      </c>
      <c r="C285">
        <v>5.2</v>
      </c>
      <c r="D285">
        <v>4.9000000000000004</v>
      </c>
      <c r="E285">
        <v>5.7</v>
      </c>
      <c r="F285">
        <v>2001</v>
      </c>
      <c r="G285" t="s">
        <v>8</v>
      </c>
    </row>
    <row r="286" spans="1:7" x14ac:dyDescent="0.25">
      <c r="A286" t="s">
        <v>24</v>
      </c>
      <c r="B286">
        <v>238280</v>
      </c>
      <c r="C286">
        <v>6.2</v>
      </c>
      <c r="D286">
        <v>5.9</v>
      </c>
      <c r="E286">
        <v>6.5</v>
      </c>
      <c r="F286">
        <v>2001</v>
      </c>
      <c r="G286" t="s">
        <v>8</v>
      </c>
    </row>
    <row r="287" spans="1:7" x14ac:dyDescent="0.25">
      <c r="A287" t="s">
        <v>40</v>
      </c>
      <c r="B287">
        <v>23603</v>
      </c>
      <c r="C287">
        <v>3.1</v>
      </c>
      <c r="D287">
        <v>2.5</v>
      </c>
      <c r="E287">
        <v>3.9</v>
      </c>
      <c r="F287">
        <v>2001</v>
      </c>
      <c r="G287" t="s">
        <v>8</v>
      </c>
    </row>
    <row r="288" spans="1:7" x14ac:dyDescent="0.25">
      <c r="A288" t="s">
        <v>17</v>
      </c>
      <c r="B288">
        <v>301754</v>
      </c>
      <c r="C288">
        <v>1.8</v>
      </c>
      <c r="D288">
        <v>1.6</v>
      </c>
      <c r="E288">
        <v>1.9</v>
      </c>
      <c r="F288">
        <v>2002</v>
      </c>
      <c r="G288" t="s">
        <v>8</v>
      </c>
    </row>
    <row r="289" spans="1:7" x14ac:dyDescent="0.25">
      <c r="A289" t="s">
        <v>41</v>
      </c>
      <c r="B289">
        <v>57115</v>
      </c>
      <c r="C289">
        <v>3.9</v>
      </c>
      <c r="D289">
        <v>3.4</v>
      </c>
      <c r="E289">
        <v>4.4000000000000004</v>
      </c>
      <c r="F289">
        <v>2002</v>
      </c>
      <c r="G289" t="s">
        <v>8</v>
      </c>
    </row>
    <row r="290" spans="1:7" x14ac:dyDescent="0.25">
      <c r="A290" t="s">
        <v>11</v>
      </c>
      <c r="B290">
        <v>373705</v>
      </c>
      <c r="C290">
        <v>3.9</v>
      </c>
      <c r="D290">
        <v>3.8</v>
      </c>
      <c r="E290">
        <v>4.2</v>
      </c>
      <c r="F290">
        <v>2002</v>
      </c>
      <c r="G290" t="s">
        <v>8</v>
      </c>
    </row>
    <row r="291" spans="1:7" x14ac:dyDescent="0.25">
      <c r="A291" t="s">
        <v>18</v>
      </c>
      <c r="B291">
        <v>249902</v>
      </c>
      <c r="C291">
        <v>5</v>
      </c>
      <c r="D291">
        <v>4.7</v>
      </c>
      <c r="E291">
        <v>5.3</v>
      </c>
      <c r="F291">
        <v>2002</v>
      </c>
      <c r="G291" t="s">
        <v>8</v>
      </c>
    </row>
    <row r="292" spans="1:7" x14ac:dyDescent="0.25">
      <c r="A292" t="s">
        <v>42</v>
      </c>
      <c r="B292">
        <v>2695067</v>
      </c>
      <c r="C292">
        <v>1.4</v>
      </c>
      <c r="D292">
        <v>1.4</v>
      </c>
      <c r="E292">
        <v>1.4</v>
      </c>
      <c r="F292">
        <v>2002</v>
      </c>
      <c r="G292" t="s">
        <v>8</v>
      </c>
    </row>
    <row r="293" spans="1:7" x14ac:dyDescent="0.25">
      <c r="A293" t="s">
        <v>19</v>
      </c>
      <c r="B293">
        <v>156929</v>
      </c>
      <c r="C293">
        <v>2</v>
      </c>
      <c r="D293">
        <v>1.8</v>
      </c>
      <c r="E293">
        <v>2.2000000000000002</v>
      </c>
      <c r="F293">
        <v>2002</v>
      </c>
      <c r="G293" t="s">
        <v>8</v>
      </c>
    </row>
    <row r="294" spans="1:7" x14ac:dyDescent="0.25">
      <c r="A294" t="s">
        <v>31</v>
      </c>
      <c r="B294">
        <v>182671</v>
      </c>
      <c r="C294">
        <v>0.6</v>
      </c>
      <c r="D294">
        <v>0.5</v>
      </c>
      <c r="E294">
        <v>0.8</v>
      </c>
      <c r="F294">
        <v>2002</v>
      </c>
      <c r="G294" t="s">
        <v>8</v>
      </c>
    </row>
    <row r="295" spans="1:7" x14ac:dyDescent="0.25">
      <c r="A295" t="s">
        <v>43</v>
      </c>
      <c r="B295">
        <v>49318</v>
      </c>
      <c r="C295">
        <v>4</v>
      </c>
      <c r="D295">
        <v>3.5</v>
      </c>
      <c r="E295">
        <v>4.5999999999999996</v>
      </c>
      <c r="F295">
        <v>2002</v>
      </c>
      <c r="G295" t="s">
        <v>8</v>
      </c>
    </row>
    <row r="296" spans="1:7" x14ac:dyDescent="0.25">
      <c r="A296" t="s">
        <v>58</v>
      </c>
      <c r="B296">
        <v>56388</v>
      </c>
      <c r="C296">
        <v>0.4</v>
      </c>
      <c r="D296">
        <v>0.3</v>
      </c>
      <c r="E296">
        <v>0.7</v>
      </c>
      <c r="F296">
        <v>2002</v>
      </c>
      <c r="G296" t="s">
        <v>8</v>
      </c>
    </row>
    <row r="297" spans="1:7" x14ac:dyDescent="0.25">
      <c r="A297" t="s">
        <v>25</v>
      </c>
      <c r="B297">
        <v>998003</v>
      </c>
      <c r="C297">
        <v>1.7</v>
      </c>
      <c r="D297">
        <v>1.7</v>
      </c>
      <c r="E297">
        <v>1.8</v>
      </c>
      <c r="F297">
        <v>2002</v>
      </c>
      <c r="G297" t="s">
        <v>8</v>
      </c>
    </row>
    <row r="298" spans="1:7" x14ac:dyDescent="0.25">
      <c r="A298" t="s">
        <v>12</v>
      </c>
      <c r="B298">
        <v>606252</v>
      </c>
      <c r="C298">
        <v>2.7</v>
      </c>
      <c r="D298">
        <v>2.6</v>
      </c>
      <c r="E298">
        <v>2.9</v>
      </c>
      <c r="F298">
        <v>2002</v>
      </c>
      <c r="G298" t="s">
        <v>8</v>
      </c>
    </row>
    <row r="299" spans="1:7" x14ac:dyDescent="0.25">
      <c r="A299" t="s">
        <v>56</v>
      </c>
      <c r="B299">
        <v>68692</v>
      </c>
      <c r="C299">
        <v>0.7</v>
      </c>
      <c r="D299">
        <v>0.5</v>
      </c>
      <c r="E299">
        <v>0.9</v>
      </c>
      <c r="F299">
        <v>2002</v>
      </c>
      <c r="G299" t="s">
        <v>8</v>
      </c>
    </row>
    <row r="300" spans="1:7" x14ac:dyDescent="0.25">
      <c r="A300" t="s">
        <v>32</v>
      </c>
      <c r="B300">
        <v>90875</v>
      </c>
      <c r="C300">
        <v>7</v>
      </c>
      <c r="D300">
        <v>6.4</v>
      </c>
      <c r="E300">
        <v>7.5</v>
      </c>
      <c r="F300">
        <v>2002</v>
      </c>
      <c r="G300" t="s">
        <v>8</v>
      </c>
    </row>
    <row r="301" spans="1:7" x14ac:dyDescent="0.25">
      <c r="A301" t="s">
        <v>45</v>
      </c>
      <c r="B301">
        <v>784475</v>
      </c>
      <c r="C301">
        <v>2.2000000000000002</v>
      </c>
      <c r="D301">
        <v>2.1</v>
      </c>
      <c r="E301">
        <v>2.2999999999999998</v>
      </c>
      <c r="F301">
        <v>2002</v>
      </c>
      <c r="G301" t="s">
        <v>8</v>
      </c>
    </row>
    <row r="302" spans="1:7" x14ac:dyDescent="0.25">
      <c r="A302" t="s">
        <v>33</v>
      </c>
      <c r="B302">
        <v>388141</v>
      </c>
      <c r="C302">
        <v>3.7</v>
      </c>
      <c r="D302">
        <v>3.5</v>
      </c>
      <c r="E302">
        <v>3.9</v>
      </c>
      <c r="F302">
        <v>2002</v>
      </c>
      <c r="G302" t="s">
        <v>8</v>
      </c>
    </row>
    <row r="303" spans="1:7" x14ac:dyDescent="0.25">
      <c r="A303" t="s">
        <v>44</v>
      </c>
      <c r="B303">
        <v>129963</v>
      </c>
      <c r="C303">
        <v>3.3</v>
      </c>
      <c r="D303">
        <v>3</v>
      </c>
      <c r="E303">
        <v>3.6</v>
      </c>
      <c r="F303">
        <v>2002</v>
      </c>
      <c r="G303" t="s">
        <v>8</v>
      </c>
    </row>
    <row r="304" spans="1:7" x14ac:dyDescent="0.25">
      <c r="A304" t="s">
        <v>46</v>
      </c>
      <c r="B304">
        <v>119002</v>
      </c>
      <c r="C304">
        <v>4.9000000000000004</v>
      </c>
      <c r="D304">
        <v>4.5</v>
      </c>
      <c r="E304">
        <v>5.3</v>
      </c>
      <c r="F304">
        <v>2002</v>
      </c>
      <c r="G304" t="s">
        <v>8</v>
      </c>
    </row>
    <row r="305" spans="1:7" x14ac:dyDescent="0.25">
      <c r="A305" t="s">
        <v>47</v>
      </c>
      <c r="B305">
        <v>292737</v>
      </c>
      <c r="C305">
        <v>3.1</v>
      </c>
      <c r="D305">
        <v>2.9</v>
      </c>
      <c r="E305">
        <v>3.3</v>
      </c>
      <c r="F305">
        <v>2002</v>
      </c>
      <c r="G305" t="s">
        <v>8</v>
      </c>
    </row>
    <row r="306" spans="1:7" x14ac:dyDescent="0.25">
      <c r="A306" t="s">
        <v>48</v>
      </c>
      <c r="B306">
        <v>462469</v>
      </c>
      <c r="C306">
        <v>1.7</v>
      </c>
      <c r="D306">
        <v>1.6</v>
      </c>
      <c r="E306">
        <v>1.8</v>
      </c>
      <c r="F306">
        <v>2002</v>
      </c>
      <c r="G306" t="s">
        <v>8</v>
      </c>
    </row>
    <row r="307" spans="1:7" x14ac:dyDescent="0.25">
      <c r="A307" t="s">
        <v>34</v>
      </c>
      <c r="B307">
        <v>87386</v>
      </c>
      <c r="C307">
        <v>12.1</v>
      </c>
      <c r="D307">
        <v>11.4</v>
      </c>
      <c r="E307">
        <v>12.8</v>
      </c>
      <c r="F307">
        <v>2002</v>
      </c>
      <c r="G307" t="s">
        <v>8</v>
      </c>
    </row>
    <row r="308" spans="1:7" x14ac:dyDescent="0.25">
      <c r="A308" t="s">
        <v>13</v>
      </c>
      <c r="B308">
        <v>319183</v>
      </c>
      <c r="C308">
        <v>3.7</v>
      </c>
      <c r="D308">
        <v>3.5</v>
      </c>
      <c r="E308">
        <v>3.9</v>
      </c>
      <c r="F308">
        <v>2002</v>
      </c>
      <c r="G308" t="s">
        <v>8</v>
      </c>
    </row>
    <row r="309" spans="1:7" x14ac:dyDescent="0.25">
      <c r="A309" t="s">
        <v>28</v>
      </c>
      <c r="B309">
        <v>352027</v>
      </c>
      <c r="C309">
        <v>1.3</v>
      </c>
      <c r="D309">
        <v>1.2</v>
      </c>
      <c r="E309">
        <v>1.5</v>
      </c>
      <c r="F309">
        <v>2002</v>
      </c>
      <c r="G309" t="s">
        <v>8</v>
      </c>
    </row>
    <row r="310" spans="1:7" x14ac:dyDescent="0.25">
      <c r="A310" t="s">
        <v>49</v>
      </c>
      <c r="B310">
        <v>637087</v>
      </c>
      <c r="C310">
        <v>6.6</v>
      </c>
      <c r="D310">
        <v>6.4</v>
      </c>
      <c r="E310">
        <v>6.8</v>
      </c>
      <c r="F310">
        <v>2002</v>
      </c>
      <c r="G310" t="s">
        <v>8</v>
      </c>
    </row>
    <row r="311" spans="1:7" x14ac:dyDescent="0.25">
      <c r="A311" t="s">
        <v>26</v>
      </c>
      <c r="B311">
        <v>235826</v>
      </c>
      <c r="C311">
        <v>7.4</v>
      </c>
      <c r="D311">
        <v>7.1</v>
      </c>
      <c r="E311">
        <v>7.8</v>
      </c>
      <c r="F311">
        <v>2002</v>
      </c>
      <c r="G311" t="s">
        <v>8</v>
      </c>
    </row>
    <row r="312" spans="1:7" x14ac:dyDescent="0.25">
      <c r="A312" t="s">
        <v>59</v>
      </c>
      <c r="B312">
        <v>285144</v>
      </c>
      <c r="C312">
        <v>1.8</v>
      </c>
      <c r="D312">
        <v>1.6</v>
      </c>
      <c r="E312">
        <v>1.9</v>
      </c>
      <c r="F312">
        <v>2002</v>
      </c>
      <c r="G312" t="s">
        <v>8</v>
      </c>
    </row>
    <row r="313" spans="1:7" x14ac:dyDescent="0.25">
      <c r="A313" t="s">
        <v>20</v>
      </c>
      <c r="B313">
        <v>436980</v>
      </c>
      <c r="C313">
        <v>3.4</v>
      </c>
      <c r="D313">
        <v>3.2</v>
      </c>
      <c r="E313">
        <v>3.6</v>
      </c>
      <c r="F313">
        <v>2002</v>
      </c>
      <c r="G313" t="s">
        <v>8</v>
      </c>
    </row>
    <row r="314" spans="1:7" x14ac:dyDescent="0.25">
      <c r="A314" t="s">
        <v>50</v>
      </c>
      <c r="B314">
        <v>38320</v>
      </c>
      <c r="C314">
        <v>7.3</v>
      </c>
      <c r="D314">
        <v>6.5</v>
      </c>
      <c r="E314">
        <v>8.1999999999999993</v>
      </c>
      <c r="F314">
        <v>2002</v>
      </c>
      <c r="G314" t="s">
        <v>8</v>
      </c>
    </row>
    <row r="315" spans="1:7" x14ac:dyDescent="0.25">
      <c r="A315" t="s">
        <v>51</v>
      </c>
      <c r="B315">
        <v>112447</v>
      </c>
      <c r="C315">
        <v>1.2</v>
      </c>
      <c r="D315">
        <v>1</v>
      </c>
      <c r="E315">
        <v>1.4</v>
      </c>
      <c r="F315">
        <v>2002</v>
      </c>
      <c r="G315" t="s">
        <v>8</v>
      </c>
    </row>
    <row r="316" spans="1:7" x14ac:dyDescent="0.25">
      <c r="A316" t="s">
        <v>29</v>
      </c>
      <c r="B316">
        <v>78225</v>
      </c>
      <c r="C316">
        <v>3.8</v>
      </c>
      <c r="D316">
        <v>3.4</v>
      </c>
      <c r="E316">
        <v>4.3</v>
      </c>
      <c r="F316">
        <v>2002</v>
      </c>
      <c r="G316" t="s">
        <v>8</v>
      </c>
    </row>
    <row r="317" spans="1:7" x14ac:dyDescent="0.25">
      <c r="A317" t="s">
        <v>35</v>
      </c>
      <c r="B317">
        <v>50451</v>
      </c>
      <c r="C317">
        <v>5</v>
      </c>
      <c r="D317">
        <v>4.4000000000000004</v>
      </c>
      <c r="E317">
        <v>5.6</v>
      </c>
      <c r="F317">
        <v>2002</v>
      </c>
      <c r="G317" t="s">
        <v>8</v>
      </c>
    </row>
    <row r="318" spans="1:7" x14ac:dyDescent="0.25">
      <c r="A318" t="s">
        <v>14</v>
      </c>
      <c r="B318">
        <v>367563</v>
      </c>
      <c r="C318">
        <v>2.5</v>
      </c>
      <c r="D318">
        <v>2.4</v>
      </c>
      <c r="E318">
        <v>2.7</v>
      </c>
      <c r="F318">
        <v>2002</v>
      </c>
      <c r="G318" t="s">
        <v>8</v>
      </c>
    </row>
    <row r="319" spans="1:7" x14ac:dyDescent="0.25">
      <c r="A319" t="s">
        <v>60</v>
      </c>
      <c r="B319">
        <v>212060</v>
      </c>
      <c r="C319">
        <v>1.6</v>
      </c>
      <c r="D319">
        <v>1.5</v>
      </c>
      <c r="E319">
        <v>1.8</v>
      </c>
      <c r="F319">
        <v>2002</v>
      </c>
      <c r="G319" t="s">
        <v>8</v>
      </c>
    </row>
    <row r="320" spans="1:7" x14ac:dyDescent="0.25">
      <c r="A320" t="s">
        <v>36</v>
      </c>
      <c r="B320">
        <v>1213599</v>
      </c>
      <c r="C320">
        <v>2.5</v>
      </c>
      <c r="D320">
        <v>2.4</v>
      </c>
      <c r="E320">
        <v>2.6</v>
      </c>
      <c r="F320">
        <v>2002</v>
      </c>
      <c r="G320" t="s">
        <v>8</v>
      </c>
    </row>
    <row r="321" spans="1:7" x14ac:dyDescent="0.25">
      <c r="A321" t="s">
        <v>21</v>
      </c>
      <c r="B321">
        <v>506880</v>
      </c>
      <c r="C321">
        <v>3.7</v>
      </c>
      <c r="D321">
        <v>3.5</v>
      </c>
      <c r="E321">
        <v>3.9</v>
      </c>
      <c r="F321">
        <v>2002</v>
      </c>
      <c r="G321" t="s">
        <v>8</v>
      </c>
    </row>
    <row r="322" spans="1:7" x14ac:dyDescent="0.25">
      <c r="A322" t="s">
        <v>57</v>
      </c>
      <c r="B322">
        <v>23278</v>
      </c>
      <c r="C322">
        <v>3.5</v>
      </c>
      <c r="D322">
        <v>2.8</v>
      </c>
      <c r="E322">
        <v>4.3</v>
      </c>
      <c r="F322">
        <v>2002</v>
      </c>
      <c r="G322" t="s">
        <v>8</v>
      </c>
    </row>
    <row r="323" spans="1:7" x14ac:dyDescent="0.25">
      <c r="A323" t="s">
        <v>52</v>
      </c>
      <c r="B323">
        <v>714335</v>
      </c>
      <c r="C323">
        <v>2.7</v>
      </c>
      <c r="D323">
        <v>2.6</v>
      </c>
      <c r="E323">
        <v>2.8</v>
      </c>
      <c r="F323">
        <v>2002</v>
      </c>
      <c r="G323" t="s">
        <v>8</v>
      </c>
    </row>
    <row r="324" spans="1:7" x14ac:dyDescent="0.25">
      <c r="A324" t="s">
        <v>37</v>
      </c>
      <c r="B324">
        <v>325747</v>
      </c>
      <c r="C324">
        <v>1.4</v>
      </c>
      <c r="D324">
        <v>1.2</v>
      </c>
      <c r="E324">
        <v>1.5</v>
      </c>
      <c r="F324">
        <v>2002</v>
      </c>
      <c r="G324" t="s">
        <v>8</v>
      </c>
    </row>
    <row r="325" spans="1:7" x14ac:dyDescent="0.25">
      <c r="A325" t="s">
        <v>30</v>
      </c>
      <c r="B325">
        <v>175645</v>
      </c>
      <c r="C325">
        <v>5.6</v>
      </c>
      <c r="D325">
        <v>5.2</v>
      </c>
      <c r="E325">
        <v>5.9</v>
      </c>
      <c r="F325">
        <v>2002</v>
      </c>
      <c r="G325" t="s">
        <v>8</v>
      </c>
    </row>
    <row r="326" spans="1:7" x14ac:dyDescent="0.25">
      <c r="A326" t="s">
        <v>22</v>
      </c>
      <c r="B326">
        <v>613611</v>
      </c>
      <c r="C326">
        <v>4.9000000000000004</v>
      </c>
      <c r="D326">
        <v>4.8</v>
      </c>
      <c r="E326">
        <v>5.0999999999999996</v>
      </c>
      <c r="F326">
        <v>2002</v>
      </c>
      <c r="G326" t="s">
        <v>8</v>
      </c>
    </row>
    <row r="327" spans="1:7" x14ac:dyDescent="0.25">
      <c r="A327" t="s">
        <v>38</v>
      </c>
      <c r="B327">
        <v>73167</v>
      </c>
      <c r="C327">
        <v>5.7</v>
      </c>
      <c r="D327">
        <v>5.2</v>
      </c>
      <c r="E327">
        <v>6.3</v>
      </c>
      <c r="F327">
        <v>2002</v>
      </c>
      <c r="G327" t="s">
        <v>8</v>
      </c>
    </row>
    <row r="328" spans="1:7" x14ac:dyDescent="0.25">
      <c r="A328" t="s">
        <v>15</v>
      </c>
      <c r="B328">
        <v>376871</v>
      </c>
      <c r="C328">
        <v>3.4</v>
      </c>
      <c r="D328">
        <v>3.2</v>
      </c>
      <c r="E328">
        <v>3.6</v>
      </c>
      <c r="F328">
        <v>2002</v>
      </c>
      <c r="G328" t="s">
        <v>8</v>
      </c>
    </row>
    <row r="329" spans="1:7" x14ac:dyDescent="0.25">
      <c r="A329" t="s">
        <v>53</v>
      </c>
      <c r="B329">
        <v>50966</v>
      </c>
      <c r="C329">
        <v>2.6</v>
      </c>
      <c r="D329">
        <v>2.1</v>
      </c>
      <c r="E329">
        <v>3</v>
      </c>
      <c r="F329">
        <v>2002</v>
      </c>
      <c r="G329" t="s">
        <v>8</v>
      </c>
    </row>
    <row r="330" spans="1:7" x14ac:dyDescent="0.25">
      <c r="A330" t="s">
        <v>27</v>
      </c>
      <c r="B330">
        <v>517306</v>
      </c>
      <c r="C330">
        <v>0.8</v>
      </c>
      <c r="D330">
        <v>0.7</v>
      </c>
      <c r="E330">
        <v>0.9</v>
      </c>
      <c r="F330">
        <v>2002</v>
      </c>
      <c r="G330" t="s">
        <v>8</v>
      </c>
    </row>
    <row r="331" spans="1:7" x14ac:dyDescent="0.25">
      <c r="A331" t="s">
        <v>61</v>
      </c>
      <c r="B331">
        <v>1298947</v>
      </c>
      <c r="C331">
        <v>1.5</v>
      </c>
      <c r="D331">
        <v>1.5</v>
      </c>
      <c r="E331">
        <v>1.6</v>
      </c>
      <c r="F331">
        <v>2002</v>
      </c>
      <c r="G331" t="s">
        <v>8</v>
      </c>
    </row>
    <row r="332" spans="1:7" x14ac:dyDescent="0.25">
      <c r="A332" t="s">
        <v>23</v>
      </c>
      <c r="B332">
        <v>80714</v>
      </c>
      <c r="C332">
        <v>3.2</v>
      </c>
      <c r="D332">
        <v>2.8</v>
      </c>
      <c r="E332">
        <v>3.6</v>
      </c>
      <c r="F332">
        <v>2002</v>
      </c>
      <c r="G332" t="s">
        <v>8</v>
      </c>
    </row>
    <row r="333" spans="1:7" x14ac:dyDescent="0.25">
      <c r="A333" t="s">
        <v>55</v>
      </c>
      <c r="B333">
        <v>52396</v>
      </c>
      <c r="C333">
        <v>6.9</v>
      </c>
      <c r="D333">
        <v>6.3</v>
      </c>
      <c r="E333">
        <v>7.7</v>
      </c>
      <c r="F333">
        <v>2002</v>
      </c>
      <c r="G333" t="s">
        <v>8</v>
      </c>
    </row>
    <row r="334" spans="1:7" x14ac:dyDescent="0.25">
      <c r="A334" t="s">
        <v>54</v>
      </c>
      <c r="B334">
        <v>281133</v>
      </c>
      <c r="C334">
        <v>2.6</v>
      </c>
      <c r="D334">
        <v>2.5</v>
      </c>
      <c r="E334">
        <v>2.8</v>
      </c>
      <c r="F334">
        <v>2002</v>
      </c>
      <c r="G334" t="s">
        <v>8</v>
      </c>
    </row>
    <row r="335" spans="1:7" x14ac:dyDescent="0.25">
      <c r="A335" t="s">
        <v>39</v>
      </c>
      <c r="B335">
        <v>471773</v>
      </c>
      <c r="C335">
        <v>1.4</v>
      </c>
      <c r="D335">
        <v>1.3</v>
      </c>
      <c r="E335">
        <v>1.5</v>
      </c>
      <c r="F335">
        <v>2002</v>
      </c>
      <c r="G335" t="s">
        <v>8</v>
      </c>
    </row>
    <row r="336" spans="1:7" x14ac:dyDescent="0.25">
      <c r="A336" t="s">
        <v>16</v>
      </c>
      <c r="B336">
        <v>135767</v>
      </c>
      <c r="C336">
        <v>5.5</v>
      </c>
      <c r="D336">
        <v>5.0999999999999996</v>
      </c>
      <c r="E336">
        <v>5.9</v>
      </c>
      <c r="F336">
        <v>2002</v>
      </c>
      <c r="G336" t="s">
        <v>8</v>
      </c>
    </row>
    <row r="337" spans="1:7" x14ac:dyDescent="0.25">
      <c r="A337" t="s">
        <v>24</v>
      </c>
      <c r="B337">
        <v>266853</v>
      </c>
      <c r="C337">
        <v>6.7</v>
      </c>
      <c r="D337">
        <v>6.4</v>
      </c>
      <c r="E337">
        <v>7</v>
      </c>
      <c r="F337">
        <v>2002</v>
      </c>
      <c r="G337" t="s">
        <v>8</v>
      </c>
    </row>
    <row r="338" spans="1:7" x14ac:dyDescent="0.25">
      <c r="A338" t="s">
        <v>40</v>
      </c>
      <c r="B338">
        <v>29803</v>
      </c>
      <c r="C338">
        <v>2.8</v>
      </c>
      <c r="D338">
        <v>2.2000000000000002</v>
      </c>
      <c r="E338">
        <v>3.5</v>
      </c>
      <c r="F338">
        <v>2002</v>
      </c>
      <c r="G338" t="s">
        <v>8</v>
      </c>
    </row>
    <row r="339" spans="1:7" x14ac:dyDescent="0.25">
      <c r="A339" t="s">
        <v>17</v>
      </c>
      <c r="B339">
        <v>317920</v>
      </c>
      <c r="C339">
        <v>2</v>
      </c>
      <c r="D339">
        <v>1.9</v>
      </c>
      <c r="E339">
        <v>2.2000000000000002</v>
      </c>
      <c r="F339">
        <v>2003</v>
      </c>
      <c r="G339" t="s">
        <v>8</v>
      </c>
    </row>
    <row r="340" spans="1:7" x14ac:dyDescent="0.25">
      <c r="A340" t="s">
        <v>41</v>
      </c>
      <c r="B340">
        <v>59663</v>
      </c>
      <c r="C340">
        <v>4.2</v>
      </c>
      <c r="D340">
        <v>3.7</v>
      </c>
      <c r="E340">
        <v>4.7</v>
      </c>
      <c r="F340">
        <v>2003</v>
      </c>
      <c r="G340" t="s">
        <v>8</v>
      </c>
    </row>
    <row r="341" spans="1:7" x14ac:dyDescent="0.25">
      <c r="A341" t="s">
        <v>11</v>
      </c>
      <c r="B341">
        <v>432277</v>
      </c>
      <c r="C341">
        <v>4</v>
      </c>
      <c r="D341">
        <v>3.9</v>
      </c>
      <c r="E341">
        <v>4.2</v>
      </c>
      <c r="F341">
        <v>2003</v>
      </c>
      <c r="G341" t="s">
        <v>8</v>
      </c>
    </row>
    <row r="342" spans="1:7" x14ac:dyDescent="0.25">
      <c r="A342" t="s">
        <v>18</v>
      </c>
      <c r="B342">
        <v>271969</v>
      </c>
      <c r="C342">
        <v>4.7</v>
      </c>
      <c r="D342">
        <v>4.4000000000000004</v>
      </c>
      <c r="E342">
        <v>4.9000000000000004</v>
      </c>
      <c r="F342">
        <v>2003</v>
      </c>
      <c r="G342" t="s">
        <v>8</v>
      </c>
    </row>
    <row r="343" spans="1:7" x14ac:dyDescent="0.25">
      <c r="A343" t="s">
        <v>42</v>
      </c>
      <c r="B343">
        <v>2831003</v>
      </c>
      <c r="C343">
        <v>1.6</v>
      </c>
      <c r="D343">
        <v>1.6</v>
      </c>
      <c r="E343">
        <v>1.7</v>
      </c>
      <c r="F343">
        <v>2003</v>
      </c>
      <c r="G343" t="s">
        <v>8</v>
      </c>
    </row>
    <row r="344" spans="1:7" x14ac:dyDescent="0.25">
      <c r="A344" t="s">
        <v>19</v>
      </c>
      <c r="B344">
        <v>174653</v>
      </c>
      <c r="C344">
        <v>2.2999999999999998</v>
      </c>
      <c r="D344">
        <v>2.1</v>
      </c>
      <c r="E344">
        <v>2.6</v>
      </c>
      <c r="F344">
        <v>2003</v>
      </c>
      <c r="G344" t="s">
        <v>8</v>
      </c>
    </row>
    <row r="345" spans="1:7" x14ac:dyDescent="0.25">
      <c r="A345" t="s">
        <v>31</v>
      </c>
      <c r="B345">
        <v>189680</v>
      </c>
      <c r="C345">
        <v>0.5</v>
      </c>
      <c r="D345">
        <v>0.4</v>
      </c>
      <c r="E345">
        <v>0.6</v>
      </c>
      <c r="F345">
        <v>2003</v>
      </c>
      <c r="G345" t="s">
        <v>8</v>
      </c>
    </row>
    <row r="346" spans="1:7" x14ac:dyDescent="0.25">
      <c r="A346" t="s">
        <v>43</v>
      </c>
      <c r="B346">
        <v>51552</v>
      </c>
      <c r="C346">
        <v>3.8</v>
      </c>
      <c r="D346">
        <v>3.3</v>
      </c>
      <c r="E346">
        <v>4.3</v>
      </c>
      <c r="F346">
        <v>2003</v>
      </c>
      <c r="G346" t="s">
        <v>8</v>
      </c>
    </row>
    <row r="347" spans="1:7" x14ac:dyDescent="0.25">
      <c r="A347" t="s">
        <v>58</v>
      </c>
      <c r="B347">
        <v>61285</v>
      </c>
      <c r="C347">
        <v>0.7</v>
      </c>
      <c r="D347">
        <v>0.5</v>
      </c>
      <c r="E347">
        <v>1</v>
      </c>
      <c r="F347">
        <v>2003</v>
      </c>
      <c r="G347" t="s">
        <v>8</v>
      </c>
    </row>
    <row r="348" spans="1:7" x14ac:dyDescent="0.25">
      <c r="A348" t="s">
        <v>25</v>
      </c>
      <c r="B348">
        <v>1046227</v>
      </c>
      <c r="C348">
        <v>2</v>
      </c>
      <c r="D348">
        <v>1.9</v>
      </c>
      <c r="E348">
        <v>2.1</v>
      </c>
      <c r="F348">
        <v>2003</v>
      </c>
      <c r="G348" t="s">
        <v>8</v>
      </c>
    </row>
    <row r="349" spans="1:7" x14ac:dyDescent="0.25">
      <c r="A349" t="s">
        <v>12</v>
      </c>
      <c r="B349">
        <v>656791</v>
      </c>
      <c r="C349">
        <v>3.3</v>
      </c>
      <c r="D349">
        <v>3.2</v>
      </c>
      <c r="E349">
        <v>3.5</v>
      </c>
      <c r="F349">
        <v>2003</v>
      </c>
      <c r="G349" t="s">
        <v>8</v>
      </c>
    </row>
    <row r="350" spans="1:7" x14ac:dyDescent="0.25">
      <c r="A350" t="s">
        <v>56</v>
      </c>
      <c r="B350">
        <v>71906</v>
      </c>
      <c r="C350">
        <v>0.7</v>
      </c>
      <c r="D350">
        <v>0.5</v>
      </c>
      <c r="E350">
        <v>0.9</v>
      </c>
      <c r="F350">
        <v>2003</v>
      </c>
      <c r="G350" t="s">
        <v>8</v>
      </c>
    </row>
    <row r="351" spans="1:7" x14ac:dyDescent="0.25">
      <c r="A351" t="s">
        <v>32</v>
      </c>
      <c r="B351">
        <v>97498</v>
      </c>
      <c r="C351">
        <v>8.1</v>
      </c>
      <c r="D351">
        <v>7.6</v>
      </c>
      <c r="E351">
        <v>8.6999999999999993</v>
      </c>
      <c r="F351">
        <v>2003</v>
      </c>
      <c r="G351" t="s">
        <v>8</v>
      </c>
    </row>
    <row r="352" spans="1:7" x14ac:dyDescent="0.25">
      <c r="A352" t="s">
        <v>45</v>
      </c>
      <c r="B352">
        <v>813830</v>
      </c>
      <c r="C352">
        <v>2.4</v>
      </c>
      <c r="D352">
        <v>2.2999999999999998</v>
      </c>
      <c r="E352">
        <v>2.5</v>
      </c>
      <c r="F352">
        <v>2003</v>
      </c>
      <c r="G352" t="s">
        <v>8</v>
      </c>
    </row>
    <row r="353" spans="1:7" x14ac:dyDescent="0.25">
      <c r="A353" t="s">
        <v>33</v>
      </c>
      <c r="B353">
        <v>398970</v>
      </c>
      <c r="C353">
        <v>4.5</v>
      </c>
      <c r="D353">
        <v>4.3</v>
      </c>
      <c r="E353">
        <v>4.7</v>
      </c>
      <c r="F353">
        <v>2003</v>
      </c>
      <c r="G353" t="s">
        <v>8</v>
      </c>
    </row>
    <row r="354" spans="1:7" x14ac:dyDescent="0.25">
      <c r="A354" t="s">
        <v>44</v>
      </c>
      <c r="B354">
        <v>139481</v>
      </c>
      <c r="C354">
        <v>2.6</v>
      </c>
      <c r="D354">
        <v>2.2999999999999998</v>
      </c>
      <c r="E354">
        <v>2.9</v>
      </c>
      <c r="F354">
        <v>2003</v>
      </c>
      <c r="G354" t="s">
        <v>8</v>
      </c>
    </row>
    <row r="355" spans="1:7" x14ac:dyDescent="0.25">
      <c r="A355" t="s">
        <v>46</v>
      </c>
      <c r="B355">
        <v>127906</v>
      </c>
      <c r="C355">
        <v>5.0999999999999996</v>
      </c>
      <c r="D355">
        <v>4.7</v>
      </c>
      <c r="E355">
        <v>5.5</v>
      </c>
      <c r="F355">
        <v>2003</v>
      </c>
      <c r="G355" t="s">
        <v>8</v>
      </c>
    </row>
    <row r="356" spans="1:7" x14ac:dyDescent="0.25">
      <c r="A356" t="s">
        <v>47</v>
      </c>
      <c r="B356">
        <v>305029</v>
      </c>
      <c r="C356">
        <v>3.3</v>
      </c>
      <c r="D356">
        <v>3.1</v>
      </c>
      <c r="E356">
        <v>3.5</v>
      </c>
      <c r="F356">
        <v>2003</v>
      </c>
      <c r="G356" t="s">
        <v>8</v>
      </c>
    </row>
    <row r="357" spans="1:7" x14ac:dyDescent="0.25">
      <c r="A357" t="s">
        <v>48</v>
      </c>
      <c r="B357">
        <v>498414</v>
      </c>
      <c r="C357">
        <v>2</v>
      </c>
      <c r="D357">
        <v>1.9</v>
      </c>
      <c r="E357">
        <v>2.1</v>
      </c>
      <c r="F357">
        <v>2003</v>
      </c>
      <c r="G357" t="s">
        <v>8</v>
      </c>
    </row>
    <row r="358" spans="1:7" x14ac:dyDescent="0.25">
      <c r="A358" t="s">
        <v>34</v>
      </c>
      <c r="B358">
        <v>85462</v>
      </c>
      <c r="C358">
        <v>15.4</v>
      </c>
      <c r="D358">
        <v>14.6</v>
      </c>
      <c r="E358">
        <v>16.2</v>
      </c>
      <c r="F358">
        <v>2003</v>
      </c>
      <c r="G358" t="s">
        <v>8</v>
      </c>
    </row>
    <row r="359" spans="1:7" x14ac:dyDescent="0.25">
      <c r="A359" t="s">
        <v>13</v>
      </c>
      <c r="B359">
        <v>331647</v>
      </c>
      <c r="C359">
        <v>4.8</v>
      </c>
      <c r="D359">
        <v>4.5999999999999996</v>
      </c>
      <c r="E359">
        <v>5</v>
      </c>
      <c r="F359">
        <v>2003</v>
      </c>
      <c r="G359" t="s">
        <v>8</v>
      </c>
    </row>
    <row r="360" spans="1:7" x14ac:dyDescent="0.25">
      <c r="A360" t="s">
        <v>28</v>
      </c>
      <c r="B360">
        <v>339011</v>
      </c>
      <c r="C360">
        <v>1.5</v>
      </c>
      <c r="D360">
        <v>1.4</v>
      </c>
      <c r="E360">
        <v>1.7</v>
      </c>
      <c r="F360">
        <v>2003</v>
      </c>
      <c r="G360" t="s">
        <v>8</v>
      </c>
    </row>
    <row r="361" spans="1:7" x14ac:dyDescent="0.25">
      <c r="A361" t="s">
        <v>49</v>
      </c>
      <c r="B361">
        <v>676109</v>
      </c>
      <c r="C361">
        <v>6.3</v>
      </c>
      <c r="D361">
        <v>6.1</v>
      </c>
      <c r="E361">
        <v>6.5</v>
      </c>
      <c r="F361">
        <v>2003</v>
      </c>
      <c r="G361" t="s">
        <v>8</v>
      </c>
    </row>
    <row r="362" spans="1:7" x14ac:dyDescent="0.25">
      <c r="A362" t="s">
        <v>26</v>
      </c>
      <c r="B362">
        <v>250920</v>
      </c>
      <c r="C362">
        <v>8.6</v>
      </c>
      <c r="D362">
        <v>8.3000000000000007</v>
      </c>
      <c r="E362">
        <v>9</v>
      </c>
      <c r="F362">
        <v>2003</v>
      </c>
      <c r="G362" t="s">
        <v>8</v>
      </c>
    </row>
    <row r="363" spans="1:7" x14ac:dyDescent="0.25">
      <c r="A363" t="s">
        <v>59</v>
      </c>
      <c r="B363">
        <v>292406</v>
      </c>
      <c r="C363">
        <v>1.9</v>
      </c>
      <c r="D363">
        <v>1.8</v>
      </c>
      <c r="E363">
        <v>2.1</v>
      </c>
      <c r="F363">
        <v>2003</v>
      </c>
      <c r="G363" t="s">
        <v>8</v>
      </c>
    </row>
    <row r="364" spans="1:7" x14ac:dyDescent="0.25">
      <c r="A364" t="s">
        <v>20</v>
      </c>
      <c r="B364">
        <v>463143</v>
      </c>
      <c r="C364">
        <v>3.6</v>
      </c>
      <c r="D364">
        <v>3.4</v>
      </c>
      <c r="E364">
        <v>3.8</v>
      </c>
      <c r="F364">
        <v>2003</v>
      </c>
      <c r="G364" t="s">
        <v>8</v>
      </c>
    </row>
    <row r="365" spans="1:7" x14ac:dyDescent="0.25">
      <c r="A365" t="s">
        <v>50</v>
      </c>
      <c r="B365">
        <v>40132</v>
      </c>
      <c r="C365">
        <v>8.6999999999999993</v>
      </c>
      <c r="D365">
        <v>7.8</v>
      </c>
      <c r="E365">
        <v>9.6</v>
      </c>
      <c r="F365">
        <v>2003</v>
      </c>
      <c r="G365" t="s">
        <v>8</v>
      </c>
    </row>
    <row r="366" spans="1:7" x14ac:dyDescent="0.25">
      <c r="A366" t="s">
        <v>51</v>
      </c>
      <c r="B366">
        <v>105068</v>
      </c>
      <c r="C366">
        <v>1.5</v>
      </c>
      <c r="D366">
        <v>1.3</v>
      </c>
      <c r="E366">
        <v>1.8</v>
      </c>
      <c r="F366">
        <v>2003</v>
      </c>
      <c r="G366" t="s">
        <v>8</v>
      </c>
    </row>
    <row r="367" spans="1:7" x14ac:dyDescent="0.25">
      <c r="A367" t="s">
        <v>29</v>
      </c>
      <c r="B367">
        <v>88989</v>
      </c>
      <c r="C367">
        <v>3.7</v>
      </c>
      <c r="D367">
        <v>3.3</v>
      </c>
      <c r="E367">
        <v>4.0999999999999996</v>
      </c>
      <c r="F367">
        <v>2003</v>
      </c>
      <c r="G367" t="s">
        <v>8</v>
      </c>
    </row>
    <row r="368" spans="1:7" x14ac:dyDescent="0.25">
      <c r="A368" t="s">
        <v>35</v>
      </c>
      <c r="B368">
        <v>54281</v>
      </c>
      <c r="C368">
        <v>7</v>
      </c>
      <c r="D368">
        <v>6.3</v>
      </c>
      <c r="E368">
        <v>7.7</v>
      </c>
      <c r="F368">
        <v>2003</v>
      </c>
      <c r="G368" t="s">
        <v>8</v>
      </c>
    </row>
    <row r="369" spans="1:7" x14ac:dyDescent="0.25">
      <c r="A369" t="s">
        <v>14</v>
      </c>
      <c r="B369">
        <v>367528</v>
      </c>
      <c r="C369">
        <v>2.6</v>
      </c>
      <c r="D369">
        <v>2.5</v>
      </c>
      <c r="E369">
        <v>2.8</v>
      </c>
      <c r="F369">
        <v>2003</v>
      </c>
      <c r="G369" t="s">
        <v>8</v>
      </c>
    </row>
    <row r="370" spans="1:7" x14ac:dyDescent="0.25">
      <c r="A370" t="s">
        <v>60</v>
      </c>
      <c r="B370">
        <v>221257</v>
      </c>
      <c r="C370">
        <v>1.6</v>
      </c>
      <c r="D370">
        <v>1.5</v>
      </c>
      <c r="E370">
        <v>1.8</v>
      </c>
      <c r="F370">
        <v>2003</v>
      </c>
      <c r="G370" t="s">
        <v>8</v>
      </c>
    </row>
    <row r="371" spans="1:7" x14ac:dyDescent="0.25">
      <c r="A371" t="s">
        <v>36</v>
      </c>
      <c r="B371">
        <v>1351815</v>
      </c>
      <c r="C371">
        <v>2.6</v>
      </c>
      <c r="D371">
        <v>2.5</v>
      </c>
      <c r="E371">
        <v>2.7</v>
      </c>
      <c r="F371">
        <v>2003</v>
      </c>
      <c r="G371" t="s">
        <v>8</v>
      </c>
    </row>
    <row r="372" spans="1:7" x14ac:dyDescent="0.25">
      <c r="A372" t="s">
        <v>21</v>
      </c>
      <c r="B372">
        <v>537981</v>
      </c>
      <c r="C372">
        <v>3.9</v>
      </c>
      <c r="D372">
        <v>3.7</v>
      </c>
      <c r="E372">
        <v>4.0999999999999996</v>
      </c>
      <c r="F372">
        <v>2003</v>
      </c>
      <c r="G372" t="s">
        <v>8</v>
      </c>
    </row>
    <row r="373" spans="1:7" x14ac:dyDescent="0.25">
      <c r="A373" t="s">
        <v>57</v>
      </c>
      <c r="B373">
        <v>24670</v>
      </c>
      <c r="C373">
        <v>6</v>
      </c>
      <c r="D373">
        <v>5.0999999999999996</v>
      </c>
      <c r="E373">
        <v>7</v>
      </c>
      <c r="F373">
        <v>2003</v>
      </c>
      <c r="G373" t="s">
        <v>8</v>
      </c>
    </row>
    <row r="374" spans="1:7" x14ac:dyDescent="0.25">
      <c r="A374" t="s">
        <v>52</v>
      </c>
      <c r="B374">
        <v>767543</v>
      </c>
      <c r="C374">
        <v>2.9</v>
      </c>
      <c r="D374">
        <v>2.8</v>
      </c>
      <c r="E374">
        <v>3</v>
      </c>
      <c r="F374">
        <v>2003</v>
      </c>
      <c r="G374" t="s">
        <v>8</v>
      </c>
    </row>
    <row r="375" spans="1:7" x14ac:dyDescent="0.25">
      <c r="A375" t="s">
        <v>37</v>
      </c>
      <c r="B375">
        <v>298071</v>
      </c>
      <c r="C375">
        <v>1.5</v>
      </c>
      <c r="D375">
        <v>1.3</v>
      </c>
      <c r="E375">
        <v>1.6</v>
      </c>
      <c r="F375">
        <v>2003</v>
      </c>
      <c r="G375" t="s">
        <v>8</v>
      </c>
    </row>
    <row r="376" spans="1:7" x14ac:dyDescent="0.25">
      <c r="A376" t="s">
        <v>30</v>
      </c>
      <c r="B376">
        <v>174605</v>
      </c>
      <c r="C376">
        <v>6.2</v>
      </c>
      <c r="D376">
        <v>5.9</v>
      </c>
      <c r="E376">
        <v>6.6</v>
      </c>
      <c r="F376">
        <v>2003</v>
      </c>
      <c r="G376" t="s">
        <v>8</v>
      </c>
    </row>
    <row r="377" spans="1:7" x14ac:dyDescent="0.25">
      <c r="A377" t="s">
        <v>22</v>
      </c>
      <c r="B377">
        <v>638268</v>
      </c>
      <c r="C377">
        <v>4.9000000000000004</v>
      </c>
      <c r="D377">
        <v>4.7</v>
      </c>
      <c r="E377">
        <v>5.0999999999999996</v>
      </c>
      <c r="F377">
        <v>2003</v>
      </c>
      <c r="G377" t="s">
        <v>8</v>
      </c>
    </row>
    <row r="378" spans="1:7" x14ac:dyDescent="0.25">
      <c r="A378" t="s">
        <v>38</v>
      </c>
      <c r="B378">
        <v>74320</v>
      </c>
      <c r="C378">
        <v>7.2</v>
      </c>
      <c r="D378">
        <v>6.6</v>
      </c>
      <c r="E378">
        <v>7.8</v>
      </c>
      <c r="F378">
        <v>2003</v>
      </c>
      <c r="G378" t="s">
        <v>8</v>
      </c>
    </row>
    <row r="379" spans="1:7" x14ac:dyDescent="0.25">
      <c r="A379" t="s">
        <v>15</v>
      </c>
      <c r="B379">
        <v>401466</v>
      </c>
      <c r="C379">
        <v>3.5</v>
      </c>
      <c r="D379">
        <v>3.3</v>
      </c>
      <c r="E379">
        <v>3.6</v>
      </c>
      <c r="F379">
        <v>2003</v>
      </c>
      <c r="G379" t="s">
        <v>8</v>
      </c>
    </row>
    <row r="380" spans="1:7" x14ac:dyDescent="0.25">
      <c r="A380" t="s">
        <v>53</v>
      </c>
      <c r="B380">
        <v>53420</v>
      </c>
      <c r="C380">
        <v>2.8</v>
      </c>
      <c r="D380">
        <v>2.4</v>
      </c>
      <c r="E380">
        <v>3.3</v>
      </c>
      <c r="F380">
        <v>2003</v>
      </c>
      <c r="G380" t="s">
        <v>8</v>
      </c>
    </row>
    <row r="381" spans="1:7" x14ac:dyDescent="0.25">
      <c r="A381" t="s">
        <v>27</v>
      </c>
      <c r="B381">
        <v>489562</v>
      </c>
      <c r="C381">
        <v>0.8</v>
      </c>
      <c r="D381">
        <v>0.7</v>
      </c>
      <c r="E381">
        <v>0.9</v>
      </c>
      <c r="F381">
        <v>2003</v>
      </c>
      <c r="G381" t="s">
        <v>8</v>
      </c>
    </row>
    <row r="382" spans="1:7" x14ac:dyDescent="0.25">
      <c r="A382" t="s">
        <v>61</v>
      </c>
      <c r="B382">
        <v>1538529</v>
      </c>
      <c r="C382">
        <v>1.5</v>
      </c>
      <c r="D382">
        <v>1.5</v>
      </c>
      <c r="E382">
        <v>1.6</v>
      </c>
      <c r="F382">
        <v>2003</v>
      </c>
      <c r="G382" t="s">
        <v>8</v>
      </c>
    </row>
    <row r="383" spans="1:7" x14ac:dyDescent="0.25">
      <c r="A383" t="s">
        <v>23</v>
      </c>
      <c r="B383">
        <v>90071</v>
      </c>
      <c r="C383">
        <v>3.1</v>
      </c>
      <c r="D383">
        <v>2.8</v>
      </c>
      <c r="E383">
        <v>3.5</v>
      </c>
      <c r="F383">
        <v>2003</v>
      </c>
      <c r="G383" t="s">
        <v>8</v>
      </c>
    </row>
    <row r="384" spans="1:7" x14ac:dyDescent="0.25">
      <c r="A384" t="s">
        <v>55</v>
      </c>
      <c r="B384">
        <v>52490</v>
      </c>
      <c r="C384">
        <v>7.6</v>
      </c>
      <c r="D384">
        <v>6.9</v>
      </c>
      <c r="E384">
        <v>8.4</v>
      </c>
      <c r="F384">
        <v>2003</v>
      </c>
      <c r="G384" t="s">
        <v>8</v>
      </c>
    </row>
    <row r="385" spans="1:7" x14ac:dyDescent="0.25">
      <c r="A385" t="s">
        <v>54</v>
      </c>
      <c r="B385">
        <v>308865</v>
      </c>
      <c r="C385">
        <v>2.7</v>
      </c>
      <c r="D385">
        <v>2.6</v>
      </c>
      <c r="E385">
        <v>2.9</v>
      </c>
      <c r="F385">
        <v>2003</v>
      </c>
      <c r="G385" t="s">
        <v>8</v>
      </c>
    </row>
    <row r="386" spans="1:7" x14ac:dyDescent="0.25">
      <c r="A386" t="s">
        <v>39</v>
      </c>
      <c r="B386">
        <v>493226</v>
      </c>
      <c r="C386">
        <v>1.6</v>
      </c>
      <c r="D386">
        <v>1.5</v>
      </c>
      <c r="E386">
        <v>1.7</v>
      </c>
      <c r="F386">
        <v>2003</v>
      </c>
      <c r="G386" t="s">
        <v>8</v>
      </c>
    </row>
    <row r="387" spans="1:7" x14ac:dyDescent="0.25">
      <c r="A387" t="s">
        <v>16</v>
      </c>
      <c r="B387">
        <v>139175</v>
      </c>
      <c r="C387">
        <v>5.7</v>
      </c>
      <c r="D387">
        <v>5.3</v>
      </c>
      <c r="E387">
        <v>6.1</v>
      </c>
      <c r="F387">
        <v>2003</v>
      </c>
      <c r="G387" t="s">
        <v>8</v>
      </c>
    </row>
    <row r="388" spans="1:7" x14ac:dyDescent="0.25">
      <c r="A388" t="s">
        <v>24</v>
      </c>
      <c r="B388">
        <v>291200</v>
      </c>
      <c r="C388">
        <v>7.1</v>
      </c>
      <c r="D388">
        <v>6.8</v>
      </c>
      <c r="E388">
        <v>7.4</v>
      </c>
      <c r="F388">
        <v>2003</v>
      </c>
      <c r="G388" t="s">
        <v>8</v>
      </c>
    </row>
    <row r="389" spans="1:7" x14ac:dyDescent="0.25">
      <c r="A389" t="s">
        <v>40</v>
      </c>
      <c r="B389">
        <v>32579</v>
      </c>
      <c r="C389">
        <v>2.7</v>
      </c>
      <c r="D389">
        <v>2.2000000000000002</v>
      </c>
      <c r="E389">
        <v>3.3</v>
      </c>
      <c r="F389">
        <v>2003</v>
      </c>
      <c r="G389" t="s">
        <v>8</v>
      </c>
    </row>
    <row r="390" spans="1:7" x14ac:dyDescent="0.25">
      <c r="A390" t="s">
        <v>17</v>
      </c>
      <c r="B390">
        <v>326144</v>
      </c>
      <c r="C390">
        <v>19.5</v>
      </c>
      <c r="D390">
        <v>19</v>
      </c>
      <c r="E390">
        <v>19.899999999999999</v>
      </c>
      <c r="F390">
        <v>2004</v>
      </c>
      <c r="G390" t="s">
        <v>8</v>
      </c>
    </row>
    <row r="391" spans="1:7" x14ac:dyDescent="0.25">
      <c r="A391" t="s">
        <v>41</v>
      </c>
      <c r="B391">
        <v>59999</v>
      </c>
      <c r="C391">
        <v>4.4000000000000004</v>
      </c>
      <c r="D391">
        <v>3.9</v>
      </c>
      <c r="E391">
        <v>5</v>
      </c>
      <c r="F391">
        <v>2004</v>
      </c>
      <c r="G391" t="s">
        <v>8</v>
      </c>
    </row>
    <row r="392" spans="1:7" x14ac:dyDescent="0.25">
      <c r="A392" t="s">
        <v>11</v>
      </c>
      <c r="B392">
        <v>458585</v>
      </c>
      <c r="C392">
        <v>4.3</v>
      </c>
      <c r="D392">
        <v>4.0999999999999996</v>
      </c>
      <c r="E392">
        <v>4.5</v>
      </c>
      <c r="F392">
        <v>2004</v>
      </c>
      <c r="G392" t="s">
        <v>8</v>
      </c>
    </row>
    <row r="393" spans="1:7" x14ac:dyDescent="0.25">
      <c r="A393" t="s">
        <v>18</v>
      </c>
      <c r="B393">
        <v>292778</v>
      </c>
      <c r="C393">
        <v>4.5</v>
      </c>
      <c r="D393">
        <v>4.3</v>
      </c>
      <c r="E393">
        <v>4.8</v>
      </c>
      <c r="F393">
        <v>2004</v>
      </c>
      <c r="G393" t="s">
        <v>8</v>
      </c>
    </row>
    <row r="394" spans="1:7" x14ac:dyDescent="0.25">
      <c r="A394" t="s">
        <v>42</v>
      </c>
      <c r="B394">
        <v>2870079</v>
      </c>
      <c r="C394">
        <v>1.9</v>
      </c>
      <c r="D394">
        <v>1.8</v>
      </c>
      <c r="E394">
        <v>1.9</v>
      </c>
      <c r="F394">
        <v>2004</v>
      </c>
      <c r="G394" t="s">
        <v>8</v>
      </c>
    </row>
    <row r="395" spans="1:7" x14ac:dyDescent="0.25">
      <c r="A395" t="s">
        <v>19</v>
      </c>
      <c r="B395">
        <v>197589</v>
      </c>
      <c r="C395">
        <v>2.5</v>
      </c>
      <c r="D395">
        <v>2.2999999999999998</v>
      </c>
      <c r="E395">
        <v>2.7</v>
      </c>
      <c r="F395">
        <v>2004</v>
      </c>
      <c r="G395" t="s">
        <v>8</v>
      </c>
    </row>
    <row r="396" spans="1:7" x14ac:dyDescent="0.25">
      <c r="A396" t="s">
        <v>31</v>
      </c>
      <c r="B396">
        <v>195864</v>
      </c>
      <c r="C396">
        <v>0.5</v>
      </c>
      <c r="D396">
        <v>0.4</v>
      </c>
      <c r="E396">
        <v>0.6</v>
      </c>
      <c r="F396">
        <v>2004</v>
      </c>
      <c r="G396" t="s">
        <v>8</v>
      </c>
    </row>
    <row r="397" spans="1:7" x14ac:dyDescent="0.25">
      <c r="A397" t="s">
        <v>43</v>
      </c>
      <c r="B397">
        <v>54121</v>
      </c>
      <c r="C397">
        <v>3.5</v>
      </c>
      <c r="D397">
        <v>3</v>
      </c>
      <c r="E397">
        <v>4</v>
      </c>
      <c r="F397">
        <v>2004</v>
      </c>
      <c r="G397" t="s">
        <v>8</v>
      </c>
    </row>
    <row r="398" spans="1:7" x14ac:dyDescent="0.25">
      <c r="A398" t="s">
        <v>58</v>
      </c>
      <c r="B398">
        <v>62570</v>
      </c>
      <c r="C398">
        <v>0.9</v>
      </c>
      <c r="D398">
        <v>0.7</v>
      </c>
      <c r="E398">
        <v>1.2</v>
      </c>
      <c r="F398">
        <v>2004</v>
      </c>
      <c r="G398" t="s">
        <v>8</v>
      </c>
    </row>
    <row r="399" spans="1:7" x14ac:dyDescent="0.25">
      <c r="A399" t="s">
        <v>25</v>
      </c>
      <c r="B399">
        <v>1054779</v>
      </c>
      <c r="C399">
        <v>2.2999999999999998</v>
      </c>
      <c r="D399">
        <v>2.2000000000000002</v>
      </c>
      <c r="E399">
        <v>2.4</v>
      </c>
      <c r="F399">
        <v>2004</v>
      </c>
      <c r="G399" t="s">
        <v>8</v>
      </c>
    </row>
    <row r="400" spans="1:7" x14ac:dyDescent="0.25">
      <c r="A400" t="s">
        <v>12</v>
      </c>
      <c r="B400">
        <v>705383</v>
      </c>
      <c r="C400">
        <v>3.8</v>
      </c>
      <c r="D400">
        <v>3.7</v>
      </c>
      <c r="E400">
        <v>3.9</v>
      </c>
      <c r="F400">
        <v>2004</v>
      </c>
      <c r="G400" t="s">
        <v>8</v>
      </c>
    </row>
    <row r="401" spans="1:7" x14ac:dyDescent="0.25">
      <c r="A401" t="s">
        <v>56</v>
      </c>
      <c r="B401">
        <v>74716</v>
      </c>
      <c r="C401">
        <v>1</v>
      </c>
      <c r="D401">
        <v>0.8</v>
      </c>
      <c r="E401">
        <v>1.2</v>
      </c>
      <c r="F401">
        <v>2004</v>
      </c>
      <c r="G401" t="s">
        <v>8</v>
      </c>
    </row>
    <row r="402" spans="1:7" x14ac:dyDescent="0.25">
      <c r="A402" t="s">
        <v>32</v>
      </c>
      <c r="B402">
        <v>103459</v>
      </c>
      <c r="C402">
        <v>9.6</v>
      </c>
      <c r="D402">
        <v>9</v>
      </c>
      <c r="E402">
        <v>10.199999999999999</v>
      </c>
      <c r="F402">
        <v>2004</v>
      </c>
      <c r="G402" t="s">
        <v>8</v>
      </c>
    </row>
    <row r="403" spans="1:7" x14ac:dyDescent="0.25">
      <c r="A403" t="s">
        <v>45</v>
      </c>
      <c r="B403">
        <v>865273</v>
      </c>
      <c r="C403">
        <v>2.5</v>
      </c>
      <c r="D403">
        <v>2.4</v>
      </c>
      <c r="E403">
        <v>2.6</v>
      </c>
      <c r="F403">
        <v>2004</v>
      </c>
      <c r="G403" t="s">
        <v>8</v>
      </c>
    </row>
    <row r="404" spans="1:7" x14ac:dyDescent="0.25">
      <c r="A404" t="s">
        <v>33</v>
      </c>
      <c r="B404">
        <v>417564</v>
      </c>
      <c r="C404">
        <v>4.9000000000000004</v>
      </c>
      <c r="D404">
        <v>4.7</v>
      </c>
      <c r="E404">
        <v>5.0999999999999996</v>
      </c>
      <c r="F404">
        <v>2004</v>
      </c>
      <c r="G404" t="s">
        <v>8</v>
      </c>
    </row>
    <row r="405" spans="1:7" x14ac:dyDescent="0.25">
      <c r="A405" t="s">
        <v>44</v>
      </c>
      <c r="B405">
        <v>148588</v>
      </c>
      <c r="C405">
        <v>2.9</v>
      </c>
      <c r="D405">
        <v>2.6</v>
      </c>
      <c r="E405">
        <v>3.1</v>
      </c>
      <c r="F405">
        <v>2004</v>
      </c>
      <c r="G405" t="s">
        <v>8</v>
      </c>
    </row>
    <row r="406" spans="1:7" x14ac:dyDescent="0.25">
      <c r="A406" t="s">
        <v>46</v>
      </c>
      <c r="B406">
        <v>133708</v>
      </c>
      <c r="C406">
        <v>6.1</v>
      </c>
      <c r="D406">
        <v>5.7</v>
      </c>
      <c r="E406">
        <v>6.6</v>
      </c>
      <c r="F406">
        <v>2004</v>
      </c>
      <c r="G406" t="s">
        <v>8</v>
      </c>
    </row>
    <row r="407" spans="1:7" x14ac:dyDescent="0.25">
      <c r="A407" t="s">
        <v>47</v>
      </c>
      <c r="B407">
        <v>315654</v>
      </c>
      <c r="C407">
        <v>3.3</v>
      </c>
      <c r="D407">
        <v>3.1</v>
      </c>
      <c r="E407">
        <v>3.6</v>
      </c>
      <c r="F407">
        <v>2004</v>
      </c>
      <c r="G407" t="s">
        <v>8</v>
      </c>
    </row>
    <row r="408" spans="1:7" x14ac:dyDescent="0.25">
      <c r="A408" t="s">
        <v>48</v>
      </c>
      <c r="B408">
        <v>536048</v>
      </c>
      <c r="C408">
        <v>2.2000000000000002</v>
      </c>
      <c r="D408">
        <v>2.1</v>
      </c>
      <c r="E408">
        <v>2.2999999999999998</v>
      </c>
      <c r="F408">
        <v>2004</v>
      </c>
      <c r="G408" t="s">
        <v>8</v>
      </c>
    </row>
    <row r="409" spans="1:7" x14ac:dyDescent="0.25">
      <c r="A409" t="s">
        <v>34</v>
      </c>
      <c r="B409">
        <v>88494</v>
      </c>
      <c r="C409">
        <v>16.899999999999999</v>
      </c>
      <c r="D409">
        <v>16</v>
      </c>
      <c r="E409">
        <v>17.7</v>
      </c>
      <c r="F409">
        <v>2004</v>
      </c>
      <c r="G409" t="s">
        <v>8</v>
      </c>
    </row>
    <row r="410" spans="1:7" x14ac:dyDescent="0.25">
      <c r="A410" t="s">
        <v>13</v>
      </c>
      <c r="B410">
        <v>331587</v>
      </c>
      <c r="C410">
        <v>5.4</v>
      </c>
      <c r="D410">
        <v>5.0999999999999996</v>
      </c>
      <c r="E410">
        <v>5.6</v>
      </c>
      <c r="F410">
        <v>2004</v>
      </c>
      <c r="G410" t="s">
        <v>8</v>
      </c>
    </row>
    <row r="411" spans="1:7" x14ac:dyDescent="0.25">
      <c r="A411" t="s">
        <v>28</v>
      </c>
      <c r="B411">
        <v>337855</v>
      </c>
      <c r="C411">
        <v>1.7</v>
      </c>
      <c r="D411">
        <v>1.6</v>
      </c>
      <c r="E411">
        <v>1.9</v>
      </c>
      <c r="F411">
        <v>2004</v>
      </c>
      <c r="G411" t="s">
        <v>8</v>
      </c>
    </row>
    <row r="412" spans="1:7" x14ac:dyDescent="0.25">
      <c r="A412" t="s">
        <v>49</v>
      </c>
      <c r="B412">
        <v>708548</v>
      </c>
      <c r="C412">
        <v>6.1</v>
      </c>
      <c r="D412">
        <v>5.9</v>
      </c>
      <c r="E412">
        <v>6.3</v>
      </c>
      <c r="F412">
        <v>2004</v>
      </c>
      <c r="G412" t="s">
        <v>8</v>
      </c>
    </row>
    <row r="413" spans="1:7" x14ac:dyDescent="0.25">
      <c r="A413" t="s">
        <v>26</v>
      </c>
      <c r="B413">
        <v>256887</v>
      </c>
      <c r="C413">
        <v>10</v>
      </c>
      <c r="D413">
        <v>9.6</v>
      </c>
      <c r="E413">
        <v>10.4</v>
      </c>
      <c r="F413">
        <v>2004</v>
      </c>
      <c r="G413" t="s">
        <v>8</v>
      </c>
    </row>
    <row r="414" spans="1:7" x14ac:dyDescent="0.25">
      <c r="A414" t="s">
        <v>59</v>
      </c>
      <c r="B414">
        <v>293894</v>
      </c>
      <c r="C414">
        <v>2.1</v>
      </c>
      <c r="D414">
        <v>1.9</v>
      </c>
      <c r="E414">
        <v>2.2999999999999998</v>
      </c>
      <c r="F414">
        <v>2004</v>
      </c>
      <c r="G414" t="s">
        <v>8</v>
      </c>
    </row>
    <row r="415" spans="1:7" x14ac:dyDescent="0.25">
      <c r="A415" t="s">
        <v>20</v>
      </c>
      <c r="B415">
        <v>478509</v>
      </c>
      <c r="C415">
        <v>4.0999999999999996</v>
      </c>
      <c r="D415">
        <v>4</v>
      </c>
      <c r="E415">
        <v>4.3</v>
      </c>
      <c r="F415">
        <v>2004</v>
      </c>
      <c r="G415" t="s">
        <v>8</v>
      </c>
    </row>
    <row r="416" spans="1:7" x14ac:dyDescent="0.25">
      <c r="A416" t="s">
        <v>50</v>
      </c>
      <c r="B416">
        <v>41884</v>
      </c>
      <c r="C416">
        <v>7.8</v>
      </c>
      <c r="D416">
        <v>7</v>
      </c>
      <c r="E416">
        <v>8.6999999999999993</v>
      </c>
      <c r="F416">
        <v>2004</v>
      </c>
      <c r="G416" t="s">
        <v>8</v>
      </c>
    </row>
    <row r="417" spans="1:7" x14ac:dyDescent="0.25">
      <c r="A417" t="s">
        <v>51</v>
      </c>
      <c r="B417">
        <v>108382</v>
      </c>
      <c r="C417">
        <v>1.9</v>
      </c>
      <c r="D417">
        <v>1.6</v>
      </c>
      <c r="E417">
        <v>2.1</v>
      </c>
      <c r="F417">
        <v>2004</v>
      </c>
      <c r="G417" t="s">
        <v>8</v>
      </c>
    </row>
    <row r="418" spans="1:7" x14ac:dyDescent="0.25">
      <c r="A418" t="s">
        <v>29</v>
      </c>
      <c r="B418">
        <v>96629</v>
      </c>
      <c r="C418">
        <v>3.3</v>
      </c>
      <c r="D418">
        <v>3</v>
      </c>
      <c r="E418">
        <v>3.7</v>
      </c>
      <c r="F418">
        <v>2004</v>
      </c>
      <c r="G418" t="s">
        <v>8</v>
      </c>
    </row>
    <row r="419" spans="1:7" x14ac:dyDescent="0.25">
      <c r="A419" t="s">
        <v>35</v>
      </c>
      <c r="B419">
        <v>56488</v>
      </c>
      <c r="C419">
        <v>8.1999999999999993</v>
      </c>
      <c r="D419">
        <v>7.5</v>
      </c>
      <c r="E419">
        <v>9</v>
      </c>
      <c r="F419">
        <v>2004</v>
      </c>
      <c r="G419" t="s">
        <v>8</v>
      </c>
    </row>
    <row r="420" spans="1:7" x14ac:dyDescent="0.25">
      <c r="A420" t="s">
        <v>14</v>
      </c>
      <c r="B420">
        <v>371750</v>
      </c>
      <c r="C420">
        <v>3</v>
      </c>
      <c r="D420">
        <v>2.8</v>
      </c>
      <c r="E420">
        <v>3.2</v>
      </c>
      <c r="F420">
        <v>2004</v>
      </c>
      <c r="G420" t="s">
        <v>8</v>
      </c>
    </row>
    <row r="421" spans="1:7" x14ac:dyDescent="0.25">
      <c r="A421" t="s">
        <v>60</v>
      </c>
      <c r="B421">
        <v>228934</v>
      </c>
      <c r="C421">
        <v>1.8</v>
      </c>
      <c r="D421">
        <v>1.6</v>
      </c>
      <c r="E421">
        <v>2</v>
      </c>
      <c r="F421">
        <v>2004</v>
      </c>
      <c r="G421" t="s">
        <v>8</v>
      </c>
    </row>
    <row r="422" spans="1:7" x14ac:dyDescent="0.25">
      <c r="A422" t="s">
        <v>36</v>
      </c>
      <c r="B422">
        <v>1375277</v>
      </c>
      <c r="C422">
        <v>3</v>
      </c>
      <c r="D422">
        <v>2.9</v>
      </c>
      <c r="E422">
        <v>3.1</v>
      </c>
      <c r="F422">
        <v>2004</v>
      </c>
      <c r="G422" t="s">
        <v>8</v>
      </c>
    </row>
    <row r="423" spans="1:7" x14ac:dyDescent="0.25">
      <c r="A423" t="s">
        <v>21</v>
      </c>
      <c r="B423">
        <v>566243</v>
      </c>
      <c r="C423">
        <v>4.5</v>
      </c>
      <c r="D423">
        <v>4.3</v>
      </c>
      <c r="E423">
        <v>4.5999999999999996</v>
      </c>
      <c r="F423">
        <v>2004</v>
      </c>
      <c r="G423" t="s">
        <v>8</v>
      </c>
    </row>
    <row r="424" spans="1:7" x14ac:dyDescent="0.25">
      <c r="A424" t="s">
        <v>57</v>
      </c>
      <c r="B424">
        <v>24625</v>
      </c>
      <c r="C424">
        <v>8.3000000000000007</v>
      </c>
      <c r="D424">
        <v>7.3</v>
      </c>
      <c r="E424">
        <v>9.5</v>
      </c>
      <c r="F424">
        <v>2004</v>
      </c>
      <c r="G424" t="s">
        <v>8</v>
      </c>
    </row>
    <row r="425" spans="1:7" x14ac:dyDescent="0.25">
      <c r="A425" t="s">
        <v>52</v>
      </c>
      <c r="B425">
        <v>802186</v>
      </c>
      <c r="C425">
        <v>3.5</v>
      </c>
      <c r="D425">
        <v>3.4</v>
      </c>
      <c r="E425">
        <v>3.7</v>
      </c>
      <c r="F425">
        <v>2004</v>
      </c>
      <c r="G425" t="s">
        <v>8</v>
      </c>
    </row>
    <row r="426" spans="1:7" x14ac:dyDescent="0.25">
      <c r="A426" t="s">
        <v>37</v>
      </c>
      <c r="B426">
        <v>311496</v>
      </c>
      <c r="C426">
        <v>1.8</v>
      </c>
      <c r="D426">
        <v>1.6</v>
      </c>
      <c r="E426">
        <v>1.9</v>
      </c>
      <c r="F426">
        <v>2004</v>
      </c>
      <c r="G426" t="s">
        <v>8</v>
      </c>
    </row>
    <row r="427" spans="1:7" x14ac:dyDescent="0.25">
      <c r="A427" t="s">
        <v>30</v>
      </c>
      <c r="B427">
        <v>178898</v>
      </c>
      <c r="C427">
        <v>6.4</v>
      </c>
      <c r="D427">
        <v>6.1</v>
      </c>
      <c r="E427">
        <v>6.8</v>
      </c>
      <c r="F427">
        <v>2004</v>
      </c>
      <c r="G427" t="s">
        <v>8</v>
      </c>
    </row>
    <row r="428" spans="1:7" x14ac:dyDescent="0.25">
      <c r="A428" t="s">
        <v>22</v>
      </c>
      <c r="B428">
        <v>677306</v>
      </c>
      <c r="C428">
        <v>5.0999999999999996</v>
      </c>
      <c r="D428">
        <v>5</v>
      </c>
      <c r="E428">
        <v>5.3</v>
      </c>
      <c r="F428">
        <v>2004</v>
      </c>
      <c r="G428" t="s">
        <v>8</v>
      </c>
    </row>
    <row r="429" spans="1:7" x14ac:dyDescent="0.25">
      <c r="A429" t="s">
        <v>38</v>
      </c>
      <c r="B429">
        <v>76203</v>
      </c>
      <c r="C429">
        <v>8.1</v>
      </c>
      <c r="D429">
        <v>7.5</v>
      </c>
      <c r="E429">
        <v>8.8000000000000007</v>
      </c>
      <c r="F429">
        <v>2004</v>
      </c>
      <c r="G429" t="s">
        <v>8</v>
      </c>
    </row>
    <row r="430" spans="1:7" x14ac:dyDescent="0.25">
      <c r="A430" t="s">
        <v>15</v>
      </c>
      <c r="B430">
        <v>371453</v>
      </c>
      <c r="C430">
        <v>4.0999999999999996</v>
      </c>
      <c r="D430">
        <v>3.9</v>
      </c>
      <c r="E430">
        <v>4.3</v>
      </c>
      <c r="F430">
        <v>2004</v>
      </c>
      <c r="G430" t="s">
        <v>8</v>
      </c>
    </row>
    <row r="431" spans="1:7" x14ac:dyDescent="0.25">
      <c r="A431" t="s">
        <v>53</v>
      </c>
      <c r="B431">
        <v>54810</v>
      </c>
      <c r="C431">
        <v>2.7</v>
      </c>
      <c r="D431">
        <v>2.2999999999999998</v>
      </c>
      <c r="E431">
        <v>3.2</v>
      </c>
      <c r="F431">
        <v>2004</v>
      </c>
      <c r="G431" t="s">
        <v>8</v>
      </c>
    </row>
    <row r="432" spans="1:7" x14ac:dyDescent="0.25">
      <c r="A432" t="s">
        <v>27</v>
      </c>
      <c r="B432">
        <v>503828</v>
      </c>
      <c r="C432">
        <v>1.5</v>
      </c>
      <c r="D432">
        <v>1.4</v>
      </c>
      <c r="E432">
        <v>1.6</v>
      </c>
      <c r="F432">
        <v>2004</v>
      </c>
      <c r="G432" t="s">
        <v>8</v>
      </c>
    </row>
    <row r="433" spans="1:7" x14ac:dyDescent="0.25">
      <c r="A433" t="s">
        <v>61</v>
      </c>
      <c r="B433">
        <v>1710039</v>
      </c>
      <c r="C433">
        <v>1.6</v>
      </c>
      <c r="D433">
        <v>1.5</v>
      </c>
      <c r="E433">
        <v>1.6</v>
      </c>
      <c r="F433">
        <v>2004</v>
      </c>
      <c r="G433" t="s">
        <v>8</v>
      </c>
    </row>
    <row r="434" spans="1:7" x14ac:dyDescent="0.25">
      <c r="A434" t="s">
        <v>23</v>
      </c>
      <c r="B434">
        <v>97080</v>
      </c>
      <c r="C434">
        <v>3</v>
      </c>
      <c r="D434">
        <v>2.6</v>
      </c>
      <c r="E434">
        <v>3.3</v>
      </c>
      <c r="F434">
        <v>2004</v>
      </c>
      <c r="G434" t="s">
        <v>8</v>
      </c>
    </row>
    <row r="435" spans="1:7" x14ac:dyDescent="0.25">
      <c r="A435" t="s">
        <v>55</v>
      </c>
      <c r="B435">
        <v>52366</v>
      </c>
      <c r="C435">
        <v>8.5</v>
      </c>
      <c r="D435">
        <v>7.7</v>
      </c>
      <c r="E435">
        <v>9.3000000000000007</v>
      </c>
      <c r="F435">
        <v>2004</v>
      </c>
      <c r="G435" t="s">
        <v>8</v>
      </c>
    </row>
    <row r="436" spans="1:7" x14ac:dyDescent="0.25">
      <c r="A436" t="s">
        <v>54</v>
      </c>
      <c r="B436">
        <v>338551</v>
      </c>
      <c r="C436">
        <v>3</v>
      </c>
      <c r="D436">
        <v>2.8</v>
      </c>
      <c r="E436">
        <v>3.2</v>
      </c>
      <c r="F436">
        <v>2004</v>
      </c>
      <c r="G436" t="s">
        <v>8</v>
      </c>
    </row>
    <row r="437" spans="1:7" x14ac:dyDescent="0.25">
      <c r="A437" t="s">
        <v>39</v>
      </c>
      <c r="B437">
        <v>472691</v>
      </c>
      <c r="C437">
        <v>1.6</v>
      </c>
      <c r="D437">
        <v>1.5</v>
      </c>
      <c r="E437">
        <v>1.7</v>
      </c>
      <c r="F437">
        <v>2004</v>
      </c>
      <c r="G437" t="s">
        <v>8</v>
      </c>
    </row>
    <row r="438" spans="1:7" x14ac:dyDescent="0.25">
      <c r="A438" t="s">
        <v>16</v>
      </c>
      <c r="B438">
        <v>142482</v>
      </c>
      <c r="C438">
        <v>6.4</v>
      </c>
      <c r="D438">
        <v>6</v>
      </c>
      <c r="E438">
        <v>6.8</v>
      </c>
      <c r="F438">
        <v>2004</v>
      </c>
      <c r="G438" t="s">
        <v>8</v>
      </c>
    </row>
    <row r="439" spans="1:7" x14ac:dyDescent="0.25">
      <c r="A439" t="s">
        <v>24</v>
      </c>
      <c r="B439">
        <v>307314</v>
      </c>
      <c r="C439">
        <v>5.0999999999999996</v>
      </c>
      <c r="D439">
        <v>4.9000000000000004</v>
      </c>
      <c r="E439">
        <v>5.4</v>
      </c>
      <c r="F439">
        <v>2004</v>
      </c>
      <c r="G439" t="s">
        <v>8</v>
      </c>
    </row>
    <row r="440" spans="1:7" x14ac:dyDescent="0.25">
      <c r="A440" t="s">
        <v>40</v>
      </c>
      <c r="B440">
        <v>33643</v>
      </c>
      <c r="C440">
        <v>3.2</v>
      </c>
      <c r="D440">
        <v>2.7</v>
      </c>
      <c r="E440">
        <v>3.9</v>
      </c>
      <c r="F440">
        <v>2004</v>
      </c>
      <c r="G440" t="s">
        <v>8</v>
      </c>
    </row>
    <row r="441" spans="1:7" x14ac:dyDescent="0.25">
      <c r="A441" t="s">
        <v>17</v>
      </c>
      <c r="B441">
        <v>330980</v>
      </c>
      <c r="C441">
        <v>19.8</v>
      </c>
      <c r="D441">
        <v>19.399999999999999</v>
      </c>
      <c r="E441">
        <v>20.3</v>
      </c>
      <c r="F441">
        <v>2005</v>
      </c>
      <c r="G441" t="s">
        <v>8</v>
      </c>
    </row>
    <row r="442" spans="1:7" x14ac:dyDescent="0.25">
      <c r="A442" t="s">
        <v>41</v>
      </c>
      <c r="B442">
        <v>60366</v>
      </c>
      <c r="C442">
        <v>5.3</v>
      </c>
      <c r="D442">
        <v>4.7</v>
      </c>
      <c r="E442">
        <v>5.9</v>
      </c>
      <c r="F442">
        <v>2005</v>
      </c>
      <c r="G442" t="s">
        <v>8</v>
      </c>
    </row>
    <row r="443" spans="1:7" x14ac:dyDescent="0.25">
      <c r="A443" t="s">
        <v>11</v>
      </c>
      <c r="B443">
        <v>475755</v>
      </c>
      <c r="C443">
        <v>4.9000000000000004</v>
      </c>
      <c r="D443">
        <v>4.7</v>
      </c>
      <c r="E443">
        <v>5.0999999999999996</v>
      </c>
      <c r="F443">
        <v>2005</v>
      </c>
      <c r="G443" t="s">
        <v>8</v>
      </c>
    </row>
    <row r="444" spans="1:7" x14ac:dyDescent="0.25">
      <c r="A444" t="s">
        <v>18</v>
      </c>
      <c r="B444">
        <v>317561</v>
      </c>
      <c r="C444">
        <v>4.5</v>
      </c>
      <c r="D444">
        <v>4.2</v>
      </c>
      <c r="E444">
        <v>4.7</v>
      </c>
      <c r="F444">
        <v>2005</v>
      </c>
      <c r="G444" t="s">
        <v>8</v>
      </c>
    </row>
    <row r="445" spans="1:7" x14ac:dyDescent="0.25">
      <c r="A445" t="s">
        <v>42</v>
      </c>
      <c r="B445">
        <v>2832737</v>
      </c>
      <c r="C445">
        <v>2.5</v>
      </c>
      <c r="D445">
        <v>2.4</v>
      </c>
      <c r="E445">
        <v>2.6</v>
      </c>
      <c r="F445">
        <v>2005</v>
      </c>
      <c r="G445" t="s">
        <v>8</v>
      </c>
    </row>
    <row r="446" spans="1:7" x14ac:dyDescent="0.25">
      <c r="A446" t="s">
        <v>19</v>
      </c>
      <c r="B446">
        <v>208987</v>
      </c>
      <c r="C446">
        <v>2.8</v>
      </c>
      <c r="D446">
        <v>2.6</v>
      </c>
      <c r="E446">
        <v>3</v>
      </c>
      <c r="F446">
        <v>2005</v>
      </c>
      <c r="G446" t="s">
        <v>8</v>
      </c>
    </row>
    <row r="447" spans="1:7" x14ac:dyDescent="0.25">
      <c r="A447" t="s">
        <v>31</v>
      </c>
      <c r="B447">
        <v>198270</v>
      </c>
      <c r="C447">
        <v>0.5</v>
      </c>
      <c r="D447">
        <v>0.4</v>
      </c>
      <c r="E447">
        <v>0.6</v>
      </c>
      <c r="F447">
        <v>2005</v>
      </c>
      <c r="G447" t="s">
        <v>8</v>
      </c>
    </row>
    <row r="448" spans="1:7" x14ac:dyDescent="0.25">
      <c r="A448" t="s">
        <v>43</v>
      </c>
      <c r="B448">
        <v>56660</v>
      </c>
      <c r="C448">
        <v>3.7</v>
      </c>
      <c r="D448">
        <v>3.2</v>
      </c>
      <c r="E448">
        <v>4.2</v>
      </c>
      <c r="F448">
        <v>2005</v>
      </c>
      <c r="G448" t="s">
        <v>8</v>
      </c>
    </row>
    <row r="449" spans="1:7" x14ac:dyDescent="0.25">
      <c r="A449" t="s">
        <v>58</v>
      </c>
      <c r="B449">
        <v>62544</v>
      </c>
      <c r="C449">
        <v>0.9</v>
      </c>
      <c r="D449">
        <v>0.7</v>
      </c>
      <c r="E449">
        <v>1.1000000000000001</v>
      </c>
      <c r="F449">
        <v>2005</v>
      </c>
      <c r="G449" t="s">
        <v>8</v>
      </c>
    </row>
    <row r="450" spans="1:7" x14ac:dyDescent="0.25">
      <c r="A450" t="s">
        <v>25</v>
      </c>
      <c r="B450">
        <v>1109808</v>
      </c>
      <c r="C450">
        <v>2.6</v>
      </c>
      <c r="D450">
        <v>2.5</v>
      </c>
      <c r="E450">
        <v>2.7</v>
      </c>
      <c r="F450">
        <v>2005</v>
      </c>
      <c r="G450" t="s">
        <v>8</v>
      </c>
    </row>
    <row r="451" spans="1:7" x14ac:dyDescent="0.25">
      <c r="A451" t="s">
        <v>12</v>
      </c>
      <c r="B451">
        <v>751510</v>
      </c>
      <c r="C451">
        <v>4</v>
      </c>
      <c r="D451">
        <v>3.8</v>
      </c>
      <c r="E451">
        <v>4.0999999999999996</v>
      </c>
      <c r="F451">
        <v>2005</v>
      </c>
      <c r="G451" t="s">
        <v>8</v>
      </c>
    </row>
    <row r="452" spans="1:7" x14ac:dyDescent="0.25">
      <c r="A452" t="s">
        <v>56</v>
      </c>
      <c r="B452">
        <v>78809</v>
      </c>
      <c r="C452">
        <v>2</v>
      </c>
      <c r="D452">
        <v>1.7</v>
      </c>
      <c r="E452">
        <v>2.2999999999999998</v>
      </c>
      <c r="F452">
        <v>2005</v>
      </c>
      <c r="G452" t="s">
        <v>8</v>
      </c>
    </row>
    <row r="453" spans="1:7" x14ac:dyDescent="0.25">
      <c r="A453" t="s">
        <v>32</v>
      </c>
      <c r="B453">
        <v>105721</v>
      </c>
      <c r="C453">
        <v>11.8</v>
      </c>
      <c r="D453">
        <v>11.1</v>
      </c>
      <c r="E453">
        <v>12.4</v>
      </c>
      <c r="F453">
        <v>2005</v>
      </c>
      <c r="G453" t="s">
        <v>8</v>
      </c>
    </row>
    <row r="454" spans="1:7" x14ac:dyDescent="0.25">
      <c r="A454" t="s">
        <v>45</v>
      </c>
      <c r="B454">
        <v>909088</v>
      </c>
      <c r="C454">
        <v>2.8</v>
      </c>
      <c r="D454">
        <v>2.7</v>
      </c>
      <c r="E454">
        <v>3</v>
      </c>
      <c r="F454">
        <v>2005</v>
      </c>
      <c r="G454" t="s">
        <v>8</v>
      </c>
    </row>
    <row r="455" spans="1:7" x14ac:dyDescent="0.25">
      <c r="A455" t="s">
        <v>33</v>
      </c>
      <c r="B455">
        <v>431557</v>
      </c>
      <c r="C455">
        <v>5.2</v>
      </c>
      <c r="D455">
        <v>5</v>
      </c>
      <c r="E455">
        <v>5.4</v>
      </c>
      <c r="F455">
        <v>2005</v>
      </c>
      <c r="G455" t="s">
        <v>8</v>
      </c>
    </row>
    <row r="456" spans="1:7" x14ac:dyDescent="0.25">
      <c r="A456" t="s">
        <v>44</v>
      </c>
      <c r="B456">
        <v>154384</v>
      </c>
      <c r="C456">
        <v>3.7</v>
      </c>
      <c r="D456">
        <v>3.4</v>
      </c>
      <c r="E456">
        <v>4</v>
      </c>
      <c r="F456">
        <v>2005</v>
      </c>
      <c r="G456" t="s">
        <v>8</v>
      </c>
    </row>
    <row r="457" spans="1:7" x14ac:dyDescent="0.25">
      <c r="A457" t="s">
        <v>46</v>
      </c>
      <c r="B457">
        <v>138918</v>
      </c>
      <c r="C457">
        <v>6.4</v>
      </c>
      <c r="D457">
        <v>6</v>
      </c>
      <c r="E457">
        <v>6.8</v>
      </c>
      <c r="F457">
        <v>2005</v>
      </c>
      <c r="G457" t="s">
        <v>8</v>
      </c>
    </row>
    <row r="458" spans="1:7" x14ac:dyDescent="0.25">
      <c r="A458" t="s">
        <v>47</v>
      </c>
      <c r="B458">
        <v>328498</v>
      </c>
      <c r="C458">
        <v>4</v>
      </c>
      <c r="D458">
        <v>3.8</v>
      </c>
      <c r="E458">
        <v>4.3</v>
      </c>
      <c r="F458">
        <v>2005</v>
      </c>
      <c r="G458" t="s">
        <v>8</v>
      </c>
    </row>
    <row r="459" spans="1:7" x14ac:dyDescent="0.25">
      <c r="A459" t="s">
        <v>48</v>
      </c>
      <c r="B459">
        <v>548070</v>
      </c>
      <c r="C459">
        <v>2.2999999999999998</v>
      </c>
      <c r="D459">
        <v>2.2000000000000002</v>
      </c>
      <c r="E459">
        <v>2.5</v>
      </c>
      <c r="F459">
        <v>2005</v>
      </c>
      <c r="G459" t="s">
        <v>8</v>
      </c>
    </row>
    <row r="460" spans="1:7" x14ac:dyDescent="0.25">
      <c r="A460" t="s">
        <v>13</v>
      </c>
      <c r="B460">
        <v>337905</v>
      </c>
      <c r="C460">
        <v>5.8</v>
      </c>
      <c r="D460">
        <v>5.5</v>
      </c>
      <c r="E460">
        <v>6.1</v>
      </c>
      <c r="F460">
        <v>2005</v>
      </c>
      <c r="G460" t="s">
        <v>8</v>
      </c>
    </row>
    <row r="461" spans="1:7" x14ac:dyDescent="0.25">
      <c r="A461" t="s">
        <v>28</v>
      </c>
      <c r="B461">
        <v>350146</v>
      </c>
      <c r="C461">
        <v>1.9</v>
      </c>
      <c r="D461">
        <v>1.7</v>
      </c>
      <c r="E461">
        <v>2</v>
      </c>
      <c r="F461">
        <v>2005</v>
      </c>
      <c r="G461" t="s">
        <v>8</v>
      </c>
    </row>
    <row r="462" spans="1:7" x14ac:dyDescent="0.25">
      <c r="A462" t="s">
        <v>49</v>
      </c>
      <c r="B462">
        <v>731817</v>
      </c>
      <c r="C462">
        <v>6.2</v>
      </c>
      <c r="D462">
        <v>6</v>
      </c>
      <c r="E462">
        <v>6.4</v>
      </c>
      <c r="F462">
        <v>2005</v>
      </c>
      <c r="G462" t="s">
        <v>8</v>
      </c>
    </row>
    <row r="463" spans="1:7" x14ac:dyDescent="0.25">
      <c r="A463" t="s">
        <v>26</v>
      </c>
      <c r="B463">
        <v>261827</v>
      </c>
      <c r="C463">
        <v>11.9</v>
      </c>
      <c r="D463">
        <v>11.5</v>
      </c>
      <c r="E463">
        <v>12.3</v>
      </c>
      <c r="F463">
        <v>2005</v>
      </c>
      <c r="G463" t="s">
        <v>8</v>
      </c>
    </row>
    <row r="464" spans="1:7" x14ac:dyDescent="0.25">
      <c r="A464" t="s">
        <v>59</v>
      </c>
      <c r="B464">
        <v>286454</v>
      </c>
      <c r="C464">
        <v>2.4</v>
      </c>
      <c r="D464">
        <v>2.2000000000000002</v>
      </c>
      <c r="E464">
        <v>2.5</v>
      </c>
      <c r="F464">
        <v>2005</v>
      </c>
      <c r="G464" t="s">
        <v>8</v>
      </c>
    </row>
    <row r="465" spans="1:7" x14ac:dyDescent="0.25">
      <c r="A465" t="s">
        <v>20</v>
      </c>
      <c r="B465">
        <v>475524</v>
      </c>
      <c r="C465">
        <v>4.9000000000000004</v>
      </c>
      <c r="D465">
        <v>4.7</v>
      </c>
      <c r="E465">
        <v>5.0999999999999996</v>
      </c>
      <c r="F465">
        <v>2005</v>
      </c>
      <c r="G465" t="s">
        <v>8</v>
      </c>
    </row>
    <row r="466" spans="1:7" x14ac:dyDescent="0.25">
      <c r="A466" t="s">
        <v>50</v>
      </c>
      <c r="B466">
        <v>41867</v>
      </c>
      <c r="C466">
        <v>9</v>
      </c>
      <c r="D466">
        <v>8.1</v>
      </c>
      <c r="E466">
        <v>9.9</v>
      </c>
      <c r="F466">
        <v>2005</v>
      </c>
      <c r="G466" t="s">
        <v>8</v>
      </c>
    </row>
    <row r="467" spans="1:7" x14ac:dyDescent="0.25">
      <c r="A467" t="s">
        <v>51</v>
      </c>
      <c r="B467">
        <v>109311</v>
      </c>
      <c r="C467">
        <v>2.2000000000000002</v>
      </c>
      <c r="D467">
        <v>1.9</v>
      </c>
      <c r="E467">
        <v>2.5</v>
      </c>
      <c r="F467">
        <v>2005</v>
      </c>
      <c r="G467" t="s">
        <v>8</v>
      </c>
    </row>
    <row r="468" spans="1:7" x14ac:dyDescent="0.25">
      <c r="A468" t="s">
        <v>29</v>
      </c>
      <c r="B468">
        <v>94321</v>
      </c>
      <c r="C468">
        <v>3.6</v>
      </c>
      <c r="D468">
        <v>3.3</v>
      </c>
      <c r="E468">
        <v>4</v>
      </c>
      <c r="F468">
        <v>2005</v>
      </c>
      <c r="G468" t="s">
        <v>8</v>
      </c>
    </row>
    <row r="469" spans="1:7" x14ac:dyDescent="0.25">
      <c r="A469" t="s">
        <v>35</v>
      </c>
      <c r="B469">
        <v>57389</v>
      </c>
      <c r="C469">
        <v>8.1</v>
      </c>
      <c r="D469">
        <v>7.4</v>
      </c>
      <c r="E469">
        <v>8.9</v>
      </c>
      <c r="F469">
        <v>2005</v>
      </c>
      <c r="G469" t="s">
        <v>8</v>
      </c>
    </row>
    <row r="470" spans="1:7" x14ac:dyDescent="0.25">
      <c r="A470" t="s">
        <v>14</v>
      </c>
      <c r="B470">
        <v>384814</v>
      </c>
      <c r="C470">
        <v>3.4</v>
      </c>
      <c r="D470">
        <v>3.3</v>
      </c>
      <c r="E470">
        <v>3.6</v>
      </c>
      <c r="F470">
        <v>2005</v>
      </c>
      <c r="G470" t="s">
        <v>8</v>
      </c>
    </row>
    <row r="471" spans="1:7" x14ac:dyDescent="0.25">
      <c r="A471" t="s">
        <v>60</v>
      </c>
      <c r="B471">
        <v>223693</v>
      </c>
      <c r="C471">
        <v>2.6</v>
      </c>
      <c r="D471">
        <v>2.4</v>
      </c>
      <c r="E471">
        <v>2.8</v>
      </c>
      <c r="F471">
        <v>2005</v>
      </c>
      <c r="G471" t="s">
        <v>8</v>
      </c>
    </row>
    <row r="472" spans="1:7" x14ac:dyDescent="0.25">
      <c r="A472" t="s">
        <v>36</v>
      </c>
      <c r="B472">
        <v>1362388</v>
      </c>
      <c r="C472">
        <v>3</v>
      </c>
      <c r="D472">
        <v>2.9</v>
      </c>
      <c r="E472">
        <v>3.1</v>
      </c>
      <c r="F472">
        <v>2005</v>
      </c>
      <c r="G472" t="s">
        <v>8</v>
      </c>
    </row>
    <row r="473" spans="1:7" x14ac:dyDescent="0.25">
      <c r="A473" t="s">
        <v>21</v>
      </c>
      <c r="B473">
        <v>582887</v>
      </c>
      <c r="C473">
        <v>5.3</v>
      </c>
      <c r="D473">
        <v>5.0999999999999996</v>
      </c>
      <c r="E473">
        <v>5.5</v>
      </c>
      <c r="F473">
        <v>2005</v>
      </c>
      <c r="G473" t="s">
        <v>8</v>
      </c>
    </row>
    <row r="474" spans="1:7" x14ac:dyDescent="0.25">
      <c r="A474" t="s">
        <v>57</v>
      </c>
      <c r="B474">
        <v>24661</v>
      </c>
      <c r="C474">
        <v>9.6999999999999993</v>
      </c>
      <c r="D474">
        <v>8.5</v>
      </c>
      <c r="E474">
        <v>11</v>
      </c>
      <c r="F474">
        <v>2005</v>
      </c>
      <c r="G474" t="s">
        <v>8</v>
      </c>
    </row>
    <row r="475" spans="1:7" x14ac:dyDescent="0.25">
      <c r="A475" t="s">
        <v>52</v>
      </c>
      <c r="B475">
        <v>825396</v>
      </c>
      <c r="C475">
        <v>3.7</v>
      </c>
      <c r="D475">
        <v>3.5</v>
      </c>
      <c r="E475">
        <v>3.8</v>
      </c>
      <c r="F475">
        <v>2005</v>
      </c>
      <c r="G475" t="s">
        <v>8</v>
      </c>
    </row>
    <row r="476" spans="1:7" x14ac:dyDescent="0.25">
      <c r="A476" t="s">
        <v>37</v>
      </c>
      <c r="B476">
        <v>323453</v>
      </c>
      <c r="C476">
        <v>2.2000000000000002</v>
      </c>
      <c r="D476">
        <v>2</v>
      </c>
      <c r="E476">
        <v>2.2999999999999998</v>
      </c>
      <c r="F476">
        <v>2005</v>
      </c>
      <c r="G476" t="s">
        <v>8</v>
      </c>
    </row>
    <row r="477" spans="1:7" x14ac:dyDescent="0.25">
      <c r="A477" t="s">
        <v>30</v>
      </c>
      <c r="B477">
        <v>180745</v>
      </c>
      <c r="C477">
        <v>6.8</v>
      </c>
      <c r="D477">
        <v>6.4</v>
      </c>
      <c r="E477">
        <v>7.2</v>
      </c>
      <c r="F477">
        <v>2005</v>
      </c>
      <c r="G477" t="s">
        <v>8</v>
      </c>
    </row>
    <row r="478" spans="1:7" x14ac:dyDescent="0.25">
      <c r="A478" t="s">
        <v>22</v>
      </c>
      <c r="B478">
        <v>709774</v>
      </c>
      <c r="C478">
        <v>5.5</v>
      </c>
      <c r="D478">
        <v>5.3</v>
      </c>
      <c r="E478">
        <v>5.6</v>
      </c>
      <c r="F478">
        <v>2005</v>
      </c>
      <c r="G478" t="s">
        <v>8</v>
      </c>
    </row>
    <row r="479" spans="1:7" x14ac:dyDescent="0.25">
      <c r="A479" t="s">
        <v>38</v>
      </c>
      <c r="B479">
        <v>76748</v>
      </c>
      <c r="C479">
        <v>9.4</v>
      </c>
      <c r="D479">
        <v>8.6999999999999993</v>
      </c>
      <c r="E479">
        <v>10.1</v>
      </c>
      <c r="F479">
        <v>2005</v>
      </c>
      <c r="G479" t="s">
        <v>8</v>
      </c>
    </row>
    <row r="480" spans="1:7" x14ac:dyDescent="0.25">
      <c r="A480" t="s">
        <v>15</v>
      </c>
      <c r="B480">
        <v>371167</v>
      </c>
      <c r="C480">
        <v>4.5999999999999996</v>
      </c>
      <c r="D480">
        <v>4.3</v>
      </c>
      <c r="E480">
        <v>4.8</v>
      </c>
      <c r="F480">
        <v>2005</v>
      </c>
      <c r="G480" t="s">
        <v>8</v>
      </c>
    </row>
    <row r="481" spans="1:7" x14ac:dyDescent="0.25">
      <c r="A481" t="s">
        <v>53</v>
      </c>
      <c r="B481">
        <v>56222</v>
      </c>
      <c r="C481">
        <v>3.1</v>
      </c>
      <c r="D481">
        <v>2.6</v>
      </c>
      <c r="E481">
        <v>3.6</v>
      </c>
      <c r="F481">
        <v>2005</v>
      </c>
      <c r="G481" t="s">
        <v>8</v>
      </c>
    </row>
    <row r="482" spans="1:7" x14ac:dyDescent="0.25">
      <c r="A482" t="s">
        <v>27</v>
      </c>
      <c r="B482">
        <v>498939</v>
      </c>
      <c r="C482">
        <v>1.9</v>
      </c>
      <c r="D482">
        <v>1.8</v>
      </c>
      <c r="E482">
        <v>2.1</v>
      </c>
      <c r="F482">
        <v>2005</v>
      </c>
      <c r="G482" t="s">
        <v>8</v>
      </c>
    </row>
    <row r="483" spans="1:7" x14ac:dyDescent="0.25">
      <c r="A483" t="s">
        <v>61</v>
      </c>
      <c r="B483">
        <v>1770847</v>
      </c>
      <c r="C483">
        <v>1.7</v>
      </c>
      <c r="D483">
        <v>1.6</v>
      </c>
      <c r="E483">
        <v>1.8</v>
      </c>
      <c r="F483">
        <v>2005</v>
      </c>
      <c r="G483" t="s">
        <v>8</v>
      </c>
    </row>
    <row r="484" spans="1:7" x14ac:dyDescent="0.25">
      <c r="A484" t="s">
        <v>23</v>
      </c>
      <c r="B484">
        <v>101071</v>
      </c>
      <c r="C484">
        <v>3.4</v>
      </c>
      <c r="D484">
        <v>3</v>
      </c>
      <c r="E484">
        <v>3.7</v>
      </c>
      <c r="F484">
        <v>2005</v>
      </c>
      <c r="G484" t="s">
        <v>8</v>
      </c>
    </row>
    <row r="485" spans="1:7" x14ac:dyDescent="0.25">
      <c r="A485" t="s">
        <v>55</v>
      </c>
      <c r="B485">
        <v>51239</v>
      </c>
      <c r="C485">
        <v>9.9</v>
      </c>
      <c r="D485">
        <v>9.1</v>
      </c>
      <c r="E485">
        <v>10.8</v>
      </c>
      <c r="F485">
        <v>2005</v>
      </c>
      <c r="G485" t="s">
        <v>8</v>
      </c>
    </row>
    <row r="486" spans="1:7" x14ac:dyDescent="0.25">
      <c r="A486" t="s">
        <v>54</v>
      </c>
      <c r="B486">
        <v>355302</v>
      </c>
      <c r="C486">
        <v>3.4</v>
      </c>
      <c r="D486">
        <v>3.3</v>
      </c>
      <c r="E486">
        <v>3.6</v>
      </c>
      <c r="F486">
        <v>2005</v>
      </c>
      <c r="G486" t="s">
        <v>8</v>
      </c>
    </row>
    <row r="487" spans="1:7" x14ac:dyDescent="0.25">
      <c r="A487" t="s">
        <v>39</v>
      </c>
      <c r="B487">
        <v>458571</v>
      </c>
      <c r="C487">
        <v>2.2000000000000002</v>
      </c>
      <c r="D487">
        <v>2</v>
      </c>
      <c r="E487">
        <v>2.2999999999999998</v>
      </c>
      <c r="F487">
        <v>2005</v>
      </c>
      <c r="G487" t="s">
        <v>8</v>
      </c>
    </row>
    <row r="488" spans="1:7" x14ac:dyDescent="0.25">
      <c r="A488" t="s">
        <v>16</v>
      </c>
      <c r="B488">
        <v>143007</v>
      </c>
      <c r="C488">
        <v>7.1</v>
      </c>
      <c r="D488">
        <v>6.7</v>
      </c>
      <c r="E488">
        <v>7.6</v>
      </c>
      <c r="F488">
        <v>2005</v>
      </c>
      <c r="G488" t="s">
        <v>8</v>
      </c>
    </row>
    <row r="489" spans="1:7" x14ac:dyDescent="0.25">
      <c r="A489" t="s">
        <v>24</v>
      </c>
      <c r="B489">
        <v>316317</v>
      </c>
      <c r="C489">
        <v>5.4</v>
      </c>
      <c r="D489">
        <v>5.2</v>
      </c>
      <c r="E489">
        <v>5.7</v>
      </c>
      <c r="F489">
        <v>2005</v>
      </c>
      <c r="G489" t="s">
        <v>8</v>
      </c>
    </row>
    <row r="490" spans="1:7" x14ac:dyDescent="0.25">
      <c r="A490" t="s">
        <v>40</v>
      </c>
      <c r="B490">
        <v>34461</v>
      </c>
      <c r="C490">
        <v>3.9</v>
      </c>
      <c r="D490">
        <v>3.3</v>
      </c>
      <c r="E490">
        <v>4.5999999999999996</v>
      </c>
      <c r="F490">
        <v>2005</v>
      </c>
      <c r="G490" t="s">
        <v>8</v>
      </c>
    </row>
    <row r="491" spans="1:7" x14ac:dyDescent="0.25">
      <c r="A491" t="s">
        <v>17</v>
      </c>
      <c r="B491">
        <v>326457</v>
      </c>
      <c r="C491">
        <v>20.6</v>
      </c>
      <c r="D491">
        <v>20.100000000000001</v>
      </c>
      <c r="E491">
        <v>21.1</v>
      </c>
      <c r="F491">
        <v>2006</v>
      </c>
      <c r="G491" t="s">
        <v>8</v>
      </c>
    </row>
    <row r="492" spans="1:7" x14ac:dyDescent="0.25">
      <c r="A492" t="s">
        <v>41</v>
      </c>
      <c r="B492">
        <v>58451</v>
      </c>
      <c r="C492">
        <v>6.3</v>
      </c>
      <c r="D492">
        <v>5.7</v>
      </c>
      <c r="E492">
        <v>7</v>
      </c>
      <c r="F492">
        <v>2006</v>
      </c>
      <c r="G492" t="s">
        <v>8</v>
      </c>
    </row>
    <row r="493" spans="1:7" x14ac:dyDescent="0.25">
      <c r="A493" t="s">
        <v>11</v>
      </c>
      <c r="B493">
        <v>472700</v>
      </c>
      <c r="C493">
        <v>7.8</v>
      </c>
      <c r="D493">
        <v>7.5</v>
      </c>
      <c r="E493">
        <v>8</v>
      </c>
      <c r="F493">
        <v>2006</v>
      </c>
      <c r="G493" t="s">
        <v>8</v>
      </c>
    </row>
    <row r="494" spans="1:7" x14ac:dyDescent="0.25">
      <c r="A494" t="s">
        <v>18</v>
      </c>
      <c r="B494">
        <v>332135</v>
      </c>
      <c r="C494">
        <v>4.9000000000000004</v>
      </c>
      <c r="D494">
        <v>4.7</v>
      </c>
      <c r="E494">
        <v>5.2</v>
      </c>
      <c r="F494">
        <v>2006</v>
      </c>
      <c r="G494" t="s">
        <v>8</v>
      </c>
    </row>
    <row r="495" spans="1:7" x14ac:dyDescent="0.25">
      <c r="A495" t="s">
        <v>42</v>
      </c>
      <c r="B495">
        <v>2799720</v>
      </c>
      <c r="C495">
        <v>3</v>
      </c>
      <c r="D495">
        <v>2.9</v>
      </c>
      <c r="E495">
        <v>3.1</v>
      </c>
      <c r="F495">
        <v>2006</v>
      </c>
      <c r="G495" t="s">
        <v>8</v>
      </c>
    </row>
    <row r="496" spans="1:7" x14ac:dyDescent="0.25">
      <c r="A496" t="s">
        <v>19</v>
      </c>
      <c r="B496">
        <v>216781</v>
      </c>
      <c r="C496">
        <v>3.6</v>
      </c>
      <c r="D496">
        <v>3.3</v>
      </c>
      <c r="E496">
        <v>3.8</v>
      </c>
      <c r="F496">
        <v>2006</v>
      </c>
      <c r="G496" t="s">
        <v>8</v>
      </c>
    </row>
    <row r="497" spans="1:7" x14ac:dyDescent="0.25">
      <c r="A497" t="s">
        <v>31</v>
      </c>
      <c r="B497">
        <v>194389</v>
      </c>
      <c r="C497">
        <v>2.4</v>
      </c>
      <c r="D497">
        <v>2.2000000000000002</v>
      </c>
      <c r="E497">
        <v>2.6</v>
      </c>
      <c r="F497">
        <v>2006</v>
      </c>
      <c r="G497" t="s">
        <v>8</v>
      </c>
    </row>
    <row r="498" spans="1:7" x14ac:dyDescent="0.25">
      <c r="A498" t="s">
        <v>43</v>
      </c>
      <c r="B498">
        <v>57289</v>
      </c>
      <c r="C498">
        <v>4</v>
      </c>
      <c r="D498">
        <v>3.6</v>
      </c>
      <c r="E498">
        <v>4.5999999999999996</v>
      </c>
      <c r="F498">
        <v>2006</v>
      </c>
      <c r="G498" t="s">
        <v>8</v>
      </c>
    </row>
    <row r="499" spans="1:7" x14ac:dyDescent="0.25">
      <c r="A499" t="s">
        <v>58</v>
      </c>
      <c r="B499">
        <v>61119</v>
      </c>
      <c r="C499">
        <v>1.5</v>
      </c>
      <c r="D499">
        <v>1.2</v>
      </c>
      <c r="E499">
        <v>1.9</v>
      </c>
      <c r="F499">
        <v>2006</v>
      </c>
      <c r="G499" t="s">
        <v>8</v>
      </c>
    </row>
    <row r="500" spans="1:7" x14ac:dyDescent="0.25">
      <c r="A500" t="s">
        <v>25</v>
      </c>
      <c r="B500">
        <v>1079107</v>
      </c>
      <c r="C500">
        <v>3.1</v>
      </c>
      <c r="D500">
        <v>3</v>
      </c>
      <c r="E500">
        <v>3.2</v>
      </c>
      <c r="F500">
        <v>2006</v>
      </c>
      <c r="G500" t="s">
        <v>8</v>
      </c>
    </row>
    <row r="501" spans="1:7" x14ac:dyDescent="0.25">
      <c r="A501" t="s">
        <v>12</v>
      </c>
      <c r="B501">
        <v>707071</v>
      </c>
      <c r="C501">
        <v>4.0999999999999996</v>
      </c>
      <c r="D501">
        <v>4</v>
      </c>
      <c r="E501">
        <v>4.2</v>
      </c>
      <c r="F501">
        <v>2006</v>
      </c>
      <c r="G501" t="s">
        <v>8</v>
      </c>
    </row>
    <row r="502" spans="1:7" x14ac:dyDescent="0.25">
      <c r="A502" t="s">
        <v>56</v>
      </c>
      <c r="B502">
        <v>80003</v>
      </c>
      <c r="C502">
        <v>1.7</v>
      </c>
      <c r="D502">
        <v>1.5</v>
      </c>
      <c r="E502">
        <v>2</v>
      </c>
      <c r="F502">
        <v>2006</v>
      </c>
      <c r="G502" t="s">
        <v>8</v>
      </c>
    </row>
    <row r="503" spans="1:7" x14ac:dyDescent="0.25">
      <c r="A503" t="s">
        <v>32</v>
      </c>
      <c r="B503">
        <v>103457</v>
      </c>
      <c r="C503">
        <v>14.2</v>
      </c>
      <c r="D503">
        <v>13.5</v>
      </c>
      <c r="E503">
        <v>14.9</v>
      </c>
      <c r="F503">
        <v>2006</v>
      </c>
      <c r="G503" t="s">
        <v>8</v>
      </c>
    </row>
    <row r="504" spans="1:7" x14ac:dyDescent="0.25">
      <c r="A504" t="s">
        <v>45</v>
      </c>
      <c r="B504">
        <v>953558</v>
      </c>
      <c r="C504">
        <v>3.3</v>
      </c>
      <c r="D504">
        <v>3.2</v>
      </c>
      <c r="E504">
        <v>3.4</v>
      </c>
      <c r="F504">
        <v>2006</v>
      </c>
      <c r="G504" t="s">
        <v>8</v>
      </c>
    </row>
    <row r="505" spans="1:7" x14ac:dyDescent="0.25">
      <c r="A505" t="s">
        <v>33</v>
      </c>
      <c r="B505">
        <v>440375</v>
      </c>
      <c r="C505">
        <v>5.6</v>
      </c>
      <c r="D505">
        <v>5.4</v>
      </c>
      <c r="E505">
        <v>5.8</v>
      </c>
      <c r="F505">
        <v>2006</v>
      </c>
      <c r="G505" t="s">
        <v>8</v>
      </c>
    </row>
    <row r="506" spans="1:7" x14ac:dyDescent="0.25">
      <c r="A506" t="s">
        <v>44</v>
      </c>
      <c r="B506">
        <v>159687</v>
      </c>
      <c r="C506">
        <v>6.7</v>
      </c>
      <c r="D506">
        <v>6.4</v>
      </c>
      <c r="E506">
        <v>7.2</v>
      </c>
      <c r="F506">
        <v>2006</v>
      </c>
      <c r="G506" t="s">
        <v>8</v>
      </c>
    </row>
    <row r="507" spans="1:7" x14ac:dyDescent="0.25">
      <c r="A507" t="s">
        <v>46</v>
      </c>
      <c r="B507">
        <v>139034</v>
      </c>
      <c r="C507">
        <v>7</v>
      </c>
      <c r="D507">
        <v>6.5</v>
      </c>
      <c r="E507">
        <v>7.4</v>
      </c>
      <c r="F507">
        <v>2006</v>
      </c>
      <c r="G507" t="s">
        <v>8</v>
      </c>
    </row>
    <row r="508" spans="1:7" x14ac:dyDescent="0.25">
      <c r="A508" t="s">
        <v>47</v>
      </c>
      <c r="B508">
        <v>324260</v>
      </c>
      <c r="C508">
        <v>4.7</v>
      </c>
      <c r="D508">
        <v>4.5</v>
      </c>
      <c r="E508">
        <v>5</v>
      </c>
      <c r="F508">
        <v>2006</v>
      </c>
      <c r="G508" t="s">
        <v>8</v>
      </c>
    </row>
    <row r="509" spans="1:7" x14ac:dyDescent="0.25">
      <c r="A509" t="s">
        <v>48</v>
      </c>
      <c r="B509">
        <v>557859</v>
      </c>
      <c r="C509">
        <v>2.4</v>
      </c>
      <c r="D509">
        <v>2.2999999999999998</v>
      </c>
      <c r="E509">
        <v>2.5</v>
      </c>
      <c r="F509">
        <v>2006</v>
      </c>
      <c r="G509" t="s">
        <v>8</v>
      </c>
    </row>
    <row r="510" spans="1:7" x14ac:dyDescent="0.25">
      <c r="A510" t="s">
        <v>13</v>
      </c>
      <c r="B510">
        <v>337131</v>
      </c>
      <c r="C510">
        <v>6</v>
      </c>
      <c r="D510">
        <v>5.8</v>
      </c>
      <c r="E510">
        <v>6.3</v>
      </c>
      <c r="F510">
        <v>2006</v>
      </c>
      <c r="G510" t="s">
        <v>8</v>
      </c>
    </row>
    <row r="511" spans="1:7" x14ac:dyDescent="0.25">
      <c r="A511" t="s">
        <v>28</v>
      </c>
      <c r="B511">
        <v>340954</v>
      </c>
      <c r="C511">
        <v>2.2000000000000002</v>
      </c>
      <c r="D511">
        <v>2.1</v>
      </c>
      <c r="E511">
        <v>2.4</v>
      </c>
      <c r="F511">
        <v>2006</v>
      </c>
      <c r="G511" t="s">
        <v>8</v>
      </c>
    </row>
    <row r="512" spans="1:7" x14ac:dyDescent="0.25">
      <c r="A512" t="s">
        <v>49</v>
      </c>
      <c r="B512">
        <v>755584</v>
      </c>
      <c r="C512">
        <v>6.7</v>
      </c>
      <c r="D512">
        <v>6.5</v>
      </c>
      <c r="E512">
        <v>6.9</v>
      </c>
      <c r="F512">
        <v>2006</v>
      </c>
      <c r="G512" t="s">
        <v>8</v>
      </c>
    </row>
    <row r="513" spans="1:7" x14ac:dyDescent="0.25">
      <c r="A513" t="s">
        <v>26</v>
      </c>
      <c r="B513">
        <v>261461</v>
      </c>
      <c r="C513">
        <v>13.4</v>
      </c>
      <c r="D513">
        <v>13</v>
      </c>
      <c r="E513">
        <v>13.8</v>
      </c>
      <c r="F513">
        <v>2006</v>
      </c>
      <c r="G513" t="s">
        <v>8</v>
      </c>
    </row>
    <row r="514" spans="1:7" x14ac:dyDescent="0.25">
      <c r="A514" t="s">
        <v>59</v>
      </c>
      <c r="B514">
        <v>271683</v>
      </c>
      <c r="C514">
        <v>2.7</v>
      </c>
      <c r="D514">
        <v>2.5</v>
      </c>
      <c r="E514">
        <v>2.9</v>
      </c>
      <c r="F514">
        <v>2006</v>
      </c>
      <c r="G514" t="s">
        <v>8</v>
      </c>
    </row>
    <row r="515" spans="1:7" x14ac:dyDescent="0.25">
      <c r="A515" t="s">
        <v>20</v>
      </c>
      <c r="B515">
        <v>433668</v>
      </c>
      <c r="C515">
        <v>6</v>
      </c>
      <c r="D515">
        <v>5.8</v>
      </c>
      <c r="E515">
        <v>6.2</v>
      </c>
      <c r="F515">
        <v>2006</v>
      </c>
      <c r="G515" t="s">
        <v>8</v>
      </c>
    </row>
    <row r="516" spans="1:7" x14ac:dyDescent="0.25">
      <c r="A516" t="s">
        <v>50</v>
      </c>
      <c r="B516">
        <v>41132</v>
      </c>
      <c r="C516">
        <v>10.8</v>
      </c>
      <c r="D516">
        <v>9.8000000000000007</v>
      </c>
      <c r="E516">
        <v>11.8</v>
      </c>
      <c r="F516">
        <v>2006</v>
      </c>
      <c r="G516" t="s">
        <v>8</v>
      </c>
    </row>
    <row r="517" spans="1:7" x14ac:dyDescent="0.25">
      <c r="A517" t="s">
        <v>51</v>
      </c>
      <c r="B517">
        <v>109768</v>
      </c>
      <c r="C517">
        <v>2.6</v>
      </c>
      <c r="D517">
        <v>2.2999999999999998</v>
      </c>
      <c r="E517">
        <v>2.9</v>
      </c>
      <c r="F517">
        <v>2006</v>
      </c>
      <c r="G517" t="s">
        <v>8</v>
      </c>
    </row>
    <row r="518" spans="1:7" x14ac:dyDescent="0.25">
      <c r="A518" t="s">
        <v>29</v>
      </c>
      <c r="B518">
        <v>90241</v>
      </c>
      <c r="C518">
        <v>5.3</v>
      </c>
      <c r="D518">
        <v>4.8</v>
      </c>
      <c r="E518">
        <v>5.8</v>
      </c>
      <c r="F518">
        <v>2006</v>
      </c>
      <c r="G518" t="s">
        <v>8</v>
      </c>
    </row>
    <row r="519" spans="1:7" x14ac:dyDescent="0.25">
      <c r="A519" t="s">
        <v>35</v>
      </c>
      <c r="B519">
        <v>58108</v>
      </c>
      <c r="C519">
        <v>9.3000000000000007</v>
      </c>
      <c r="D519">
        <v>8.5</v>
      </c>
      <c r="E519">
        <v>10.1</v>
      </c>
      <c r="F519">
        <v>2006</v>
      </c>
      <c r="G519" t="s">
        <v>8</v>
      </c>
    </row>
    <row r="520" spans="1:7" x14ac:dyDescent="0.25">
      <c r="A520" t="s">
        <v>14</v>
      </c>
      <c r="B520">
        <v>403013</v>
      </c>
      <c r="C520">
        <v>4.2</v>
      </c>
      <c r="D520">
        <v>4</v>
      </c>
      <c r="E520">
        <v>4.4000000000000004</v>
      </c>
      <c r="F520">
        <v>2006</v>
      </c>
      <c r="G520" t="s">
        <v>8</v>
      </c>
    </row>
    <row r="521" spans="1:7" x14ac:dyDescent="0.25">
      <c r="A521" t="s">
        <v>60</v>
      </c>
      <c r="B521">
        <v>217172</v>
      </c>
      <c r="C521">
        <v>2.5</v>
      </c>
      <c r="D521">
        <v>2.2999999999999998</v>
      </c>
      <c r="E521">
        <v>2.7</v>
      </c>
      <c r="F521">
        <v>2006</v>
      </c>
      <c r="G521" t="s">
        <v>8</v>
      </c>
    </row>
    <row r="522" spans="1:7" x14ac:dyDescent="0.25">
      <c r="A522" t="s">
        <v>36</v>
      </c>
      <c r="B522">
        <v>1307202</v>
      </c>
      <c r="C522">
        <v>3.4</v>
      </c>
      <c r="D522">
        <v>3.3</v>
      </c>
      <c r="E522">
        <v>3.5</v>
      </c>
      <c r="F522">
        <v>2006</v>
      </c>
      <c r="G522" t="s">
        <v>8</v>
      </c>
    </row>
    <row r="523" spans="1:7" x14ac:dyDescent="0.25">
      <c r="A523" t="s">
        <v>21</v>
      </c>
      <c r="B523">
        <v>619018</v>
      </c>
      <c r="C523">
        <v>5.8</v>
      </c>
      <c r="D523">
        <v>5.6</v>
      </c>
      <c r="E523">
        <v>6</v>
      </c>
      <c r="F523">
        <v>2006</v>
      </c>
      <c r="G523" t="s">
        <v>8</v>
      </c>
    </row>
    <row r="524" spans="1:7" x14ac:dyDescent="0.25">
      <c r="A524" t="s">
        <v>57</v>
      </c>
      <c r="B524">
        <v>23922</v>
      </c>
      <c r="C524">
        <v>10.6</v>
      </c>
      <c r="D524">
        <v>9.4</v>
      </c>
      <c r="E524">
        <v>12</v>
      </c>
      <c r="F524">
        <v>2006</v>
      </c>
      <c r="G524" t="s">
        <v>8</v>
      </c>
    </row>
    <row r="525" spans="1:7" x14ac:dyDescent="0.25">
      <c r="A525" t="s">
        <v>52</v>
      </c>
      <c r="B525">
        <v>836357</v>
      </c>
      <c r="C525">
        <v>3.9</v>
      </c>
      <c r="D525">
        <v>3.8</v>
      </c>
      <c r="E525">
        <v>4.0999999999999996</v>
      </c>
      <c r="F525">
        <v>2006</v>
      </c>
      <c r="G525" t="s">
        <v>8</v>
      </c>
    </row>
    <row r="526" spans="1:7" x14ac:dyDescent="0.25">
      <c r="A526" t="s">
        <v>37</v>
      </c>
      <c r="B526">
        <v>330285</v>
      </c>
      <c r="C526">
        <v>2.8</v>
      </c>
      <c r="D526">
        <v>2.6</v>
      </c>
      <c r="E526">
        <v>3</v>
      </c>
      <c r="F526">
        <v>2006</v>
      </c>
      <c r="G526" t="s">
        <v>8</v>
      </c>
    </row>
    <row r="527" spans="1:7" x14ac:dyDescent="0.25">
      <c r="A527" t="s">
        <v>30</v>
      </c>
      <c r="B527">
        <v>177740</v>
      </c>
      <c r="C527">
        <v>7.2</v>
      </c>
      <c r="D527">
        <v>6.8</v>
      </c>
      <c r="E527">
        <v>7.6</v>
      </c>
      <c r="F527">
        <v>2006</v>
      </c>
      <c r="G527" t="s">
        <v>8</v>
      </c>
    </row>
    <row r="528" spans="1:7" x14ac:dyDescent="0.25">
      <c r="A528" t="s">
        <v>22</v>
      </c>
      <c r="B528">
        <v>714603</v>
      </c>
      <c r="C528">
        <v>6.2</v>
      </c>
      <c r="D528">
        <v>6</v>
      </c>
      <c r="E528">
        <v>6.4</v>
      </c>
      <c r="F528">
        <v>2006</v>
      </c>
      <c r="G528" t="s">
        <v>8</v>
      </c>
    </row>
    <row r="529" spans="1:7" x14ac:dyDescent="0.25">
      <c r="A529" t="s">
        <v>38</v>
      </c>
      <c r="B529">
        <v>76442</v>
      </c>
      <c r="C529">
        <v>11.3</v>
      </c>
      <c r="D529">
        <v>10.6</v>
      </c>
      <c r="E529">
        <v>12.1</v>
      </c>
      <c r="F529">
        <v>2006</v>
      </c>
      <c r="G529" t="s">
        <v>8</v>
      </c>
    </row>
    <row r="530" spans="1:7" x14ac:dyDescent="0.25">
      <c r="A530" t="s">
        <v>15</v>
      </c>
      <c r="B530">
        <v>359964</v>
      </c>
      <c r="C530">
        <v>5.4</v>
      </c>
      <c r="D530">
        <v>5.2</v>
      </c>
      <c r="E530">
        <v>5.6</v>
      </c>
      <c r="F530">
        <v>2006</v>
      </c>
      <c r="G530" t="s">
        <v>8</v>
      </c>
    </row>
    <row r="531" spans="1:7" x14ac:dyDescent="0.25">
      <c r="A531" t="s">
        <v>53</v>
      </c>
      <c r="B531">
        <v>56658</v>
      </c>
      <c r="C531">
        <v>3.3</v>
      </c>
      <c r="D531">
        <v>2.9</v>
      </c>
      <c r="E531">
        <v>3.8</v>
      </c>
      <c r="F531">
        <v>2006</v>
      </c>
      <c r="G531" t="s">
        <v>8</v>
      </c>
    </row>
    <row r="532" spans="1:7" x14ac:dyDescent="0.25">
      <c r="A532" t="s">
        <v>27</v>
      </c>
      <c r="B532">
        <v>511277</v>
      </c>
      <c r="C532">
        <v>2.4</v>
      </c>
      <c r="D532">
        <v>2.2999999999999998</v>
      </c>
      <c r="E532">
        <v>2.5</v>
      </c>
      <c r="F532">
        <v>2006</v>
      </c>
      <c r="G532" t="s">
        <v>8</v>
      </c>
    </row>
    <row r="533" spans="1:7" x14ac:dyDescent="0.25">
      <c r="A533" t="s">
        <v>61</v>
      </c>
      <c r="B533">
        <v>1792054</v>
      </c>
      <c r="C533">
        <v>2</v>
      </c>
      <c r="D533">
        <v>2</v>
      </c>
      <c r="E533">
        <v>2.1</v>
      </c>
      <c r="F533">
        <v>2006</v>
      </c>
      <c r="G533" t="s">
        <v>8</v>
      </c>
    </row>
    <row r="534" spans="1:7" x14ac:dyDescent="0.25">
      <c r="A534" t="s">
        <v>23</v>
      </c>
      <c r="B534">
        <v>97102</v>
      </c>
      <c r="C534">
        <v>3.9</v>
      </c>
      <c r="D534">
        <v>3.5</v>
      </c>
      <c r="E534">
        <v>4.3</v>
      </c>
      <c r="F534">
        <v>2006</v>
      </c>
      <c r="G534" t="s">
        <v>8</v>
      </c>
    </row>
    <row r="535" spans="1:7" x14ac:dyDescent="0.25">
      <c r="A535" t="s">
        <v>55</v>
      </c>
      <c r="B535">
        <v>50523</v>
      </c>
      <c r="C535">
        <v>10.6</v>
      </c>
      <c r="D535">
        <v>9.8000000000000007</v>
      </c>
      <c r="E535">
        <v>11.6</v>
      </c>
      <c r="F535">
        <v>2006</v>
      </c>
      <c r="G535" t="s">
        <v>8</v>
      </c>
    </row>
    <row r="536" spans="1:7" x14ac:dyDescent="0.25">
      <c r="A536" t="s">
        <v>54</v>
      </c>
      <c r="B536">
        <v>362006</v>
      </c>
      <c r="C536">
        <v>4.3</v>
      </c>
      <c r="D536">
        <v>4.0999999999999996</v>
      </c>
      <c r="E536">
        <v>4.5</v>
      </c>
      <c r="F536">
        <v>2006</v>
      </c>
      <c r="G536" t="s">
        <v>8</v>
      </c>
    </row>
    <row r="537" spans="1:7" x14ac:dyDescent="0.25">
      <c r="A537" t="s">
        <v>39</v>
      </c>
      <c r="B537">
        <v>469683</v>
      </c>
      <c r="C537">
        <v>2.2999999999999998</v>
      </c>
      <c r="D537">
        <v>2.1</v>
      </c>
      <c r="E537">
        <v>2.4</v>
      </c>
      <c r="F537">
        <v>2006</v>
      </c>
      <c r="G537" t="s">
        <v>8</v>
      </c>
    </row>
    <row r="538" spans="1:7" x14ac:dyDescent="0.25">
      <c r="A538" t="s">
        <v>16</v>
      </c>
      <c r="B538">
        <v>142226</v>
      </c>
      <c r="C538">
        <v>7.7</v>
      </c>
      <c r="D538">
        <v>7.3</v>
      </c>
      <c r="E538">
        <v>8.1999999999999993</v>
      </c>
      <c r="F538">
        <v>2006</v>
      </c>
      <c r="G538" t="s">
        <v>8</v>
      </c>
    </row>
    <row r="539" spans="1:7" x14ac:dyDescent="0.25">
      <c r="A539" t="s">
        <v>24</v>
      </c>
      <c r="B539">
        <v>319709</v>
      </c>
      <c r="C539">
        <v>5</v>
      </c>
      <c r="D539">
        <v>4.8</v>
      </c>
      <c r="E539">
        <v>5.3</v>
      </c>
      <c r="F539">
        <v>2006</v>
      </c>
      <c r="G539" t="s">
        <v>8</v>
      </c>
    </row>
    <row r="540" spans="1:7" x14ac:dyDescent="0.25">
      <c r="A540" t="s">
        <v>40</v>
      </c>
      <c r="B540">
        <v>34167</v>
      </c>
      <c r="C540">
        <v>5</v>
      </c>
      <c r="D540">
        <v>4.3</v>
      </c>
      <c r="E540">
        <v>5.8</v>
      </c>
      <c r="F540">
        <v>2006</v>
      </c>
      <c r="G540" t="s">
        <v>8</v>
      </c>
    </row>
    <row r="541" spans="1:7" x14ac:dyDescent="0.25">
      <c r="A541" t="s">
        <v>17</v>
      </c>
      <c r="B541">
        <v>321738</v>
      </c>
      <c r="C541">
        <v>21.3</v>
      </c>
      <c r="D541">
        <v>20.8</v>
      </c>
      <c r="E541">
        <v>21.8</v>
      </c>
      <c r="F541">
        <v>2007</v>
      </c>
      <c r="G541" t="s">
        <v>8</v>
      </c>
    </row>
    <row r="542" spans="1:7" x14ac:dyDescent="0.25">
      <c r="A542" t="s">
        <v>41</v>
      </c>
      <c r="B542">
        <v>55320</v>
      </c>
      <c r="C542">
        <v>7.1</v>
      </c>
      <c r="D542">
        <v>6.5</v>
      </c>
      <c r="E542">
        <v>7.9</v>
      </c>
      <c r="F542">
        <v>2007</v>
      </c>
      <c r="G542" t="s">
        <v>8</v>
      </c>
    </row>
    <row r="543" spans="1:7" x14ac:dyDescent="0.25">
      <c r="A543" t="s">
        <v>11</v>
      </c>
      <c r="B543">
        <v>479757</v>
      </c>
      <c r="C543">
        <v>8.6</v>
      </c>
      <c r="D543">
        <v>8.3000000000000007</v>
      </c>
      <c r="E543">
        <v>8.9</v>
      </c>
      <c r="F543">
        <v>2007</v>
      </c>
      <c r="G543" t="s">
        <v>8</v>
      </c>
    </row>
    <row r="544" spans="1:7" x14ac:dyDescent="0.25">
      <c r="A544" t="s">
        <v>18</v>
      </c>
      <c r="B544">
        <v>330340</v>
      </c>
      <c r="C544">
        <v>5.4</v>
      </c>
      <c r="D544">
        <v>5.0999999999999996</v>
      </c>
      <c r="E544">
        <v>5.6</v>
      </c>
      <c r="F544">
        <v>2007</v>
      </c>
      <c r="G544" t="s">
        <v>8</v>
      </c>
    </row>
    <row r="545" spans="1:7" x14ac:dyDescent="0.25">
      <c r="A545" t="s">
        <v>42</v>
      </c>
      <c r="B545">
        <v>2767175</v>
      </c>
      <c r="C545">
        <v>3.6</v>
      </c>
      <c r="D545">
        <v>3.5</v>
      </c>
      <c r="E545">
        <v>3.7</v>
      </c>
      <c r="F545">
        <v>2007</v>
      </c>
      <c r="G545" t="s">
        <v>8</v>
      </c>
    </row>
    <row r="546" spans="1:7" x14ac:dyDescent="0.25">
      <c r="A546" t="s">
        <v>19</v>
      </c>
      <c r="B546">
        <v>206913</v>
      </c>
      <c r="C546">
        <v>4.8</v>
      </c>
      <c r="D546">
        <v>4.5</v>
      </c>
      <c r="E546">
        <v>5.0999999999999996</v>
      </c>
      <c r="F546">
        <v>2007</v>
      </c>
      <c r="G546" t="s">
        <v>8</v>
      </c>
    </row>
    <row r="547" spans="1:7" x14ac:dyDescent="0.25">
      <c r="A547" t="s">
        <v>31</v>
      </c>
      <c r="B547">
        <v>192120</v>
      </c>
      <c r="C547">
        <v>2.9</v>
      </c>
      <c r="D547">
        <v>2.7</v>
      </c>
      <c r="E547">
        <v>3.2</v>
      </c>
      <c r="F547">
        <v>2007</v>
      </c>
      <c r="G547" t="s">
        <v>8</v>
      </c>
    </row>
    <row r="548" spans="1:7" x14ac:dyDescent="0.25">
      <c r="A548" t="s">
        <v>43</v>
      </c>
      <c r="B548">
        <v>57971</v>
      </c>
      <c r="C548">
        <v>4.5</v>
      </c>
      <c r="D548">
        <v>4</v>
      </c>
      <c r="E548">
        <v>5</v>
      </c>
      <c r="F548">
        <v>2007</v>
      </c>
      <c r="G548" t="s">
        <v>8</v>
      </c>
    </row>
    <row r="549" spans="1:7" x14ac:dyDescent="0.25">
      <c r="A549" t="s">
        <v>58</v>
      </c>
      <c r="B549">
        <v>59545</v>
      </c>
      <c r="C549">
        <v>1.6</v>
      </c>
      <c r="D549">
        <v>1.4</v>
      </c>
      <c r="E549">
        <v>2</v>
      </c>
      <c r="F549">
        <v>2007</v>
      </c>
      <c r="G549" t="s">
        <v>8</v>
      </c>
    </row>
    <row r="550" spans="1:7" x14ac:dyDescent="0.25">
      <c r="A550" t="s">
        <v>25</v>
      </c>
      <c r="B550">
        <v>1010850</v>
      </c>
      <c r="C550">
        <v>3.3</v>
      </c>
      <c r="D550">
        <v>3.2</v>
      </c>
      <c r="E550">
        <v>3.5</v>
      </c>
      <c r="F550">
        <v>2007</v>
      </c>
      <c r="G550" t="s">
        <v>8</v>
      </c>
    </row>
    <row r="551" spans="1:7" x14ac:dyDescent="0.25">
      <c r="A551" t="s">
        <v>12</v>
      </c>
      <c r="B551">
        <v>651351</v>
      </c>
      <c r="C551">
        <v>4.5999999999999996</v>
      </c>
      <c r="D551">
        <v>4.4000000000000004</v>
      </c>
      <c r="E551">
        <v>4.7</v>
      </c>
      <c r="F551">
        <v>2007</v>
      </c>
      <c r="G551" t="s">
        <v>8</v>
      </c>
    </row>
    <row r="552" spans="1:7" x14ac:dyDescent="0.25">
      <c r="A552" t="s">
        <v>56</v>
      </c>
      <c r="B552">
        <v>81478</v>
      </c>
      <c r="C552">
        <v>2.1</v>
      </c>
      <c r="D552">
        <v>1.8</v>
      </c>
      <c r="E552">
        <v>2.4</v>
      </c>
      <c r="F552">
        <v>2007</v>
      </c>
      <c r="G552" t="s">
        <v>8</v>
      </c>
    </row>
    <row r="553" spans="1:7" x14ac:dyDescent="0.25">
      <c r="A553" t="s">
        <v>32</v>
      </c>
      <c r="B553">
        <v>108059</v>
      </c>
      <c r="C553">
        <v>17.100000000000001</v>
      </c>
      <c r="D553">
        <v>16.3</v>
      </c>
      <c r="E553">
        <v>17.899999999999999</v>
      </c>
      <c r="F553">
        <v>2007</v>
      </c>
      <c r="G553" t="s">
        <v>8</v>
      </c>
    </row>
    <row r="554" spans="1:7" x14ac:dyDescent="0.25">
      <c r="A554" t="s">
        <v>45</v>
      </c>
      <c r="B554">
        <v>998442</v>
      </c>
      <c r="C554">
        <v>3.5</v>
      </c>
      <c r="D554">
        <v>3.3</v>
      </c>
      <c r="E554">
        <v>3.6</v>
      </c>
      <c r="F554">
        <v>2007</v>
      </c>
      <c r="G554" t="s">
        <v>8</v>
      </c>
    </row>
    <row r="555" spans="1:7" x14ac:dyDescent="0.25">
      <c r="A555" t="s">
        <v>33</v>
      </c>
      <c r="B555">
        <v>447565</v>
      </c>
      <c r="C555">
        <v>5.9</v>
      </c>
      <c r="D555">
        <v>5.7</v>
      </c>
      <c r="E555">
        <v>6.1</v>
      </c>
      <c r="F555">
        <v>2007</v>
      </c>
      <c r="G555" t="s">
        <v>8</v>
      </c>
    </row>
    <row r="556" spans="1:7" x14ac:dyDescent="0.25">
      <c r="A556" t="s">
        <v>44</v>
      </c>
      <c r="B556">
        <v>160711</v>
      </c>
      <c r="C556">
        <v>7.9</v>
      </c>
      <c r="D556">
        <v>7.5</v>
      </c>
      <c r="E556">
        <v>8.4</v>
      </c>
      <c r="F556">
        <v>2007</v>
      </c>
      <c r="G556" t="s">
        <v>8</v>
      </c>
    </row>
    <row r="557" spans="1:7" x14ac:dyDescent="0.25">
      <c r="A557" t="s">
        <v>46</v>
      </c>
      <c r="B557">
        <v>134125</v>
      </c>
      <c r="C557">
        <v>7.6</v>
      </c>
      <c r="D557">
        <v>7.2</v>
      </c>
      <c r="E557">
        <v>8.1</v>
      </c>
      <c r="F557">
        <v>2007</v>
      </c>
      <c r="G557" t="s">
        <v>8</v>
      </c>
    </row>
    <row r="558" spans="1:7" x14ac:dyDescent="0.25">
      <c r="A558" t="s">
        <v>47</v>
      </c>
      <c r="B558">
        <v>326825</v>
      </c>
      <c r="C558">
        <v>5.7</v>
      </c>
      <c r="D558">
        <v>5.5</v>
      </c>
      <c r="E558">
        <v>6</v>
      </c>
      <c r="F558">
        <v>2007</v>
      </c>
      <c r="G558" t="s">
        <v>8</v>
      </c>
    </row>
    <row r="559" spans="1:7" x14ac:dyDescent="0.25">
      <c r="A559" t="s">
        <v>48</v>
      </c>
      <c r="B559">
        <v>513476</v>
      </c>
      <c r="C559">
        <v>2.9</v>
      </c>
      <c r="D559">
        <v>2.7</v>
      </c>
      <c r="E559">
        <v>3</v>
      </c>
      <c r="F559">
        <v>2007</v>
      </c>
      <c r="G559" t="s">
        <v>8</v>
      </c>
    </row>
    <row r="560" spans="1:7" x14ac:dyDescent="0.25">
      <c r="A560" t="s">
        <v>13</v>
      </c>
      <c r="B560">
        <v>341325</v>
      </c>
      <c r="C560">
        <v>6.2</v>
      </c>
      <c r="D560">
        <v>5.9</v>
      </c>
      <c r="E560">
        <v>6.4</v>
      </c>
      <c r="F560">
        <v>2007</v>
      </c>
      <c r="G560" t="s">
        <v>8</v>
      </c>
    </row>
    <row r="561" spans="1:7" x14ac:dyDescent="0.25">
      <c r="A561" t="s">
        <v>28</v>
      </c>
      <c r="B561">
        <v>347378</v>
      </c>
      <c r="C561">
        <v>2.8</v>
      </c>
      <c r="D561">
        <v>2.7</v>
      </c>
      <c r="E561">
        <v>3</v>
      </c>
      <c r="F561">
        <v>2007</v>
      </c>
      <c r="G561" t="s">
        <v>8</v>
      </c>
    </row>
    <row r="562" spans="1:7" x14ac:dyDescent="0.25">
      <c r="A562" t="s">
        <v>49</v>
      </c>
      <c r="B562">
        <v>765937</v>
      </c>
      <c r="C562">
        <v>9.4</v>
      </c>
      <c r="D562">
        <v>9.1999999999999993</v>
      </c>
      <c r="E562">
        <v>9.6999999999999993</v>
      </c>
      <c r="F562">
        <v>2007</v>
      </c>
      <c r="G562" t="s">
        <v>8</v>
      </c>
    </row>
    <row r="563" spans="1:7" x14ac:dyDescent="0.25">
      <c r="A563" t="s">
        <v>26</v>
      </c>
      <c r="B563">
        <v>259444</v>
      </c>
      <c r="C563">
        <v>15</v>
      </c>
      <c r="D563">
        <v>14.5</v>
      </c>
      <c r="E563">
        <v>15.5</v>
      </c>
      <c r="F563">
        <v>2007</v>
      </c>
      <c r="G563" t="s">
        <v>8</v>
      </c>
    </row>
    <row r="564" spans="1:7" x14ac:dyDescent="0.25">
      <c r="A564" t="s">
        <v>59</v>
      </c>
      <c r="B564">
        <v>256308</v>
      </c>
      <c r="C564">
        <v>3.7</v>
      </c>
      <c r="D564">
        <v>3.5</v>
      </c>
      <c r="E564">
        <v>3.9</v>
      </c>
      <c r="F564">
        <v>2007</v>
      </c>
      <c r="G564" t="s">
        <v>8</v>
      </c>
    </row>
    <row r="565" spans="1:7" x14ac:dyDescent="0.25">
      <c r="A565" t="s">
        <v>20</v>
      </c>
      <c r="B565">
        <v>422932</v>
      </c>
      <c r="C565">
        <v>6.9</v>
      </c>
      <c r="D565">
        <v>6.6</v>
      </c>
      <c r="E565">
        <v>7.1</v>
      </c>
      <c r="F565">
        <v>2007</v>
      </c>
      <c r="G565" t="s">
        <v>8</v>
      </c>
    </row>
    <row r="566" spans="1:7" x14ac:dyDescent="0.25">
      <c r="A566" t="s">
        <v>50</v>
      </c>
      <c r="B566">
        <v>40205</v>
      </c>
      <c r="C566">
        <v>12.8</v>
      </c>
      <c r="D566">
        <v>11.8</v>
      </c>
      <c r="E566">
        <v>14</v>
      </c>
      <c r="F566">
        <v>2007</v>
      </c>
      <c r="G566" t="s">
        <v>8</v>
      </c>
    </row>
    <row r="567" spans="1:7" x14ac:dyDescent="0.25">
      <c r="A567" t="s">
        <v>51</v>
      </c>
      <c r="B567">
        <v>110296</v>
      </c>
      <c r="C567">
        <v>2.8</v>
      </c>
      <c r="D567">
        <v>2.5</v>
      </c>
      <c r="E567">
        <v>3.1</v>
      </c>
      <c r="F567">
        <v>2007</v>
      </c>
      <c r="G567" t="s">
        <v>8</v>
      </c>
    </row>
    <row r="568" spans="1:7" x14ac:dyDescent="0.25">
      <c r="A568" t="s">
        <v>29</v>
      </c>
      <c r="B568">
        <v>89910</v>
      </c>
      <c r="C568">
        <v>5.5</v>
      </c>
      <c r="D568">
        <v>5</v>
      </c>
      <c r="E568">
        <v>6</v>
      </c>
      <c r="F568">
        <v>2007</v>
      </c>
      <c r="G568" t="s">
        <v>8</v>
      </c>
    </row>
    <row r="569" spans="1:7" x14ac:dyDescent="0.25">
      <c r="A569" t="s">
        <v>35</v>
      </c>
      <c r="B569">
        <v>58317</v>
      </c>
      <c r="C569">
        <v>11</v>
      </c>
      <c r="D569">
        <v>10.199999999999999</v>
      </c>
      <c r="E569">
        <v>11.9</v>
      </c>
      <c r="F569">
        <v>2007</v>
      </c>
      <c r="G569" t="s">
        <v>8</v>
      </c>
    </row>
    <row r="570" spans="1:7" x14ac:dyDescent="0.25">
      <c r="A570" t="s">
        <v>14</v>
      </c>
      <c r="B570">
        <v>407386</v>
      </c>
      <c r="C570">
        <v>4.8</v>
      </c>
      <c r="D570">
        <v>4.5999999999999996</v>
      </c>
      <c r="E570">
        <v>5</v>
      </c>
      <c r="F570">
        <v>2007</v>
      </c>
      <c r="G570" t="s">
        <v>8</v>
      </c>
    </row>
    <row r="571" spans="1:7" x14ac:dyDescent="0.25">
      <c r="A571" t="s">
        <v>60</v>
      </c>
      <c r="B571">
        <v>224864</v>
      </c>
      <c r="C571">
        <v>3</v>
      </c>
      <c r="D571">
        <v>2.8</v>
      </c>
      <c r="E571">
        <v>3.3</v>
      </c>
      <c r="F571">
        <v>2007</v>
      </c>
      <c r="G571" t="s">
        <v>8</v>
      </c>
    </row>
    <row r="572" spans="1:7" x14ac:dyDescent="0.25">
      <c r="A572" t="s">
        <v>36</v>
      </c>
      <c r="B572">
        <v>1259206</v>
      </c>
      <c r="C572">
        <v>3.9</v>
      </c>
      <c r="D572">
        <v>3.8</v>
      </c>
      <c r="E572">
        <v>4</v>
      </c>
      <c r="F572">
        <v>2007</v>
      </c>
      <c r="G572" t="s">
        <v>8</v>
      </c>
    </row>
    <row r="573" spans="1:7" x14ac:dyDescent="0.25">
      <c r="A573" t="s">
        <v>21</v>
      </c>
      <c r="B573">
        <v>627426</v>
      </c>
      <c r="C573">
        <v>6.6</v>
      </c>
      <c r="D573">
        <v>6.4</v>
      </c>
      <c r="E573">
        <v>6.8</v>
      </c>
      <c r="F573">
        <v>2007</v>
      </c>
      <c r="G573" t="s">
        <v>8</v>
      </c>
    </row>
    <row r="574" spans="1:7" x14ac:dyDescent="0.25">
      <c r="A574" t="s">
        <v>57</v>
      </c>
      <c r="B574">
        <v>23602</v>
      </c>
      <c r="C574">
        <v>11.9</v>
      </c>
      <c r="D574">
        <v>10.6</v>
      </c>
      <c r="E574">
        <v>13.3</v>
      </c>
      <c r="F574">
        <v>2007</v>
      </c>
      <c r="G574" t="s">
        <v>8</v>
      </c>
    </row>
    <row r="575" spans="1:7" x14ac:dyDescent="0.25">
      <c r="A575" t="s">
        <v>52</v>
      </c>
      <c r="B575">
        <v>840254</v>
      </c>
      <c r="C575">
        <v>4.0999999999999996</v>
      </c>
      <c r="D575">
        <v>3.9</v>
      </c>
      <c r="E575">
        <v>4.2</v>
      </c>
      <c r="F575">
        <v>2007</v>
      </c>
      <c r="G575" t="s">
        <v>8</v>
      </c>
    </row>
    <row r="576" spans="1:7" x14ac:dyDescent="0.25">
      <c r="A576" t="s">
        <v>37</v>
      </c>
      <c r="B576">
        <v>346026</v>
      </c>
      <c r="C576">
        <v>3.8</v>
      </c>
      <c r="D576">
        <v>3.6</v>
      </c>
      <c r="E576">
        <v>4</v>
      </c>
      <c r="F576">
        <v>2007</v>
      </c>
      <c r="G576" t="s">
        <v>8</v>
      </c>
    </row>
    <row r="577" spans="1:7" x14ac:dyDescent="0.25">
      <c r="A577" t="s">
        <v>30</v>
      </c>
      <c r="B577">
        <v>166724</v>
      </c>
      <c r="C577">
        <v>8.3000000000000007</v>
      </c>
      <c r="D577">
        <v>7.9</v>
      </c>
      <c r="E577">
        <v>8.6999999999999993</v>
      </c>
      <c r="F577">
        <v>2007</v>
      </c>
      <c r="G577" t="s">
        <v>8</v>
      </c>
    </row>
    <row r="578" spans="1:7" x14ac:dyDescent="0.25">
      <c r="A578" t="s">
        <v>22</v>
      </c>
      <c r="B578">
        <v>684904</v>
      </c>
      <c r="C578">
        <v>4.5999999999999996</v>
      </c>
      <c r="D578">
        <v>4.4000000000000004</v>
      </c>
      <c r="E578">
        <v>4.7</v>
      </c>
      <c r="F578">
        <v>2007</v>
      </c>
      <c r="G578" t="s">
        <v>8</v>
      </c>
    </row>
    <row r="579" spans="1:7" x14ac:dyDescent="0.25">
      <c r="A579" t="s">
        <v>38</v>
      </c>
      <c r="B579">
        <v>74838</v>
      </c>
      <c r="C579">
        <v>14.4</v>
      </c>
      <c r="D579">
        <v>13.5</v>
      </c>
      <c r="E579">
        <v>15.3</v>
      </c>
      <c r="F579">
        <v>2007</v>
      </c>
      <c r="G579" t="s">
        <v>8</v>
      </c>
    </row>
    <row r="580" spans="1:7" x14ac:dyDescent="0.25">
      <c r="A580" t="s">
        <v>15</v>
      </c>
      <c r="B580">
        <v>345656</v>
      </c>
      <c r="C580">
        <v>6.4</v>
      </c>
      <c r="D580">
        <v>6.1</v>
      </c>
      <c r="E580">
        <v>6.6</v>
      </c>
      <c r="F580">
        <v>2007</v>
      </c>
      <c r="G580" t="s">
        <v>8</v>
      </c>
    </row>
    <row r="581" spans="1:7" x14ac:dyDescent="0.25">
      <c r="A581" t="s">
        <v>53</v>
      </c>
      <c r="B581">
        <v>57204</v>
      </c>
      <c r="C581">
        <v>4.0999999999999996</v>
      </c>
      <c r="D581">
        <v>3.6</v>
      </c>
      <c r="E581">
        <v>4.7</v>
      </c>
      <c r="F581">
        <v>2007</v>
      </c>
      <c r="G581" t="s">
        <v>8</v>
      </c>
    </row>
    <row r="582" spans="1:7" x14ac:dyDescent="0.25">
      <c r="A582" t="s">
        <v>27</v>
      </c>
      <c r="B582">
        <v>508780</v>
      </c>
      <c r="C582">
        <v>2.9</v>
      </c>
      <c r="D582">
        <v>2.8</v>
      </c>
      <c r="E582">
        <v>3.1</v>
      </c>
      <c r="F582">
        <v>2007</v>
      </c>
      <c r="G582" t="s">
        <v>8</v>
      </c>
    </row>
    <row r="583" spans="1:7" x14ac:dyDescent="0.25">
      <c r="A583" t="s">
        <v>61</v>
      </c>
      <c r="B583">
        <v>1827774</v>
      </c>
      <c r="C583">
        <v>2.6</v>
      </c>
      <c r="D583">
        <v>2.5</v>
      </c>
      <c r="E583">
        <v>2.7</v>
      </c>
      <c r="F583">
        <v>2007</v>
      </c>
      <c r="G583" t="s">
        <v>8</v>
      </c>
    </row>
    <row r="584" spans="1:7" x14ac:dyDescent="0.25">
      <c r="A584" t="s">
        <v>23</v>
      </c>
      <c r="B584">
        <v>90761</v>
      </c>
      <c r="C584">
        <v>5</v>
      </c>
      <c r="D584">
        <v>4.5</v>
      </c>
      <c r="E584">
        <v>5.4</v>
      </c>
      <c r="F584">
        <v>2007</v>
      </c>
      <c r="G584" t="s">
        <v>8</v>
      </c>
    </row>
    <row r="585" spans="1:7" x14ac:dyDescent="0.25">
      <c r="A585" t="s">
        <v>55</v>
      </c>
      <c r="B585">
        <v>49041</v>
      </c>
      <c r="C585">
        <v>13.5</v>
      </c>
      <c r="D585">
        <v>12.5</v>
      </c>
      <c r="E585">
        <v>14.5</v>
      </c>
      <c r="F585">
        <v>2007</v>
      </c>
      <c r="G585" t="s">
        <v>8</v>
      </c>
    </row>
    <row r="586" spans="1:7" x14ac:dyDescent="0.25">
      <c r="A586" t="s">
        <v>54</v>
      </c>
      <c r="B586">
        <v>360305</v>
      </c>
      <c r="C586">
        <v>4.9000000000000004</v>
      </c>
      <c r="D586">
        <v>4.7</v>
      </c>
      <c r="E586">
        <v>5.0999999999999996</v>
      </c>
      <c r="F586">
        <v>2007</v>
      </c>
      <c r="G586" t="s">
        <v>8</v>
      </c>
    </row>
    <row r="587" spans="1:7" x14ac:dyDescent="0.25">
      <c r="A587" t="s">
        <v>39</v>
      </c>
      <c r="B587">
        <v>460321</v>
      </c>
      <c r="C587">
        <v>2.4</v>
      </c>
      <c r="D587">
        <v>2.2999999999999998</v>
      </c>
      <c r="E587">
        <v>2.6</v>
      </c>
      <c r="F587">
        <v>2007</v>
      </c>
      <c r="G587" t="s">
        <v>8</v>
      </c>
    </row>
    <row r="588" spans="1:7" x14ac:dyDescent="0.25">
      <c r="A588" t="s">
        <v>16</v>
      </c>
      <c r="B588">
        <v>140446</v>
      </c>
      <c r="C588">
        <v>8.9</v>
      </c>
      <c r="D588">
        <v>8.4</v>
      </c>
      <c r="E588">
        <v>9.4</v>
      </c>
      <c r="F588">
        <v>2007</v>
      </c>
      <c r="G588" t="s">
        <v>8</v>
      </c>
    </row>
    <row r="589" spans="1:7" x14ac:dyDescent="0.25">
      <c r="A589" t="s">
        <v>24</v>
      </c>
      <c r="B589">
        <v>320361</v>
      </c>
      <c r="C589">
        <v>5.4</v>
      </c>
      <c r="D589">
        <v>5.2</v>
      </c>
      <c r="E589">
        <v>5.7</v>
      </c>
      <c r="F589">
        <v>2007</v>
      </c>
      <c r="G589" t="s">
        <v>8</v>
      </c>
    </row>
    <row r="590" spans="1:7" x14ac:dyDescent="0.25">
      <c r="A590" t="s">
        <v>40</v>
      </c>
      <c r="B590">
        <v>33297</v>
      </c>
      <c r="C590">
        <v>5.4</v>
      </c>
      <c r="D590">
        <v>4.7</v>
      </c>
      <c r="E590">
        <v>6.3</v>
      </c>
      <c r="F590">
        <v>2007</v>
      </c>
      <c r="G590" t="s">
        <v>8</v>
      </c>
    </row>
    <row r="591" spans="1:7" x14ac:dyDescent="0.25">
      <c r="A591" t="s">
        <v>17</v>
      </c>
      <c r="B591">
        <v>327245</v>
      </c>
      <c r="C591">
        <v>20.6</v>
      </c>
      <c r="D591">
        <v>20.100000000000001</v>
      </c>
      <c r="E591">
        <v>21.1</v>
      </c>
      <c r="F591">
        <v>2008</v>
      </c>
      <c r="G591" t="s">
        <v>8</v>
      </c>
    </row>
    <row r="592" spans="1:7" x14ac:dyDescent="0.25">
      <c r="A592" t="s">
        <v>41</v>
      </c>
      <c r="B592">
        <v>55208</v>
      </c>
      <c r="C592">
        <v>7.4</v>
      </c>
      <c r="D592">
        <v>6.7</v>
      </c>
      <c r="E592">
        <v>8.1</v>
      </c>
      <c r="F592">
        <v>2008</v>
      </c>
      <c r="G592" t="s">
        <v>8</v>
      </c>
    </row>
    <row r="593" spans="1:7" x14ac:dyDescent="0.25">
      <c r="A593" t="s">
        <v>11</v>
      </c>
      <c r="B593">
        <v>510208</v>
      </c>
      <c r="C593">
        <v>9</v>
      </c>
      <c r="D593">
        <v>8.6999999999999993</v>
      </c>
      <c r="E593">
        <v>9.3000000000000007</v>
      </c>
      <c r="F593">
        <v>2008</v>
      </c>
      <c r="G593" t="s">
        <v>8</v>
      </c>
    </row>
    <row r="594" spans="1:7" x14ac:dyDescent="0.25">
      <c r="A594" t="s">
        <v>18</v>
      </c>
      <c r="B594">
        <v>328146</v>
      </c>
      <c r="C594">
        <v>6</v>
      </c>
      <c r="D594">
        <v>5.8</v>
      </c>
      <c r="E594">
        <v>6.3</v>
      </c>
      <c r="F594">
        <v>2008</v>
      </c>
      <c r="G594" t="s">
        <v>8</v>
      </c>
    </row>
    <row r="595" spans="1:7" x14ac:dyDescent="0.25">
      <c r="A595" t="s">
        <v>42</v>
      </c>
      <c r="B595">
        <v>2816838</v>
      </c>
      <c r="C595">
        <v>4.3</v>
      </c>
      <c r="D595">
        <v>4.2</v>
      </c>
      <c r="E595">
        <v>4.3</v>
      </c>
      <c r="F595">
        <v>2008</v>
      </c>
      <c r="G595" t="s">
        <v>8</v>
      </c>
    </row>
    <row r="596" spans="1:7" x14ac:dyDescent="0.25">
      <c r="A596" t="s">
        <v>19</v>
      </c>
      <c r="B596">
        <v>216481</v>
      </c>
      <c r="C596">
        <v>5.4</v>
      </c>
      <c r="D596">
        <v>5.0999999999999996</v>
      </c>
      <c r="E596">
        <v>5.7</v>
      </c>
      <c r="F596">
        <v>2008</v>
      </c>
      <c r="G596" t="s">
        <v>8</v>
      </c>
    </row>
    <row r="597" spans="1:7" x14ac:dyDescent="0.25">
      <c r="A597" t="s">
        <v>31</v>
      </c>
      <c r="B597">
        <v>197279</v>
      </c>
      <c r="C597">
        <v>3.6</v>
      </c>
      <c r="D597">
        <v>3.3</v>
      </c>
      <c r="E597">
        <v>3.9</v>
      </c>
      <c r="F597">
        <v>2008</v>
      </c>
      <c r="G597" t="s">
        <v>8</v>
      </c>
    </row>
    <row r="598" spans="1:7" x14ac:dyDescent="0.25">
      <c r="A598" t="s">
        <v>43</v>
      </c>
      <c r="B598">
        <v>60841</v>
      </c>
      <c r="C598">
        <v>4.5999999999999996</v>
      </c>
      <c r="D598">
        <v>4.0999999999999996</v>
      </c>
      <c r="E598">
        <v>5.2</v>
      </c>
      <c r="F598">
        <v>2008</v>
      </c>
      <c r="G598" t="s">
        <v>8</v>
      </c>
    </row>
    <row r="599" spans="1:7" x14ac:dyDescent="0.25">
      <c r="A599" t="s">
        <v>58</v>
      </c>
      <c r="B599">
        <v>58586</v>
      </c>
      <c r="C599">
        <v>2</v>
      </c>
      <c r="D599">
        <v>1.7</v>
      </c>
      <c r="E599">
        <v>2.4</v>
      </c>
      <c r="F599">
        <v>2008</v>
      </c>
      <c r="G599" t="s">
        <v>8</v>
      </c>
    </row>
    <row r="600" spans="1:7" x14ac:dyDescent="0.25">
      <c r="A600" t="s">
        <v>25</v>
      </c>
      <c r="B600">
        <v>1057472</v>
      </c>
      <c r="C600">
        <v>4</v>
      </c>
      <c r="D600">
        <v>3.9</v>
      </c>
      <c r="E600">
        <v>4.0999999999999996</v>
      </c>
      <c r="F600">
        <v>2008</v>
      </c>
      <c r="G600" t="s">
        <v>8</v>
      </c>
    </row>
    <row r="601" spans="1:7" x14ac:dyDescent="0.25">
      <c r="A601" t="s">
        <v>12</v>
      </c>
      <c r="B601">
        <v>665660</v>
      </c>
      <c r="C601">
        <v>5.2</v>
      </c>
      <c r="D601">
        <v>5</v>
      </c>
      <c r="E601">
        <v>5.4</v>
      </c>
      <c r="F601">
        <v>2008</v>
      </c>
      <c r="G601" t="s">
        <v>8</v>
      </c>
    </row>
    <row r="602" spans="1:7" x14ac:dyDescent="0.25">
      <c r="A602" t="s">
        <v>56</v>
      </c>
      <c r="B602">
        <v>81986</v>
      </c>
      <c r="C602">
        <v>2</v>
      </c>
      <c r="D602">
        <v>1.7</v>
      </c>
      <c r="E602">
        <v>2.2999999999999998</v>
      </c>
      <c r="F602">
        <v>2008</v>
      </c>
      <c r="G602" t="s">
        <v>8</v>
      </c>
    </row>
    <row r="603" spans="1:7" x14ac:dyDescent="0.25">
      <c r="A603" t="s">
        <v>32</v>
      </c>
      <c r="B603">
        <v>104212</v>
      </c>
      <c r="C603">
        <v>20.8</v>
      </c>
      <c r="D603">
        <v>19.899999999999999</v>
      </c>
      <c r="E603">
        <v>21.6</v>
      </c>
      <c r="F603">
        <v>2008</v>
      </c>
      <c r="G603" t="s">
        <v>8</v>
      </c>
    </row>
    <row r="604" spans="1:7" x14ac:dyDescent="0.25">
      <c r="A604" t="s">
        <v>45</v>
      </c>
      <c r="B604">
        <v>1043293</v>
      </c>
      <c r="C604">
        <v>4.5</v>
      </c>
      <c r="D604">
        <v>4.4000000000000004</v>
      </c>
      <c r="E604">
        <v>4.5999999999999996</v>
      </c>
      <c r="F604">
        <v>2008</v>
      </c>
      <c r="G604" t="s">
        <v>8</v>
      </c>
    </row>
    <row r="605" spans="1:7" x14ac:dyDescent="0.25">
      <c r="A605" t="s">
        <v>33</v>
      </c>
      <c r="B605">
        <v>461624</v>
      </c>
      <c r="C605">
        <v>6.4</v>
      </c>
      <c r="D605">
        <v>6.2</v>
      </c>
      <c r="E605">
        <v>6.7</v>
      </c>
      <c r="F605">
        <v>2008</v>
      </c>
      <c r="G605" t="s">
        <v>8</v>
      </c>
    </row>
    <row r="606" spans="1:7" x14ac:dyDescent="0.25">
      <c r="A606" t="s">
        <v>44</v>
      </c>
      <c r="B606">
        <v>165769</v>
      </c>
      <c r="C606">
        <v>8.6999999999999993</v>
      </c>
      <c r="D606">
        <v>8.1999999999999993</v>
      </c>
      <c r="E606">
        <v>9.1</v>
      </c>
      <c r="F606">
        <v>2008</v>
      </c>
      <c r="G606" t="s">
        <v>8</v>
      </c>
    </row>
    <row r="607" spans="1:7" x14ac:dyDescent="0.25">
      <c r="A607" t="s">
        <v>46</v>
      </c>
      <c r="B607">
        <v>136239</v>
      </c>
      <c r="C607">
        <v>7.9</v>
      </c>
      <c r="D607">
        <v>7.4</v>
      </c>
      <c r="E607">
        <v>8.4</v>
      </c>
      <c r="F607">
        <v>2008</v>
      </c>
      <c r="G607" t="s">
        <v>8</v>
      </c>
    </row>
    <row r="608" spans="1:7" x14ac:dyDescent="0.25">
      <c r="A608" t="s">
        <v>47</v>
      </c>
      <c r="B608">
        <v>331120</v>
      </c>
      <c r="C608">
        <v>6.9</v>
      </c>
      <c r="D608">
        <v>6.6</v>
      </c>
      <c r="E608">
        <v>7.2</v>
      </c>
      <c r="F608">
        <v>2008</v>
      </c>
      <c r="G608" t="s">
        <v>8</v>
      </c>
    </row>
    <row r="609" spans="1:7" x14ac:dyDescent="0.25">
      <c r="A609" t="s">
        <v>48</v>
      </c>
      <c r="B609">
        <v>525667</v>
      </c>
      <c r="C609">
        <v>3.4</v>
      </c>
      <c r="D609">
        <v>3.2</v>
      </c>
      <c r="E609">
        <v>3.5</v>
      </c>
      <c r="F609">
        <v>2008</v>
      </c>
      <c r="G609" t="s">
        <v>8</v>
      </c>
    </row>
    <row r="610" spans="1:7" x14ac:dyDescent="0.25">
      <c r="A610" t="s">
        <v>13</v>
      </c>
      <c r="B610">
        <v>349174</v>
      </c>
      <c r="C610">
        <v>6.4</v>
      </c>
      <c r="D610">
        <v>6.1</v>
      </c>
      <c r="E610">
        <v>6.7</v>
      </c>
      <c r="F610">
        <v>2008</v>
      </c>
      <c r="G610" t="s">
        <v>8</v>
      </c>
    </row>
    <row r="611" spans="1:7" x14ac:dyDescent="0.25">
      <c r="A611" t="s">
        <v>28</v>
      </c>
      <c r="B611">
        <v>355169</v>
      </c>
      <c r="C611">
        <v>3.2</v>
      </c>
      <c r="D611">
        <v>3</v>
      </c>
      <c r="E611">
        <v>3.4</v>
      </c>
      <c r="F611">
        <v>2008</v>
      </c>
      <c r="G611" t="s">
        <v>8</v>
      </c>
    </row>
    <row r="612" spans="1:7" x14ac:dyDescent="0.25">
      <c r="A612" t="s">
        <v>49</v>
      </c>
      <c r="B612">
        <v>778851</v>
      </c>
      <c r="C612">
        <v>9</v>
      </c>
      <c r="D612">
        <v>8.8000000000000007</v>
      </c>
      <c r="E612">
        <v>9.1999999999999993</v>
      </c>
      <c r="F612">
        <v>2008</v>
      </c>
      <c r="G612" t="s">
        <v>8</v>
      </c>
    </row>
    <row r="613" spans="1:7" x14ac:dyDescent="0.25">
      <c r="A613" t="s">
        <v>26</v>
      </c>
      <c r="B613">
        <v>265014</v>
      </c>
      <c r="C613">
        <v>16.3</v>
      </c>
      <c r="D613">
        <v>15.8</v>
      </c>
      <c r="E613">
        <v>16.8</v>
      </c>
      <c r="F613">
        <v>2008</v>
      </c>
      <c r="G613" t="s">
        <v>8</v>
      </c>
    </row>
    <row r="614" spans="1:7" x14ac:dyDescent="0.25">
      <c r="A614" t="s">
        <v>59</v>
      </c>
      <c r="B614">
        <v>259870</v>
      </c>
      <c r="C614">
        <v>4.3</v>
      </c>
      <c r="D614">
        <v>4.0999999999999996</v>
      </c>
      <c r="E614">
        <v>4.5999999999999996</v>
      </c>
      <c r="F614">
        <v>2008</v>
      </c>
      <c r="G614" t="s">
        <v>8</v>
      </c>
    </row>
    <row r="615" spans="1:7" x14ac:dyDescent="0.25">
      <c r="A615" t="s">
        <v>20</v>
      </c>
      <c r="B615">
        <v>409920</v>
      </c>
      <c r="C615">
        <v>7.7</v>
      </c>
      <c r="D615">
        <v>7.4</v>
      </c>
      <c r="E615">
        <v>8</v>
      </c>
      <c r="F615">
        <v>2008</v>
      </c>
      <c r="G615" t="s">
        <v>8</v>
      </c>
    </row>
    <row r="616" spans="1:7" x14ac:dyDescent="0.25">
      <c r="A616" t="s">
        <v>50</v>
      </c>
      <c r="B616">
        <v>39946</v>
      </c>
      <c r="C616">
        <v>14.1</v>
      </c>
      <c r="D616">
        <v>13</v>
      </c>
      <c r="E616">
        <v>15.3</v>
      </c>
      <c r="F616">
        <v>2008</v>
      </c>
      <c r="G616" t="s">
        <v>8</v>
      </c>
    </row>
    <row r="617" spans="1:7" x14ac:dyDescent="0.25">
      <c r="A617" t="s">
        <v>51</v>
      </c>
      <c r="B617">
        <v>111808</v>
      </c>
      <c r="C617">
        <v>3.1</v>
      </c>
      <c r="D617">
        <v>2.8</v>
      </c>
      <c r="E617">
        <v>3.4</v>
      </c>
      <c r="F617">
        <v>2008</v>
      </c>
      <c r="G617" t="s">
        <v>8</v>
      </c>
    </row>
    <row r="618" spans="1:7" x14ac:dyDescent="0.25">
      <c r="A618" t="s">
        <v>29</v>
      </c>
      <c r="B618">
        <v>98538</v>
      </c>
      <c r="C618">
        <v>4.7</v>
      </c>
      <c r="D618">
        <v>4.3</v>
      </c>
      <c r="E618">
        <v>5.2</v>
      </c>
      <c r="F618">
        <v>2008</v>
      </c>
      <c r="G618" t="s">
        <v>8</v>
      </c>
    </row>
    <row r="619" spans="1:7" x14ac:dyDescent="0.25">
      <c r="A619" t="s">
        <v>35</v>
      </c>
      <c r="B619">
        <v>59681</v>
      </c>
      <c r="C619">
        <v>12.5</v>
      </c>
      <c r="D619">
        <v>11.6</v>
      </c>
      <c r="E619">
        <v>13.4</v>
      </c>
      <c r="F619">
        <v>2008</v>
      </c>
      <c r="G619" t="s">
        <v>8</v>
      </c>
    </row>
    <row r="620" spans="1:7" x14ac:dyDescent="0.25">
      <c r="A620" t="s">
        <v>14</v>
      </c>
      <c r="B620">
        <v>419475</v>
      </c>
      <c r="C620">
        <v>5.9</v>
      </c>
      <c r="D620">
        <v>5.7</v>
      </c>
      <c r="E620">
        <v>6.1</v>
      </c>
      <c r="F620">
        <v>2008</v>
      </c>
      <c r="G620" t="s">
        <v>8</v>
      </c>
    </row>
    <row r="621" spans="1:7" x14ac:dyDescent="0.25">
      <c r="A621" t="s">
        <v>60</v>
      </c>
      <c r="B621">
        <v>236197</v>
      </c>
      <c r="C621">
        <v>3.4</v>
      </c>
      <c r="D621">
        <v>3.2</v>
      </c>
      <c r="E621">
        <v>3.7</v>
      </c>
      <c r="F621">
        <v>2008</v>
      </c>
      <c r="G621" t="s">
        <v>8</v>
      </c>
    </row>
    <row r="622" spans="1:7" x14ac:dyDescent="0.25">
      <c r="A622" t="s">
        <v>36</v>
      </c>
      <c r="B622">
        <v>1258070</v>
      </c>
      <c r="C622">
        <v>4.4000000000000004</v>
      </c>
      <c r="D622">
        <v>4.3</v>
      </c>
      <c r="E622">
        <v>4.5</v>
      </c>
      <c r="F622">
        <v>2008</v>
      </c>
      <c r="G622" t="s">
        <v>8</v>
      </c>
    </row>
    <row r="623" spans="1:7" x14ac:dyDescent="0.25">
      <c r="A623" t="s">
        <v>21</v>
      </c>
      <c r="B623">
        <v>653821</v>
      </c>
      <c r="C623">
        <v>7.7</v>
      </c>
      <c r="D623">
        <v>7.4</v>
      </c>
      <c r="E623">
        <v>7.9</v>
      </c>
      <c r="F623">
        <v>2008</v>
      </c>
      <c r="G623" t="s">
        <v>8</v>
      </c>
    </row>
    <row r="624" spans="1:7" x14ac:dyDescent="0.25">
      <c r="A624" t="s">
        <v>57</v>
      </c>
      <c r="B624">
        <v>24576</v>
      </c>
      <c r="C624">
        <v>12.7</v>
      </c>
      <c r="D624">
        <v>11.3</v>
      </c>
      <c r="E624">
        <v>14.1</v>
      </c>
      <c r="F624">
        <v>2008</v>
      </c>
      <c r="G624" t="s">
        <v>8</v>
      </c>
    </row>
    <row r="625" spans="1:7" x14ac:dyDescent="0.25">
      <c r="A625" t="s">
        <v>52</v>
      </c>
      <c r="B625">
        <v>851303</v>
      </c>
      <c r="C625">
        <v>4.8</v>
      </c>
      <c r="D625">
        <v>4.5999999999999996</v>
      </c>
      <c r="E625">
        <v>4.9000000000000004</v>
      </c>
      <c r="F625">
        <v>2008</v>
      </c>
      <c r="G625" t="s">
        <v>8</v>
      </c>
    </row>
    <row r="626" spans="1:7" x14ac:dyDescent="0.25">
      <c r="A626" t="s">
        <v>37</v>
      </c>
      <c r="B626">
        <v>346814</v>
      </c>
      <c r="C626">
        <v>4.9000000000000004</v>
      </c>
      <c r="D626">
        <v>4.5999999999999996</v>
      </c>
      <c r="E626">
        <v>5.0999999999999996</v>
      </c>
      <c r="F626">
        <v>2008</v>
      </c>
      <c r="G626" t="s">
        <v>8</v>
      </c>
    </row>
    <row r="627" spans="1:7" x14ac:dyDescent="0.25">
      <c r="A627" t="s">
        <v>30</v>
      </c>
      <c r="B627">
        <v>170792</v>
      </c>
      <c r="C627">
        <v>7.8</v>
      </c>
      <c r="D627">
        <v>7.4</v>
      </c>
      <c r="E627">
        <v>8.3000000000000007</v>
      </c>
      <c r="F627">
        <v>2008</v>
      </c>
      <c r="G627" t="s">
        <v>8</v>
      </c>
    </row>
    <row r="628" spans="1:7" x14ac:dyDescent="0.25">
      <c r="A628" t="s">
        <v>22</v>
      </c>
      <c r="B628">
        <v>723857</v>
      </c>
      <c r="C628">
        <v>2.7</v>
      </c>
      <c r="D628">
        <v>2.6</v>
      </c>
      <c r="E628">
        <v>2.8</v>
      </c>
      <c r="F628">
        <v>2008</v>
      </c>
      <c r="G628" t="s">
        <v>8</v>
      </c>
    </row>
    <row r="629" spans="1:7" x14ac:dyDescent="0.25">
      <c r="A629" t="s">
        <v>38</v>
      </c>
      <c r="B629">
        <v>72401</v>
      </c>
      <c r="C629">
        <v>17.399999999999999</v>
      </c>
      <c r="D629">
        <v>16.399999999999999</v>
      </c>
      <c r="E629">
        <v>18.3</v>
      </c>
      <c r="F629">
        <v>2008</v>
      </c>
      <c r="G629" t="s">
        <v>8</v>
      </c>
    </row>
    <row r="630" spans="1:7" x14ac:dyDescent="0.25">
      <c r="A630" t="s">
        <v>15</v>
      </c>
      <c r="B630">
        <v>346725</v>
      </c>
      <c r="C630">
        <v>6.8</v>
      </c>
      <c r="D630">
        <v>6.5</v>
      </c>
      <c r="E630">
        <v>7</v>
      </c>
      <c r="F630">
        <v>2008</v>
      </c>
      <c r="G630" t="s">
        <v>8</v>
      </c>
    </row>
    <row r="631" spans="1:7" x14ac:dyDescent="0.25">
      <c r="A631" t="s">
        <v>53</v>
      </c>
      <c r="B631">
        <v>58280</v>
      </c>
      <c r="C631">
        <v>4.0999999999999996</v>
      </c>
      <c r="D631">
        <v>3.6</v>
      </c>
      <c r="E631">
        <v>4.7</v>
      </c>
      <c r="F631">
        <v>2008</v>
      </c>
      <c r="G631" t="s">
        <v>8</v>
      </c>
    </row>
    <row r="632" spans="1:7" x14ac:dyDescent="0.25">
      <c r="A632" t="s">
        <v>27</v>
      </c>
      <c r="B632">
        <v>517279</v>
      </c>
      <c r="C632">
        <v>3.5</v>
      </c>
      <c r="D632">
        <v>3.3</v>
      </c>
      <c r="E632">
        <v>3.6</v>
      </c>
      <c r="F632">
        <v>2008</v>
      </c>
      <c r="G632" t="s">
        <v>8</v>
      </c>
    </row>
    <row r="633" spans="1:7" x14ac:dyDescent="0.25">
      <c r="A633" t="s">
        <v>61</v>
      </c>
      <c r="B633">
        <v>1851708</v>
      </c>
      <c r="C633">
        <v>3.2</v>
      </c>
      <c r="D633">
        <v>3.1</v>
      </c>
      <c r="E633">
        <v>3.3</v>
      </c>
      <c r="F633">
        <v>2008</v>
      </c>
      <c r="G633" t="s">
        <v>8</v>
      </c>
    </row>
    <row r="634" spans="1:7" x14ac:dyDescent="0.25">
      <c r="A634" t="s">
        <v>23</v>
      </c>
      <c r="B634">
        <v>95229</v>
      </c>
      <c r="C634">
        <v>5.3</v>
      </c>
      <c r="D634">
        <v>4.8</v>
      </c>
      <c r="E634">
        <v>5.7</v>
      </c>
      <c r="F634">
        <v>2008</v>
      </c>
      <c r="G634" t="s">
        <v>8</v>
      </c>
    </row>
    <row r="635" spans="1:7" x14ac:dyDescent="0.25">
      <c r="A635" t="s">
        <v>55</v>
      </c>
      <c r="B635">
        <v>49176</v>
      </c>
      <c r="C635">
        <v>17</v>
      </c>
      <c r="D635">
        <v>15.9</v>
      </c>
      <c r="E635">
        <v>18.2</v>
      </c>
      <c r="F635">
        <v>2008</v>
      </c>
      <c r="G635" t="s">
        <v>8</v>
      </c>
    </row>
    <row r="636" spans="1:7" x14ac:dyDescent="0.25">
      <c r="A636" t="s">
        <v>54</v>
      </c>
      <c r="B636">
        <v>373772</v>
      </c>
      <c r="C636">
        <v>6.3</v>
      </c>
      <c r="D636">
        <v>6</v>
      </c>
      <c r="E636">
        <v>6.6</v>
      </c>
      <c r="F636">
        <v>2008</v>
      </c>
      <c r="G636" t="s">
        <v>8</v>
      </c>
    </row>
    <row r="637" spans="1:7" x14ac:dyDescent="0.25">
      <c r="A637" t="s">
        <v>39</v>
      </c>
      <c r="B637">
        <v>473998</v>
      </c>
      <c r="C637">
        <v>2.4</v>
      </c>
      <c r="D637">
        <v>2.2999999999999998</v>
      </c>
      <c r="E637">
        <v>2.6</v>
      </c>
      <c r="F637">
        <v>2008</v>
      </c>
      <c r="G637" t="s">
        <v>8</v>
      </c>
    </row>
    <row r="638" spans="1:7" x14ac:dyDescent="0.25">
      <c r="A638" t="s">
        <v>16</v>
      </c>
      <c r="B638">
        <v>140934</v>
      </c>
      <c r="C638">
        <v>10.7</v>
      </c>
      <c r="D638">
        <v>10.1</v>
      </c>
      <c r="E638">
        <v>11.2</v>
      </c>
      <c r="F638">
        <v>2008</v>
      </c>
      <c r="G638" t="s">
        <v>8</v>
      </c>
    </row>
    <row r="639" spans="1:7" x14ac:dyDescent="0.25">
      <c r="A639" t="s">
        <v>24</v>
      </c>
      <c r="B639">
        <v>327508</v>
      </c>
      <c r="C639">
        <v>5.7</v>
      </c>
      <c r="D639">
        <v>5.4</v>
      </c>
      <c r="E639">
        <v>5.9</v>
      </c>
      <c r="F639">
        <v>2008</v>
      </c>
      <c r="G639" t="s">
        <v>8</v>
      </c>
    </row>
    <row r="640" spans="1:7" x14ac:dyDescent="0.25">
      <c r="A640" t="s">
        <v>40</v>
      </c>
      <c r="B640">
        <v>33195</v>
      </c>
      <c r="C640">
        <v>6.3</v>
      </c>
      <c r="D640">
        <v>5.5</v>
      </c>
      <c r="E640">
        <v>7.2</v>
      </c>
      <c r="F640">
        <v>2008</v>
      </c>
      <c r="G640" t="s">
        <v>8</v>
      </c>
    </row>
    <row r="641" spans="1:7" x14ac:dyDescent="0.25">
      <c r="A641" t="s">
        <v>17</v>
      </c>
      <c r="B641">
        <v>353220</v>
      </c>
      <c r="C641">
        <v>18.7</v>
      </c>
      <c r="D641">
        <v>18.3</v>
      </c>
      <c r="E641">
        <v>19.2</v>
      </c>
      <c r="F641">
        <v>2009</v>
      </c>
      <c r="G641" t="s">
        <v>8</v>
      </c>
    </row>
    <row r="642" spans="1:7" x14ac:dyDescent="0.25">
      <c r="A642" t="s">
        <v>41</v>
      </c>
      <c r="B642">
        <v>57055</v>
      </c>
      <c r="C642">
        <v>8.1</v>
      </c>
      <c r="D642">
        <v>7.4</v>
      </c>
      <c r="E642">
        <v>8.9</v>
      </c>
      <c r="F642">
        <v>2009</v>
      </c>
      <c r="G642" t="s">
        <v>8</v>
      </c>
    </row>
    <row r="643" spans="1:7" x14ac:dyDescent="0.25">
      <c r="A643" t="s">
        <v>11</v>
      </c>
      <c r="B643">
        <v>576963</v>
      </c>
      <c r="C643">
        <v>9.5</v>
      </c>
      <c r="D643">
        <v>9.3000000000000007</v>
      </c>
      <c r="E643">
        <v>9.8000000000000007</v>
      </c>
      <c r="F643">
        <v>2009</v>
      </c>
      <c r="G643" t="s">
        <v>8</v>
      </c>
    </row>
    <row r="644" spans="1:7" x14ac:dyDescent="0.25">
      <c r="A644" t="s">
        <v>18</v>
      </c>
      <c r="B644">
        <v>332878</v>
      </c>
      <c r="C644">
        <v>6.4</v>
      </c>
      <c r="D644">
        <v>6.1</v>
      </c>
      <c r="E644">
        <v>6.6</v>
      </c>
      <c r="F644">
        <v>2009</v>
      </c>
      <c r="G644" t="s">
        <v>8</v>
      </c>
    </row>
    <row r="645" spans="1:7" x14ac:dyDescent="0.25">
      <c r="A645" t="s">
        <v>42</v>
      </c>
      <c r="B645">
        <v>2960114</v>
      </c>
      <c r="C645">
        <v>4.4000000000000004</v>
      </c>
      <c r="D645">
        <v>4.4000000000000004</v>
      </c>
      <c r="E645">
        <v>4.5</v>
      </c>
      <c r="F645">
        <v>2009</v>
      </c>
      <c r="G645" t="s">
        <v>8</v>
      </c>
    </row>
    <row r="646" spans="1:7" x14ac:dyDescent="0.25">
      <c r="A646" t="s">
        <v>19</v>
      </c>
      <c r="B646">
        <v>252259</v>
      </c>
      <c r="C646">
        <v>5.5</v>
      </c>
      <c r="D646">
        <v>5.2</v>
      </c>
      <c r="E646">
        <v>5.8</v>
      </c>
      <c r="F646">
        <v>2009</v>
      </c>
      <c r="G646" t="s">
        <v>8</v>
      </c>
    </row>
    <row r="647" spans="1:7" x14ac:dyDescent="0.25">
      <c r="A647" t="s">
        <v>31</v>
      </c>
      <c r="B647">
        <v>209322</v>
      </c>
      <c r="C647">
        <v>5.5</v>
      </c>
      <c r="D647">
        <v>5.2</v>
      </c>
      <c r="E647">
        <v>5.8</v>
      </c>
      <c r="F647">
        <v>2009</v>
      </c>
      <c r="G647" t="s">
        <v>8</v>
      </c>
    </row>
    <row r="648" spans="1:7" x14ac:dyDescent="0.25">
      <c r="A648" t="s">
        <v>43</v>
      </c>
      <c r="B648">
        <v>64313</v>
      </c>
      <c r="C648">
        <v>4.8</v>
      </c>
      <c r="D648">
        <v>4.3</v>
      </c>
      <c r="E648">
        <v>5.4</v>
      </c>
      <c r="F648">
        <v>2009</v>
      </c>
      <c r="G648" t="s">
        <v>8</v>
      </c>
    </row>
    <row r="649" spans="1:7" x14ac:dyDescent="0.25">
      <c r="A649" t="s">
        <v>58</v>
      </c>
      <c r="B649">
        <v>58975</v>
      </c>
      <c r="C649">
        <v>3.8</v>
      </c>
      <c r="D649">
        <v>3.4</v>
      </c>
      <c r="E649">
        <v>4.4000000000000004</v>
      </c>
      <c r="F649">
        <v>2009</v>
      </c>
      <c r="G649" t="s">
        <v>8</v>
      </c>
    </row>
    <row r="650" spans="1:7" x14ac:dyDescent="0.25">
      <c r="A650" t="s">
        <v>25</v>
      </c>
      <c r="B650">
        <v>1227086</v>
      </c>
      <c r="C650">
        <v>4.5999999999999996</v>
      </c>
      <c r="D650">
        <v>4.4000000000000004</v>
      </c>
      <c r="E650">
        <v>4.7</v>
      </c>
      <c r="F650">
        <v>2009</v>
      </c>
      <c r="G650" t="s">
        <v>8</v>
      </c>
    </row>
    <row r="651" spans="1:7" x14ac:dyDescent="0.25">
      <c r="A651" t="s">
        <v>12</v>
      </c>
      <c r="B651">
        <v>732831</v>
      </c>
      <c r="C651">
        <v>5.7</v>
      </c>
      <c r="D651">
        <v>5.5</v>
      </c>
      <c r="E651">
        <v>5.9</v>
      </c>
      <c r="F651">
        <v>2009</v>
      </c>
      <c r="G651" t="s">
        <v>8</v>
      </c>
    </row>
    <row r="652" spans="1:7" x14ac:dyDescent="0.25">
      <c r="A652" t="s">
        <v>56</v>
      </c>
      <c r="B652">
        <v>91918</v>
      </c>
      <c r="C652">
        <v>2</v>
      </c>
      <c r="D652">
        <v>1.7</v>
      </c>
      <c r="E652">
        <v>2.2999999999999998</v>
      </c>
      <c r="F652">
        <v>2009</v>
      </c>
      <c r="G652" t="s">
        <v>8</v>
      </c>
    </row>
    <row r="653" spans="1:7" x14ac:dyDescent="0.25">
      <c r="A653" t="s">
        <v>32</v>
      </c>
      <c r="B653">
        <v>113252</v>
      </c>
      <c r="C653">
        <v>20.8</v>
      </c>
      <c r="D653">
        <v>20</v>
      </c>
      <c r="E653">
        <v>21.7</v>
      </c>
      <c r="F653">
        <v>2009</v>
      </c>
      <c r="G653" t="s">
        <v>8</v>
      </c>
    </row>
    <row r="654" spans="1:7" x14ac:dyDescent="0.25">
      <c r="A654" t="s">
        <v>45</v>
      </c>
      <c r="B654">
        <v>1119178</v>
      </c>
      <c r="C654">
        <v>5.2</v>
      </c>
      <c r="D654">
        <v>5.0999999999999996</v>
      </c>
      <c r="E654">
        <v>5.4</v>
      </c>
      <c r="F654">
        <v>2009</v>
      </c>
      <c r="G654" t="s">
        <v>8</v>
      </c>
    </row>
    <row r="655" spans="1:7" x14ac:dyDescent="0.25">
      <c r="A655" t="s">
        <v>33</v>
      </c>
      <c r="B655">
        <v>494406</v>
      </c>
      <c r="C655">
        <v>7.4</v>
      </c>
      <c r="D655">
        <v>7.2</v>
      </c>
      <c r="E655">
        <v>7.7</v>
      </c>
      <c r="F655">
        <v>2009</v>
      </c>
      <c r="G655" t="s">
        <v>8</v>
      </c>
    </row>
    <row r="656" spans="1:7" x14ac:dyDescent="0.25">
      <c r="A656" t="s">
        <v>44</v>
      </c>
      <c r="B656">
        <v>185458</v>
      </c>
      <c r="C656">
        <v>8.6999999999999993</v>
      </c>
      <c r="D656">
        <v>8.3000000000000007</v>
      </c>
      <c r="E656">
        <v>9.1</v>
      </c>
      <c r="F656">
        <v>2009</v>
      </c>
      <c r="G656" t="s">
        <v>8</v>
      </c>
    </row>
    <row r="657" spans="1:7" x14ac:dyDescent="0.25">
      <c r="A657" t="s">
        <v>46</v>
      </c>
      <c r="B657">
        <v>146450</v>
      </c>
      <c r="C657">
        <v>3.5</v>
      </c>
      <c r="D657">
        <v>3.2</v>
      </c>
      <c r="E657">
        <v>3.8</v>
      </c>
      <c r="F657">
        <v>2009</v>
      </c>
      <c r="G657" t="s">
        <v>8</v>
      </c>
    </row>
    <row r="658" spans="1:7" x14ac:dyDescent="0.25">
      <c r="A658" t="s">
        <v>47</v>
      </c>
      <c r="B658">
        <v>355465</v>
      </c>
      <c r="C658">
        <v>7.5</v>
      </c>
      <c r="D658">
        <v>7.2</v>
      </c>
      <c r="E658">
        <v>7.8</v>
      </c>
      <c r="F658">
        <v>2009</v>
      </c>
      <c r="G658" t="s">
        <v>8</v>
      </c>
    </row>
    <row r="659" spans="1:7" x14ac:dyDescent="0.25">
      <c r="A659" t="s">
        <v>48</v>
      </c>
      <c r="B659">
        <v>547638</v>
      </c>
      <c r="C659">
        <v>4</v>
      </c>
      <c r="D659">
        <v>3.8</v>
      </c>
      <c r="E659">
        <v>4.0999999999999996</v>
      </c>
      <c r="F659">
        <v>2009</v>
      </c>
      <c r="G659" t="s">
        <v>8</v>
      </c>
    </row>
    <row r="660" spans="1:7" x14ac:dyDescent="0.25">
      <c r="A660" t="s">
        <v>13</v>
      </c>
      <c r="B660">
        <v>373812</v>
      </c>
      <c r="C660">
        <v>6</v>
      </c>
      <c r="D660">
        <v>5.7</v>
      </c>
      <c r="E660">
        <v>6.2</v>
      </c>
      <c r="F660">
        <v>2009</v>
      </c>
      <c r="G660" t="s">
        <v>8</v>
      </c>
    </row>
    <row r="661" spans="1:7" x14ac:dyDescent="0.25">
      <c r="A661" t="s">
        <v>28</v>
      </c>
      <c r="B661">
        <v>348542</v>
      </c>
      <c r="C661">
        <v>4.5</v>
      </c>
      <c r="D661">
        <v>4.3</v>
      </c>
      <c r="E661">
        <v>4.7</v>
      </c>
      <c r="F661">
        <v>2009</v>
      </c>
      <c r="G661" t="s">
        <v>8</v>
      </c>
    </row>
    <row r="662" spans="1:7" x14ac:dyDescent="0.25">
      <c r="A662" t="s">
        <v>49</v>
      </c>
      <c r="B662">
        <v>821336</v>
      </c>
      <c r="C662">
        <v>6.8</v>
      </c>
      <c r="D662">
        <v>6.7</v>
      </c>
      <c r="E662">
        <v>7</v>
      </c>
      <c r="F662">
        <v>2009</v>
      </c>
      <c r="G662" t="s">
        <v>8</v>
      </c>
    </row>
    <row r="663" spans="1:7" x14ac:dyDescent="0.25">
      <c r="A663" t="s">
        <v>26</v>
      </c>
      <c r="B663">
        <v>285345</v>
      </c>
      <c r="C663">
        <v>16.899999999999999</v>
      </c>
      <c r="D663">
        <v>16.5</v>
      </c>
      <c r="E663">
        <v>17.399999999999999</v>
      </c>
      <c r="F663">
        <v>2009</v>
      </c>
      <c r="G663" t="s">
        <v>8</v>
      </c>
    </row>
    <row r="664" spans="1:7" x14ac:dyDescent="0.25">
      <c r="A664" t="s">
        <v>59</v>
      </c>
      <c r="B664">
        <v>280702</v>
      </c>
      <c r="C664">
        <v>4.9000000000000004</v>
      </c>
      <c r="D664">
        <v>4.5999999999999996</v>
      </c>
      <c r="E664">
        <v>5.0999999999999996</v>
      </c>
      <c r="F664">
        <v>2009</v>
      </c>
      <c r="G664" t="s">
        <v>8</v>
      </c>
    </row>
    <row r="665" spans="1:7" x14ac:dyDescent="0.25">
      <c r="A665" t="s">
        <v>20</v>
      </c>
      <c r="B665">
        <v>429761</v>
      </c>
      <c r="C665">
        <v>8</v>
      </c>
      <c r="D665">
        <v>7.7</v>
      </c>
      <c r="E665">
        <v>8.3000000000000007</v>
      </c>
      <c r="F665">
        <v>2009</v>
      </c>
      <c r="G665" t="s">
        <v>8</v>
      </c>
    </row>
    <row r="666" spans="1:7" x14ac:dyDescent="0.25">
      <c r="A666" t="s">
        <v>50</v>
      </c>
      <c r="B666">
        <v>44158</v>
      </c>
      <c r="C666">
        <v>14.1</v>
      </c>
      <c r="D666">
        <v>13</v>
      </c>
      <c r="E666">
        <v>15.2</v>
      </c>
      <c r="F666">
        <v>2009</v>
      </c>
      <c r="G666" t="s">
        <v>8</v>
      </c>
    </row>
    <row r="667" spans="1:7" x14ac:dyDescent="0.25">
      <c r="A667" t="s">
        <v>51</v>
      </c>
      <c r="B667">
        <v>119120</v>
      </c>
      <c r="C667">
        <v>3.1</v>
      </c>
      <c r="D667">
        <v>2.8</v>
      </c>
      <c r="E667">
        <v>3.5</v>
      </c>
      <c r="F667">
        <v>2009</v>
      </c>
      <c r="G667" t="s">
        <v>8</v>
      </c>
    </row>
    <row r="668" spans="1:7" x14ac:dyDescent="0.25">
      <c r="A668" t="s">
        <v>29</v>
      </c>
      <c r="B668">
        <v>119861</v>
      </c>
      <c r="C668">
        <v>4.9000000000000004</v>
      </c>
      <c r="D668">
        <v>4.5</v>
      </c>
      <c r="E668">
        <v>5.3</v>
      </c>
      <c r="F668">
        <v>2009</v>
      </c>
      <c r="G668" t="s">
        <v>8</v>
      </c>
    </row>
    <row r="669" spans="1:7" x14ac:dyDescent="0.25">
      <c r="A669" t="s">
        <v>35</v>
      </c>
      <c r="B669">
        <v>64998</v>
      </c>
      <c r="C669">
        <v>13.7</v>
      </c>
      <c r="D669">
        <v>12.8</v>
      </c>
      <c r="E669">
        <v>14.6</v>
      </c>
      <c r="F669">
        <v>2009</v>
      </c>
      <c r="G669" t="s">
        <v>8</v>
      </c>
    </row>
    <row r="670" spans="1:7" x14ac:dyDescent="0.25">
      <c r="A670" t="s">
        <v>14</v>
      </c>
      <c r="B670">
        <v>448538</v>
      </c>
      <c r="C670">
        <v>7.1</v>
      </c>
      <c r="D670">
        <v>6.8</v>
      </c>
      <c r="E670">
        <v>7.3</v>
      </c>
      <c r="F670">
        <v>2009</v>
      </c>
      <c r="G670" t="s">
        <v>8</v>
      </c>
    </row>
    <row r="671" spans="1:7" x14ac:dyDescent="0.25">
      <c r="A671" t="s">
        <v>60</v>
      </c>
      <c r="B671">
        <v>254466</v>
      </c>
      <c r="C671">
        <v>4</v>
      </c>
      <c r="D671">
        <v>3.7</v>
      </c>
      <c r="E671">
        <v>4.2</v>
      </c>
      <c r="F671">
        <v>2009</v>
      </c>
      <c r="G671" t="s">
        <v>8</v>
      </c>
    </row>
    <row r="672" spans="1:7" x14ac:dyDescent="0.25">
      <c r="A672" t="s">
        <v>36</v>
      </c>
      <c r="B672">
        <v>1312365</v>
      </c>
      <c r="C672">
        <v>4.9000000000000004</v>
      </c>
      <c r="D672">
        <v>4.8</v>
      </c>
      <c r="E672">
        <v>5</v>
      </c>
      <c r="F672">
        <v>2009</v>
      </c>
      <c r="G672" t="s">
        <v>8</v>
      </c>
    </row>
    <row r="673" spans="1:7" x14ac:dyDescent="0.25">
      <c r="A673" t="s">
        <v>21</v>
      </c>
      <c r="B673">
        <v>702889</v>
      </c>
      <c r="C673">
        <v>8</v>
      </c>
      <c r="D673">
        <v>7.8</v>
      </c>
      <c r="E673">
        <v>8.1999999999999993</v>
      </c>
      <c r="F673">
        <v>2009</v>
      </c>
      <c r="G673" t="s">
        <v>8</v>
      </c>
    </row>
    <row r="674" spans="1:7" x14ac:dyDescent="0.25">
      <c r="A674" t="s">
        <v>57</v>
      </c>
      <c r="B674">
        <v>28646</v>
      </c>
      <c r="C674">
        <v>11.6</v>
      </c>
      <c r="D674">
        <v>10.4</v>
      </c>
      <c r="E674">
        <v>12.9</v>
      </c>
      <c r="F674">
        <v>2009</v>
      </c>
      <c r="G674" t="s">
        <v>8</v>
      </c>
    </row>
    <row r="675" spans="1:7" x14ac:dyDescent="0.25">
      <c r="A675" t="s">
        <v>52</v>
      </c>
      <c r="B675">
        <v>910230</v>
      </c>
      <c r="C675">
        <v>5.9</v>
      </c>
      <c r="D675">
        <v>5.7</v>
      </c>
      <c r="E675">
        <v>6</v>
      </c>
      <c r="F675">
        <v>2009</v>
      </c>
      <c r="G675" t="s">
        <v>8</v>
      </c>
    </row>
    <row r="676" spans="1:7" x14ac:dyDescent="0.25">
      <c r="A676" t="s">
        <v>37</v>
      </c>
      <c r="B676">
        <v>369633</v>
      </c>
      <c r="C676">
        <v>5.6</v>
      </c>
      <c r="D676">
        <v>5.4</v>
      </c>
      <c r="E676">
        <v>5.8</v>
      </c>
      <c r="F676">
        <v>2009</v>
      </c>
      <c r="G676" t="s">
        <v>8</v>
      </c>
    </row>
    <row r="677" spans="1:7" x14ac:dyDescent="0.25">
      <c r="A677" t="s">
        <v>30</v>
      </c>
      <c r="B677">
        <v>191205</v>
      </c>
      <c r="C677">
        <v>8.4</v>
      </c>
      <c r="D677">
        <v>8</v>
      </c>
      <c r="E677">
        <v>8.8000000000000007</v>
      </c>
      <c r="F677">
        <v>2009</v>
      </c>
      <c r="G677" t="s">
        <v>8</v>
      </c>
    </row>
    <row r="678" spans="1:7" x14ac:dyDescent="0.25">
      <c r="A678" t="s">
        <v>22</v>
      </c>
      <c r="B678">
        <v>757320</v>
      </c>
      <c r="C678">
        <v>2.9</v>
      </c>
      <c r="D678">
        <v>2.8</v>
      </c>
      <c r="E678">
        <v>3</v>
      </c>
      <c r="F678">
        <v>2009</v>
      </c>
      <c r="G678" t="s">
        <v>8</v>
      </c>
    </row>
    <row r="679" spans="1:7" x14ac:dyDescent="0.25">
      <c r="A679" t="s">
        <v>38</v>
      </c>
      <c r="B679">
        <v>74866</v>
      </c>
      <c r="C679">
        <v>17.899999999999999</v>
      </c>
      <c r="D679">
        <v>17</v>
      </c>
      <c r="E679">
        <v>18.899999999999999</v>
      </c>
      <c r="F679">
        <v>2009</v>
      </c>
      <c r="G679" t="s">
        <v>8</v>
      </c>
    </row>
    <row r="680" spans="1:7" x14ac:dyDescent="0.25">
      <c r="A680" t="s">
        <v>15</v>
      </c>
      <c r="B680">
        <v>369536</v>
      </c>
      <c r="C680">
        <v>6.6</v>
      </c>
      <c r="D680">
        <v>6.3</v>
      </c>
      <c r="E680">
        <v>6.8</v>
      </c>
      <c r="F680">
        <v>2009</v>
      </c>
      <c r="G680" t="s">
        <v>8</v>
      </c>
    </row>
    <row r="681" spans="1:7" x14ac:dyDescent="0.25">
      <c r="A681" t="s">
        <v>53</v>
      </c>
      <c r="B681">
        <v>61406</v>
      </c>
      <c r="C681">
        <v>4.0999999999999996</v>
      </c>
      <c r="D681">
        <v>3.6</v>
      </c>
      <c r="E681">
        <v>4.5999999999999996</v>
      </c>
      <c r="F681">
        <v>2009</v>
      </c>
      <c r="G681" t="s">
        <v>8</v>
      </c>
    </row>
    <row r="682" spans="1:7" x14ac:dyDescent="0.25">
      <c r="A682" t="s">
        <v>27</v>
      </c>
      <c r="B682">
        <v>543490</v>
      </c>
      <c r="C682">
        <v>3.9</v>
      </c>
      <c r="D682">
        <v>3.8</v>
      </c>
      <c r="E682">
        <v>4.0999999999999996</v>
      </c>
      <c r="F682">
        <v>2009</v>
      </c>
      <c r="G682" t="s">
        <v>8</v>
      </c>
    </row>
    <row r="683" spans="1:7" x14ac:dyDescent="0.25">
      <c r="A683" t="s">
        <v>61</v>
      </c>
      <c r="B683">
        <v>2048393</v>
      </c>
      <c r="C683">
        <v>3.5</v>
      </c>
      <c r="D683">
        <v>3.5</v>
      </c>
      <c r="E683">
        <v>3.6</v>
      </c>
      <c r="F683">
        <v>2009</v>
      </c>
      <c r="G683" t="s">
        <v>8</v>
      </c>
    </row>
    <row r="684" spans="1:7" x14ac:dyDescent="0.25">
      <c r="A684" t="s">
        <v>23</v>
      </c>
      <c r="B684">
        <v>115356</v>
      </c>
      <c r="C684">
        <v>4.9000000000000004</v>
      </c>
      <c r="D684">
        <v>4.5</v>
      </c>
      <c r="E684">
        <v>5.3</v>
      </c>
      <c r="F684">
        <v>2009</v>
      </c>
      <c r="G684" t="s">
        <v>8</v>
      </c>
    </row>
    <row r="685" spans="1:7" x14ac:dyDescent="0.25">
      <c r="A685" t="s">
        <v>55</v>
      </c>
      <c r="B685">
        <v>50831</v>
      </c>
      <c r="C685">
        <v>19.2</v>
      </c>
      <c r="D685">
        <v>18.100000000000001</v>
      </c>
      <c r="E685">
        <v>20.5</v>
      </c>
      <c r="F685">
        <v>2009</v>
      </c>
      <c r="G685" t="s">
        <v>8</v>
      </c>
    </row>
    <row r="686" spans="1:7" x14ac:dyDescent="0.25">
      <c r="A686" t="s">
        <v>54</v>
      </c>
      <c r="B686">
        <v>413147</v>
      </c>
      <c r="C686">
        <v>7.7</v>
      </c>
      <c r="D686">
        <v>7.4</v>
      </c>
      <c r="E686">
        <v>7.9</v>
      </c>
      <c r="F686">
        <v>2009</v>
      </c>
      <c r="G686" t="s">
        <v>8</v>
      </c>
    </row>
    <row r="687" spans="1:7" x14ac:dyDescent="0.25">
      <c r="A687" t="s">
        <v>39</v>
      </c>
      <c r="B687">
        <v>519657</v>
      </c>
      <c r="C687">
        <v>3.1</v>
      </c>
      <c r="D687">
        <v>2.9</v>
      </c>
      <c r="E687">
        <v>3.2</v>
      </c>
      <c r="F687">
        <v>2009</v>
      </c>
      <c r="G687" t="s">
        <v>8</v>
      </c>
    </row>
    <row r="688" spans="1:7" x14ac:dyDescent="0.25">
      <c r="A688" t="s">
        <v>16</v>
      </c>
      <c r="B688">
        <v>146409</v>
      </c>
      <c r="C688">
        <v>10.9</v>
      </c>
      <c r="D688">
        <v>10.4</v>
      </c>
      <c r="E688">
        <v>11.4</v>
      </c>
      <c r="F688">
        <v>2009</v>
      </c>
      <c r="G688" t="s">
        <v>8</v>
      </c>
    </row>
    <row r="689" spans="1:7" x14ac:dyDescent="0.25">
      <c r="A689" t="s">
        <v>24</v>
      </c>
      <c r="B689">
        <v>367548</v>
      </c>
      <c r="C689">
        <v>5.3</v>
      </c>
      <c r="D689">
        <v>5</v>
      </c>
      <c r="E689">
        <v>5.5</v>
      </c>
      <c r="F689">
        <v>2009</v>
      </c>
      <c r="G689" t="s">
        <v>8</v>
      </c>
    </row>
    <row r="690" spans="1:7" x14ac:dyDescent="0.25">
      <c r="A690" t="s">
        <v>40</v>
      </c>
      <c r="B690">
        <v>36620</v>
      </c>
      <c r="C690">
        <v>7.6</v>
      </c>
      <c r="D690">
        <v>6.8</v>
      </c>
      <c r="E690">
        <v>8.6</v>
      </c>
      <c r="F690">
        <v>2009</v>
      </c>
      <c r="G690" t="s">
        <v>8</v>
      </c>
    </row>
    <row r="691" spans="1:7" x14ac:dyDescent="0.25">
      <c r="A691" t="s">
        <v>17</v>
      </c>
      <c r="B691">
        <v>389115</v>
      </c>
      <c r="C691">
        <v>17.2</v>
      </c>
      <c r="D691">
        <v>16.8</v>
      </c>
      <c r="E691">
        <v>17.600000000000001</v>
      </c>
      <c r="F691">
        <v>2010</v>
      </c>
      <c r="G691" t="s">
        <v>8</v>
      </c>
    </row>
    <row r="692" spans="1:7" x14ac:dyDescent="0.25">
      <c r="A692" t="s">
        <v>41</v>
      </c>
      <c r="B692">
        <v>62444</v>
      </c>
      <c r="C692">
        <v>9</v>
      </c>
      <c r="D692">
        <v>8.3000000000000007</v>
      </c>
      <c r="E692">
        <v>9.8000000000000007</v>
      </c>
      <c r="F692">
        <v>2010</v>
      </c>
      <c r="G692" t="s">
        <v>8</v>
      </c>
    </row>
    <row r="693" spans="1:7" x14ac:dyDescent="0.25">
      <c r="A693" t="s">
        <v>11</v>
      </c>
      <c r="B693">
        <v>526254</v>
      </c>
      <c r="C693">
        <v>11.3</v>
      </c>
      <c r="D693">
        <v>11</v>
      </c>
      <c r="E693">
        <v>11.6</v>
      </c>
      <c r="F693">
        <v>2010</v>
      </c>
      <c r="G693" t="s">
        <v>8</v>
      </c>
    </row>
    <row r="694" spans="1:7" x14ac:dyDescent="0.25">
      <c r="A694" t="s">
        <v>18</v>
      </c>
      <c r="B694">
        <v>345509</v>
      </c>
      <c r="C694">
        <v>6.5</v>
      </c>
      <c r="D694">
        <v>6.2</v>
      </c>
      <c r="E694">
        <v>6.8</v>
      </c>
      <c r="F694">
        <v>2010</v>
      </c>
      <c r="G694" t="s">
        <v>8</v>
      </c>
    </row>
    <row r="695" spans="1:7" x14ac:dyDescent="0.25">
      <c r="A695" t="s">
        <v>42</v>
      </c>
      <c r="B695">
        <v>3086090</v>
      </c>
      <c r="C695">
        <v>4.7</v>
      </c>
      <c r="D695">
        <v>4.5999999999999996</v>
      </c>
      <c r="E695">
        <v>4.8</v>
      </c>
      <c r="F695">
        <v>2010</v>
      </c>
      <c r="G695" t="s">
        <v>8</v>
      </c>
    </row>
    <row r="696" spans="1:7" x14ac:dyDescent="0.25">
      <c r="A696" t="s">
        <v>19</v>
      </c>
      <c r="B696">
        <v>282212</v>
      </c>
      <c r="C696">
        <v>5.7</v>
      </c>
      <c r="D696">
        <v>5.5</v>
      </c>
      <c r="E696">
        <v>6</v>
      </c>
      <c r="F696">
        <v>2010</v>
      </c>
      <c r="G696" t="s">
        <v>8</v>
      </c>
    </row>
    <row r="697" spans="1:7" x14ac:dyDescent="0.25">
      <c r="A697" t="s">
        <v>31</v>
      </c>
      <c r="B697">
        <v>222605</v>
      </c>
      <c r="C697">
        <v>6.6</v>
      </c>
      <c r="D697">
        <v>6.3</v>
      </c>
      <c r="E697">
        <v>7</v>
      </c>
      <c r="F697">
        <v>2010</v>
      </c>
      <c r="G697" t="s">
        <v>8</v>
      </c>
    </row>
    <row r="698" spans="1:7" x14ac:dyDescent="0.25">
      <c r="A698" t="s">
        <v>43</v>
      </c>
      <c r="B698">
        <v>68633</v>
      </c>
      <c r="C698">
        <v>5.4</v>
      </c>
      <c r="D698">
        <v>4.9000000000000004</v>
      </c>
      <c r="E698">
        <v>6</v>
      </c>
      <c r="F698">
        <v>2010</v>
      </c>
      <c r="G698" t="s">
        <v>8</v>
      </c>
    </row>
    <row r="699" spans="1:7" x14ac:dyDescent="0.25">
      <c r="A699" t="s">
        <v>58</v>
      </c>
      <c r="B699">
        <v>61320</v>
      </c>
      <c r="C699">
        <v>4.5</v>
      </c>
      <c r="D699">
        <v>4</v>
      </c>
      <c r="E699">
        <v>5.0999999999999996</v>
      </c>
      <c r="F699">
        <v>2010</v>
      </c>
      <c r="G699" t="s">
        <v>8</v>
      </c>
    </row>
    <row r="700" spans="1:7" x14ac:dyDescent="0.25">
      <c r="A700" t="s">
        <v>25</v>
      </c>
      <c r="B700">
        <v>1369370</v>
      </c>
      <c r="C700">
        <v>5.2</v>
      </c>
      <c r="D700">
        <v>5.0999999999999996</v>
      </c>
      <c r="E700">
        <v>5.3</v>
      </c>
      <c r="F700">
        <v>2010</v>
      </c>
      <c r="G700" t="s">
        <v>8</v>
      </c>
    </row>
    <row r="701" spans="1:7" x14ac:dyDescent="0.25">
      <c r="A701" t="s">
        <v>12</v>
      </c>
      <c r="B701">
        <v>788431</v>
      </c>
      <c r="C701">
        <v>6.3</v>
      </c>
      <c r="D701">
        <v>6.2</v>
      </c>
      <c r="E701">
        <v>6.5</v>
      </c>
      <c r="F701">
        <v>2010</v>
      </c>
      <c r="G701" t="s">
        <v>8</v>
      </c>
    </row>
    <row r="702" spans="1:7" x14ac:dyDescent="0.25">
      <c r="A702" t="s">
        <v>56</v>
      </c>
      <c r="B702">
        <v>99733</v>
      </c>
      <c r="C702">
        <v>1.9</v>
      </c>
      <c r="D702">
        <v>1.7</v>
      </c>
      <c r="E702">
        <v>2.2000000000000002</v>
      </c>
      <c r="F702">
        <v>2010</v>
      </c>
      <c r="G702" t="s">
        <v>8</v>
      </c>
    </row>
    <row r="703" spans="1:7" x14ac:dyDescent="0.25">
      <c r="A703" t="s">
        <v>32</v>
      </c>
      <c r="B703">
        <v>125252</v>
      </c>
      <c r="C703">
        <v>20.7</v>
      </c>
      <c r="D703">
        <v>20</v>
      </c>
      <c r="E703">
        <v>21.5</v>
      </c>
      <c r="F703">
        <v>2010</v>
      </c>
      <c r="G703" t="s">
        <v>8</v>
      </c>
    </row>
    <row r="704" spans="1:7" x14ac:dyDescent="0.25">
      <c r="A704" t="s">
        <v>45</v>
      </c>
      <c r="B704">
        <v>1182884</v>
      </c>
      <c r="C704">
        <v>5.7</v>
      </c>
      <c r="D704">
        <v>5.5</v>
      </c>
      <c r="E704">
        <v>5.8</v>
      </c>
      <c r="F704">
        <v>2010</v>
      </c>
      <c r="G704" t="s">
        <v>8</v>
      </c>
    </row>
    <row r="705" spans="1:7" x14ac:dyDescent="0.25">
      <c r="A705" t="s">
        <v>33</v>
      </c>
      <c r="B705">
        <v>522457</v>
      </c>
      <c r="C705">
        <v>8</v>
      </c>
      <c r="D705">
        <v>7.8</v>
      </c>
      <c r="E705">
        <v>8.1999999999999993</v>
      </c>
      <c r="F705">
        <v>2010</v>
      </c>
      <c r="G705" t="s">
        <v>8</v>
      </c>
    </row>
    <row r="706" spans="1:7" x14ac:dyDescent="0.25">
      <c r="A706" t="s">
        <v>44</v>
      </c>
      <c r="B706">
        <v>201873</v>
      </c>
      <c r="C706">
        <v>8.6999999999999993</v>
      </c>
      <c r="D706">
        <v>8.3000000000000007</v>
      </c>
      <c r="E706">
        <v>9.1</v>
      </c>
      <c r="F706">
        <v>2010</v>
      </c>
      <c r="G706" t="s">
        <v>8</v>
      </c>
    </row>
    <row r="707" spans="1:7" x14ac:dyDescent="0.25">
      <c r="A707" t="s">
        <v>47</v>
      </c>
      <c r="B707">
        <v>378070</v>
      </c>
      <c r="C707">
        <v>8.3000000000000007</v>
      </c>
      <c r="D707">
        <v>8</v>
      </c>
      <c r="E707">
        <v>8.6</v>
      </c>
      <c r="F707">
        <v>2010</v>
      </c>
      <c r="G707" t="s">
        <v>8</v>
      </c>
    </row>
    <row r="708" spans="1:7" x14ac:dyDescent="0.25">
      <c r="A708" t="s">
        <v>48</v>
      </c>
      <c r="B708">
        <v>580569</v>
      </c>
      <c r="C708">
        <v>4.4000000000000004</v>
      </c>
      <c r="D708">
        <v>4.3</v>
      </c>
      <c r="E708">
        <v>4.5999999999999996</v>
      </c>
      <c r="F708">
        <v>2010</v>
      </c>
      <c r="G708" t="s">
        <v>8</v>
      </c>
    </row>
    <row r="709" spans="1:7" x14ac:dyDescent="0.25">
      <c r="A709" t="s">
        <v>13</v>
      </c>
      <c r="B709">
        <v>404787</v>
      </c>
      <c r="C709">
        <v>5.7</v>
      </c>
      <c r="D709">
        <v>5.5</v>
      </c>
      <c r="E709">
        <v>5.9</v>
      </c>
      <c r="F709">
        <v>2010</v>
      </c>
      <c r="G709" t="s">
        <v>8</v>
      </c>
    </row>
    <row r="710" spans="1:7" x14ac:dyDescent="0.25">
      <c r="A710" t="s">
        <v>28</v>
      </c>
      <c r="B710">
        <v>308024</v>
      </c>
      <c r="C710">
        <v>5.3</v>
      </c>
      <c r="D710">
        <v>5</v>
      </c>
      <c r="E710">
        <v>5.5</v>
      </c>
      <c r="F710">
        <v>2010</v>
      </c>
      <c r="G710" t="s">
        <v>8</v>
      </c>
    </row>
    <row r="711" spans="1:7" x14ac:dyDescent="0.25">
      <c r="A711" t="s">
        <v>49</v>
      </c>
      <c r="B711">
        <v>856223</v>
      </c>
      <c r="C711">
        <v>8.3000000000000007</v>
      </c>
      <c r="D711">
        <v>8.1</v>
      </c>
      <c r="E711">
        <v>8.5</v>
      </c>
      <c r="F711">
        <v>2010</v>
      </c>
      <c r="G711" t="s">
        <v>8</v>
      </c>
    </row>
    <row r="712" spans="1:7" x14ac:dyDescent="0.25">
      <c r="A712" t="s">
        <v>26</v>
      </c>
      <c r="B712">
        <v>306592</v>
      </c>
      <c r="C712">
        <v>18</v>
      </c>
      <c r="D712">
        <v>17.5</v>
      </c>
      <c r="E712">
        <v>18.5</v>
      </c>
      <c r="F712">
        <v>2010</v>
      </c>
      <c r="G712" t="s">
        <v>8</v>
      </c>
    </row>
    <row r="713" spans="1:7" x14ac:dyDescent="0.25">
      <c r="A713" t="s">
        <v>59</v>
      </c>
      <c r="B713">
        <v>298447</v>
      </c>
      <c r="C713">
        <v>4.9000000000000004</v>
      </c>
      <c r="D713">
        <v>4.7</v>
      </c>
      <c r="E713">
        <v>5.2</v>
      </c>
      <c r="F713">
        <v>2010</v>
      </c>
      <c r="G713" t="s">
        <v>8</v>
      </c>
    </row>
    <row r="714" spans="1:7" x14ac:dyDescent="0.25">
      <c r="A714" t="s">
        <v>20</v>
      </c>
      <c r="B714">
        <v>448040</v>
      </c>
      <c r="C714">
        <v>8.6</v>
      </c>
      <c r="D714">
        <v>8.3000000000000007</v>
      </c>
      <c r="E714">
        <v>8.9</v>
      </c>
      <c r="F714">
        <v>2010</v>
      </c>
      <c r="G714" t="s">
        <v>8</v>
      </c>
    </row>
    <row r="715" spans="1:7" x14ac:dyDescent="0.25">
      <c r="A715" t="s">
        <v>50</v>
      </c>
      <c r="B715">
        <v>54888</v>
      </c>
      <c r="C715">
        <v>13.9</v>
      </c>
      <c r="D715">
        <v>13</v>
      </c>
      <c r="E715">
        <v>15</v>
      </c>
      <c r="F715">
        <v>2010</v>
      </c>
      <c r="G715" t="s">
        <v>8</v>
      </c>
    </row>
    <row r="716" spans="1:7" x14ac:dyDescent="0.25">
      <c r="A716" t="s">
        <v>51</v>
      </c>
      <c r="B716">
        <v>129365</v>
      </c>
      <c r="C716">
        <v>2.7</v>
      </c>
      <c r="D716">
        <v>2.5</v>
      </c>
      <c r="E716">
        <v>3</v>
      </c>
      <c r="F716">
        <v>2010</v>
      </c>
      <c r="G716" t="s">
        <v>8</v>
      </c>
    </row>
    <row r="717" spans="1:7" x14ac:dyDescent="0.25">
      <c r="A717" t="s">
        <v>29</v>
      </c>
      <c r="B717">
        <v>149204</v>
      </c>
      <c r="C717">
        <v>3.9</v>
      </c>
      <c r="D717">
        <v>3.6</v>
      </c>
      <c r="E717">
        <v>4.2</v>
      </c>
      <c r="F717">
        <v>2010</v>
      </c>
      <c r="G717" t="s">
        <v>8</v>
      </c>
    </row>
    <row r="718" spans="1:7" x14ac:dyDescent="0.25">
      <c r="A718" t="s">
        <v>35</v>
      </c>
      <c r="B718">
        <v>68529</v>
      </c>
      <c r="C718">
        <v>14.8</v>
      </c>
      <c r="D718">
        <v>14</v>
      </c>
      <c r="E718">
        <v>15.8</v>
      </c>
      <c r="F718">
        <v>2010</v>
      </c>
      <c r="G718" t="s">
        <v>8</v>
      </c>
    </row>
    <row r="719" spans="1:7" x14ac:dyDescent="0.25">
      <c r="A719" t="s">
        <v>14</v>
      </c>
      <c r="B719">
        <v>491524</v>
      </c>
      <c r="C719">
        <v>7.9</v>
      </c>
      <c r="D719">
        <v>7.7</v>
      </c>
      <c r="E719">
        <v>8.1</v>
      </c>
      <c r="F719">
        <v>2010</v>
      </c>
      <c r="G719" t="s">
        <v>8</v>
      </c>
    </row>
    <row r="720" spans="1:7" x14ac:dyDescent="0.25">
      <c r="A720" t="s">
        <v>60</v>
      </c>
      <c r="B720">
        <v>268311</v>
      </c>
      <c r="C720">
        <v>4.5999999999999996</v>
      </c>
      <c r="D720">
        <v>4.4000000000000004</v>
      </c>
      <c r="E720">
        <v>4.9000000000000004</v>
      </c>
      <c r="F720">
        <v>2010</v>
      </c>
      <c r="G720" t="s">
        <v>8</v>
      </c>
    </row>
    <row r="721" spans="1:7" x14ac:dyDescent="0.25">
      <c r="A721" t="s">
        <v>36</v>
      </c>
      <c r="B721">
        <v>1376511</v>
      </c>
      <c r="C721">
        <v>5</v>
      </c>
      <c r="D721">
        <v>4.9000000000000004</v>
      </c>
      <c r="E721">
        <v>5.0999999999999996</v>
      </c>
      <c r="F721">
        <v>2010</v>
      </c>
      <c r="G721" t="s">
        <v>8</v>
      </c>
    </row>
    <row r="722" spans="1:7" x14ac:dyDescent="0.25">
      <c r="A722" t="s">
        <v>21</v>
      </c>
      <c r="B722">
        <v>744006</v>
      </c>
      <c r="C722">
        <v>8.6</v>
      </c>
      <c r="D722">
        <v>8.4</v>
      </c>
      <c r="E722">
        <v>8.9</v>
      </c>
      <c r="F722">
        <v>2010</v>
      </c>
      <c r="G722" t="s">
        <v>8</v>
      </c>
    </row>
    <row r="723" spans="1:7" x14ac:dyDescent="0.25">
      <c r="A723" t="s">
        <v>57</v>
      </c>
      <c r="B723">
        <v>30934</v>
      </c>
      <c r="C723">
        <v>10.6</v>
      </c>
      <c r="D723">
        <v>9.6</v>
      </c>
      <c r="E723">
        <v>11.8</v>
      </c>
      <c r="F723">
        <v>2010</v>
      </c>
      <c r="G723" t="s">
        <v>8</v>
      </c>
    </row>
    <row r="724" spans="1:7" x14ac:dyDescent="0.25">
      <c r="A724" t="s">
        <v>52</v>
      </c>
      <c r="B724">
        <v>958848</v>
      </c>
      <c r="C724">
        <v>6.4</v>
      </c>
      <c r="D724">
        <v>6.2</v>
      </c>
      <c r="E724">
        <v>6.5</v>
      </c>
      <c r="F724">
        <v>2010</v>
      </c>
      <c r="G724" t="s">
        <v>8</v>
      </c>
    </row>
    <row r="725" spans="1:7" x14ac:dyDescent="0.25">
      <c r="A725" t="s">
        <v>37</v>
      </c>
      <c r="B725">
        <v>392456</v>
      </c>
      <c r="C725">
        <v>6.3</v>
      </c>
      <c r="D725">
        <v>6</v>
      </c>
      <c r="E725">
        <v>6.5</v>
      </c>
      <c r="F725">
        <v>2010</v>
      </c>
      <c r="G725" t="s">
        <v>8</v>
      </c>
    </row>
    <row r="726" spans="1:7" x14ac:dyDescent="0.25">
      <c r="A726" t="s">
        <v>30</v>
      </c>
      <c r="B726">
        <v>225437</v>
      </c>
      <c r="C726">
        <v>8.3000000000000007</v>
      </c>
      <c r="D726">
        <v>8</v>
      </c>
      <c r="E726">
        <v>8.6999999999999993</v>
      </c>
      <c r="F726">
        <v>2010</v>
      </c>
      <c r="G726" t="s">
        <v>8</v>
      </c>
    </row>
    <row r="727" spans="1:7" x14ac:dyDescent="0.25">
      <c r="A727" t="s">
        <v>22</v>
      </c>
      <c r="B727">
        <v>797425</v>
      </c>
      <c r="C727">
        <v>2.8</v>
      </c>
      <c r="D727">
        <v>2.7</v>
      </c>
      <c r="E727">
        <v>3</v>
      </c>
      <c r="F727">
        <v>2010</v>
      </c>
      <c r="G727" t="s">
        <v>8</v>
      </c>
    </row>
    <row r="728" spans="1:7" x14ac:dyDescent="0.25">
      <c r="A728" t="s">
        <v>38</v>
      </c>
      <c r="B728">
        <v>79463</v>
      </c>
      <c r="C728">
        <v>18.600000000000001</v>
      </c>
      <c r="D728">
        <v>17.600000000000001</v>
      </c>
      <c r="E728">
        <v>19.5</v>
      </c>
      <c r="F728">
        <v>2010</v>
      </c>
      <c r="G728" t="s">
        <v>8</v>
      </c>
    </row>
    <row r="729" spans="1:7" x14ac:dyDescent="0.25">
      <c r="A729" t="s">
        <v>15</v>
      </c>
      <c r="B729">
        <v>403235</v>
      </c>
      <c r="C729">
        <v>7.3</v>
      </c>
      <c r="D729">
        <v>7.1</v>
      </c>
      <c r="E729">
        <v>7.6</v>
      </c>
      <c r="F729">
        <v>2010</v>
      </c>
      <c r="G729" t="s">
        <v>8</v>
      </c>
    </row>
    <row r="730" spans="1:7" x14ac:dyDescent="0.25">
      <c r="A730" t="s">
        <v>53</v>
      </c>
      <c r="B730">
        <v>64732</v>
      </c>
      <c r="C730">
        <v>4.3</v>
      </c>
      <c r="D730">
        <v>3.9</v>
      </c>
      <c r="E730">
        <v>4.9000000000000004</v>
      </c>
      <c r="F730">
        <v>2010</v>
      </c>
      <c r="G730" t="s">
        <v>8</v>
      </c>
    </row>
    <row r="731" spans="1:7" x14ac:dyDescent="0.25">
      <c r="A731" t="s">
        <v>27</v>
      </c>
      <c r="B731">
        <v>562799</v>
      </c>
      <c r="C731">
        <v>4.8</v>
      </c>
      <c r="D731">
        <v>4.5999999999999996</v>
      </c>
      <c r="E731">
        <v>5</v>
      </c>
      <c r="F731">
        <v>2010</v>
      </c>
      <c r="G731" t="s">
        <v>8</v>
      </c>
    </row>
    <row r="732" spans="1:7" x14ac:dyDescent="0.25">
      <c r="A732" t="s">
        <v>61</v>
      </c>
      <c r="B732">
        <v>2253828</v>
      </c>
      <c r="C732">
        <v>4</v>
      </c>
      <c r="D732">
        <v>3.9</v>
      </c>
      <c r="E732">
        <v>4.0999999999999996</v>
      </c>
      <c r="F732">
        <v>2010</v>
      </c>
      <c r="G732" t="s">
        <v>8</v>
      </c>
    </row>
    <row r="733" spans="1:7" x14ac:dyDescent="0.25">
      <c r="A733" t="s">
        <v>23</v>
      </c>
      <c r="B733">
        <v>129805</v>
      </c>
      <c r="C733">
        <v>4.7</v>
      </c>
      <c r="D733">
        <v>4.3</v>
      </c>
      <c r="E733">
        <v>5.0999999999999996</v>
      </c>
      <c r="F733">
        <v>2010</v>
      </c>
      <c r="G733" t="s">
        <v>8</v>
      </c>
    </row>
    <row r="734" spans="1:7" x14ac:dyDescent="0.25">
      <c r="A734" t="s">
        <v>55</v>
      </c>
      <c r="B734">
        <v>52091</v>
      </c>
      <c r="C734">
        <v>20.6</v>
      </c>
      <c r="D734">
        <v>19.399999999999999</v>
      </c>
      <c r="E734">
        <v>21.8</v>
      </c>
      <c r="F734">
        <v>2010</v>
      </c>
      <c r="G734" t="s">
        <v>8</v>
      </c>
    </row>
    <row r="735" spans="1:7" x14ac:dyDescent="0.25">
      <c r="A735" t="s">
        <v>54</v>
      </c>
      <c r="B735">
        <v>451844</v>
      </c>
      <c r="C735">
        <v>8.6</v>
      </c>
      <c r="D735">
        <v>8.3000000000000007</v>
      </c>
      <c r="E735">
        <v>8.9</v>
      </c>
      <c r="F735">
        <v>2010</v>
      </c>
      <c r="G735" t="s">
        <v>8</v>
      </c>
    </row>
    <row r="736" spans="1:7" x14ac:dyDescent="0.25">
      <c r="A736" t="s">
        <v>39</v>
      </c>
      <c r="B736">
        <v>558303</v>
      </c>
      <c r="C736">
        <v>4.2</v>
      </c>
      <c r="D736">
        <v>4</v>
      </c>
      <c r="E736">
        <v>4.3</v>
      </c>
      <c r="F736">
        <v>2010</v>
      </c>
      <c r="G736" t="s">
        <v>8</v>
      </c>
    </row>
    <row r="737" spans="1:7" x14ac:dyDescent="0.25">
      <c r="A737" t="s">
        <v>16</v>
      </c>
      <c r="B737">
        <v>151551</v>
      </c>
      <c r="C737">
        <v>11.3</v>
      </c>
      <c r="D737">
        <v>10.8</v>
      </c>
      <c r="E737">
        <v>11.9</v>
      </c>
      <c r="F737">
        <v>2010</v>
      </c>
      <c r="G737" t="s">
        <v>8</v>
      </c>
    </row>
    <row r="738" spans="1:7" x14ac:dyDescent="0.25">
      <c r="A738" t="s">
        <v>24</v>
      </c>
      <c r="B738">
        <v>394238</v>
      </c>
      <c r="C738">
        <v>6.1</v>
      </c>
      <c r="D738">
        <v>5.8</v>
      </c>
      <c r="E738">
        <v>6.3</v>
      </c>
      <c r="F738">
        <v>2010</v>
      </c>
      <c r="G738" t="s">
        <v>8</v>
      </c>
    </row>
    <row r="739" spans="1:7" x14ac:dyDescent="0.25">
      <c r="A739" t="s">
        <v>40</v>
      </c>
      <c r="B739">
        <v>39334</v>
      </c>
      <c r="C739">
        <v>8</v>
      </c>
      <c r="D739">
        <v>7.1</v>
      </c>
      <c r="E739">
        <v>8.9</v>
      </c>
      <c r="F739">
        <v>2010</v>
      </c>
      <c r="G739" t="s">
        <v>8</v>
      </c>
    </row>
    <row r="740" spans="1:7" x14ac:dyDescent="0.25">
      <c r="A740" t="s">
        <v>17</v>
      </c>
      <c r="B740">
        <v>414969</v>
      </c>
      <c r="C740">
        <v>16.3</v>
      </c>
      <c r="D740">
        <v>15.9</v>
      </c>
      <c r="E740">
        <v>16.7</v>
      </c>
      <c r="F740">
        <v>2011</v>
      </c>
      <c r="G740" t="s">
        <v>8</v>
      </c>
    </row>
    <row r="741" spans="1:7" x14ac:dyDescent="0.25">
      <c r="A741" t="s">
        <v>41</v>
      </c>
      <c r="B741">
        <v>64970</v>
      </c>
      <c r="C741">
        <v>9.6999999999999993</v>
      </c>
      <c r="D741">
        <v>9</v>
      </c>
      <c r="E741">
        <v>10.5</v>
      </c>
      <c r="F741">
        <v>2011</v>
      </c>
      <c r="G741" t="s">
        <v>8</v>
      </c>
    </row>
    <row r="742" spans="1:7" x14ac:dyDescent="0.25">
      <c r="A742" t="s">
        <v>11</v>
      </c>
      <c r="B742">
        <v>580628</v>
      </c>
      <c r="C742">
        <v>11.9</v>
      </c>
      <c r="D742">
        <v>11.6</v>
      </c>
      <c r="E742">
        <v>12.2</v>
      </c>
      <c r="F742">
        <v>2011</v>
      </c>
      <c r="G742" t="s">
        <v>8</v>
      </c>
    </row>
    <row r="743" spans="1:7" x14ac:dyDescent="0.25">
      <c r="A743" t="s">
        <v>18</v>
      </c>
      <c r="B743">
        <v>350947</v>
      </c>
      <c r="C743">
        <v>7</v>
      </c>
      <c r="D743">
        <v>6.7</v>
      </c>
      <c r="E743">
        <v>7.3</v>
      </c>
      <c r="F743">
        <v>2011</v>
      </c>
      <c r="G743" t="s">
        <v>8</v>
      </c>
    </row>
    <row r="744" spans="1:7" x14ac:dyDescent="0.25">
      <c r="A744" t="s">
        <v>42</v>
      </c>
      <c r="B744">
        <v>3279839</v>
      </c>
      <c r="C744">
        <v>4.9000000000000004</v>
      </c>
      <c r="D744">
        <v>4.8</v>
      </c>
      <c r="E744">
        <v>4.9000000000000004</v>
      </c>
      <c r="F744">
        <v>2011</v>
      </c>
      <c r="G744" t="s">
        <v>8</v>
      </c>
    </row>
    <row r="745" spans="1:7" x14ac:dyDescent="0.25">
      <c r="A745" t="s">
        <v>19</v>
      </c>
      <c r="B745">
        <v>315401</v>
      </c>
      <c r="C745">
        <v>5.0999999999999996</v>
      </c>
      <c r="D745">
        <v>4.9000000000000004</v>
      </c>
      <c r="E745">
        <v>5.4</v>
      </c>
      <c r="F745">
        <v>2011</v>
      </c>
      <c r="G745" t="s">
        <v>8</v>
      </c>
    </row>
    <row r="746" spans="1:7" x14ac:dyDescent="0.25">
      <c r="A746" t="s">
        <v>31</v>
      </c>
      <c r="B746">
        <v>231880</v>
      </c>
      <c r="C746">
        <v>7.7</v>
      </c>
      <c r="D746">
        <v>7.4</v>
      </c>
      <c r="E746">
        <v>8.1</v>
      </c>
      <c r="F746">
        <v>2011</v>
      </c>
      <c r="G746" t="s">
        <v>8</v>
      </c>
    </row>
    <row r="747" spans="1:7" x14ac:dyDescent="0.25">
      <c r="A747" t="s">
        <v>43</v>
      </c>
      <c r="B747">
        <v>73977</v>
      </c>
      <c r="C747">
        <v>8.8000000000000007</v>
      </c>
      <c r="D747">
        <v>8.1999999999999993</v>
      </c>
      <c r="E747">
        <v>9.5</v>
      </c>
      <c r="F747">
        <v>2011</v>
      </c>
      <c r="G747" t="s">
        <v>8</v>
      </c>
    </row>
    <row r="748" spans="1:7" x14ac:dyDescent="0.25">
      <c r="A748" t="s">
        <v>58</v>
      </c>
      <c r="B748">
        <v>62845</v>
      </c>
      <c r="C748">
        <v>5.5</v>
      </c>
      <c r="D748">
        <v>4.9000000000000004</v>
      </c>
      <c r="E748">
        <v>6.1</v>
      </c>
      <c r="F748">
        <v>2011</v>
      </c>
      <c r="G748" t="s">
        <v>8</v>
      </c>
    </row>
    <row r="749" spans="1:7" x14ac:dyDescent="0.25">
      <c r="A749" t="s">
        <v>25</v>
      </c>
      <c r="B749">
        <v>1456639</v>
      </c>
      <c r="C749">
        <v>5.6</v>
      </c>
      <c r="D749">
        <v>5.5</v>
      </c>
      <c r="E749">
        <v>5.7</v>
      </c>
      <c r="F749">
        <v>2011</v>
      </c>
      <c r="G749" t="s">
        <v>8</v>
      </c>
    </row>
    <row r="750" spans="1:7" x14ac:dyDescent="0.25">
      <c r="A750" t="s">
        <v>12</v>
      </c>
      <c r="B750">
        <v>810505</v>
      </c>
      <c r="C750">
        <v>6.8</v>
      </c>
      <c r="D750">
        <v>6.7</v>
      </c>
      <c r="E750">
        <v>7</v>
      </c>
      <c r="F750">
        <v>2011</v>
      </c>
      <c r="G750" t="s">
        <v>8</v>
      </c>
    </row>
    <row r="751" spans="1:7" x14ac:dyDescent="0.25">
      <c r="A751" t="s">
        <v>56</v>
      </c>
      <c r="B751">
        <v>106656</v>
      </c>
      <c r="C751">
        <v>2.1</v>
      </c>
      <c r="D751">
        <v>1.8</v>
      </c>
      <c r="E751">
        <v>2.2999999999999998</v>
      </c>
      <c r="F751">
        <v>2011</v>
      </c>
      <c r="G751" t="s">
        <v>8</v>
      </c>
    </row>
    <row r="752" spans="1:7" x14ac:dyDescent="0.25">
      <c r="A752" t="s">
        <v>45</v>
      </c>
      <c r="B752">
        <v>1231833</v>
      </c>
      <c r="C752">
        <v>6.2</v>
      </c>
      <c r="D752">
        <v>6.1</v>
      </c>
      <c r="E752">
        <v>6.4</v>
      </c>
      <c r="F752">
        <v>2011</v>
      </c>
      <c r="G752" t="s">
        <v>8</v>
      </c>
    </row>
    <row r="753" spans="1:7" x14ac:dyDescent="0.25">
      <c r="A753" t="s">
        <v>33</v>
      </c>
      <c r="B753">
        <v>532109</v>
      </c>
      <c r="C753">
        <v>8.1999999999999993</v>
      </c>
      <c r="D753">
        <v>8</v>
      </c>
      <c r="E753">
        <v>8.5</v>
      </c>
      <c r="F753">
        <v>2011</v>
      </c>
      <c r="G753" t="s">
        <v>8</v>
      </c>
    </row>
    <row r="754" spans="1:7" x14ac:dyDescent="0.25">
      <c r="A754" t="s">
        <v>44</v>
      </c>
      <c r="B754">
        <v>213371</v>
      </c>
      <c r="C754">
        <v>9.3000000000000007</v>
      </c>
      <c r="D754">
        <v>8.9</v>
      </c>
      <c r="E754">
        <v>9.6999999999999993</v>
      </c>
      <c r="F754">
        <v>2011</v>
      </c>
      <c r="G754" t="s">
        <v>8</v>
      </c>
    </row>
    <row r="755" spans="1:7" x14ac:dyDescent="0.25">
      <c r="A755" t="s">
        <v>46</v>
      </c>
      <c r="B755">
        <v>172602</v>
      </c>
      <c r="C755">
        <v>10.5</v>
      </c>
      <c r="D755">
        <v>10</v>
      </c>
      <c r="E755">
        <v>11</v>
      </c>
      <c r="F755">
        <v>2011</v>
      </c>
      <c r="G755" t="s">
        <v>8</v>
      </c>
    </row>
    <row r="756" spans="1:7" x14ac:dyDescent="0.25">
      <c r="A756" t="s">
        <v>47</v>
      </c>
      <c r="B756">
        <v>383962</v>
      </c>
      <c r="C756">
        <v>10.1</v>
      </c>
      <c r="D756">
        <v>9.8000000000000007</v>
      </c>
      <c r="E756">
        <v>10.5</v>
      </c>
      <c r="F756">
        <v>2011</v>
      </c>
      <c r="G756" t="s">
        <v>8</v>
      </c>
    </row>
    <row r="757" spans="1:7" x14ac:dyDescent="0.25">
      <c r="A757" t="s">
        <v>48</v>
      </c>
      <c r="B757">
        <v>588822</v>
      </c>
      <c r="C757">
        <v>4.9000000000000004</v>
      </c>
      <c r="D757">
        <v>4.7</v>
      </c>
      <c r="E757">
        <v>5.0999999999999996</v>
      </c>
      <c r="F757">
        <v>2011</v>
      </c>
      <c r="G757" t="s">
        <v>8</v>
      </c>
    </row>
    <row r="758" spans="1:7" x14ac:dyDescent="0.25">
      <c r="A758" t="s">
        <v>34</v>
      </c>
      <c r="B758">
        <v>101634</v>
      </c>
      <c r="C758">
        <v>28.1</v>
      </c>
      <c r="D758">
        <v>27.1</v>
      </c>
      <c r="E758">
        <v>29.1</v>
      </c>
      <c r="F758">
        <v>2011</v>
      </c>
      <c r="G758" t="s">
        <v>8</v>
      </c>
    </row>
    <row r="759" spans="1:7" x14ac:dyDescent="0.25">
      <c r="A759" t="s">
        <v>13</v>
      </c>
      <c r="B759">
        <v>430293</v>
      </c>
      <c r="C759">
        <v>5.2</v>
      </c>
      <c r="D759">
        <v>5</v>
      </c>
      <c r="E759">
        <v>5.4</v>
      </c>
      <c r="F759">
        <v>2011</v>
      </c>
      <c r="G759" t="s">
        <v>8</v>
      </c>
    </row>
    <row r="760" spans="1:7" x14ac:dyDescent="0.25">
      <c r="A760" t="s">
        <v>28</v>
      </c>
      <c r="B760">
        <v>397423</v>
      </c>
      <c r="C760">
        <v>11.2</v>
      </c>
      <c r="D760">
        <v>10.9</v>
      </c>
      <c r="E760">
        <v>11.6</v>
      </c>
      <c r="F760">
        <v>2011</v>
      </c>
      <c r="G760" t="s">
        <v>8</v>
      </c>
    </row>
    <row r="761" spans="1:7" x14ac:dyDescent="0.25">
      <c r="A761" t="s">
        <v>49</v>
      </c>
      <c r="B761">
        <v>856842</v>
      </c>
      <c r="C761">
        <v>9.3000000000000007</v>
      </c>
      <c r="D761">
        <v>9.1</v>
      </c>
      <c r="E761">
        <v>9.5</v>
      </c>
      <c r="F761">
        <v>2011</v>
      </c>
      <c r="G761" t="s">
        <v>8</v>
      </c>
    </row>
    <row r="762" spans="1:7" x14ac:dyDescent="0.25">
      <c r="A762" t="s">
        <v>26</v>
      </c>
      <c r="B762">
        <v>321655</v>
      </c>
      <c r="C762">
        <v>18.899999999999999</v>
      </c>
      <c r="D762">
        <v>18.399999999999999</v>
      </c>
      <c r="E762">
        <v>19.3</v>
      </c>
      <c r="F762">
        <v>2011</v>
      </c>
      <c r="G762" t="s">
        <v>8</v>
      </c>
    </row>
    <row r="763" spans="1:7" x14ac:dyDescent="0.25">
      <c r="A763" t="s">
        <v>59</v>
      </c>
      <c r="B763">
        <v>306190</v>
      </c>
      <c r="C763">
        <v>5.2</v>
      </c>
      <c r="D763">
        <v>5</v>
      </c>
      <c r="E763">
        <v>5.5</v>
      </c>
      <c r="F763">
        <v>2011</v>
      </c>
      <c r="G763" t="s">
        <v>8</v>
      </c>
    </row>
    <row r="764" spans="1:7" x14ac:dyDescent="0.25">
      <c r="A764" t="s">
        <v>20</v>
      </c>
      <c r="B764">
        <v>457339</v>
      </c>
      <c r="C764">
        <v>9.6999999999999993</v>
      </c>
      <c r="D764">
        <v>9.4</v>
      </c>
      <c r="E764">
        <v>10</v>
      </c>
      <c r="F764">
        <v>2011</v>
      </c>
      <c r="G764" t="s">
        <v>8</v>
      </c>
    </row>
    <row r="765" spans="1:7" x14ac:dyDescent="0.25">
      <c r="A765" t="s">
        <v>50</v>
      </c>
      <c r="B765">
        <v>59924</v>
      </c>
      <c r="C765">
        <v>14.3</v>
      </c>
      <c r="D765">
        <v>13.4</v>
      </c>
      <c r="E765">
        <v>15.3</v>
      </c>
      <c r="F765">
        <v>2011</v>
      </c>
      <c r="G765" t="s">
        <v>8</v>
      </c>
    </row>
    <row r="766" spans="1:7" x14ac:dyDescent="0.25">
      <c r="A766" t="s">
        <v>51</v>
      </c>
      <c r="B766">
        <v>136481</v>
      </c>
      <c r="C766">
        <v>2.9</v>
      </c>
      <c r="D766">
        <v>2.6</v>
      </c>
      <c r="E766">
        <v>3.2</v>
      </c>
      <c r="F766">
        <v>2011</v>
      </c>
      <c r="G766" t="s">
        <v>8</v>
      </c>
    </row>
    <row r="767" spans="1:7" x14ac:dyDescent="0.25">
      <c r="A767" t="s">
        <v>29</v>
      </c>
      <c r="B767">
        <v>163821</v>
      </c>
      <c r="C767">
        <v>4.0999999999999996</v>
      </c>
      <c r="D767">
        <v>3.8</v>
      </c>
      <c r="E767">
        <v>4.5</v>
      </c>
      <c r="F767">
        <v>2011</v>
      </c>
      <c r="G767" t="s">
        <v>8</v>
      </c>
    </row>
    <row r="768" spans="1:7" x14ac:dyDescent="0.25">
      <c r="A768" t="s">
        <v>35</v>
      </c>
      <c r="B768">
        <v>69984</v>
      </c>
      <c r="C768">
        <v>16.7</v>
      </c>
      <c r="D768">
        <v>15.8</v>
      </c>
      <c r="E768">
        <v>17.7</v>
      </c>
      <c r="F768">
        <v>2011</v>
      </c>
      <c r="G768" t="s">
        <v>8</v>
      </c>
    </row>
    <row r="769" spans="1:7" x14ac:dyDescent="0.25">
      <c r="A769" t="s">
        <v>14</v>
      </c>
      <c r="B769">
        <v>511196</v>
      </c>
      <c r="C769">
        <v>8.8000000000000007</v>
      </c>
      <c r="D769">
        <v>8.5</v>
      </c>
      <c r="E769">
        <v>9.1</v>
      </c>
      <c r="F769">
        <v>2011</v>
      </c>
      <c r="G769" t="s">
        <v>8</v>
      </c>
    </row>
    <row r="770" spans="1:7" x14ac:dyDescent="0.25">
      <c r="A770" t="s">
        <v>60</v>
      </c>
      <c r="B770">
        <v>276347</v>
      </c>
      <c r="C770">
        <v>5.2</v>
      </c>
      <c r="D770">
        <v>5</v>
      </c>
      <c r="E770">
        <v>5.5</v>
      </c>
      <c r="F770">
        <v>2011</v>
      </c>
      <c r="G770" t="s">
        <v>8</v>
      </c>
    </row>
    <row r="771" spans="1:7" x14ac:dyDescent="0.25">
      <c r="A771" t="s">
        <v>36</v>
      </c>
      <c r="B771">
        <v>1411900</v>
      </c>
      <c r="C771">
        <v>6.6</v>
      </c>
      <c r="D771">
        <v>6.5</v>
      </c>
      <c r="E771">
        <v>6.7</v>
      </c>
      <c r="F771">
        <v>2011</v>
      </c>
      <c r="G771" t="s">
        <v>8</v>
      </c>
    </row>
    <row r="772" spans="1:7" x14ac:dyDescent="0.25">
      <c r="A772" t="s">
        <v>21</v>
      </c>
      <c r="B772">
        <v>767362</v>
      </c>
      <c r="C772">
        <v>8.9</v>
      </c>
      <c r="D772">
        <v>8.6999999999999993</v>
      </c>
      <c r="E772">
        <v>9.1999999999999993</v>
      </c>
      <c r="F772">
        <v>2011</v>
      </c>
      <c r="G772" t="s">
        <v>8</v>
      </c>
    </row>
    <row r="773" spans="1:7" x14ac:dyDescent="0.25">
      <c r="A773" t="s">
        <v>57</v>
      </c>
      <c r="B773">
        <v>32032</v>
      </c>
      <c r="C773">
        <v>11.3</v>
      </c>
      <c r="D773">
        <v>10.199999999999999</v>
      </c>
      <c r="E773">
        <v>12.6</v>
      </c>
      <c r="F773">
        <v>2011</v>
      </c>
      <c r="G773" t="s">
        <v>8</v>
      </c>
    </row>
    <row r="774" spans="1:7" x14ac:dyDescent="0.25">
      <c r="A774" t="s">
        <v>52</v>
      </c>
      <c r="B774">
        <v>982164</v>
      </c>
      <c r="C774">
        <v>7.6</v>
      </c>
      <c r="D774">
        <v>7.4</v>
      </c>
      <c r="E774">
        <v>7.8</v>
      </c>
      <c r="F774">
        <v>2011</v>
      </c>
      <c r="G774" t="s">
        <v>8</v>
      </c>
    </row>
    <row r="775" spans="1:7" x14ac:dyDescent="0.25">
      <c r="A775" t="s">
        <v>37</v>
      </c>
      <c r="B775">
        <v>404595</v>
      </c>
      <c r="C775">
        <v>7.1</v>
      </c>
      <c r="D775">
        <v>6.9</v>
      </c>
      <c r="E775">
        <v>7.4</v>
      </c>
      <c r="F775">
        <v>2011</v>
      </c>
      <c r="G775" t="s">
        <v>8</v>
      </c>
    </row>
    <row r="776" spans="1:7" x14ac:dyDescent="0.25">
      <c r="A776" t="s">
        <v>30</v>
      </c>
      <c r="B776">
        <v>248952</v>
      </c>
      <c r="C776">
        <v>8.5</v>
      </c>
      <c r="D776">
        <v>8.1</v>
      </c>
      <c r="E776">
        <v>8.8000000000000007</v>
      </c>
      <c r="F776">
        <v>2011</v>
      </c>
      <c r="G776" t="s">
        <v>8</v>
      </c>
    </row>
    <row r="777" spans="1:7" x14ac:dyDescent="0.25">
      <c r="A777" t="s">
        <v>22</v>
      </c>
      <c r="B777">
        <v>830613</v>
      </c>
      <c r="C777">
        <v>2.9</v>
      </c>
      <c r="D777">
        <v>2.8</v>
      </c>
      <c r="E777">
        <v>3</v>
      </c>
      <c r="F777">
        <v>2011</v>
      </c>
      <c r="G777" t="s">
        <v>8</v>
      </c>
    </row>
    <row r="778" spans="1:7" x14ac:dyDescent="0.25">
      <c r="A778" t="s">
        <v>38</v>
      </c>
      <c r="B778">
        <v>79721</v>
      </c>
      <c r="C778">
        <v>19.2</v>
      </c>
      <c r="D778">
        <v>18.3</v>
      </c>
      <c r="E778">
        <v>20.2</v>
      </c>
      <c r="F778">
        <v>2011</v>
      </c>
      <c r="G778" t="s">
        <v>8</v>
      </c>
    </row>
    <row r="779" spans="1:7" x14ac:dyDescent="0.25">
      <c r="A779" t="s">
        <v>15</v>
      </c>
      <c r="B779">
        <v>423686</v>
      </c>
      <c r="C779">
        <v>8.3000000000000007</v>
      </c>
      <c r="D779">
        <v>8.1</v>
      </c>
      <c r="E779">
        <v>8.6</v>
      </c>
      <c r="F779">
        <v>2011</v>
      </c>
      <c r="G779" t="s">
        <v>8</v>
      </c>
    </row>
    <row r="780" spans="1:7" x14ac:dyDescent="0.25">
      <c r="A780" t="s">
        <v>53</v>
      </c>
      <c r="B780">
        <v>65975</v>
      </c>
      <c r="C780">
        <v>4.5999999999999996</v>
      </c>
      <c r="D780">
        <v>4.0999999999999996</v>
      </c>
      <c r="E780">
        <v>5.2</v>
      </c>
      <c r="F780">
        <v>2011</v>
      </c>
      <c r="G780" t="s">
        <v>8</v>
      </c>
    </row>
    <row r="781" spans="1:7" x14ac:dyDescent="0.25">
      <c r="A781" t="s">
        <v>27</v>
      </c>
      <c r="B781">
        <v>575393</v>
      </c>
      <c r="C781">
        <v>5.4</v>
      </c>
      <c r="D781">
        <v>5.2</v>
      </c>
      <c r="E781">
        <v>5.5</v>
      </c>
      <c r="F781">
        <v>2011</v>
      </c>
      <c r="G781" t="s">
        <v>8</v>
      </c>
    </row>
    <row r="782" spans="1:7" x14ac:dyDescent="0.25">
      <c r="A782" t="s">
        <v>61</v>
      </c>
      <c r="B782">
        <v>2396762</v>
      </c>
      <c r="C782">
        <v>4.5</v>
      </c>
      <c r="D782">
        <v>4.4000000000000004</v>
      </c>
      <c r="E782">
        <v>4.5999999999999996</v>
      </c>
      <c r="F782">
        <v>2011</v>
      </c>
      <c r="G782" t="s">
        <v>8</v>
      </c>
    </row>
    <row r="783" spans="1:7" x14ac:dyDescent="0.25">
      <c r="A783" t="s">
        <v>23</v>
      </c>
      <c r="B783">
        <v>144791</v>
      </c>
      <c r="C783">
        <v>9.1</v>
      </c>
      <c r="D783">
        <v>8.6</v>
      </c>
      <c r="E783">
        <v>9.6</v>
      </c>
      <c r="F783">
        <v>2011</v>
      </c>
      <c r="G783" t="s">
        <v>8</v>
      </c>
    </row>
    <row r="784" spans="1:7" x14ac:dyDescent="0.25">
      <c r="A784" t="s">
        <v>55</v>
      </c>
      <c r="B784">
        <v>52293</v>
      </c>
      <c r="C784">
        <v>20.9</v>
      </c>
      <c r="D784">
        <v>19.7</v>
      </c>
      <c r="E784">
        <v>22.2</v>
      </c>
      <c r="F784">
        <v>2011</v>
      </c>
      <c r="G784" t="s">
        <v>8</v>
      </c>
    </row>
    <row r="785" spans="1:7" x14ac:dyDescent="0.25">
      <c r="A785" t="s">
        <v>54</v>
      </c>
      <c r="B785">
        <v>469296</v>
      </c>
      <c r="C785">
        <v>10</v>
      </c>
      <c r="D785">
        <v>9.8000000000000007</v>
      </c>
      <c r="E785">
        <v>10.3</v>
      </c>
      <c r="F785">
        <v>2011</v>
      </c>
      <c r="G785" t="s">
        <v>8</v>
      </c>
    </row>
    <row r="786" spans="1:7" x14ac:dyDescent="0.25">
      <c r="A786" t="s">
        <v>39</v>
      </c>
      <c r="B786">
        <v>583289</v>
      </c>
      <c r="C786">
        <v>4.7</v>
      </c>
      <c r="D786">
        <v>4.5</v>
      </c>
      <c r="E786">
        <v>4.9000000000000004</v>
      </c>
      <c r="F786">
        <v>2011</v>
      </c>
      <c r="G786" t="s">
        <v>8</v>
      </c>
    </row>
    <row r="787" spans="1:7" x14ac:dyDescent="0.25">
      <c r="A787" t="s">
        <v>16</v>
      </c>
      <c r="B787">
        <v>153082</v>
      </c>
      <c r="C787">
        <v>11.8</v>
      </c>
      <c r="D787">
        <v>11.3</v>
      </c>
      <c r="E787">
        <v>12.3</v>
      </c>
      <c r="F787">
        <v>2011</v>
      </c>
      <c r="G787" t="s">
        <v>8</v>
      </c>
    </row>
    <row r="788" spans="1:7" x14ac:dyDescent="0.25">
      <c r="A788" t="s">
        <v>24</v>
      </c>
      <c r="B788">
        <v>408449</v>
      </c>
      <c r="C788">
        <v>6.5</v>
      </c>
      <c r="D788">
        <v>6.3</v>
      </c>
      <c r="E788">
        <v>6.8</v>
      </c>
      <c r="F788">
        <v>2011</v>
      </c>
      <c r="G788" t="s">
        <v>8</v>
      </c>
    </row>
    <row r="789" spans="1:7" x14ac:dyDescent="0.25">
      <c r="A789" t="s">
        <v>40</v>
      </c>
      <c r="B789">
        <v>40181</v>
      </c>
      <c r="C789">
        <v>8.6999999999999993</v>
      </c>
      <c r="D789">
        <v>7.8</v>
      </c>
      <c r="E789">
        <v>9.6</v>
      </c>
      <c r="F789">
        <v>2011</v>
      </c>
      <c r="G789" t="s">
        <v>8</v>
      </c>
    </row>
    <row r="790" spans="1:7" x14ac:dyDescent="0.25">
      <c r="A790" t="s">
        <v>17</v>
      </c>
      <c r="B790">
        <v>429550</v>
      </c>
      <c r="C790">
        <v>15.5</v>
      </c>
      <c r="D790">
        <v>15.1</v>
      </c>
      <c r="E790">
        <v>15.8</v>
      </c>
      <c r="F790">
        <v>2012</v>
      </c>
      <c r="G790" t="s">
        <v>8</v>
      </c>
    </row>
    <row r="791" spans="1:7" x14ac:dyDescent="0.25">
      <c r="A791" t="s">
        <v>41</v>
      </c>
      <c r="B791">
        <v>66294</v>
      </c>
      <c r="C791">
        <v>11.4</v>
      </c>
      <c r="D791">
        <v>10.6</v>
      </c>
      <c r="E791">
        <v>12.2</v>
      </c>
      <c r="F791">
        <v>2012</v>
      </c>
      <c r="G791" t="s">
        <v>8</v>
      </c>
    </row>
    <row r="792" spans="1:7" x14ac:dyDescent="0.25">
      <c r="A792" t="s">
        <v>11</v>
      </c>
      <c r="B792">
        <v>616380</v>
      </c>
      <c r="C792">
        <v>12.5</v>
      </c>
      <c r="D792">
        <v>12.3</v>
      </c>
      <c r="E792">
        <v>12.8</v>
      </c>
      <c r="F792">
        <v>2012</v>
      </c>
      <c r="G792" t="s">
        <v>8</v>
      </c>
    </row>
    <row r="793" spans="1:7" x14ac:dyDescent="0.25">
      <c r="A793" t="s">
        <v>18</v>
      </c>
      <c r="B793">
        <v>355606</v>
      </c>
      <c r="C793">
        <v>7.4</v>
      </c>
      <c r="D793">
        <v>7.1</v>
      </c>
      <c r="E793">
        <v>7.7</v>
      </c>
      <c r="F793">
        <v>2012</v>
      </c>
      <c r="G793" t="s">
        <v>8</v>
      </c>
    </row>
    <row r="794" spans="1:7" x14ac:dyDescent="0.25">
      <c r="A794" t="s">
        <v>42</v>
      </c>
      <c r="B794">
        <v>3358697</v>
      </c>
      <c r="C794">
        <v>6.8</v>
      </c>
      <c r="D794">
        <v>6.7</v>
      </c>
      <c r="E794">
        <v>6.9</v>
      </c>
      <c r="F794">
        <v>2012</v>
      </c>
      <c r="G794" t="s">
        <v>8</v>
      </c>
    </row>
    <row r="795" spans="1:7" x14ac:dyDescent="0.25">
      <c r="A795" t="s">
        <v>19</v>
      </c>
      <c r="B795">
        <v>337541</v>
      </c>
      <c r="C795">
        <v>4.4000000000000004</v>
      </c>
      <c r="D795">
        <v>4.2</v>
      </c>
      <c r="E795">
        <v>4.5999999999999996</v>
      </c>
      <c r="F795">
        <v>2012</v>
      </c>
      <c r="G795" t="s">
        <v>8</v>
      </c>
    </row>
    <row r="796" spans="1:7" x14ac:dyDescent="0.25">
      <c r="A796" t="s">
        <v>31</v>
      </c>
      <c r="B796">
        <v>239389</v>
      </c>
      <c r="C796">
        <v>8.9</v>
      </c>
      <c r="D796">
        <v>8.6</v>
      </c>
      <c r="E796">
        <v>9.3000000000000007</v>
      </c>
      <c r="F796">
        <v>2012</v>
      </c>
      <c r="G796" t="s">
        <v>8</v>
      </c>
    </row>
    <row r="797" spans="1:7" x14ac:dyDescent="0.25">
      <c r="A797" t="s">
        <v>43</v>
      </c>
      <c r="B797">
        <v>76828</v>
      </c>
      <c r="C797">
        <v>10</v>
      </c>
      <c r="D797">
        <v>9.4</v>
      </c>
      <c r="E797">
        <v>10.8</v>
      </c>
      <c r="F797">
        <v>2012</v>
      </c>
      <c r="G797" t="s">
        <v>8</v>
      </c>
    </row>
    <row r="798" spans="1:7" x14ac:dyDescent="0.25">
      <c r="A798" t="s">
        <v>58</v>
      </c>
      <c r="B798">
        <v>63895</v>
      </c>
      <c r="C798">
        <v>6.5</v>
      </c>
      <c r="D798">
        <v>5.9</v>
      </c>
      <c r="E798">
        <v>7.1</v>
      </c>
      <c r="F798">
        <v>2012</v>
      </c>
      <c r="G798" t="s">
        <v>8</v>
      </c>
    </row>
    <row r="799" spans="1:7" x14ac:dyDescent="0.25">
      <c r="A799" t="s">
        <v>25</v>
      </c>
      <c r="B799">
        <v>1522818</v>
      </c>
      <c r="C799">
        <v>6.7</v>
      </c>
      <c r="D799">
        <v>6.5</v>
      </c>
      <c r="E799">
        <v>6.8</v>
      </c>
      <c r="F799">
        <v>2012</v>
      </c>
      <c r="G799" t="s">
        <v>8</v>
      </c>
    </row>
    <row r="800" spans="1:7" x14ac:dyDescent="0.25">
      <c r="A800" t="s">
        <v>12</v>
      </c>
      <c r="B800">
        <v>834418</v>
      </c>
      <c r="C800">
        <v>7.4</v>
      </c>
      <c r="D800">
        <v>7.2</v>
      </c>
      <c r="E800">
        <v>7.6</v>
      </c>
      <c r="F800">
        <v>2012</v>
      </c>
      <c r="G800" t="s">
        <v>8</v>
      </c>
    </row>
    <row r="801" spans="1:7" x14ac:dyDescent="0.25">
      <c r="A801" t="s">
        <v>56</v>
      </c>
      <c r="B801">
        <v>111935</v>
      </c>
      <c r="C801">
        <v>1.9</v>
      </c>
      <c r="D801">
        <v>1.7</v>
      </c>
      <c r="E801">
        <v>2.2000000000000002</v>
      </c>
      <c r="F801">
        <v>2012</v>
      </c>
      <c r="G801" t="s">
        <v>8</v>
      </c>
    </row>
    <row r="802" spans="1:7" x14ac:dyDescent="0.25">
      <c r="A802" t="s">
        <v>32</v>
      </c>
      <c r="B802">
        <v>139039</v>
      </c>
      <c r="C802">
        <v>18.600000000000001</v>
      </c>
      <c r="D802">
        <v>17.899999999999999</v>
      </c>
      <c r="E802">
        <v>19.3</v>
      </c>
      <c r="F802">
        <v>2012</v>
      </c>
      <c r="G802" t="s">
        <v>8</v>
      </c>
    </row>
    <row r="803" spans="1:7" x14ac:dyDescent="0.25">
      <c r="A803" t="s">
        <v>45</v>
      </c>
      <c r="B803">
        <v>1320887</v>
      </c>
      <c r="C803">
        <v>6.6</v>
      </c>
      <c r="D803">
        <v>6.5</v>
      </c>
      <c r="E803">
        <v>6.8</v>
      </c>
      <c r="F803">
        <v>2012</v>
      </c>
      <c r="G803" t="s">
        <v>8</v>
      </c>
    </row>
    <row r="804" spans="1:7" x14ac:dyDescent="0.25">
      <c r="A804" t="s">
        <v>33</v>
      </c>
      <c r="B804">
        <v>539224</v>
      </c>
      <c r="C804">
        <v>8.9</v>
      </c>
      <c r="D804">
        <v>8.6</v>
      </c>
      <c r="E804">
        <v>9.1</v>
      </c>
      <c r="F804">
        <v>2012</v>
      </c>
      <c r="G804" t="s">
        <v>8</v>
      </c>
    </row>
    <row r="805" spans="1:7" x14ac:dyDescent="0.25">
      <c r="A805" t="s">
        <v>44</v>
      </c>
      <c r="B805">
        <v>221056</v>
      </c>
      <c r="C805">
        <v>10.5</v>
      </c>
      <c r="D805">
        <v>10.1</v>
      </c>
      <c r="E805">
        <v>10.9</v>
      </c>
      <c r="F805">
        <v>2012</v>
      </c>
      <c r="G805" t="s">
        <v>8</v>
      </c>
    </row>
    <row r="806" spans="1:7" x14ac:dyDescent="0.25">
      <c r="A806" t="s">
        <v>46</v>
      </c>
      <c r="B806">
        <v>186650</v>
      </c>
      <c r="C806">
        <v>9.8000000000000007</v>
      </c>
      <c r="D806">
        <v>9.4</v>
      </c>
      <c r="E806">
        <v>10.199999999999999</v>
      </c>
      <c r="F806">
        <v>2012</v>
      </c>
      <c r="G806" t="s">
        <v>8</v>
      </c>
    </row>
    <row r="807" spans="1:7" x14ac:dyDescent="0.25">
      <c r="A807" t="s">
        <v>47</v>
      </c>
      <c r="B807">
        <v>393564</v>
      </c>
      <c r="C807">
        <v>11.6</v>
      </c>
      <c r="D807">
        <v>11.3</v>
      </c>
      <c r="E807">
        <v>12</v>
      </c>
      <c r="F807">
        <v>2012</v>
      </c>
      <c r="G807" t="s">
        <v>8</v>
      </c>
    </row>
    <row r="808" spans="1:7" x14ac:dyDescent="0.25">
      <c r="A808" t="s">
        <v>48</v>
      </c>
      <c r="B808">
        <v>595123</v>
      </c>
      <c r="C808">
        <v>5.2</v>
      </c>
      <c r="D808">
        <v>5</v>
      </c>
      <c r="E808">
        <v>5.4</v>
      </c>
      <c r="F808">
        <v>2012</v>
      </c>
      <c r="G808" t="s">
        <v>8</v>
      </c>
    </row>
    <row r="809" spans="1:7" x14ac:dyDescent="0.25">
      <c r="A809" t="s">
        <v>34</v>
      </c>
      <c r="B809">
        <v>100934</v>
      </c>
      <c r="C809">
        <v>30.9</v>
      </c>
      <c r="D809">
        <v>29.9</v>
      </c>
      <c r="E809">
        <v>32</v>
      </c>
      <c r="F809">
        <v>2012</v>
      </c>
      <c r="G809" t="s">
        <v>8</v>
      </c>
    </row>
    <row r="810" spans="1:7" x14ac:dyDescent="0.25">
      <c r="A810" t="s">
        <v>13</v>
      </c>
      <c r="B810">
        <v>451143</v>
      </c>
      <c r="C810">
        <v>5.3</v>
      </c>
      <c r="D810">
        <v>5.0999999999999996</v>
      </c>
      <c r="E810">
        <v>5.5</v>
      </c>
      <c r="F810">
        <v>2012</v>
      </c>
      <c r="G810" t="s">
        <v>8</v>
      </c>
    </row>
    <row r="811" spans="1:7" x14ac:dyDescent="0.25">
      <c r="A811" t="s">
        <v>28</v>
      </c>
      <c r="B811">
        <v>422371</v>
      </c>
      <c r="C811">
        <v>15</v>
      </c>
      <c r="D811">
        <v>14.6</v>
      </c>
      <c r="E811">
        <v>15.3</v>
      </c>
      <c r="F811">
        <v>2012</v>
      </c>
      <c r="G811" t="s">
        <v>8</v>
      </c>
    </row>
    <row r="812" spans="1:7" x14ac:dyDescent="0.25">
      <c r="A812" t="s">
        <v>49</v>
      </c>
      <c r="B812">
        <v>851685</v>
      </c>
      <c r="C812">
        <v>10.3</v>
      </c>
      <c r="D812">
        <v>10.1</v>
      </c>
      <c r="E812">
        <v>10.5</v>
      </c>
      <c r="F812">
        <v>2012</v>
      </c>
      <c r="G812" t="s">
        <v>8</v>
      </c>
    </row>
    <row r="813" spans="1:7" x14ac:dyDescent="0.25">
      <c r="A813" t="s">
        <v>26</v>
      </c>
      <c r="B813">
        <v>327751</v>
      </c>
      <c r="C813">
        <v>19.7</v>
      </c>
      <c r="D813">
        <v>19.3</v>
      </c>
      <c r="E813">
        <v>20.2</v>
      </c>
      <c r="F813">
        <v>2012</v>
      </c>
      <c r="G813" t="s">
        <v>8</v>
      </c>
    </row>
    <row r="814" spans="1:7" x14ac:dyDescent="0.25">
      <c r="A814" t="s">
        <v>59</v>
      </c>
      <c r="B814">
        <v>308576</v>
      </c>
      <c r="C814">
        <v>5.7</v>
      </c>
      <c r="D814">
        <v>5.5</v>
      </c>
      <c r="E814">
        <v>6</v>
      </c>
      <c r="F814">
        <v>2012</v>
      </c>
      <c r="G814" t="s">
        <v>8</v>
      </c>
    </row>
    <row r="815" spans="1:7" x14ac:dyDescent="0.25">
      <c r="A815" t="s">
        <v>20</v>
      </c>
      <c r="B815">
        <v>458233</v>
      </c>
      <c r="C815">
        <v>10.5</v>
      </c>
      <c r="D815">
        <v>10.199999999999999</v>
      </c>
      <c r="E815">
        <v>10.8</v>
      </c>
      <c r="F815">
        <v>2012</v>
      </c>
      <c r="G815" t="s">
        <v>8</v>
      </c>
    </row>
    <row r="816" spans="1:7" x14ac:dyDescent="0.25">
      <c r="A816" t="s">
        <v>50</v>
      </c>
      <c r="B816">
        <v>61412</v>
      </c>
      <c r="C816">
        <v>16.7</v>
      </c>
      <c r="D816">
        <v>15.7</v>
      </c>
      <c r="E816">
        <v>17.8</v>
      </c>
      <c r="F816">
        <v>2012</v>
      </c>
      <c r="G816" t="s">
        <v>8</v>
      </c>
    </row>
    <row r="817" spans="1:7" x14ac:dyDescent="0.25">
      <c r="A817" t="s">
        <v>51</v>
      </c>
      <c r="B817">
        <v>138070</v>
      </c>
      <c r="C817">
        <v>3.5</v>
      </c>
      <c r="D817">
        <v>3.2</v>
      </c>
      <c r="E817">
        <v>3.8</v>
      </c>
      <c r="F817">
        <v>2012</v>
      </c>
      <c r="G817" t="s">
        <v>8</v>
      </c>
    </row>
    <row r="818" spans="1:7" x14ac:dyDescent="0.25">
      <c r="A818" t="s">
        <v>29</v>
      </c>
      <c r="B818">
        <v>173215</v>
      </c>
      <c r="C818">
        <v>4.9000000000000004</v>
      </c>
      <c r="D818">
        <v>4.5</v>
      </c>
      <c r="E818">
        <v>5.2</v>
      </c>
      <c r="F818">
        <v>2012</v>
      </c>
      <c r="G818" t="s">
        <v>8</v>
      </c>
    </row>
    <row r="819" spans="1:7" x14ac:dyDescent="0.25">
      <c r="A819" t="s">
        <v>35</v>
      </c>
      <c r="B819">
        <v>77131</v>
      </c>
      <c r="C819">
        <v>17.399999999999999</v>
      </c>
      <c r="D819">
        <v>16.5</v>
      </c>
      <c r="E819">
        <v>18.3</v>
      </c>
      <c r="F819">
        <v>2012</v>
      </c>
      <c r="G819" t="s">
        <v>8</v>
      </c>
    </row>
    <row r="820" spans="1:7" x14ac:dyDescent="0.25">
      <c r="A820" t="s">
        <v>14</v>
      </c>
      <c r="B820">
        <v>533348</v>
      </c>
      <c r="C820">
        <v>9.6999999999999993</v>
      </c>
      <c r="D820">
        <v>9.5</v>
      </c>
      <c r="E820">
        <v>10</v>
      </c>
      <c r="F820">
        <v>2012</v>
      </c>
      <c r="G820" t="s">
        <v>8</v>
      </c>
    </row>
    <row r="821" spans="1:7" x14ac:dyDescent="0.25">
      <c r="A821" t="s">
        <v>60</v>
      </c>
      <c r="B821">
        <v>278009</v>
      </c>
      <c r="C821">
        <v>5.8</v>
      </c>
      <c r="D821">
        <v>5.6</v>
      </c>
      <c r="E821">
        <v>6.1</v>
      </c>
      <c r="F821">
        <v>2012</v>
      </c>
      <c r="G821" t="s">
        <v>8</v>
      </c>
    </row>
    <row r="822" spans="1:7" x14ac:dyDescent="0.25">
      <c r="A822" t="s">
        <v>36</v>
      </c>
      <c r="B822">
        <v>1508552</v>
      </c>
      <c r="C822">
        <v>8.4</v>
      </c>
      <c r="D822">
        <v>8.1999999999999993</v>
      </c>
      <c r="E822">
        <v>8.5</v>
      </c>
      <c r="F822">
        <v>2012</v>
      </c>
      <c r="G822" t="s">
        <v>8</v>
      </c>
    </row>
    <row r="823" spans="1:7" x14ac:dyDescent="0.25">
      <c r="A823" t="s">
        <v>21</v>
      </c>
      <c r="B823">
        <v>802643</v>
      </c>
      <c r="C823">
        <v>8.3000000000000007</v>
      </c>
      <c r="D823">
        <v>8.1</v>
      </c>
      <c r="E823">
        <v>8.5</v>
      </c>
      <c r="F823">
        <v>2012</v>
      </c>
      <c r="G823" t="s">
        <v>8</v>
      </c>
    </row>
    <row r="824" spans="1:7" x14ac:dyDescent="0.25">
      <c r="A824" t="s">
        <v>57</v>
      </c>
      <c r="B824">
        <v>32620</v>
      </c>
      <c r="C824">
        <v>11.9</v>
      </c>
      <c r="D824">
        <v>10.8</v>
      </c>
      <c r="E824">
        <v>13.1</v>
      </c>
      <c r="F824">
        <v>2012</v>
      </c>
      <c r="G824" t="s">
        <v>8</v>
      </c>
    </row>
    <row r="825" spans="1:7" x14ac:dyDescent="0.25">
      <c r="A825" t="s">
        <v>52</v>
      </c>
      <c r="B825">
        <v>996369</v>
      </c>
      <c r="C825">
        <v>8</v>
      </c>
      <c r="D825">
        <v>7.9</v>
      </c>
      <c r="E825">
        <v>8.1999999999999993</v>
      </c>
      <c r="F825">
        <v>2012</v>
      </c>
      <c r="G825" t="s">
        <v>8</v>
      </c>
    </row>
    <row r="826" spans="1:7" x14ac:dyDescent="0.25">
      <c r="A826" t="s">
        <v>37</v>
      </c>
      <c r="B826">
        <v>418163</v>
      </c>
      <c r="C826">
        <v>8.1999999999999993</v>
      </c>
      <c r="D826">
        <v>8</v>
      </c>
      <c r="E826">
        <v>8.5</v>
      </c>
      <c r="F826">
        <v>2012</v>
      </c>
      <c r="G826" t="s">
        <v>8</v>
      </c>
    </row>
    <row r="827" spans="1:7" x14ac:dyDescent="0.25">
      <c r="A827" t="s">
        <v>30</v>
      </c>
      <c r="B827">
        <v>260054</v>
      </c>
      <c r="C827">
        <v>8.6</v>
      </c>
      <c r="D827">
        <v>8.3000000000000007</v>
      </c>
      <c r="E827">
        <v>9</v>
      </c>
      <c r="F827">
        <v>2012</v>
      </c>
      <c r="G827" t="s">
        <v>8</v>
      </c>
    </row>
    <row r="828" spans="1:7" x14ac:dyDescent="0.25">
      <c r="A828" t="s">
        <v>22</v>
      </c>
      <c r="B828">
        <v>834046</v>
      </c>
      <c r="C828">
        <v>11</v>
      </c>
      <c r="D828">
        <v>10.7</v>
      </c>
      <c r="E828">
        <v>11.2</v>
      </c>
      <c r="F828">
        <v>2012</v>
      </c>
      <c r="G828" t="s">
        <v>8</v>
      </c>
    </row>
    <row r="829" spans="1:7" x14ac:dyDescent="0.25">
      <c r="A829" t="s">
        <v>38</v>
      </c>
      <c r="B829">
        <v>81835</v>
      </c>
      <c r="C829">
        <v>20.100000000000001</v>
      </c>
      <c r="D829">
        <v>19.2</v>
      </c>
      <c r="E829">
        <v>21.1</v>
      </c>
      <c r="F829">
        <v>2012</v>
      </c>
      <c r="G829" t="s">
        <v>8</v>
      </c>
    </row>
    <row r="830" spans="1:7" x14ac:dyDescent="0.25">
      <c r="A830" t="s">
        <v>15</v>
      </c>
      <c r="B830">
        <v>469419</v>
      </c>
      <c r="C830">
        <v>8.3000000000000007</v>
      </c>
      <c r="D830">
        <v>8</v>
      </c>
      <c r="E830">
        <v>8.5</v>
      </c>
      <c r="F830">
        <v>2012</v>
      </c>
      <c r="G830" t="s">
        <v>8</v>
      </c>
    </row>
    <row r="831" spans="1:7" x14ac:dyDescent="0.25">
      <c r="A831" t="s">
        <v>53</v>
      </c>
      <c r="B831">
        <v>66939</v>
      </c>
      <c r="C831">
        <v>5.0999999999999996</v>
      </c>
      <c r="D831">
        <v>4.5999999999999996</v>
      </c>
      <c r="E831">
        <v>5.7</v>
      </c>
      <c r="F831">
        <v>2012</v>
      </c>
      <c r="G831" t="s">
        <v>8</v>
      </c>
    </row>
    <row r="832" spans="1:7" x14ac:dyDescent="0.25">
      <c r="A832" t="s">
        <v>27</v>
      </c>
      <c r="B832">
        <v>573290</v>
      </c>
      <c r="C832">
        <v>6.2</v>
      </c>
      <c r="D832">
        <v>6</v>
      </c>
      <c r="E832">
        <v>6.4</v>
      </c>
      <c r="F832">
        <v>2012</v>
      </c>
      <c r="G832" t="s">
        <v>8</v>
      </c>
    </row>
    <row r="833" spans="1:7" x14ac:dyDescent="0.25">
      <c r="A833" t="s">
        <v>61</v>
      </c>
      <c r="B833">
        <v>2431612</v>
      </c>
      <c r="C833">
        <v>4.5999999999999996</v>
      </c>
      <c r="D833">
        <v>4.5</v>
      </c>
      <c r="E833">
        <v>4.7</v>
      </c>
      <c r="F833">
        <v>2012</v>
      </c>
      <c r="G833" t="s">
        <v>8</v>
      </c>
    </row>
    <row r="834" spans="1:7" x14ac:dyDescent="0.25">
      <c r="A834" t="s">
        <v>23</v>
      </c>
      <c r="B834">
        <v>149972</v>
      </c>
      <c r="C834">
        <v>9.1</v>
      </c>
      <c r="D834">
        <v>8.6</v>
      </c>
      <c r="E834">
        <v>9.6</v>
      </c>
      <c r="F834">
        <v>2012</v>
      </c>
      <c r="G834" t="s">
        <v>8</v>
      </c>
    </row>
    <row r="835" spans="1:7" x14ac:dyDescent="0.25">
      <c r="A835" t="s">
        <v>55</v>
      </c>
      <c r="B835">
        <v>52507</v>
      </c>
      <c r="C835">
        <v>21.7</v>
      </c>
      <c r="D835">
        <v>20.399999999999999</v>
      </c>
      <c r="E835">
        <v>22.9</v>
      </c>
      <c r="F835">
        <v>2012</v>
      </c>
      <c r="G835" t="s">
        <v>8</v>
      </c>
    </row>
    <row r="836" spans="1:7" x14ac:dyDescent="0.25">
      <c r="A836" t="s">
        <v>54</v>
      </c>
      <c r="B836">
        <v>484834</v>
      </c>
      <c r="C836">
        <v>12.4</v>
      </c>
      <c r="D836">
        <v>12.1</v>
      </c>
      <c r="E836">
        <v>12.7</v>
      </c>
      <c r="F836">
        <v>2012</v>
      </c>
      <c r="G836" t="s">
        <v>8</v>
      </c>
    </row>
    <row r="837" spans="1:7" x14ac:dyDescent="0.25">
      <c r="A837" t="s">
        <v>39</v>
      </c>
      <c r="B837">
        <v>594622</v>
      </c>
      <c r="C837">
        <v>5</v>
      </c>
      <c r="D837">
        <v>4.8</v>
      </c>
      <c r="E837">
        <v>5.0999999999999996</v>
      </c>
      <c r="F837">
        <v>2012</v>
      </c>
      <c r="G837" t="s">
        <v>8</v>
      </c>
    </row>
    <row r="838" spans="1:7" x14ac:dyDescent="0.25">
      <c r="A838" t="s">
        <v>16</v>
      </c>
      <c r="B838">
        <v>152760</v>
      </c>
      <c r="C838">
        <v>13.3</v>
      </c>
      <c r="D838">
        <v>12.7</v>
      </c>
      <c r="E838">
        <v>13.9</v>
      </c>
      <c r="F838">
        <v>2012</v>
      </c>
      <c r="G838" t="s">
        <v>8</v>
      </c>
    </row>
    <row r="839" spans="1:7" x14ac:dyDescent="0.25">
      <c r="A839" t="s">
        <v>24</v>
      </c>
      <c r="B839">
        <v>411420</v>
      </c>
      <c r="C839">
        <v>7.1</v>
      </c>
      <c r="D839">
        <v>6.8</v>
      </c>
      <c r="E839">
        <v>7.3</v>
      </c>
      <c r="F839">
        <v>2012</v>
      </c>
      <c r="G839" t="s">
        <v>8</v>
      </c>
    </row>
    <row r="840" spans="1:7" x14ac:dyDescent="0.25">
      <c r="A840" t="s">
        <v>40</v>
      </c>
      <c r="B840">
        <v>40380</v>
      </c>
      <c r="C840">
        <v>9.5</v>
      </c>
      <c r="D840">
        <v>8.6</v>
      </c>
      <c r="E840">
        <v>10.5</v>
      </c>
      <c r="F840">
        <v>2012</v>
      </c>
      <c r="G840" t="s">
        <v>8</v>
      </c>
    </row>
    <row r="841" spans="1:7" x14ac:dyDescent="0.25">
      <c r="A841" t="s">
        <v>17</v>
      </c>
      <c r="B841">
        <v>674044</v>
      </c>
      <c r="C841">
        <v>1.1000000000000001</v>
      </c>
      <c r="D841">
        <v>1</v>
      </c>
      <c r="E841">
        <v>1.2</v>
      </c>
      <c r="F841">
        <v>2000</v>
      </c>
      <c r="G841" t="s">
        <v>7</v>
      </c>
    </row>
    <row r="842" spans="1:7" x14ac:dyDescent="0.25">
      <c r="A842" t="s">
        <v>41</v>
      </c>
      <c r="B842">
        <v>122469</v>
      </c>
      <c r="C842">
        <v>1.6</v>
      </c>
      <c r="D842">
        <v>1.4</v>
      </c>
      <c r="E842">
        <v>1.8</v>
      </c>
      <c r="F842">
        <v>2000</v>
      </c>
      <c r="G842" t="s">
        <v>7</v>
      </c>
    </row>
    <row r="843" spans="1:7" x14ac:dyDescent="0.25">
      <c r="A843" t="s">
        <v>11</v>
      </c>
      <c r="B843">
        <v>804559</v>
      </c>
      <c r="C843">
        <v>1.3</v>
      </c>
      <c r="D843">
        <v>1.2</v>
      </c>
      <c r="E843">
        <v>1.4</v>
      </c>
      <c r="F843">
        <v>2000</v>
      </c>
      <c r="G843" t="s">
        <v>7</v>
      </c>
    </row>
    <row r="844" spans="1:7" x14ac:dyDescent="0.25">
      <c r="A844" t="s">
        <v>18</v>
      </c>
      <c r="B844">
        <v>412602</v>
      </c>
      <c r="C844">
        <v>1.6</v>
      </c>
      <c r="D844">
        <v>1.5</v>
      </c>
      <c r="E844">
        <v>1.7</v>
      </c>
      <c r="F844">
        <v>2000</v>
      </c>
      <c r="G844" t="s">
        <v>7</v>
      </c>
    </row>
    <row r="845" spans="1:7" x14ac:dyDescent="0.25">
      <c r="A845" t="s">
        <v>42</v>
      </c>
      <c r="B845">
        <v>5512592</v>
      </c>
      <c r="C845">
        <v>1.8</v>
      </c>
      <c r="D845">
        <v>1.8</v>
      </c>
      <c r="E845">
        <v>1.8</v>
      </c>
      <c r="F845">
        <v>2000</v>
      </c>
      <c r="G845" t="s">
        <v>7</v>
      </c>
    </row>
    <row r="846" spans="1:7" x14ac:dyDescent="0.25">
      <c r="A846" t="s">
        <v>19</v>
      </c>
      <c r="B846">
        <v>658092</v>
      </c>
      <c r="C846">
        <v>0.7</v>
      </c>
      <c r="D846">
        <v>0.6</v>
      </c>
      <c r="E846">
        <v>0.7</v>
      </c>
      <c r="F846">
        <v>2000</v>
      </c>
      <c r="G846" t="s">
        <v>7</v>
      </c>
    </row>
    <row r="847" spans="1:7" x14ac:dyDescent="0.25">
      <c r="A847" t="s">
        <v>31</v>
      </c>
      <c r="B847">
        <v>510125</v>
      </c>
      <c r="C847">
        <v>2.2999999999999998</v>
      </c>
      <c r="D847">
        <v>2.2000000000000002</v>
      </c>
      <c r="E847">
        <v>2.4</v>
      </c>
      <c r="F847">
        <v>2000</v>
      </c>
      <c r="G847" t="s">
        <v>7</v>
      </c>
    </row>
    <row r="848" spans="1:7" x14ac:dyDescent="0.25">
      <c r="A848" t="s">
        <v>43</v>
      </c>
      <c r="B848">
        <v>106279</v>
      </c>
      <c r="C848">
        <v>2.2999999999999998</v>
      </c>
      <c r="D848">
        <v>2</v>
      </c>
      <c r="E848">
        <v>2.6</v>
      </c>
      <c r="F848">
        <v>2000</v>
      </c>
      <c r="G848" t="s">
        <v>7</v>
      </c>
    </row>
    <row r="849" spans="1:7" x14ac:dyDescent="0.25">
      <c r="A849" t="s">
        <v>58</v>
      </c>
      <c r="B849">
        <v>55111</v>
      </c>
      <c r="C849">
        <v>1.8</v>
      </c>
      <c r="D849">
        <v>1.5</v>
      </c>
      <c r="E849">
        <v>2.2000000000000002</v>
      </c>
      <c r="F849">
        <v>2000</v>
      </c>
      <c r="G849" t="s">
        <v>7</v>
      </c>
    </row>
    <row r="850" spans="1:7" x14ac:dyDescent="0.25">
      <c r="A850" t="s">
        <v>25</v>
      </c>
      <c r="B850">
        <v>2203889</v>
      </c>
      <c r="C850">
        <v>1.5</v>
      </c>
      <c r="D850">
        <v>1.5</v>
      </c>
      <c r="E850">
        <v>1.6</v>
      </c>
      <c r="F850">
        <v>2000</v>
      </c>
      <c r="G850" t="s">
        <v>7</v>
      </c>
    </row>
    <row r="851" spans="1:7" x14ac:dyDescent="0.25">
      <c r="A851" t="s">
        <v>12</v>
      </c>
      <c r="B851">
        <v>1301729</v>
      </c>
      <c r="C851">
        <v>1.4</v>
      </c>
      <c r="D851">
        <v>1.4</v>
      </c>
      <c r="E851">
        <v>1.5</v>
      </c>
      <c r="F851">
        <v>2000</v>
      </c>
      <c r="G851" t="s">
        <v>7</v>
      </c>
    </row>
    <row r="852" spans="1:7" x14ac:dyDescent="0.25">
      <c r="A852" t="s">
        <v>56</v>
      </c>
      <c r="B852">
        <v>169370</v>
      </c>
      <c r="C852">
        <v>1.6</v>
      </c>
      <c r="D852">
        <v>1.4</v>
      </c>
      <c r="E852">
        <v>1.8</v>
      </c>
      <c r="F852">
        <v>2000</v>
      </c>
      <c r="G852" t="s">
        <v>7</v>
      </c>
    </row>
    <row r="853" spans="1:7" x14ac:dyDescent="0.25">
      <c r="A853" t="s">
        <v>32</v>
      </c>
      <c r="B853">
        <v>225835</v>
      </c>
      <c r="C853">
        <v>1.2</v>
      </c>
      <c r="D853">
        <v>1.1000000000000001</v>
      </c>
      <c r="E853">
        <v>1.4</v>
      </c>
      <c r="F853">
        <v>2000</v>
      </c>
      <c r="G853" t="s">
        <v>7</v>
      </c>
    </row>
    <row r="854" spans="1:7" x14ac:dyDescent="0.25">
      <c r="A854" t="s">
        <v>45</v>
      </c>
      <c r="B854">
        <v>1836275</v>
      </c>
      <c r="C854">
        <v>1.9</v>
      </c>
      <c r="D854">
        <v>1.8</v>
      </c>
      <c r="E854">
        <v>2</v>
      </c>
      <c r="F854">
        <v>2000</v>
      </c>
      <c r="G854" t="s">
        <v>7</v>
      </c>
    </row>
    <row r="855" spans="1:7" x14ac:dyDescent="0.25">
      <c r="A855" t="s">
        <v>33</v>
      </c>
      <c r="B855">
        <v>908247</v>
      </c>
      <c r="C855">
        <v>2.7</v>
      </c>
      <c r="D855">
        <v>2.6</v>
      </c>
      <c r="E855">
        <v>2.8</v>
      </c>
      <c r="F855">
        <v>2000</v>
      </c>
      <c r="G855" t="s">
        <v>7</v>
      </c>
    </row>
    <row r="856" spans="1:7" x14ac:dyDescent="0.25">
      <c r="A856" t="s">
        <v>44</v>
      </c>
      <c r="B856">
        <v>442950</v>
      </c>
      <c r="C856">
        <v>1.1000000000000001</v>
      </c>
      <c r="D856">
        <v>1</v>
      </c>
      <c r="E856">
        <v>1.2</v>
      </c>
      <c r="F856">
        <v>2000</v>
      </c>
      <c r="G856" t="s">
        <v>7</v>
      </c>
    </row>
    <row r="857" spans="1:7" x14ac:dyDescent="0.25">
      <c r="A857" t="s">
        <v>46</v>
      </c>
      <c r="B857">
        <v>425615</v>
      </c>
      <c r="C857">
        <v>1.4</v>
      </c>
      <c r="D857">
        <v>1.3</v>
      </c>
      <c r="E857">
        <v>1.5</v>
      </c>
      <c r="F857">
        <v>2000</v>
      </c>
      <c r="G857" t="s">
        <v>7</v>
      </c>
    </row>
    <row r="858" spans="1:7" x14ac:dyDescent="0.25">
      <c r="A858" t="s">
        <v>47</v>
      </c>
      <c r="B858">
        <v>593147</v>
      </c>
      <c r="C858">
        <v>1.4</v>
      </c>
      <c r="D858">
        <v>1.3</v>
      </c>
      <c r="E858">
        <v>1.5</v>
      </c>
      <c r="F858">
        <v>2000</v>
      </c>
      <c r="G858" t="s">
        <v>7</v>
      </c>
    </row>
    <row r="859" spans="1:7" x14ac:dyDescent="0.25">
      <c r="A859" t="s">
        <v>48</v>
      </c>
      <c r="B859">
        <v>664779</v>
      </c>
      <c r="C859">
        <v>1.5</v>
      </c>
      <c r="D859">
        <v>1.5</v>
      </c>
      <c r="E859">
        <v>1.6</v>
      </c>
      <c r="F859">
        <v>2000</v>
      </c>
      <c r="G859" t="s">
        <v>7</v>
      </c>
    </row>
    <row r="860" spans="1:7" x14ac:dyDescent="0.25">
      <c r="A860" t="s">
        <v>34</v>
      </c>
      <c r="B860">
        <v>190153</v>
      </c>
      <c r="C860">
        <v>2.2999999999999998</v>
      </c>
      <c r="D860">
        <v>2.1</v>
      </c>
      <c r="E860">
        <v>2.5</v>
      </c>
      <c r="F860">
        <v>2000</v>
      </c>
      <c r="G860" t="s">
        <v>7</v>
      </c>
    </row>
    <row r="861" spans="1:7" x14ac:dyDescent="0.25">
      <c r="A861" t="s">
        <v>13</v>
      </c>
      <c r="B861">
        <v>770940</v>
      </c>
      <c r="C861">
        <v>2.4</v>
      </c>
      <c r="D861">
        <v>2.2999999999999998</v>
      </c>
      <c r="E861">
        <v>2.5</v>
      </c>
      <c r="F861">
        <v>2000</v>
      </c>
      <c r="G861" t="s">
        <v>7</v>
      </c>
    </row>
    <row r="862" spans="1:7" x14ac:dyDescent="0.25">
      <c r="A862" t="s">
        <v>28</v>
      </c>
      <c r="B862">
        <v>884565</v>
      </c>
      <c r="C862">
        <v>0.5</v>
      </c>
      <c r="D862">
        <v>0.5</v>
      </c>
      <c r="E862">
        <v>0.6</v>
      </c>
      <c r="F862">
        <v>2000</v>
      </c>
      <c r="G862" t="s">
        <v>7</v>
      </c>
    </row>
    <row r="863" spans="1:7" x14ac:dyDescent="0.25">
      <c r="A863" t="s">
        <v>49</v>
      </c>
      <c r="B863">
        <v>1540035</v>
      </c>
      <c r="C863">
        <v>2.4</v>
      </c>
      <c r="D863">
        <v>2.4</v>
      </c>
      <c r="E863">
        <v>2.5</v>
      </c>
      <c r="F863">
        <v>2000</v>
      </c>
      <c r="G863" t="s">
        <v>7</v>
      </c>
    </row>
    <row r="864" spans="1:7" x14ac:dyDescent="0.25">
      <c r="A864" t="s">
        <v>26</v>
      </c>
      <c r="B864">
        <v>786077</v>
      </c>
      <c r="C864">
        <v>3</v>
      </c>
      <c r="D864">
        <v>2.9</v>
      </c>
      <c r="E864">
        <v>3.1</v>
      </c>
      <c r="F864">
        <v>2000</v>
      </c>
      <c r="G864" t="s">
        <v>7</v>
      </c>
    </row>
    <row r="865" spans="1:7" x14ac:dyDescent="0.25">
      <c r="A865" t="s">
        <v>59</v>
      </c>
      <c r="B865">
        <v>443941</v>
      </c>
      <c r="C865">
        <v>0.8</v>
      </c>
      <c r="D865">
        <v>0.7</v>
      </c>
      <c r="E865">
        <v>0.9</v>
      </c>
      <c r="F865">
        <v>2000</v>
      </c>
      <c r="G865" t="s">
        <v>7</v>
      </c>
    </row>
    <row r="866" spans="1:7" x14ac:dyDescent="0.25">
      <c r="A866" t="s">
        <v>20</v>
      </c>
      <c r="B866">
        <v>821734</v>
      </c>
      <c r="C866">
        <v>1.8</v>
      </c>
      <c r="D866">
        <v>1.7</v>
      </c>
      <c r="E866">
        <v>1.9</v>
      </c>
      <c r="F866">
        <v>2000</v>
      </c>
      <c r="G866" t="s">
        <v>7</v>
      </c>
    </row>
    <row r="867" spans="1:7" x14ac:dyDescent="0.25">
      <c r="A867" t="s">
        <v>50</v>
      </c>
      <c r="B867">
        <v>143919</v>
      </c>
      <c r="C867">
        <v>1.1000000000000001</v>
      </c>
      <c r="D867">
        <v>1</v>
      </c>
      <c r="E867">
        <v>1.3</v>
      </c>
      <c r="F867">
        <v>2000</v>
      </c>
      <c r="G867" t="s">
        <v>7</v>
      </c>
    </row>
    <row r="868" spans="1:7" x14ac:dyDescent="0.25">
      <c r="A868" t="s">
        <v>51</v>
      </c>
      <c r="B868">
        <v>261089</v>
      </c>
      <c r="C868">
        <v>1.1000000000000001</v>
      </c>
      <c r="D868">
        <v>1</v>
      </c>
      <c r="E868">
        <v>1.3</v>
      </c>
      <c r="F868">
        <v>2000</v>
      </c>
      <c r="G868" t="s">
        <v>7</v>
      </c>
    </row>
    <row r="869" spans="1:7" x14ac:dyDescent="0.25">
      <c r="A869" t="s">
        <v>29</v>
      </c>
      <c r="B869">
        <v>311652</v>
      </c>
      <c r="C869">
        <v>1.2</v>
      </c>
      <c r="D869">
        <v>1.1000000000000001</v>
      </c>
      <c r="E869">
        <v>1.4</v>
      </c>
      <c r="F869">
        <v>2000</v>
      </c>
      <c r="G869" t="s">
        <v>7</v>
      </c>
    </row>
    <row r="870" spans="1:7" x14ac:dyDescent="0.25">
      <c r="A870" t="s">
        <v>35</v>
      </c>
      <c r="B870">
        <v>196553</v>
      </c>
      <c r="C870">
        <v>1.6</v>
      </c>
      <c r="D870">
        <v>1.5</v>
      </c>
      <c r="E870">
        <v>1.8</v>
      </c>
      <c r="F870">
        <v>2000</v>
      </c>
      <c r="G870" t="s">
        <v>7</v>
      </c>
    </row>
    <row r="871" spans="1:7" x14ac:dyDescent="0.25">
      <c r="A871" t="s">
        <v>14</v>
      </c>
      <c r="B871">
        <v>1114581</v>
      </c>
      <c r="C871">
        <v>2.5</v>
      </c>
      <c r="D871">
        <v>2.4</v>
      </c>
      <c r="E871">
        <v>2.6</v>
      </c>
      <c r="F871">
        <v>2000</v>
      </c>
      <c r="G871" t="s">
        <v>7</v>
      </c>
    </row>
    <row r="872" spans="1:7" x14ac:dyDescent="0.25">
      <c r="A872" t="s">
        <v>60</v>
      </c>
      <c r="B872">
        <v>295151</v>
      </c>
      <c r="C872">
        <v>0.7</v>
      </c>
      <c r="D872">
        <v>0.6</v>
      </c>
      <c r="E872">
        <v>0.8</v>
      </c>
      <c r="F872">
        <v>2000</v>
      </c>
      <c r="G872" t="s">
        <v>7</v>
      </c>
    </row>
    <row r="873" spans="1:7" x14ac:dyDescent="0.25">
      <c r="A873" t="s">
        <v>36</v>
      </c>
      <c r="B873">
        <v>2500499</v>
      </c>
      <c r="C873">
        <v>2.2000000000000002</v>
      </c>
      <c r="D873">
        <v>2.2000000000000002</v>
      </c>
      <c r="E873">
        <v>2.2999999999999998</v>
      </c>
      <c r="F873">
        <v>2000</v>
      </c>
      <c r="G873" t="s">
        <v>7</v>
      </c>
    </row>
    <row r="874" spans="1:7" x14ac:dyDescent="0.25">
      <c r="A874" t="s">
        <v>21</v>
      </c>
      <c r="B874">
        <v>1183821</v>
      </c>
      <c r="C874">
        <v>1.9</v>
      </c>
      <c r="D874">
        <v>1.8</v>
      </c>
      <c r="E874">
        <v>2</v>
      </c>
      <c r="F874">
        <v>2000</v>
      </c>
      <c r="G874" t="s">
        <v>7</v>
      </c>
    </row>
    <row r="875" spans="1:7" x14ac:dyDescent="0.25">
      <c r="A875" t="s">
        <v>57</v>
      </c>
      <c r="B875">
        <v>101354</v>
      </c>
      <c r="C875">
        <v>1.1000000000000001</v>
      </c>
      <c r="D875">
        <v>0.9</v>
      </c>
      <c r="E875">
        <v>1.3</v>
      </c>
      <c r="F875">
        <v>2000</v>
      </c>
      <c r="G875" t="s">
        <v>7</v>
      </c>
    </row>
    <row r="876" spans="1:7" x14ac:dyDescent="0.25">
      <c r="A876" t="s">
        <v>52</v>
      </c>
      <c r="B876">
        <v>1675014</v>
      </c>
      <c r="C876">
        <v>1.3</v>
      </c>
      <c r="D876">
        <v>1.2</v>
      </c>
      <c r="E876">
        <v>1.3</v>
      </c>
      <c r="F876">
        <v>2000</v>
      </c>
      <c r="G876" t="s">
        <v>7</v>
      </c>
    </row>
    <row r="877" spans="1:7" x14ac:dyDescent="0.25">
      <c r="A877" t="s">
        <v>37</v>
      </c>
      <c r="B877">
        <v>553268</v>
      </c>
      <c r="C877">
        <v>1.1000000000000001</v>
      </c>
      <c r="D877">
        <v>1.1000000000000001</v>
      </c>
      <c r="E877">
        <v>1.2</v>
      </c>
      <c r="F877">
        <v>2000</v>
      </c>
      <c r="G877" t="s">
        <v>7</v>
      </c>
    </row>
    <row r="878" spans="1:7" x14ac:dyDescent="0.25">
      <c r="A878" t="s">
        <v>30</v>
      </c>
      <c r="B878">
        <v>505082</v>
      </c>
      <c r="C878">
        <v>4.7</v>
      </c>
      <c r="D878">
        <v>4.5</v>
      </c>
      <c r="E878">
        <v>4.9000000000000004</v>
      </c>
      <c r="F878">
        <v>2000</v>
      </c>
      <c r="G878" t="s">
        <v>7</v>
      </c>
    </row>
    <row r="879" spans="1:7" x14ac:dyDescent="0.25">
      <c r="A879" t="s">
        <v>22</v>
      </c>
      <c r="B879">
        <v>1680063</v>
      </c>
      <c r="C879">
        <v>1.9</v>
      </c>
      <c r="D879">
        <v>1.9</v>
      </c>
      <c r="E879">
        <v>2</v>
      </c>
      <c r="F879">
        <v>2000</v>
      </c>
      <c r="G879" t="s">
        <v>7</v>
      </c>
    </row>
    <row r="880" spans="1:7" x14ac:dyDescent="0.25">
      <c r="A880" t="s">
        <v>38</v>
      </c>
      <c r="B880">
        <v>142321</v>
      </c>
      <c r="C880">
        <v>2.1</v>
      </c>
      <c r="D880">
        <v>1.9</v>
      </c>
      <c r="E880">
        <v>2.4</v>
      </c>
      <c r="F880">
        <v>2000</v>
      </c>
      <c r="G880" t="s">
        <v>7</v>
      </c>
    </row>
    <row r="881" spans="1:7" x14ac:dyDescent="0.25">
      <c r="A881" t="s">
        <v>15</v>
      </c>
      <c r="B881">
        <v>612794</v>
      </c>
      <c r="C881">
        <v>1.3</v>
      </c>
      <c r="D881">
        <v>1.2</v>
      </c>
      <c r="E881">
        <v>1.4</v>
      </c>
      <c r="F881">
        <v>2000</v>
      </c>
      <c r="G881" t="s">
        <v>7</v>
      </c>
    </row>
    <row r="882" spans="1:7" x14ac:dyDescent="0.25">
      <c r="A882" t="s">
        <v>53</v>
      </c>
      <c r="B882">
        <v>118489</v>
      </c>
      <c r="C882">
        <v>1.7</v>
      </c>
      <c r="D882">
        <v>1.5</v>
      </c>
      <c r="E882">
        <v>2</v>
      </c>
      <c r="F882">
        <v>2000</v>
      </c>
      <c r="G882" t="s">
        <v>7</v>
      </c>
    </row>
    <row r="883" spans="1:7" x14ac:dyDescent="0.25">
      <c r="A883" t="s">
        <v>27</v>
      </c>
      <c r="B883">
        <v>811052</v>
      </c>
      <c r="C883">
        <v>1.1000000000000001</v>
      </c>
      <c r="D883">
        <v>1</v>
      </c>
      <c r="E883">
        <v>1.1000000000000001</v>
      </c>
      <c r="F883">
        <v>2000</v>
      </c>
      <c r="G883" t="s">
        <v>7</v>
      </c>
    </row>
    <row r="884" spans="1:7" x14ac:dyDescent="0.25">
      <c r="A884" t="s">
        <v>61</v>
      </c>
      <c r="B884">
        <v>3619631</v>
      </c>
      <c r="C884">
        <v>1.6</v>
      </c>
      <c r="D884">
        <v>1.5</v>
      </c>
      <c r="E884">
        <v>1.6</v>
      </c>
      <c r="F884">
        <v>2000</v>
      </c>
      <c r="G884" t="s">
        <v>7</v>
      </c>
    </row>
    <row r="885" spans="1:7" x14ac:dyDescent="0.25">
      <c r="A885" t="s">
        <v>23</v>
      </c>
      <c r="B885">
        <v>428316</v>
      </c>
      <c r="C885">
        <v>1.3</v>
      </c>
      <c r="D885">
        <v>1.2</v>
      </c>
      <c r="E885">
        <v>1.4</v>
      </c>
      <c r="F885">
        <v>2000</v>
      </c>
      <c r="G885" t="s">
        <v>7</v>
      </c>
    </row>
    <row r="886" spans="1:7" x14ac:dyDescent="0.25">
      <c r="A886" t="s">
        <v>55</v>
      </c>
      <c r="B886">
        <v>93062</v>
      </c>
      <c r="C886">
        <v>2.1</v>
      </c>
      <c r="D886">
        <v>1.8</v>
      </c>
      <c r="E886">
        <v>2.4</v>
      </c>
      <c r="F886">
        <v>2000</v>
      </c>
      <c r="G886" t="s">
        <v>7</v>
      </c>
    </row>
    <row r="887" spans="1:7" x14ac:dyDescent="0.25">
      <c r="A887" t="s">
        <v>54</v>
      </c>
      <c r="B887">
        <v>1050633</v>
      </c>
      <c r="C887">
        <v>1.8</v>
      </c>
      <c r="D887">
        <v>1.7</v>
      </c>
      <c r="E887">
        <v>1.9</v>
      </c>
      <c r="F887">
        <v>2000</v>
      </c>
      <c r="G887" t="s">
        <v>7</v>
      </c>
    </row>
    <row r="888" spans="1:7" x14ac:dyDescent="0.25">
      <c r="A888" t="s">
        <v>39</v>
      </c>
      <c r="B888">
        <v>928956</v>
      </c>
      <c r="C888">
        <v>1.7</v>
      </c>
      <c r="D888">
        <v>1.6</v>
      </c>
      <c r="E888">
        <v>1.8</v>
      </c>
      <c r="F888">
        <v>2000</v>
      </c>
      <c r="G888" t="s">
        <v>7</v>
      </c>
    </row>
    <row r="889" spans="1:7" x14ac:dyDescent="0.25">
      <c r="A889" t="s">
        <v>16</v>
      </c>
      <c r="B889">
        <v>258840</v>
      </c>
      <c r="C889">
        <v>1.1000000000000001</v>
      </c>
      <c r="D889">
        <v>1</v>
      </c>
      <c r="E889">
        <v>1.3</v>
      </c>
      <c r="F889">
        <v>2000</v>
      </c>
      <c r="G889" t="s">
        <v>7</v>
      </c>
    </row>
    <row r="890" spans="1:7" x14ac:dyDescent="0.25">
      <c r="A890" t="s">
        <v>24</v>
      </c>
      <c r="B890">
        <v>799218</v>
      </c>
      <c r="C890">
        <v>2.2000000000000002</v>
      </c>
      <c r="D890">
        <v>2.1</v>
      </c>
      <c r="E890">
        <v>2.2999999999999998</v>
      </c>
      <c r="F890">
        <v>2000</v>
      </c>
      <c r="G890" t="s">
        <v>7</v>
      </c>
    </row>
    <row r="891" spans="1:7" x14ac:dyDescent="0.25">
      <c r="A891" t="s">
        <v>40</v>
      </c>
      <c r="B891">
        <v>83927</v>
      </c>
      <c r="C891">
        <v>1</v>
      </c>
      <c r="D891">
        <v>0.9</v>
      </c>
      <c r="E891">
        <v>1.3</v>
      </c>
      <c r="F891">
        <v>2000</v>
      </c>
      <c r="G891" t="s">
        <v>7</v>
      </c>
    </row>
    <row r="892" spans="1:7" x14ac:dyDescent="0.25">
      <c r="A892" t="s">
        <v>17</v>
      </c>
      <c r="B892">
        <v>671201</v>
      </c>
      <c r="C892">
        <v>1.3</v>
      </c>
      <c r="D892">
        <v>1.2</v>
      </c>
      <c r="E892">
        <v>1.3</v>
      </c>
      <c r="F892">
        <v>2001</v>
      </c>
      <c r="G892" t="s">
        <v>7</v>
      </c>
    </row>
    <row r="893" spans="1:7" x14ac:dyDescent="0.25">
      <c r="A893" t="s">
        <v>41</v>
      </c>
      <c r="B893">
        <v>123001</v>
      </c>
      <c r="C893">
        <v>1.8</v>
      </c>
      <c r="D893">
        <v>1.6</v>
      </c>
      <c r="E893">
        <v>2</v>
      </c>
      <c r="F893">
        <v>2001</v>
      </c>
      <c r="G893" t="s">
        <v>7</v>
      </c>
    </row>
    <row r="894" spans="1:7" x14ac:dyDescent="0.25">
      <c r="A894" t="s">
        <v>11</v>
      </c>
      <c r="B894">
        <v>835126</v>
      </c>
      <c r="C894">
        <v>1.5</v>
      </c>
      <c r="D894">
        <v>1.4</v>
      </c>
      <c r="E894">
        <v>1.6</v>
      </c>
      <c r="F894">
        <v>2001</v>
      </c>
      <c r="G894" t="s">
        <v>7</v>
      </c>
    </row>
    <row r="895" spans="1:7" x14ac:dyDescent="0.25">
      <c r="A895" t="s">
        <v>18</v>
      </c>
      <c r="B895">
        <v>411655</v>
      </c>
      <c r="C895">
        <v>1.8</v>
      </c>
      <c r="D895">
        <v>1.7</v>
      </c>
      <c r="E895">
        <v>2</v>
      </c>
      <c r="F895">
        <v>2001</v>
      </c>
      <c r="G895" t="s">
        <v>7</v>
      </c>
    </row>
    <row r="896" spans="1:7" x14ac:dyDescent="0.25">
      <c r="A896" t="s">
        <v>42</v>
      </c>
      <c r="B896">
        <v>5617138</v>
      </c>
      <c r="C896">
        <v>2.2000000000000002</v>
      </c>
      <c r="D896">
        <v>2.2000000000000002</v>
      </c>
      <c r="E896">
        <v>2.2999999999999998</v>
      </c>
      <c r="F896">
        <v>2001</v>
      </c>
      <c r="G896" t="s">
        <v>7</v>
      </c>
    </row>
    <row r="897" spans="1:7" x14ac:dyDescent="0.25">
      <c r="A897" t="s">
        <v>19</v>
      </c>
      <c r="B897">
        <v>669550</v>
      </c>
      <c r="C897">
        <v>0.8</v>
      </c>
      <c r="D897">
        <v>0.7</v>
      </c>
      <c r="E897">
        <v>0.8</v>
      </c>
      <c r="F897">
        <v>2001</v>
      </c>
      <c r="G897" t="s">
        <v>7</v>
      </c>
    </row>
    <row r="898" spans="1:7" x14ac:dyDescent="0.25">
      <c r="A898" t="s">
        <v>31</v>
      </c>
      <c r="B898">
        <v>517272</v>
      </c>
      <c r="C898">
        <v>2.7</v>
      </c>
      <c r="D898">
        <v>2.5</v>
      </c>
      <c r="E898">
        <v>2.8</v>
      </c>
      <c r="F898">
        <v>2001</v>
      </c>
      <c r="G898" t="s">
        <v>7</v>
      </c>
    </row>
    <row r="899" spans="1:7" x14ac:dyDescent="0.25">
      <c r="A899" t="s">
        <v>43</v>
      </c>
      <c r="B899">
        <v>107316</v>
      </c>
      <c r="C899">
        <v>2.4</v>
      </c>
      <c r="D899">
        <v>2.1</v>
      </c>
      <c r="E899">
        <v>2.7</v>
      </c>
      <c r="F899">
        <v>2001</v>
      </c>
      <c r="G899" t="s">
        <v>7</v>
      </c>
    </row>
    <row r="900" spans="1:7" x14ac:dyDescent="0.25">
      <c r="A900" t="s">
        <v>58</v>
      </c>
      <c r="B900">
        <v>54822</v>
      </c>
      <c r="C900">
        <v>2.5</v>
      </c>
      <c r="D900">
        <v>2.1</v>
      </c>
      <c r="E900">
        <v>2.9</v>
      </c>
      <c r="F900">
        <v>2001</v>
      </c>
      <c r="G900" t="s">
        <v>7</v>
      </c>
    </row>
    <row r="901" spans="1:7" x14ac:dyDescent="0.25">
      <c r="A901" t="s">
        <v>25</v>
      </c>
      <c r="B901">
        <v>2266215</v>
      </c>
      <c r="C901">
        <v>1.8</v>
      </c>
      <c r="D901">
        <v>1.7</v>
      </c>
      <c r="E901">
        <v>1.8</v>
      </c>
      <c r="F901">
        <v>2001</v>
      </c>
      <c r="G901" t="s">
        <v>7</v>
      </c>
    </row>
    <row r="902" spans="1:7" x14ac:dyDescent="0.25">
      <c r="A902" t="s">
        <v>12</v>
      </c>
      <c r="B902">
        <v>1326151</v>
      </c>
      <c r="C902">
        <v>1.8</v>
      </c>
      <c r="D902">
        <v>1.7</v>
      </c>
      <c r="E902">
        <v>1.9</v>
      </c>
      <c r="F902">
        <v>2001</v>
      </c>
      <c r="G902" t="s">
        <v>7</v>
      </c>
    </row>
    <row r="903" spans="1:7" x14ac:dyDescent="0.25">
      <c r="A903" t="s">
        <v>56</v>
      </c>
      <c r="B903">
        <v>169693</v>
      </c>
      <c r="C903">
        <v>2.2000000000000002</v>
      </c>
      <c r="D903">
        <v>1.9</v>
      </c>
      <c r="E903">
        <v>2.4</v>
      </c>
      <c r="F903">
        <v>2001</v>
      </c>
      <c r="G903" t="s">
        <v>7</v>
      </c>
    </row>
    <row r="904" spans="1:7" x14ac:dyDescent="0.25">
      <c r="A904" t="s">
        <v>32</v>
      </c>
      <c r="B904">
        <v>226311</v>
      </c>
      <c r="C904">
        <v>1.5</v>
      </c>
      <c r="D904">
        <v>1.3</v>
      </c>
      <c r="E904">
        <v>1.6</v>
      </c>
      <c r="F904">
        <v>2001</v>
      </c>
      <c r="G904" t="s">
        <v>7</v>
      </c>
    </row>
    <row r="905" spans="1:7" x14ac:dyDescent="0.25">
      <c r="A905" t="s">
        <v>45</v>
      </c>
      <c r="B905">
        <v>1860877</v>
      </c>
      <c r="C905">
        <v>1.9</v>
      </c>
      <c r="D905">
        <v>1.9</v>
      </c>
      <c r="E905">
        <v>2</v>
      </c>
      <c r="F905">
        <v>2001</v>
      </c>
      <c r="G905" t="s">
        <v>7</v>
      </c>
    </row>
    <row r="906" spans="1:7" x14ac:dyDescent="0.25">
      <c r="A906" t="s">
        <v>33</v>
      </c>
      <c r="B906">
        <v>912934</v>
      </c>
      <c r="C906">
        <v>3.4</v>
      </c>
      <c r="D906">
        <v>3.3</v>
      </c>
      <c r="E906">
        <v>3.5</v>
      </c>
      <c r="F906">
        <v>2001</v>
      </c>
      <c r="G906" t="s">
        <v>7</v>
      </c>
    </row>
    <row r="907" spans="1:7" x14ac:dyDescent="0.25">
      <c r="A907" t="s">
        <v>44</v>
      </c>
      <c r="B907">
        <v>441160</v>
      </c>
      <c r="C907">
        <v>1.2</v>
      </c>
      <c r="D907">
        <v>1.1000000000000001</v>
      </c>
      <c r="E907">
        <v>1.3</v>
      </c>
      <c r="F907">
        <v>2001</v>
      </c>
      <c r="G907" t="s">
        <v>7</v>
      </c>
    </row>
    <row r="908" spans="1:7" x14ac:dyDescent="0.25">
      <c r="A908" t="s">
        <v>46</v>
      </c>
      <c r="B908">
        <v>423696</v>
      </c>
      <c r="C908">
        <v>1.7</v>
      </c>
      <c r="D908">
        <v>1.6</v>
      </c>
      <c r="E908">
        <v>1.8</v>
      </c>
      <c r="F908">
        <v>2001</v>
      </c>
      <c r="G908" t="s">
        <v>7</v>
      </c>
    </row>
    <row r="909" spans="1:7" x14ac:dyDescent="0.25">
      <c r="A909" t="s">
        <v>47</v>
      </c>
      <c r="B909">
        <v>570513</v>
      </c>
      <c r="C909">
        <v>1.7</v>
      </c>
      <c r="D909">
        <v>1.6</v>
      </c>
      <c r="E909">
        <v>1.8</v>
      </c>
      <c r="F909">
        <v>2001</v>
      </c>
      <c r="G909" t="s">
        <v>7</v>
      </c>
    </row>
    <row r="910" spans="1:7" x14ac:dyDescent="0.25">
      <c r="A910" t="s">
        <v>48</v>
      </c>
      <c r="B910">
        <v>657745</v>
      </c>
      <c r="C910">
        <v>1.8</v>
      </c>
      <c r="D910">
        <v>1.7</v>
      </c>
      <c r="E910">
        <v>1.9</v>
      </c>
      <c r="F910">
        <v>2001</v>
      </c>
      <c r="G910" t="s">
        <v>7</v>
      </c>
    </row>
    <row r="911" spans="1:7" x14ac:dyDescent="0.25">
      <c r="A911" t="s">
        <v>34</v>
      </c>
      <c r="B911">
        <v>188117</v>
      </c>
      <c r="C911">
        <v>2.8</v>
      </c>
      <c r="D911">
        <v>2.6</v>
      </c>
      <c r="E911">
        <v>3.1</v>
      </c>
      <c r="F911">
        <v>2001</v>
      </c>
      <c r="G911" t="s">
        <v>7</v>
      </c>
    </row>
    <row r="912" spans="1:7" x14ac:dyDescent="0.25">
      <c r="A912" t="s">
        <v>13</v>
      </c>
      <c r="B912">
        <v>778239</v>
      </c>
      <c r="C912">
        <v>2.9</v>
      </c>
      <c r="D912">
        <v>2.8</v>
      </c>
      <c r="E912">
        <v>3</v>
      </c>
      <c r="F912">
        <v>2001</v>
      </c>
      <c r="G912" t="s">
        <v>7</v>
      </c>
    </row>
    <row r="913" spans="1:7" x14ac:dyDescent="0.25">
      <c r="A913" t="s">
        <v>28</v>
      </c>
      <c r="B913">
        <v>883908</v>
      </c>
      <c r="C913">
        <v>2.8</v>
      </c>
      <c r="D913">
        <v>2.7</v>
      </c>
      <c r="E913">
        <v>2.9</v>
      </c>
      <c r="F913">
        <v>2001</v>
      </c>
      <c r="G913" t="s">
        <v>7</v>
      </c>
    </row>
    <row r="914" spans="1:7" x14ac:dyDescent="0.25">
      <c r="A914" t="s">
        <v>49</v>
      </c>
      <c r="B914">
        <v>1553056</v>
      </c>
      <c r="C914">
        <v>2.8</v>
      </c>
      <c r="D914">
        <v>2.7</v>
      </c>
      <c r="E914">
        <v>2.9</v>
      </c>
      <c r="F914">
        <v>2001</v>
      </c>
      <c r="G914" t="s">
        <v>7</v>
      </c>
    </row>
    <row r="915" spans="1:7" x14ac:dyDescent="0.25">
      <c r="A915" t="s">
        <v>26</v>
      </c>
      <c r="B915">
        <v>783356</v>
      </c>
      <c r="C915">
        <v>4</v>
      </c>
      <c r="D915">
        <v>3.8</v>
      </c>
      <c r="E915">
        <v>4.0999999999999996</v>
      </c>
      <c r="F915">
        <v>2001</v>
      </c>
      <c r="G915" t="s">
        <v>7</v>
      </c>
    </row>
    <row r="916" spans="1:7" x14ac:dyDescent="0.25">
      <c r="A916" t="s">
        <v>59</v>
      </c>
      <c r="B916">
        <v>440575</v>
      </c>
      <c r="C916">
        <v>1</v>
      </c>
      <c r="D916">
        <v>0.9</v>
      </c>
      <c r="E916">
        <v>1</v>
      </c>
      <c r="F916">
        <v>2001</v>
      </c>
      <c r="G916" t="s">
        <v>7</v>
      </c>
    </row>
    <row r="917" spans="1:7" x14ac:dyDescent="0.25">
      <c r="A917" t="s">
        <v>20</v>
      </c>
      <c r="B917">
        <v>821837</v>
      </c>
      <c r="C917">
        <v>2.2000000000000002</v>
      </c>
      <c r="D917">
        <v>2.1</v>
      </c>
      <c r="E917">
        <v>2.2999999999999998</v>
      </c>
      <c r="F917">
        <v>2001</v>
      </c>
      <c r="G917" t="s">
        <v>7</v>
      </c>
    </row>
    <row r="918" spans="1:7" x14ac:dyDescent="0.25">
      <c r="A918" t="s">
        <v>50</v>
      </c>
      <c r="B918">
        <v>141117</v>
      </c>
      <c r="C918">
        <v>1.3</v>
      </c>
      <c r="D918">
        <v>1.2</v>
      </c>
      <c r="E918">
        <v>1.6</v>
      </c>
      <c r="F918">
        <v>2001</v>
      </c>
      <c r="G918" t="s">
        <v>7</v>
      </c>
    </row>
    <row r="919" spans="1:7" x14ac:dyDescent="0.25">
      <c r="A919" t="s">
        <v>51</v>
      </c>
      <c r="B919">
        <v>259797</v>
      </c>
      <c r="C919">
        <v>1.4</v>
      </c>
      <c r="D919">
        <v>1.3</v>
      </c>
      <c r="E919">
        <v>1.6</v>
      </c>
      <c r="F919">
        <v>2001</v>
      </c>
      <c r="G919" t="s">
        <v>7</v>
      </c>
    </row>
    <row r="920" spans="1:7" x14ac:dyDescent="0.25">
      <c r="A920" t="s">
        <v>29</v>
      </c>
      <c r="B920">
        <v>327117</v>
      </c>
      <c r="C920">
        <v>1.5</v>
      </c>
      <c r="D920">
        <v>1.4</v>
      </c>
      <c r="E920">
        <v>1.7</v>
      </c>
      <c r="F920">
        <v>2001</v>
      </c>
      <c r="G920" t="s">
        <v>7</v>
      </c>
    </row>
    <row r="921" spans="1:7" x14ac:dyDescent="0.25">
      <c r="A921" t="s">
        <v>35</v>
      </c>
      <c r="B921">
        <v>194715</v>
      </c>
      <c r="C921">
        <v>2</v>
      </c>
      <c r="D921">
        <v>1.8</v>
      </c>
      <c r="E921">
        <v>2.2000000000000002</v>
      </c>
      <c r="F921">
        <v>2001</v>
      </c>
      <c r="G921" t="s">
        <v>7</v>
      </c>
    </row>
    <row r="922" spans="1:7" x14ac:dyDescent="0.25">
      <c r="A922" t="s">
        <v>14</v>
      </c>
      <c r="B922">
        <v>1153762</v>
      </c>
      <c r="C922">
        <v>2.9</v>
      </c>
      <c r="D922">
        <v>2.8</v>
      </c>
      <c r="E922">
        <v>3</v>
      </c>
      <c r="F922">
        <v>2001</v>
      </c>
      <c r="G922" t="s">
        <v>7</v>
      </c>
    </row>
    <row r="923" spans="1:7" x14ac:dyDescent="0.25">
      <c r="A923" t="s">
        <v>60</v>
      </c>
      <c r="B923">
        <v>294624</v>
      </c>
      <c r="C923">
        <v>0.8</v>
      </c>
      <c r="D923">
        <v>0.7</v>
      </c>
      <c r="E923">
        <v>0.9</v>
      </c>
      <c r="F923">
        <v>2001</v>
      </c>
      <c r="G923" t="s">
        <v>7</v>
      </c>
    </row>
    <row r="924" spans="1:7" x14ac:dyDescent="0.25">
      <c r="A924" t="s">
        <v>36</v>
      </c>
      <c r="B924">
        <v>2508236</v>
      </c>
      <c r="C924">
        <v>2.6</v>
      </c>
      <c r="D924">
        <v>2.6</v>
      </c>
      <c r="E924">
        <v>2.7</v>
      </c>
      <c r="F924">
        <v>2001</v>
      </c>
      <c r="G924" t="s">
        <v>7</v>
      </c>
    </row>
    <row r="925" spans="1:7" x14ac:dyDescent="0.25">
      <c r="A925" t="s">
        <v>21</v>
      </c>
      <c r="B925">
        <v>1203271</v>
      </c>
      <c r="C925">
        <v>2.4</v>
      </c>
      <c r="D925">
        <v>2.2999999999999998</v>
      </c>
      <c r="E925">
        <v>2.5</v>
      </c>
      <c r="F925">
        <v>2001</v>
      </c>
      <c r="G925" t="s">
        <v>7</v>
      </c>
    </row>
    <row r="926" spans="1:7" x14ac:dyDescent="0.25">
      <c r="A926" t="s">
        <v>57</v>
      </c>
      <c r="B926">
        <v>98267</v>
      </c>
      <c r="C926">
        <v>1.4</v>
      </c>
      <c r="D926">
        <v>1.2</v>
      </c>
      <c r="E926">
        <v>1.6</v>
      </c>
      <c r="F926">
        <v>2001</v>
      </c>
      <c r="G926" t="s">
        <v>7</v>
      </c>
    </row>
    <row r="927" spans="1:7" x14ac:dyDescent="0.25">
      <c r="A927" t="s">
        <v>52</v>
      </c>
      <c r="B927">
        <v>1673476</v>
      </c>
      <c r="C927">
        <v>1.7</v>
      </c>
      <c r="D927">
        <v>1.7</v>
      </c>
      <c r="E927">
        <v>1.8</v>
      </c>
      <c r="F927">
        <v>2001</v>
      </c>
      <c r="G927" t="s">
        <v>7</v>
      </c>
    </row>
    <row r="928" spans="1:7" x14ac:dyDescent="0.25">
      <c r="A928" t="s">
        <v>37</v>
      </c>
      <c r="B928">
        <v>549715</v>
      </c>
      <c r="C928">
        <v>1.4</v>
      </c>
      <c r="D928">
        <v>1.3</v>
      </c>
      <c r="E928">
        <v>1.5</v>
      </c>
      <c r="F928">
        <v>2001</v>
      </c>
      <c r="G928" t="s">
        <v>7</v>
      </c>
    </row>
    <row r="929" spans="1:7" x14ac:dyDescent="0.25">
      <c r="A929" t="s">
        <v>30</v>
      </c>
      <c r="B929">
        <v>510574</v>
      </c>
      <c r="C929">
        <v>5.2</v>
      </c>
      <c r="D929">
        <v>5.0999999999999996</v>
      </c>
      <c r="E929">
        <v>5.4</v>
      </c>
      <c r="F929">
        <v>2001</v>
      </c>
      <c r="G929" t="s">
        <v>7</v>
      </c>
    </row>
    <row r="930" spans="1:7" x14ac:dyDescent="0.25">
      <c r="A930" t="s">
        <v>22</v>
      </c>
      <c r="B930">
        <v>1694084</v>
      </c>
      <c r="C930">
        <v>2.2000000000000002</v>
      </c>
      <c r="D930">
        <v>2.2000000000000002</v>
      </c>
      <c r="E930">
        <v>2.2999999999999998</v>
      </c>
      <c r="F930">
        <v>2001</v>
      </c>
      <c r="G930" t="s">
        <v>7</v>
      </c>
    </row>
    <row r="931" spans="1:7" x14ac:dyDescent="0.25">
      <c r="A931" t="s">
        <v>38</v>
      </c>
      <c r="B931">
        <v>146113</v>
      </c>
      <c r="C931">
        <v>2.5</v>
      </c>
      <c r="D931">
        <v>2.2999999999999998</v>
      </c>
      <c r="E931">
        <v>2.8</v>
      </c>
      <c r="F931">
        <v>2001</v>
      </c>
      <c r="G931" t="s">
        <v>7</v>
      </c>
    </row>
    <row r="932" spans="1:7" x14ac:dyDescent="0.25">
      <c r="A932" t="s">
        <v>15</v>
      </c>
      <c r="B932">
        <v>611633</v>
      </c>
      <c r="C932">
        <v>1.5</v>
      </c>
      <c r="D932">
        <v>1.4</v>
      </c>
      <c r="E932">
        <v>1.6</v>
      </c>
      <c r="F932">
        <v>2001</v>
      </c>
      <c r="G932" t="s">
        <v>7</v>
      </c>
    </row>
    <row r="933" spans="1:7" x14ac:dyDescent="0.25">
      <c r="A933" t="s">
        <v>53</v>
      </c>
      <c r="B933">
        <v>117018</v>
      </c>
      <c r="C933">
        <v>2</v>
      </c>
      <c r="D933">
        <v>1.7</v>
      </c>
      <c r="E933">
        <v>2.2000000000000002</v>
      </c>
      <c r="F933">
        <v>2001</v>
      </c>
      <c r="G933" t="s">
        <v>7</v>
      </c>
    </row>
    <row r="934" spans="1:7" x14ac:dyDescent="0.25">
      <c r="A934" t="s">
        <v>27</v>
      </c>
      <c r="B934">
        <v>825081</v>
      </c>
      <c r="C934">
        <v>1.2</v>
      </c>
      <c r="D934">
        <v>1.1000000000000001</v>
      </c>
      <c r="E934">
        <v>1.3</v>
      </c>
      <c r="F934">
        <v>2001</v>
      </c>
      <c r="G934" t="s">
        <v>7</v>
      </c>
    </row>
    <row r="935" spans="1:7" x14ac:dyDescent="0.25">
      <c r="A935" t="s">
        <v>61</v>
      </c>
      <c r="B935">
        <v>3690487</v>
      </c>
      <c r="C935">
        <v>1.8</v>
      </c>
      <c r="D935">
        <v>1.8</v>
      </c>
      <c r="E935">
        <v>1.9</v>
      </c>
      <c r="F935">
        <v>2001</v>
      </c>
      <c r="G935" t="s">
        <v>7</v>
      </c>
    </row>
    <row r="936" spans="1:7" x14ac:dyDescent="0.25">
      <c r="A936" t="s">
        <v>23</v>
      </c>
      <c r="B936">
        <v>430133</v>
      </c>
      <c r="C936">
        <v>1.6</v>
      </c>
      <c r="D936">
        <v>1.5</v>
      </c>
      <c r="E936">
        <v>1.7</v>
      </c>
      <c r="F936">
        <v>2001</v>
      </c>
      <c r="G936" t="s">
        <v>7</v>
      </c>
    </row>
    <row r="937" spans="1:7" x14ac:dyDescent="0.25">
      <c r="A937" t="s">
        <v>55</v>
      </c>
      <c r="B937">
        <v>92230</v>
      </c>
      <c r="C937">
        <v>2.5</v>
      </c>
      <c r="D937">
        <v>2.2000000000000002</v>
      </c>
      <c r="E937">
        <v>2.8</v>
      </c>
      <c r="F937">
        <v>2001</v>
      </c>
      <c r="G937" t="s">
        <v>7</v>
      </c>
    </row>
    <row r="938" spans="1:7" x14ac:dyDescent="0.25">
      <c r="A938" t="s">
        <v>54</v>
      </c>
      <c r="B938">
        <v>1064202</v>
      </c>
      <c r="C938">
        <v>2.1</v>
      </c>
      <c r="D938">
        <v>2</v>
      </c>
      <c r="E938">
        <v>2.2000000000000002</v>
      </c>
      <c r="F938">
        <v>2001</v>
      </c>
      <c r="G938" t="s">
        <v>7</v>
      </c>
    </row>
    <row r="939" spans="1:7" x14ac:dyDescent="0.25">
      <c r="A939" t="s">
        <v>39</v>
      </c>
      <c r="B939">
        <v>932818</v>
      </c>
      <c r="C939">
        <v>2</v>
      </c>
      <c r="D939">
        <v>1.9</v>
      </c>
      <c r="E939">
        <v>2.1</v>
      </c>
      <c r="F939">
        <v>2001</v>
      </c>
      <c r="G939" t="s">
        <v>7</v>
      </c>
    </row>
    <row r="940" spans="1:7" x14ac:dyDescent="0.25">
      <c r="A940" t="s">
        <v>16</v>
      </c>
      <c r="B940">
        <v>255361</v>
      </c>
      <c r="C940">
        <v>1.4</v>
      </c>
      <c r="D940">
        <v>1.2</v>
      </c>
      <c r="E940">
        <v>1.5</v>
      </c>
      <c r="F940">
        <v>2001</v>
      </c>
      <c r="G940" t="s">
        <v>7</v>
      </c>
    </row>
    <row r="941" spans="1:7" x14ac:dyDescent="0.25">
      <c r="A941" t="s">
        <v>24</v>
      </c>
      <c r="B941">
        <v>797219</v>
      </c>
      <c r="C941">
        <v>2.7</v>
      </c>
      <c r="D941">
        <v>2.6</v>
      </c>
      <c r="E941">
        <v>2.8</v>
      </c>
      <c r="F941">
        <v>2001</v>
      </c>
      <c r="G941" t="s">
        <v>7</v>
      </c>
    </row>
    <row r="942" spans="1:7" x14ac:dyDescent="0.25">
      <c r="A942" t="s">
        <v>40</v>
      </c>
      <c r="B942">
        <v>82126</v>
      </c>
      <c r="C942">
        <v>1.2</v>
      </c>
      <c r="D942">
        <v>1</v>
      </c>
      <c r="E942">
        <v>1.5</v>
      </c>
      <c r="F942">
        <v>2001</v>
      </c>
      <c r="G942" t="s">
        <v>7</v>
      </c>
    </row>
    <row r="943" spans="1:7" x14ac:dyDescent="0.25">
      <c r="A943" t="s">
        <v>17</v>
      </c>
      <c r="B943">
        <v>674152</v>
      </c>
      <c r="C943">
        <v>1.5</v>
      </c>
      <c r="D943">
        <v>1.4</v>
      </c>
      <c r="E943">
        <v>1.6</v>
      </c>
      <c r="F943">
        <v>2002</v>
      </c>
      <c r="G943" t="s">
        <v>7</v>
      </c>
    </row>
    <row r="944" spans="1:7" x14ac:dyDescent="0.25">
      <c r="A944" t="s">
        <v>41</v>
      </c>
      <c r="B944">
        <v>122904</v>
      </c>
      <c r="C944">
        <v>2</v>
      </c>
      <c r="D944">
        <v>1.8</v>
      </c>
      <c r="E944">
        <v>2.2999999999999998</v>
      </c>
      <c r="F944">
        <v>2002</v>
      </c>
      <c r="G944" t="s">
        <v>7</v>
      </c>
    </row>
    <row r="945" spans="1:7" x14ac:dyDescent="0.25">
      <c r="A945" t="s">
        <v>11</v>
      </c>
      <c r="B945">
        <v>853801</v>
      </c>
      <c r="C945">
        <v>1.9</v>
      </c>
      <c r="D945">
        <v>1.8</v>
      </c>
      <c r="E945">
        <v>2</v>
      </c>
      <c r="F945">
        <v>2002</v>
      </c>
      <c r="G945" t="s">
        <v>7</v>
      </c>
    </row>
    <row r="946" spans="1:7" x14ac:dyDescent="0.25">
      <c r="A946" t="s">
        <v>18</v>
      </c>
      <c r="B946">
        <v>412287</v>
      </c>
      <c r="C946">
        <v>2.2000000000000002</v>
      </c>
      <c r="D946">
        <v>2</v>
      </c>
      <c r="E946">
        <v>2.2999999999999998</v>
      </c>
      <c r="F946">
        <v>2002</v>
      </c>
      <c r="G946" t="s">
        <v>7</v>
      </c>
    </row>
    <row r="947" spans="1:7" x14ac:dyDescent="0.25">
      <c r="A947" t="s">
        <v>42</v>
      </c>
      <c r="B947">
        <v>5724081</v>
      </c>
      <c r="C947">
        <v>2.7</v>
      </c>
      <c r="D947">
        <v>2.6</v>
      </c>
      <c r="E947">
        <v>2.7</v>
      </c>
      <c r="F947">
        <v>2002</v>
      </c>
      <c r="G947" t="s">
        <v>7</v>
      </c>
    </row>
    <row r="948" spans="1:7" x14ac:dyDescent="0.25">
      <c r="A948" t="s">
        <v>19</v>
      </c>
      <c r="B948">
        <v>677622</v>
      </c>
      <c r="C948">
        <v>1</v>
      </c>
      <c r="D948">
        <v>0.9</v>
      </c>
      <c r="E948">
        <v>1</v>
      </c>
      <c r="F948">
        <v>2002</v>
      </c>
      <c r="G948" t="s">
        <v>7</v>
      </c>
    </row>
    <row r="949" spans="1:7" x14ac:dyDescent="0.25">
      <c r="A949" t="s">
        <v>31</v>
      </c>
      <c r="B949">
        <v>517649</v>
      </c>
      <c r="C949">
        <v>3.2</v>
      </c>
      <c r="D949">
        <v>3.1</v>
      </c>
      <c r="E949">
        <v>3.4</v>
      </c>
      <c r="F949">
        <v>2002</v>
      </c>
      <c r="G949" t="s">
        <v>7</v>
      </c>
    </row>
    <row r="950" spans="1:7" x14ac:dyDescent="0.25">
      <c r="A950" t="s">
        <v>43</v>
      </c>
      <c r="B950">
        <v>107916</v>
      </c>
      <c r="C950">
        <v>2.8</v>
      </c>
      <c r="D950">
        <v>2.5</v>
      </c>
      <c r="E950">
        <v>3.1</v>
      </c>
      <c r="F950">
        <v>2002</v>
      </c>
      <c r="G950" t="s">
        <v>7</v>
      </c>
    </row>
    <row r="951" spans="1:7" x14ac:dyDescent="0.25">
      <c r="A951" t="s">
        <v>58</v>
      </c>
      <c r="B951">
        <v>60385</v>
      </c>
      <c r="C951">
        <v>2.6</v>
      </c>
      <c r="D951">
        <v>2.2999999999999998</v>
      </c>
      <c r="E951">
        <v>3.1</v>
      </c>
      <c r="F951">
        <v>2002</v>
      </c>
      <c r="G951" t="s">
        <v>7</v>
      </c>
    </row>
    <row r="952" spans="1:7" x14ac:dyDescent="0.25">
      <c r="A952" t="s">
        <v>25</v>
      </c>
      <c r="B952">
        <v>2305437</v>
      </c>
      <c r="C952">
        <v>2.1</v>
      </c>
      <c r="D952">
        <v>2</v>
      </c>
      <c r="E952">
        <v>2.1</v>
      </c>
      <c r="F952">
        <v>2002</v>
      </c>
      <c r="G952" t="s">
        <v>7</v>
      </c>
    </row>
    <row r="953" spans="1:7" x14ac:dyDescent="0.25">
      <c r="A953" t="s">
        <v>12</v>
      </c>
      <c r="B953">
        <v>1346495</v>
      </c>
      <c r="C953">
        <v>2.2000000000000002</v>
      </c>
      <c r="D953">
        <v>2.1</v>
      </c>
      <c r="E953">
        <v>2.2999999999999998</v>
      </c>
      <c r="F953">
        <v>2002</v>
      </c>
      <c r="G953" t="s">
        <v>7</v>
      </c>
    </row>
    <row r="954" spans="1:7" x14ac:dyDescent="0.25">
      <c r="A954" t="s">
        <v>56</v>
      </c>
      <c r="B954">
        <v>169324</v>
      </c>
      <c r="C954">
        <v>3</v>
      </c>
      <c r="D954">
        <v>2.8</v>
      </c>
      <c r="E954">
        <v>3.3</v>
      </c>
      <c r="F954">
        <v>2002</v>
      </c>
      <c r="G954" t="s">
        <v>7</v>
      </c>
    </row>
    <row r="955" spans="1:7" x14ac:dyDescent="0.25">
      <c r="A955" t="s">
        <v>32</v>
      </c>
      <c r="B955">
        <v>228122</v>
      </c>
      <c r="C955">
        <v>2</v>
      </c>
      <c r="D955">
        <v>1.8</v>
      </c>
      <c r="E955">
        <v>2.2000000000000002</v>
      </c>
      <c r="F955">
        <v>2002</v>
      </c>
      <c r="G955" t="s">
        <v>7</v>
      </c>
    </row>
    <row r="956" spans="1:7" x14ac:dyDescent="0.25">
      <c r="A956" t="s">
        <v>45</v>
      </c>
      <c r="B956">
        <v>1872358</v>
      </c>
      <c r="C956">
        <v>2.6</v>
      </c>
      <c r="D956">
        <v>2.5</v>
      </c>
      <c r="E956">
        <v>2.6</v>
      </c>
      <c r="F956">
        <v>2002</v>
      </c>
      <c r="G956" t="s">
        <v>7</v>
      </c>
    </row>
    <row r="957" spans="1:7" x14ac:dyDescent="0.25">
      <c r="A957" t="s">
        <v>33</v>
      </c>
      <c r="B957">
        <v>924149</v>
      </c>
      <c r="C957">
        <v>4.0999999999999996</v>
      </c>
      <c r="D957">
        <v>4</v>
      </c>
      <c r="E957">
        <v>4.2</v>
      </c>
      <c r="F957">
        <v>2002</v>
      </c>
      <c r="G957" t="s">
        <v>7</v>
      </c>
    </row>
    <row r="958" spans="1:7" x14ac:dyDescent="0.25">
      <c r="A958" t="s">
        <v>44</v>
      </c>
      <c r="B958">
        <v>433833</v>
      </c>
      <c r="C958">
        <v>2.5</v>
      </c>
      <c r="D958">
        <v>2.2999999999999998</v>
      </c>
      <c r="E958">
        <v>2.6</v>
      </c>
      <c r="F958">
        <v>2002</v>
      </c>
      <c r="G958" t="s">
        <v>7</v>
      </c>
    </row>
    <row r="959" spans="1:7" x14ac:dyDescent="0.25">
      <c r="A959" t="s">
        <v>46</v>
      </c>
      <c r="B959">
        <v>422734</v>
      </c>
      <c r="C959">
        <v>2</v>
      </c>
      <c r="D959">
        <v>1.9</v>
      </c>
      <c r="E959">
        <v>2.1</v>
      </c>
      <c r="F959">
        <v>2002</v>
      </c>
      <c r="G959" t="s">
        <v>7</v>
      </c>
    </row>
    <row r="960" spans="1:7" x14ac:dyDescent="0.25">
      <c r="A960" t="s">
        <v>47</v>
      </c>
      <c r="B960">
        <v>576765</v>
      </c>
      <c r="C960">
        <v>2</v>
      </c>
      <c r="D960">
        <v>1.8</v>
      </c>
      <c r="E960">
        <v>2.1</v>
      </c>
      <c r="F960">
        <v>2002</v>
      </c>
      <c r="G960" t="s">
        <v>7</v>
      </c>
    </row>
    <row r="961" spans="1:7" x14ac:dyDescent="0.25">
      <c r="A961" t="s">
        <v>48</v>
      </c>
      <c r="B961">
        <v>651099</v>
      </c>
      <c r="C961">
        <v>2.1</v>
      </c>
      <c r="D961">
        <v>1.9</v>
      </c>
      <c r="E961">
        <v>2.2000000000000002</v>
      </c>
      <c r="F961">
        <v>2002</v>
      </c>
      <c r="G961" t="s">
        <v>7</v>
      </c>
    </row>
    <row r="962" spans="1:7" x14ac:dyDescent="0.25">
      <c r="A962" t="s">
        <v>34</v>
      </c>
      <c r="B962">
        <v>186615</v>
      </c>
      <c r="C962">
        <v>3.5</v>
      </c>
      <c r="D962">
        <v>3.2</v>
      </c>
      <c r="E962">
        <v>3.7</v>
      </c>
      <c r="F962">
        <v>2002</v>
      </c>
      <c r="G962" t="s">
        <v>7</v>
      </c>
    </row>
    <row r="963" spans="1:7" x14ac:dyDescent="0.25">
      <c r="A963" t="s">
        <v>13</v>
      </c>
      <c r="B963">
        <v>784109</v>
      </c>
      <c r="C963">
        <v>3.5</v>
      </c>
      <c r="D963">
        <v>3.4</v>
      </c>
      <c r="E963">
        <v>3.7</v>
      </c>
      <c r="F963">
        <v>2002</v>
      </c>
      <c r="G963" t="s">
        <v>7</v>
      </c>
    </row>
    <row r="964" spans="1:7" x14ac:dyDescent="0.25">
      <c r="A964" t="s">
        <v>28</v>
      </c>
      <c r="B964">
        <v>890862</v>
      </c>
      <c r="C964">
        <v>3.4</v>
      </c>
      <c r="D964">
        <v>3.2</v>
      </c>
      <c r="E964">
        <v>3.5</v>
      </c>
      <c r="F964">
        <v>2002</v>
      </c>
      <c r="G964" t="s">
        <v>7</v>
      </c>
    </row>
    <row r="965" spans="1:7" x14ac:dyDescent="0.25">
      <c r="A965" t="s">
        <v>49</v>
      </c>
      <c r="B965">
        <v>1582807</v>
      </c>
      <c r="C965">
        <v>3.2</v>
      </c>
      <c r="D965">
        <v>3.1</v>
      </c>
      <c r="E965">
        <v>3.3</v>
      </c>
      <c r="F965">
        <v>2002</v>
      </c>
      <c r="G965" t="s">
        <v>7</v>
      </c>
    </row>
    <row r="966" spans="1:7" x14ac:dyDescent="0.25">
      <c r="A966" t="s">
        <v>26</v>
      </c>
      <c r="B966">
        <v>778097</v>
      </c>
      <c r="C966">
        <v>5</v>
      </c>
      <c r="D966">
        <v>4.9000000000000004</v>
      </c>
      <c r="E966">
        <v>5.2</v>
      </c>
      <c r="F966">
        <v>2002</v>
      </c>
      <c r="G966" t="s">
        <v>7</v>
      </c>
    </row>
    <row r="967" spans="1:7" x14ac:dyDescent="0.25">
      <c r="A967" t="s">
        <v>59</v>
      </c>
      <c r="B967">
        <v>439882</v>
      </c>
      <c r="C967">
        <v>1.1000000000000001</v>
      </c>
      <c r="D967">
        <v>1</v>
      </c>
      <c r="E967">
        <v>1.2</v>
      </c>
      <c r="F967">
        <v>2002</v>
      </c>
      <c r="G967" t="s">
        <v>7</v>
      </c>
    </row>
    <row r="968" spans="1:7" x14ac:dyDescent="0.25">
      <c r="A968" t="s">
        <v>20</v>
      </c>
      <c r="B968">
        <v>829081</v>
      </c>
      <c r="C968">
        <v>2.6</v>
      </c>
      <c r="D968">
        <v>2.5</v>
      </c>
      <c r="E968">
        <v>2.7</v>
      </c>
      <c r="F968">
        <v>2002</v>
      </c>
      <c r="G968" t="s">
        <v>7</v>
      </c>
    </row>
    <row r="969" spans="1:7" x14ac:dyDescent="0.25">
      <c r="A969" t="s">
        <v>50</v>
      </c>
      <c r="B969">
        <v>139124</v>
      </c>
      <c r="C969">
        <v>1.6</v>
      </c>
      <c r="D969">
        <v>1.4</v>
      </c>
      <c r="E969">
        <v>1.9</v>
      </c>
      <c r="F969">
        <v>2002</v>
      </c>
      <c r="G969" t="s">
        <v>7</v>
      </c>
    </row>
    <row r="970" spans="1:7" x14ac:dyDescent="0.25">
      <c r="A970" t="s">
        <v>51</v>
      </c>
      <c r="B970">
        <v>259471</v>
      </c>
      <c r="C970">
        <v>1.7</v>
      </c>
      <c r="D970">
        <v>1.6</v>
      </c>
      <c r="E970">
        <v>1.9</v>
      </c>
      <c r="F970">
        <v>2002</v>
      </c>
      <c r="G970" t="s">
        <v>7</v>
      </c>
    </row>
    <row r="971" spans="1:7" x14ac:dyDescent="0.25">
      <c r="A971" t="s">
        <v>29</v>
      </c>
      <c r="B971">
        <v>339018</v>
      </c>
      <c r="C971">
        <v>1.9</v>
      </c>
      <c r="D971">
        <v>1.8</v>
      </c>
      <c r="E971">
        <v>2.1</v>
      </c>
      <c r="F971">
        <v>2002</v>
      </c>
      <c r="G971" t="s">
        <v>7</v>
      </c>
    </row>
    <row r="972" spans="1:7" x14ac:dyDescent="0.25">
      <c r="A972" t="s">
        <v>35</v>
      </c>
      <c r="B972">
        <v>195370</v>
      </c>
      <c r="C972">
        <v>2.4</v>
      </c>
      <c r="D972">
        <v>2.2000000000000002</v>
      </c>
      <c r="E972">
        <v>2.6</v>
      </c>
      <c r="F972">
        <v>2002</v>
      </c>
      <c r="G972" t="s">
        <v>7</v>
      </c>
    </row>
    <row r="973" spans="1:7" x14ac:dyDescent="0.25">
      <c r="A973" t="s">
        <v>14</v>
      </c>
      <c r="B973">
        <v>1181285</v>
      </c>
      <c r="C973">
        <v>3.4</v>
      </c>
      <c r="D973">
        <v>3.3</v>
      </c>
      <c r="E973">
        <v>3.5</v>
      </c>
      <c r="F973">
        <v>2002</v>
      </c>
      <c r="G973" t="s">
        <v>7</v>
      </c>
    </row>
    <row r="974" spans="1:7" x14ac:dyDescent="0.25">
      <c r="A974" t="s">
        <v>60</v>
      </c>
      <c r="B974">
        <v>294067</v>
      </c>
      <c r="C974">
        <v>0.9</v>
      </c>
      <c r="D974">
        <v>0.8</v>
      </c>
      <c r="E974">
        <v>1</v>
      </c>
      <c r="F974">
        <v>2002</v>
      </c>
      <c r="G974" t="s">
        <v>7</v>
      </c>
    </row>
    <row r="975" spans="1:7" x14ac:dyDescent="0.25">
      <c r="A975" t="s">
        <v>36</v>
      </c>
      <c r="B975">
        <v>2515084</v>
      </c>
      <c r="C975">
        <v>3.1</v>
      </c>
      <c r="D975">
        <v>3</v>
      </c>
      <c r="E975">
        <v>3.2</v>
      </c>
      <c r="F975">
        <v>2002</v>
      </c>
      <c r="G975" t="s">
        <v>7</v>
      </c>
    </row>
    <row r="976" spans="1:7" x14ac:dyDescent="0.25">
      <c r="A976" t="s">
        <v>21</v>
      </c>
      <c r="B976">
        <v>1220801</v>
      </c>
      <c r="C976">
        <v>2.7</v>
      </c>
      <c r="D976">
        <v>2.6</v>
      </c>
      <c r="E976">
        <v>2.8</v>
      </c>
      <c r="F976">
        <v>2002</v>
      </c>
      <c r="G976" t="s">
        <v>7</v>
      </c>
    </row>
    <row r="977" spans="1:7" x14ac:dyDescent="0.25">
      <c r="A977" t="s">
        <v>57</v>
      </c>
      <c r="B977">
        <v>96439</v>
      </c>
      <c r="C977">
        <v>1.7</v>
      </c>
      <c r="D977">
        <v>1.5</v>
      </c>
      <c r="E977">
        <v>2</v>
      </c>
      <c r="F977">
        <v>2002</v>
      </c>
      <c r="G977" t="s">
        <v>7</v>
      </c>
    </row>
    <row r="978" spans="1:7" x14ac:dyDescent="0.25">
      <c r="A978" t="s">
        <v>52</v>
      </c>
      <c r="B978">
        <v>1678807</v>
      </c>
      <c r="C978">
        <v>2.2999999999999998</v>
      </c>
      <c r="D978">
        <v>2.2000000000000002</v>
      </c>
      <c r="E978">
        <v>2.4</v>
      </c>
      <c r="F978">
        <v>2002</v>
      </c>
      <c r="G978" t="s">
        <v>7</v>
      </c>
    </row>
    <row r="979" spans="1:7" x14ac:dyDescent="0.25">
      <c r="A979" t="s">
        <v>37</v>
      </c>
      <c r="B979">
        <v>547381</v>
      </c>
      <c r="C979">
        <v>1.4</v>
      </c>
      <c r="D979">
        <v>1.3</v>
      </c>
      <c r="E979">
        <v>1.5</v>
      </c>
      <c r="F979">
        <v>2002</v>
      </c>
      <c r="G979" t="s">
        <v>7</v>
      </c>
    </row>
    <row r="980" spans="1:7" x14ac:dyDescent="0.25">
      <c r="A980" t="s">
        <v>30</v>
      </c>
      <c r="B980">
        <v>512972</v>
      </c>
      <c r="C980">
        <v>6.2</v>
      </c>
      <c r="D980">
        <v>5.9</v>
      </c>
      <c r="E980">
        <v>6.4</v>
      </c>
      <c r="F980">
        <v>2002</v>
      </c>
      <c r="G980" t="s">
        <v>7</v>
      </c>
    </row>
    <row r="981" spans="1:7" x14ac:dyDescent="0.25">
      <c r="A981" t="s">
        <v>22</v>
      </c>
      <c r="B981">
        <v>1691071</v>
      </c>
      <c r="C981">
        <v>2.7</v>
      </c>
      <c r="D981">
        <v>2.6</v>
      </c>
      <c r="E981">
        <v>2.8</v>
      </c>
      <c r="F981">
        <v>2002</v>
      </c>
      <c r="G981" t="s">
        <v>7</v>
      </c>
    </row>
    <row r="982" spans="1:7" x14ac:dyDescent="0.25">
      <c r="A982" t="s">
        <v>38</v>
      </c>
      <c r="B982">
        <v>147307</v>
      </c>
      <c r="C982">
        <v>3.1</v>
      </c>
      <c r="D982">
        <v>2.8</v>
      </c>
      <c r="E982">
        <v>3.3</v>
      </c>
      <c r="F982">
        <v>2002</v>
      </c>
      <c r="G982" t="s">
        <v>7</v>
      </c>
    </row>
    <row r="983" spans="1:7" x14ac:dyDescent="0.25">
      <c r="A983" t="s">
        <v>15</v>
      </c>
      <c r="B983">
        <v>625007</v>
      </c>
      <c r="C983">
        <v>1.7</v>
      </c>
      <c r="D983">
        <v>1.6</v>
      </c>
      <c r="E983">
        <v>1.8</v>
      </c>
      <c r="F983">
        <v>2002</v>
      </c>
      <c r="G983" t="s">
        <v>7</v>
      </c>
    </row>
    <row r="984" spans="1:7" x14ac:dyDescent="0.25">
      <c r="A984" t="s">
        <v>53</v>
      </c>
      <c r="B984">
        <v>116672</v>
      </c>
      <c r="C984">
        <v>2.2000000000000002</v>
      </c>
      <c r="D984">
        <v>2</v>
      </c>
      <c r="E984">
        <v>2.5</v>
      </c>
      <c r="F984">
        <v>2002</v>
      </c>
      <c r="G984" t="s">
        <v>7</v>
      </c>
    </row>
    <row r="985" spans="1:7" x14ac:dyDescent="0.25">
      <c r="A985" t="s">
        <v>27</v>
      </c>
      <c r="B985">
        <v>826056</v>
      </c>
      <c r="C985">
        <v>1.5</v>
      </c>
      <c r="D985">
        <v>1.4</v>
      </c>
      <c r="E985">
        <v>1.6</v>
      </c>
      <c r="F985">
        <v>2002</v>
      </c>
      <c r="G985" t="s">
        <v>7</v>
      </c>
    </row>
    <row r="986" spans="1:7" x14ac:dyDescent="0.25">
      <c r="A986" t="s">
        <v>61</v>
      </c>
      <c r="B986">
        <v>3760793</v>
      </c>
      <c r="C986">
        <v>2.2000000000000002</v>
      </c>
      <c r="D986">
        <v>2.1</v>
      </c>
      <c r="E986">
        <v>2.2000000000000002</v>
      </c>
      <c r="F986">
        <v>2002</v>
      </c>
      <c r="G986" t="s">
        <v>7</v>
      </c>
    </row>
    <row r="987" spans="1:7" x14ac:dyDescent="0.25">
      <c r="A987" t="s">
        <v>23</v>
      </c>
      <c r="B987">
        <v>431980</v>
      </c>
      <c r="C987">
        <v>1.8</v>
      </c>
      <c r="D987">
        <v>1.7</v>
      </c>
      <c r="E987">
        <v>2</v>
      </c>
      <c r="F987">
        <v>2002</v>
      </c>
      <c r="G987" t="s">
        <v>7</v>
      </c>
    </row>
    <row r="988" spans="1:7" x14ac:dyDescent="0.25">
      <c r="A988" t="s">
        <v>55</v>
      </c>
      <c r="B988">
        <v>90699</v>
      </c>
      <c r="C988">
        <v>2.5</v>
      </c>
      <c r="D988">
        <v>2.2000000000000002</v>
      </c>
      <c r="E988">
        <v>2.8</v>
      </c>
      <c r="F988">
        <v>2002</v>
      </c>
      <c r="G988" t="s">
        <v>7</v>
      </c>
    </row>
    <row r="989" spans="1:7" x14ac:dyDescent="0.25">
      <c r="A989" t="s">
        <v>54</v>
      </c>
      <c r="B989">
        <v>1078396</v>
      </c>
      <c r="C989">
        <v>2.6</v>
      </c>
      <c r="D989">
        <v>2.5</v>
      </c>
      <c r="E989">
        <v>2.7</v>
      </c>
      <c r="F989">
        <v>2002</v>
      </c>
      <c r="G989" t="s">
        <v>7</v>
      </c>
    </row>
    <row r="990" spans="1:7" x14ac:dyDescent="0.25">
      <c r="A990" t="s">
        <v>39</v>
      </c>
      <c r="B990">
        <v>935529</v>
      </c>
      <c r="C990">
        <v>2.4</v>
      </c>
      <c r="D990">
        <v>2.2999999999999998</v>
      </c>
      <c r="E990">
        <v>2.5</v>
      </c>
      <c r="F990">
        <v>2002</v>
      </c>
      <c r="G990" t="s">
        <v>7</v>
      </c>
    </row>
    <row r="991" spans="1:7" x14ac:dyDescent="0.25">
      <c r="A991" t="s">
        <v>16</v>
      </c>
      <c r="B991">
        <v>253894</v>
      </c>
      <c r="C991">
        <v>1.6</v>
      </c>
      <c r="D991">
        <v>1.4</v>
      </c>
      <c r="E991">
        <v>1.7</v>
      </c>
      <c r="F991">
        <v>2002</v>
      </c>
      <c r="G991" t="s">
        <v>7</v>
      </c>
    </row>
    <row r="992" spans="1:7" x14ac:dyDescent="0.25">
      <c r="A992" t="s">
        <v>24</v>
      </c>
      <c r="B992">
        <v>797469</v>
      </c>
      <c r="C992">
        <v>3.2</v>
      </c>
      <c r="D992">
        <v>3.1</v>
      </c>
      <c r="E992">
        <v>3.4</v>
      </c>
      <c r="F992">
        <v>2002</v>
      </c>
      <c r="G992" t="s">
        <v>7</v>
      </c>
    </row>
    <row r="993" spans="1:7" x14ac:dyDescent="0.25">
      <c r="A993" t="s">
        <v>40</v>
      </c>
      <c r="B993">
        <v>80295</v>
      </c>
      <c r="C993">
        <v>1.5</v>
      </c>
      <c r="D993">
        <v>1.3</v>
      </c>
      <c r="E993">
        <v>1.8</v>
      </c>
      <c r="F993">
        <v>2002</v>
      </c>
      <c r="G993" t="s">
        <v>7</v>
      </c>
    </row>
    <row r="994" spans="1:7" x14ac:dyDescent="0.25">
      <c r="A994" t="s">
        <v>17</v>
      </c>
      <c r="B994">
        <v>672827</v>
      </c>
      <c r="C994">
        <v>1.8</v>
      </c>
      <c r="D994">
        <v>1.7</v>
      </c>
      <c r="E994">
        <v>2</v>
      </c>
      <c r="F994">
        <v>2003</v>
      </c>
      <c r="G994" t="s">
        <v>7</v>
      </c>
    </row>
    <row r="995" spans="1:7" x14ac:dyDescent="0.25">
      <c r="A995" t="s">
        <v>41</v>
      </c>
      <c r="B995">
        <v>122575</v>
      </c>
      <c r="C995">
        <v>2.2999999999999998</v>
      </c>
      <c r="D995">
        <v>2</v>
      </c>
      <c r="E995">
        <v>2.6</v>
      </c>
      <c r="F995">
        <v>2003</v>
      </c>
      <c r="G995" t="s">
        <v>7</v>
      </c>
    </row>
    <row r="996" spans="1:7" x14ac:dyDescent="0.25">
      <c r="A996" t="s">
        <v>11</v>
      </c>
      <c r="B996">
        <v>920714</v>
      </c>
      <c r="C996">
        <v>2.2000000000000002</v>
      </c>
      <c r="D996">
        <v>2.1</v>
      </c>
      <c r="E996">
        <v>2.2999999999999998</v>
      </c>
      <c r="F996">
        <v>2003</v>
      </c>
      <c r="G996" t="s">
        <v>7</v>
      </c>
    </row>
    <row r="997" spans="1:7" x14ac:dyDescent="0.25">
      <c r="A997" t="s">
        <v>18</v>
      </c>
      <c r="B997">
        <v>414546</v>
      </c>
      <c r="C997">
        <v>2.4</v>
      </c>
      <c r="D997">
        <v>2.2999999999999998</v>
      </c>
      <c r="E997">
        <v>2.6</v>
      </c>
      <c r="F997">
        <v>2003</v>
      </c>
      <c r="G997" t="s">
        <v>7</v>
      </c>
    </row>
    <row r="998" spans="1:7" x14ac:dyDescent="0.25">
      <c r="A998" t="s">
        <v>42</v>
      </c>
      <c r="B998">
        <v>5784387</v>
      </c>
      <c r="C998">
        <v>3.1</v>
      </c>
      <c r="D998">
        <v>3.1</v>
      </c>
      <c r="E998">
        <v>3.2</v>
      </c>
      <c r="F998">
        <v>2003</v>
      </c>
      <c r="G998" t="s">
        <v>7</v>
      </c>
    </row>
    <row r="999" spans="1:7" x14ac:dyDescent="0.25">
      <c r="A999" t="s">
        <v>19</v>
      </c>
      <c r="B999">
        <v>681787</v>
      </c>
      <c r="C999">
        <v>1.2</v>
      </c>
      <c r="D999">
        <v>1.1000000000000001</v>
      </c>
      <c r="E999">
        <v>1.3</v>
      </c>
      <c r="F999">
        <v>2003</v>
      </c>
      <c r="G999" t="s">
        <v>7</v>
      </c>
    </row>
    <row r="1000" spans="1:7" x14ac:dyDescent="0.25">
      <c r="A1000" t="s">
        <v>31</v>
      </c>
      <c r="B1000">
        <v>523070</v>
      </c>
      <c r="C1000">
        <v>3.7</v>
      </c>
      <c r="D1000">
        <v>3.5</v>
      </c>
      <c r="E1000">
        <v>3.8</v>
      </c>
      <c r="F1000">
        <v>2003</v>
      </c>
      <c r="G1000" t="s">
        <v>7</v>
      </c>
    </row>
    <row r="1001" spans="1:7" x14ac:dyDescent="0.25">
      <c r="A1001" t="s">
        <v>43</v>
      </c>
      <c r="B1001">
        <v>109122</v>
      </c>
      <c r="C1001">
        <v>3.1</v>
      </c>
      <c r="D1001">
        <v>2.8</v>
      </c>
      <c r="E1001">
        <v>3.5</v>
      </c>
      <c r="F1001">
        <v>2003</v>
      </c>
      <c r="G1001" t="s">
        <v>7</v>
      </c>
    </row>
    <row r="1002" spans="1:7" x14ac:dyDescent="0.25">
      <c r="A1002" t="s">
        <v>58</v>
      </c>
      <c r="B1002">
        <v>62534</v>
      </c>
      <c r="C1002">
        <v>3</v>
      </c>
      <c r="D1002">
        <v>2.6</v>
      </c>
      <c r="E1002">
        <v>3.4</v>
      </c>
      <c r="F1002">
        <v>2003</v>
      </c>
      <c r="G1002" t="s">
        <v>7</v>
      </c>
    </row>
    <row r="1003" spans="1:7" x14ac:dyDescent="0.25">
      <c r="A1003" t="s">
        <v>25</v>
      </c>
      <c r="B1003">
        <v>2346054</v>
      </c>
      <c r="C1003">
        <v>2.4</v>
      </c>
      <c r="D1003">
        <v>2.2999999999999998</v>
      </c>
      <c r="E1003">
        <v>2.4</v>
      </c>
      <c r="F1003">
        <v>2003</v>
      </c>
      <c r="G1003" t="s">
        <v>7</v>
      </c>
    </row>
    <row r="1004" spans="1:7" x14ac:dyDescent="0.25">
      <c r="A1004" t="s">
        <v>12</v>
      </c>
      <c r="B1004">
        <v>1367276</v>
      </c>
      <c r="C1004">
        <v>2.8</v>
      </c>
      <c r="D1004">
        <v>2.7</v>
      </c>
      <c r="E1004">
        <v>2.9</v>
      </c>
      <c r="F1004">
        <v>2003</v>
      </c>
      <c r="G1004" t="s">
        <v>7</v>
      </c>
    </row>
    <row r="1005" spans="1:7" x14ac:dyDescent="0.25">
      <c r="A1005" t="s">
        <v>56</v>
      </c>
      <c r="B1005">
        <v>168579</v>
      </c>
      <c r="C1005">
        <v>3.5</v>
      </c>
      <c r="D1005">
        <v>3.3</v>
      </c>
      <c r="E1005">
        <v>3.8</v>
      </c>
      <c r="F1005">
        <v>2003</v>
      </c>
      <c r="G1005" t="s">
        <v>7</v>
      </c>
    </row>
    <row r="1006" spans="1:7" x14ac:dyDescent="0.25">
      <c r="A1006" t="s">
        <v>32</v>
      </c>
      <c r="B1006">
        <v>230858</v>
      </c>
      <c r="C1006">
        <v>2.2999999999999998</v>
      </c>
      <c r="D1006">
        <v>2.1</v>
      </c>
      <c r="E1006">
        <v>2.5</v>
      </c>
      <c r="F1006">
        <v>2003</v>
      </c>
      <c r="G1006" t="s">
        <v>7</v>
      </c>
    </row>
    <row r="1007" spans="1:7" x14ac:dyDescent="0.25">
      <c r="A1007" t="s">
        <v>45</v>
      </c>
      <c r="B1007">
        <v>1883049</v>
      </c>
      <c r="C1007">
        <v>3</v>
      </c>
      <c r="D1007">
        <v>2.9</v>
      </c>
      <c r="E1007">
        <v>3.1</v>
      </c>
      <c r="F1007">
        <v>2003</v>
      </c>
      <c r="G1007" t="s">
        <v>7</v>
      </c>
    </row>
    <row r="1008" spans="1:7" x14ac:dyDescent="0.25">
      <c r="A1008" t="s">
        <v>33</v>
      </c>
      <c r="B1008">
        <v>931573</v>
      </c>
      <c r="C1008">
        <v>4.8</v>
      </c>
      <c r="D1008">
        <v>4.7</v>
      </c>
      <c r="E1008">
        <v>5</v>
      </c>
      <c r="F1008">
        <v>2003</v>
      </c>
      <c r="G1008" t="s">
        <v>7</v>
      </c>
    </row>
    <row r="1009" spans="1:7" x14ac:dyDescent="0.25">
      <c r="A1009" t="s">
        <v>44</v>
      </c>
      <c r="B1009">
        <v>435394</v>
      </c>
      <c r="C1009">
        <v>2.6</v>
      </c>
      <c r="D1009">
        <v>2.5</v>
      </c>
      <c r="E1009">
        <v>2.8</v>
      </c>
      <c r="F1009">
        <v>2003</v>
      </c>
      <c r="G1009" t="s">
        <v>7</v>
      </c>
    </row>
    <row r="1010" spans="1:7" x14ac:dyDescent="0.25">
      <c r="A1010" t="s">
        <v>46</v>
      </c>
      <c r="B1010">
        <v>419497</v>
      </c>
      <c r="C1010">
        <v>2.2999999999999998</v>
      </c>
      <c r="D1010">
        <v>2.1</v>
      </c>
      <c r="E1010">
        <v>2.4</v>
      </c>
      <c r="F1010">
        <v>2003</v>
      </c>
      <c r="G1010" t="s">
        <v>7</v>
      </c>
    </row>
    <row r="1011" spans="1:7" x14ac:dyDescent="0.25">
      <c r="A1011" t="s">
        <v>47</v>
      </c>
      <c r="B1011">
        <v>577827</v>
      </c>
      <c r="C1011">
        <v>2.2000000000000002</v>
      </c>
      <c r="D1011">
        <v>2.1</v>
      </c>
      <c r="E1011">
        <v>2.4</v>
      </c>
      <c r="F1011">
        <v>2003</v>
      </c>
      <c r="G1011" t="s">
        <v>7</v>
      </c>
    </row>
    <row r="1012" spans="1:7" x14ac:dyDescent="0.25">
      <c r="A1012" t="s">
        <v>48</v>
      </c>
      <c r="B1012">
        <v>647893</v>
      </c>
      <c r="C1012">
        <v>2.2999999999999998</v>
      </c>
      <c r="D1012">
        <v>2.2000000000000002</v>
      </c>
      <c r="E1012">
        <v>2.4</v>
      </c>
      <c r="F1012">
        <v>2003</v>
      </c>
      <c r="G1012" t="s">
        <v>7</v>
      </c>
    </row>
    <row r="1013" spans="1:7" x14ac:dyDescent="0.25">
      <c r="A1013" t="s">
        <v>34</v>
      </c>
      <c r="B1013">
        <v>186248</v>
      </c>
      <c r="C1013">
        <v>4.2</v>
      </c>
      <c r="D1013">
        <v>3.9</v>
      </c>
      <c r="E1013">
        <v>4.5</v>
      </c>
      <c r="F1013">
        <v>2003</v>
      </c>
      <c r="G1013" t="s">
        <v>7</v>
      </c>
    </row>
    <row r="1014" spans="1:7" x14ac:dyDescent="0.25">
      <c r="A1014" t="s">
        <v>13</v>
      </c>
      <c r="B1014">
        <v>787162</v>
      </c>
      <c r="C1014">
        <v>4.2</v>
      </c>
      <c r="D1014">
        <v>4.0999999999999996</v>
      </c>
      <c r="E1014">
        <v>4.4000000000000004</v>
      </c>
      <c r="F1014">
        <v>2003</v>
      </c>
      <c r="G1014" t="s">
        <v>7</v>
      </c>
    </row>
    <row r="1015" spans="1:7" x14ac:dyDescent="0.25">
      <c r="A1015" t="s">
        <v>28</v>
      </c>
      <c r="B1015">
        <v>888222</v>
      </c>
      <c r="C1015">
        <v>4.2</v>
      </c>
      <c r="D1015">
        <v>4.0999999999999996</v>
      </c>
      <c r="E1015">
        <v>4.4000000000000004</v>
      </c>
      <c r="F1015">
        <v>2003</v>
      </c>
      <c r="G1015" t="s">
        <v>7</v>
      </c>
    </row>
    <row r="1016" spans="1:7" x14ac:dyDescent="0.25">
      <c r="A1016" t="s">
        <v>49</v>
      </c>
      <c r="B1016">
        <v>1560463</v>
      </c>
      <c r="C1016">
        <v>3.7</v>
      </c>
      <c r="D1016">
        <v>3.6</v>
      </c>
      <c r="E1016">
        <v>3.8</v>
      </c>
      <c r="F1016">
        <v>2003</v>
      </c>
      <c r="G1016" t="s">
        <v>7</v>
      </c>
    </row>
    <row r="1017" spans="1:7" x14ac:dyDescent="0.25">
      <c r="A1017" t="s">
        <v>26</v>
      </c>
      <c r="B1017">
        <v>772648</v>
      </c>
      <c r="C1017">
        <v>6.2</v>
      </c>
      <c r="D1017">
        <v>6</v>
      </c>
      <c r="E1017">
        <v>6.4</v>
      </c>
      <c r="F1017">
        <v>2003</v>
      </c>
      <c r="G1017" t="s">
        <v>7</v>
      </c>
    </row>
    <row r="1018" spans="1:7" x14ac:dyDescent="0.25">
      <c r="A1018" t="s">
        <v>59</v>
      </c>
      <c r="B1018">
        <v>439395</v>
      </c>
      <c r="C1018">
        <v>1.3</v>
      </c>
      <c r="D1018">
        <v>1.2</v>
      </c>
      <c r="E1018">
        <v>1.4</v>
      </c>
      <c r="F1018">
        <v>2003</v>
      </c>
      <c r="G1018" t="s">
        <v>7</v>
      </c>
    </row>
    <row r="1019" spans="1:7" x14ac:dyDescent="0.25">
      <c r="A1019" t="s">
        <v>20</v>
      </c>
      <c r="B1019">
        <v>827353</v>
      </c>
      <c r="C1019">
        <v>3.1</v>
      </c>
      <c r="D1019">
        <v>2.9</v>
      </c>
      <c r="E1019">
        <v>3.2</v>
      </c>
      <c r="F1019">
        <v>2003</v>
      </c>
      <c r="G1019" t="s">
        <v>7</v>
      </c>
    </row>
    <row r="1020" spans="1:7" x14ac:dyDescent="0.25">
      <c r="A1020" t="s">
        <v>50</v>
      </c>
      <c r="B1020">
        <v>137195</v>
      </c>
      <c r="C1020">
        <v>1.7</v>
      </c>
      <c r="D1020">
        <v>1.5</v>
      </c>
      <c r="E1020">
        <v>2</v>
      </c>
      <c r="F1020">
        <v>2003</v>
      </c>
      <c r="G1020" t="s">
        <v>7</v>
      </c>
    </row>
    <row r="1021" spans="1:7" x14ac:dyDescent="0.25">
      <c r="A1021" t="s">
        <v>51</v>
      </c>
      <c r="B1021">
        <v>258903</v>
      </c>
      <c r="C1021">
        <v>2</v>
      </c>
      <c r="D1021">
        <v>1.9</v>
      </c>
      <c r="E1021">
        <v>2.2000000000000002</v>
      </c>
      <c r="F1021">
        <v>2003</v>
      </c>
      <c r="G1021" t="s">
        <v>7</v>
      </c>
    </row>
    <row r="1022" spans="1:7" x14ac:dyDescent="0.25">
      <c r="A1022" t="s">
        <v>29</v>
      </c>
      <c r="B1022">
        <v>353437</v>
      </c>
      <c r="C1022">
        <v>2.4</v>
      </c>
      <c r="D1022">
        <v>2.2999999999999998</v>
      </c>
      <c r="E1022">
        <v>2.6</v>
      </c>
      <c r="F1022">
        <v>2003</v>
      </c>
      <c r="G1022" t="s">
        <v>7</v>
      </c>
    </row>
    <row r="1023" spans="1:7" x14ac:dyDescent="0.25">
      <c r="A1023" t="s">
        <v>35</v>
      </c>
      <c r="B1023">
        <v>194656</v>
      </c>
      <c r="C1023">
        <v>2.9</v>
      </c>
      <c r="D1023">
        <v>2.6</v>
      </c>
      <c r="E1023">
        <v>3.1</v>
      </c>
      <c r="F1023">
        <v>2003</v>
      </c>
      <c r="G1023" t="s">
        <v>7</v>
      </c>
    </row>
    <row r="1024" spans="1:7" x14ac:dyDescent="0.25">
      <c r="A1024" t="s">
        <v>14</v>
      </c>
      <c r="B1024">
        <v>1194379</v>
      </c>
      <c r="C1024">
        <v>3.9</v>
      </c>
      <c r="D1024">
        <v>3.8</v>
      </c>
      <c r="E1024">
        <v>4</v>
      </c>
      <c r="F1024">
        <v>2003</v>
      </c>
      <c r="G1024" t="s">
        <v>7</v>
      </c>
    </row>
    <row r="1025" spans="1:7" x14ac:dyDescent="0.25">
      <c r="A1025" t="s">
        <v>60</v>
      </c>
      <c r="B1025">
        <v>295454</v>
      </c>
      <c r="C1025">
        <v>1.1000000000000001</v>
      </c>
      <c r="D1025">
        <v>1</v>
      </c>
      <c r="E1025">
        <v>1.2</v>
      </c>
      <c r="F1025">
        <v>2003</v>
      </c>
      <c r="G1025" t="s">
        <v>7</v>
      </c>
    </row>
    <row r="1026" spans="1:7" x14ac:dyDescent="0.25">
      <c r="A1026" t="s">
        <v>36</v>
      </c>
      <c r="B1026">
        <v>2502148</v>
      </c>
      <c r="C1026">
        <v>3.6</v>
      </c>
      <c r="D1026">
        <v>3.5</v>
      </c>
      <c r="E1026">
        <v>3.6</v>
      </c>
      <c r="F1026">
        <v>2003</v>
      </c>
      <c r="G1026" t="s">
        <v>7</v>
      </c>
    </row>
    <row r="1027" spans="1:7" x14ac:dyDescent="0.25">
      <c r="A1027" t="s">
        <v>21</v>
      </c>
      <c r="B1027">
        <v>1239187</v>
      </c>
      <c r="C1027">
        <v>3.1</v>
      </c>
      <c r="D1027">
        <v>3</v>
      </c>
      <c r="E1027">
        <v>3.2</v>
      </c>
      <c r="F1027">
        <v>2003</v>
      </c>
      <c r="G1027" t="s">
        <v>7</v>
      </c>
    </row>
    <row r="1028" spans="1:7" x14ac:dyDescent="0.25">
      <c r="A1028" t="s">
        <v>57</v>
      </c>
      <c r="B1028">
        <v>94590</v>
      </c>
      <c r="C1028">
        <v>2.1</v>
      </c>
      <c r="D1028">
        <v>1.8</v>
      </c>
      <c r="E1028">
        <v>2.4</v>
      </c>
      <c r="F1028">
        <v>2003</v>
      </c>
      <c r="G1028" t="s">
        <v>7</v>
      </c>
    </row>
    <row r="1029" spans="1:7" x14ac:dyDescent="0.25">
      <c r="A1029" t="s">
        <v>52</v>
      </c>
      <c r="B1029">
        <v>1685241</v>
      </c>
      <c r="C1029">
        <v>2.9</v>
      </c>
      <c r="D1029">
        <v>2.8</v>
      </c>
      <c r="E1029">
        <v>3</v>
      </c>
      <c r="F1029">
        <v>2003</v>
      </c>
      <c r="G1029" t="s">
        <v>7</v>
      </c>
    </row>
    <row r="1030" spans="1:7" x14ac:dyDescent="0.25">
      <c r="A1030" t="s">
        <v>37</v>
      </c>
      <c r="B1030">
        <v>545292</v>
      </c>
      <c r="C1030">
        <v>1.7</v>
      </c>
      <c r="D1030">
        <v>1.6</v>
      </c>
      <c r="E1030">
        <v>1.8</v>
      </c>
      <c r="F1030">
        <v>2003</v>
      </c>
      <c r="G1030" t="s">
        <v>7</v>
      </c>
    </row>
    <row r="1031" spans="1:7" x14ac:dyDescent="0.25">
      <c r="A1031" t="s">
        <v>30</v>
      </c>
      <c r="B1031">
        <v>509235</v>
      </c>
      <c r="C1031">
        <v>6.9</v>
      </c>
      <c r="D1031">
        <v>6.7</v>
      </c>
      <c r="E1031">
        <v>7.2</v>
      </c>
      <c r="F1031">
        <v>2003</v>
      </c>
      <c r="G1031" t="s">
        <v>7</v>
      </c>
    </row>
    <row r="1032" spans="1:7" x14ac:dyDescent="0.25">
      <c r="A1032" t="s">
        <v>22</v>
      </c>
      <c r="B1032">
        <v>1693953</v>
      </c>
      <c r="C1032">
        <v>3.3</v>
      </c>
      <c r="D1032">
        <v>3.2</v>
      </c>
      <c r="E1032">
        <v>3.4</v>
      </c>
      <c r="F1032">
        <v>2003</v>
      </c>
      <c r="G1032" t="s">
        <v>7</v>
      </c>
    </row>
    <row r="1033" spans="1:7" x14ac:dyDescent="0.25">
      <c r="A1033" t="s">
        <v>38</v>
      </c>
      <c r="B1033">
        <v>147200</v>
      </c>
      <c r="C1033">
        <v>3.7</v>
      </c>
      <c r="D1033">
        <v>3.4</v>
      </c>
      <c r="E1033">
        <v>4</v>
      </c>
      <c r="F1033">
        <v>2003</v>
      </c>
      <c r="G1033" t="s">
        <v>7</v>
      </c>
    </row>
    <row r="1034" spans="1:7" x14ac:dyDescent="0.25">
      <c r="A1034" t="s">
        <v>15</v>
      </c>
      <c r="B1034">
        <v>628106</v>
      </c>
      <c r="C1034">
        <v>1.9</v>
      </c>
      <c r="D1034">
        <v>1.8</v>
      </c>
      <c r="E1034">
        <v>2</v>
      </c>
      <c r="F1034">
        <v>2003</v>
      </c>
      <c r="G1034" t="s">
        <v>7</v>
      </c>
    </row>
    <row r="1035" spans="1:7" x14ac:dyDescent="0.25">
      <c r="A1035" t="s">
        <v>53</v>
      </c>
      <c r="B1035">
        <v>114204</v>
      </c>
      <c r="C1035">
        <v>2.6</v>
      </c>
      <c r="D1035">
        <v>2.2999999999999998</v>
      </c>
      <c r="E1035">
        <v>2.9</v>
      </c>
      <c r="F1035">
        <v>2003</v>
      </c>
      <c r="G1035" t="s">
        <v>7</v>
      </c>
    </row>
    <row r="1036" spans="1:7" x14ac:dyDescent="0.25">
      <c r="A1036" t="s">
        <v>27</v>
      </c>
      <c r="B1036">
        <v>834500</v>
      </c>
      <c r="C1036">
        <v>1.9</v>
      </c>
      <c r="D1036">
        <v>1.8</v>
      </c>
      <c r="E1036">
        <v>1.9</v>
      </c>
      <c r="F1036">
        <v>2003</v>
      </c>
      <c r="G1036" t="s">
        <v>7</v>
      </c>
    </row>
    <row r="1037" spans="1:7" x14ac:dyDescent="0.25">
      <c r="A1037" t="s">
        <v>61</v>
      </c>
      <c r="B1037">
        <v>3814099</v>
      </c>
      <c r="C1037">
        <v>2.6</v>
      </c>
      <c r="D1037">
        <v>2.5</v>
      </c>
      <c r="E1037">
        <v>2.6</v>
      </c>
      <c r="F1037">
        <v>2003</v>
      </c>
      <c r="G1037" t="s">
        <v>7</v>
      </c>
    </row>
    <row r="1038" spans="1:7" x14ac:dyDescent="0.25">
      <c r="A1038" t="s">
        <v>23</v>
      </c>
      <c r="B1038">
        <v>435939</v>
      </c>
      <c r="C1038">
        <v>2.2000000000000002</v>
      </c>
      <c r="D1038">
        <v>2.1</v>
      </c>
      <c r="E1038">
        <v>2.4</v>
      </c>
      <c r="F1038">
        <v>2003</v>
      </c>
      <c r="G1038" t="s">
        <v>7</v>
      </c>
    </row>
    <row r="1039" spans="1:7" x14ac:dyDescent="0.25">
      <c r="A1039" t="s">
        <v>55</v>
      </c>
      <c r="B1039">
        <v>89718</v>
      </c>
      <c r="C1039">
        <v>2.8</v>
      </c>
      <c r="D1039">
        <v>2.5</v>
      </c>
      <c r="E1039">
        <v>3.2</v>
      </c>
      <c r="F1039">
        <v>2003</v>
      </c>
      <c r="G1039" t="s">
        <v>7</v>
      </c>
    </row>
    <row r="1040" spans="1:7" x14ac:dyDescent="0.25">
      <c r="A1040" t="s">
        <v>54</v>
      </c>
      <c r="B1040">
        <v>1088822</v>
      </c>
      <c r="C1040">
        <v>3</v>
      </c>
      <c r="D1040">
        <v>2.9</v>
      </c>
      <c r="E1040">
        <v>3.2</v>
      </c>
      <c r="F1040">
        <v>2003</v>
      </c>
      <c r="G1040" t="s">
        <v>7</v>
      </c>
    </row>
    <row r="1041" spans="1:7" x14ac:dyDescent="0.25">
      <c r="A1041" t="s">
        <v>39</v>
      </c>
      <c r="B1041">
        <v>939334</v>
      </c>
      <c r="C1041">
        <v>2.8</v>
      </c>
      <c r="D1041">
        <v>2.7</v>
      </c>
      <c r="E1041">
        <v>2.9</v>
      </c>
      <c r="F1041">
        <v>2003</v>
      </c>
      <c r="G1041" t="s">
        <v>7</v>
      </c>
    </row>
    <row r="1042" spans="1:7" x14ac:dyDescent="0.25">
      <c r="A1042" t="s">
        <v>16</v>
      </c>
      <c r="B1042">
        <v>252349</v>
      </c>
      <c r="C1042">
        <v>1.9</v>
      </c>
      <c r="D1042">
        <v>1.7</v>
      </c>
      <c r="E1042">
        <v>2.1</v>
      </c>
      <c r="F1042">
        <v>2003</v>
      </c>
      <c r="G1042" t="s">
        <v>7</v>
      </c>
    </row>
    <row r="1043" spans="1:7" x14ac:dyDescent="0.25">
      <c r="A1043" t="s">
        <v>24</v>
      </c>
      <c r="B1043">
        <v>793991</v>
      </c>
      <c r="C1043">
        <v>3.9</v>
      </c>
      <c r="D1043">
        <v>3.8</v>
      </c>
      <c r="E1043">
        <v>4</v>
      </c>
      <c r="F1043">
        <v>2003</v>
      </c>
      <c r="G1043" t="s">
        <v>7</v>
      </c>
    </row>
    <row r="1044" spans="1:7" x14ac:dyDescent="0.25">
      <c r="A1044" t="s">
        <v>40</v>
      </c>
      <c r="B1044">
        <v>79054</v>
      </c>
      <c r="C1044">
        <v>1.9</v>
      </c>
      <c r="D1044">
        <v>1.6</v>
      </c>
      <c r="E1044">
        <v>2.2000000000000002</v>
      </c>
      <c r="F1044">
        <v>2003</v>
      </c>
      <c r="G1044" t="s">
        <v>7</v>
      </c>
    </row>
    <row r="1045" spans="1:7" x14ac:dyDescent="0.25">
      <c r="A1045" t="s">
        <v>17</v>
      </c>
      <c r="B1045">
        <v>671182</v>
      </c>
      <c r="C1045">
        <v>2.2000000000000002</v>
      </c>
      <c r="D1045">
        <v>2.1</v>
      </c>
      <c r="E1045">
        <v>2.2999999999999998</v>
      </c>
      <c r="F1045">
        <v>2004</v>
      </c>
      <c r="G1045" t="s">
        <v>7</v>
      </c>
    </row>
    <row r="1046" spans="1:7" x14ac:dyDescent="0.25">
      <c r="A1046" t="s">
        <v>41</v>
      </c>
      <c r="B1046">
        <v>121340</v>
      </c>
      <c r="C1046">
        <v>2.8</v>
      </c>
      <c r="D1046">
        <v>2.5</v>
      </c>
      <c r="E1046">
        <v>3.1</v>
      </c>
      <c r="F1046">
        <v>2004</v>
      </c>
      <c r="G1046" t="s">
        <v>7</v>
      </c>
    </row>
    <row r="1047" spans="1:7" x14ac:dyDescent="0.25">
      <c r="A1047" t="s">
        <v>11</v>
      </c>
      <c r="B1047">
        <v>948234</v>
      </c>
      <c r="C1047">
        <v>2.6</v>
      </c>
      <c r="D1047">
        <v>2.5</v>
      </c>
      <c r="E1047">
        <v>2.7</v>
      </c>
      <c r="F1047">
        <v>2004</v>
      </c>
      <c r="G1047" t="s">
        <v>7</v>
      </c>
    </row>
    <row r="1048" spans="1:7" x14ac:dyDescent="0.25">
      <c r="A1048" t="s">
        <v>18</v>
      </c>
      <c r="B1048">
        <v>417497</v>
      </c>
      <c r="C1048">
        <v>2.8</v>
      </c>
      <c r="D1048">
        <v>2.6</v>
      </c>
      <c r="E1048">
        <v>2.9</v>
      </c>
      <c r="F1048">
        <v>2004</v>
      </c>
      <c r="G1048" t="s">
        <v>7</v>
      </c>
    </row>
    <row r="1049" spans="1:7" x14ac:dyDescent="0.25">
      <c r="A1049" t="s">
        <v>42</v>
      </c>
      <c r="B1049">
        <v>5812940</v>
      </c>
      <c r="C1049">
        <v>3.7</v>
      </c>
      <c r="D1049">
        <v>3.7</v>
      </c>
      <c r="E1049">
        <v>3.8</v>
      </c>
      <c r="F1049">
        <v>2004</v>
      </c>
      <c r="G1049" t="s">
        <v>7</v>
      </c>
    </row>
    <row r="1050" spans="1:7" x14ac:dyDescent="0.25">
      <c r="A1050" t="s">
        <v>19</v>
      </c>
      <c r="B1050">
        <v>687752</v>
      </c>
      <c r="C1050">
        <v>1.5</v>
      </c>
      <c r="D1050">
        <v>1.4</v>
      </c>
      <c r="E1050">
        <v>1.6</v>
      </c>
      <c r="F1050">
        <v>2004</v>
      </c>
      <c r="G1050" t="s">
        <v>7</v>
      </c>
    </row>
    <row r="1051" spans="1:7" x14ac:dyDescent="0.25">
      <c r="A1051" t="s">
        <v>31</v>
      </c>
      <c r="B1051">
        <v>523056</v>
      </c>
      <c r="C1051">
        <v>4.3</v>
      </c>
      <c r="D1051">
        <v>4.0999999999999996</v>
      </c>
      <c r="E1051">
        <v>4.5</v>
      </c>
      <c r="F1051">
        <v>2004</v>
      </c>
      <c r="G1051" t="s">
        <v>7</v>
      </c>
    </row>
    <row r="1052" spans="1:7" x14ac:dyDescent="0.25">
      <c r="A1052" t="s">
        <v>43</v>
      </c>
      <c r="B1052">
        <v>110142</v>
      </c>
      <c r="C1052">
        <v>3.5</v>
      </c>
      <c r="D1052">
        <v>3.2</v>
      </c>
      <c r="E1052">
        <v>3.9</v>
      </c>
      <c r="F1052">
        <v>2004</v>
      </c>
      <c r="G1052" t="s">
        <v>7</v>
      </c>
    </row>
    <row r="1053" spans="1:7" x14ac:dyDescent="0.25">
      <c r="A1053" t="s">
        <v>25</v>
      </c>
      <c r="B1053">
        <v>2394178</v>
      </c>
      <c r="C1053">
        <v>2.7</v>
      </c>
      <c r="D1053">
        <v>2.6</v>
      </c>
      <c r="E1053">
        <v>2.8</v>
      </c>
      <c r="F1053">
        <v>2004</v>
      </c>
      <c r="G1053" t="s">
        <v>7</v>
      </c>
    </row>
    <row r="1054" spans="1:7" x14ac:dyDescent="0.25">
      <c r="A1054" t="s">
        <v>12</v>
      </c>
      <c r="B1054">
        <v>1393151</v>
      </c>
      <c r="C1054">
        <v>3.2</v>
      </c>
      <c r="D1054">
        <v>3.1</v>
      </c>
      <c r="E1054">
        <v>3.3</v>
      </c>
      <c r="F1054">
        <v>2004</v>
      </c>
      <c r="G1054" t="s">
        <v>7</v>
      </c>
    </row>
    <row r="1055" spans="1:7" x14ac:dyDescent="0.25">
      <c r="A1055" t="s">
        <v>56</v>
      </c>
      <c r="B1055">
        <v>168103</v>
      </c>
      <c r="C1055">
        <v>4.0999999999999996</v>
      </c>
      <c r="D1055">
        <v>3.8</v>
      </c>
      <c r="E1055">
        <v>4.4000000000000004</v>
      </c>
      <c r="F1055">
        <v>2004</v>
      </c>
      <c r="G1055" t="s">
        <v>7</v>
      </c>
    </row>
    <row r="1056" spans="1:7" x14ac:dyDescent="0.25">
      <c r="A1056" t="s">
        <v>32</v>
      </c>
      <c r="B1056">
        <v>233896</v>
      </c>
      <c r="C1056">
        <v>2.8</v>
      </c>
      <c r="D1056">
        <v>2.6</v>
      </c>
      <c r="E1056">
        <v>3</v>
      </c>
      <c r="F1056">
        <v>2004</v>
      </c>
      <c r="G1056" t="s">
        <v>7</v>
      </c>
    </row>
    <row r="1057" spans="1:7" x14ac:dyDescent="0.25">
      <c r="A1057" t="s">
        <v>45</v>
      </c>
      <c r="B1057">
        <v>1882484</v>
      </c>
      <c r="C1057">
        <v>3.5</v>
      </c>
      <c r="D1057">
        <v>3.4</v>
      </c>
      <c r="E1057">
        <v>3.6</v>
      </c>
      <c r="F1057">
        <v>2004</v>
      </c>
      <c r="G1057" t="s">
        <v>7</v>
      </c>
    </row>
    <row r="1058" spans="1:7" x14ac:dyDescent="0.25">
      <c r="A1058" t="s">
        <v>33</v>
      </c>
      <c r="B1058">
        <v>940239</v>
      </c>
      <c r="C1058">
        <v>5.6</v>
      </c>
      <c r="D1058">
        <v>5.5</v>
      </c>
      <c r="E1058">
        <v>5.8</v>
      </c>
      <c r="F1058">
        <v>2004</v>
      </c>
      <c r="G1058" t="s">
        <v>7</v>
      </c>
    </row>
    <row r="1059" spans="1:7" x14ac:dyDescent="0.25">
      <c r="A1059" t="s">
        <v>44</v>
      </c>
      <c r="B1059">
        <v>435498</v>
      </c>
      <c r="C1059">
        <v>2.6</v>
      </c>
      <c r="D1059">
        <v>2.5</v>
      </c>
      <c r="E1059">
        <v>2.8</v>
      </c>
      <c r="F1059">
        <v>2004</v>
      </c>
      <c r="G1059" t="s">
        <v>7</v>
      </c>
    </row>
    <row r="1060" spans="1:7" x14ac:dyDescent="0.25">
      <c r="A1060" t="s">
        <v>46</v>
      </c>
      <c r="B1060">
        <v>417673</v>
      </c>
      <c r="C1060">
        <v>2.6</v>
      </c>
      <c r="D1060">
        <v>2.4</v>
      </c>
      <c r="E1060">
        <v>2.8</v>
      </c>
      <c r="F1060">
        <v>2004</v>
      </c>
      <c r="G1060" t="s">
        <v>7</v>
      </c>
    </row>
    <row r="1061" spans="1:7" x14ac:dyDescent="0.25">
      <c r="A1061" t="s">
        <v>47</v>
      </c>
      <c r="B1061">
        <v>582368</v>
      </c>
      <c r="C1061">
        <v>2.6</v>
      </c>
      <c r="D1061">
        <v>2.4</v>
      </c>
      <c r="E1061">
        <v>2.7</v>
      </c>
      <c r="F1061">
        <v>2004</v>
      </c>
      <c r="G1061" t="s">
        <v>7</v>
      </c>
    </row>
    <row r="1062" spans="1:7" x14ac:dyDescent="0.25">
      <c r="A1062" t="s">
        <v>48</v>
      </c>
      <c r="B1062">
        <v>643428</v>
      </c>
      <c r="C1062">
        <v>2.6</v>
      </c>
      <c r="D1062">
        <v>2.5</v>
      </c>
      <c r="E1062">
        <v>2.7</v>
      </c>
      <c r="F1062">
        <v>2004</v>
      </c>
      <c r="G1062" t="s">
        <v>7</v>
      </c>
    </row>
    <row r="1063" spans="1:7" x14ac:dyDescent="0.25">
      <c r="A1063" t="s">
        <v>34</v>
      </c>
      <c r="B1063">
        <v>183386</v>
      </c>
      <c r="C1063">
        <v>5.2</v>
      </c>
      <c r="D1063">
        <v>4.8</v>
      </c>
      <c r="E1063">
        <v>5.5</v>
      </c>
      <c r="F1063">
        <v>2004</v>
      </c>
      <c r="G1063" t="s">
        <v>7</v>
      </c>
    </row>
    <row r="1064" spans="1:7" x14ac:dyDescent="0.25">
      <c r="A1064" t="s">
        <v>13</v>
      </c>
      <c r="B1064">
        <v>787343</v>
      </c>
      <c r="C1064">
        <v>4.9000000000000004</v>
      </c>
      <c r="D1064">
        <v>4.7</v>
      </c>
      <c r="E1064">
        <v>5</v>
      </c>
      <c r="F1064">
        <v>2004</v>
      </c>
      <c r="G1064" t="s">
        <v>7</v>
      </c>
    </row>
    <row r="1065" spans="1:7" x14ac:dyDescent="0.25">
      <c r="A1065" t="s">
        <v>28</v>
      </c>
      <c r="B1065">
        <v>883936</v>
      </c>
      <c r="C1065">
        <v>4.8</v>
      </c>
      <c r="D1065">
        <v>4.7</v>
      </c>
      <c r="E1065">
        <v>5</v>
      </c>
      <c r="F1065">
        <v>2004</v>
      </c>
      <c r="G1065" t="s">
        <v>7</v>
      </c>
    </row>
    <row r="1066" spans="1:7" x14ac:dyDescent="0.25">
      <c r="A1066" t="s">
        <v>49</v>
      </c>
      <c r="B1066">
        <v>1554020</v>
      </c>
      <c r="C1066">
        <v>4.3</v>
      </c>
      <c r="D1066">
        <v>4.2</v>
      </c>
      <c r="E1066">
        <v>4.4000000000000004</v>
      </c>
      <c r="F1066">
        <v>2004</v>
      </c>
      <c r="G1066" t="s">
        <v>7</v>
      </c>
    </row>
    <row r="1067" spans="1:7" x14ac:dyDescent="0.25">
      <c r="A1067" t="s">
        <v>26</v>
      </c>
      <c r="B1067">
        <v>768673</v>
      </c>
      <c r="C1067">
        <v>7.7</v>
      </c>
      <c r="D1067">
        <v>7.5</v>
      </c>
      <c r="E1067">
        <v>7.9</v>
      </c>
      <c r="F1067">
        <v>2004</v>
      </c>
      <c r="G1067" t="s">
        <v>7</v>
      </c>
    </row>
    <row r="1068" spans="1:7" x14ac:dyDescent="0.25">
      <c r="A1068" t="s">
        <v>59</v>
      </c>
      <c r="B1068">
        <v>440374</v>
      </c>
      <c r="C1068">
        <v>1.5</v>
      </c>
      <c r="D1068">
        <v>1.4</v>
      </c>
      <c r="E1068">
        <v>1.6</v>
      </c>
      <c r="F1068">
        <v>2004</v>
      </c>
      <c r="G1068" t="s">
        <v>7</v>
      </c>
    </row>
    <row r="1069" spans="1:7" x14ac:dyDescent="0.25">
      <c r="A1069" t="s">
        <v>20</v>
      </c>
      <c r="B1069">
        <v>827519</v>
      </c>
      <c r="C1069">
        <v>3.6</v>
      </c>
      <c r="D1069">
        <v>3.5</v>
      </c>
      <c r="E1069">
        <v>3.8</v>
      </c>
      <c r="F1069">
        <v>2004</v>
      </c>
      <c r="G1069" t="s">
        <v>7</v>
      </c>
    </row>
    <row r="1070" spans="1:7" x14ac:dyDescent="0.25">
      <c r="A1070" t="s">
        <v>51</v>
      </c>
      <c r="B1070">
        <v>258442</v>
      </c>
      <c r="C1070">
        <v>2.5</v>
      </c>
      <c r="D1070">
        <v>2.2999999999999998</v>
      </c>
      <c r="E1070">
        <v>2.7</v>
      </c>
      <c r="F1070">
        <v>2004</v>
      </c>
      <c r="G1070" t="s">
        <v>7</v>
      </c>
    </row>
    <row r="1071" spans="1:7" x14ac:dyDescent="0.25">
      <c r="A1071" t="s">
        <v>29</v>
      </c>
      <c r="B1071">
        <v>366772</v>
      </c>
      <c r="C1071">
        <v>3</v>
      </c>
      <c r="D1071">
        <v>2.8</v>
      </c>
      <c r="E1071">
        <v>3.1</v>
      </c>
      <c r="F1071">
        <v>2004</v>
      </c>
      <c r="G1071" t="s">
        <v>7</v>
      </c>
    </row>
    <row r="1072" spans="1:7" x14ac:dyDescent="0.25">
      <c r="A1072" t="s">
        <v>35</v>
      </c>
      <c r="B1072">
        <v>193708</v>
      </c>
      <c r="C1072">
        <v>3.4</v>
      </c>
      <c r="D1072">
        <v>3.1</v>
      </c>
      <c r="E1072">
        <v>3.6</v>
      </c>
      <c r="F1072">
        <v>2004</v>
      </c>
      <c r="G1072" t="s">
        <v>7</v>
      </c>
    </row>
    <row r="1073" spans="1:7" x14ac:dyDescent="0.25">
      <c r="A1073" t="s">
        <v>14</v>
      </c>
      <c r="B1073">
        <v>1213556</v>
      </c>
      <c r="C1073">
        <v>4.5</v>
      </c>
      <c r="D1073">
        <v>4.4000000000000004</v>
      </c>
      <c r="E1073">
        <v>4.5999999999999996</v>
      </c>
      <c r="F1073">
        <v>2004</v>
      </c>
      <c r="G1073" t="s">
        <v>7</v>
      </c>
    </row>
    <row r="1074" spans="1:7" x14ac:dyDescent="0.25">
      <c r="A1074" t="s">
        <v>60</v>
      </c>
      <c r="B1074">
        <v>296156</v>
      </c>
      <c r="C1074">
        <v>1.2</v>
      </c>
      <c r="D1074">
        <v>1.1000000000000001</v>
      </c>
      <c r="E1074">
        <v>1.4</v>
      </c>
      <c r="F1074">
        <v>2004</v>
      </c>
      <c r="G1074" t="s">
        <v>7</v>
      </c>
    </row>
    <row r="1075" spans="1:7" x14ac:dyDescent="0.25">
      <c r="A1075" t="s">
        <v>36</v>
      </c>
      <c r="B1075">
        <v>2503880</v>
      </c>
      <c r="C1075">
        <v>4.0999999999999996</v>
      </c>
      <c r="D1075">
        <v>4</v>
      </c>
      <c r="E1075">
        <v>4.2</v>
      </c>
      <c r="F1075">
        <v>2004</v>
      </c>
      <c r="G1075" t="s">
        <v>7</v>
      </c>
    </row>
    <row r="1076" spans="1:7" x14ac:dyDescent="0.25">
      <c r="A1076" t="s">
        <v>21</v>
      </c>
      <c r="B1076">
        <v>1261533</v>
      </c>
      <c r="C1076">
        <v>3.6</v>
      </c>
      <c r="D1076">
        <v>3.4</v>
      </c>
      <c r="E1076">
        <v>3.7</v>
      </c>
      <c r="F1076">
        <v>2004</v>
      </c>
      <c r="G1076" t="s">
        <v>7</v>
      </c>
    </row>
    <row r="1077" spans="1:7" x14ac:dyDescent="0.25">
      <c r="A1077" t="s">
        <v>57</v>
      </c>
      <c r="B1077">
        <v>92781</v>
      </c>
      <c r="C1077">
        <v>2.4</v>
      </c>
      <c r="D1077">
        <v>2.1</v>
      </c>
      <c r="E1077">
        <v>2.7</v>
      </c>
      <c r="F1077">
        <v>2004</v>
      </c>
      <c r="G1077" t="s">
        <v>7</v>
      </c>
    </row>
    <row r="1078" spans="1:7" x14ac:dyDescent="0.25">
      <c r="A1078" t="s">
        <v>52</v>
      </c>
      <c r="B1078">
        <v>1679698</v>
      </c>
      <c r="C1078">
        <v>3.6</v>
      </c>
      <c r="D1078">
        <v>3.5</v>
      </c>
      <c r="E1078">
        <v>3.7</v>
      </c>
      <c r="F1078">
        <v>2004</v>
      </c>
      <c r="G1078" t="s">
        <v>7</v>
      </c>
    </row>
    <row r="1079" spans="1:7" x14ac:dyDescent="0.25">
      <c r="A1079" t="s">
        <v>37</v>
      </c>
      <c r="B1079">
        <v>545919</v>
      </c>
      <c r="C1079">
        <v>2</v>
      </c>
      <c r="D1079">
        <v>1.9</v>
      </c>
      <c r="E1079">
        <v>2.1</v>
      </c>
      <c r="F1079">
        <v>2004</v>
      </c>
      <c r="G1079" t="s">
        <v>7</v>
      </c>
    </row>
    <row r="1080" spans="1:7" x14ac:dyDescent="0.25">
      <c r="A1080" t="s">
        <v>30</v>
      </c>
      <c r="B1080">
        <v>511489</v>
      </c>
      <c r="C1080">
        <v>7.9</v>
      </c>
      <c r="D1080">
        <v>7.7</v>
      </c>
      <c r="E1080">
        <v>8.1999999999999993</v>
      </c>
      <c r="F1080">
        <v>2004</v>
      </c>
      <c r="G1080" t="s">
        <v>7</v>
      </c>
    </row>
    <row r="1081" spans="1:7" x14ac:dyDescent="0.25">
      <c r="A1081" t="s">
        <v>22</v>
      </c>
      <c r="B1081">
        <v>1690520</v>
      </c>
      <c r="C1081">
        <v>4</v>
      </c>
      <c r="D1081">
        <v>3.9</v>
      </c>
      <c r="E1081">
        <v>4.0999999999999996</v>
      </c>
      <c r="F1081">
        <v>2004</v>
      </c>
      <c r="G1081" t="s">
        <v>7</v>
      </c>
    </row>
    <row r="1082" spans="1:7" x14ac:dyDescent="0.25">
      <c r="A1082" t="s">
        <v>38</v>
      </c>
      <c r="B1082">
        <v>146041</v>
      </c>
      <c r="C1082">
        <v>4.4000000000000004</v>
      </c>
      <c r="D1082">
        <v>4.0999999999999996</v>
      </c>
      <c r="E1082">
        <v>4.8</v>
      </c>
      <c r="F1082">
        <v>2004</v>
      </c>
      <c r="G1082" t="s">
        <v>7</v>
      </c>
    </row>
    <row r="1083" spans="1:7" x14ac:dyDescent="0.25">
      <c r="A1083" t="s">
        <v>15</v>
      </c>
      <c r="B1083">
        <v>630448</v>
      </c>
      <c r="C1083">
        <v>2.2000000000000002</v>
      </c>
      <c r="D1083">
        <v>2.1</v>
      </c>
      <c r="E1083">
        <v>2.2999999999999998</v>
      </c>
      <c r="F1083">
        <v>2004</v>
      </c>
      <c r="G1083" t="s">
        <v>7</v>
      </c>
    </row>
    <row r="1084" spans="1:7" x14ac:dyDescent="0.25">
      <c r="A1084" t="s">
        <v>53</v>
      </c>
      <c r="B1084">
        <v>112368</v>
      </c>
      <c r="C1084">
        <v>3.1</v>
      </c>
      <c r="D1084">
        <v>2.8</v>
      </c>
      <c r="E1084">
        <v>3.4</v>
      </c>
      <c r="F1084">
        <v>2004</v>
      </c>
      <c r="G1084" t="s">
        <v>7</v>
      </c>
    </row>
    <row r="1085" spans="1:7" x14ac:dyDescent="0.25">
      <c r="A1085" t="s">
        <v>27</v>
      </c>
      <c r="B1085">
        <v>843716</v>
      </c>
      <c r="C1085">
        <v>2.2999999999999998</v>
      </c>
      <c r="D1085">
        <v>2.2000000000000002</v>
      </c>
      <c r="E1085">
        <v>2.4</v>
      </c>
      <c r="F1085">
        <v>2004</v>
      </c>
      <c r="G1085" t="s">
        <v>7</v>
      </c>
    </row>
    <row r="1086" spans="1:7" x14ac:dyDescent="0.25">
      <c r="A1086" t="s">
        <v>61</v>
      </c>
      <c r="B1086">
        <v>3866616</v>
      </c>
      <c r="C1086">
        <v>3</v>
      </c>
      <c r="D1086">
        <v>3</v>
      </c>
      <c r="E1086">
        <v>3.1</v>
      </c>
      <c r="F1086">
        <v>2004</v>
      </c>
      <c r="G1086" t="s">
        <v>7</v>
      </c>
    </row>
    <row r="1087" spans="1:7" x14ac:dyDescent="0.25">
      <c r="A1087" t="s">
        <v>23</v>
      </c>
      <c r="B1087">
        <v>453483</v>
      </c>
      <c r="C1087">
        <v>2.7</v>
      </c>
      <c r="D1087">
        <v>2.5</v>
      </c>
      <c r="E1087">
        <v>2.8</v>
      </c>
      <c r="F1087">
        <v>2004</v>
      </c>
      <c r="G1087" t="s">
        <v>7</v>
      </c>
    </row>
    <row r="1088" spans="1:7" x14ac:dyDescent="0.25">
      <c r="A1088" t="s">
        <v>55</v>
      </c>
      <c r="B1088">
        <v>88167</v>
      </c>
      <c r="C1088">
        <v>3</v>
      </c>
      <c r="D1088">
        <v>2.7</v>
      </c>
      <c r="E1088">
        <v>3.4</v>
      </c>
      <c r="F1088">
        <v>2004</v>
      </c>
      <c r="G1088" t="s">
        <v>7</v>
      </c>
    </row>
    <row r="1089" spans="1:7" x14ac:dyDescent="0.25">
      <c r="A1089" t="s">
        <v>54</v>
      </c>
      <c r="B1089">
        <v>1099140</v>
      </c>
      <c r="C1089">
        <v>3.6</v>
      </c>
      <c r="D1089">
        <v>3.5</v>
      </c>
      <c r="E1089">
        <v>3.7</v>
      </c>
      <c r="F1089">
        <v>2004</v>
      </c>
      <c r="G1089" t="s">
        <v>7</v>
      </c>
    </row>
    <row r="1090" spans="1:7" x14ac:dyDescent="0.25">
      <c r="A1090" t="s">
        <v>39</v>
      </c>
      <c r="B1090">
        <v>936865</v>
      </c>
      <c r="C1090">
        <v>3.4</v>
      </c>
      <c r="D1090">
        <v>3.3</v>
      </c>
      <c r="E1090">
        <v>3.5</v>
      </c>
      <c r="F1090">
        <v>2004</v>
      </c>
      <c r="G1090" t="s">
        <v>7</v>
      </c>
    </row>
    <row r="1091" spans="1:7" x14ac:dyDescent="0.25">
      <c r="A1091" t="s">
        <v>16</v>
      </c>
      <c r="B1091">
        <v>251197</v>
      </c>
      <c r="C1091">
        <v>2.2000000000000002</v>
      </c>
      <c r="D1091">
        <v>2.1</v>
      </c>
      <c r="E1091">
        <v>2.4</v>
      </c>
      <c r="F1091">
        <v>2004</v>
      </c>
      <c r="G1091" t="s">
        <v>7</v>
      </c>
    </row>
    <row r="1092" spans="1:7" x14ac:dyDescent="0.25">
      <c r="A1092" t="s">
        <v>24</v>
      </c>
      <c r="B1092">
        <v>778589</v>
      </c>
      <c r="C1092">
        <v>4.7</v>
      </c>
      <c r="D1092">
        <v>4.5999999999999996</v>
      </c>
      <c r="E1092">
        <v>4.9000000000000004</v>
      </c>
      <c r="F1092">
        <v>2004</v>
      </c>
      <c r="G1092" t="s">
        <v>7</v>
      </c>
    </row>
    <row r="1093" spans="1:7" x14ac:dyDescent="0.25">
      <c r="A1093" t="s">
        <v>17</v>
      </c>
      <c r="B1093">
        <v>678578</v>
      </c>
      <c r="C1093">
        <v>2.6</v>
      </c>
      <c r="D1093">
        <v>2.5</v>
      </c>
      <c r="E1093">
        <v>2.7</v>
      </c>
      <c r="F1093">
        <v>2005</v>
      </c>
      <c r="G1093" t="s">
        <v>7</v>
      </c>
    </row>
    <row r="1094" spans="1:7" x14ac:dyDescent="0.25">
      <c r="A1094" t="s">
        <v>41</v>
      </c>
      <c r="B1094">
        <v>121440</v>
      </c>
      <c r="C1094">
        <v>3</v>
      </c>
      <c r="D1094">
        <v>2.7</v>
      </c>
      <c r="E1094">
        <v>3.4</v>
      </c>
      <c r="F1094">
        <v>2005</v>
      </c>
      <c r="G1094" t="s">
        <v>7</v>
      </c>
    </row>
    <row r="1095" spans="1:7" x14ac:dyDescent="0.25">
      <c r="A1095" t="s">
        <v>11</v>
      </c>
      <c r="B1095">
        <v>1000752</v>
      </c>
      <c r="C1095">
        <v>3.1</v>
      </c>
      <c r="D1095">
        <v>3</v>
      </c>
      <c r="E1095">
        <v>3.2</v>
      </c>
      <c r="F1095">
        <v>2005</v>
      </c>
      <c r="G1095" t="s">
        <v>7</v>
      </c>
    </row>
    <row r="1096" spans="1:7" x14ac:dyDescent="0.25">
      <c r="A1096" t="s">
        <v>18</v>
      </c>
      <c r="B1096">
        <v>425018</v>
      </c>
      <c r="C1096">
        <v>3.1</v>
      </c>
      <c r="D1096">
        <v>3</v>
      </c>
      <c r="E1096">
        <v>3.3</v>
      </c>
      <c r="F1096">
        <v>2005</v>
      </c>
      <c r="G1096" t="s">
        <v>7</v>
      </c>
    </row>
    <row r="1097" spans="1:7" x14ac:dyDescent="0.25">
      <c r="A1097" t="s">
        <v>42</v>
      </c>
      <c r="B1097">
        <v>5801532</v>
      </c>
      <c r="C1097">
        <v>4.4000000000000004</v>
      </c>
      <c r="D1097">
        <v>4.3</v>
      </c>
      <c r="E1097">
        <v>4.4000000000000004</v>
      </c>
      <c r="F1097">
        <v>2005</v>
      </c>
      <c r="G1097" t="s">
        <v>7</v>
      </c>
    </row>
    <row r="1098" spans="1:7" x14ac:dyDescent="0.25">
      <c r="A1098" t="s">
        <v>19</v>
      </c>
      <c r="B1098">
        <v>697217</v>
      </c>
      <c r="C1098">
        <v>1.8</v>
      </c>
      <c r="D1098">
        <v>1.7</v>
      </c>
      <c r="E1098">
        <v>1.9</v>
      </c>
      <c r="F1098">
        <v>2005</v>
      </c>
      <c r="G1098" t="s">
        <v>7</v>
      </c>
    </row>
    <row r="1099" spans="1:7" x14ac:dyDescent="0.25">
      <c r="A1099" t="s">
        <v>31</v>
      </c>
      <c r="B1099">
        <v>521079</v>
      </c>
      <c r="C1099">
        <v>5.0999999999999996</v>
      </c>
      <c r="D1099">
        <v>4.9000000000000004</v>
      </c>
      <c r="E1099">
        <v>5.3</v>
      </c>
      <c r="F1099">
        <v>2005</v>
      </c>
      <c r="G1099" t="s">
        <v>7</v>
      </c>
    </row>
    <row r="1100" spans="1:7" x14ac:dyDescent="0.25">
      <c r="A1100" t="s">
        <v>43</v>
      </c>
      <c r="B1100">
        <v>111746</v>
      </c>
      <c r="C1100">
        <v>3.9</v>
      </c>
      <c r="D1100">
        <v>3.6</v>
      </c>
      <c r="E1100">
        <v>4.3</v>
      </c>
      <c r="F1100">
        <v>2005</v>
      </c>
      <c r="G1100" t="s">
        <v>7</v>
      </c>
    </row>
    <row r="1101" spans="1:7" x14ac:dyDescent="0.25">
      <c r="A1101" t="s">
        <v>25</v>
      </c>
      <c r="B1101">
        <v>2424459</v>
      </c>
      <c r="C1101">
        <v>3</v>
      </c>
      <c r="D1101">
        <v>3</v>
      </c>
      <c r="E1101">
        <v>3.1</v>
      </c>
      <c r="F1101">
        <v>2005</v>
      </c>
      <c r="G1101" t="s">
        <v>7</v>
      </c>
    </row>
    <row r="1102" spans="1:7" x14ac:dyDescent="0.25">
      <c r="A1102" t="s">
        <v>12</v>
      </c>
      <c r="B1102">
        <v>1431431</v>
      </c>
      <c r="C1102">
        <v>3.8</v>
      </c>
      <c r="D1102">
        <v>3.7</v>
      </c>
      <c r="E1102">
        <v>3.9</v>
      </c>
      <c r="F1102">
        <v>2005</v>
      </c>
      <c r="G1102" t="s">
        <v>7</v>
      </c>
    </row>
    <row r="1103" spans="1:7" x14ac:dyDescent="0.25">
      <c r="A1103" t="s">
        <v>56</v>
      </c>
      <c r="B1103">
        <v>166989</v>
      </c>
      <c r="C1103">
        <v>4.7</v>
      </c>
      <c r="D1103">
        <v>4.4000000000000004</v>
      </c>
      <c r="E1103">
        <v>5</v>
      </c>
      <c r="F1103">
        <v>2005</v>
      </c>
      <c r="G1103" t="s">
        <v>7</v>
      </c>
    </row>
    <row r="1104" spans="1:7" x14ac:dyDescent="0.25">
      <c r="A1104" t="s">
        <v>32</v>
      </c>
      <c r="B1104">
        <v>239211</v>
      </c>
      <c r="C1104">
        <v>3.4</v>
      </c>
      <c r="D1104">
        <v>3.2</v>
      </c>
      <c r="E1104">
        <v>3.6</v>
      </c>
      <c r="F1104">
        <v>2005</v>
      </c>
      <c r="G1104" t="s">
        <v>7</v>
      </c>
    </row>
    <row r="1105" spans="1:7" x14ac:dyDescent="0.25">
      <c r="A1105" t="s">
        <v>45</v>
      </c>
      <c r="B1105">
        <v>1891388</v>
      </c>
      <c r="C1105">
        <v>4</v>
      </c>
      <c r="D1105">
        <v>3.9</v>
      </c>
      <c r="E1105">
        <v>4.0999999999999996</v>
      </c>
      <c r="F1105">
        <v>2005</v>
      </c>
      <c r="G1105" t="s">
        <v>7</v>
      </c>
    </row>
    <row r="1106" spans="1:7" x14ac:dyDescent="0.25">
      <c r="A1106" t="s">
        <v>33</v>
      </c>
      <c r="B1106">
        <v>949054</v>
      </c>
      <c r="C1106">
        <v>6.5</v>
      </c>
      <c r="D1106">
        <v>6.3</v>
      </c>
      <c r="E1106">
        <v>6.6</v>
      </c>
      <c r="F1106">
        <v>2005</v>
      </c>
      <c r="G1106" t="s">
        <v>7</v>
      </c>
    </row>
    <row r="1107" spans="1:7" x14ac:dyDescent="0.25">
      <c r="A1107" t="s">
        <v>44</v>
      </c>
      <c r="B1107">
        <v>439221</v>
      </c>
      <c r="C1107">
        <v>2.6</v>
      </c>
      <c r="D1107">
        <v>2.4</v>
      </c>
      <c r="E1107">
        <v>2.8</v>
      </c>
      <c r="F1107">
        <v>2005</v>
      </c>
      <c r="G1107" t="s">
        <v>7</v>
      </c>
    </row>
    <row r="1108" spans="1:7" x14ac:dyDescent="0.25">
      <c r="A1108" t="s">
        <v>46</v>
      </c>
      <c r="B1108">
        <v>415344</v>
      </c>
      <c r="C1108">
        <v>2.9</v>
      </c>
      <c r="D1108">
        <v>2.8</v>
      </c>
      <c r="E1108">
        <v>3.1</v>
      </c>
      <c r="F1108">
        <v>2005</v>
      </c>
      <c r="G1108" t="s">
        <v>7</v>
      </c>
    </row>
    <row r="1109" spans="1:7" x14ac:dyDescent="0.25">
      <c r="A1109" t="s">
        <v>47</v>
      </c>
      <c r="B1109">
        <v>586381</v>
      </c>
      <c r="C1109">
        <v>2.9</v>
      </c>
      <c r="D1109">
        <v>2.8</v>
      </c>
      <c r="E1109">
        <v>3.1</v>
      </c>
      <c r="F1109">
        <v>2005</v>
      </c>
      <c r="G1109" t="s">
        <v>7</v>
      </c>
    </row>
    <row r="1110" spans="1:7" x14ac:dyDescent="0.25">
      <c r="A1110" t="s">
        <v>48</v>
      </c>
      <c r="B1110">
        <v>578261</v>
      </c>
      <c r="C1110">
        <v>2.7</v>
      </c>
      <c r="D1110">
        <v>2.6</v>
      </c>
      <c r="E1110">
        <v>2.9</v>
      </c>
      <c r="F1110">
        <v>2005</v>
      </c>
      <c r="G1110" t="s">
        <v>7</v>
      </c>
    </row>
    <row r="1111" spans="1:7" x14ac:dyDescent="0.25">
      <c r="A1111" t="s">
        <v>34</v>
      </c>
      <c r="B1111">
        <v>179838</v>
      </c>
      <c r="C1111">
        <v>6.2</v>
      </c>
      <c r="D1111">
        <v>5.8</v>
      </c>
      <c r="E1111">
        <v>6.6</v>
      </c>
      <c r="F1111">
        <v>2005</v>
      </c>
      <c r="G1111" t="s">
        <v>7</v>
      </c>
    </row>
    <row r="1112" spans="1:7" x14ac:dyDescent="0.25">
      <c r="A1112" t="s">
        <v>13</v>
      </c>
      <c r="B1112">
        <v>778943</v>
      </c>
      <c r="C1112">
        <v>5.6</v>
      </c>
      <c r="D1112">
        <v>5.4</v>
      </c>
      <c r="E1112">
        <v>5.8</v>
      </c>
      <c r="F1112">
        <v>2005</v>
      </c>
      <c r="G1112" t="s">
        <v>7</v>
      </c>
    </row>
    <row r="1113" spans="1:7" x14ac:dyDescent="0.25">
      <c r="A1113" t="s">
        <v>28</v>
      </c>
      <c r="B1113">
        <v>879050</v>
      </c>
      <c r="C1113">
        <v>5.5</v>
      </c>
      <c r="D1113">
        <v>5.3</v>
      </c>
      <c r="E1113">
        <v>5.6</v>
      </c>
      <c r="F1113">
        <v>2005</v>
      </c>
      <c r="G1113" t="s">
        <v>7</v>
      </c>
    </row>
    <row r="1114" spans="1:7" x14ac:dyDescent="0.25">
      <c r="A1114" t="s">
        <v>49</v>
      </c>
      <c r="B1114">
        <v>1547451</v>
      </c>
      <c r="C1114">
        <v>5.0999999999999996</v>
      </c>
      <c r="D1114">
        <v>5</v>
      </c>
      <c r="E1114">
        <v>5.2</v>
      </c>
      <c r="F1114">
        <v>2005</v>
      </c>
      <c r="G1114" t="s">
        <v>7</v>
      </c>
    </row>
    <row r="1115" spans="1:7" x14ac:dyDescent="0.25">
      <c r="A1115" t="s">
        <v>26</v>
      </c>
      <c r="B1115">
        <v>767680</v>
      </c>
      <c r="C1115">
        <v>9.1</v>
      </c>
      <c r="D1115">
        <v>8.9</v>
      </c>
      <c r="E1115">
        <v>9.3000000000000007</v>
      </c>
      <c r="F1115">
        <v>2005</v>
      </c>
      <c r="G1115" t="s">
        <v>7</v>
      </c>
    </row>
    <row r="1116" spans="1:7" x14ac:dyDescent="0.25">
      <c r="A1116" t="s">
        <v>59</v>
      </c>
      <c r="B1116">
        <v>440341</v>
      </c>
      <c r="C1116">
        <v>1.6</v>
      </c>
      <c r="D1116">
        <v>1.5</v>
      </c>
      <c r="E1116">
        <v>1.7</v>
      </c>
      <c r="F1116">
        <v>2005</v>
      </c>
      <c r="G1116" t="s">
        <v>7</v>
      </c>
    </row>
    <row r="1117" spans="1:7" x14ac:dyDescent="0.25">
      <c r="A1117" t="s">
        <v>20</v>
      </c>
      <c r="B1117">
        <v>831636</v>
      </c>
      <c r="C1117">
        <v>4.2</v>
      </c>
      <c r="D1117">
        <v>4.0999999999999996</v>
      </c>
      <c r="E1117">
        <v>4.4000000000000004</v>
      </c>
      <c r="F1117">
        <v>2005</v>
      </c>
      <c r="G1117" t="s">
        <v>7</v>
      </c>
    </row>
    <row r="1118" spans="1:7" x14ac:dyDescent="0.25">
      <c r="A1118" t="s">
        <v>50</v>
      </c>
      <c r="B1118">
        <v>134039</v>
      </c>
      <c r="C1118">
        <v>2.1</v>
      </c>
      <c r="D1118">
        <v>1.9</v>
      </c>
      <c r="E1118">
        <v>2.4</v>
      </c>
      <c r="F1118">
        <v>2005</v>
      </c>
      <c r="G1118" t="s">
        <v>7</v>
      </c>
    </row>
    <row r="1119" spans="1:7" x14ac:dyDescent="0.25">
      <c r="A1119" t="s">
        <v>51</v>
      </c>
      <c r="B1119">
        <v>258295</v>
      </c>
      <c r="C1119">
        <v>3.1</v>
      </c>
      <c r="D1119">
        <v>2.9</v>
      </c>
      <c r="E1119">
        <v>3.3</v>
      </c>
      <c r="F1119">
        <v>2005</v>
      </c>
      <c r="G1119" t="s">
        <v>7</v>
      </c>
    </row>
    <row r="1120" spans="1:7" x14ac:dyDescent="0.25">
      <c r="A1120" t="s">
        <v>29</v>
      </c>
      <c r="B1120">
        <v>378596</v>
      </c>
      <c r="C1120">
        <v>3.5</v>
      </c>
      <c r="D1120">
        <v>3.3</v>
      </c>
      <c r="E1120">
        <v>3.7</v>
      </c>
      <c r="F1120">
        <v>2005</v>
      </c>
      <c r="G1120" t="s">
        <v>7</v>
      </c>
    </row>
    <row r="1121" spans="1:7" x14ac:dyDescent="0.25">
      <c r="A1121" t="s">
        <v>35</v>
      </c>
      <c r="B1121">
        <v>192270</v>
      </c>
      <c r="C1121">
        <v>3.9</v>
      </c>
      <c r="D1121">
        <v>3.6</v>
      </c>
      <c r="E1121">
        <v>4.2</v>
      </c>
      <c r="F1121">
        <v>2005</v>
      </c>
      <c r="G1121" t="s">
        <v>7</v>
      </c>
    </row>
    <row r="1122" spans="1:7" x14ac:dyDescent="0.25">
      <c r="A1122" t="s">
        <v>14</v>
      </c>
      <c r="B1122">
        <v>1214239</v>
      </c>
      <c r="C1122">
        <v>5.2</v>
      </c>
      <c r="D1122">
        <v>5.0999999999999996</v>
      </c>
      <c r="E1122">
        <v>5.3</v>
      </c>
      <c r="F1122">
        <v>2005</v>
      </c>
      <c r="G1122" t="s">
        <v>7</v>
      </c>
    </row>
    <row r="1123" spans="1:7" x14ac:dyDescent="0.25">
      <c r="A1123" t="s">
        <v>60</v>
      </c>
      <c r="B1123">
        <v>295548</v>
      </c>
      <c r="C1123">
        <v>1.5</v>
      </c>
      <c r="D1123">
        <v>1.4</v>
      </c>
      <c r="E1123">
        <v>1.6</v>
      </c>
      <c r="F1123">
        <v>2005</v>
      </c>
      <c r="G1123" t="s">
        <v>7</v>
      </c>
    </row>
    <row r="1124" spans="1:7" x14ac:dyDescent="0.25">
      <c r="A1124" t="s">
        <v>36</v>
      </c>
      <c r="B1124">
        <v>2478126</v>
      </c>
      <c r="C1124">
        <v>4.5999999999999996</v>
      </c>
      <c r="D1124">
        <v>4.5999999999999996</v>
      </c>
      <c r="E1124">
        <v>4.7</v>
      </c>
      <c r="F1124">
        <v>2005</v>
      </c>
      <c r="G1124" t="s">
        <v>7</v>
      </c>
    </row>
    <row r="1125" spans="1:7" x14ac:dyDescent="0.25">
      <c r="A1125" t="s">
        <v>21</v>
      </c>
      <c r="B1125">
        <v>1289760</v>
      </c>
      <c r="C1125">
        <v>4.0999999999999996</v>
      </c>
      <c r="D1125">
        <v>4</v>
      </c>
      <c r="E1125">
        <v>4.2</v>
      </c>
      <c r="F1125">
        <v>2005</v>
      </c>
      <c r="G1125" t="s">
        <v>7</v>
      </c>
    </row>
    <row r="1126" spans="1:7" x14ac:dyDescent="0.25">
      <c r="A1126" t="s">
        <v>57</v>
      </c>
      <c r="B1126">
        <v>90652</v>
      </c>
      <c r="C1126">
        <v>2.9</v>
      </c>
      <c r="D1126">
        <v>2.6</v>
      </c>
      <c r="E1126">
        <v>3.3</v>
      </c>
      <c r="F1126">
        <v>2005</v>
      </c>
      <c r="G1126" t="s">
        <v>7</v>
      </c>
    </row>
    <row r="1127" spans="1:7" x14ac:dyDescent="0.25">
      <c r="A1127" t="s">
        <v>52</v>
      </c>
      <c r="B1127">
        <v>1674038</v>
      </c>
      <c r="C1127">
        <v>4.3</v>
      </c>
      <c r="D1127">
        <v>4.2</v>
      </c>
      <c r="E1127">
        <v>4.4000000000000004</v>
      </c>
      <c r="F1127">
        <v>2005</v>
      </c>
      <c r="G1127" t="s">
        <v>7</v>
      </c>
    </row>
    <row r="1128" spans="1:7" x14ac:dyDescent="0.25">
      <c r="A1128" t="s">
        <v>37</v>
      </c>
      <c r="B1128">
        <v>548852</v>
      </c>
      <c r="C1128">
        <v>2.4</v>
      </c>
      <c r="D1128">
        <v>2.2999999999999998</v>
      </c>
      <c r="E1128">
        <v>2.5</v>
      </c>
      <c r="F1128">
        <v>2005</v>
      </c>
      <c r="G1128" t="s">
        <v>7</v>
      </c>
    </row>
    <row r="1129" spans="1:7" x14ac:dyDescent="0.25">
      <c r="A1129" t="s">
        <v>30</v>
      </c>
      <c r="B1129">
        <v>510269</v>
      </c>
      <c r="C1129">
        <v>8.8000000000000007</v>
      </c>
      <c r="D1129">
        <v>8.6</v>
      </c>
      <c r="E1129">
        <v>9.1</v>
      </c>
      <c r="F1129">
        <v>2005</v>
      </c>
      <c r="G1129" t="s">
        <v>7</v>
      </c>
    </row>
    <row r="1130" spans="1:7" x14ac:dyDescent="0.25">
      <c r="A1130" t="s">
        <v>22</v>
      </c>
      <c r="B1130">
        <v>1690385</v>
      </c>
      <c r="C1130">
        <v>4.7</v>
      </c>
      <c r="D1130">
        <v>4.5999999999999996</v>
      </c>
      <c r="E1130">
        <v>4.8</v>
      </c>
      <c r="F1130">
        <v>2005</v>
      </c>
      <c r="G1130" t="s">
        <v>7</v>
      </c>
    </row>
    <row r="1131" spans="1:7" x14ac:dyDescent="0.25">
      <c r="A1131" t="s">
        <v>38</v>
      </c>
      <c r="B1131">
        <v>142154</v>
      </c>
      <c r="C1131">
        <v>5.4</v>
      </c>
      <c r="D1131">
        <v>5.0999999999999996</v>
      </c>
      <c r="E1131">
        <v>5.8</v>
      </c>
      <c r="F1131">
        <v>2005</v>
      </c>
      <c r="G1131" t="s">
        <v>7</v>
      </c>
    </row>
    <row r="1132" spans="1:7" x14ac:dyDescent="0.25">
      <c r="A1132" t="s">
        <v>15</v>
      </c>
      <c r="B1132">
        <v>627135</v>
      </c>
      <c r="C1132">
        <v>2.5</v>
      </c>
      <c r="D1132">
        <v>2.4</v>
      </c>
      <c r="E1132">
        <v>2.7</v>
      </c>
      <c r="F1132">
        <v>2005</v>
      </c>
      <c r="G1132" t="s">
        <v>7</v>
      </c>
    </row>
    <row r="1133" spans="1:7" x14ac:dyDescent="0.25">
      <c r="A1133" t="s">
        <v>53</v>
      </c>
      <c r="B1133">
        <v>111325</v>
      </c>
      <c r="C1133">
        <v>3.5</v>
      </c>
      <c r="D1133">
        <v>3.2</v>
      </c>
      <c r="E1133">
        <v>3.9</v>
      </c>
      <c r="F1133">
        <v>2005</v>
      </c>
      <c r="G1133" t="s">
        <v>7</v>
      </c>
    </row>
    <row r="1134" spans="1:7" x14ac:dyDescent="0.25">
      <c r="A1134" t="s">
        <v>27</v>
      </c>
      <c r="B1134">
        <v>852932</v>
      </c>
      <c r="C1134">
        <v>2.6</v>
      </c>
      <c r="D1134">
        <v>2.5</v>
      </c>
      <c r="E1134">
        <v>2.7</v>
      </c>
      <c r="F1134">
        <v>2005</v>
      </c>
      <c r="G1134" t="s">
        <v>7</v>
      </c>
    </row>
    <row r="1135" spans="1:7" x14ac:dyDescent="0.25">
      <c r="A1135" t="s">
        <v>61</v>
      </c>
      <c r="B1135">
        <v>3967303</v>
      </c>
      <c r="C1135">
        <v>3.5</v>
      </c>
      <c r="D1135">
        <v>3.4</v>
      </c>
      <c r="E1135">
        <v>3.5</v>
      </c>
      <c r="F1135">
        <v>2005</v>
      </c>
      <c r="G1135" t="s">
        <v>7</v>
      </c>
    </row>
    <row r="1136" spans="1:7" x14ac:dyDescent="0.25">
      <c r="A1136" t="s">
        <v>23</v>
      </c>
      <c r="B1136">
        <v>462190</v>
      </c>
      <c r="C1136">
        <v>3.2</v>
      </c>
      <c r="D1136">
        <v>3</v>
      </c>
      <c r="E1136">
        <v>3.4</v>
      </c>
      <c r="F1136">
        <v>2005</v>
      </c>
      <c r="G1136" t="s">
        <v>7</v>
      </c>
    </row>
    <row r="1137" spans="1:7" x14ac:dyDescent="0.25">
      <c r="A1137" t="s">
        <v>55</v>
      </c>
      <c r="B1137">
        <v>86388</v>
      </c>
      <c r="C1137">
        <v>3.1</v>
      </c>
      <c r="D1137">
        <v>2.8</v>
      </c>
      <c r="E1137">
        <v>3.5</v>
      </c>
      <c r="F1137">
        <v>2005</v>
      </c>
      <c r="G1137" t="s">
        <v>7</v>
      </c>
    </row>
    <row r="1138" spans="1:7" x14ac:dyDescent="0.25">
      <c r="A1138" t="s">
        <v>54</v>
      </c>
      <c r="B1138">
        <v>1104321</v>
      </c>
      <c r="C1138">
        <v>4.3</v>
      </c>
      <c r="D1138">
        <v>4.2</v>
      </c>
      <c r="E1138">
        <v>4.5</v>
      </c>
      <c r="F1138">
        <v>2005</v>
      </c>
      <c r="G1138" t="s">
        <v>7</v>
      </c>
    </row>
    <row r="1139" spans="1:7" x14ac:dyDescent="0.25">
      <c r="A1139" t="s">
        <v>39</v>
      </c>
      <c r="B1139">
        <v>946606</v>
      </c>
      <c r="C1139">
        <v>4</v>
      </c>
      <c r="D1139">
        <v>3.9</v>
      </c>
      <c r="E1139">
        <v>4.2</v>
      </c>
      <c r="F1139">
        <v>2005</v>
      </c>
      <c r="G1139" t="s">
        <v>7</v>
      </c>
    </row>
    <row r="1140" spans="1:7" x14ac:dyDescent="0.25">
      <c r="A1140" t="s">
        <v>16</v>
      </c>
      <c r="B1140">
        <v>250295</v>
      </c>
      <c r="C1140">
        <v>2.6</v>
      </c>
      <c r="D1140">
        <v>2.4</v>
      </c>
      <c r="E1140">
        <v>2.8</v>
      </c>
      <c r="F1140">
        <v>2005</v>
      </c>
      <c r="G1140" t="s">
        <v>7</v>
      </c>
    </row>
    <row r="1141" spans="1:7" x14ac:dyDescent="0.25">
      <c r="A1141" t="s">
        <v>24</v>
      </c>
      <c r="B1141">
        <v>783574</v>
      </c>
      <c r="C1141">
        <v>5.4</v>
      </c>
      <c r="D1141">
        <v>5.3</v>
      </c>
      <c r="E1141">
        <v>5.6</v>
      </c>
      <c r="F1141">
        <v>2005</v>
      </c>
      <c r="G1141" t="s">
        <v>7</v>
      </c>
    </row>
    <row r="1142" spans="1:7" x14ac:dyDescent="0.25">
      <c r="A1142" t="s">
        <v>40</v>
      </c>
      <c r="B1142">
        <v>77589</v>
      </c>
      <c r="C1142">
        <v>2.9</v>
      </c>
      <c r="D1142">
        <v>2.5</v>
      </c>
      <c r="E1142">
        <v>3.3</v>
      </c>
      <c r="F1142">
        <v>2005</v>
      </c>
      <c r="G1142" t="s">
        <v>7</v>
      </c>
    </row>
    <row r="1143" spans="1:7" x14ac:dyDescent="0.25">
      <c r="A1143" t="s">
        <v>17</v>
      </c>
      <c r="B1143">
        <v>681551</v>
      </c>
      <c r="C1143">
        <v>3</v>
      </c>
      <c r="D1143">
        <v>2.9</v>
      </c>
      <c r="E1143">
        <v>3.1</v>
      </c>
      <c r="F1143">
        <v>2006</v>
      </c>
      <c r="G1143" t="s">
        <v>7</v>
      </c>
    </row>
    <row r="1144" spans="1:7" x14ac:dyDescent="0.25">
      <c r="A1144" t="s">
        <v>41</v>
      </c>
      <c r="B1144">
        <v>120981</v>
      </c>
      <c r="C1144">
        <v>3.5</v>
      </c>
      <c r="D1144">
        <v>3.2</v>
      </c>
      <c r="E1144">
        <v>3.9</v>
      </c>
      <c r="F1144">
        <v>2006</v>
      </c>
      <c r="G1144" t="s">
        <v>7</v>
      </c>
    </row>
    <row r="1145" spans="1:7" x14ac:dyDescent="0.25">
      <c r="A1145" t="s">
        <v>11</v>
      </c>
      <c r="B1145">
        <v>967743</v>
      </c>
      <c r="C1145">
        <v>3.9</v>
      </c>
      <c r="D1145">
        <v>3.8</v>
      </c>
      <c r="E1145">
        <v>4</v>
      </c>
      <c r="F1145">
        <v>2006</v>
      </c>
      <c r="G1145" t="s">
        <v>7</v>
      </c>
    </row>
    <row r="1146" spans="1:7" x14ac:dyDescent="0.25">
      <c r="A1146" t="s">
        <v>18</v>
      </c>
      <c r="B1146">
        <v>426896</v>
      </c>
      <c r="C1146">
        <v>3.6</v>
      </c>
      <c r="D1146">
        <v>3.4</v>
      </c>
      <c r="E1146">
        <v>3.8</v>
      </c>
      <c r="F1146">
        <v>2006</v>
      </c>
      <c r="G1146" t="s">
        <v>7</v>
      </c>
    </row>
    <row r="1147" spans="1:7" x14ac:dyDescent="0.25">
      <c r="A1147" t="s">
        <v>42</v>
      </c>
      <c r="B1147">
        <v>5824922</v>
      </c>
      <c r="C1147">
        <v>5.0999999999999996</v>
      </c>
      <c r="D1147">
        <v>5</v>
      </c>
      <c r="E1147">
        <v>5.0999999999999996</v>
      </c>
      <c r="F1147">
        <v>2006</v>
      </c>
      <c r="G1147" t="s">
        <v>7</v>
      </c>
    </row>
    <row r="1148" spans="1:7" x14ac:dyDescent="0.25">
      <c r="A1148" t="s">
        <v>19</v>
      </c>
      <c r="B1148">
        <v>708550</v>
      </c>
      <c r="C1148">
        <v>2.2000000000000002</v>
      </c>
      <c r="D1148">
        <v>2.1</v>
      </c>
      <c r="E1148">
        <v>2.2999999999999998</v>
      </c>
      <c r="F1148">
        <v>2006</v>
      </c>
      <c r="G1148" t="s">
        <v>7</v>
      </c>
    </row>
    <row r="1149" spans="1:7" x14ac:dyDescent="0.25">
      <c r="A1149" t="s">
        <v>31</v>
      </c>
      <c r="B1149">
        <v>520689</v>
      </c>
      <c r="C1149">
        <v>6</v>
      </c>
      <c r="D1149">
        <v>5.8</v>
      </c>
      <c r="E1149">
        <v>6.2</v>
      </c>
      <c r="F1149">
        <v>2006</v>
      </c>
      <c r="G1149" t="s">
        <v>7</v>
      </c>
    </row>
    <row r="1150" spans="1:7" x14ac:dyDescent="0.25">
      <c r="A1150" t="s">
        <v>43</v>
      </c>
      <c r="B1150">
        <v>112988</v>
      </c>
      <c r="C1150">
        <v>4.5999999999999996</v>
      </c>
      <c r="D1150">
        <v>4.2</v>
      </c>
      <c r="E1150">
        <v>5</v>
      </c>
      <c r="F1150">
        <v>2006</v>
      </c>
      <c r="G1150" t="s">
        <v>7</v>
      </c>
    </row>
    <row r="1151" spans="1:7" x14ac:dyDescent="0.25">
      <c r="A1151" t="s">
        <v>25</v>
      </c>
      <c r="B1151">
        <v>2423333</v>
      </c>
      <c r="C1151">
        <v>3.5</v>
      </c>
      <c r="D1151">
        <v>3.4</v>
      </c>
      <c r="E1151">
        <v>3.6</v>
      </c>
      <c r="F1151">
        <v>2006</v>
      </c>
      <c r="G1151" t="s">
        <v>7</v>
      </c>
    </row>
    <row r="1152" spans="1:7" x14ac:dyDescent="0.25">
      <c r="A1152" t="s">
        <v>12</v>
      </c>
      <c r="B1152">
        <v>1459386</v>
      </c>
      <c r="C1152">
        <v>4.5</v>
      </c>
      <c r="D1152">
        <v>4.4000000000000004</v>
      </c>
      <c r="E1152">
        <v>4.5999999999999996</v>
      </c>
      <c r="F1152">
        <v>2006</v>
      </c>
      <c r="G1152" t="s">
        <v>7</v>
      </c>
    </row>
    <row r="1153" spans="1:7" x14ac:dyDescent="0.25">
      <c r="A1153" t="s">
        <v>56</v>
      </c>
      <c r="B1153">
        <v>165116</v>
      </c>
      <c r="C1153">
        <v>5</v>
      </c>
      <c r="D1153">
        <v>4.7</v>
      </c>
      <c r="E1153">
        <v>5.3</v>
      </c>
      <c r="F1153">
        <v>2006</v>
      </c>
      <c r="G1153" t="s">
        <v>7</v>
      </c>
    </row>
    <row r="1154" spans="1:7" x14ac:dyDescent="0.25">
      <c r="A1154" t="s">
        <v>32</v>
      </c>
      <c r="B1154">
        <v>243671</v>
      </c>
      <c r="C1154">
        <v>3.9</v>
      </c>
      <c r="D1154">
        <v>3.7</v>
      </c>
      <c r="E1154">
        <v>4.2</v>
      </c>
      <c r="F1154">
        <v>2006</v>
      </c>
      <c r="G1154" t="s">
        <v>7</v>
      </c>
    </row>
    <row r="1155" spans="1:7" x14ac:dyDescent="0.25">
      <c r="A1155" t="s">
        <v>45</v>
      </c>
      <c r="B1155">
        <v>1895561</v>
      </c>
      <c r="C1155">
        <v>4.7</v>
      </c>
      <c r="D1155">
        <v>4.5999999999999996</v>
      </c>
      <c r="E1155">
        <v>4.8</v>
      </c>
      <c r="F1155">
        <v>2006</v>
      </c>
      <c r="G1155" t="s">
        <v>7</v>
      </c>
    </row>
    <row r="1156" spans="1:7" x14ac:dyDescent="0.25">
      <c r="A1156" t="s">
        <v>33</v>
      </c>
      <c r="B1156">
        <v>956647</v>
      </c>
      <c r="C1156">
        <v>7.3</v>
      </c>
      <c r="D1156">
        <v>7.2</v>
      </c>
      <c r="E1156">
        <v>7.5</v>
      </c>
      <c r="F1156">
        <v>2006</v>
      </c>
      <c r="G1156" t="s">
        <v>7</v>
      </c>
    </row>
    <row r="1157" spans="1:7" x14ac:dyDescent="0.25">
      <c r="A1157" t="s">
        <v>44</v>
      </c>
      <c r="B1157">
        <v>437275</v>
      </c>
      <c r="C1157">
        <v>2.2999999999999998</v>
      </c>
      <c r="D1157">
        <v>2.2000000000000002</v>
      </c>
      <c r="E1157">
        <v>2.5</v>
      </c>
      <c r="F1157">
        <v>2006</v>
      </c>
      <c r="G1157" t="s">
        <v>7</v>
      </c>
    </row>
    <row r="1158" spans="1:7" x14ac:dyDescent="0.25">
      <c r="A1158" t="s">
        <v>46</v>
      </c>
      <c r="B1158">
        <v>415826</v>
      </c>
      <c r="C1158">
        <v>3.4</v>
      </c>
      <c r="D1158">
        <v>3.2</v>
      </c>
      <c r="E1158">
        <v>3.6</v>
      </c>
      <c r="F1158">
        <v>2006</v>
      </c>
      <c r="G1158" t="s">
        <v>7</v>
      </c>
    </row>
    <row r="1159" spans="1:7" x14ac:dyDescent="0.25">
      <c r="A1159" t="s">
        <v>47</v>
      </c>
      <c r="B1159">
        <v>591501</v>
      </c>
      <c r="C1159">
        <v>3.3</v>
      </c>
      <c r="D1159">
        <v>3.2</v>
      </c>
      <c r="E1159">
        <v>3.5</v>
      </c>
      <c r="F1159">
        <v>2006</v>
      </c>
      <c r="G1159" t="s">
        <v>7</v>
      </c>
    </row>
    <row r="1160" spans="1:7" x14ac:dyDescent="0.25">
      <c r="A1160" t="s">
        <v>48</v>
      </c>
      <c r="B1160">
        <v>598025</v>
      </c>
      <c r="C1160">
        <v>3</v>
      </c>
      <c r="D1160">
        <v>2.8</v>
      </c>
      <c r="E1160">
        <v>3.1</v>
      </c>
      <c r="F1160">
        <v>2006</v>
      </c>
      <c r="G1160" t="s">
        <v>7</v>
      </c>
    </row>
    <row r="1161" spans="1:7" x14ac:dyDescent="0.25">
      <c r="A1161" t="s">
        <v>34</v>
      </c>
      <c r="B1161">
        <v>177662</v>
      </c>
      <c r="C1161">
        <v>7.4</v>
      </c>
      <c r="D1161">
        <v>7</v>
      </c>
      <c r="E1161">
        <v>7.8</v>
      </c>
      <c r="F1161">
        <v>2006</v>
      </c>
      <c r="G1161" t="s">
        <v>7</v>
      </c>
    </row>
    <row r="1162" spans="1:7" x14ac:dyDescent="0.25">
      <c r="A1162" t="s">
        <v>13</v>
      </c>
      <c r="B1162">
        <v>769833</v>
      </c>
      <c r="C1162">
        <v>6.2</v>
      </c>
      <c r="D1162">
        <v>6.1</v>
      </c>
      <c r="E1162">
        <v>6.4</v>
      </c>
      <c r="F1162">
        <v>2006</v>
      </c>
      <c r="G1162" t="s">
        <v>7</v>
      </c>
    </row>
    <row r="1163" spans="1:7" x14ac:dyDescent="0.25">
      <c r="A1163" t="s">
        <v>28</v>
      </c>
      <c r="B1163">
        <v>874637</v>
      </c>
      <c r="C1163">
        <v>6.4</v>
      </c>
      <c r="D1163">
        <v>6.2</v>
      </c>
      <c r="E1163">
        <v>6.5</v>
      </c>
      <c r="F1163">
        <v>2006</v>
      </c>
      <c r="G1163" t="s">
        <v>7</v>
      </c>
    </row>
    <row r="1164" spans="1:7" x14ac:dyDescent="0.25">
      <c r="A1164" t="s">
        <v>49</v>
      </c>
      <c r="B1164">
        <v>1528322</v>
      </c>
      <c r="C1164">
        <v>5.9</v>
      </c>
      <c r="D1164">
        <v>5.8</v>
      </c>
      <c r="E1164">
        <v>6</v>
      </c>
      <c r="F1164">
        <v>2006</v>
      </c>
      <c r="G1164" t="s">
        <v>7</v>
      </c>
    </row>
    <row r="1165" spans="1:7" x14ac:dyDescent="0.25">
      <c r="A1165" t="s">
        <v>26</v>
      </c>
      <c r="B1165">
        <v>767534</v>
      </c>
      <c r="C1165">
        <v>10.5</v>
      </c>
      <c r="D1165">
        <v>10.3</v>
      </c>
      <c r="E1165">
        <v>10.7</v>
      </c>
      <c r="F1165">
        <v>2006</v>
      </c>
      <c r="G1165" t="s">
        <v>7</v>
      </c>
    </row>
    <row r="1166" spans="1:7" x14ac:dyDescent="0.25">
      <c r="A1166" t="s">
        <v>59</v>
      </c>
      <c r="B1166">
        <v>442463</v>
      </c>
      <c r="C1166">
        <v>1.9</v>
      </c>
      <c r="D1166">
        <v>1.8</v>
      </c>
      <c r="E1166">
        <v>2</v>
      </c>
      <c r="F1166">
        <v>2006</v>
      </c>
      <c r="G1166" t="s">
        <v>7</v>
      </c>
    </row>
    <row r="1167" spans="1:7" x14ac:dyDescent="0.25">
      <c r="A1167" t="s">
        <v>20</v>
      </c>
      <c r="B1167">
        <v>831553</v>
      </c>
      <c r="C1167">
        <v>5</v>
      </c>
      <c r="D1167">
        <v>4.9000000000000004</v>
      </c>
      <c r="E1167">
        <v>5.2</v>
      </c>
      <c r="F1167">
        <v>2006</v>
      </c>
      <c r="G1167" t="s">
        <v>7</v>
      </c>
    </row>
    <row r="1168" spans="1:7" x14ac:dyDescent="0.25">
      <c r="A1168" t="s">
        <v>51</v>
      </c>
      <c r="B1168">
        <v>258567</v>
      </c>
      <c r="C1168">
        <v>3.8</v>
      </c>
      <c r="D1168">
        <v>3.6</v>
      </c>
      <c r="E1168">
        <v>4</v>
      </c>
      <c r="F1168">
        <v>2006</v>
      </c>
      <c r="G1168" t="s">
        <v>7</v>
      </c>
    </row>
    <row r="1169" spans="1:7" x14ac:dyDescent="0.25">
      <c r="A1169" t="s">
        <v>29</v>
      </c>
      <c r="B1169">
        <v>388990</v>
      </c>
      <c r="C1169">
        <v>4.0999999999999996</v>
      </c>
      <c r="D1169">
        <v>3.9</v>
      </c>
      <c r="E1169">
        <v>4.3</v>
      </c>
      <c r="F1169">
        <v>2006</v>
      </c>
      <c r="G1169" t="s">
        <v>7</v>
      </c>
    </row>
    <row r="1170" spans="1:7" x14ac:dyDescent="0.25">
      <c r="A1170" t="s">
        <v>35</v>
      </c>
      <c r="B1170">
        <v>190666</v>
      </c>
      <c r="C1170">
        <v>4.5</v>
      </c>
      <c r="D1170">
        <v>4.2</v>
      </c>
      <c r="E1170">
        <v>4.9000000000000004</v>
      </c>
      <c r="F1170">
        <v>2006</v>
      </c>
      <c r="G1170" t="s">
        <v>7</v>
      </c>
    </row>
    <row r="1171" spans="1:7" x14ac:dyDescent="0.25">
      <c r="A1171" t="s">
        <v>14</v>
      </c>
      <c r="B1171">
        <v>1208203</v>
      </c>
      <c r="C1171">
        <v>6</v>
      </c>
      <c r="D1171">
        <v>5.9</v>
      </c>
      <c r="E1171">
        <v>6.2</v>
      </c>
      <c r="F1171">
        <v>2006</v>
      </c>
      <c r="G1171" t="s">
        <v>7</v>
      </c>
    </row>
    <row r="1172" spans="1:7" x14ac:dyDescent="0.25">
      <c r="A1172" t="s">
        <v>60</v>
      </c>
      <c r="B1172">
        <v>296700</v>
      </c>
      <c r="C1172">
        <v>1.9</v>
      </c>
      <c r="D1172">
        <v>1.7</v>
      </c>
      <c r="E1172">
        <v>2</v>
      </c>
      <c r="F1172">
        <v>2006</v>
      </c>
      <c r="G1172" t="s">
        <v>7</v>
      </c>
    </row>
    <row r="1173" spans="1:7" x14ac:dyDescent="0.25">
      <c r="A1173" t="s">
        <v>36</v>
      </c>
      <c r="B1173">
        <v>2454653</v>
      </c>
      <c r="C1173">
        <v>5.3</v>
      </c>
      <c r="D1173">
        <v>5.2</v>
      </c>
      <c r="E1173">
        <v>5.4</v>
      </c>
      <c r="F1173">
        <v>2006</v>
      </c>
      <c r="G1173" t="s">
        <v>7</v>
      </c>
    </row>
    <row r="1174" spans="1:7" x14ac:dyDescent="0.25">
      <c r="A1174" t="s">
        <v>21</v>
      </c>
      <c r="B1174">
        <v>1309437</v>
      </c>
      <c r="C1174">
        <v>4.7</v>
      </c>
      <c r="D1174">
        <v>4.5</v>
      </c>
      <c r="E1174">
        <v>4.8</v>
      </c>
      <c r="F1174">
        <v>2006</v>
      </c>
      <c r="G1174" t="s">
        <v>7</v>
      </c>
    </row>
    <row r="1175" spans="1:7" x14ac:dyDescent="0.25">
      <c r="A1175" t="s">
        <v>57</v>
      </c>
      <c r="B1175">
        <v>89043</v>
      </c>
      <c r="C1175">
        <v>3.5</v>
      </c>
      <c r="D1175">
        <v>3.1</v>
      </c>
      <c r="E1175">
        <v>3.9</v>
      </c>
      <c r="F1175">
        <v>2006</v>
      </c>
      <c r="G1175" t="s">
        <v>7</v>
      </c>
    </row>
    <row r="1176" spans="1:7" x14ac:dyDescent="0.25">
      <c r="A1176" t="s">
        <v>52</v>
      </c>
      <c r="B1176">
        <v>1671958</v>
      </c>
      <c r="C1176">
        <v>5.0999999999999996</v>
      </c>
      <c r="D1176">
        <v>5</v>
      </c>
      <c r="E1176">
        <v>5.2</v>
      </c>
      <c r="F1176">
        <v>2006</v>
      </c>
      <c r="G1176" t="s">
        <v>7</v>
      </c>
    </row>
    <row r="1177" spans="1:7" x14ac:dyDescent="0.25">
      <c r="A1177" t="s">
        <v>37</v>
      </c>
      <c r="B1177">
        <v>551673</v>
      </c>
      <c r="C1177">
        <v>2.8</v>
      </c>
      <c r="D1177">
        <v>2.7</v>
      </c>
      <c r="E1177">
        <v>2.9</v>
      </c>
      <c r="F1177">
        <v>2006</v>
      </c>
      <c r="G1177" t="s">
        <v>7</v>
      </c>
    </row>
    <row r="1178" spans="1:7" x14ac:dyDescent="0.25">
      <c r="A1178" t="s">
        <v>30</v>
      </c>
      <c r="B1178">
        <v>520824</v>
      </c>
      <c r="C1178">
        <v>9.8000000000000007</v>
      </c>
      <c r="D1178">
        <v>9.5</v>
      </c>
      <c r="E1178">
        <v>10</v>
      </c>
      <c r="F1178">
        <v>2006</v>
      </c>
      <c r="G1178" t="s">
        <v>7</v>
      </c>
    </row>
    <row r="1179" spans="1:7" x14ac:dyDescent="0.25">
      <c r="A1179" t="s">
        <v>22</v>
      </c>
      <c r="B1179">
        <v>1728834</v>
      </c>
      <c r="C1179">
        <v>5.4</v>
      </c>
      <c r="D1179">
        <v>5.3</v>
      </c>
      <c r="E1179">
        <v>5.5</v>
      </c>
      <c r="F1179">
        <v>2006</v>
      </c>
      <c r="G1179" t="s">
        <v>7</v>
      </c>
    </row>
    <row r="1180" spans="1:7" x14ac:dyDescent="0.25">
      <c r="A1180" t="s">
        <v>38</v>
      </c>
      <c r="B1180">
        <v>139617</v>
      </c>
      <c r="C1180">
        <v>7</v>
      </c>
      <c r="D1180">
        <v>6.6</v>
      </c>
      <c r="E1180">
        <v>7.4</v>
      </c>
      <c r="F1180">
        <v>2006</v>
      </c>
      <c r="G1180" t="s">
        <v>7</v>
      </c>
    </row>
    <row r="1181" spans="1:7" x14ac:dyDescent="0.25">
      <c r="A1181" t="s">
        <v>15</v>
      </c>
      <c r="B1181">
        <v>632650</v>
      </c>
      <c r="C1181">
        <v>2.9</v>
      </c>
      <c r="D1181">
        <v>2.7</v>
      </c>
      <c r="E1181">
        <v>3</v>
      </c>
      <c r="F1181">
        <v>2006</v>
      </c>
      <c r="G1181" t="s">
        <v>7</v>
      </c>
    </row>
    <row r="1182" spans="1:7" x14ac:dyDescent="0.25">
      <c r="A1182" t="s">
        <v>53</v>
      </c>
      <c r="B1182">
        <v>110296</v>
      </c>
      <c r="C1182">
        <v>3.9</v>
      </c>
      <c r="D1182">
        <v>3.6</v>
      </c>
      <c r="E1182">
        <v>4.3</v>
      </c>
      <c r="F1182">
        <v>2006</v>
      </c>
      <c r="G1182" t="s">
        <v>7</v>
      </c>
    </row>
    <row r="1183" spans="1:7" x14ac:dyDescent="0.25">
      <c r="A1183" t="s">
        <v>27</v>
      </c>
      <c r="B1183">
        <v>873891</v>
      </c>
      <c r="C1183">
        <v>3.1</v>
      </c>
      <c r="D1183">
        <v>3</v>
      </c>
      <c r="E1183">
        <v>3.2</v>
      </c>
      <c r="F1183">
        <v>2006</v>
      </c>
      <c r="G1183" t="s">
        <v>7</v>
      </c>
    </row>
    <row r="1184" spans="1:7" x14ac:dyDescent="0.25">
      <c r="A1184" t="s">
        <v>61</v>
      </c>
      <c r="B1184">
        <v>4034392</v>
      </c>
      <c r="C1184">
        <v>3.9</v>
      </c>
      <c r="D1184">
        <v>3.9</v>
      </c>
      <c r="E1184">
        <v>4</v>
      </c>
      <c r="F1184">
        <v>2006</v>
      </c>
      <c r="G1184" t="s">
        <v>7</v>
      </c>
    </row>
    <row r="1185" spans="1:7" x14ac:dyDescent="0.25">
      <c r="A1185" t="s">
        <v>23</v>
      </c>
      <c r="B1185">
        <v>476054</v>
      </c>
      <c r="C1185">
        <v>3.9</v>
      </c>
      <c r="D1185">
        <v>3.7</v>
      </c>
      <c r="E1185">
        <v>4.0999999999999996</v>
      </c>
      <c r="F1185">
        <v>2006</v>
      </c>
      <c r="G1185" t="s">
        <v>7</v>
      </c>
    </row>
    <row r="1186" spans="1:7" x14ac:dyDescent="0.25">
      <c r="A1186" t="s">
        <v>55</v>
      </c>
      <c r="B1186">
        <v>84893</v>
      </c>
      <c r="C1186">
        <v>3.5</v>
      </c>
      <c r="D1186">
        <v>3.1</v>
      </c>
      <c r="E1186">
        <v>3.9</v>
      </c>
      <c r="F1186">
        <v>2006</v>
      </c>
      <c r="G1186" t="s">
        <v>7</v>
      </c>
    </row>
    <row r="1187" spans="1:7" x14ac:dyDescent="0.25">
      <c r="A1187" t="s">
        <v>54</v>
      </c>
      <c r="B1187">
        <v>1110405</v>
      </c>
      <c r="C1187">
        <v>4.9000000000000004</v>
      </c>
      <c r="D1187">
        <v>4.8</v>
      </c>
      <c r="E1187">
        <v>5.0999999999999996</v>
      </c>
      <c r="F1187">
        <v>2006</v>
      </c>
      <c r="G1187" t="s">
        <v>7</v>
      </c>
    </row>
    <row r="1188" spans="1:7" x14ac:dyDescent="0.25">
      <c r="A1188" t="s">
        <v>39</v>
      </c>
      <c r="B1188">
        <v>945084</v>
      </c>
      <c r="C1188">
        <v>4.5999999999999996</v>
      </c>
      <c r="D1188">
        <v>4.5</v>
      </c>
      <c r="E1188">
        <v>4.8</v>
      </c>
      <c r="F1188">
        <v>2006</v>
      </c>
      <c r="G1188" t="s">
        <v>7</v>
      </c>
    </row>
    <row r="1189" spans="1:7" x14ac:dyDescent="0.25">
      <c r="A1189" t="s">
        <v>16</v>
      </c>
      <c r="B1189">
        <v>250162</v>
      </c>
      <c r="C1189">
        <v>3</v>
      </c>
      <c r="D1189">
        <v>2.7</v>
      </c>
      <c r="E1189">
        <v>3.2</v>
      </c>
      <c r="F1189">
        <v>2006</v>
      </c>
      <c r="G1189" t="s">
        <v>7</v>
      </c>
    </row>
    <row r="1190" spans="1:7" x14ac:dyDescent="0.25">
      <c r="A1190" t="s">
        <v>24</v>
      </c>
      <c r="B1190">
        <v>782471</v>
      </c>
      <c r="C1190">
        <v>6.1</v>
      </c>
      <c r="D1190">
        <v>5.9</v>
      </c>
      <c r="E1190">
        <v>6.3</v>
      </c>
      <c r="F1190">
        <v>2006</v>
      </c>
      <c r="G1190" t="s">
        <v>7</v>
      </c>
    </row>
    <row r="1191" spans="1:7" x14ac:dyDescent="0.25">
      <c r="A1191" t="s">
        <v>40</v>
      </c>
      <c r="B1191">
        <v>78195</v>
      </c>
      <c r="C1191">
        <v>3.3</v>
      </c>
      <c r="D1191">
        <v>3</v>
      </c>
      <c r="E1191">
        <v>3.8</v>
      </c>
      <c r="F1191">
        <v>2006</v>
      </c>
      <c r="G1191" t="s">
        <v>7</v>
      </c>
    </row>
    <row r="1192" spans="1:7" x14ac:dyDescent="0.25">
      <c r="A1192" t="s">
        <v>17</v>
      </c>
      <c r="B1192">
        <v>683355</v>
      </c>
      <c r="C1192">
        <v>3.5</v>
      </c>
      <c r="D1192">
        <v>3.3</v>
      </c>
      <c r="E1192">
        <v>3.6</v>
      </c>
      <c r="F1192">
        <v>2007</v>
      </c>
      <c r="G1192" t="s">
        <v>7</v>
      </c>
    </row>
    <row r="1193" spans="1:7" x14ac:dyDescent="0.25">
      <c r="A1193" t="s">
        <v>41</v>
      </c>
      <c r="B1193">
        <v>119725</v>
      </c>
      <c r="C1193">
        <v>3.9</v>
      </c>
      <c r="D1193">
        <v>3.6</v>
      </c>
      <c r="E1193">
        <v>4.3</v>
      </c>
      <c r="F1193">
        <v>2007</v>
      </c>
      <c r="G1193" t="s">
        <v>7</v>
      </c>
    </row>
    <row r="1194" spans="1:7" x14ac:dyDescent="0.25">
      <c r="A1194" t="s">
        <v>11</v>
      </c>
      <c r="B1194">
        <v>984666</v>
      </c>
      <c r="C1194">
        <v>4.4000000000000004</v>
      </c>
      <c r="D1194">
        <v>4.3</v>
      </c>
      <c r="E1194">
        <v>4.5999999999999996</v>
      </c>
      <c r="F1194">
        <v>2007</v>
      </c>
      <c r="G1194" t="s">
        <v>7</v>
      </c>
    </row>
    <row r="1195" spans="1:7" x14ac:dyDescent="0.25">
      <c r="A1195" t="s">
        <v>18</v>
      </c>
      <c r="B1195">
        <v>427439</v>
      </c>
      <c r="C1195">
        <v>4.0999999999999996</v>
      </c>
      <c r="D1195">
        <v>3.9</v>
      </c>
      <c r="E1195">
        <v>4.3</v>
      </c>
      <c r="F1195">
        <v>2007</v>
      </c>
      <c r="G1195" t="s">
        <v>7</v>
      </c>
    </row>
    <row r="1196" spans="1:7" x14ac:dyDescent="0.25">
      <c r="A1196" t="s">
        <v>42</v>
      </c>
      <c r="B1196">
        <v>5813550</v>
      </c>
      <c r="C1196">
        <v>5.9</v>
      </c>
      <c r="D1196">
        <v>5.8</v>
      </c>
      <c r="E1196">
        <v>6</v>
      </c>
      <c r="F1196">
        <v>2007</v>
      </c>
      <c r="G1196" t="s">
        <v>7</v>
      </c>
    </row>
    <row r="1197" spans="1:7" x14ac:dyDescent="0.25">
      <c r="A1197" t="s">
        <v>19</v>
      </c>
      <c r="B1197">
        <v>714642</v>
      </c>
      <c r="C1197">
        <v>2.6</v>
      </c>
      <c r="D1197">
        <v>2.5</v>
      </c>
      <c r="E1197">
        <v>2.7</v>
      </c>
      <c r="F1197">
        <v>2007</v>
      </c>
      <c r="G1197" t="s">
        <v>7</v>
      </c>
    </row>
    <row r="1198" spans="1:7" x14ac:dyDescent="0.25">
      <c r="A1198" t="s">
        <v>31</v>
      </c>
      <c r="B1198">
        <v>516557</v>
      </c>
      <c r="C1198">
        <v>6.9</v>
      </c>
      <c r="D1198">
        <v>6.7</v>
      </c>
      <c r="E1198">
        <v>7.1</v>
      </c>
      <c r="F1198">
        <v>2007</v>
      </c>
      <c r="G1198" t="s">
        <v>7</v>
      </c>
    </row>
    <row r="1199" spans="1:7" x14ac:dyDescent="0.25">
      <c r="A1199" t="s">
        <v>43</v>
      </c>
      <c r="B1199">
        <v>113174</v>
      </c>
      <c r="C1199">
        <v>5.0999999999999996</v>
      </c>
      <c r="D1199">
        <v>4.7</v>
      </c>
      <c r="E1199">
        <v>5.6</v>
      </c>
      <c r="F1199">
        <v>2007</v>
      </c>
      <c r="G1199" t="s">
        <v>7</v>
      </c>
    </row>
    <row r="1200" spans="1:7" x14ac:dyDescent="0.25">
      <c r="A1200" t="s">
        <v>25</v>
      </c>
      <c r="B1200">
        <v>2422427</v>
      </c>
      <c r="C1200">
        <v>4.0999999999999996</v>
      </c>
      <c r="D1200">
        <v>4</v>
      </c>
      <c r="E1200">
        <v>4.2</v>
      </c>
      <c r="F1200">
        <v>2007</v>
      </c>
      <c r="G1200" t="s">
        <v>7</v>
      </c>
    </row>
    <row r="1201" spans="1:7" x14ac:dyDescent="0.25">
      <c r="A1201" t="s">
        <v>12</v>
      </c>
      <c r="B1201">
        <v>1479890</v>
      </c>
      <c r="C1201">
        <v>5</v>
      </c>
      <c r="D1201">
        <v>4.9000000000000004</v>
      </c>
      <c r="E1201">
        <v>5.0999999999999996</v>
      </c>
      <c r="F1201">
        <v>2007</v>
      </c>
      <c r="G1201" t="s">
        <v>7</v>
      </c>
    </row>
    <row r="1202" spans="1:7" x14ac:dyDescent="0.25">
      <c r="A1202" t="s">
        <v>56</v>
      </c>
      <c r="B1202">
        <v>163128</v>
      </c>
      <c r="C1202">
        <v>5.3</v>
      </c>
      <c r="D1202">
        <v>4.9000000000000004</v>
      </c>
      <c r="E1202">
        <v>5.6</v>
      </c>
      <c r="F1202">
        <v>2007</v>
      </c>
      <c r="G1202" t="s">
        <v>7</v>
      </c>
    </row>
    <row r="1203" spans="1:7" x14ac:dyDescent="0.25">
      <c r="A1203" t="s">
        <v>32</v>
      </c>
      <c r="B1203">
        <v>247944</v>
      </c>
      <c r="C1203">
        <v>4.7</v>
      </c>
      <c r="D1203">
        <v>4.4000000000000004</v>
      </c>
      <c r="E1203">
        <v>4.9000000000000004</v>
      </c>
      <c r="F1203">
        <v>2007</v>
      </c>
      <c r="G1203" t="s">
        <v>7</v>
      </c>
    </row>
    <row r="1204" spans="1:7" x14ac:dyDescent="0.25">
      <c r="A1204" t="s">
        <v>45</v>
      </c>
      <c r="B1204">
        <v>1889207</v>
      </c>
      <c r="C1204">
        <v>5.3</v>
      </c>
      <c r="D1204">
        <v>5.2</v>
      </c>
      <c r="E1204">
        <v>5.4</v>
      </c>
      <c r="F1204">
        <v>2007</v>
      </c>
      <c r="G1204" t="s">
        <v>7</v>
      </c>
    </row>
    <row r="1205" spans="1:7" x14ac:dyDescent="0.25">
      <c r="A1205" t="s">
        <v>33</v>
      </c>
      <c r="B1205">
        <v>960564</v>
      </c>
      <c r="C1205">
        <v>8.1999999999999993</v>
      </c>
      <c r="D1205">
        <v>8</v>
      </c>
      <c r="E1205">
        <v>8.4</v>
      </c>
      <c r="F1205">
        <v>2007</v>
      </c>
      <c r="G1205" t="s">
        <v>7</v>
      </c>
    </row>
    <row r="1206" spans="1:7" x14ac:dyDescent="0.25">
      <c r="A1206" t="s">
        <v>44</v>
      </c>
      <c r="B1206">
        <v>434809</v>
      </c>
      <c r="C1206">
        <v>2.2000000000000002</v>
      </c>
      <c r="D1206">
        <v>2.1</v>
      </c>
      <c r="E1206">
        <v>2.4</v>
      </c>
      <c r="F1206">
        <v>2007</v>
      </c>
      <c r="G1206" t="s">
        <v>7</v>
      </c>
    </row>
    <row r="1207" spans="1:7" x14ac:dyDescent="0.25">
      <c r="A1207" t="s">
        <v>46</v>
      </c>
      <c r="B1207">
        <v>417143</v>
      </c>
      <c r="C1207">
        <v>3.8</v>
      </c>
      <c r="D1207">
        <v>3.6</v>
      </c>
      <c r="E1207">
        <v>4</v>
      </c>
      <c r="F1207">
        <v>2007</v>
      </c>
      <c r="G1207" t="s">
        <v>7</v>
      </c>
    </row>
    <row r="1208" spans="1:7" x14ac:dyDescent="0.25">
      <c r="A1208" t="s">
        <v>47</v>
      </c>
      <c r="B1208">
        <v>597987</v>
      </c>
      <c r="C1208">
        <v>3.8</v>
      </c>
      <c r="D1208">
        <v>3.7</v>
      </c>
      <c r="E1208">
        <v>4</v>
      </c>
      <c r="F1208">
        <v>2007</v>
      </c>
      <c r="G1208" t="s">
        <v>7</v>
      </c>
    </row>
    <row r="1209" spans="1:7" x14ac:dyDescent="0.25">
      <c r="A1209" t="s">
        <v>48</v>
      </c>
      <c r="B1209">
        <v>601345</v>
      </c>
      <c r="C1209">
        <v>3.4</v>
      </c>
      <c r="D1209">
        <v>3.2</v>
      </c>
      <c r="E1209">
        <v>3.5</v>
      </c>
      <c r="F1209">
        <v>2007</v>
      </c>
      <c r="G1209" t="s">
        <v>7</v>
      </c>
    </row>
    <row r="1210" spans="1:7" x14ac:dyDescent="0.25">
      <c r="A1210" t="s">
        <v>34</v>
      </c>
      <c r="B1210">
        <v>179900</v>
      </c>
      <c r="C1210">
        <v>8.6</v>
      </c>
      <c r="D1210">
        <v>8.1999999999999993</v>
      </c>
      <c r="E1210">
        <v>9</v>
      </c>
      <c r="F1210">
        <v>2007</v>
      </c>
      <c r="G1210" t="s">
        <v>7</v>
      </c>
    </row>
    <row r="1211" spans="1:7" x14ac:dyDescent="0.25">
      <c r="A1211" t="s">
        <v>13</v>
      </c>
      <c r="B1211">
        <v>759066</v>
      </c>
      <c r="C1211">
        <v>7.1</v>
      </c>
      <c r="D1211">
        <v>6.9</v>
      </c>
      <c r="E1211">
        <v>7.2</v>
      </c>
      <c r="F1211">
        <v>2007</v>
      </c>
      <c r="G1211" t="s">
        <v>7</v>
      </c>
    </row>
    <row r="1212" spans="1:7" x14ac:dyDescent="0.25">
      <c r="A1212" t="s">
        <v>28</v>
      </c>
      <c r="B1212">
        <v>868555</v>
      </c>
      <c r="C1212">
        <v>7.4</v>
      </c>
      <c r="D1212">
        <v>7.2</v>
      </c>
      <c r="E1212">
        <v>7.6</v>
      </c>
      <c r="F1212">
        <v>2007</v>
      </c>
      <c r="G1212" t="s">
        <v>7</v>
      </c>
    </row>
    <row r="1213" spans="1:7" x14ac:dyDescent="0.25">
      <c r="A1213" t="s">
        <v>49</v>
      </c>
      <c r="B1213">
        <v>1520173</v>
      </c>
      <c r="C1213">
        <v>6.6</v>
      </c>
      <c r="D1213">
        <v>6.4</v>
      </c>
      <c r="E1213">
        <v>6.7</v>
      </c>
      <c r="F1213">
        <v>2007</v>
      </c>
      <c r="G1213" t="s">
        <v>7</v>
      </c>
    </row>
    <row r="1214" spans="1:7" x14ac:dyDescent="0.25">
      <c r="A1214" t="s">
        <v>26</v>
      </c>
      <c r="B1214">
        <v>764643</v>
      </c>
      <c r="C1214">
        <v>12</v>
      </c>
      <c r="D1214">
        <v>11.8</v>
      </c>
      <c r="E1214">
        <v>12.3</v>
      </c>
      <c r="F1214">
        <v>2007</v>
      </c>
      <c r="G1214" t="s">
        <v>7</v>
      </c>
    </row>
    <row r="1215" spans="1:7" x14ac:dyDescent="0.25">
      <c r="A1215" t="s">
        <v>59</v>
      </c>
      <c r="B1215">
        <v>443977</v>
      </c>
      <c r="C1215">
        <v>2.2999999999999998</v>
      </c>
      <c r="D1215">
        <v>2.1</v>
      </c>
      <c r="E1215">
        <v>2.4</v>
      </c>
      <c r="F1215">
        <v>2007</v>
      </c>
      <c r="G1215" t="s">
        <v>7</v>
      </c>
    </row>
    <row r="1216" spans="1:7" x14ac:dyDescent="0.25">
      <c r="A1216" t="s">
        <v>20</v>
      </c>
      <c r="B1216">
        <v>827183</v>
      </c>
      <c r="C1216">
        <v>5.7</v>
      </c>
      <c r="D1216">
        <v>5.5</v>
      </c>
      <c r="E1216">
        <v>5.8</v>
      </c>
      <c r="F1216">
        <v>2007</v>
      </c>
      <c r="G1216" t="s">
        <v>7</v>
      </c>
    </row>
    <row r="1217" spans="1:7" x14ac:dyDescent="0.25">
      <c r="A1217" t="s">
        <v>50</v>
      </c>
      <c r="B1217">
        <v>131613</v>
      </c>
      <c r="C1217">
        <v>2.8</v>
      </c>
      <c r="D1217">
        <v>2.6</v>
      </c>
      <c r="E1217">
        <v>3.1</v>
      </c>
      <c r="F1217">
        <v>2007</v>
      </c>
      <c r="G1217" t="s">
        <v>7</v>
      </c>
    </row>
    <row r="1218" spans="1:7" x14ac:dyDescent="0.25">
      <c r="A1218" t="s">
        <v>51</v>
      </c>
      <c r="B1218">
        <v>258565</v>
      </c>
      <c r="C1218">
        <v>4.5</v>
      </c>
      <c r="D1218">
        <v>4.3</v>
      </c>
      <c r="E1218">
        <v>4.8</v>
      </c>
      <c r="F1218">
        <v>2007</v>
      </c>
      <c r="G1218" t="s">
        <v>7</v>
      </c>
    </row>
    <row r="1219" spans="1:7" x14ac:dyDescent="0.25">
      <c r="A1219" t="s">
        <v>29</v>
      </c>
      <c r="B1219">
        <v>393628</v>
      </c>
      <c r="C1219">
        <v>4.9000000000000004</v>
      </c>
      <c r="D1219">
        <v>4.7</v>
      </c>
      <c r="E1219">
        <v>5.2</v>
      </c>
      <c r="F1219">
        <v>2007</v>
      </c>
      <c r="G1219" t="s">
        <v>7</v>
      </c>
    </row>
    <row r="1220" spans="1:7" x14ac:dyDescent="0.25">
      <c r="A1220" t="s">
        <v>35</v>
      </c>
      <c r="B1220">
        <v>187669</v>
      </c>
      <c r="C1220">
        <v>5.6</v>
      </c>
      <c r="D1220">
        <v>5.3</v>
      </c>
      <c r="E1220">
        <v>6</v>
      </c>
      <c r="F1220">
        <v>2007</v>
      </c>
      <c r="G1220" t="s">
        <v>7</v>
      </c>
    </row>
    <row r="1221" spans="1:7" x14ac:dyDescent="0.25">
      <c r="A1221" t="s">
        <v>14</v>
      </c>
      <c r="B1221">
        <v>1206035</v>
      </c>
      <c r="C1221">
        <v>6.9</v>
      </c>
      <c r="D1221">
        <v>6.8</v>
      </c>
      <c r="E1221">
        <v>7.1</v>
      </c>
      <c r="F1221">
        <v>2007</v>
      </c>
      <c r="G1221" t="s">
        <v>7</v>
      </c>
    </row>
    <row r="1222" spans="1:7" x14ac:dyDescent="0.25">
      <c r="A1222" t="s">
        <v>60</v>
      </c>
      <c r="B1222">
        <v>297866</v>
      </c>
      <c r="C1222">
        <v>2.2999999999999998</v>
      </c>
      <c r="D1222">
        <v>2.2000000000000002</v>
      </c>
      <c r="E1222">
        <v>2.5</v>
      </c>
      <c r="F1222">
        <v>2007</v>
      </c>
      <c r="G1222" t="s">
        <v>7</v>
      </c>
    </row>
    <row r="1223" spans="1:7" x14ac:dyDescent="0.25">
      <c r="A1223" t="s">
        <v>36</v>
      </c>
      <c r="B1223">
        <v>2423601</v>
      </c>
      <c r="C1223">
        <v>6.1</v>
      </c>
      <c r="D1223">
        <v>6</v>
      </c>
      <c r="E1223">
        <v>6.2</v>
      </c>
      <c r="F1223">
        <v>2007</v>
      </c>
      <c r="G1223" t="s">
        <v>7</v>
      </c>
    </row>
    <row r="1224" spans="1:7" x14ac:dyDescent="0.25">
      <c r="A1224" t="s">
        <v>21</v>
      </c>
      <c r="B1224">
        <v>1351567</v>
      </c>
      <c r="C1224">
        <v>5.2</v>
      </c>
      <c r="D1224">
        <v>5.0999999999999996</v>
      </c>
      <c r="E1224">
        <v>5.3</v>
      </c>
      <c r="F1224">
        <v>2007</v>
      </c>
      <c r="G1224" t="s">
        <v>7</v>
      </c>
    </row>
    <row r="1225" spans="1:7" x14ac:dyDescent="0.25">
      <c r="A1225" t="s">
        <v>57</v>
      </c>
      <c r="B1225">
        <v>87420</v>
      </c>
      <c r="C1225">
        <v>4.3</v>
      </c>
      <c r="D1225">
        <v>3.8</v>
      </c>
      <c r="E1225">
        <v>4.7</v>
      </c>
      <c r="F1225">
        <v>2007</v>
      </c>
      <c r="G1225" t="s">
        <v>7</v>
      </c>
    </row>
    <row r="1226" spans="1:7" x14ac:dyDescent="0.25">
      <c r="A1226" t="s">
        <v>52</v>
      </c>
      <c r="B1226">
        <v>1663480</v>
      </c>
      <c r="C1226">
        <v>5.6</v>
      </c>
      <c r="D1226">
        <v>5.5</v>
      </c>
      <c r="E1226">
        <v>5.7</v>
      </c>
      <c r="F1226">
        <v>2007</v>
      </c>
      <c r="G1226" t="s">
        <v>7</v>
      </c>
    </row>
    <row r="1227" spans="1:7" x14ac:dyDescent="0.25">
      <c r="A1227" t="s">
        <v>37</v>
      </c>
      <c r="B1227">
        <v>553905</v>
      </c>
      <c r="C1227">
        <v>3.3</v>
      </c>
      <c r="D1227">
        <v>3.1</v>
      </c>
      <c r="E1227">
        <v>3.4</v>
      </c>
      <c r="F1227">
        <v>2007</v>
      </c>
      <c r="G1227" t="s">
        <v>7</v>
      </c>
    </row>
    <row r="1228" spans="1:7" x14ac:dyDescent="0.25">
      <c r="A1228" t="s">
        <v>30</v>
      </c>
      <c r="B1228">
        <v>523572</v>
      </c>
      <c r="C1228">
        <v>10.8</v>
      </c>
      <c r="D1228">
        <v>10.5</v>
      </c>
      <c r="E1228">
        <v>11</v>
      </c>
      <c r="F1228">
        <v>2007</v>
      </c>
      <c r="G1228" t="s">
        <v>7</v>
      </c>
    </row>
    <row r="1229" spans="1:7" x14ac:dyDescent="0.25">
      <c r="A1229" t="s">
        <v>22</v>
      </c>
      <c r="B1229">
        <v>1664918</v>
      </c>
      <c r="C1229">
        <v>6.7</v>
      </c>
      <c r="D1229">
        <v>6.6</v>
      </c>
      <c r="E1229">
        <v>6.9</v>
      </c>
      <c r="F1229">
        <v>2007</v>
      </c>
      <c r="G1229" t="s">
        <v>7</v>
      </c>
    </row>
    <row r="1230" spans="1:7" x14ac:dyDescent="0.25">
      <c r="A1230" t="s">
        <v>38</v>
      </c>
      <c r="B1230">
        <v>136019</v>
      </c>
      <c r="C1230">
        <v>8.1999999999999993</v>
      </c>
      <c r="D1230">
        <v>7.7</v>
      </c>
      <c r="E1230">
        <v>8.6999999999999993</v>
      </c>
      <c r="F1230">
        <v>2007</v>
      </c>
      <c r="G1230" t="s">
        <v>7</v>
      </c>
    </row>
    <row r="1231" spans="1:7" x14ac:dyDescent="0.25">
      <c r="A1231" t="s">
        <v>15</v>
      </c>
      <c r="B1231">
        <v>637191</v>
      </c>
      <c r="C1231">
        <v>3.4</v>
      </c>
      <c r="D1231">
        <v>3.3</v>
      </c>
      <c r="E1231">
        <v>3.5</v>
      </c>
      <c r="F1231">
        <v>2007</v>
      </c>
      <c r="G1231" t="s">
        <v>7</v>
      </c>
    </row>
    <row r="1232" spans="1:7" x14ac:dyDescent="0.25">
      <c r="A1232" t="s">
        <v>53</v>
      </c>
      <c r="B1232">
        <v>110583</v>
      </c>
      <c r="C1232">
        <v>4.2</v>
      </c>
      <c r="D1232">
        <v>3.9</v>
      </c>
      <c r="E1232">
        <v>4.5999999999999996</v>
      </c>
      <c r="F1232">
        <v>2007</v>
      </c>
      <c r="G1232" t="s">
        <v>7</v>
      </c>
    </row>
    <row r="1233" spans="1:7" x14ac:dyDescent="0.25">
      <c r="A1233" t="s">
        <v>27</v>
      </c>
      <c r="B1233">
        <v>861550</v>
      </c>
      <c r="C1233">
        <v>3.8</v>
      </c>
      <c r="D1233">
        <v>3.7</v>
      </c>
      <c r="E1233">
        <v>3.9</v>
      </c>
      <c r="F1233">
        <v>2007</v>
      </c>
      <c r="G1233" t="s">
        <v>7</v>
      </c>
    </row>
    <row r="1234" spans="1:7" x14ac:dyDescent="0.25">
      <c r="A1234" t="s">
        <v>61</v>
      </c>
      <c r="B1234">
        <v>4100375</v>
      </c>
      <c r="C1234">
        <v>4.5</v>
      </c>
      <c r="D1234">
        <v>4.4000000000000004</v>
      </c>
      <c r="E1234">
        <v>4.5</v>
      </c>
      <c r="F1234">
        <v>2007</v>
      </c>
      <c r="G1234" t="s">
        <v>7</v>
      </c>
    </row>
    <row r="1235" spans="1:7" x14ac:dyDescent="0.25">
      <c r="A1235" t="s">
        <v>23</v>
      </c>
      <c r="B1235">
        <v>519166</v>
      </c>
      <c r="C1235">
        <v>4.3</v>
      </c>
      <c r="D1235">
        <v>4.0999999999999996</v>
      </c>
      <c r="E1235">
        <v>4.5</v>
      </c>
      <c r="F1235">
        <v>2007</v>
      </c>
      <c r="G1235" t="s">
        <v>7</v>
      </c>
    </row>
    <row r="1236" spans="1:7" x14ac:dyDescent="0.25">
      <c r="A1236" t="s">
        <v>54</v>
      </c>
      <c r="B1236">
        <v>1112517</v>
      </c>
      <c r="C1236">
        <v>5.8</v>
      </c>
      <c r="D1236">
        <v>5.6</v>
      </c>
      <c r="E1236">
        <v>5.9</v>
      </c>
      <c r="F1236">
        <v>2007</v>
      </c>
      <c r="G1236" t="s">
        <v>7</v>
      </c>
    </row>
    <row r="1237" spans="1:7" x14ac:dyDescent="0.25">
      <c r="A1237" t="s">
        <v>39</v>
      </c>
      <c r="B1237">
        <v>948070</v>
      </c>
      <c r="C1237">
        <v>5.3</v>
      </c>
      <c r="D1237">
        <v>5.2</v>
      </c>
      <c r="E1237">
        <v>5.5</v>
      </c>
      <c r="F1237">
        <v>2007</v>
      </c>
      <c r="G1237" t="s">
        <v>7</v>
      </c>
    </row>
    <row r="1238" spans="1:7" x14ac:dyDescent="0.25">
      <c r="A1238" t="s">
        <v>16</v>
      </c>
      <c r="B1238">
        <v>248988</v>
      </c>
      <c r="C1238">
        <v>3.4</v>
      </c>
      <c r="D1238">
        <v>3.2</v>
      </c>
      <c r="E1238">
        <v>3.6</v>
      </c>
      <c r="F1238">
        <v>2007</v>
      </c>
      <c r="G1238" t="s">
        <v>7</v>
      </c>
    </row>
    <row r="1239" spans="1:7" x14ac:dyDescent="0.25">
      <c r="A1239" t="s">
        <v>24</v>
      </c>
      <c r="B1239">
        <v>777270</v>
      </c>
      <c r="C1239">
        <v>6.8</v>
      </c>
      <c r="D1239">
        <v>6.6</v>
      </c>
      <c r="E1239">
        <v>7</v>
      </c>
      <c r="F1239">
        <v>2007</v>
      </c>
      <c r="G1239" t="s">
        <v>7</v>
      </c>
    </row>
    <row r="1240" spans="1:7" x14ac:dyDescent="0.25">
      <c r="A1240" t="s">
        <v>17</v>
      </c>
      <c r="B1240">
        <v>682993</v>
      </c>
      <c r="C1240">
        <v>4.0999999999999996</v>
      </c>
      <c r="D1240">
        <v>3.9</v>
      </c>
      <c r="E1240">
        <v>4.3</v>
      </c>
      <c r="F1240">
        <v>2008</v>
      </c>
      <c r="G1240" t="s">
        <v>7</v>
      </c>
    </row>
    <row r="1241" spans="1:7" x14ac:dyDescent="0.25">
      <c r="A1241" t="s">
        <v>41</v>
      </c>
      <c r="B1241">
        <v>119013</v>
      </c>
      <c r="C1241">
        <v>4.5</v>
      </c>
      <c r="D1241">
        <v>4.0999999999999996</v>
      </c>
      <c r="E1241">
        <v>4.9000000000000004</v>
      </c>
      <c r="F1241">
        <v>2008</v>
      </c>
      <c r="G1241" t="s">
        <v>7</v>
      </c>
    </row>
    <row r="1242" spans="1:7" x14ac:dyDescent="0.25">
      <c r="A1242" t="s">
        <v>11</v>
      </c>
      <c r="B1242">
        <v>983587</v>
      </c>
      <c r="C1242">
        <v>5.0999999999999996</v>
      </c>
      <c r="D1242">
        <v>4.9000000000000004</v>
      </c>
      <c r="E1242">
        <v>5.2</v>
      </c>
      <c r="F1242">
        <v>2008</v>
      </c>
      <c r="G1242" t="s">
        <v>7</v>
      </c>
    </row>
    <row r="1243" spans="1:7" x14ac:dyDescent="0.25">
      <c r="A1243" t="s">
        <v>18</v>
      </c>
      <c r="B1243">
        <v>427149</v>
      </c>
      <c r="C1243">
        <v>4.7</v>
      </c>
      <c r="D1243">
        <v>4.5</v>
      </c>
      <c r="E1243">
        <v>4.9000000000000004</v>
      </c>
      <c r="F1243">
        <v>2008</v>
      </c>
      <c r="G1243" t="s">
        <v>7</v>
      </c>
    </row>
    <row r="1244" spans="1:7" x14ac:dyDescent="0.25">
      <c r="A1244" t="s">
        <v>42</v>
      </c>
      <c r="B1244">
        <v>5783968</v>
      </c>
      <c r="C1244">
        <v>6.8</v>
      </c>
      <c r="D1244">
        <v>6.7</v>
      </c>
      <c r="E1244">
        <v>6.9</v>
      </c>
      <c r="F1244">
        <v>2008</v>
      </c>
      <c r="G1244" t="s">
        <v>7</v>
      </c>
    </row>
    <row r="1245" spans="1:7" x14ac:dyDescent="0.25">
      <c r="A1245" t="s">
        <v>19</v>
      </c>
      <c r="B1245">
        <v>726178</v>
      </c>
      <c r="C1245">
        <v>3.1</v>
      </c>
      <c r="D1245">
        <v>3</v>
      </c>
      <c r="E1245">
        <v>3.2</v>
      </c>
      <c r="F1245">
        <v>2008</v>
      </c>
      <c r="G1245" t="s">
        <v>7</v>
      </c>
    </row>
    <row r="1246" spans="1:7" x14ac:dyDescent="0.25">
      <c r="A1246" t="s">
        <v>31</v>
      </c>
      <c r="B1246">
        <v>511562</v>
      </c>
      <c r="C1246">
        <v>8.1</v>
      </c>
      <c r="D1246">
        <v>7.9</v>
      </c>
      <c r="E1246">
        <v>8.3000000000000007</v>
      </c>
      <c r="F1246">
        <v>2008</v>
      </c>
      <c r="G1246" t="s">
        <v>7</v>
      </c>
    </row>
    <row r="1247" spans="1:7" x14ac:dyDescent="0.25">
      <c r="A1247" t="s">
        <v>43</v>
      </c>
      <c r="B1247">
        <v>115234</v>
      </c>
      <c r="C1247">
        <v>5.8</v>
      </c>
      <c r="D1247">
        <v>5.3</v>
      </c>
      <c r="E1247">
        <v>6.2</v>
      </c>
      <c r="F1247">
        <v>2008</v>
      </c>
      <c r="G1247" t="s">
        <v>7</v>
      </c>
    </row>
    <row r="1248" spans="1:7" x14ac:dyDescent="0.25">
      <c r="A1248" t="s">
        <v>58</v>
      </c>
      <c r="B1248">
        <v>56081</v>
      </c>
      <c r="C1248">
        <v>5.0999999999999996</v>
      </c>
      <c r="D1248">
        <v>4.5</v>
      </c>
      <c r="E1248">
        <v>5.7</v>
      </c>
      <c r="F1248">
        <v>2008</v>
      </c>
      <c r="G1248" t="s">
        <v>7</v>
      </c>
    </row>
    <row r="1249" spans="1:7" x14ac:dyDescent="0.25">
      <c r="A1249" t="s">
        <v>25</v>
      </c>
      <c r="B1249">
        <v>2389359</v>
      </c>
      <c r="C1249">
        <v>4.9000000000000004</v>
      </c>
      <c r="D1249">
        <v>4.8</v>
      </c>
      <c r="E1249">
        <v>5</v>
      </c>
      <c r="F1249">
        <v>2008</v>
      </c>
      <c r="G1249" t="s">
        <v>7</v>
      </c>
    </row>
    <row r="1250" spans="1:7" x14ac:dyDescent="0.25">
      <c r="A1250" t="s">
        <v>12</v>
      </c>
      <c r="B1250">
        <v>1485730</v>
      </c>
      <c r="C1250">
        <v>5.5</v>
      </c>
      <c r="D1250">
        <v>5.4</v>
      </c>
      <c r="E1250">
        <v>5.6</v>
      </c>
      <c r="F1250">
        <v>2008</v>
      </c>
      <c r="G1250" t="s">
        <v>7</v>
      </c>
    </row>
    <row r="1251" spans="1:7" x14ac:dyDescent="0.25">
      <c r="A1251" t="s">
        <v>56</v>
      </c>
      <c r="B1251">
        <v>162214</v>
      </c>
      <c r="C1251">
        <v>5.7</v>
      </c>
      <c r="D1251">
        <v>5.3</v>
      </c>
      <c r="E1251">
        <v>6.1</v>
      </c>
      <c r="F1251">
        <v>2008</v>
      </c>
      <c r="G1251" t="s">
        <v>7</v>
      </c>
    </row>
    <row r="1252" spans="1:7" x14ac:dyDescent="0.25">
      <c r="A1252" t="s">
        <v>32</v>
      </c>
      <c r="B1252">
        <v>250738</v>
      </c>
      <c r="C1252">
        <v>5.4</v>
      </c>
      <c r="D1252">
        <v>5.0999999999999996</v>
      </c>
      <c r="E1252">
        <v>5.6</v>
      </c>
      <c r="F1252">
        <v>2008</v>
      </c>
      <c r="G1252" t="s">
        <v>7</v>
      </c>
    </row>
    <row r="1253" spans="1:7" x14ac:dyDescent="0.25">
      <c r="A1253" t="s">
        <v>45</v>
      </c>
      <c r="B1253">
        <v>1879956</v>
      </c>
      <c r="C1253">
        <v>5.9</v>
      </c>
      <c r="D1253">
        <v>5.8</v>
      </c>
      <c r="E1253">
        <v>6</v>
      </c>
      <c r="F1253">
        <v>2008</v>
      </c>
      <c r="G1253" t="s">
        <v>7</v>
      </c>
    </row>
    <row r="1254" spans="1:7" x14ac:dyDescent="0.25">
      <c r="A1254" t="s">
        <v>33</v>
      </c>
      <c r="B1254">
        <v>958352</v>
      </c>
      <c r="C1254">
        <v>9.1999999999999993</v>
      </c>
      <c r="D1254">
        <v>9</v>
      </c>
      <c r="E1254">
        <v>9.4</v>
      </c>
      <c r="F1254">
        <v>2008</v>
      </c>
      <c r="G1254" t="s">
        <v>7</v>
      </c>
    </row>
    <row r="1255" spans="1:7" x14ac:dyDescent="0.25">
      <c r="A1255" t="s">
        <v>44</v>
      </c>
      <c r="B1255">
        <v>432015</v>
      </c>
      <c r="C1255">
        <v>1.5</v>
      </c>
      <c r="D1255">
        <v>1.4</v>
      </c>
      <c r="E1255">
        <v>1.6</v>
      </c>
      <c r="F1255">
        <v>2008</v>
      </c>
      <c r="G1255" t="s">
        <v>7</v>
      </c>
    </row>
    <row r="1256" spans="1:7" x14ac:dyDescent="0.25">
      <c r="A1256" t="s">
        <v>46</v>
      </c>
      <c r="B1256">
        <v>417341</v>
      </c>
      <c r="C1256">
        <v>4.2</v>
      </c>
      <c r="D1256">
        <v>4</v>
      </c>
      <c r="E1256">
        <v>4.4000000000000004</v>
      </c>
      <c r="F1256">
        <v>2008</v>
      </c>
      <c r="G1256" t="s">
        <v>7</v>
      </c>
    </row>
    <row r="1257" spans="1:7" x14ac:dyDescent="0.25">
      <c r="A1257" t="s">
        <v>47</v>
      </c>
      <c r="B1257">
        <v>600466</v>
      </c>
      <c r="C1257">
        <v>4.4000000000000004</v>
      </c>
      <c r="D1257">
        <v>4.2</v>
      </c>
      <c r="E1257">
        <v>4.5</v>
      </c>
      <c r="F1257">
        <v>2008</v>
      </c>
      <c r="G1257" t="s">
        <v>7</v>
      </c>
    </row>
    <row r="1258" spans="1:7" x14ac:dyDescent="0.25">
      <c r="A1258" t="s">
        <v>48</v>
      </c>
      <c r="B1258">
        <v>603649</v>
      </c>
      <c r="C1258">
        <v>3.7</v>
      </c>
      <c r="D1258">
        <v>3.6</v>
      </c>
      <c r="E1258">
        <v>3.9</v>
      </c>
      <c r="F1258">
        <v>2008</v>
      </c>
      <c r="G1258" t="s">
        <v>7</v>
      </c>
    </row>
    <row r="1259" spans="1:7" x14ac:dyDescent="0.25">
      <c r="A1259" t="s">
        <v>34</v>
      </c>
      <c r="B1259">
        <v>176567</v>
      </c>
      <c r="C1259">
        <v>9.9</v>
      </c>
      <c r="D1259">
        <v>9.5</v>
      </c>
      <c r="E1259">
        <v>10.4</v>
      </c>
      <c r="F1259">
        <v>2008</v>
      </c>
      <c r="G1259" t="s">
        <v>7</v>
      </c>
    </row>
    <row r="1260" spans="1:7" x14ac:dyDescent="0.25">
      <c r="A1260" t="s">
        <v>13</v>
      </c>
      <c r="B1260">
        <v>756510</v>
      </c>
      <c r="C1260">
        <v>8.3000000000000007</v>
      </c>
      <c r="D1260">
        <v>8.1</v>
      </c>
      <c r="E1260">
        <v>8.5</v>
      </c>
      <c r="F1260">
        <v>2008</v>
      </c>
      <c r="G1260" t="s">
        <v>7</v>
      </c>
    </row>
    <row r="1261" spans="1:7" x14ac:dyDescent="0.25">
      <c r="A1261" t="s">
        <v>28</v>
      </c>
      <c r="B1261">
        <v>862851</v>
      </c>
      <c r="C1261">
        <v>8.5</v>
      </c>
      <c r="D1261">
        <v>8.3000000000000007</v>
      </c>
      <c r="E1261">
        <v>8.6999999999999993</v>
      </c>
      <c r="F1261">
        <v>2008</v>
      </c>
      <c r="G1261" t="s">
        <v>7</v>
      </c>
    </row>
    <row r="1262" spans="1:7" x14ac:dyDescent="0.25">
      <c r="A1262" t="s">
        <v>49</v>
      </c>
      <c r="B1262">
        <v>1487974</v>
      </c>
      <c r="C1262">
        <v>7.4</v>
      </c>
      <c r="D1262">
        <v>7.3</v>
      </c>
      <c r="E1262">
        <v>7.5</v>
      </c>
      <c r="F1262">
        <v>2008</v>
      </c>
      <c r="G1262" t="s">
        <v>7</v>
      </c>
    </row>
    <row r="1263" spans="1:7" x14ac:dyDescent="0.25">
      <c r="A1263" t="s">
        <v>26</v>
      </c>
      <c r="B1263">
        <v>760544</v>
      </c>
      <c r="C1263">
        <v>13.5</v>
      </c>
      <c r="D1263">
        <v>13.2</v>
      </c>
      <c r="E1263">
        <v>13.8</v>
      </c>
      <c r="F1263">
        <v>2008</v>
      </c>
      <c r="G1263" t="s">
        <v>7</v>
      </c>
    </row>
    <row r="1264" spans="1:7" x14ac:dyDescent="0.25">
      <c r="A1264" t="s">
        <v>59</v>
      </c>
      <c r="B1264">
        <v>442501</v>
      </c>
      <c r="C1264">
        <v>2.8</v>
      </c>
      <c r="D1264">
        <v>2.7</v>
      </c>
      <c r="E1264">
        <v>3</v>
      </c>
      <c r="F1264">
        <v>2008</v>
      </c>
      <c r="G1264" t="s">
        <v>7</v>
      </c>
    </row>
    <row r="1265" spans="1:7" x14ac:dyDescent="0.25">
      <c r="A1265" t="s">
        <v>20</v>
      </c>
      <c r="B1265">
        <v>824746</v>
      </c>
      <c r="C1265">
        <v>6.4</v>
      </c>
      <c r="D1265">
        <v>6.2</v>
      </c>
      <c r="E1265">
        <v>6.6</v>
      </c>
      <c r="F1265">
        <v>2008</v>
      </c>
      <c r="G1265" t="s">
        <v>7</v>
      </c>
    </row>
    <row r="1266" spans="1:7" x14ac:dyDescent="0.25">
      <c r="A1266" t="s">
        <v>50</v>
      </c>
      <c r="B1266">
        <v>130134</v>
      </c>
      <c r="C1266">
        <v>3.3</v>
      </c>
      <c r="D1266">
        <v>3</v>
      </c>
      <c r="E1266">
        <v>3.6</v>
      </c>
      <c r="F1266">
        <v>2008</v>
      </c>
      <c r="G1266" t="s">
        <v>7</v>
      </c>
    </row>
    <row r="1267" spans="1:7" x14ac:dyDescent="0.25">
      <c r="A1267" t="s">
        <v>51</v>
      </c>
      <c r="B1267">
        <v>258754</v>
      </c>
      <c r="C1267">
        <v>5.3</v>
      </c>
      <c r="D1267">
        <v>5</v>
      </c>
      <c r="E1267">
        <v>5.6</v>
      </c>
      <c r="F1267">
        <v>2008</v>
      </c>
      <c r="G1267" t="s">
        <v>7</v>
      </c>
    </row>
    <row r="1268" spans="1:7" x14ac:dyDescent="0.25">
      <c r="A1268" t="s">
        <v>29</v>
      </c>
      <c r="B1268">
        <v>397502</v>
      </c>
      <c r="C1268">
        <v>5.7</v>
      </c>
      <c r="D1268">
        <v>5.4</v>
      </c>
      <c r="E1268">
        <v>5.9</v>
      </c>
      <c r="F1268">
        <v>2008</v>
      </c>
      <c r="G1268" t="s">
        <v>7</v>
      </c>
    </row>
    <row r="1269" spans="1:7" x14ac:dyDescent="0.25">
      <c r="A1269" t="s">
        <v>35</v>
      </c>
      <c r="B1269">
        <v>184132</v>
      </c>
      <c r="C1269">
        <v>6.1</v>
      </c>
      <c r="D1269">
        <v>5.8</v>
      </c>
      <c r="E1269">
        <v>6.5</v>
      </c>
      <c r="F1269">
        <v>2008</v>
      </c>
      <c r="G1269" t="s">
        <v>7</v>
      </c>
    </row>
    <row r="1270" spans="1:7" x14ac:dyDescent="0.25">
      <c r="A1270" t="s">
        <v>14</v>
      </c>
      <c r="B1270">
        <v>1205054</v>
      </c>
      <c r="C1270">
        <v>7.2</v>
      </c>
      <c r="D1270">
        <v>7</v>
      </c>
      <c r="E1270">
        <v>7.3</v>
      </c>
      <c r="F1270">
        <v>2008</v>
      </c>
      <c r="G1270" t="s">
        <v>7</v>
      </c>
    </row>
    <row r="1271" spans="1:7" x14ac:dyDescent="0.25">
      <c r="A1271" t="s">
        <v>60</v>
      </c>
      <c r="B1271">
        <v>298200</v>
      </c>
      <c r="C1271">
        <v>2.9</v>
      </c>
      <c r="D1271">
        <v>2.8</v>
      </c>
      <c r="E1271">
        <v>3.1</v>
      </c>
      <c r="F1271">
        <v>2008</v>
      </c>
      <c r="G1271" t="s">
        <v>7</v>
      </c>
    </row>
    <row r="1272" spans="1:7" x14ac:dyDescent="0.25">
      <c r="A1272" t="s">
        <v>36</v>
      </c>
      <c r="B1272">
        <v>2391967</v>
      </c>
      <c r="C1272">
        <v>6.7</v>
      </c>
      <c r="D1272">
        <v>6.6</v>
      </c>
      <c r="E1272">
        <v>6.8</v>
      </c>
      <c r="F1272">
        <v>2008</v>
      </c>
      <c r="G1272" t="s">
        <v>7</v>
      </c>
    </row>
    <row r="1273" spans="1:7" x14ac:dyDescent="0.25">
      <c r="A1273" t="s">
        <v>21</v>
      </c>
      <c r="B1273">
        <v>1346685</v>
      </c>
      <c r="C1273">
        <v>5.9</v>
      </c>
      <c r="D1273">
        <v>5.8</v>
      </c>
      <c r="E1273">
        <v>6.1</v>
      </c>
      <c r="F1273">
        <v>2008</v>
      </c>
      <c r="G1273" t="s">
        <v>7</v>
      </c>
    </row>
    <row r="1274" spans="1:7" x14ac:dyDescent="0.25">
      <c r="A1274" t="s">
        <v>57</v>
      </c>
      <c r="B1274">
        <v>86249</v>
      </c>
      <c r="C1274">
        <v>5.0999999999999996</v>
      </c>
      <c r="D1274">
        <v>4.7</v>
      </c>
      <c r="E1274">
        <v>5.6</v>
      </c>
      <c r="F1274">
        <v>2008</v>
      </c>
      <c r="G1274" t="s">
        <v>7</v>
      </c>
    </row>
    <row r="1275" spans="1:7" x14ac:dyDescent="0.25">
      <c r="A1275" t="s">
        <v>52</v>
      </c>
      <c r="B1275">
        <v>1648885</v>
      </c>
      <c r="C1275">
        <v>6.4</v>
      </c>
      <c r="D1275">
        <v>6.3</v>
      </c>
      <c r="E1275">
        <v>6.5</v>
      </c>
      <c r="F1275">
        <v>2008</v>
      </c>
      <c r="G1275" t="s">
        <v>7</v>
      </c>
    </row>
    <row r="1276" spans="1:7" x14ac:dyDescent="0.25">
      <c r="A1276" t="s">
        <v>37</v>
      </c>
      <c r="B1276">
        <v>555236</v>
      </c>
      <c r="C1276">
        <v>3.7</v>
      </c>
      <c r="D1276">
        <v>3.6</v>
      </c>
      <c r="E1276">
        <v>3.9</v>
      </c>
      <c r="F1276">
        <v>2008</v>
      </c>
      <c r="G1276" t="s">
        <v>7</v>
      </c>
    </row>
    <row r="1277" spans="1:7" x14ac:dyDescent="0.25">
      <c r="A1277" t="s">
        <v>30</v>
      </c>
      <c r="B1277">
        <v>522982</v>
      </c>
      <c r="C1277">
        <v>11.6</v>
      </c>
      <c r="D1277">
        <v>11.3</v>
      </c>
      <c r="E1277">
        <v>11.9</v>
      </c>
      <c r="F1277">
        <v>2008</v>
      </c>
      <c r="G1277" t="s">
        <v>7</v>
      </c>
    </row>
    <row r="1278" spans="1:7" x14ac:dyDescent="0.25">
      <c r="A1278" t="s">
        <v>22</v>
      </c>
      <c r="B1278">
        <v>1632752</v>
      </c>
      <c r="C1278">
        <v>8</v>
      </c>
      <c r="D1278">
        <v>7.9</v>
      </c>
      <c r="E1278">
        <v>8.1</v>
      </c>
      <c r="F1278">
        <v>2008</v>
      </c>
      <c r="G1278" t="s">
        <v>7</v>
      </c>
    </row>
    <row r="1279" spans="1:7" x14ac:dyDescent="0.25">
      <c r="A1279" t="s">
        <v>38</v>
      </c>
      <c r="B1279">
        <v>133452</v>
      </c>
      <c r="C1279">
        <v>9.4</v>
      </c>
      <c r="D1279">
        <v>8.9</v>
      </c>
      <c r="E1279">
        <v>9.9</v>
      </c>
      <c r="F1279">
        <v>2008</v>
      </c>
      <c r="G1279" t="s">
        <v>7</v>
      </c>
    </row>
    <row r="1280" spans="1:7" x14ac:dyDescent="0.25">
      <c r="A1280" t="s">
        <v>15</v>
      </c>
      <c r="B1280">
        <v>642269</v>
      </c>
      <c r="C1280">
        <v>3.7</v>
      </c>
      <c r="D1280">
        <v>3.6</v>
      </c>
      <c r="E1280">
        <v>3.9</v>
      </c>
      <c r="F1280">
        <v>2008</v>
      </c>
      <c r="G1280" t="s">
        <v>7</v>
      </c>
    </row>
    <row r="1281" spans="1:7" x14ac:dyDescent="0.25">
      <c r="A1281" t="s">
        <v>53</v>
      </c>
      <c r="B1281">
        <v>113488</v>
      </c>
      <c r="C1281">
        <v>4.5999999999999996</v>
      </c>
      <c r="D1281">
        <v>4.2</v>
      </c>
      <c r="E1281">
        <v>5</v>
      </c>
      <c r="F1281">
        <v>2008</v>
      </c>
      <c r="G1281" t="s">
        <v>7</v>
      </c>
    </row>
    <row r="1282" spans="1:7" x14ac:dyDescent="0.25">
      <c r="A1282" t="s">
        <v>27</v>
      </c>
      <c r="B1282">
        <v>878930</v>
      </c>
      <c r="C1282">
        <v>4.3</v>
      </c>
      <c r="D1282">
        <v>4.2</v>
      </c>
      <c r="E1282">
        <v>4.4000000000000004</v>
      </c>
      <c r="F1282">
        <v>2008</v>
      </c>
      <c r="G1282" t="s">
        <v>7</v>
      </c>
    </row>
    <row r="1283" spans="1:7" x14ac:dyDescent="0.25">
      <c r="A1283" t="s">
        <v>61</v>
      </c>
      <c r="B1283">
        <v>4165071</v>
      </c>
      <c r="C1283">
        <v>5.0999999999999996</v>
      </c>
      <c r="D1283">
        <v>5</v>
      </c>
      <c r="E1283">
        <v>5.2</v>
      </c>
      <c r="F1283">
        <v>2008</v>
      </c>
      <c r="G1283" t="s">
        <v>7</v>
      </c>
    </row>
    <row r="1284" spans="1:7" x14ac:dyDescent="0.25">
      <c r="A1284" t="s">
        <v>23</v>
      </c>
      <c r="B1284">
        <v>503252</v>
      </c>
      <c r="C1284">
        <v>5.0999999999999996</v>
      </c>
      <c r="D1284">
        <v>4.9000000000000004</v>
      </c>
      <c r="E1284">
        <v>5.3</v>
      </c>
      <c r="F1284">
        <v>2008</v>
      </c>
      <c r="G1284" t="s">
        <v>7</v>
      </c>
    </row>
    <row r="1285" spans="1:7" x14ac:dyDescent="0.25">
      <c r="A1285" t="s">
        <v>54</v>
      </c>
      <c r="B1285">
        <v>1115877</v>
      </c>
      <c r="C1285">
        <v>6.6</v>
      </c>
      <c r="D1285">
        <v>6.5</v>
      </c>
      <c r="E1285">
        <v>6.8</v>
      </c>
      <c r="F1285">
        <v>2008</v>
      </c>
      <c r="G1285" t="s">
        <v>7</v>
      </c>
    </row>
    <row r="1286" spans="1:7" x14ac:dyDescent="0.25">
      <c r="A1286" t="s">
        <v>39</v>
      </c>
      <c r="B1286">
        <v>952192</v>
      </c>
      <c r="C1286">
        <v>6.1</v>
      </c>
      <c r="D1286">
        <v>5.9</v>
      </c>
      <c r="E1286">
        <v>6.2</v>
      </c>
      <c r="F1286">
        <v>2008</v>
      </c>
      <c r="G1286" t="s">
        <v>7</v>
      </c>
    </row>
    <row r="1287" spans="1:7" x14ac:dyDescent="0.25">
      <c r="A1287" t="s">
        <v>16</v>
      </c>
      <c r="B1287">
        <v>248660</v>
      </c>
      <c r="C1287">
        <v>3.9</v>
      </c>
      <c r="D1287">
        <v>3.7</v>
      </c>
      <c r="E1287">
        <v>4.0999999999999996</v>
      </c>
      <c r="F1287">
        <v>2008</v>
      </c>
      <c r="G1287" t="s">
        <v>7</v>
      </c>
    </row>
    <row r="1288" spans="1:7" x14ac:dyDescent="0.25">
      <c r="A1288" t="s">
        <v>24</v>
      </c>
      <c r="B1288">
        <v>770205</v>
      </c>
      <c r="C1288">
        <v>7.7</v>
      </c>
      <c r="D1288">
        <v>7.5</v>
      </c>
      <c r="E1288">
        <v>7.9</v>
      </c>
      <c r="F1288">
        <v>2008</v>
      </c>
      <c r="G1288" t="s">
        <v>7</v>
      </c>
    </row>
    <row r="1289" spans="1:7" x14ac:dyDescent="0.25">
      <c r="A1289" t="s">
        <v>40</v>
      </c>
      <c r="B1289">
        <v>79494</v>
      </c>
      <c r="C1289">
        <v>4.9000000000000004</v>
      </c>
      <c r="D1289">
        <v>4.4000000000000004</v>
      </c>
      <c r="E1289">
        <v>5.4</v>
      </c>
      <c r="F1289">
        <v>2008</v>
      </c>
      <c r="G1289" t="s">
        <v>7</v>
      </c>
    </row>
    <row r="1290" spans="1:7" x14ac:dyDescent="0.25">
      <c r="A1290" t="s">
        <v>17</v>
      </c>
      <c r="B1290">
        <v>684096</v>
      </c>
      <c r="C1290">
        <v>4.7</v>
      </c>
      <c r="D1290">
        <v>4.5999999999999996</v>
      </c>
      <c r="E1290">
        <v>4.9000000000000004</v>
      </c>
      <c r="F1290">
        <v>2009</v>
      </c>
      <c r="G1290" t="s">
        <v>7</v>
      </c>
    </row>
    <row r="1291" spans="1:7" x14ac:dyDescent="0.25">
      <c r="A1291" t="s">
        <v>41</v>
      </c>
      <c r="B1291">
        <v>119382</v>
      </c>
      <c r="C1291">
        <v>5</v>
      </c>
      <c r="D1291">
        <v>4.5999999999999996</v>
      </c>
      <c r="E1291">
        <v>5.4</v>
      </c>
      <c r="F1291">
        <v>2009</v>
      </c>
      <c r="G1291" t="s">
        <v>7</v>
      </c>
    </row>
    <row r="1292" spans="1:7" x14ac:dyDescent="0.25">
      <c r="A1292" t="s">
        <v>11</v>
      </c>
      <c r="B1292">
        <v>984294</v>
      </c>
      <c r="C1292">
        <v>6</v>
      </c>
      <c r="D1292">
        <v>5.8</v>
      </c>
      <c r="E1292">
        <v>6.1</v>
      </c>
      <c r="F1292">
        <v>2009</v>
      </c>
      <c r="G1292" t="s">
        <v>7</v>
      </c>
    </row>
    <row r="1293" spans="1:7" x14ac:dyDescent="0.25">
      <c r="A1293" t="s">
        <v>18</v>
      </c>
      <c r="B1293">
        <v>428469</v>
      </c>
      <c r="C1293">
        <v>5.2</v>
      </c>
      <c r="D1293">
        <v>5</v>
      </c>
      <c r="E1293">
        <v>5.5</v>
      </c>
      <c r="F1293">
        <v>2009</v>
      </c>
      <c r="G1293" t="s">
        <v>7</v>
      </c>
    </row>
    <row r="1294" spans="1:7" x14ac:dyDescent="0.25">
      <c r="A1294" t="s">
        <v>42</v>
      </c>
      <c r="B1294">
        <v>5714230</v>
      </c>
      <c r="C1294">
        <v>7.8</v>
      </c>
      <c r="D1294">
        <v>7.7</v>
      </c>
      <c r="E1294">
        <v>7.9</v>
      </c>
      <c r="F1294">
        <v>2009</v>
      </c>
      <c r="G1294" t="s">
        <v>7</v>
      </c>
    </row>
    <row r="1295" spans="1:7" x14ac:dyDescent="0.25">
      <c r="A1295" t="s">
        <v>19</v>
      </c>
      <c r="B1295">
        <v>738477</v>
      </c>
      <c r="C1295">
        <v>3.6</v>
      </c>
      <c r="D1295">
        <v>3.5</v>
      </c>
      <c r="E1295">
        <v>3.8</v>
      </c>
      <c r="F1295">
        <v>2009</v>
      </c>
      <c r="G1295" t="s">
        <v>7</v>
      </c>
    </row>
    <row r="1296" spans="1:7" x14ac:dyDescent="0.25">
      <c r="A1296" t="s">
        <v>31</v>
      </c>
      <c r="B1296">
        <v>508413</v>
      </c>
      <c r="C1296">
        <v>9.1999999999999993</v>
      </c>
      <c r="D1296">
        <v>9</v>
      </c>
      <c r="E1296">
        <v>9.5</v>
      </c>
      <c r="F1296">
        <v>2009</v>
      </c>
      <c r="G1296" t="s">
        <v>7</v>
      </c>
    </row>
    <row r="1297" spans="1:7" x14ac:dyDescent="0.25">
      <c r="A1297" t="s">
        <v>43</v>
      </c>
      <c r="B1297">
        <v>116509</v>
      </c>
      <c r="C1297">
        <v>6.2</v>
      </c>
      <c r="D1297">
        <v>5.8</v>
      </c>
      <c r="E1297">
        <v>6.7</v>
      </c>
      <c r="F1297">
        <v>2009</v>
      </c>
      <c r="G1297" t="s">
        <v>7</v>
      </c>
    </row>
    <row r="1298" spans="1:7" x14ac:dyDescent="0.25">
      <c r="A1298" t="s">
        <v>25</v>
      </c>
      <c r="B1298">
        <v>2386970</v>
      </c>
      <c r="C1298">
        <v>5.7</v>
      </c>
      <c r="D1298">
        <v>5.6</v>
      </c>
      <c r="E1298">
        <v>5.8</v>
      </c>
      <c r="F1298">
        <v>2009</v>
      </c>
      <c r="G1298" t="s">
        <v>7</v>
      </c>
    </row>
    <row r="1299" spans="1:7" x14ac:dyDescent="0.25">
      <c r="A1299" t="s">
        <v>12</v>
      </c>
      <c r="B1299">
        <v>1494420</v>
      </c>
      <c r="C1299">
        <v>6</v>
      </c>
      <c r="D1299">
        <v>5.9</v>
      </c>
      <c r="E1299">
        <v>6.1</v>
      </c>
      <c r="F1299">
        <v>2009</v>
      </c>
      <c r="G1299" t="s">
        <v>7</v>
      </c>
    </row>
    <row r="1300" spans="1:7" x14ac:dyDescent="0.25">
      <c r="A1300" t="s">
        <v>56</v>
      </c>
      <c r="B1300">
        <v>162491</v>
      </c>
      <c r="C1300">
        <v>6</v>
      </c>
      <c r="D1300">
        <v>5.6</v>
      </c>
      <c r="E1300">
        <v>6.4</v>
      </c>
      <c r="F1300">
        <v>2009</v>
      </c>
      <c r="G1300" t="s">
        <v>7</v>
      </c>
    </row>
    <row r="1301" spans="1:7" x14ac:dyDescent="0.25">
      <c r="A1301" t="s">
        <v>32</v>
      </c>
      <c r="B1301">
        <v>252048</v>
      </c>
      <c r="C1301">
        <v>6.1</v>
      </c>
      <c r="D1301">
        <v>5.8</v>
      </c>
      <c r="E1301">
        <v>6.5</v>
      </c>
      <c r="F1301">
        <v>2009</v>
      </c>
      <c r="G1301" t="s">
        <v>7</v>
      </c>
    </row>
    <row r="1302" spans="1:7" x14ac:dyDescent="0.25">
      <c r="A1302" t="s">
        <v>45</v>
      </c>
      <c r="B1302">
        <v>1871351</v>
      </c>
      <c r="C1302">
        <v>6.6</v>
      </c>
      <c r="D1302">
        <v>6.5</v>
      </c>
      <c r="E1302">
        <v>6.8</v>
      </c>
      <c r="F1302">
        <v>2009</v>
      </c>
      <c r="G1302" t="s">
        <v>7</v>
      </c>
    </row>
    <row r="1303" spans="1:7" x14ac:dyDescent="0.25">
      <c r="A1303" t="s">
        <v>33</v>
      </c>
      <c r="B1303">
        <v>955993</v>
      </c>
      <c r="C1303">
        <v>10</v>
      </c>
      <c r="D1303">
        <v>9.8000000000000007</v>
      </c>
      <c r="E1303">
        <v>10.199999999999999</v>
      </c>
      <c r="F1303">
        <v>2009</v>
      </c>
      <c r="G1303" t="s">
        <v>7</v>
      </c>
    </row>
    <row r="1304" spans="1:7" x14ac:dyDescent="0.25">
      <c r="A1304" t="s">
        <v>44</v>
      </c>
      <c r="B1304">
        <v>431082</v>
      </c>
      <c r="C1304">
        <v>1.5</v>
      </c>
      <c r="D1304">
        <v>1.4</v>
      </c>
      <c r="E1304">
        <v>1.6</v>
      </c>
      <c r="F1304">
        <v>2009</v>
      </c>
      <c r="G1304" t="s">
        <v>7</v>
      </c>
    </row>
    <row r="1305" spans="1:7" x14ac:dyDescent="0.25">
      <c r="A1305" t="s">
        <v>46</v>
      </c>
      <c r="B1305">
        <v>423087</v>
      </c>
      <c r="C1305">
        <v>4.7</v>
      </c>
      <c r="D1305">
        <v>4.5</v>
      </c>
      <c r="E1305">
        <v>4.9000000000000004</v>
      </c>
      <c r="F1305">
        <v>2009</v>
      </c>
      <c r="G1305" t="s">
        <v>7</v>
      </c>
    </row>
    <row r="1306" spans="1:7" x14ac:dyDescent="0.25">
      <c r="A1306" t="s">
        <v>47</v>
      </c>
      <c r="B1306">
        <v>600532</v>
      </c>
      <c r="C1306">
        <v>4.9000000000000004</v>
      </c>
      <c r="D1306">
        <v>4.8</v>
      </c>
      <c r="E1306">
        <v>5.0999999999999996</v>
      </c>
      <c r="F1306">
        <v>2009</v>
      </c>
      <c r="G1306" t="s">
        <v>7</v>
      </c>
    </row>
    <row r="1307" spans="1:7" x14ac:dyDescent="0.25">
      <c r="A1307" t="s">
        <v>48</v>
      </c>
      <c r="B1307">
        <v>607705</v>
      </c>
      <c r="C1307">
        <v>4.2</v>
      </c>
      <c r="D1307">
        <v>4</v>
      </c>
      <c r="E1307">
        <v>4.3</v>
      </c>
      <c r="F1307">
        <v>2009</v>
      </c>
      <c r="G1307" t="s">
        <v>7</v>
      </c>
    </row>
    <row r="1308" spans="1:7" x14ac:dyDescent="0.25">
      <c r="A1308" t="s">
        <v>34</v>
      </c>
      <c r="B1308">
        <v>171738</v>
      </c>
      <c r="C1308">
        <v>11.4</v>
      </c>
      <c r="D1308">
        <v>10.9</v>
      </c>
      <c r="E1308">
        <v>11.9</v>
      </c>
      <c r="F1308">
        <v>2009</v>
      </c>
      <c r="G1308" t="s">
        <v>7</v>
      </c>
    </row>
    <row r="1309" spans="1:7" x14ac:dyDescent="0.25">
      <c r="A1309" t="s">
        <v>13</v>
      </c>
      <c r="B1309">
        <v>758358</v>
      </c>
      <c r="C1309">
        <v>9.1</v>
      </c>
      <c r="D1309">
        <v>8.8000000000000007</v>
      </c>
      <c r="E1309">
        <v>9.3000000000000007</v>
      </c>
      <c r="F1309">
        <v>2009</v>
      </c>
      <c r="G1309" t="s">
        <v>7</v>
      </c>
    </row>
    <row r="1310" spans="1:7" x14ac:dyDescent="0.25">
      <c r="A1310" t="s">
        <v>28</v>
      </c>
      <c r="B1310">
        <v>859991</v>
      </c>
      <c r="C1310">
        <v>9.4</v>
      </c>
      <c r="D1310">
        <v>9.1999999999999993</v>
      </c>
      <c r="E1310">
        <v>9.6</v>
      </c>
      <c r="F1310">
        <v>2009</v>
      </c>
      <c r="G1310" t="s">
        <v>7</v>
      </c>
    </row>
    <row r="1311" spans="1:7" x14ac:dyDescent="0.25">
      <c r="A1311" t="s">
        <v>49</v>
      </c>
      <c r="B1311">
        <v>1477988</v>
      </c>
      <c r="C1311">
        <v>8</v>
      </c>
      <c r="D1311">
        <v>7.9</v>
      </c>
      <c r="E1311">
        <v>8.1999999999999993</v>
      </c>
      <c r="F1311">
        <v>2009</v>
      </c>
      <c r="G1311" t="s">
        <v>7</v>
      </c>
    </row>
    <row r="1312" spans="1:7" x14ac:dyDescent="0.25">
      <c r="A1312" t="s">
        <v>26</v>
      </c>
      <c r="B1312">
        <v>760009</v>
      </c>
      <c r="C1312">
        <v>14.8</v>
      </c>
      <c r="D1312">
        <v>14.6</v>
      </c>
      <c r="E1312">
        <v>15.1</v>
      </c>
      <c r="F1312">
        <v>2009</v>
      </c>
      <c r="G1312" t="s">
        <v>7</v>
      </c>
    </row>
    <row r="1313" spans="1:7" x14ac:dyDescent="0.25">
      <c r="A1313" t="s">
        <v>59</v>
      </c>
      <c r="B1313">
        <v>441712</v>
      </c>
      <c r="C1313">
        <v>3.9</v>
      </c>
      <c r="D1313">
        <v>3.7</v>
      </c>
      <c r="E1313">
        <v>4.0999999999999996</v>
      </c>
      <c r="F1313">
        <v>2009</v>
      </c>
      <c r="G1313" t="s">
        <v>7</v>
      </c>
    </row>
    <row r="1314" spans="1:7" x14ac:dyDescent="0.25">
      <c r="A1314" t="s">
        <v>20</v>
      </c>
      <c r="B1314">
        <v>823382</v>
      </c>
      <c r="C1314">
        <v>7.1</v>
      </c>
      <c r="D1314">
        <v>6.9</v>
      </c>
      <c r="E1314">
        <v>7.3</v>
      </c>
      <c r="F1314">
        <v>2009</v>
      </c>
      <c r="G1314" t="s">
        <v>7</v>
      </c>
    </row>
    <row r="1315" spans="1:7" x14ac:dyDescent="0.25">
      <c r="A1315" t="s">
        <v>51</v>
      </c>
      <c r="B1315">
        <v>259837</v>
      </c>
      <c r="C1315">
        <v>6.1</v>
      </c>
      <c r="D1315">
        <v>5.8</v>
      </c>
      <c r="E1315">
        <v>6.4</v>
      </c>
      <c r="F1315">
        <v>2009</v>
      </c>
      <c r="G1315" t="s">
        <v>7</v>
      </c>
    </row>
    <row r="1316" spans="1:7" x14ac:dyDescent="0.25">
      <c r="A1316" t="s">
        <v>29</v>
      </c>
      <c r="B1316">
        <v>392478</v>
      </c>
      <c r="C1316">
        <v>6.7</v>
      </c>
      <c r="D1316">
        <v>6.4</v>
      </c>
      <c r="E1316">
        <v>6.9</v>
      </c>
      <c r="F1316">
        <v>2009</v>
      </c>
      <c r="G1316" t="s">
        <v>7</v>
      </c>
    </row>
    <row r="1317" spans="1:7" x14ac:dyDescent="0.25">
      <c r="A1317" t="s">
        <v>35</v>
      </c>
      <c r="B1317">
        <v>182184</v>
      </c>
      <c r="C1317">
        <v>7</v>
      </c>
      <c r="D1317">
        <v>6.6</v>
      </c>
      <c r="E1317">
        <v>7.4</v>
      </c>
      <c r="F1317">
        <v>2009</v>
      </c>
      <c r="G1317" t="s">
        <v>7</v>
      </c>
    </row>
    <row r="1318" spans="1:7" x14ac:dyDescent="0.25">
      <c r="A1318" t="s">
        <v>14</v>
      </c>
      <c r="B1318">
        <v>1215597</v>
      </c>
      <c r="C1318">
        <v>8.3000000000000007</v>
      </c>
      <c r="D1318">
        <v>8.1999999999999993</v>
      </c>
      <c r="E1318">
        <v>8.5</v>
      </c>
      <c r="F1318">
        <v>2009</v>
      </c>
      <c r="G1318" t="s">
        <v>7</v>
      </c>
    </row>
    <row r="1319" spans="1:7" x14ac:dyDescent="0.25">
      <c r="A1319" t="s">
        <v>60</v>
      </c>
      <c r="B1319">
        <v>300747</v>
      </c>
      <c r="C1319">
        <v>3.6</v>
      </c>
      <c r="D1319">
        <v>3.4</v>
      </c>
      <c r="E1319">
        <v>3.8</v>
      </c>
      <c r="F1319">
        <v>2009</v>
      </c>
      <c r="G1319" t="s">
        <v>7</v>
      </c>
    </row>
    <row r="1320" spans="1:7" x14ac:dyDescent="0.25">
      <c r="A1320" t="s">
        <v>36</v>
      </c>
      <c r="B1320">
        <v>2408209</v>
      </c>
      <c r="C1320">
        <v>7.4</v>
      </c>
      <c r="D1320">
        <v>7.3</v>
      </c>
      <c r="E1320">
        <v>7.5</v>
      </c>
      <c r="F1320">
        <v>2009</v>
      </c>
      <c r="G1320" t="s">
        <v>7</v>
      </c>
    </row>
    <row r="1321" spans="1:7" x14ac:dyDescent="0.25">
      <c r="A1321" t="s">
        <v>21</v>
      </c>
      <c r="B1321">
        <v>1351217</v>
      </c>
      <c r="C1321">
        <v>6.7</v>
      </c>
      <c r="D1321">
        <v>6.5</v>
      </c>
      <c r="E1321">
        <v>6.8</v>
      </c>
      <c r="F1321">
        <v>2009</v>
      </c>
      <c r="G1321" t="s">
        <v>7</v>
      </c>
    </row>
    <row r="1322" spans="1:7" x14ac:dyDescent="0.25">
      <c r="A1322" t="s">
        <v>57</v>
      </c>
      <c r="B1322">
        <v>86316</v>
      </c>
      <c r="C1322">
        <v>5.9</v>
      </c>
      <c r="D1322">
        <v>5.4</v>
      </c>
      <c r="E1322">
        <v>6.4</v>
      </c>
      <c r="F1322">
        <v>2009</v>
      </c>
      <c r="G1322" t="s">
        <v>7</v>
      </c>
    </row>
    <row r="1323" spans="1:7" x14ac:dyDescent="0.25">
      <c r="A1323" t="s">
        <v>52</v>
      </c>
      <c r="B1323">
        <v>1603854</v>
      </c>
      <c r="C1323">
        <v>7.8</v>
      </c>
      <c r="D1323">
        <v>7.6</v>
      </c>
      <c r="E1323">
        <v>7.9</v>
      </c>
      <c r="F1323">
        <v>2009</v>
      </c>
      <c r="G1323" t="s">
        <v>7</v>
      </c>
    </row>
    <row r="1324" spans="1:7" x14ac:dyDescent="0.25">
      <c r="A1324" t="s">
        <v>37</v>
      </c>
      <c r="B1324">
        <v>562297</v>
      </c>
      <c r="C1324">
        <v>4.2</v>
      </c>
      <c r="D1324">
        <v>4.0999999999999996</v>
      </c>
      <c r="E1324">
        <v>4.4000000000000004</v>
      </c>
      <c r="F1324">
        <v>2009</v>
      </c>
      <c r="G1324" t="s">
        <v>7</v>
      </c>
    </row>
    <row r="1325" spans="1:7" x14ac:dyDescent="0.25">
      <c r="A1325" t="s">
        <v>30</v>
      </c>
      <c r="B1325">
        <v>521133</v>
      </c>
      <c r="C1325">
        <v>12.4</v>
      </c>
      <c r="D1325">
        <v>12.1</v>
      </c>
      <c r="E1325">
        <v>12.7</v>
      </c>
      <c r="F1325">
        <v>2009</v>
      </c>
      <c r="G1325" t="s">
        <v>7</v>
      </c>
    </row>
    <row r="1326" spans="1:7" x14ac:dyDescent="0.25">
      <c r="A1326" t="s">
        <v>22</v>
      </c>
      <c r="B1326">
        <v>1639316</v>
      </c>
      <c r="C1326">
        <v>9.1</v>
      </c>
      <c r="D1326">
        <v>9</v>
      </c>
      <c r="E1326">
        <v>9.3000000000000007</v>
      </c>
      <c r="F1326">
        <v>2009</v>
      </c>
      <c r="G1326" t="s">
        <v>7</v>
      </c>
    </row>
    <row r="1327" spans="1:7" x14ac:dyDescent="0.25">
      <c r="A1327" t="s">
        <v>38</v>
      </c>
      <c r="B1327">
        <v>132755</v>
      </c>
      <c r="C1327">
        <v>10</v>
      </c>
      <c r="D1327">
        <v>9.5</v>
      </c>
      <c r="E1327">
        <v>10.6</v>
      </c>
      <c r="F1327">
        <v>2009</v>
      </c>
      <c r="G1327" t="s">
        <v>7</v>
      </c>
    </row>
    <row r="1328" spans="1:7" x14ac:dyDescent="0.25">
      <c r="A1328" t="s">
        <v>15</v>
      </c>
      <c r="B1328">
        <v>645103</v>
      </c>
      <c r="C1328">
        <v>4.0999999999999996</v>
      </c>
      <c r="D1328">
        <v>4</v>
      </c>
      <c r="E1328">
        <v>4.3</v>
      </c>
      <c r="F1328">
        <v>2009</v>
      </c>
      <c r="G1328" t="s">
        <v>7</v>
      </c>
    </row>
    <row r="1329" spans="1:7" x14ac:dyDescent="0.25">
      <c r="A1329" t="s">
        <v>53</v>
      </c>
      <c r="B1329">
        <v>111786</v>
      </c>
      <c r="C1329">
        <v>4.9000000000000004</v>
      </c>
      <c r="D1329">
        <v>4.5</v>
      </c>
      <c r="E1329">
        <v>5.3</v>
      </c>
      <c r="F1329">
        <v>2009</v>
      </c>
      <c r="G1329" t="s">
        <v>7</v>
      </c>
    </row>
    <row r="1330" spans="1:7" x14ac:dyDescent="0.25">
      <c r="A1330" t="s">
        <v>27</v>
      </c>
      <c r="B1330">
        <v>879298</v>
      </c>
      <c r="C1330">
        <v>5.0999999999999996</v>
      </c>
      <c r="D1330">
        <v>4.9000000000000004</v>
      </c>
      <c r="E1330">
        <v>5.2</v>
      </c>
      <c r="F1330">
        <v>2009</v>
      </c>
      <c r="G1330" t="s">
        <v>7</v>
      </c>
    </row>
    <row r="1331" spans="1:7" x14ac:dyDescent="0.25">
      <c r="A1331" t="s">
        <v>61</v>
      </c>
      <c r="B1331">
        <v>4241747</v>
      </c>
      <c r="C1331">
        <v>5.7</v>
      </c>
      <c r="D1331">
        <v>5.7</v>
      </c>
      <c r="E1331">
        <v>5.8</v>
      </c>
      <c r="F1331">
        <v>2009</v>
      </c>
      <c r="G1331" t="s">
        <v>7</v>
      </c>
    </row>
    <row r="1332" spans="1:7" x14ac:dyDescent="0.25">
      <c r="A1332" t="s">
        <v>23</v>
      </c>
      <c r="B1332">
        <v>515677</v>
      </c>
      <c r="C1332">
        <v>5.8</v>
      </c>
      <c r="D1332">
        <v>5.6</v>
      </c>
      <c r="E1332">
        <v>6</v>
      </c>
      <c r="F1332">
        <v>2009</v>
      </c>
      <c r="G1332" t="s">
        <v>7</v>
      </c>
    </row>
    <row r="1333" spans="1:7" x14ac:dyDescent="0.25">
      <c r="A1333" t="s">
        <v>55</v>
      </c>
      <c r="B1333">
        <v>80398</v>
      </c>
      <c r="C1333">
        <v>7.8</v>
      </c>
      <c r="D1333">
        <v>7.3</v>
      </c>
      <c r="E1333">
        <v>8.5</v>
      </c>
      <c r="F1333">
        <v>2009</v>
      </c>
      <c r="G1333" t="s">
        <v>7</v>
      </c>
    </row>
    <row r="1334" spans="1:7" x14ac:dyDescent="0.25">
      <c r="A1334" t="s">
        <v>54</v>
      </c>
      <c r="B1334">
        <v>1122459</v>
      </c>
      <c r="C1334">
        <v>7.6</v>
      </c>
      <c r="D1334">
        <v>7.5</v>
      </c>
      <c r="E1334">
        <v>7.8</v>
      </c>
      <c r="F1334">
        <v>2009</v>
      </c>
      <c r="G1334" t="s">
        <v>7</v>
      </c>
    </row>
    <row r="1335" spans="1:7" x14ac:dyDescent="0.25">
      <c r="A1335" t="s">
        <v>39</v>
      </c>
      <c r="B1335">
        <v>949763</v>
      </c>
      <c r="C1335">
        <v>6.7</v>
      </c>
      <c r="D1335">
        <v>6.6</v>
      </c>
      <c r="E1335">
        <v>6.9</v>
      </c>
      <c r="F1335">
        <v>2009</v>
      </c>
      <c r="G1335" t="s">
        <v>7</v>
      </c>
    </row>
    <row r="1336" spans="1:7" x14ac:dyDescent="0.25">
      <c r="A1336" t="s">
        <v>16</v>
      </c>
      <c r="B1336">
        <v>247314</v>
      </c>
      <c r="C1336">
        <v>4.5</v>
      </c>
      <c r="D1336">
        <v>4.2</v>
      </c>
      <c r="E1336">
        <v>4.8</v>
      </c>
      <c r="F1336">
        <v>2009</v>
      </c>
      <c r="G1336" t="s">
        <v>7</v>
      </c>
    </row>
    <row r="1337" spans="1:7" x14ac:dyDescent="0.25">
      <c r="A1337" t="s">
        <v>24</v>
      </c>
      <c r="B1337">
        <v>764288</v>
      </c>
      <c r="C1337">
        <v>8.5</v>
      </c>
      <c r="D1337">
        <v>8.3000000000000007</v>
      </c>
      <c r="E1337">
        <v>8.6999999999999993</v>
      </c>
      <c r="F1337">
        <v>2009</v>
      </c>
      <c r="G1337" t="s">
        <v>7</v>
      </c>
    </row>
    <row r="1338" spans="1:7" x14ac:dyDescent="0.25">
      <c r="A1338" t="s">
        <v>40</v>
      </c>
      <c r="B1338">
        <v>80215</v>
      </c>
      <c r="C1338">
        <v>5.6</v>
      </c>
      <c r="D1338">
        <v>5.0999999999999996</v>
      </c>
      <c r="E1338">
        <v>6.2</v>
      </c>
      <c r="F1338">
        <v>2009</v>
      </c>
      <c r="G1338" t="s">
        <v>7</v>
      </c>
    </row>
    <row r="1339" spans="1:7" x14ac:dyDescent="0.25">
      <c r="A1339" t="s">
        <v>17</v>
      </c>
      <c r="B1339">
        <v>689708</v>
      </c>
      <c r="C1339">
        <v>5.4</v>
      </c>
      <c r="D1339">
        <v>5.2</v>
      </c>
      <c r="E1339">
        <v>5.6</v>
      </c>
      <c r="F1339">
        <v>2010</v>
      </c>
      <c r="G1339" t="s">
        <v>7</v>
      </c>
    </row>
    <row r="1340" spans="1:7" x14ac:dyDescent="0.25">
      <c r="A1340" t="s">
        <v>41</v>
      </c>
      <c r="B1340">
        <v>118994</v>
      </c>
      <c r="C1340">
        <v>5.6</v>
      </c>
      <c r="D1340">
        <v>5.2</v>
      </c>
      <c r="E1340">
        <v>6.1</v>
      </c>
      <c r="F1340">
        <v>2010</v>
      </c>
      <c r="G1340" t="s">
        <v>7</v>
      </c>
    </row>
    <row r="1341" spans="1:7" x14ac:dyDescent="0.25">
      <c r="A1341" t="s">
        <v>11</v>
      </c>
      <c r="B1341">
        <v>980187</v>
      </c>
      <c r="C1341">
        <v>6.8</v>
      </c>
      <c r="D1341">
        <v>6.7</v>
      </c>
      <c r="E1341">
        <v>7</v>
      </c>
      <c r="F1341">
        <v>2010</v>
      </c>
      <c r="G1341" t="s">
        <v>7</v>
      </c>
    </row>
    <row r="1342" spans="1:7" x14ac:dyDescent="0.25">
      <c r="A1342" t="s">
        <v>18</v>
      </c>
      <c r="B1342">
        <v>429836</v>
      </c>
      <c r="C1342">
        <v>5.8</v>
      </c>
      <c r="D1342">
        <v>5.6</v>
      </c>
      <c r="E1342">
        <v>6.1</v>
      </c>
      <c r="F1342">
        <v>2010</v>
      </c>
      <c r="G1342" t="s">
        <v>7</v>
      </c>
    </row>
    <row r="1343" spans="1:7" x14ac:dyDescent="0.25">
      <c r="A1343" t="s">
        <v>42</v>
      </c>
      <c r="B1343">
        <v>5743498</v>
      </c>
      <c r="C1343">
        <v>8.6</v>
      </c>
      <c r="D1343">
        <v>8.5</v>
      </c>
      <c r="E1343">
        <v>8.6</v>
      </c>
      <c r="F1343">
        <v>2010</v>
      </c>
      <c r="G1343" t="s">
        <v>7</v>
      </c>
    </row>
    <row r="1344" spans="1:7" x14ac:dyDescent="0.25">
      <c r="A1344" t="s">
        <v>19</v>
      </c>
      <c r="B1344">
        <v>747541</v>
      </c>
      <c r="C1344">
        <v>4.2</v>
      </c>
      <c r="D1344">
        <v>4.0999999999999996</v>
      </c>
      <c r="E1344">
        <v>4.4000000000000004</v>
      </c>
      <c r="F1344">
        <v>2010</v>
      </c>
      <c r="G1344" t="s">
        <v>7</v>
      </c>
    </row>
    <row r="1345" spans="1:7" x14ac:dyDescent="0.25">
      <c r="A1345" t="s">
        <v>31</v>
      </c>
      <c r="B1345">
        <v>504955</v>
      </c>
      <c r="C1345">
        <v>10.1</v>
      </c>
      <c r="D1345">
        <v>9.9</v>
      </c>
      <c r="E1345">
        <v>10.4</v>
      </c>
      <c r="F1345">
        <v>2010</v>
      </c>
      <c r="G1345" t="s">
        <v>7</v>
      </c>
    </row>
    <row r="1346" spans="1:7" x14ac:dyDescent="0.25">
      <c r="A1346" t="s">
        <v>43</v>
      </c>
      <c r="B1346">
        <v>117967</v>
      </c>
      <c r="C1346">
        <v>6.3</v>
      </c>
      <c r="D1346">
        <v>5.9</v>
      </c>
      <c r="E1346">
        <v>6.8</v>
      </c>
      <c r="F1346">
        <v>2010</v>
      </c>
      <c r="G1346" t="s">
        <v>7</v>
      </c>
    </row>
    <row r="1347" spans="1:7" x14ac:dyDescent="0.25">
      <c r="A1347" t="s">
        <v>58</v>
      </c>
      <c r="B1347">
        <v>55499</v>
      </c>
      <c r="C1347">
        <v>7.1</v>
      </c>
      <c r="D1347">
        <v>6.4</v>
      </c>
      <c r="E1347">
        <v>7.8</v>
      </c>
      <c r="F1347">
        <v>2010</v>
      </c>
      <c r="G1347" t="s">
        <v>7</v>
      </c>
    </row>
    <row r="1348" spans="1:7" x14ac:dyDescent="0.25">
      <c r="A1348" t="s">
        <v>25</v>
      </c>
      <c r="B1348">
        <v>2393471</v>
      </c>
      <c r="C1348">
        <v>6.6</v>
      </c>
      <c r="D1348">
        <v>6.5</v>
      </c>
      <c r="E1348">
        <v>6.7</v>
      </c>
      <c r="F1348">
        <v>2010</v>
      </c>
      <c r="G1348" t="s">
        <v>7</v>
      </c>
    </row>
    <row r="1349" spans="1:7" x14ac:dyDescent="0.25">
      <c r="A1349" t="s">
        <v>12</v>
      </c>
      <c r="B1349">
        <v>1502243</v>
      </c>
      <c r="C1349">
        <v>6.5</v>
      </c>
      <c r="D1349">
        <v>6.4</v>
      </c>
      <c r="E1349">
        <v>6.6</v>
      </c>
      <c r="F1349">
        <v>2010</v>
      </c>
      <c r="G1349" t="s">
        <v>7</v>
      </c>
    </row>
    <row r="1350" spans="1:7" x14ac:dyDescent="0.25">
      <c r="A1350" t="s">
        <v>56</v>
      </c>
      <c r="B1350">
        <v>161965</v>
      </c>
      <c r="C1350">
        <v>6.1</v>
      </c>
      <c r="D1350">
        <v>5.7</v>
      </c>
      <c r="E1350">
        <v>6.5</v>
      </c>
      <c r="F1350">
        <v>2010</v>
      </c>
      <c r="G1350" t="s">
        <v>7</v>
      </c>
    </row>
    <row r="1351" spans="1:7" x14ac:dyDescent="0.25">
      <c r="A1351" t="s">
        <v>32</v>
      </c>
      <c r="B1351">
        <v>252894</v>
      </c>
      <c r="C1351">
        <v>6.9</v>
      </c>
      <c r="D1351">
        <v>6.6</v>
      </c>
      <c r="E1351">
        <v>7.2</v>
      </c>
      <c r="F1351">
        <v>2010</v>
      </c>
      <c r="G1351" t="s">
        <v>7</v>
      </c>
    </row>
    <row r="1352" spans="1:7" x14ac:dyDescent="0.25">
      <c r="A1352" t="s">
        <v>45</v>
      </c>
      <c r="B1352">
        <v>1867169</v>
      </c>
      <c r="C1352">
        <v>7.3</v>
      </c>
      <c r="D1352">
        <v>7.1</v>
      </c>
      <c r="E1352">
        <v>7.4</v>
      </c>
      <c r="F1352">
        <v>2010</v>
      </c>
      <c r="G1352" t="s">
        <v>7</v>
      </c>
    </row>
    <row r="1353" spans="1:7" x14ac:dyDescent="0.25">
      <c r="A1353" t="s">
        <v>33</v>
      </c>
      <c r="B1353">
        <v>958815</v>
      </c>
      <c r="C1353">
        <v>10.5</v>
      </c>
      <c r="D1353">
        <v>10.3</v>
      </c>
      <c r="E1353">
        <v>10.7</v>
      </c>
      <c r="F1353">
        <v>2010</v>
      </c>
      <c r="G1353" t="s">
        <v>7</v>
      </c>
    </row>
    <row r="1354" spans="1:7" x14ac:dyDescent="0.25">
      <c r="A1354" t="s">
        <v>44</v>
      </c>
      <c r="B1354">
        <v>429258</v>
      </c>
      <c r="C1354">
        <v>1.5</v>
      </c>
      <c r="D1354">
        <v>1.4</v>
      </c>
      <c r="E1354">
        <v>1.6</v>
      </c>
      <c r="F1354">
        <v>2010</v>
      </c>
      <c r="G1354" t="s">
        <v>7</v>
      </c>
    </row>
    <row r="1355" spans="1:7" x14ac:dyDescent="0.25">
      <c r="A1355" t="s">
        <v>46</v>
      </c>
      <c r="B1355">
        <v>424755</v>
      </c>
      <c r="C1355">
        <v>5</v>
      </c>
      <c r="D1355">
        <v>4.8</v>
      </c>
      <c r="E1355">
        <v>5.3</v>
      </c>
      <c r="F1355">
        <v>2010</v>
      </c>
      <c r="G1355" t="s">
        <v>7</v>
      </c>
    </row>
    <row r="1356" spans="1:7" x14ac:dyDescent="0.25">
      <c r="A1356" t="s">
        <v>47</v>
      </c>
      <c r="B1356">
        <v>597317</v>
      </c>
      <c r="C1356">
        <v>5.5</v>
      </c>
      <c r="D1356">
        <v>5.3</v>
      </c>
      <c r="E1356">
        <v>5.7</v>
      </c>
      <c r="F1356">
        <v>2010</v>
      </c>
      <c r="G1356" t="s">
        <v>7</v>
      </c>
    </row>
    <row r="1357" spans="1:7" x14ac:dyDescent="0.25">
      <c r="A1357" t="s">
        <v>48</v>
      </c>
      <c r="B1357">
        <v>612625</v>
      </c>
      <c r="C1357">
        <v>4.5999999999999996</v>
      </c>
      <c r="D1357">
        <v>4.4000000000000004</v>
      </c>
      <c r="E1357">
        <v>4.8</v>
      </c>
      <c r="F1357">
        <v>2010</v>
      </c>
      <c r="G1357" t="s">
        <v>7</v>
      </c>
    </row>
    <row r="1358" spans="1:7" x14ac:dyDescent="0.25">
      <c r="A1358" t="s">
        <v>34</v>
      </c>
      <c r="B1358">
        <v>171011</v>
      </c>
      <c r="C1358">
        <v>12.5</v>
      </c>
      <c r="D1358">
        <v>12</v>
      </c>
      <c r="E1358">
        <v>13.1</v>
      </c>
      <c r="F1358">
        <v>2010</v>
      </c>
      <c r="G1358" t="s">
        <v>7</v>
      </c>
    </row>
    <row r="1359" spans="1:7" x14ac:dyDescent="0.25">
      <c r="A1359" t="s">
        <v>13</v>
      </c>
      <c r="B1359">
        <v>760130</v>
      </c>
      <c r="C1359">
        <v>9.6</v>
      </c>
      <c r="D1359">
        <v>9.4</v>
      </c>
      <c r="E1359">
        <v>9.9</v>
      </c>
      <c r="F1359">
        <v>2010</v>
      </c>
      <c r="G1359" t="s">
        <v>7</v>
      </c>
    </row>
    <row r="1360" spans="1:7" x14ac:dyDescent="0.25">
      <c r="A1360" t="s">
        <v>28</v>
      </c>
      <c r="B1360">
        <v>859444</v>
      </c>
      <c r="C1360">
        <v>10.6</v>
      </c>
      <c r="D1360">
        <v>10.4</v>
      </c>
      <c r="E1360">
        <v>10.9</v>
      </c>
      <c r="F1360">
        <v>2010</v>
      </c>
      <c r="G1360" t="s">
        <v>7</v>
      </c>
    </row>
    <row r="1361" spans="1:7" x14ac:dyDescent="0.25">
      <c r="A1361" t="s">
        <v>49</v>
      </c>
      <c r="B1361">
        <v>1438099</v>
      </c>
      <c r="C1361">
        <v>8.6999999999999993</v>
      </c>
      <c r="D1361">
        <v>8.5</v>
      </c>
      <c r="E1361">
        <v>8.8000000000000007</v>
      </c>
      <c r="F1361">
        <v>2010</v>
      </c>
      <c r="G1361" t="s">
        <v>7</v>
      </c>
    </row>
    <row r="1362" spans="1:7" x14ac:dyDescent="0.25">
      <c r="A1362" t="s">
        <v>26</v>
      </c>
      <c r="B1362">
        <v>760671</v>
      </c>
      <c r="C1362">
        <v>15.8</v>
      </c>
      <c r="D1362">
        <v>15.5</v>
      </c>
      <c r="E1362">
        <v>16.100000000000001</v>
      </c>
      <c r="F1362">
        <v>2010</v>
      </c>
      <c r="G1362" t="s">
        <v>7</v>
      </c>
    </row>
    <row r="1363" spans="1:7" x14ac:dyDescent="0.25">
      <c r="A1363" t="s">
        <v>59</v>
      </c>
      <c r="B1363">
        <v>439999</v>
      </c>
      <c r="C1363">
        <v>4.7</v>
      </c>
      <c r="D1363">
        <v>4.5</v>
      </c>
      <c r="E1363">
        <v>4.9000000000000004</v>
      </c>
      <c r="F1363">
        <v>2010</v>
      </c>
      <c r="G1363" t="s">
        <v>7</v>
      </c>
    </row>
    <row r="1364" spans="1:7" x14ac:dyDescent="0.25">
      <c r="A1364" t="s">
        <v>20</v>
      </c>
      <c r="B1364">
        <v>820839</v>
      </c>
      <c r="C1364">
        <v>7.9</v>
      </c>
      <c r="D1364">
        <v>7.7</v>
      </c>
      <c r="E1364">
        <v>8.1</v>
      </c>
      <c r="F1364">
        <v>2010</v>
      </c>
      <c r="G1364" t="s">
        <v>7</v>
      </c>
    </row>
    <row r="1365" spans="1:7" x14ac:dyDescent="0.25">
      <c r="A1365" t="s">
        <v>50</v>
      </c>
      <c r="B1365">
        <v>129227</v>
      </c>
      <c r="C1365">
        <v>4.2</v>
      </c>
      <c r="D1365">
        <v>3.8</v>
      </c>
      <c r="E1365">
        <v>4.5</v>
      </c>
      <c r="F1365">
        <v>2010</v>
      </c>
      <c r="G1365" t="s">
        <v>7</v>
      </c>
    </row>
    <row r="1366" spans="1:7" x14ac:dyDescent="0.25">
      <c r="A1366" t="s">
        <v>51</v>
      </c>
      <c r="B1366">
        <v>262433</v>
      </c>
      <c r="C1366">
        <v>6.6</v>
      </c>
      <c r="D1366">
        <v>6.3</v>
      </c>
      <c r="E1366">
        <v>6.9</v>
      </c>
      <c r="F1366">
        <v>2010</v>
      </c>
      <c r="G1366" t="s">
        <v>7</v>
      </c>
    </row>
    <row r="1367" spans="1:7" x14ac:dyDescent="0.25">
      <c r="A1367" t="s">
        <v>29</v>
      </c>
      <c r="B1367">
        <v>399604</v>
      </c>
      <c r="C1367">
        <v>7.3</v>
      </c>
      <c r="D1367">
        <v>7</v>
      </c>
      <c r="E1367">
        <v>7.5</v>
      </c>
      <c r="F1367">
        <v>2010</v>
      </c>
      <c r="G1367" t="s">
        <v>7</v>
      </c>
    </row>
    <row r="1368" spans="1:7" x14ac:dyDescent="0.25">
      <c r="A1368" t="s">
        <v>35</v>
      </c>
      <c r="B1368">
        <v>179644</v>
      </c>
      <c r="C1368">
        <v>7.6</v>
      </c>
      <c r="D1368">
        <v>7.2</v>
      </c>
      <c r="E1368">
        <v>8</v>
      </c>
      <c r="F1368">
        <v>2010</v>
      </c>
      <c r="G1368" t="s">
        <v>7</v>
      </c>
    </row>
    <row r="1369" spans="1:7" x14ac:dyDescent="0.25">
      <c r="A1369" t="s">
        <v>14</v>
      </c>
      <c r="B1369">
        <v>1199711</v>
      </c>
      <c r="C1369">
        <v>9.5</v>
      </c>
      <c r="D1369">
        <v>9.3000000000000007</v>
      </c>
      <c r="E1369">
        <v>9.6</v>
      </c>
      <c r="F1369">
        <v>2010</v>
      </c>
      <c r="G1369" t="s">
        <v>7</v>
      </c>
    </row>
    <row r="1370" spans="1:7" x14ac:dyDescent="0.25">
      <c r="A1370" t="s">
        <v>60</v>
      </c>
      <c r="B1370">
        <v>303454</v>
      </c>
      <c r="C1370">
        <v>4.4000000000000004</v>
      </c>
      <c r="D1370">
        <v>4.0999999999999996</v>
      </c>
      <c r="E1370">
        <v>4.5999999999999996</v>
      </c>
      <c r="F1370">
        <v>2010</v>
      </c>
      <c r="G1370" t="s">
        <v>7</v>
      </c>
    </row>
    <row r="1371" spans="1:7" x14ac:dyDescent="0.25">
      <c r="A1371" t="s">
        <v>36</v>
      </c>
      <c r="B1371">
        <v>2461595</v>
      </c>
      <c r="C1371">
        <v>7.8</v>
      </c>
      <c r="D1371">
        <v>7.7</v>
      </c>
      <c r="E1371">
        <v>8</v>
      </c>
      <c r="F1371">
        <v>2010</v>
      </c>
      <c r="G1371" t="s">
        <v>7</v>
      </c>
    </row>
    <row r="1372" spans="1:7" x14ac:dyDescent="0.25">
      <c r="A1372" t="s">
        <v>21</v>
      </c>
      <c r="B1372">
        <v>1350523</v>
      </c>
      <c r="C1372">
        <v>7.4</v>
      </c>
      <c r="D1372">
        <v>7.2</v>
      </c>
      <c r="E1372">
        <v>7.5</v>
      </c>
      <c r="F1372">
        <v>2010</v>
      </c>
      <c r="G1372" t="s">
        <v>7</v>
      </c>
    </row>
    <row r="1373" spans="1:7" x14ac:dyDescent="0.25">
      <c r="A1373" t="s">
        <v>57</v>
      </c>
      <c r="B1373">
        <v>87345</v>
      </c>
      <c r="C1373">
        <v>6.1</v>
      </c>
      <c r="D1373">
        <v>5.6</v>
      </c>
      <c r="E1373">
        <v>6.6</v>
      </c>
      <c r="F1373">
        <v>2010</v>
      </c>
      <c r="G1373" t="s">
        <v>7</v>
      </c>
    </row>
    <row r="1374" spans="1:7" x14ac:dyDescent="0.25">
      <c r="A1374" t="s">
        <v>52</v>
      </c>
      <c r="B1374">
        <v>1594180</v>
      </c>
      <c r="C1374">
        <v>8.6999999999999993</v>
      </c>
      <c r="D1374">
        <v>8.6</v>
      </c>
      <c r="E1374">
        <v>8.8000000000000007</v>
      </c>
      <c r="F1374">
        <v>2010</v>
      </c>
      <c r="G1374" t="s">
        <v>7</v>
      </c>
    </row>
    <row r="1375" spans="1:7" x14ac:dyDescent="0.25">
      <c r="A1375" t="s">
        <v>37</v>
      </c>
      <c r="B1375">
        <v>565311</v>
      </c>
      <c r="C1375">
        <v>4.9000000000000004</v>
      </c>
      <c r="D1375">
        <v>4.7</v>
      </c>
      <c r="E1375">
        <v>5.0999999999999996</v>
      </c>
      <c r="F1375">
        <v>2010</v>
      </c>
      <c r="G1375" t="s">
        <v>7</v>
      </c>
    </row>
    <row r="1376" spans="1:7" x14ac:dyDescent="0.25">
      <c r="A1376" t="s">
        <v>30</v>
      </c>
      <c r="B1376">
        <v>520672</v>
      </c>
      <c r="C1376">
        <v>12.9</v>
      </c>
      <c r="D1376">
        <v>12.6</v>
      </c>
      <c r="E1376">
        <v>13.2</v>
      </c>
      <c r="F1376">
        <v>2010</v>
      </c>
      <c r="G1376" t="s">
        <v>7</v>
      </c>
    </row>
    <row r="1377" spans="1:7" x14ac:dyDescent="0.25">
      <c r="A1377" t="s">
        <v>22</v>
      </c>
      <c r="B1377">
        <v>1646680</v>
      </c>
      <c r="C1377">
        <v>10.199999999999999</v>
      </c>
      <c r="D1377">
        <v>10.1</v>
      </c>
      <c r="E1377">
        <v>10.4</v>
      </c>
      <c r="F1377">
        <v>2010</v>
      </c>
      <c r="G1377" t="s">
        <v>7</v>
      </c>
    </row>
    <row r="1378" spans="1:7" x14ac:dyDescent="0.25">
      <c r="A1378" t="s">
        <v>38</v>
      </c>
      <c r="B1378">
        <v>131682</v>
      </c>
      <c r="C1378">
        <v>11.3</v>
      </c>
      <c r="D1378">
        <v>10.7</v>
      </c>
      <c r="E1378">
        <v>11.9</v>
      </c>
      <c r="F1378">
        <v>2010</v>
      </c>
      <c r="G1378" t="s">
        <v>7</v>
      </c>
    </row>
    <row r="1379" spans="1:7" x14ac:dyDescent="0.25">
      <c r="A1379" t="s">
        <v>15</v>
      </c>
      <c r="B1379">
        <v>647026</v>
      </c>
      <c r="C1379">
        <v>4.7</v>
      </c>
      <c r="D1379">
        <v>4.5999999999999996</v>
      </c>
      <c r="E1379">
        <v>4.9000000000000004</v>
      </c>
      <c r="F1379">
        <v>2010</v>
      </c>
      <c r="G1379" t="s">
        <v>7</v>
      </c>
    </row>
    <row r="1380" spans="1:7" x14ac:dyDescent="0.25">
      <c r="A1380" t="s">
        <v>53</v>
      </c>
      <c r="B1380">
        <v>113105</v>
      </c>
      <c r="C1380">
        <v>4.9000000000000004</v>
      </c>
      <c r="D1380">
        <v>4.5999999999999996</v>
      </c>
      <c r="E1380">
        <v>5.4</v>
      </c>
      <c r="F1380">
        <v>2010</v>
      </c>
      <c r="G1380" t="s">
        <v>7</v>
      </c>
    </row>
    <row r="1381" spans="1:7" x14ac:dyDescent="0.25">
      <c r="A1381" t="s">
        <v>27</v>
      </c>
      <c r="B1381">
        <v>881993</v>
      </c>
      <c r="C1381">
        <v>5.7</v>
      </c>
      <c r="D1381">
        <v>5.5</v>
      </c>
      <c r="E1381">
        <v>5.8</v>
      </c>
      <c r="F1381">
        <v>2010</v>
      </c>
      <c r="G1381" t="s">
        <v>7</v>
      </c>
    </row>
    <row r="1382" spans="1:7" x14ac:dyDescent="0.25">
      <c r="A1382" t="s">
        <v>61</v>
      </c>
      <c r="B1382">
        <v>4312398</v>
      </c>
      <c r="C1382">
        <v>6.4</v>
      </c>
      <c r="D1382">
        <v>6.3</v>
      </c>
      <c r="E1382">
        <v>6.5</v>
      </c>
      <c r="F1382">
        <v>2010</v>
      </c>
      <c r="G1382" t="s">
        <v>7</v>
      </c>
    </row>
    <row r="1383" spans="1:7" x14ac:dyDescent="0.25">
      <c r="A1383" t="s">
        <v>23</v>
      </c>
      <c r="B1383">
        <v>527133</v>
      </c>
      <c r="C1383">
        <v>6.4</v>
      </c>
      <c r="D1383">
        <v>6.1</v>
      </c>
      <c r="E1383">
        <v>6.6</v>
      </c>
      <c r="F1383">
        <v>2010</v>
      </c>
      <c r="G1383" t="s">
        <v>7</v>
      </c>
    </row>
    <row r="1384" spans="1:7" x14ac:dyDescent="0.25">
      <c r="A1384" t="s">
        <v>55</v>
      </c>
      <c r="B1384">
        <v>79921</v>
      </c>
      <c r="C1384">
        <v>8.8000000000000007</v>
      </c>
      <c r="D1384">
        <v>8.1</v>
      </c>
      <c r="E1384">
        <v>9.4</v>
      </c>
      <c r="F1384">
        <v>2010</v>
      </c>
      <c r="G1384" t="s">
        <v>7</v>
      </c>
    </row>
    <row r="1385" spans="1:7" x14ac:dyDescent="0.25">
      <c r="A1385" t="s">
        <v>54</v>
      </c>
      <c r="B1385">
        <v>1127720</v>
      </c>
      <c r="C1385">
        <v>8.9</v>
      </c>
      <c r="D1385">
        <v>8.6999999999999993</v>
      </c>
      <c r="E1385">
        <v>9.1</v>
      </c>
      <c r="F1385">
        <v>2010</v>
      </c>
      <c r="G1385" t="s">
        <v>7</v>
      </c>
    </row>
    <row r="1386" spans="1:7" x14ac:dyDescent="0.25">
      <c r="A1386" t="s">
        <v>39</v>
      </c>
      <c r="B1386">
        <v>955799</v>
      </c>
      <c r="C1386">
        <v>7.5</v>
      </c>
      <c r="D1386">
        <v>7.3</v>
      </c>
      <c r="E1386">
        <v>7.7</v>
      </c>
      <c r="F1386">
        <v>2010</v>
      </c>
      <c r="G1386" t="s">
        <v>7</v>
      </c>
    </row>
    <row r="1387" spans="1:7" x14ac:dyDescent="0.25">
      <c r="A1387" t="s">
        <v>16</v>
      </c>
      <c r="B1387">
        <v>246963</v>
      </c>
      <c r="C1387">
        <v>5</v>
      </c>
      <c r="D1387">
        <v>4.7</v>
      </c>
      <c r="E1387">
        <v>5.3</v>
      </c>
      <c r="F1387">
        <v>2010</v>
      </c>
      <c r="G1387" t="s">
        <v>7</v>
      </c>
    </row>
    <row r="1388" spans="1:7" x14ac:dyDescent="0.25">
      <c r="A1388" t="s">
        <v>24</v>
      </c>
      <c r="B1388">
        <v>761365</v>
      </c>
      <c r="C1388">
        <v>9.1999999999999993</v>
      </c>
      <c r="D1388">
        <v>9</v>
      </c>
      <c r="E1388">
        <v>9.5</v>
      </c>
      <c r="F1388">
        <v>2010</v>
      </c>
      <c r="G1388" t="s">
        <v>7</v>
      </c>
    </row>
    <row r="1389" spans="1:7" x14ac:dyDescent="0.25">
      <c r="A1389" t="s">
        <v>40</v>
      </c>
      <c r="B1389">
        <v>80816</v>
      </c>
      <c r="C1389">
        <v>6.3</v>
      </c>
      <c r="D1389">
        <v>5.8</v>
      </c>
      <c r="E1389">
        <v>6.9</v>
      </c>
      <c r="F1389">
        <v>2010</v>
      </c>
      <c r="G1389" t="s">
        <v>7</v>
      </c>
    </row>
    <row r="1390" spans="1:7" x14ac:dyDescent="0.25">
      <c r="A1390" t="s">
        <v>17</v>
      </c>
      <c r="B1390">
        <v>678737</v>
      </c>
      <c r="C1390">
        <v>6.1</v>
      </c>
      <c r="D1390">
        <v>5.9</v>
      </c>
      <c r="E1390">
        <v>6.3</v>
      </c>
      <c r="F1390">
        <v>2011</v>
      </c>
      <c r="G1390" t="s">
        <v>7</v>
      </c>
    </row>
    <row r="1391" spans="1:7" x14ac:dyDescent="0.25">
      <c r="A1391" t="s">
        <v>41</v>
      </c>
      <c r="B1391">
        <v>117959</v>
      </c>
      <c r="C1391">
        <v>6.3</v>
      </c>
      <c r="D1391">
        <v>5.9</v>
      </c>
      <c r="E1391">
        <v>6.8</v>
      </c>
      <c r="F1391">
        <v>2011</v>
      </c>
      <c r="G1391" t="s">
        <v>7</v>
      </c>
    </row>
    <row r="1392" spans="1:7" x14ac:dyDescent="0.25">
      <c r="A1392" t="s">
        <v>11</v>
      </c>
      <c r="B1392">
        <v>986805</v>
      </c>
      <c r="C1392">
        <v>7.6</v>
      </c>
      <c r="D1392">
        <v>7.4</v>
      </c>
      <c r="E1392">
        <v>7.7</v>
      </c>
      <c r="F1392">
        <v>2011</v>
      </c>
      <c r="G1392" t="s">
        <v>7</v>
      </c>
    </row>
    <row r="1393" spans="1:7" x14ac:dyDescent="0.25">
      <c r="A1393" t="s">
        <v>18</v>
      </c>
      <c r="B1393">
        <v>430885</v>
      </c>
      <c r="C1393">
        <v>6.6</v>
      </c>
      <c r="D1393">
        <v>6.3</v>
      </c>
      <c r="E1393">
        <v>6.8</v>
      </c>
      <c r="F1393">
        <v>2011</v>
      </c>
      <c r="G1393" t="s">
        <v>7</v>
      </c>
    </row>
    <row r="1394" spans="1:7" x14ac:dyDescent="0.25">
      <c r="A1394" t="s">
        <v>42</v>
      </c>
      <c r="B1394">
        <v>5719777</v>
      </c>
      <c r="C1394">
        <v>9.5</v>
      </c>
      <c r="D1394">
        <v>9.4</v>
      </c>
      <c r="E1394">
        <v>9.6</v>
      </c>
      <c r="F1394">
        <v>2011</v>
      </c>
      <c r="G1394" t="s">
        <v>7</v>
      </c>
    </row>
    <row r="1395" spans="1:7" x14ac:dyDescent="0.25">
      <c r="A1395" t="s">
        <v>19</v>
      </c>
      <c r="B1395">
        <v>756813</v>
      </c>
      <c r="C1395">
        <v>4.9000000000000004</v>
      </c>
      <c r="D1395">
        <v>4.7</v>
      </c>
      <c r="E1395">
        <v>5</v>
      </c>
      <c r="F1395">
        <v>2011</v>
      </c>
      <c r="G1395" t="s">
        <v>7</v>
      </c>
    </row>
    <row r="1396" spans="1:7" x14ac:dyDescent="0.25">
      <c r="A1396" t="s">
        <v>31</v>
      </c>
      <c r="B1396">
        <v>499575</v>
      </c>
      <c r="C1396">
        <v>11.2</v>
      </c>
      <c r="D1396">
        <v>10.9</v>
      </c>
      <c r="E1396">
        <v>11.5</v>
      </c>
      <c r="F1396">
        <v>2011</v>
      </c>
      <c r="G1396" t="s">
        <v>7</v>
      </c>
    </row>
    <row r="1397" spans="1:7" x14ac:dyDescent="0.25">
      <c r="A1397" t="s">
        <v>43</v>
      </c>
      <c r="B1397">
        <v>117428</v>
      </c>
      <c r="C1397">
        <v>7.1</v>
      </c>
      <c r="D1397">
        <v>6.6</v>
      </c>
      <c r="E1397">
        <v>7.6</v>
      </c>
      <c r="F1397">
        <v>2011</v>
      </c>
      <c r="G1397" t="s">
        <v>7</v>
      </c>
    </row>
    <row r="1398" spans="1:7" x14ac:dyDescent="0.25">
      <c r="A1398" t="s">
        <v>58</v>
      </c>
      <c r="B1398">
        <v>55520</v>
      </c>
      <c r="C1398">
        <v>8</v>
      </c>
      <c r="D1398">
        <v>7.3</v>
      </c>
      <c r="E1398">
        <v>8.8000000000000007</v>
      </c>
      <c r="F1398">
        <v>2011</v>
      </c>
      <c r="G1398" t="s">
        <v>7</v>
      </c>
    </row>
    <row r="1399" spans="1:7" x14ac:dyDescent="0.25">
      <c r="A1399" t="s">
        <v>25</v>
      </c>
      <c r="B1399">
        <v>2409916</v>
      </c>
      <c r="C1399">
        <v>7.4</v>
      </c>
      <c r="D1399">
        <v>7.3</v>
      </c>
      <c r="E1399">
        <v>7.5</v>
      </c>
      <c r="F1399">
        <v>2011</v>
      </c>
      <c r="G1399" t="s">
        <v>7</v>
      </c>
    </row>
    <row r="1400" spans="1:7" x14ac:dyDescent="0.25">
      <c r="A1400" t="s">
        <v>12</v>
      </c>
      <c r="B1400">
        <v>1506291</v>
      </c>
      <c r="C1400">
        <v>7.2</v>
      </c>
      <c r="D1400">
        <v>7</v>
      </c>
      <c r="E1400">
        <v>7.3</v>
      </c>
      <c r="F1400">
        <v>2011</v>
      </c>
      <c r="G1400" t="s">
        <v>7</v>
      </c>
    </row>
    <row r="1401" spans="1:7" x14ac:dyDescent="0.25">
      <c r="A1401" t="s">
        <v>56</v>
      </c>
      <c r="B1401">
        <v>164163</v>
      </c>
      <c r="C1401">
        <v>6.4</v>
      </c>
      <c r="D1401">
        <v>6</v>
      </c>
      <c r="E1401">
        <v>6.8</v>
      </c>
      <c r="F1401">
        <v>2011</v>
      </c>
      <c r="G1401" t="s">
        <v>7</v>
      </c>
    </row>
    <row r="1402" spans="1:7" x14ac:dyDescent="0.25">
      <c r="A1402" t="s">
        <v>32</v>
      </c>
      <c r="B1402">
        <v>256634</v>
      </c>
      <c r="C1402">
        <v>7.2</v>
      </c>
      <c r="D1402">
        <v>6.9</v>
      </c>
      <c r="E1402">
        <v>7.5</v>
      </c>
      <c r="F1402">
        <v>2011</v>
      </c>
      <c r="G1402" t="s">
        <v>7</v>
      </c>
    </row>
    <row r="1403" spans="1:7" x14ac:dyDescent="0.25">
      <c r="A1403" t="s">
        <v>45</v>
      </c>
      <c r="B1403">
        <v>1856885</v>
      </c>
      <c r="C1403">
        <v>7.9</v>
      </c>
      <c r="D1403">
        <v>7.8</v>
      </c>
      <c r="E1403">
        <v>8</v>
      </c>
      <c r="F1403">
        <v>2011</v>
      </c>
      <c r="G1403" t="s">
        <v>7</v>
      </c>
    </row>
    <row r="1404" spans="1:7" x14ac:dyDescent="0.25">
      <c r="A1404" t="s">
        <v>33</v>
      </c>
      <c r="B1404">
        <v>953059</v>
      </c>
      <c r="C1404">
        <v>11.2</v>
      </c>
      <c r="D1404">
        <v>11</v>
      </c>
      <c r="E1404">
        <v>11.4</v>
      </c>
      <c r="F1404">
        <v>2011</v>
      </c>
      <c r="G1404" t="s">
        <v>7</v>
      </c>
    </row>
    <row r="1405" spans="1:7" x14ac:dyDescent="0.25">
      <c r="A1405" t="s">
        <v>44</v>
      </c>
      <c r="B1405">
        <v>428753</v>
      </c>
      <c r="C1405">
        <v>1.5</v>
      </c>
      <c r="D1405">
        <v>1.4</v>
      </c>
      <c r="E1405">
        <v>1.6</v>
      </c>
      <c r="F1405">
        <v>2011</v>
      </c>
      <c r="G1405" t="s">
        <v>7</v>
      </c>
    </row>
    <row r="1406" spans="1:7" x14ac:dyDescent="0.25">
      <c r="A1406" t="s">
        <v>46</v>
      </c>
      <c r="B1406">
        <v>424810</v>
      </c>
      <c r="C1406">
        <v>5.5</v>
      </c>
      <c r="D1406">
        <v>5.3</v>
      </c>
      <c r="E1406">
        <v>5.7</v>
      </c>
      <c r="F1406">
        <v>2011</v>
      </c>
      <c r="G1406" t="s">
        <v>7</v>
      </c>
    </row>
    <row r="1407" spans="1:7" x14ac:dyDescent="0.25">
      <c r="A1407" t="s">
        <v>47</v>
      </c>
      <c r="B1407">
        <v>601070</v>
      </c>
      <c r="C1407">
        <v>6.1</v>
      </c>
      <c r="D1407">
        <v>5.9</v>
      </c>
      <c r="E1407">
        <v>6.3</v>
      </c>
      <c r="F1407">
        <v>2011</v>
      </c>
      <c r="G1407" t="s">
        <v>7</v>
      </c>
    </row>
    <row r="1408" spans="1:7" x14ac:dyDescent="0.25">
      <c r="A1408" t="s">
        <v>48</v>
      </c>
      <c r="B1408">
        <v>617931</v>
      </c>
      <c r="C1408">
        <v>4.9000000000000004</v>
      </c>
      <c r="D1408">
        <v>4.8</v>
      </c>
      <c r="E1408">
        <v>5.0999999999999996</v>
      </c>
      <c r="F1408">
        <v>2011</v>
      </c>
      <c r="G1408" t="s">
        <v>7</v>
      </c>
    </row>
    <row r="1409" spans="1:7" x14ac:dyDescent="0.25">
      <c r="A1409" t="s">
        <v>34</v>
      </c>
      <c r="B1409">
        <v>170277</v>
      </c>
      <c r="C1409">
        <v>13.3</v>
      </c>
      <c r="D1409">
        <v>12.8</v>
      </c>
      <c r="E1409">
        <v>13.9</v>
      </c>
      <c r="F1409">
        <v>2011</v>
      </c>
      <c r="G1409" t="s">
        <v>7</v>
      </c>
    </row>
    <row r="1410" spans="1:7" x14ac:dyDescent="0.25">
      <c r="A1410" t="s">
        <v>13</v>
      </c>
      <c r="B1410">
        <v>760509</v>
      </c>
      <c r="C1410">
        <v>10.1</v>
      </c>
      <c r="D1410">
        <v>9.9</v>
      </c>
      <c r="E1410">
        <v>10.3</v>
      </c>
      <c r="F1410">
        <v>2011</v>
      </c>
      <c r="G1410" t="s">
        <v>7</v>
      </c>
    </row>
    <row r="1411" spans="1:7" x14ac:dyDescent="0.25">
      <c r="A1411" t="s">
        <v>28</v>
      </c>
      <c r="B1411">
        <v>856298</v>
      </c>
      <c r="C1411">
        <v>11.7</v>
      </c>
      <c r="D1411">
        <v>11.5</v>
      </c>
      <c r="E1411">
        <v>11.9</v>
      </c>
      <c r="F1411">
        <v>2011</v>
      </c>
      <c r="G1411" t="s">
        <v>7</v>
      </c>
    </row>
    <row r="1412" spans="1:7" x14ac:dyDescent="0.25">
      <c r="A1412" t="s">
        <v>49</v>
      </c>
      <c r="B1412">
        <v>1420628</v>
      </c>
      <c r="C1412">
        <v>9.1</v>
      </c>
      <c r="D1412">
        <v>8.9</v>
      </c>
      <c r="E1412">
        <v>9.1999999999999993</v>
      </c>
      <c r="F1412">
        <v>2011</v>
      </c>
      <c r="G1412" t="s">
        <v>7</v>
      </c>
    </row>
    <row r="1413" spans="1:7" x14ac:dyDescent="0.25">
      <c r="A1413" t="s">
        <v>26</v>
      </c>
      <c r="B1413">
        <v>761037</v>
      </c>
      <c r="C1413">
        <v>16.600000000000001</v>
      </c>
      <c r="D1413">
        <v>16.3</v>
      </c>
      <c r="E1413">
        <v>16.899999999999999</v>
      </c>
      <c r="F1413">
        <v>2011</v>
      </c>
      <c r="G1413" t="s">
        <v>7</v>
      </c>
    </row>
    <row r="1414" spans="1:7" x14ac:dyDescent="0.25">
      <c r="A1414" t="s">
        <v>59</v>
      </c>
      <c r="B1414">
        <v>437230</v>
      </c>
      <c r="C1414">
        <v>5.5</v>
      </c>
      <c r="D1414">
        <v>5.3</v>
      </c>
      <c r="E1414">
        <v>5.7</v>
      </c>
      <c r="F1414">
        <v>2011</v>
      </c>
      <c r="G1414" t="s">
        <v>7</v>
      </c>
    </row>
    <row r="1415" spans="1:7" x14ac:dyDescent="0.25">
      <c r="A1415" t="s">
        <v>20</v>
      </c>
      <c r="B1415">
        <v>816789</v>
      </c>
      <c r="C1415">
        <v>8.6999999999999993</v>
      </c>
      <c r="D1415">
        <v>8.5</v>
      </c>
      <c r="E1415">
        <v>8.9</v>
      </c>
      <c r="F1415">
        <v>2011</v>
      </c>
      <c r="G1415" t="s">
        <v>7</v>
      </c>
    </row>
    <row r="1416" spans="1:7" x14ac:dyDescent="0.25">
      <c r="A1416" t="s">
        <v>50</v>
      </c>
      <c r="B1416">
        <v>129177</v>
      </c>
      <c r="C1416">
        <v>3</v>
      </c>
      <c r="D1416">
        <v>2.7</v>
      </c>
      <c r="E1416">
        <v>3.3</v>
      </c>
      <c r="F1416">
        <v>2011</v>
      </c>
      <c r="G1416" t="s">
        <v>7</v>
      </c>
    </row>
    <row r="1417" spans="1:7" x14ac:dyDescent="0.25">
      <c r="A1417" t="s">
        <v>51</v>
      </c>
      <c r="B1417">
        <v>264594</v>
      </c>
      <c r="C1417">
        <v>7.5</v>
      </c>
      <c r="D1417">
        <v>7.1</v>
      </c>
      <c r="E1417">
        <v>7.8</v>
      </c>
      <c r="F1417">
        <v>2011</v>
      </c>
      <c r="G1417" t="s">
        <v>7</v>
      </c>
    </row>
    <row r="1418" spans="1:7" x14ac:dyDescent="0.25">
      <c r="A1418" t="s">
        <v>29</v>
      </c>
      <c r="B1418">
        <v>401059</v>
      </c>
      <c r="C1418">
        <v>8.1999999999999993</v>
      </c>
      <c r="D1418">
        <v>7.9</v>
      </c>
      <c r="E1418">
        <v>8.5</v>
      </c>
      <c r="F1418">
        <v>2011</v>
      </c>
      <c r="G1418" t="s">
        <v>7</v>
      </c>
    </row>
    <row r="1419" spans="1:7" x14ac:dyDescent="0.25">
      <c r="A1419" t="s">
        <v>35</v>
      </c>
      <c r="B1419">
        <v>176757</v>
      </c>
      <c r="C1419">
        <v>8.8000000000000007</v>
      </c>
      <c r="D1419">
        <v>8.4</v>
      </c>
      <c r="E1419">
        <v>9.1999999999999993</v>
      </c>
      <c r="F1419">
        <v>2011</v>
      </c>
      <c r="G1419" t="s">
        <v>7</v>
      </c>
    </row>
    <row r="1420" spans="1:7" x14ac:dyDescent="0.25">
      <c r="A1420" t="s">
        <v>14</v>
      </c>
      <c r="B1420">
        <v>1177240</v>
      </c>
      <c r="C1420">
        <v>10.5</v>
      </c>
      <c r="D1420">
        <v>10.3</v>
      </c>
      <c r="E1420">
        <v>10.7</v>
      </c>
      <c r="F1420">
        <v>2011</v>
      </c>
      <c r="G1420" t="s">
        <v>7</v>
      </c>
    </row>
    <row r="1421" spans="1:7" x14ac:dyDescent="0.25">
      <c r="A1421" t="s">
        <v>60</v>
      </c>
      <c r="B1421">
        <v>302619</v>
      </c>
      <c r="C1421">
        <v>4.9000000000000004</v>
      </c>
      <c r="D1421">
        <v>4.7</v>
      </c>
      <c r="E1421">
        <v>5.2</v>
      </c>
      <c r="F1421">
        <v>2011</v>
      </c>
      <c r="G1421" t="s">
        <v>7</v>
      </c>
    </row>
    <row r="1422" spans="1:7" x14ac:dyDescent="0.25">
      <c r="A1422" t="s">
        <v>36</v>
      </c>
      <c r="B1422">
        <v>2427519</v>
      </c>
      <c r="C1422">
        <v>8.4</v>
      </c>
      <c r="D1422">
        <v>8.3000000000000007</v>
      </c>
      <c r="E1422">
        <v>8.6</v>
      </c>
      <c r="F1422">
        <v>2011</v>
      </c>
      <c r="G1422" t="s">
        <v>7</v>
      </c>
    </row>
    <row r="1423" spans="1:7" x14ac:dyDescent="0.25">
      <c r="A1423" t="s">
        <v>21</v>
      </c>
      <c r="B1423">
        <v>1356317</v>
      </c>
      <c r="C1423">
        <v>8.1</v>
      </c>
      <c r="D1423">
        <v>7.9</v>
      </c>
      <c r="E1423">
        <v>8.1999999999999993</v>
      </c>
      <c r="F1423">
        <v>2011</v>
      </c>
      <c r="G1423" t="s">
        <v>7</v>
      </c>
    </row>
    <row r="1424" spans="1:7" x14ac:dyDescent="0.25">
      <c r="A1424" t="s">
        <v>57</v>
      </c>
      <c r="B1424">
        <v>87704</v>
      </c>
      <c r="C1424">
        <v>6.6</v>
      </c>
      <c r="D1424">
        <v>6.1</v>
      </c>
      <c r="E1424">
        <v>7.2</v>
      </c>
      <c r="F1424">
        <v>2011</v>
      </c>
      <c r="G1424" t="s">
        <v>7</v>
      </c>
    </row>
    <row r="1425" spans="1:7" x14ac:dyDescent="0.25">
      <c r="A1425" t="s">
        <v>52</v>
      </c>
      <c r="B1425">
        <v>1579692</v>
      </c>
      <c r="C1425">
        <v>9.4</v>
      </c>
      <c r="D1425">
        <v>9.3000000000000007</v>
      </c>
      <c r="E1425">
        <v>9.6</v>
      </c>
      <c r="F1425">
        <v>2011</v>
      </c>
      <c r="G1425" t="s">
        <v>7</v>
      </c>
    </row>
    <row r="1426" spans="1:7" x14ac:dyDescent="0.25">
      <c r="A1426" t="s">
        <v>37</v>
      </c>
      <c r="B1426">
        <v>568946</v>
      </c>
      <c r="C1426">
        <v>5.6</v>
      </c>
      <c r="D1426">
        <v>5.5</v>
      </c>
      <c r="E1426">
        <v>5.8</v>
      </c>
      <c r="F1426">
        <v>2011</v>
      </c>
      <c r="G1426" t="s">
        <v>7</v>
      </c>
    </row>
    <row r="1427" spans="1:7" x14ac:dyDescent="0.25">
      <c r="A1427" t="s">
        <v>30</v>
      </c>
      <c r="B1427">
        <v>519468</v>
      </c>
      <c r="C1427">
        <v>13.4</v>
      </c>
      <c r="D1427">
        <v>13.1</v>
      </c>
      <c r="E1427">
        <v>13.8</v>
      </c>
      <c r="F1427">
        <v>2011</v>
      </c>
      <c r="G1427" t="s">
        <v>7</v>
      </c>
    </row>
    <row r="1428" spans="1:7" x14ac:dyDescent="0.25">
      <c r="A1428" t="s">
        <v>22</v>
      </c>
      <c r="B1428">
        <v>1626936</v>
      </c>
      <c r="C1428">
        <v>11.7</v>
      </c>
      <c r="D1428">
        <v>11.5</v>
      </c>
      <c r="E1428">
        <v>11.9</v>
      </c>
      <c r="F1428">
        <v>2011</v>
      </c>
      <c r="G1428" t="s">
        <v>7</v>
      </c>
    </row>
    <row r="1429" spans="1:7" x14ac:dyDescent="0.25">
      <c r="A1429" t="s">
        <v>38</v>
      </c>
      <c r="B1429">
        <v>130711</v>
      </c>
      <c r="C1429">
        <v>12.7</v>
      </c>
      <c r="D1429">
        <v>12.1</v>
      </c>
      <c r="E1429">
        <v>13.3</v>
      </c>
      <c r="F1429">
        <v>2011</v>
      </c>
      <c r="G1429" t="s">
        <v>7</v>
      </c>
    </row>
    <row r="1430" spans="1:7" x14ac:dyDescent="0.25">
      <c r="A1430" t="s">
        <v>15</v>
      </c>
      <c r="B1430">
        <v>647570</v>
      </c>
      <c r="C1430">
        <v>5.4</v>
      </c>
      <c r="D1430">
        <v>5.2</v>
      </c>
      <c r="E1430">
        <v>5.6</v>
      </c>
      <c r="F1430">
        <v>2011</v>
      </c>
      <c r="G1430" t="s">
        <v>7</v>
      </c>
    </row>
    <row r="1431" spans="1:7" x14ac:dyDescent="0.25">
      <c r="A1431" t="s">
        <v>53</v>
      </c>
      <c r="B1431">
        <v>113645</v>
      </c>
      <c r="C1431">
        <v>5.5</v>
      </c>
      <c r="D1431">
        <v>5.0999999999999996</v>
      </c>
      <c r="E1431">
        <v>5.9</v>
      </c>
      <c r="F1431">
        <v>2011</v>
      </c>
      <c r="G1431" t="s">
        <v>7</v>
      </c>
    </row>
    <row r="1432" spans="1:7" x14ac:dyDescent="0.25">
      <c r="A1432" t="s">
        <v>27</v>
      </c>
      <c r="B1432">
        <v>891908</v>
      </c>
      <c r="C1432">
        <v>6.3</v>
      </c>
      <c r="D1432">
        <v>6.1</v>
      </c>
      <c r="E1432">
        <v>6.4</v>
      </c>
      <c r="F1432">
        <v>2011</v>
      </c>
      <c r="G1432" t="s">
        <v>7</v>
      </c>
    </row>
    <row r="1433" spans="1:7" x14ac:dyDescent="0.25">
      <c r="A1433" t="s">
        <v>61</v>
      </c>
      <c r="B1433">
        <v>4371500</v>
      </c>
      <c r="C1433">
        <v>7</v>
      </c>
      <c r="D1433">
        <v>7</v>
      </c>
      <c r="E1433">
        <v>7.1</v>
      </c>
      <c r="F1433">
        <v>2011</v>
      </c>
      <c r="G1433" t="s">
        <v>7</v>
      </c>
    </row>
    <row r="1434" spans="1:7" x14ac:dyDescent="0.25">
      <c r="A1434" t="s">
        <v>23</v>
      </c>
      <c r="B1434">
        <v>537907</v>
      </c>
      <c r="C1434">
        <v>6.8</v>
      </c>
      <c r="D1434">
        <v>6.5</v>
      </c>
      <c r="E1434">
        <v>7</v>
      </c>
      <c r="F1434">
        <v>2011</v>
      </c>
      <c r="G1434" t="s">
        <v>7</v>
      </c>
    </row>
    <row r="1435" spans="1:7" x14ac:dyDescent="0.25">
      <c r="A1435" t="s">
        <v>55</v>
      </c>
      <c r="B1435">
        <v>78287</v>
      </c>
      <c r="C1435">
        <v>9.5</v>
      </c>
      <c r="D1435">
        <v>8.8000000000000007</v>
      </c>
      <c r="E1435">
        <v>10.199999999999999</v>
      </c>
      <c r="F1435">
        <v>2011</v>
      </c>
      <c r="G1435" t="s">
        <v>7</v>
      </c>
    </row>
    <row r="1436" spans="1:7" x14ac:dyDescent="0.25">
      <c r="A1436" t="s">
        <v>54</v>
      </c>
      <c r="B1436">
        <v>1130504</v>
      </c>
      <c r="C1436">
        <v>9.9</v>
      </c>
      <c r="D1436">
        <v>9.6999999999999993</v>
      </c>
      <c r="E1436">
        <v>10.1</v>
      </c>
      <c r="F1436">
        <v>2011</v>
      </c>
      <c r="G1436" t="s">
        <v>7</v>
      </c>
    </row>
    <row r="1437" spans="1:7" x14ac:dyDescent="0.25">
      <c r="A1437" t="s">
        <v>39</v>
      </c>
      <c r="B1437">
        <v>955171</v>
      </c>
      <c r="C1437">
        <v>8.1999999999999993</v>
      </c>
      <c r="D1437">
        <v>8</v>
      </c>
      <c r="E1437">
        <v>8.4</v>
      </c>
      <c r="F1437">
        <v>2011</v>
      </c>
      <c r="G1437" t="s">
        <v>7</v>
      </c>
    </row>
    <row r="1438" spans="1:7" x14ac:dyDescent="0.25">
      <c r="A1438" t="s">
        <v>16</v>
      </c>
      <c r="B1438">
        <v>246418</v>
      </c>
      <c r="C1438">
        <v>5.4</v>
      </c>
      <c r="D1438">
        <v>5.0999999999999996</v>
      </c>
      <c r="E1438">
        <v>5.7</v>
      </c>
      <c r="F1438">
        <v>2011</v>
      </c>
      <c r="G1438" t="s">
        <v>7</v>
      </c>
    </row>
    <row r="1439" spans="1:7" x14ac:dyDescent="0.25">
      <c r="A1439" t="s">
        <v>24</v>
      </c>
      <c r="B1439">
        <v>755792</v>
      </c>
      <c r="C1439">
        <v>10.1</v>
      </c>
      <c r="D1439">
        <v>9.9</v>
      </c>
      <c r="E1439">
        <v>10.3</v>
      </c>
      <c r="F1439">
        <v>2011</v>
      </c>
      <c r="G1439" t="s">
        <v>7</v>
      </c>
    </row>
    <row r="1440" spans="1:7" x14ac:dyDescent="0.25">
      <c r="A1440" t="s">
        <v>40</v>
      </c>
      <c r="B1440">
        <v>81708</v>
      </c>
      <c r="C1440">
        <v>7.5</v>
      </c>
      <c r="D1440">
        <v>6.9</v>
      </c>
      <c r="E1440">
        <v>8.1</v>
      </c>
      <c r="F1440">
        <v>2011</v>
      </c>
      <c r="G1440" t="s">
        <v>7</v>
      </c>
    </row>
    <row r="1441" spans="1:7" x14ac:dyDescent="0.25">
      <c r="A1441" t="s">
        <v>17</v>
      </c>
      <c r="B1441">
        <v>676177</v>
      </c>
      <c r="C1441">
        <v>6.8</v>
      </c>
      <c r="D1441">
        <v>6.6</v>
      </c>
      <c r="E1441">
        <v>7</v>
      </c>
      <c r="F1441">
        <v>2012</v>
      </c>
      <c r="G1441" t="s">
        <v>7</v>
      </c>
    </row>
    <row r="1442" spans="1:7" x14ac:dyDescent="0.25">
      <c r="A1442" t="s">
        <v>41</v>
      </c>
      <c r="B1442">
        <v>117789</v>
      </c>
      <c r="C1442">
        <v>7.1</v>
      </c>
      <c r="D1442">
        <v>6.7</v>
      </c>
      <c r="E1442">
        <v>7.6</v>
      </c>
      <c r="F1442">
        <v>2012</v>
      </c>
      <c r="G1442" t="s">
        <v>7</v>
      </c>
    </row>
    <row r="1443" spans="1:7" x14ac:dyDescent="0.25">
      <c r="A1443" t="s">
        <v>11</v>
      </c>
      <c r="B1443">
        <v>993616</v>
      </c>
      <c r="C1443">
        <v>8.1999999999999993</v>
      </c>
      <c r="D1443">
        <v>8</v>
      </c>
      <c r="E1443">
        <v>8.4</v>
      </c>
      <c r="F1443">
        <v>2012</v>
      </c>
      <c r="G1443" t="s">
        <v>7</v>
      </c>
    </row>
    <row r="1444" spans="1:7" x14ac:dyDescent="0.25">
      <c r="A1444" t="s">
        <v>18</v>
      </c>
      <c r="B1444">
        <v>431069</v>
      </c>
      <c r="C1444">
        <v>7.2</v>
      </c>
      <c r="D1444">
        <v>7</v>
      </c>
      <c r="E1444">
        <v>7.5</v>
      </c>
      <c r="F1444">
        <v>2012</v>
      </c>
      <c r="G1444" t="s">
        <v>7</v>
      </c>
    </row>
    <row r="1445" spans="1:7" x14ac:dyDescent="0.25">
      <c r="A1445" t="s">
        <v>42</v>
      </c>
      <c r="B1445">
        <v>5728978</v>
      </c>
      <c r="C1445">
        <v>10.3</v>
      </c>
      <c r="D1445">
        <v>10.199999999999999</v>
      </c>
      <c r="E1445">
        <v>10.4</v>
      </c>
      <c r="F1445">
        <v>2012</v>
      </c>
      <c r="G1445" t="s">
        <v>7</v>
      </c>
    </row>
    <row r="1446" spans="1:7" x14ac:dyDescent="0.25">
      <c r="A1446" t="s">
        <v>19</v>
      </c>
      <c r="B1446">
        <v>766235</v>
      </c>
      <c r="C1446">
        <v>5.4</v>
      </c>
      <c r="D1446">
        <v>5.2</v>
      </c>
      <c r="E1446">
        <v>5.5</v>
      </c>
      <c r="F1446">
        <v>2012</v>
      </c>
      <c r="G1446" t="s">
        <v>7</v>
      </c>
    </row>
    <row r="1447" spans="1:7" x14ac:dyDescent="0.25">
      <c r="A1447" t="s">
        <v>31</v>
      </c>
      <c r="B1447">
        <v>495151</v>
      </c>
      <c r="C1447">
        <v>12.2</v>
      </c>
      <c r="D1447">
        <v>11.9</v>
      </c>
      <c r="E1447">
        <v>12.5</v>
      </c>
      <c r="F1447">
        <v>2012</v>
      </c>
      <c r="G1447" t="s">
        <v>7</v>
      </c>
    </row>
    <row r="1448" spans="1:7" x14ac:dyDescent="0.25">
      <c r="A1448" t="s">
        <v>43</v>
      </c>
      <c r="B1448">
        <v>117607</v>
      </c>
      <c r="C1448">
        <v>7.7</v>
      </c>
      <c r="D1448">
        <v>7.2</v>
      </c>
      <c r="E1448">
        <v>8.1999999999999993</v>
      </c>
      <c r="F1448">
        <v>2012</v>
      </c>
      <c r="G1448" t="s">
        <v>7</v>
      </c>
    </row>
    <row r="1449" spans="1:7" x14ac:dyDescent="0.25">
      <c r="A1449" t="s">
        <v>58</v>
      </c>
      <c r="B1449">
        <v>56954</v>
      </c>
      <c r="C1449">
        <v>9</v>
      </c>
      <c r="D1449">
        <v>8.1999999999999993</v>
      </c>
      <c r="E1449">
        <v>9.8000000000000007</v>
      </c>
      <c r="F1449">
        <v>2012</v>
      </c>
      <c r="G1449" t="s">
        <v>7</v>
      </c>
    </row>
    <row r="1450" spans="1:7" x14ac:dyDescent="0.25">
      <c r="A1450" t="s">
        <v>25</v>
      </c>
      <c r="B1450">
        <v>2426549</v>
      </c>
      <c r="C1450">
        <v>8.3000000000000007</v>
      </c>
      <c r="D1450">
        <v>8.1999999999999993</v>
      </c>
      <c r="E1450">
        <v>8.4</v>
      </c>
      <c r="F1450">
        <v>2012</v>
      </c>
      <c r="G1450" t="s">
        <v>7</v>
      </c>
    </row>
    <row r="1451" spans="1:7" x14ac:dyDescent="0.25">
      <c r="A1451" t="s">
        <v>12</v>
      </c>
      <c r="B1451">
        <v>1521243</v>
      </c>
      <c r="C1451">
        <v>7.8</v>
      </c>
      <c r="D1451">
        <v>7.6</v>
      </c>
      <c r="E1451">
        <v>7.9</v>
      </c>
      <c r="F1451">
        <v>2012</v>
      </c>
      <c r="G1451" t="s">
        <v>7</v>
      </c>
    </row>
    <row r="1452" spans="1:7" x14ac:dyDescent="0.25">
      <c r="A1452" t="s">
        <v>56</v>
      </c>
      <c r="B1452">
        <v>165531</v>
      </c>
      <c r="C1452">
        <v>6.8</v>
      </c>
      <c r="D1452">
        <v>6.4</v>
      </c>
      <c r="E1452">
        <v>7.2</v>
      </c>
      <c r="F1452">
        <v>2012</v>
      </c>
      <c r="G1452" t="s">
        <v>7</v>
      </c>
    </row>
    <row r="1453" spans="1:7" x14ac:dyDescent="0.25">
      <c r="A1453" t="s">
        <v>32</v>
      </c>
      <c r="B1453">
        <v>259742</v>
      </c>
      <c r="C1453">
        <v>7.6</v>
      </c>
      <c r="D1453">
        <v>7.2</v>
      </c>
      <c r="E1453">
        <v>7.9</v>
      </c>
      <c r="F1453">
        <v>2012</v>
      </c>
      <c r="G1453" t="s">
        <v>7</v>
      </c>
    </row>
    <row r="1454" spans="1:7" x14ac:dyDescent="0.25">
      <c r="A1454" t="s">
        <v>45</v>
      </c>
      <c r="B1454">
        <v>1844090</v>
      </c>
      <c r="C1454">
        <v>8.4</v>
      </c>
      <c r="D1454">
        <v>8.3000000000000007</v>
      </c>
      <c r="E1454">
        <v>8.6</v>
      </c>
      <c r="F1454">
        <v>2012</v>
      </c>
      <c r="G1454" t="s">
        <v>7</v>
      </c>
    </row>
    <row r="1455" spans="1:7" x14ac:dyDescent="0.25">
      <c r="A1455" t="s">
        <v>33</v>
      </c>
      <c r="B1455">
        <v>951574</v>
      </c>
      <c r="C1455">
        <v>12.3</v>
      </c>
      <c r="D1455">
        <v>12.1</v>
      </c>
      <c r="E1455">
        <v>12.5</v>
      </c>
      <c r="F1455">
        <v>2012</v>
      </c>
      <c r="G1455" t="s">
        <v>7</v>
      </c>
    </row>
    <row r="1456" spans="1:7" x14ac:dyDescent="0.25">
      <c r="A1456" t="s">
        <v>44</v>
      </c>
      <c r="B1456">
        <v>430715</v>
      </c>
      <c r="C1456">
        <v>1.5</v>
      </c>
      <c r="D1456">
        <v>1.3</v>
      </c>
      <c r="E1456">
        <v>1.6</v>
      </c>
      <c r="F1456">
        <v>2012</v>
      </c>
      <c r="G1456" t="s">
        <v>7</v>
      </c>
    </row>
    <row r="1457" spans="1:7" x14ac:dyDescent="0.25">
      <c r="A1457" t="s">
        <v>46</v>
      </c>
      <c r="B1457">
        <v>426652</v>
      </c>
      <c r="C1457">
        <v>6.4</v>
      </c>
      <c r="D1457">
        <v>6.1</v>
      </c>
      <c r="E1457">
        <v>6.6</v>
      </c>
      <c r="F1457">
        <v>2012</v>
      </c>
      <c r="G1457" t="s">
        <v>7</v>
      </c>
    </row>
    <row r="1458" spans="1:7" x14ac:dyDescent="0.25">
      <c r="A1458" t="s">
        <v>47</v>
      </c>
      <c r="B1458">
        <v>604045</v>
      </c>
      <c r="C1458">
        <v>6.8</v>
      </c>
      <c r="D1458">
        <v>6.5</v>
      </c>
      <c r="E1458">
        <v>7</v>
      </c>
      <c r="F1458">
        <v>2012</v>
      </c>
      <c r="G1458" t="s">
        <v>7</v>
      </c>
    </row>
    <row r="1459" spans="1:7" x14ac:dyDescent="0.25">
      <c r="A1459" t="s">
        <v>48</v>
      </c>
      <c r="B1459">
        <v>622786</v>
      </c>
      <c r="C1459">
        <v>5.4</v>
      </c>
      <c r="D1459">
        <v>5.2</v>
      </c>
      <c r="E1459">
        <v>5.5</v>
      </c>
      <c r="F1459">
        <v>2012</v>
      </c>
      <c r="G1459" t="s">
        <v>7</v>
      </c>
    </row>
    <row r="1460" spans="1:7" x14ac:dyDescent="0.25">
      <c r="A1460" t="s">
        <v>34</v>
      </c>
      <c r="B1460">
        <v>167122</v>
      </c>
      <c r="C1460">
        <v>14.6</v>
      </c>
      <c r="D1460">
        <v>14</v>
      </c>
      <c r="E1460">
        <v>15.2</v>
      </c>
      <c r="F1460">
        <v>2012</v>
      </c>
      <c r="G1460" t="s">
        <v>7</v>
      </c>
    </row>
    <row r="1461" spans="1:7" x14ac:dyDescent="0.25">
      <c r="A1461" t="s">
        <v>13</v>
      </c>
      <c r="B1461">
        <v>763071</v>
      </c>
      <c r="C1461">
        <v>10.6</v>
      </c>
      <c r="D1461">
        <v>10.4</v>
      </c>
      <c r="E1461">
        <v>10.8</v>
      </c>
      <c r="F1461">
        <v>2012</v>
      </c>
      <c r="G1461" t="s">
        <v>7</v>
      </c>
    </row>
    <row r="1462" spans="1:7" x14ac:dyDescent="0.25">
      <c r="A1462" t="s">
        <v>28</v>
      </c>
      <c r="B1462">
        <v>855783</v>
      </c>
      <c r="C1462">
        <v>13.1</v>
      </c>
      <c r="D1462">
        <v>12.9</v>
      </c>
      <c r="E1462">
        <v>13.3</v>
      </c>
      <c r="F1462">
        <v>2012</v>
      </c>
      <c r="G1462" t="s">
        <v>7</v>
      </c>
    </row>
    <row r="1463" spans="1:7" x14ac:dyDescent="0.25">
      <c r="A1463" t="s">
        <v>49</v>
      </c>
      <c r="B1463">
        <v>1407009</v>
      </c>
      <c r="C1463">
        <v>9.5</v>
      </c>
      <c r="D1463">
        <v>9.4</v>
      </c>
      <c r="E1463">
        <v>9.6999999999999993</v>
      </c>
      <c r="F1463">
        <v>2012</v>
      </c>
      <c r="G1463" t="s">
        <v>7</v>
      </c>
    </row>
    <row r="1464" spans="1:7" x14ac:dyDescent="0.25">
      <c r="A1464" t="s">
        <v>26</v>
      </c>
      <c r="B1464">
        <v>764964</v>
      </c>
      <c r="C1464">
        <v>17.3</v>
      </c>
      <c r="D1464">
        <v>17</v>
      </c>
      <c r="E1464">
        <v>17.600000000000001</v>
      </c>
      <c r="F1464">
        <v>2012</v>
      </c>
      <c r="G1464" t="s">
        <v>7</v>
      </c>
    </row>
    <row r="1465" spans="1:7" x14ac:dyDescent="0.25">
      <c r="A1465" t="s">
        <v>59</v>
      </c>
      <c r="B1465">
        <v>437820</v>
      </c>
      <c r="C1465">
        <v>6.4</v>
      </c>
      <c r="D1465">
        <v>6.2</v>
      </c>
      <c r="E1465">
        <v>6.7</v>
      </c>
      <c r="F1465">
        <v>2012</v>
      </c>
      <c r="G1465" t="s">
        <v>7</v>
      </c>
    </row>
    <row r="1466" spans="1:7" x14ac:dyDescent="0.25">
      <c r="A1466" t="s">
        <v>20</v>
      </c>
      <c r="B1466">
        <v>816438</v>
      </c>
      <c r="C1466">
        <v>9.5</v>
      </c>
      <c r="D1466">
        <v>9.3000000000000007</v>
      </c>
      <c r="E1466">
        <v>9.6999999999999993</v>
      </c>
      <c r="F1466">
        <v>2012</v>
      </c>
      <c r="G1466" t="s">
        <v>7</v>
      </c>
    </row>
    <row r="1467" spans="1:7" x14ac:dyDescent="0.25">
      <c r="A1467" t="s">
        <v>50</v>
      </c>
      <c r="B1467">
        <v>129878</v>
      </c>
      <c r="C1467">
        <v>3.5</v>
      </c>
      <c r="D1467">
        <v>3.2</v>
      </c>
      <c r="E1467">
        <v>3.8</v>
      </c>
      <c r="F1467">
        <v>2012</v>
      </c>
      <c r="G1467" t="s">
        <v>7</v>
      </c>
    </row>
    <row r="1468" spans="1:7" x14ac:dyDescent="0.25">
      <c r="A1468" t="s">
        <v>51</v>
      </c>
      <c r="B1468">
        <v>267579</v>
      </c>
      <c r="C1468">
        <v>8.1</v>
      </c>
      <c r="D1468">
        <v>7.8</v>
      </c>
      <c r="E1468">
        <v>8.4</v>
      </c>
      <c r="F1468">
        <v>2012</v>
      </c>
      <c r="G1468" t="s">
        <v>7</v>
      </c>
    </row>
    <row r="1469" spans="1:7" x14ac:dyDescent="0.25">
      <c r="A1469" t="s">
        <v>29</v>
      </c>
      <c r="B1469">
        <v>405383</v>
      </c>
      <c r="C1469">
        <v>9</v>
      </c>
      <c r="D1469">
        <v>8.6999999999999993</v>
      </c>
      <c r="E1469">
        <v>9.3000000000000007</v>
      </c>
      <c r="F1469">
        <v>2012</v>
      </c>
      <c r="G1469" t="s">
        <v>7</v>
      </c>
    </row>
    <row r="1470" spans="1:7" x14ac:dyDescent="0.25">
      <c r="A1470" t="s">
        <v>35</v>
      </c>
      <c r="B1470">
        <v>173822</v>
      </c>
      <c r="C1470">
        <v>10.199999999999999</v>
      </c>
      <c r="D1470">
        <v>9.8000000000000007</v>
      </c>
      <c r="E1470">
        <v>10.7</v>
      </c>
      <c r="F1470">
        <v>2012</v>
      </c>
      <c r="G1470" t="s">
        <v>7</v>
      </c>
    </row>
    <row r="1471" spans="1:7" x14ac:dyDescent="0.25">
      <c r="A1471" t="s">
        <v>14</v>
      </c>
      <c r="B1471">
        <v>1189043</v>
      </c>
      <c r="C1471">
        <v>11.2</v>
      </c>
      <c r="D1471">
        <v>11</v>
      </c>
      <c r="E1471">
        <v>11.4</v>
      </c>
      <c r="F1471">
        <v>2012</v>
      </c>
      <c r="G1471" t="s">
        <v>7</v>
      </c>
    </row>
    <row r="1472" spans="1:7" x14ac:dyDescent="0.25">
      <c r="A1472" t="s">
        <v>60</v>
      </c>
      <c r="B1472">
        <v>303049</v>
      </c>
      <c r="C1472">
        <v>5.6</v>
      </c>
      <c r="D1472">
        <v>5.3</v>
      </c>
      <c r="E1472">
        <v>5.8</v>
      </c>
      <c r="F1472">
        <v>2012</v>
      </c>
      <c r="G1472" t="s">
        <v>7</v>
      </c>
    </row>
    <row r="1473" spans="1:7" x14ac:dyDescent="0.25">
      <c r="A1473" t="s">
        <v>36</v>
      </c>
      <c r="B1473">
        <v>2427513</v>
      </c>
      <c r="C1473">
        <v>9.1999999999999993</v>
      </c>
      <c r="D1473">
        <v>9</v>
      </c>
      <c r="E1473">
        <v>9.3000000000000007</v>
      </c>
      <c r="F1473">
        <v>2012</v>
      </c>
      <c r="G1473" t="s">
        <v>7</v>
      </c>
    </row>
    <row r="1474" spans="1:7" x14ac:dyDescent="0.25">
      <c r="A1474" t="s">
        <v>21</v>
      </c>
      <c r="B1474">
        <v>1366747</v>
      </c>
      <c r="C1474">
        <v>8.6999999999999993</v>
      </c>
      <c r="D1474">
        <v>8.5</v>
      </c>
      <c r="E1474">
        <v>8.9</v>
      </c>
      <c r="F1474">
        <v>2012</v>
      </c>
      <c r="G1474" t="s">
        <v>7</v>
      </c>
    </row>
    <row r="1475" spans="1:7" x14ac:dyDescent="0.25">
      <c r="A1475" t="s">
        <v>57</v>
      </c>
      <c r="B1475">
        <v>90685</v>
      </c>
      <c r="C1475">
        <v>7.1</v>
      </c>
      <c r="D1475">
        <v>6.5</v>
      </c>
      <c r="E1475">
        <v>7.6</v>
      </c>
      <c r="F1475">
        <v>2012</v>
      </c>
      <c r="G1475" t="s">
        <v>7</v>
      </c>
    </row>
    <row r="1476" spans="1:7" x14ac:dyDescent="0.25">
      <c r="A1476" t="s">
        <v>52</v>
      </c>
      <c r="B1476">
        <v>1570484</v>
      </c>
      <c r="C1476">
        <v>10</v>
      </c>
      <c r="D1476">
        <v>9.8000000000000007</v>
      </c>
      <c r="E1476">
        <v>10.199999999999999</v>
      </c>
      <c r="F1476">
        <v>2012</v>
      </c>
      <c r="G1476" t="s">
        <v>7</v>
      </c>
    </row>
    <row r="1477" spans="1:7" x14ac:dyDescent="0.25">
      <c r="A1477" t="s">
        <v>37</v>
      </c>
      <c r="B1477">
        <v>574282</v>
      </c>
      <c r="C1477">
        <v>6.5</v>
      </c>
      <c r="D1477">
        <v>6.3</v>
      </c>
      <c r="E1477">
        <v>6.7</v>
      </c>
      <c r="F1477">
        <v>2012</v>
      </c>
      <c r="G1477" t="s">
        <v>7</v>
      </c>
    </row>
    <row r="1478" spans="1:7" x14ac:dyDescent="0.25">
      <c r="A1478" t="s">
        <v>30</v>
      </c>
      <c r="B1478">
        <v>521072</v>
      </c>
      <c r="C1478">
        <v>13.9</v>
      </c>
      <c r="D1478">
        <v>13.6</v>
      </c>
      <c r="E1478">
        <v>14.2</v>
      </c>
      <c r="F1478">
        <v>2012</v>
      </c>
      <c r="G1478" t="s">
        <v>7</v>
      </c>
    </row>
    <row r="1479" spans="1:7" x14ac:dyDescent="0.25">
      <c r="A1479" t="s">
        <v>22</v>
      </c>
      <c r="B1479">
        <v>1620867</v>
      </c>
      <c r="C1479">
        <v>12.7</v>
      </c>
      <c r="D1479">
        <v>12.5</v>
      </c>
      <c r="E1479">
        <v>12.9</v>
      </c>
      <c r="F1479">
        <v>2012</v>
      </c>
      <c r="G1479" t="s">
        <v>7</v>
      </c>
    </row>
    <row r="1480" spans="1:7" x14ac:dyDescent="0.25">
      <c r="A1480" t="s">
        <v>38</v>
      </c>
      <c r="B1480">
        <v>129627</v>
      </c>
      <c r="C1480">
        <v>13.4</v>
      </c>
      <c r="D1480">
        <v>12.8</v>
      </c>
      <c r="E1480">
        <v>14.1</v>
      </c>
      <c r="F1480">
        <v>2012</v>
      </c>
      <c r="G1480" t="s">
        <v>7</v>
      </c>
    </row>
    <row r="1481" spans="1:7" x14ac:dyDescent="0.25">
      <c r="A1481" t="s">
        <v>15</v>
      </c>
      <c r="B1481">
        <v>653571</v>
      </c>
      <c r="C1481">
        <v>6.3</v>
      </c>
      <c r="D1481">
        <v>6.2</v>
      </c>
      <c r="E1481">
        <v>6.5</v>
      </c>
      <c r="F1481">
        <v>2012</v>
      </c>
      <c r="G1481" t="s">
        <v>7</v>
      </c>
    </row>
    <row r="1482" spans="1:7" x14ac:dyDescent="0.25">
      <c r="A1482" t="s">
        <v>53</v>
      </c>
      <c r="B1482">
        <v>115453</v>
      </c>
      <c r="C1482">
        <v>5.9</v>
      </c>
      <c r="D1482">
        <v>5.4</v>
      </c>
      <c r="E1482">
        <v>6.3</v>
      </c>
      <c r="F1482">
        <v>2012</v>
      </c>
      <c r="G1482" t="s">
        <v>7</v>
      </c>
    </row>
    <row r="1483" spans="1:7" x14ac:dyDescent="0.25">
      <c r="A1483" t="s">
        <v>27</v>
      </c>
      <c r="B1483">
        <v>885214</v>
      </c>
      <c r="C1483">
        <v>6.8</v>
      </c>
      <c r="D1483">
        <v>6.7</v>
      </c>
      <c r="E1483">
        <v>7</v>
      </c>
      <c r="F1483">
        <v>2012</v>
      </c>
      <c r="G1483" t="s">
        <v>7</v>
      </c>
    </row>
    <row r="1484" spans="1:7" x14ac:dyDescent="0.25">
      <c r="A1484" t="s">
        <v>61</v>
      </c>
      <c r="B1484">
        <v>4436112</v>
      </c>
      <c r="C1484">
        <v>7.6</v>
      </c>
      <c r="D1484">
        <v>7.5</v>
      </c>
      <c r="E1484">
        <v>7.7</v>
      </c>
      <c r="F1484">
        <v>2012</v>
      </c>
      <c r="G1484" t="s">
        <v>7</v>
      </c>
    </row>
    <row r="1485" spans="1:7" x14ac:dyDescent="0.25">
      <c r="A1485" t="s">
        <v>23</v>
      </c>
      <c r="B1485">
        <v>550572</v>
      </c>
      <c r="C1485">
        <v>7.3</v>
      </c>
      <c r="D1485">
        <v>7.1</v>
      </c>
      <c r="E1485">
        <v>7.5</v>
      </c>
      <c r="F1485">
        <v>2012</v>
      </c>
      <c r="G1485" t="s">
        <v>7</v>
      </c>
    </row>
    <row r="1486" spans="1:7" x14ac:dyDescent="0.25">
      <c r="A1486" t="s">
        <v>55</v>
      </c>
      <c r="B1486">
        <v>77646</v>
      </c>
      <c r="C1486">
        <v>10.199999999999999</v>
      </c>
      <c r="D1486">
        <v>9.5</v>
      </c>
      <c r="E1486">
        <v>10.9</v>
      </c>
      <c r="F1486">
        <v>2012</v>
      </c>
      <c r="G1486" t="s">
        <v>7</v>
      </c>
    </row>
    <row r="1487" spans="1:7" x14ac:dyDescent="0.25">
      <c r="A1487" t="s">
        <v>54</v>
      </c>
      <c r="B1487">
        <v>1135632</v>
      </c>
      <c r="C1487">
        <v>10.9</v>
      </c>
      <c r="D1487">
        <v>10.7</v>
      </c>
      <c r="E1487">
        <v>11.1</v>
      </c>
      <c r="F1487">
        <v>2012</v>
      </c>
      <c r="G1487" t="s">
        <v>7</v>
      </c>
    </row>
    <row r="1488" spans="1:7" x14ac:dyDescent="0.25">
      <c r="A1488" t="s">
        <v>39</v>
      </c>
      <c r="B1488">
        <v>958439</v>
      </c>
      <c r="C1488">
        <v>8.9</v>
      </c>
      <c r="D1488">
        <v>8.6999999999999993</v>
      </c>
      <c r="E1488">
        <v>9</v>
      </c>
      <c r="F1488">
        <v>2012</v>
      </c>
      <c r="G1488" t="s">
        <v>7</v>
      </c>
    </row>
    <row r="1489" spans="1:7" x14ac:dyDescent="0.25">
      <c r="A1489" t="s">
        <v>16</v>
      </c>
      <c r="B1489">
        <v>245478</v>
      </c>
      <c r="C1489">
        <v>5.8</v>
      </c>
      <c r="D1489">
        <v>5.5</v>
      </c>
      <c r="E1489">
        <v>6.1</v>
      </c>
      <c r="F1489">
        <v>2012</v>
      </c>
      <c r="G1489" t="s">
        <v>7</v>
      </c>
    </row>
    <row r="1490" spans="1:7" x14ac:dyDescent="0.25">
      <c r="A1490" t="s">
        <v>24</v>
      </c>
      <c r="B1490">
        <v>755006</v>
      </c>
      <c r="C1490">
        <v>10.9</v>
      </c>
      <c r="D1490">
        <v>10.6</v>
      </c>
      <c r="E1490">
        <v>11.1</v>
      </c>
      <c r="F1490">
        <v>2012</v>
      </c>
      <c r="G1490" t="s">
        <v>7</v>
      </c>
    </row>
    <row r="1491" spans="1:7" x14ac:dyDescent="0.25">
      <c r="A1491" t="s">
        <v>40</v>
      </c>
      <c r="B1491">
        <v>82862</v>
      </c>
      <c r="C1491">
        <v>8</v>
      </c>
      <c r="D1491">
        <v>7.5</v>
      </c>
      <c r="E1491">
        <v>8.6999999999999993</v>
      </c>
      <c r="F1491">
        <v>2012</v>
      </c>
      <c r="G1491" t="s">
        <v>7</v>
      </c>
    </row>
    <row r="1492" spans="1:7" x14ac:dyDescent="0.25">
      <c r="A1492" t="s">
        <v>17</v>
      </c>
      <c r="B1492">
        <v>677032</v>
      </c>
      <c r="C1492">
        <v>7.5</v>
      </c>
      <c r="D1492">
        <v>7.3</v>
      </c>
      <c r="E1492">
        <v>7.7</v>
      </c>
      <c r="F1492">
        <v>2013</v>
      </c>
      <c r="G1492" t="s">
        <v>7</v>
      </c>
    </row>
    <row r="1493" spans="1:7" x14ac:dyDescent="0.25">
      <c r="A1493" t="s">
        <v>41</v>
      </c>
      <c r="B1493">
        <v>117065</v>
      </c>
      <c r="C1493">
        <v>7.8</v>
      </c>
      <c r="D1493">
        <v>7.3</v>
      </c>
      <c r="E1493">
        <v>8.3000000000000007</v>
      </c>
      <c r="F1493">
        <v>2013</v>
      </c>
      <c r="G1493" t="s">
        <v>7</v>
      </c>
    </row>
    <row r="1494" spans="1:7" x14ac:dyDescent="0.25">
      <c r="A1494" t="s">
        <v>11</v>
      </c>
      <c r="B1494">
        <v>1007136</v>
      </c>
      <c r="C1494">
        <v>8.8000000000000007</v>
      </c>
      <c r="D1494">
        <v>8.6</v>
      </c>
      <c r="E1494">
        <v>9</v>
      </c>
      <c r="F1494">
        <v>2013</v>
      </c>
      <c r="G1494" t="s">
        <v>7</v>
      </c>
    </row>
    <row r="1495" spans="1:7" x14ac:dyDescent="0.25">
      <c r="A1495" t="s">
        <v>18</v>
      </c>
      <c r="B1495">
        <v>434806</v>
      </c>
      <c r="C1495">
        <v>7.8</v>
      </c>
      <c r="D1495">
        <v>7.5</v>
      </c>
      <c r="E1495">
        <v>8</v>
      </c>
      <c r="F1495">
        <v>2013</v>
      </c>
      <c r="G1495" t="s">
        <v>7</v>
      </c>
    </row>
    <row r="1496" spans="1:7" x14ac:dyDescent="0.25">
      <c r="A1496" t="s">
        <v>42</v>
      </c>
      <c r="B1496">
        <v>5723381</v>
      </c>
      <c r="C1496">
        <v>11.1</v>
      </c>
      <c r="D1496">
        <v>11.1</v>
      </c>
      <c r="E1496">
        <v>11.2</v>
      </c>
      <c r="F1496">
        <v>2013</v>
      </c>
      <c r="G1496" t="s">
        <v>7</v>
      </c>
    </row>
    <row r="1497" spans="1:7" x14ac:dyDescent="0.25">
      <c r="A1497" t="s">
        <v>19</v>
      </c>
      <c r="B1497">
        <v>778033</v>
      </c>
      <c r="C1497">
        <v>5.7</v>
      </c>
      <c r="D1497">
        <v>5.6</v>
      </c>
      <c r="E1497">
        <v>5.9</v>
      </c>
      <c r="F1497">
        <v>2013</v>
      </c>
      <c r="G1497" t="s">
        <v>7</v>
      </c>
    </row>
    <row r="1498" spans="1:7" x14ac:dyDescent="0.25">
      <c r="A1498" t="s">
        <v>31</v>
      </c>
      <c r="B1498">
        <v>491004</v>
      </c>
      <c r="C1498">
        <v>13</v>
      </c>
      <c r="D1498">
        <v>12.6</v>
      </c>
      <c r="E1498">
        <v>13.3</v>
      </c>
      <c r="F1498">
        <v>2013</v>
      </c>
      <c r="G1498" t="s">
        <v>7</v>
      </c>
    </row>
    <row r="1499" spans="1:7" x14ac:dyDescent="0.25">
      <c r="A1499" t="s">
        <v>43</v>
      </c>
      <c r="B1499">
        <v>119786</v>
      </c>
      <c r="C1499">
        <v>8.1999999999999993</v>
      </c>
      <c r="D1499">
        <v>7.7</v>
      </c>
      <c r="E1499">
        <v>8.6999999999999993</v>
      </c>
      <c r="F1499">
        <v>2013</v>
      </c>
      <c r="G1499" t="s">
        <v>7</v>
      </c>
    </row>
    <row r="1500" spans="1:7" x14ac:dyDescent="0.25">
      <c r="A1500" t="s">
        <v>58</v>
      </c>
      <c r="B1500">
        <v>58956</v>
      </c>
      <c r="C1500">
        <v>9.8000000000000007</v>
      </c>
      <c r="D1500">
        <v>9</v>
      </c>
      <c r="E1500">
        <v>10.6</v>
      </c>
      <c r="F1500">
        <v>2013</v>
      </c>
      <c r="G1500" t="s">
        <v>7</v>
      </c>
    </row>
    <row r="1501" spans="1:7" x14ac:dyDescent="0.25">
      <c r="A1501" t="s">
        <v>25</v>
      </c>
      <c r="B1501">
        <v>2454956</v>
      </c>
      <c r="C1501">
        <v>9.3000000000000007</v>
      </c>
      <c r="D1501">
        <v>9.1999999999999993</v>
      </c>
      <c r="E1501">
        <v>9.4</v>
      </c>
      <c r="F1501">
        <v>2013</v>
      </c>
      <c r="G1501" t="s">
        <v>7</v>
      </c>
    </row>
    <row r="1502" spans="1:7" x14ac:dyDescent="0.25">
      <c r="A1502" t="s">
        <v>12</v>
      </c>
      <c r="B1502">
        <v>1541824</v>
      </c>
      <c r="C1502">
        <v>8.3000000000000007</v>
      </c>
      <c r="D1502">
        <v>8.1999999999999993</v>
      </c>
      <c r="E1502">
        <v>8.5</v>
      </c>
      <c r="F1502">
        <v>2013</v>
      </c>
      <c r="G1502" t="s">
        <v>7</v>
      </c>
    </row>
    <row r="1503" spans="1:7" x14ac:dyDescent="0.25">
      <c r="A1503" t="s">
        <v>56</v>
      </c>
      <c r="B1503">
        <v>167476</v>
      </c>
      <c r="C1503">
        <v>6.9</v>
      </c>
      <c r="D1503">
        <v>6.6</v>
      </c>
      <c r="E1503">
        <v>7.4</v>
      </c>
      <c r="F1503">
        <v>2013</v>
      </c>
      <c r="G1503" t="s">
        <v>7</v>
      </c>
    </row>
    <row r="1504" spans="1:7" x14ac:dyDescent="0.25">
      <c r="A1504" t="s">
        <v>32</v>
      </c>
      <c r="B1504">
        <v>268999</v>
      </c>
      <c r="C1504">
        <v>7.9</v>
      </c>
      <c r="D1504">
        <v>7.5</v>
      </c>
      <c r="E1504">
        <v>8.1999999999999993</v>
      </c>
      <c r="F1504">
        <v>2013</v>
      </c>
      <c r="G1504" t="s">
        <v>7</v>
      </c>
    </row>
    <row r="1505" spans="1:7" x14ac:dyDescent="0.25">
      <c r="A1505" t="s">
        <v>45</v>
      </c>
      <c r="B1505">
        <v>1840920</v>
      </c>
      <c r="C1505">
        <v>9.1999999999999993</v>
      </c>
      <c r="D1505">
        <v>9.1</v>
      </c>
      <c r="E1505">
        <v>9.3000000000000007</v>
      </c>
      <c r="F1505">
        <v>2013</v>
      </c>
      <c r="G1505" t="s">
        <v>7</v>
      </c>
    </row>
    <row r="1506" spans="1:7" x14ac:dyDescent="0.25">
      <c r="A1506" t="s">
        <v>33</v>
      </c>
      <c r="B1506">
        <v>951113</v>
      </c>
      <c r="C1506">
        <v>12.8</v>
      </c>
      <c r="D1506">
        <v>12.6</v>
      </c>
      <c r="E1506">
        <v>13</v>
      </c>
      <c r="F1506">
        <v>2013</v>
      </c>
      <c r="G1506" t="s">
        <v>7</v>
      </c>
    </row>
    <row r="1507" spans="1:7" x14ac:dyDescent="0.25">
      <c r="A1507" t="s">
        <v>44</v>
      </c>
      <c r="B1507">
        <v>433649</v>
      </c>
      <c r="C1507">
        <v>1.4</v>
      </c>
      <c r="D1507">
        <v>1.3</v>
      </c>
      <c r="E1507">
        <v>1.5</v>
      </c>
      <c r="F1507">
        <v>2013</v>
      </c>
      <c r="G1507" t="s">
        <v>7</v>
      </c>
    </row>
    <row r="1508" spans="1:7" x14ac:dyDescent="0.25">
      <c r="A1508" t="s">
        <v>46</v>
      </c>
      <c r="B1508">
        <v>432946</v>
      </c>
      <c r="C1508">
        <v>6.9</v>
      </c>
      <c r="D1508">
        <v>6.7</v>
      </c>
      <c r="E1508">
        <v>7.1</v>
      </c>
      <c r="F1508">
        <v>2013</v>
      </c>
      <c r="G1508" t="s">
        <v>7</v>
      </c>
    </row>
    <row r="1509" spans="1:7" x14ac:dyDescent="0.25">
      <c r="A1509" t="s">
        <v>47</v>
      </c>
      <c r="B1509">
        <v>597518</v>
      </c>
      <c r="C1509">
        <v>7.6</v>
      </c>
      <c r="D1509">
        <v>7.4</v>
      </c>
      <c r="E1509">
        <v>7.8</v>
      </c>
      <c r="F1509">
        <v>2013</v>
      </c>
      <c r="G1509" t="s">
        <v>7</v>
      </c>
    </row>
    <row r="1510" spans="1:7" x14ac:dyDescent="0.25">
      <c r="A1510" t="s">
        <v>48</v>
      </c>
      <c r="B1510">
        <v>624795</v>
      </c>
      <c r="C1510">
        <v>5.8</v>
      </c>
      <c r="D1510">
        <v>5.6</v>
      </c>
      <c r="E1510">
        <v>6</v>
      </c>
      <c r="F1510">
        <v>2013</v>
      </c>
      <c r="G1510" t="s">
        <v>7</v>
      </c>
    </row>
    <row r="1511" spans="1:7" x14ac:dyDescent="0.25">
      <c r="A1511" t="s">
        <v>34</v>
      </c>
      <c r="B1511">
        <v>165540</v>
      </c>
      <c r="C1511">
        <v>15</v>
      </c>
      <c r="D1511">
        <v>14.4</v>
      </c>
      <c r="E1511">
        <v>15.6</v>
      </c>
      <c r="F1511">
        <v>2013</v>
      </c>
      <c r="G1511" t="s">
        <v>7</v>
      </c>
    </row>
    <row r="1512" spans="1:7" x14ac:dyDescent="0.25">
      <c r="A1512" t="s">
        <v>13</v>
      </c>
      <c r="B1512">
        <v>768810</v>
      </c>
      <c r="C1512">
        <v>11.1</v>
      </c>
      <c r="D1512">
        <v>10.9</v>
      </c>
      <c r="E1512">
        <v>11.3</v>
      </c>
      <c r="F1512">
        <v>2013</v>
      </c>
      <c r="G1512" t="s">
        <v>7</v>
      </c>
    </row>
    <row r="1513" spans="1:7" x14ac:dyDescent="0.25">
      <c r="A1513" t="s">
        <v>28</v>
      </c>
      <c r="B1513">
        <v>856567</v>
      </c>
      <c r="C1513">
        <v>14.4</v>
      </c>
      <c r="D1513">
        <v>14.1</v>
      </c>
      <c r="E1513">
        <v>14.6</v>
      </c>
      <c r="F1513">
        <v>2013</v>
      </c>
      <c r="G1513" t="s">
        <v>7</v>
      </c>
    </row>
    <row r="1514" spans="1:7" x14ac:dyDescent="0.25">
      <c r="A1514" t="s">
        <v>49</v>
      </c>
      <c r="B1514">
        <v>1398112</v>
      </c>
      <c r="C1514">
        <v>10</v>
      </c>
      <c r="D1514">
        <v>9.8000000000000007</v>
      </c>
      <c r="E1514">
        <v>10.1</v>
      </c>
      <c r="F1514">
        <v>2013</v>
      </c>
      <c r="G1514" t="s">
        <v>7</v>
      </c>
    </row>
    <row r="1515" spans="1:7" x14ac:dyDescent="0.25">
      <c r="A1515" t="s">
        <v>26</v>
      </c>
      <c r="B1515">
        <v>770799</v>
      </c>
      <c r="C1515">
        <v>18</v>
      </c>
      <c r="D1515">
        <v>17.7</v>
      </c>
      <c r="E1515">
        <v>18.3</v>
      </c>
      <c r="F1515">
        <v>2013</v>
      </c>
      <c r="G1515" t="s">
        <v>7</v>
      </c>
    </row>
    <row r="1516" spans="1:7" x14ac:dyDescent="0.25">
      <c r="A1516" t="s">
        <v>59</v>
      </c>
      <c r="B1516">
        <v>437397</v>
      </c>
      <c r="C1516">
        <v>7.2</v>
      </c>
      <c r="D1516">
        <v>7</v>
      </c>
      <c r="E1516">
        <v>7.5</v>
      </c>
      <c r="F1516">
        <v>2013</v>
      </c>
      <c r="G1516" t="s">
        <v>7</v>
      </c>
    </row>
    <row r="1517" spans="1:7" x14ac:dyDescent="0.25">
      <c r="A1517" t="s">
        <v>20</v>
      </c>
      <c r="B1517">
        <v>817104</v>
      </c>
      <c r="C1517">
        <v>10</v>
      </c>
      <c r="D1517">
        <v>9.8000000000000007</v>
      </c>
      <c r="E1517">
        <v>10.199999999999999</v>
      </c>
      <c r="F1517">
        <v>2013</v>
      </c>
      <c r="G1517" t="s">
        <v>7</v>
      </c>
    </row>
    <row r="1518" spans="1:7" x14ac:dyDescent="0.25">
      <c r="A1518" t="s">
        <v>50</v>
      </c>
      <c r="B1518">
        <v>130651</v>
      </c>
      <c r="C1518">
        <v>3.9</v>
      </c>
      <c r="D1518">
        <v>3.6</v>
      </c>
      <c r="E1518">
        <v>4.2</v>
      </c>
      <c r="F1518">
        <v>2013</v>
      </c>
      <c r="G1518" t="s">
        <v>7</v>
      </c>
    </row>
    <row r="1519" spans="1:7" x14ac:dyDescent="0.25">
      <c r="A1519" t="s">
        <v>51</v>
      </c>
      <c r="B1519">
        <v>269195</v>
      </c>
      <c r="C1519">
        <v>8.9</v>
      </c>
      <c r="D1519">
        <v>8.6</v>
      </c>
      <c r="E1519">
        <v>9.3000000000000007</v>
      </c>
      <c r="F1519">
        <v>2013</v>
      </c>
      <c r="G1519" t="s">
        <v>7</v>
      </c>
    </row>
    <row r="1520" spans="1:7" x14ac:dyDescent="0.25">
      <c r="A1520" t="s">
        <v>29</v>
      </c>
      <c r="B1520">
        <v>411226</v>
      </c>
      <c r="C1520">
        <v>9.6</v>
      </c>
      <c r="D1520">
        <v>9.3000000000000007</v>
      </c>
      <c r="E1520">
        <v>9.9</v>
      </c>
      <c r="F1520">
        <v>2013</v>
      </c>
      <c r="G1520" t="s">
        <v>7</v>
      </c>
    </row>
    <row r="1521" spans="1:7" x14ac:dyDescent="0.25">
      <c r="A1521" t="s">
        <v>35</v>
      </c>
      <c r="B1521">
        <v>171231</v>
      </c>
      <c r="C1521">
        <v>11.4</v>
      </c>
      <c r="D1521">
        <v>10.9</v>
      </c>
      <c r="E1521">
        <v>11.9</v>
      </c>
      <c r="F1521">
        <v>2013</v>
      </c>
      <c r="G1521" t="s">
        <v>7</v>
      </c>
    </row>
    <row r="1522" spans="1:7" x14ac:dyDescent="0.25">
      <c r="A1522" t="s">
        <v>14</v>
      </c>
      <c r="B1522">
        <v>1191399</v>
      </c>
      <c r="C1522">
        <v>11.9</v>
      </c>
      <c r="D1522">
        <v>11.7</v>
      </c>
      <c r="E1522">
        <v>12.1</v>
      </c>
      <c r="F1522">
        <v>2013</v>
      </c>
      <c r="G1522" t="s">
        <v>7</v>
      </c>
    </row>
    <row r="1523" spans="1:7" x14ac:dyDescent="0.25">
      <c r="A1523" t="s">
        <v>60</v>
      </c>
      <c r="B1523">
        <v>304011</v>
      </c>
      <c r="C1523">
        <v>6.4</v>
      </c>
      <c r="D1523">
        <v>6.1</v>
      </c>
      <c r="E1523">
        <v>6.6</v>
      </c>
      <c r="F1523">
        <v>2013</v>
      </c>
      <c r="G1523" t="s">
        <v>7</v>
      </c>
    </row>
    <row r="1524" spans="1:7" x14ac:dyDescent="0.25">
      <c r="A1524" t="s">
        <v>36</v>
      </c>
      <c r="B1524">
        <v>2427327</v>
      </c>
      <c r="C1524">
        <v>10.1</v>
      </c>
      <c r="D1524">
        <v>10</v>
      </c>
      <c r="E1524">
        <v>10.199999999999999</v>
      </c>
      <c r="F1524">
        <v>2013</v>
      </c>
      <c r="G1524" t="s">
        <v>7</v>
      </c>
    </row>
    <row r="1525" spans="1:7" x14ac:dyDescent="0.25">
      <c r="A1525" t="s">
        <v>21</v>
      </c>
      <c r="B1525">
        <v>1377670</v>
      </c>
      <c r="C1525">
        <v>9.4</v>
      </c>
      <c r="D1525">
        <v>9.1999999999999993</v>
      </c>
      <c r="E1525">
        <v>9.5</v>
      </c>
      <c r="F1525">
        <v>2013</v>
      </c>
      <c r="G1525" t="s">
        <v>7</v>
      </c>
    </row>
    <row r="1526" spans="1:7" x14ac:dyDescent="0.25">
      <c r="A1526" t="s">
        <v>57</v>
      </c>
      <c r="B1526">
        <v>93071</v>
      </c>
      <c r="C1526">
        <v>7.4</v>
      </c>
      <c r="D1526">
        <v>6.8</v>
      </c>
      <c r="E1526">
        <v>7.9</v>
      </c>
      <c r="F1526">
        <v>2013</v>
      </c>
      <c r="G1526" t="s">
        <v>7</v>
      </c>
    </row>
    <row r="1527" spans="1:7" x14ac:dyDescent="0.25">
      <c r="A1527" t="s">
        <v>52</v>
      </c>
      <c r="B1527">
        <v>1564631</v>
      </c>
      <c r="C1527">
        <v>10.7</v>
      </c>
      <c r="D1527">
        <v>10.5</v>
      </c>
      <c r="E1527">
        <v>10.8</v>
      </c>
      <c r="F1527">
        <v>2013</v>
      </c>
      <c r="G1527" t="s">
        <v>7</v>
      </c>
    </row>
    <row r="1528" spans="1:7" x14ac:dyDescent="0.25">
      <c r="A1528" t="s">
        <v>37</v>
      </c>
      <c r="B1528">
        <v>582209</v>
      </c>
      <c r="C1528">
        <v>6.8</v>
      </c>
      <c r="D1528">
        <v>6.6</v>
      </c>
      <c r="E1528">
        <v>7</v>
      </c>
      <c r="F1528">
        <v>2013</v>
      </c>
      <c r="G1528" t="s">
        <v>7</v>
      </c>
    </row>
    <row r="1529" spans="1:7" x14ac:dyDescent="0.25">
      <c r="A1529" t="s">
        <v>30</v>
      </c>
      <c r="B1529">
        <v>524370</v>
      </c>
      <c r="C1529">
        <v>14.1</v>
      </c>
      <c r="D1529">
        <v>13.8</v>
      </c>
      <c r="E1529">
        <v>14.4</v>
      </c>
      <c r="F1529">
        <v>2013</v>
      </c>
      <c r="G1529" t="s">
        <v>7</v>
      </c>
    </row>
    <row r="1530" spans="1:7" x14ac:dyDescent="0.25">
      <c r="A1530" t="s">
        <v>22</v>
      </c>
      <c r="B1530">
        <v>1617377</v>
      </c>
      <c r="C1530">
        <v>14</v>
      </c>
      <c r="D1530">
        <v>13.8</v>
      </c>
      <c r="E1530">
        <v>14.2</v>
      </c>
      <c r="F1530">
        <v>2013</v>
      </c>
      <c r="G1530" t="s">
        <v>7</v>
      </c>
    </row>
    <row r="1531" spans="1:7" x14ac:dyDescent="0.25">
      <c r="A1531" t="s">
        <v>38</v>
      </c>
      <c r="B1531">
        <v>129276</v>
      </c>
      <c r="C1531">
        <v>14</v>
      </c>
      <c r="D1531">
        <v>13.4</v>
      </c>
      <c r="E1531">
        <v>14.7</v>
      </c>
      <c r="F1531">
        <v>2013</v>
      </c>
      <c r="G1531" t="s">
        <v>7</v>
      </c>
    </row>
    <row r="1532" spans="1:7" x14ac:dyDescent="0.25">
      <c r="A1532" t="s">
        <v>15</v>
      </c>
      <c r="B1532">
        <v>663136</v>
      </c>
      <c r="C1532">
        <v>7.1</v>
      </c>
      <c r="D1532">
        <v>6.9</v>
      </c>
      <c r="E1532">
        <v>7.3</v>
      </c>
      <c r="F1532">
        <v>2013</v>
      </c>
      <c r="G1532" t="s">
        <v>7</v>
      </c>
    </row>
    <row r="1533" spans="1:7" x14ac:dyDescent="0.25">
      <c r="A1533" t="s">
        <v>53</v>
      </c>
      <c r="B1533">
        <v>116127</v>
      </c>
      <c r="C1533">
        <v>6.1</v>
      </c>
      <c r="D1533">
        <v>5.7</v>
      </c>
      <c r="E1533">
        <v>6.6</v>
      </c>
      <c r="F1533">
        <v>2013</v>
      </c>
      <c r="G1533" t="s">
        <v>7</v>
      </c>
    </row>
    <row r="1534" spans="1:7" x14ac:dyDescent="0.25">
      <c r="A1534" t="s">
        <v>27</v>
      </c>
      <c r="B1534">
        <v>889199</v>
      </c>
      <c r="C1534">
        <v>7.5</v>
      </c>
      <c r="D1534">
        <v>7.3</v>
      </c>
      <c r="E1534">
        <v>7.7</v>
      </c>
      <c r="F1534">
        <v>2013</v>
      </c>
      <c r="G1534" t="s">
        <v>7</v>
      </c>
    </row>
    <row r="1535" spans="1:7" x14ac:dyDescent="0.25">
      <c r="A1535" t="s">
        <v>61</v>
      </c>
      <c r="B1535">
        <v>4513821</v>
      </c>
      <c r="C1535">
        <v>8.3000000000000007</v>
      </c>
      <c r="D1535">
        <v>8.1999999999999993</v>
      </c>
      <c r="E1535">
        <v>8.4</v>
      </c>
      <c r="F1535">
        <v>2013</v>
      </c>
      <c r="G1535" t="s">
        <v>7</v>
      </c>
    </row>
    <row r="1536" spans="1:7" x14ac:dyDescent="0.25">
      <c r="A1536" t="s">
        <v>23</v>
      </c>
      <c r="B1536">
        <v>562702</v>
      </c>
      <c r="C1536">
        <v>7.5</v>
      </c>
      <c r="D1536">
        <v>7.3</v>
      </c>
      <c r="E1536">
        <v>7.7</v>
      </c>
      <c r="F1536">
        <v>2013</v>
      </c>
      <c r="G1536" t="s">
        <v>7</v>
      </c>
    </row>
    <row r="1537" spans="1:7" x14ac:dyDescent="0.25">
      <c r="A1537" t="s">
        <v>55</v>
      </c>
      <c r="B1537">
        <v>76808</v>
      </c>
      <c r="C1537">
        <v>10.9</v>
      </c>
      <c r="D1537">
        <v>10.199999999999999</v>
      </c>
      <c r="E1537">
        <v>11.7</v>
      </c>
      <c r="F1537">
        <v>2013</v>
      </c>
      <c r="G1537" t="s">
        <v>7</v>
      </c>
    </row>
    <row r="1538" spans="1:7" x14ac:dyDescent="0.25">
      <c r="A1538" t="s">
        <v>54</v>
      </c>
      <c r="B1538">
        <v>1144601</v>
      </c>
      <c r="C1538">
        <v>11.7</v>
      </c>
      <c r="D1538">
        <v>11.5</v>
      </c>
      <c r="E1538">
        <v>11.9</v>
      </c>
      <c r="F1538">
        <v>2013</v>
      </c>
      <c r="G1538" t="s">
        <v>7</v>
      </c>
    </row>
    <row r="1539" spans="1:7" x14ac:dyDescent="0.25">
      <c r="A1539" t="s">
        <v>39</v>
      </c>
      <c r="B1539">
        <v>965420</v>
      </c>
      <c r="C1539">
        <v>9.4</v>
      </c>
      <c r="D1539">
        <v>9.1999999999999993</v>
      </c>
      <c r="E1539">
        <v>9.6</v>
      </c>
      <c r="F1539">
        <v>2013</v>
      </c>
      <c r="G1539" t="s">
        <v>7</v>
      </c>
    </row>
    <row r="1540" spans="1:7" x14ac:dyDescent="0.25">
      <c r="A1540" t="s">
        <v>16</v>
      </c>
      <c r="B1540">
        <v>243945</v>
      </c>
      <c r="C1540">
        <v>6.4</v>
      </c>
      <c r="D1540">
        <v>6.1</v>
      </c>
      <c r="E1540">
        <v>6.7</v>
      </c>
      <c r="F1540">
        <v>2013</v>
      </c>
      <c r="G1540" t="s">
        <v>7</v>
      </c>
    </row>
    <row r="1541" spans="1:7" x14ac:dyDescent="0.25">
      <c r="A1541" t="s">
        <v>24</v>
      </c>
      <c r="B1541">
        <v>756115</v>
      </c>
      <c r="C1541">
        <v>11.5</v>
      </c>
      <c r="D1541">
        <v>11.3</v>
      </c>
      <c r="E1541">
        <v>11.8</v>
      </c>
      <c r="F1541">
        <v>2013</v>
      </c>
      <c r="G1541" t="s">
        <v>7</v>
      </c>
    </row>
    <row r="1542" spans="1:7" x14ac:dyDescent="0.25">
      <c r="A1542" t="s">
        <v>40</v>
      </c>
      <c r="B1542">
        <v>84077</v>
      </c>
      <c r="C1542">
        <v>8.6</v>
      </c>
      <c r="D1542">
        <v>8</v>
      </c>
      <c r="E1542">
        <v>9.1999999999999993</v>
      </c>
      <c r="F1542">
        <v>2013</v>
      </c>
      <c r="G1542" t="s">
        <v>7</v>
      </c>
    </row>
    <row r="1543" spans="1:7" x14ac:dyDescent="0.25">
      <c r="A1543" t="s">
        <v>17</v>
      </c>
      <c r="B1543">
        <v>675149</v>
      </c>
      <c r="C1543">
        <v>8.1</v>
      </c>
      <c r="D1543">
        <v>7.9</v>
      </c>
      <c r="E1543">
        <v>8.3000000000000007</v>
      </c>
      <c r="F1543">
        <v>2014</v>
      </c>
      <c r="G1543" t="s">
        <v>7</v>
      </c>
    </row>
    <row r="1544" spans="1:7" x14ac:dyDescent="0.25">
      <c r="A1544" t="s">
        <v>41</v>
      </c>
      <c r="B1544">
        <v>117543</v>
      </c>
      <c r="C1544">
        <v>8.5</v>
      </c>
      <c r="D1544">
        <v>8</v>
      </c>
      <c r="E1544">
        <v>9.1</v>
      </c>
      <c r="F1544">
        <v>2014</v>
      </c>
      <c r="G1544" t="s">
        <v>7</v>
      </c>
    </row>
    <row r="1545" spans="1:7" x14ac:dyDescent="0.25">
      <c r="A1545" t="s">
        <v>11</v>
      </c>
      <c r="B1545">
        <v>1019375</v>
      </c>
      <c r="C1545">
        <v>9.3000000000000007</v>
      </c>
      <c r="D1545">
        <v>9.1</v>
      </c>
      <c r="E1545">
        <v>9.5</v>
      </c>
      <c r="F1545">
        <v>2014</v>
      </c>
      <c r="G1545" t="s">
        <v>7</v>
      </c>
    </row>
    <row r="1546" spans="1:7" x14ac:dyDescent="0.25">
      <c r="A1546" t="s">
        <v>18</v>
      </c>
      <c r="B1546">
        <v>437275</v>
      </c>
      <c r="C1546">
        <v>8.3000000000000007</v>
      </c>
      <c r="D1546">
        <v>8</v>
      </c>
      <c r="E1546">
        <v>8.6</v>
      </c>
      <c r="F1546">
        <v>2014</v>
      </c>
      <c r="G1546" t="s">
        <v>7</v>
      </c>
    </row>
    <row r="1547" spans="1:7" x14ac:dyDescent="0.25">
      <c r="A1547" t="s">
        <v>42</v>
      </c>
      <c r="B1547">
        <v>5717500</v>
      </c>
      <c r="C1547">
        <v>12</v>
      </c>
      <c r="D1547">
        <v>11.9</v>
      </c>
      <c r="E1547">
        <v>12.1</v>
      </c>
      <c r="F1547">
        <v>2014</v>
      </c>
      <c r="G1547" t="s">
        <v>7</v>
      </c>
    </row>
    <row r="1548" spans="1:7" x14ac:dyDescent="0.25">
      <c r="A1548" t="s">
        <v>19</v>
      </c>
      <c r="B1548">
        <v>791275</v>
      </c>
      <c r="C1548">
        <v>6.2</v>
      </c>
      <c r="D1548">
        <v>6.1</v>
      </c>
      <c r="E1548">
        <v>6.4</v>
      </c>
      <c r="F1548">
        <v>2014</v>
      </c>
      <c r="G1548" t="s">
        <v>7</v>
      </c>
    </row>
    <row r="1549" spans="1:7" x14ac:dyDescent="0.25">
      <c r="A1549" t="s">
        <v>31</v>
      </c>
      <c r="B1549">
        <v>487037</v>
      </c>
      <c r="C1549">
        <v>13.9</v>
      </c>
      <c r="D1549">
        <v>13.6</v>
      </c>
      <c r="E1549">
        <v>14.2</v>
      </c>
      <c r="F1549">
        <v>2014</v>
      </c>
      <c r="G1549" t="s">
        <v>7</v>
      </c>
    </row>
    <row r="1550" spans="1:7" x14ac:dyDescent="0.25">
      <c r="A1550" t="s">
        <v>43</v>
      </c>
      <c r="B1550">
        <v>122317</v>
      </c>
      <c r="C1550">
        <v>9.3000000000000007</v>
      </c>
      <c r="D1550">
        <v>8.8000000000000007</v>
      </c>
      <c r="E1550">
        <v>9.9</v>
      </c>
      <c r="F1550">
        <v>2014</v>
      </c>
      <c r="G1550" t="s">
        <v>7</v>
      </c>
    </row>
    <row r="1551" spans="1:7" x14ac:dyDescent="0.25">
      <c r="A1551" t="s">
        <v>58</v>
      </c>
      <c r="B1551">
        <v>60718</v>
      </c>
      <c r="C1551">
        <v>10.199999999999999</v>
      </c>
      <c r="D1551">
        <v>9.4</v>
      </c>
      <c r="E1551">
        <v>11</v>
      </c>
      <c r="F1551">
        <v>2014</v>
      </c>
      <c r="G1551" t="s">
        <v>7</v>
      </c>
    </row>
    <row r="1552" spans="1:7" x14ac:dyDescent="0.25">
      <c r="A1552" t="s">
        <v>25</v>
      </c>
      <c r="B1552">
        <v>2493779</v>
      </c>
      <c r="C1552">
        <v>10.199999999999999</v>
      </c>
      <c r="D1552">
        <v>10.1</v>
      </c>
      <c r="E1552">
        <v>10.4</v>
      </c>
      <c r="F1552">
        <v>2014</v>
      </c>
      <c r="G1552" t="s">
        <v>7</v>
      </c>
    </row>
    <row r="1553" spans="1:7" x14ac:dyDescent="0.25">
      <c r="A1553" t="s">
        <v>12</v>
      </c>
      <c r="B1553">
        <v>1564671</v>
      </c>
      <c r="C1553">
        <v>8.9</v>
      </c>
      <c r="D1553">
        <v>8.6999999999999993</v>
      </c>
      <c r="E1553">
        <v>9</v>
      </c>
      <c r="F1553">
        <v>2014</v>
      </c>
      <c r="G1553" t="s">
        <v>7</v>
      </c>
    </row>
    <row r="1554" spans="1:7" x14ac:dyDescent="0.25">
      <c r="A1554" t="s">
        <v>56</v>
      </c>
      <c r="B1554">
        <v>168899</v>
      </c>
      <c r="C1554">
        <v>7.3</v>
      </c>
      <c r="D1554">
        <v>6.9</v>
      </c>
      <c r="E1554">
        <v>7.7</v>
      </c>
      <c r="F1554">
        <v>2014</v>
      </c>
      <c r="G1554" t="s">
        <v>7</v>
      </c>
    </row>
    <row r="1555" spans="1:7" x14ac:dyDescent="0.25">
      <c r="A1555" t="s">
        <v>32</v>
      </c>
      <c r="B1555">
        <v>266586</v>
      </c>
      <c r="C1555">
        <v>8.5</v>
      </c>
      <c r="D1555">
        <v>8.1</v>
      </c>
      <c r="E1555">
        <v>8.8000000000000007</v>
      </c>
      <c r="F1555">
        <v>2014</v>
      </c>
      <c r="G1555" t="s">
        <v>7</v>
      </c>
    </row>
    <row r="1556" spans="1:7" x14ac:dyDescent="0.25">
      <c r="A1556" t="s">
        <v>45</v>
      </c>
      <c r="B1556">
        <v>1831161</v>
      </c>
      <c r="C1556">
        <v>9.8000000000000007</v>
      </c>
      <c r="D1556">
        <v>9.6999999999999993</v>
      </c>
      <c r="E1556">
        <v>10</v>
      </c>
      <c r="F1556">
        <v>2014</v>
      </c>
      <c r="G1556" t="s">
        <v>7</v>
      </c>
    </row>
    <row r="1557" spans="1:7" x14ac:dyDescent="0.25">
      <c r="A1557" t="s">
        <v>33</v>
      </c>
      <c r="B1557">
        <v>949973</v>
      </c>
      <c r="C1557">
        <v>13.3</v>
      </c>
      <c r="D1557">
        <v>13.1</v>
      </c>
      <c r="E1557">
        <v>13.6</v>
      </c>
      <c r="F1557">
        <v>2014</v>
      </c>
      <c r="G1557" t="s">
        <v>7</v>
      </c>
    </row>
    <row r="1558" spans="1:7" x14ac:dyDescent="0.25">
      <c r="A1558" t="s">
        <v>44</v>
      </c>
      <c r="B1558">
        <v>436504</v>
      </c>
      <c r="C1558">
        <v>1.4</v>
      </c>
      <c r="D1558">
        <v>1.3</v>
      </c>
      <c r="E1558">
        <v>1.5</v>
      </c>
      <c r="F1558">
        <v>2014</v>
      </c>
      <c r="G1558" t="s">
        <v>7</v>
      </c>
    </row>
    <row r="1559" spans="1:7" x14ac:dyDescent="0.25">
      <c r="A1559" t="s">
        <v>46</v>
      </c>
      <c r="B1559">
        <v>434554</v>
      </c>
      <c r="C1559">
        <v>7.3</v>
      </c>
      <c r="D1559">
        <v>7</v>
      </c>
      <c r="E1559">
        <v>7.6</v>
      </c>
      <c r="F1559">
        <v>2014</v>
      </c>
      <c r="G1559" t="s">
        <v>7</v>
      </c>
    </row>
    <row r="1560" spans="1:7" x14ac:dyDescent="0.25">
      <c r="A1560" t="s">
        <v>47</v>
      </c>
      <c r="B1560">
        <v>608929</v>
      </c>
      <c r="C1560">
        <v>8</v>
      </c>
      <c r="D1560">
        <v>7.7</v>
      </c>
      <c r="E1560">
        <v>8.1999999999999993</v>
      </c>
      <c r="F1560">
        <v>2014</v>
      </c>
      <c r="G1560" t="s">
        <v>7</v>
      </c>
    </row>
    <row r="1561" spans="1:7" x14ac:dyDescent="0.25">
      <c r="A1561" t="s">
        <v>48</v>
      </c>
      <c r="B1561">
        <v>632481</v>
      </c>
      <c r="C1561">
        <v>6.1</v>
      </c>
      <c r="D1561">
        <v>5.9</v>
      </c>
      <c r="E1561">
        <v>6.3</v>
      </c>
      <c r="F1561">
        <v>2014</v>
      </c>
      <c r="G1561" t="s">
        <v>7</v>
      </c>
    </row>
    <row r="1562" spans="1:7" x14ac:dyDescent="0.25">
      <c r="A1562" t="s">
        <v>34</v>
      </c>
      <c r="B1562">
        <v>164158</v>
      </c>
      <c r="C1562">
        <v>15.2</v>
      </c>
      <c r="D1562">
        <v>14.6</v>
      </c>
      <c r="E1562">
        <v>15.8</v>
      </c>
      <c r="F1562">
        <v>2014</v>
      </c>
      <c r="G1562" t="s">
        <v>7</v>
      </c>
    </row>
    <row r="1563" spans="1:7" x14ac:dyDescent="0.25">
      <c r="A1563" t="s">
        <v>13</v>
      </c>
      <c r="B1563">
        <v>777929</v>
      </c>
      <c r="C1563">
        <v>11.3</v>
      </c>
      <c r="D1563">
        <v>11.1</v>
      </c>
      <c r="E1563">
        <v>11.6</v>
      </c>
      <c r="F1563">
        <v>2014</v>
      </c>
      <c r="G1563" t="s">
        <v>7</v>
      </c>
    </row>
    <row r="1564" spans="1:7" x14ac:dyDescent="0.25">
      <c r="A1564" t="s">
        <v>28</v>
      </c>
      <c r="B1564">
        <v>858611</v>
      </c>
      <c r="C1564">
        <v>15.5</v>
      </c>
      <c r="D1564">
        <v>15.2</v>
      </c>
      <c r="E1564">
        <v>15.7</v>
      </c>
      <c r="F1564">
        <v>2014</v>
      </c>
      <c r="G1564" t="s">
        <v>7</v>
      </c>
    </row>
    <row r="1565" spans="1:7" x14ac:dyDescent="0.25">
      <c r="A1565" t="s">
        <v>49</v>
      </c>
      <c r="B1565">
        <v>1383880</v>
      </c>
      <c r="C1565">
        <v>10.3</v>
      </c>
      <c r="D1565">
        <v>10.1</v>
      </c>
      <c r="E1565">
        <v>10.5</v>
      </c>
      <c r="F1565">
        <v>2014</v>
      </c>
      <c r="G1565" t="s">
        <v>7</v>
      </c>
    </row>
    <row r="1566" spans="1:7" x14ac:dyDescent="0.25">
      <c r="A1566" t="s">
        <v>26</v>
      </c>
      <c r="B1566">
        <v>777804</v>
      </c>
      <c r="C1566">
        <v>18.399999999999999</v>
      </c>
      <c r="D1566">
        <v>18.100000000000001</v>
      </c>
      <c r="E1566">
        <v>18.7</v>
      </c>
      <c r="F1566">
        <v>2014</v>
      </c>
      <c r="G1566" t="s">
        <v>7</v>
      </c>
    </row>
    <row r="1567" spans="1:7" x14ac:dyDescent="0.25">
      <c r="A1567" t="s">
        <v>59</v>
      </c>
      <c r="B1567">
        <v>438190</v>
      </c>
      <c r="C1567">
        <v>7.9</v>
      </c>
      <c r="D1567">
        <v>7.7</v>
      </c>
      <c r="E1567">
        <v>8.1999999999999993</v>
      </c>
      <c r="F1567">
        <v>2014</v>
      </c>
      <c r="G1567" t="s">
        <v>7</v>
      </c>
    </row>
    <row r="1568" spans="1:7" x14ac:dyDescent="0.25">
      <c r="A1568" t="s">
        <v>20</v>
      </c>
      <c r="B1568">
        <v>817879</v>
      </c>
      <c r="C1568">
        <v>10.8</v>
      </c>
      <c r="D1568">
        <v>10.6</v>
      </c>
      <c r="E1568">
        <v>11.1</v>
      </c>
      <c r="F1568">
        <v>2014</v>
      </c>
      <c r="G1568" t="s">
        <v>7</v>
      </c>
    </row>
    <row r="1569" spans="1:7" x14ac:dyDescent="0.25">
      <c r="A1569" t="s">
        <v>50</v>
      </c>
      <c r="B1569">
        <v>131621</v>
      </c>
      <c r="C1569">
        <v>4.4000000000000004</v>
      </c>
      <c r="D1569">
        <v>4</v>
      </c>
      <c r="E1569">
        <v>4.8</v>
      </c>
      <c r="F1569">
        <v>2014</v>
      </c>
      <c r="G1569" t="s">
        <v>7</v>
      </c>
    </row>
    <row r="1570" spans="1:7" x14ac:dyDescent="0.25">
      <c r="A1570" t="s">
        <v>51</v>
      </c>
      <c r="B1570">
        <v>273431</v>
      </c>
      <c r="C1570">
        <v>9.5</v>
      </c>
      <c r="D1570">
        <v>9.1</v>
      </c>
      <c r="E1570">
        <v>9.8000000000000007</v>
      </c>
      <c r="F1570">
        <v>2014</v>
      </c>
      <c r="G1570" t="s">
        <v>7</v>
      </c>
    </row>
    <row r="1571" spans="1:7" x14ac:dyDescent="0.25">
      <c r="A1571" t="s">
        <v>29</v>
      </c>
      <c r="B1571">
        <v>419082</v>
      </c>
      <c r="C1571">
        <v>11.1</v>
      </c>
      <c r="D1571">
        <v>10.8</v>
      </c>
      <c r="E1571">
        <v>11.4</v>
      </c>
      <c r="F1571">
        <v>2014</v>
      </c>
      <c r="G1571" t="s">
        <v>7</v>
      </c>
    </row>
    <row r="1572" spans="1:7" x14ac:dyDescent="0.25">
      <c r="A1572" t="s">
        <v>35</v>
      </c>
      <c r="B1572">
        <v>169433</v>
      </c>
      <c r="C1572">
        <v>12.3</v>
      </c>
      <c r="D1572">
        <v>11.7</v>
      </c>
      <c r="E1572">
        <v>12.8</v>
      </c>
      <c r="F1572">
        <v>2014</v>
      </c>
      <c r="G1572" t="s">
        <v>7</v>
      </c>
    </row>
    <row r="1573" spans="1:7" x14ac:dyDescent="0.25">
      <c r="A1573" t="s">
        <v>14</v>
      </c>
      <c r="B1573">
        <v>1194487</v>
      </c>
      <c r="C1573">
        <v>12.7</v>
      </c>
      <c r="D1573">
        <v>12.5</v>
      </c>
      <c r="E1573">
        <v>12.9</v>
      </c>
      <c r="F1573">
        <v>2014</v>
      </c>
      <c r="G1573" t="s">
        <v>7</v>
      </c>
    </row>
    <row r="1574" spans="1:7" x14ac:dyDescent="0.25">
      <c r="A1574" t="s">
        <v>60</v>
      </c>
      <c r="B1574">
        <v>305701</v>
      </c>
      <c r="C1574">
        <v>6.8</v>
      </c>
      <c r="D1574">
        <v>6.5</v>
      </c>
      <c r="E1574">
        <v>7.1</v>
      </c>
      <c r="F1574">
        <v>2014</v>
      </c>
      <c r="G1574" t="s">
        <v>7</v>
      </c>
    </row>
    <row r="1575" spans="1:7" x14ac:dyDescent="0.25">
      <c r="A1575" t="s">
        <v>36</v>
      </c>
      <c r="B1575">
        <v>2435476</v>
      </c>
      <c r="C1575">
        <v>10.9</v>
      </c>
      <c r="D1575">
        <v>10.8</v>
      </c>
      <c r="E1575">
        <v>11</v>
      </c>
      <c r="F1575">
        <v>2014</v>
      </c>
      <c r="G1575" t="s">
        <v>7</v>
      </c>
    </row>
    <row r="1576" spans="1:7" x14ac:dyDescent="0.25">
      <c r="A1576" t="s">
        <v>21</v>
      </c>
      <c r="B1576">
        <v>1396051</v>
      </c>
      <c r="C1576">
        <v>10</v>
      </c>
      <c r="D1576">
        <v>9.8000000000000007</v>
      </c>
      <c r="E1576">
        <v>10.199999999999999</v>
      </c>
      <c r="F1576">
        <v>2014</v>
      </c>
      <c r="G1576" t="s">
        <v>7</v>
      </c>
    </row>
    <row r="1577" spans="1:7" x14ac:dyDescent="0.25">
      <c r="A1577" t="s">
        <v>57</v>
      </c>
      <c r="B1577">
        <v>95492</v>
      </c>
      <c r="C1577">
        <v>8.3000000000000007</v>
      </c>
      <c r="D1577">
        <v>7.7</v>
      </c>
      <c r="E1577">
        <v>8.9</v>
      </c>
      <c r="F1577">
        <v>2014</v>
      </c>
      <c r="G1577" t="s">
        <v>7</v>
      </c>
    </row>
    <row r="1578" spans="1:7" x14ac:dyDescent="0.25">
      <c r="A1578" t="s">
        <v>52</v>
      </c>
      <c r="B1578">
        <v>1564662</v>
      </c>
      <c r="C1578">
        <v>11.2</v>
      </c>
      <c r="D1578">
        <v>11.1</v>
      </c>
      <c r="E1578">
        <v>11.4</v>
      </c>
      <c r="F1578">
        <v>2014</v>
      </c>
      <c r="G1578" t="s">
        <v>7</v>
      </c>
    </row>
    <row r="1579" spans="1:7" x14ac:dyDescent="0.25">
      <c r="A1579" t="s">
        <v>37</v>
      </c>
      <c r="B1579">
        <v>589376</v>
      </c>
      <c r="C1579">
        <v>7.5</v>
      </c>
      <c r="D1579">
        <v>7.3</v>
      </c>
      <c r="E1579">
        <v>7.7</v>
      </c>
      <c r="F1579">
        <v>2014</v>
      </c>
      <c r="G1579" t="s">
        <v>7</v>
      </c>
    </row>
    <row r="1580" spans="1:7" x14ac:dyDescent="0.25">
      <c r="A1580" t="s">
        <v>30</v>
      </c>
      <c r="B1580">
        <v>529212</v>
      </c>
      <c r="C1580">
        <v>14.5</v>
      </c>
      <c r="D1580">
        <v>14.2</v>
      </c>
      <c r="E1580">
        <v>14.8</v>
      </c>
      <c r="F1580">
        <v>2014</v>
      </c>
      <c r="G1580" t="s">
        <v>7</v>
      </c>
    </row>
    <row r="1581" spans="1:7" x14ac:dyDescent="0.25">
      <c r="A1581" t="s">
        <v>22</v>
      </c>
      <c r="B1581">
        <v>1607656</v>
      </c>
      <c r="C1581">
        <v>15</v>
      </c>
      <c r="D1581">
        <v>14.8</v>
      </c>
      <c r="E1581">
        <v>15.1</v>
      </c>
      <c r="F1581">
        <v>2014</v>
      </c>
      <c r="G1581" t="s">
        <v>7</v>
      </c>
    </row>
    <row r="1582" spans="1:7" x14ac:dyDescent="0.25">
      <c r="A1582" t="s">
        <v>38</v>
      </c>
      <c r="B1582">
        <v>129705</v>
      </c>
      <c r="C1582">
        <v>14.4</v>
      </c>
      <c r="D1582">
        <v>13.8</v>
      </c>
      <c r="E1582">
        <v>15.1</v>
      </c>
      <c r="F1582">
        <v>2014</v>
      </c>
      <c r="G1582" t="s">
        <v>7</v>
      </c>
    </row>
    <row r="1583" spans="1:7" x14ac:dyDescent="0.25">
      <c r="A1583" t="s">
        <v>15</v>
      </c>
      <c r="B1583">
        <v>673967</v>
      </c>
      <c r="C1583">
        <v>8</v>
      </c>
      <c r="D1583">
        <v>7.8</v>
      </c>
      <c r="E1583">
        <v>8.1999999999999993</v>
      </c>
      <c r="F1583">
        <v>2014</v>
      </c>
      <c r="G1583" t="s">
        <v>7</v>
      </c>
    </row>
    <row r="1584" spans="1:7" x14ac:dyDescent="0.25">
      <c r="A1584" t="s">
        <v>53</v>
      </c>
      <c r="B1584">
        <v>118485</v>
      </c>
      <c r="C1584">
        <v>6.6</v>
      </c>
      <c r="D1584">
        <v>6.2</v>
      </c>
      <c r="E1584">
        <v>7.1</v>
      </c>
      <c r="F1584">
        <v>2014</v>
      </c>
      <c r="G1584" t="s">
        <v>7</v>
      </c>
    </row>
    <row r="1585" spans="1:7" x14ac:dyDescent="0.25">
      <c r="A1585" t="s">
        <v>27</v>
      </c>
      <c r="B1585">
        <v>894603</v>
      </c>
      <c r="C1585">
        <v>8.1</v>
      </c>
      <c r="D1585">
        <v>7.9</v>
      </c>
      <c r="E1585">
        <v>8.1999999999999993</v>
      </c>
      <c r="F1585">
        <v>2014</v>
      </c>
      <c r="G1585" t="s">
        <v>7</v>
      </c>
    </row>
    <row r="1586" spans="1:7" x14ac:dyDescent="0.25">
      <c r="A1586" t="s">
        <v>61</v>
      </c>
      <c r="B1586">
        <v>4601387</v>
      </c>
      <c r="C1586">
        <v>8.9</v>
      </c>
      <c r="D1586">
        <v>8.9</v>
      </c>
      <c r="E1586">
        <v>9</v>
      </c>
      <c r="F1586">
        <v>2014</v>
      </c>
      <c r="G1586" t="s">
        <v>7</v>
      </c>
    </row>
    <row r="1587" spans="1:7" x14ac:dyDescent="0.25">
      <c r="A1587" t="s">
        <v>23</v>
      </c>
      <c r="B1587">
        <v>573594</v>
      </c>
      <c r="C1587">
        <v>7.9</v>
      </c>
      <c r="D1587">
        <v>7.6</v>
      </c>
      <c r="E1587">
        <v>8.1</v>
      </c>
      <c r="F1587">
        <v>2014</v>
      </c>
      <c r="G1587" t="s">
        <v>7</v>
      </c>
    </row>
    <row r="1588" spans="1:7" x14ac:dyDescent="0.25">
      <c r="A1588" t="s">
        <v>55</v>
      </c>
      <c r="B1588">
        <v>75559</v>
      </c>
      <c r="C1588">
        <v>11.3</v>
      </c>
      <c r="D1588">
        <v>10.6</v>
      </c>
      <c r="E1588">
        <v>12.1</v>
      </c>
      <c r="F1588">
        <v>2014</v>
      </c>
      <c r="G1588" t="s">
        <v>7</v>
      </c>
    </row>
    <row r="1589" spans="1:7" x14ac:dyDescent="0.25">
      <c r="A1589" t="s">
        <v>54</v>
      </c>
      <c r="B1589">
        <v>1153689</v>
      </c>
      <c r="C1589">
        <v>12.5</v>
      </c>
      <c r="D1589">
        <v>12.3</v>
      </c>
      <c r="E1589">
        <v>12.7</v>
      </c>
      <c r="F1589">
        <v>2014</v>
      </c>
      <c r="G1589" t="s">
        <v>7</v>
      </c>
    </row>
    <row r="1590" spans="1:7" x14ac:dyDescent="0.25">
      <c r="A1590" t="s">
        <v>39</v>
      </c>
      <c r="B1590">
        <v>979763</v>
      </c>
      <c r="C1590">
        <v>9.9</v>
      </c>
      <c r="D1590">
        <v>9.6999999999999993</v>
      </c>
      <c r="E1590">
        <v>10.1</v>
      </c>
      <c r="F1590">
        <v>2014</v>
      </c>
      <c r="G1590" t="s">
        <v>7</v>
      </c>
    </row>
    <row r="1591" spans="1:7" x14ac:dyDescent="0.25">
      <c r="A1591" t="s">
        <v>16</v>
      </c>
      <c r="B1591">
        <v>244197</v>
      </c>
      <c r="C1591">
        <v>6.7</v>
      </c>
      <c r="D1591">
        <v>6.4</v>
      </c>
      <c r="E1591">
        <v>7.1</v>
      </c>
      <c r="F1591">
        <v>2014</v>
      </c>
      <c r="G1591" t="s">
        <v>7</v>
      </c>
    </row>
    <row r="1592" spans="1:7" x14ac:dyDescent="0.25">
      <c r="A1592" t="s">
        <v>24</v>
      </c>
      <c r="B1592">
        <v>755177</v>
      </c>
      <c r="C1592">
        <v>12.2</v>
      </c>
      <c r="D1592">
        <v>11.9</v>
      </c>
      <c r="E1592">
        <v>12.4</v>
      </c>
      <c r="F1592">
        <v>2014</v>
      </c>
      <c r="G1592" t="s">
        <v>7</v>
      </c>
    </row>
    <row r="1593" spans="1:7" x14ac:dyDescent="0.25">
      <c r="A1593" t="s">
        <v>17</v>
      </c>
      <c r="B1593">
        <v>674946</v>
      </c>
      <c r="C1593">
        <v>8.6</v>
      </c>
      <c r="D1593">
        <v>8.4</v>
      </c>
      <c r="E1593">
        <v>8.8000000000000007</v>
      </c>
      <c r="F1593">
        <v>2015</v>
      </c>
      <c r="G1593" t="s">
        <v>7</v>
      </c>
    </row>
    <row r="1594" spans="1:7" x14ac:dyDescent="0.25">
      <c r="A1594" t="s">
        <v>41</v>
      </c>
      <c r="B1594">
        <v>118699</v>
      </c>
      <c r="C1594">
        <v>9.4</v>
      </c>
      <c r="D1594">
        <v>8.8000000000000007</v>
      </c>
      <c r="E1594">
        <v>9.9</v>
      </c>
      <c r="F1594">
        <v>2015</v>
      </c>
      <c r="G1594" t="s">
        <v>7</v>
      </c>
    </row>
    <row r="1595" spans="1:7" x14ac:dyDescent="0.25">
      <c r="A1595" t="s">
        <v>11</v>
      </c>
      <c r="B1595">
        <v>1020723</v>
      </c>
      <c r="C1595">
        <v>9.8000000000000007</v>
      </c>
      <c r="D1595">
        <v>9.6</v>
      </c>
      <c r="E1595">
        <v>10</v>
      </c>
      <c r="F1595">
        <v>2015</v>
      </c>
      <c r="G1595" t="s">
        <v>7</v>
      </c>
    </row>
    <row r="1596" spans="1:7" x14ac:dyDescent="0.25">
      <c r="A1596" t="s">
        <v>18</v>
      </c>
      <c r="B1596">
        <v>438292</v>
      </c>
      <c r="C1596">
        <v>8.9</v>
      </c>
      <c r="D1596">
        <v>8.6999999999999993</v>
      </c>
      <c r="E1596">
        <v>9.1999999999999993</v>
      </c>
      <c r="F1596">
        <v>2015</v>
      </c>
      <c r="G1596" t="s">
        <v>7</v>
      </c>
    </row>
    <row r="1597" spans="1:7" x14ac:dyDescent="0.25">
      <c r="A1597" t="s">
        <v>42</v>
      </c>
      <c r="B1597">
        <v>5689474</v>
      </c>
      <c r="C1597">
        <v>12.9</v>
      </c>
      <c r="D1597">
        <v>12.8</v>
      </c>
      <c r="E1597">
        <v>13</v>
      </c>
      <c r="F1597">
        <v>2015</v>
      </c>
      <c r="G1597" t="s">
        <v>7</v>
      </c>
    </row>
    <row r="1598" spans="1:7" x14ac:dyDescent="0.25">
      <c r="A1598" t="s">
        <v>19</v>
      </c>
      <c r="B1598">
        <v>802257</v>
      </c>
      <c r="C1598">
        <v>6.8</v>
      </c>
      <c r="D1598">
        <v>6.6</v>
      </c>
      <c r="E1598">
        <v>7</v>
      </c>
      <c r="F1598">
        <v>2015</v>
      </c>
      <c r="G1598" t="s">
        <v>7</v>
      </c>
    </row>
    <row r="1599" spans="1:7" x14ac:dyDescent="0.25">
      <c r="A1599" t="s">
        <v>31</v>
      </c>
      <c r="B1599">
        <v>482907</v>
      </c>
      <c r="C1599">
        <v>14.7</v>
      </c>
      <c r="D1599">
        <v>14.4</v>
      </c>
      <c r="E1599">
        <v>15</v>
      </c>
      <c r="F1599">
        <v>2015</v>
      </c>
      <c r="G1599" t="s">
        <v>7</v>
      </c>
    </row>
    <row r="1600" spans="1:7" x14ac:dyDescent="0.25">
      <c r="A1600" t="s">
        <v>43</v>
      </c>
      <c r="B1600">
        <v>123254</v>
      </c>
      <c r="C1600">
        <v>10.6</v>
      </c>
      <c r="D1600">
        <v>10.1</v>
      </c>
      <c r="E1600">
        <v>11.2</v>
      </c>
      <c r="F1600">
        <v>2015</v>
      </c>
      <c r="G1600" t="s">
        <v>7</v>
      </c>
    </row>
    <row r="1601" spans="1:7" x14ac:dyDescent="0.25">
      <c r="A1601" t="s">
        <v>58</v>
      </c>
      <c r="B1601">
        <v>63880</v>
      </c>
      <c r="C1601">
        <v>10.9</v>
      </c>
      <c r="D1601">
        <v>10.1</v>
      </c>
      <c r="E1601">
        <v>11.7</v>
      </c>
      <c r="F1601">
        <v>2015</v>
      </c>
      <c r="G1601" t="s">
        <v>7</v>
      </c>
    </row>
    <row r="1602" spans="1:7" x14ac:dyDescent="0.25">
      <c r="A1602" t="s">
        <v>25</v>
      </c>
      <c r="B1602">
        <v>2532598</v>
      </c>
      <c r="C1602">
        <v>11.2</v>
      </c>
      <c r="D1602">
        <v>11.1</v>
      </c>
      <c r="E1602">
        <v>11.3</v>
      </c>
      <c r="F1602">
        <v>2015</v>
      </c>
      <c r="G1602" t="s">
        <v>7</v>
      </c>
    </row>
    <row r="1603" spans="1:7" x14ac:dyDescent="0.25">
      <c r="A1603" t="s">
        <v>12</v>
      </c>
      <c r="B1603">
        <v>1581764</v>
      </c>
      <c r="C1603">
        <v>9.6</v>
      </c>
      <c r="D1603">
        <v>9.4</v>
      </c>
      <c r="E1603">
        <v>9.6999999999999993</v>
      </c>
      <c r="F1603">
        <v>2015</v>
      </c>
      <c r="G1603" t="s">
        <v>7</v>
      </c>
    </row>
    <row r="1604" spans="1:7" x14ac:dyDescent="0.25">
      <c r="A1604" t="s">
        <v>56</v>
      </c>
      <c r="B1604">
        <v>165143</v>
      </c>
      <c r="C1604">
        <v>7.8</v>
      </c>
      <c r="D1604">
        <v>7.4</v>
      </c>
      <c r="E1604">
        <v>8.3000000000000007</v>
      </c>
      <c r="F1604">
        <v>2015</v>
      </c>
      <c r="G1604" t="s">
        <v>7</v>
      </c>
    </row>
    <row r="1605" spans="1:7" x14ac:dyDescent="0.25">
      <c r="A1605" t="s">
        <v>32</v>
      </c>
      <c r="B1605">
        <v>268654</v>
      </c>
      <c r="C1605">
        <v>9.1</v>
      </c>
      <c r="D1605">
        <v>8.6999999999999993</v>
      </c>
      <c r="E1605">
        <v>9.4</v>
      </c>
      <c r="F1605">
        <v>2015</v>
      </c>
      <c r="G1605" t="s">
        <v>7</v>
      </c>
    </row>
    <row r="1606" spans="1:7" x14ac:dyDescent="0.25">
      <c r="A1606" t="s">
        <v>45</v>
      </c>
      <c r="B1606">
        <v>1818262</v>
      </c>
      <c r="C1606">
        <v>10.4</v>
      </c>
      <c r="D1606">
        <v>10.3</v>
      </c>
      <c r="E1606">
        <v>10.6</v>
      </c>
      <c r="F1606">
        <v>2015</v>
      </c>
      <c r="G1606" t="s">
        <v>7</v>
      </c>
    </row>
    <row r="1607" spans="1:7" x14ac:dyDescent="0.25">
      <c r="A1607" t="s">
        <v>33</v>
      </c>
      <c r="B1607">
        <v>950202</v>
      </c>
      <c r="C1607">
        <v>13.7</v>
      </c>
      <c r="D1607">
        <v>13.5</v>
      </c>
      <c r="E1607">
        <v>14</v>
      </c>
      <c r="F1607">
        <v>2015</v>
      </c>
      <c r="G1607" t="s">
        <v>7</v>
      </c>
    </row>
    <row r="1608" spans="1:7" x14ac:dyDescent="0.25">
      <c r="A1608" t="s">
        <v>44</v>
      </c>
      <c r="B1608">
        <v>439825</v>
      </c>
      <c r="C1608">
        <v>1.4</v>
      </c>
      <c r="D1608">
        <v>1.3</v>
      </c>
      <c r="E1608">
        <v>1.5</v>
      </c>
      <c r="F1608">
        <v>2015</v>
      </c>
      <c r="G1608" t="s">
        <v>7</v>
      </c>
    </row>
    <row r="1609" spans="1:7" x14ac:dyDescent="0.25">
      <c r="A1609" t="s">
        <v>46</v>
      </c>
      <c r="B1609">
        <v>435155</v>
      </c>
      <c r="C1609">
        <v>7.7</v>
      </c>
      <c r="D1609">
        <v>7.4</v>
      </c>
      <c r="E1609">
        <v>7.9</v>
      </c>
      <c r="F1609">
        <v>2015</v>
      </c>
      <c r="G1609" t="s">
        <v>7</v>
      </c>
    </row>
    <row r="1610" spans="1:7" x14ac:dyDescent="0.25">
      <c r="A1610" t="s">
        <v>47</v>
      </c>
      <c r="B1610">
        <v>609496</v>
      </c>
      <c r="C1610">
        <v>8.6999999999999993</v>
      </c>
      <c r="D1610">
        <v>8.4</v>
      </c>
      <c r="E1610">
        <v>8.9</v>
      </c>
      <c r="F1610">
        <v>2015</v>
      </c>
      <c r="G1610" t="s">
        <v>7</v>
      </c>
    </row>
    <row r="1611" spans="1:7" x14ac:dyDescent="0.25">
      <c r="A1611" t="s">
        <v>48</v>
      </c>
      <c r="B1611">
        <v>636551</v>
      </c>
      <c r="C1611">
        <v>6.7</v>
      </c>
      <c r="D1611">
        <v>6.5</v>
      </c>
      <c r="E1611">
        <v>6.9</v>
      </c>
      <c r="F1611">
        <v>2015</v>
      </c>
      <c r="G1611" t="s">
        <v>7</v>
      </c>
    </row>
    <row r="1612" spans="1:7" x14ac:dyDescent="0.25">
      <c r="A1612" t="s">
        <v>34</v>
      </c>
      <c r="B1612">
        <v>163382</v>
      </c>
      <c r="C1612">
        <v>16</v>
      </c>
      <c r="D1612">
        <v>15.4</v>
      </c>
      <c r="E1612">
        <v>16.600000000000001</v>
      </c>
      <c r="F1612">
        <v>2015</v>
      </c>
      <c r="G1612" t="s">
        <v>7</v>
      </c>
    </row>
    <row r="1613" spans="1:7" x14ac:dyDescent="0.25">
      <c r="A1613" t="s">
        <v>13</v>
      </c>
      <c r="B1613">
        <v>783637</v>
      </c>
      <c r="C1613">
        <v>11.6</v>
      </c>
      <c r="D1613">
        <v>11.4</v>
      </c>
      <c r="E1613">
        <v>11.9</v>
      </c>
      <c r="F1613">
        <v>2015</v>
      </c>
      <c r="G1613" t="s">
        <v>7</v>
      </c>
    </row>
    <row r="1614" spans="1:7" x14ac:dyDescent="0.25">
      <c r="A1614" t="s">
        <v>28</v>
      </c>
      <c r="B1614">
        <v>866134</v>
      </c>
      <c r="C1614">
        <v>16.2</v>
      </c>
      <c r="D1614">
        <v>16</v>
      </c>
      <c r="E1614">
        <v>16.5</v>
      </c>
      <c r="F1614">
        <v>2015</v>
      </c>
      <c r="G1614" t="s">
        <v>7</v>
      </c>
    </row>
    <row r="1615" spans="1:7" x14ac:dyDescent="0.25">
      <c r="A1615" t="s">
        <v>49</v>
      </c>
      <c r="B1615">
        <v>1370222</v>
      </c>
      <c r="C1615">
        <v>10.8</v>
      </c>
      <c r="D1615">
        <v>10.6</v>
      </c>
      <c r="E1615">
        <v>11</v>
      </c>
      <c r="F1615">
        <v>2015</v>
      </c>
      <c r="G1615" t="s">
        <v>7</v>
      </c>
    </row>
    <row r="1616" spans="1:7" x14ac:dyDescent="0.25">
      <c r="A1616" t="s">
        <v>26</v>
      </c>
      <c r="B1616">
        <v>785350</v>
      </c>
      <c r="C1616">
        <v>18.8</v>
      </c>
      <c r="D1616">
        <v>18.5</v>
      </c>
      <c r="E1616">
        <v>19.100000000000001</v>
      </c>
      <c r="F1616">
        <v>2015</v>
      </c>
      <c r="G1616" t="s">
        <v>7</v>
      </c>
    </row>
    <row r="1617" spans="1:7" x14ac:dyDescent="0.25">
      <c r="A1617" t="s">
        <v>59</v>
      </c>
      <c r="B1617">
        <v>436866</v>
      </c>
      <c r="C1617">
        <v>8.6</v>
      </c>
      <c r="D1617">
        <v>8.3000000000000007</v>
      </c>
      <c r="E1617">
        <v>8.9</v>
      </c>
      <c r="F1617">
        <v>2015</v>
      </c>
      <c r="G1617" t="s">
        <v>7</v>
      </c>
    </row>
    <row r="1618" spans="1:7" x14ac:dyDescent="0.25">
      <c r="A1618" t="s">
        <v>20</v>
      </c>
      <c r="B1618">
        <v>818748</v>
      </c>
      <c r="C1618">
        <v>11.6</v>
      </c>
      <c r="D1618">
        <v>11.4</v>
      </c>
      <c r="E1618">
        <v>11.9</v>
      </c>
      <c r="F1618">
        <v>2015</v>
      </c>
      <c r="G1618" t="s">
        <v>7</v>
      </c>
    </row>
    <row r="1619" spans="1:7" x14ac:dyDescent="0.25">
      <c r="A1619" t="s">
        <v>50</v>
      </c>
      <c r="B1619">
        <v>132659</v>
      </c>
      <c r="C1619">
        <v>4.9000000000000004</v>
      </c>
      <c r="D1619">
        <v>4.5999999999999996</v>
      </c>
      <c r="E1619">
        <v>5.3</v>
      </c>
      <c r="F1619">
        <v>2015</v>
      </c>
      <c r="G1619" t="s">
        <v>7</v>
      </c>
    </row>
    <row r="1620" spans="1:7" x14ac:dyDescent="0.25">
      <c r="A1620" t="s">
        <v>51</v>
      </c>
      <c r="B1620">
        <v>276975</v>
      </c>
      <c r="C1620">
        <v>10.1</v>
      </c>
      <c r="D1620">
        <v>9.8000000000000007</v>
      </c>
      <c r="E1620">
        <v>10.5</v>
      </c>
      <c r="F1620">
        <v>2015</v>
      </c>
      <c r="G1620" t="s">
        <v>7</v>
      </c>
    </row>
    <row r="1621" spans="1:7" x14ac:dyDescent="0.25">
      <c r="A1621" t="s">
        <v>29</v>
      </c>
      <c r="B1621">
        <v>426638</v>
      </c>
      <c r="C1621">
        <v>11.8</v>
      </c>
      <c r="D1621">
        <v>11.5</v>
      </c>
      <c r="E1621">
        <v>12.2</v>
      </c>
      <c r="F1621">
        <v>2015</v>
      </c>
      <c r="G1621" t="s">
        <v>7</v>
      </c>
    </row>
    <row r="1622" spans="1:7" x14ac:dyDescent="0.25">
      <c r="A1622" t="s">
        <v>35</v>
      </c>
      <c r="B1622">
        <v>167477</v>
      </c>
      <c r="C1622">
        <v>13.2</v>
      </c>
      <c r="D1622">
        <v>12.6</v>
      </c>
      <c r="E1622">
        <v>13.7</v>
      </c>
      <c r="F1622">
        <v>2015</v>
      </c>
      <c r="G1622" t="s">
        <v>7</v>
      </c>
    </row>
    <row r="1623" spans="1:7" x14ac:dyDescent="0.25">
      <c r="A1623" t="s">
        <v>14</v>
      </c>
      <c r="B1623">
        <v>1192233</v>
      </c>
      <c r="C1623">
        <v>13.4</v>
      </c>
      <c r="D1623">
        <v>13.2</v>
      </c>
      <c r="E1623">
        <v>13.6</v>
      </c>
      <c r="F1623">
        <v>2015</v>
      </c>
      <c r="G1623" t="s">
        <v>7</v>
      </c>
    </row>
    <row r="1624" spans="1:7" x14ac:dyDescent="0.25">
      <c r="A1624" t="s">
        <v>60</v>
      </c>
      <c r="B1624">
        <v>302489</v>
      </c>
      <c r="C1624">
        <v>7.8</v>
      </c>
      <c r="D1624">
        <v>7.5</v>
      </c>
      <c r="E1624">
        <v>8.1</v>
      </c>
      <c r="F1624">
        <v>2015</v>
      </c>
      <c r="G1624" t="s">
        <v>7</v>
      </c>
    </row>
    <row r="1625" spans="1:7" x14ac:dyDescent="0.25">
      <c r="A1625" t="s">
        <v>36</v>
      </c>
      <c r="B1625">
        <v>2421417</v>
      </c>
      <c r="C1625">
        <v>11.8</v>
      </c>
      <c r="D1625">
        <v>11.6</v>
      </c>
      <c r="E1625">
        <v>11.9</v>
      </c>
      <c r="F1625">
        <v>2015</v>
      </c>
      <c r="G1625" t="s">
        <v>7</v>
      </c>
    </row>
    <row r="1626" spans="1:7" x14ac:dyDescent="0.25">
      <c r="A1626" t="s">
        <v>21</v>
      </c>
      <c r="B1626">
        <v>1408521</v>
      </c>
      <c r="C1626">
        <v>10.6</v>
      </c>
      <c r="D1626">
        <v>10.4</v>
      </c>
      <c r="E1626">
        <v>10.8</v>
      </c>
      <c r="F1626">
        <v>2015</v>
      </c>
      <c r="G1626" t="s">
        <v>7</v>
      </c>
    </row>
    <row r="1627" spans="1:7" x14ac:dyDescent="0.25">
      <c r="A1627" t="s">
        <v>57</v>
      </c>
      <c r="B1627">
        <v>97502</v>
      </c>
      <c r="C1627">
        <v>8.6999999999999993</v>
      </c>
      <c r="D1627">
        <v>8.1</v>
      </c>
      <c r="E1627">
        <v>9.3000000000000007</v>
      </c>
      <c r="F1627">
        <v>2015</v>
      </c>
      <c r="G1627" t="s">
        <v>7</v>
      </c>
    </row>
    <row r="1628" spans="1:7" x14ac:dyDescent="0.25">
      <c r="A1628" t="s">
        <v>52</v>
      </c>
      <c r="B1628">
        <v>1559370</v>
      </c>
      <c r="C1628">
        <v>11.7</v>
      </c>
      <c r="D1628">
        <v>11.6</v>
      </c>
      <c r="E1628">
        <v>11.9</v>
      </c>
      <c r="F1628">
        <v>2015</v>
      </c>
      <c r="G1628" t="s">
        <v>7</v>
      </c>
    </row>
    <row r="1629" spans="1:7" x14ac:dyDescent="0.25">
      <c r="A1629" t="s">
        <v>37</v>
      </c>
      <c r="B1629">
        <v>596154</v>
      </c>
      <c r="C1629">
        <v>8.3000000000000007</v>
      </c>
      <c r="D1629">
        <v>8.1</v>
      </c>
      <c r="E1629">
        <v>8.5</v>
      </c>
      <c r="F1629">
        <v>2015</v>
      </c>
      <c r="G1629" t="s">
        <v>7</v>
      </c>
    </row>
    <row r="1630" spans="1:7" x14ac:dyDescent="0.25">
      <c r="A1630" t="s">
        <v>30</v>
      </c>
      <c r="B1630">
        <v>534782</v>
      </c>
      <c r="C1630">
        <v>14.8</v>
      </c>
      <c r="D1630">
        <v>14.5</v>
      </c>
      <c r="E1630">
        <v>15.1</v>
      </c>
      <c r="F1630">
        <v>2015</v>
      </c>
      <c r="G1630" t="s">
        <v>7</v>
      </c>
    </row>
    <row r="1631" spans="1:7" x14ac:dyDescent="0.25">
      <c r="A1631" t="s">
        <v>22</v>
      </c>
      <c r="B1631">
        <v>1588339</v>
      </c>
      <c r="C1631">
        <v>16.100000000000001</v>
      </c>
      <c r="D1631">
        <v>15.9</v>
      </c>
      <c r="E1631">
        <v>16.3</v>
      </c>
      <c r="F1631">
        <v>2015</v>
      </c>
      <c r="G1631" t="s">
        <v>7</v>
      </c>
    </row>
    <row r="1632" spans="1:7" x14ac:dyDescent="0.25">
      <c r="A1632" t="s">
        <v>38</v>
      </c>
      <c r="B1632">
        <v>129667</v>
      </c>
      <c r="C1632">
        <v>14.8</v>
      </c>
      <c r="D1632">
        <v>14.1</v>
      </c>
      <c r="E1632">
        <v>15.5</v>
      </c>
      <c r="F1632">
        <v>2015</v>
      </c>
      <c r="G1632" t="s">
        <v>7</v>
      </c>
    </row>
    <row r="1633" spans="1:7" x14ac:dyDescent="0.25">
      <c r="A1633" t="s">
        <v>15</v>
      </c>
      <c r="B1633">
        <v>683490</v>
      </c>
      <c r="C1633">
        <v>8.8000000000000007</v>
      </c>
      <c r="D1633">
        <v>8.6</v>
      </c>
      <c r="E1633">
        <v>9.1</v>
      </c>
      <c r="F1633">
        <v>2015</v>
      </c>
      <c r="G1633" t="s">
        <v>7</v>
      </c>
    </row>
    <row r="1634" spans="1:7" x14ac:dyDescent="0.25">
      <c r="A1634" t="s">
        <v>53</v>
      </c>
      <c r="B1634">
        <v>119589</v>
      </c>
      <c r="C1634">
        <v>7.8</v>
      </c>
      <c r="D1634">
        <v>7.4</v>
      </c>
      <c r="E1634">
        <v>8.4</v>
      </c>
      <c r="F1634">
        <v>2015</v>
      </c>
      <c r="G1634" t="s">
        <v>7</v>
      </c>
    </row>
    <row r="1635" spans="1:7" x14ac:dyDescent="0.25">
      <c r="A1635" t="s">
        <v>27</v>
      </c>
      <c r="B1635">
        <v>896643</v>
      </c>
      <c r="C1635">
        <v>8.6999999999999993</v>
      </c>
      <c r="D1635">
        <v>8.5</v>
      </c>
      <c r="E1635">
        <v>8.9</v>
      </c>
      <c r="F1635">
        <v>2015</v>
      </c>
      <c r="G1635" t="s">
        <v>7</v>
      </c>
    </row>
    <row r="1636" spans="1:7" x14ac:dyDescent="0.25">
      <c r="A1636" t="s">
        <v>61</v>
      </c>
      <c r="B1636">
        <v>4681157</v>
      </c>
      <c r="C1636">
        <v>9.5</v>
      </c>
      <c r="D1636">
        <v>9.5</v>
      </c>
      <c r="E1636">
        <v>9.6</v>
      </c>
      <c r="F1636">
        <v>2015</v>
      </c>
      <c r="G1636" t="s">
        <v>7</v>
      </c>
    </row>
    <row r="1637" spans="1:7" x14ac:dyDescent="0.25">
      <c r="A1637" t="s">
        <v>23</v>
      </c>
      <c r="B1637">
        <v>585739</v>
      </c>
      <c r="C1637">
        <v>8.3000000000000007</v>
      </c>
      <c r="D1637">
        <v>8.1</v>
      </c>
      <c r="E1637">
        <v>8.5</v>
      </c>
      <c r="F1637">
        <v>2015</v>
      </c>
      <c r="G1637" t="s">
        <v>7</v>
      </c>
    </row>
    <row r="1638" spans="1:7" x14ac:dyDescent="0.25">
      <c r="A1638" t="s">
        <v>55</v>
      </c>
      <c r="B1638">
        <v>74724</v>
      </c>
      <c r="C1638">
        <v>11.9</v>
      </c>
      <c r="D1638">
        <v>11.2</v>
      </c>
      <c r="E1638">
        <v>12.7</v>
      </c>
      <c r="F1638">
        <v>2015</v>
      </c>
      <c r="G1638" t="s">
        <v>7</v>
      </c>
    </row>
    <row r="1639" spans="1:7" x14ac:dyDescent="0.25">
      <c r="A1639" t="s">
        <v>54</v>
      </c>
      <c r="B1639">
        <v>1159195</v>
      </c>
      <c r="C1639">
        <v>13.3</v>
      </c>
      <c r="D1639">
        <v>13.1</v>
      </c>
      <c r="E1639">
        <v>13.6</v>
      </c>
      <c r="F1639">
        <v>2015</v>
      </c>
      <c r="G1639" t="s">
        <v>7</v>
      </c>
    </row>
    <row r="1640" spans="1:7" x14ac:dyDescent="0.25">
      <c r="A1640" t="s">
        <v>39</v>
      </c>
      <c r="B1640">
        <v>993605</v>
      </c>
      <c r="C1640">
        <v>10.6</v>
      </c>
      <c r="D1640">
        <v>10.4</v>
      </c>
      <c r="E1640">
        <v>10.8</v>
      </c>
      <c r="F1640">
        <v>2015</v>
      </c>
      <c r="G1640" t="s">
        <v>7</v>
      </c>
    </row>
    <row r="1641" spans="1:7" x14ac:dyDescent="0.25">
      <c r="A1641" t="s">
        <v>16</v>
      </c>
      <c r="B1641">
        <v>242212</v>
      </c>
      <c r="C1641">
        <v>7.7</v>
      </c>
      <c r="D1641">
        <v>7.4</v>
      </c>
      <c r="E1641">
        <v>8.1</v>
      </c>
      <c r="F1641">
        <v>2015</v>
      </c>
      <c r="G1641" t="s">
        <v>7</v>
      </c>
    </row>
    <row r="1642" spans="1:7" x14ac:dyDescent="0.25">
      <c r="A1642" t="s">
        <v>24</v>
      </c>
      <c r="B1642">
        <v>753815</v>
      </c>
      <c r="C1642">
        <v>12.9</v>
      </c>
      <c r="D1642">
        <v>12.7</v>
      </c>
      <c r="E1642">
        <v>13.2</v>
      </c>
      <c r="F1642">
        <v>2015</v>
      </c>
      <c r="G1642" t="s">
        <v>7</v>
      </c>
    </row>
    <row r="1643" spans="1:7" x14ac:dyDescent="0.25">
      <c r="A1643" t="s">
        <v>40</v>
      </c>
      <c r="B1643">
        <v>86367</v>
      </c>
      <c r="C1643">
        <v>9.1999999999999993</v>
      </c>
      <c r="D1643">
        <v>8.6</v>
      </c>
      <c r="E1643">
        <v>9.8000000000000007</v>
      </c>
      <c r="F1643">
        <v>2015</v>
      </c>
      <c r="G1643" t="s">
        <v>7</v>
      </c>
    </row>
    <row r="1644" spans="1:7" x14ac:dyDescent="0.25">
      <c r="A1644" t="s">
        <v>17</v>
      </c>
      <c r="B1644">
        <v>674701</v>
      </c>
      <c r="C1644">
        <v>9.1</v>
      </c>
      <c r="D1644">
        <v>8.9</v>
      </c>
      <c r="E1644">
        <v>9.3000000000000007</v>
      </c>
      <c r="F1644">
        <v>2016</v>
      </c>
      <c r="G1644" t="s">
        <v>7</v>
      </c>
    </row>
    <row r="1645" spans="1:7" x14ac:dyDescent="0.25">
      <c r="A1645" t="s">
        <v>41</v>
      </c>
      <c r="B1645">
        <v>119217</v>
      </c>
      <c r="C1645">
        <v>10.1</v>
      </c>
      <c r="D1645">
        <v>9.5</v>
      </c>
      <c r="E1645">
        <v>10.7</v>
      </c>
      <c r="F1645">
        <v>2016</v>
      </c>
      <c r="G1645" t="s">
        <v>7</v>
      </c>
    </row>
    <row r="1646" spans="1:7" x14ac:dyDescent="0.25">
      <c r="A1646" t="s">
        <v>11</v>
      </c>
      <c r="B1646">
        <v>1033241</v>
      </c>
      <c r="C1646">
        <v>10.4</v>
      </c>
      <c r="D1646">
        <v>10.199999999999999</v>
      </c>
      <c r="E1646">
        <v>10.6</v>
      </c>
      <c r="F1646">
        <v>2016</v>
      </c>
      <c r="G1646" t="s">
        <v>7</v>
      </c>
    </row>
    <row r="1647" spans="1:7" x14ac:dyDescent="0.25">
      <c r="A1647" t="s">
        <v>18</v>
      </c>
      <c r="B1647">
        <v>440130</v>
      </c>
      <c r="C1647">
        <v>9.5</v>
      </c>
      <c r="D1647">
        <v>9.3000000000000007</v>
      </c>
      <c r="E1647">
        <v>9.8000000000000007</v>
      </c>
      <c r="F1647">
        <v>2016</v>
      </c>
      <c r="G1647" t="s">
        <v>7</v>
      </c>
    </row>
    <row r="1648" spans="1:7" x14ac:dyDescent="0.25">
      <c r="A1648" t="s">
        <v>42</v>
      </c>
      <c r="B1648">
        <v>5686400</v>
      </c>
      <c r="C1648">
        <v>13.9</v>
      </c>
      <c r="D1648">
        <v>13.8</v>
      </c>
      <c r="E1648">
        <v>14</v>
      </c>
      <c r="F1648">
        <v>2016</v>
      </c>
      <c r="G1648" t="s">
        <v>7</v>
      </c>
    </row>
    <row r="1649" spans="1:7" x14ac:dyDescent="0.25">
      <c r="A1649" t="s">
        <v>19</v>
      </c>
      <c r="B1649">
        <v>808556</v>
      </c>
      <c r="C1649">
        <v>7.3</v>
      </c>
      <c r="D1649">
        <v>7.1</v>
      </c>
      <c r="E1649">
        <v>7.5</v>
      </c>
      <c r="F1649">
        <v>2016</v>
      </c>
      <c r="G1649" t="s">
        <v>7</v>
      </c>
    </row>
    <row r="1650" spans="1:7" x14ac:dyDescent="0.25">
      <c r="A1650" t="s">
        <v>31</v>
      </c>
      <c r="B1650">
        <v>479961</v>
      </c>
      <c r="C1650">
        <v>15.4</v>
      </c>
      <c r="D1650">
        <v>15</v>
      </c>
      <c r="E1650">
        <v>15.7</v>
      </c>
      <c r="F1650">
        <v>2016</v>
      </c>
      <c r="G1650" t="s">
        <v>7</v>
      </c>
    </row>
    <row r="1651" spans="1:7" x14ac:dyDescent="0.25">
      <c r="A1651" t="s">
        <v>43</v>
      </c>
      <c r="B1651">
        <v>124609</v>
      </c>
      <c r="C1651">
        <v>11.1</v>
      </c>
      <c r="D1651">
        <v>10.5</v>
      </c>
      <c r="E1651">
        <v>11.7</v>
      </c>
      <c r="F1651">
        <v>2016</v>
      </c>
      <c r="G1651" t="s">
        <v>7</v>
      </c>
    </row>
    <row r="1652" spans="1:7" x14ac:dyDescent="0.25">
      <c r="A1652" t="s">
        <v>58</v>
      </c>
      <c r="B1652">
        <v>65732</v>
      </c>
      <c r="C1652">
        <v>11.9</v>
      </c>
      <c r="D1652">
        <v>11.1</v>
      </c>
      <c r="E1652">
        <v>12.7</v>
      </c>
      <c r="F1652">
        <v>2016</v>
      </c>
      <c r="G1652" t="s">
        <v>7</v>
      </c>
    </row>
    <row r="1653" spans="1:7" x14ac:dyDescent="0.25">
      <c r="A1653" t="s">
        <v>25</v>
      </c>
      <c r="B1653">
        <v>2555399</v>
      </c>
      <c r="C1653">
        <v>12.1</v>
      </c>
      <c r="D1653">
        <v>12</v>
      </c>
      <c r="E1653">
        <v>12.3</v>
      </c>
      <c r="F1653">
        <v>2016</v>
      </c>
      <c r="G1653" t="s">
        <v>7</v>
      </c>
    </row>
    <row r="1654" spans="1:7" x14ac:dyDescent="0.25">
      <c r="A1654" t="s">
        <v>12</v>
      </c>
      <c r="B1654">
        <v>1589860</v>
      </c>
      <c r="C1654">
        <v>10.3</v>
      </c>
      <c r="D1654">
        <v>10.1</v>
      </c>
      <c r="E1654">
        <v>10.5</v>
      </c>
      <c r="F1654">
        <v>2016</v>
      </c>
      <c r="G1654" t="s">
        <v>7</v>
      </c>
    </row>
    <row r="1655" spans="1:7" x14ac:dyDescent="0.25">
      <c r="A1655" t="s">
        <v>56</v>
      </c>
      <c r="B1655">
        <v>164822</v>
      </c>
      <c r="C1655">
        <v>8.3000000000000007</v>
      </c>
      <c r="D1655">
        <v>7.9</v>
      </c>
      <c r="E1655">
        <v>8.6999999999999993</v>
      </c>
      <c r="F1655">
        <v>2016</v>
      </c>
      <c r="G1655" t="s">
        <v>7</v>
      </c>
    </row>
    <row r="1656" spans="1:7" x14ac:dyDescent="0.25">
      <c r="A1656" t="s">
        <v>32</v>
      </c>
      <c r="B1656">
        <v>273516</v>
      </c>
      <c r="C1656">
        <v>9.5</v>
      </c>
      <c r="D1656">
        <v>9.1999999999999993</v>
      </c>
      <c r="E1656">
        <v>9.9</v>
      </c>
      <c r="F1656">
        <v>2016</v>
      </c>
      <c r="G1656" t="s">
        <v>7</v>
      </c>
    </row>
    <row r="1657" spans="1:7" x14ac:dyDescent="0.25">
      <c r="A1657" t="s">
        <v>45</v>
      </c>
      <c r="B1657">
        <v>1806961</v>
      </c>
      <c r="C1657">
        <v>11</v>
      </c>
      <c r="D1657">
        <v>10.8</v>
      </c>
      <c r="E1657">
        <v>11.1</v>
      </c>
      <c r="F1657">
        <v>2016</v>
      </c>
      <c r="G1657" t="s">
        <v>7</v>
      </c>
    </row>
    <row r="1658" spans="1:7" x14ac:dyDescent="0.25">
      <c r="A1658" t="s">
        <v>33</v>
      </c>
      <c r="B1658">
        <v>952511</v>
      </c>
      <c r="C1658">
        <v>14.2</v>
      </c>
      <c r="D1658">
        <v>13.9</v>
      </c>
      <c r="E1658">
        <v>14.4</v>
      </c>
      <c r="F1658">
        <v>2016</v>
      </c>
      <c r="G1658" t="s">
        <v>7</v>
      </c>
    </row>
    <row r="1659" spans="1:7" x14ac:dyDescent="0.25">
      <c r="A1659" t="s">
        <v>44</v>
      </c>
      <c r="B1659">
        <v>442346</v>
      </c>
      <c r="C1659">
        <v>1.4</v>
      </c>
      <c r="D1659">
        <v>1.3</v>
      </c>
      <c r="E1659">
        <v>1.5</v>
      </c>
      <c r="F1659">
        <v>2016</v>
      </c>
      <c r="G1659" t="s">
        <v>7</v>
      </c>
    </row>
    <row r="1660" spans="1:7" x14ac:dyDescent="0.25">
      <c r="A1660" t="s">
        <v>46</v>
      </c>
      <c r="B1660">
        <v>435568</v>
      </c>
      <c r="C1660">
        <v>8.1999999999999993</v>
      </c>
      <c r="D1660">
        <v>8</v>
      </c>
      <c r="E1660">
        <v>8.5</v>
      </c>
      <c r="F1660">
        <v>2016</v>
      </c>
      <c r="G1660" t="s">
        <v>7</v>
      </c>
    </row>
    <row r="1661" spans="1:7" x14ac:dyDescent="0.25">
      <c r="A1661" t="s">
        <v>47</v>
      </c>
      <c r="B1661">
        <v>607668</v>
      </c>
      <c r="C1661">
        <v>9.3000000000000007</v>
      </c>
      <c r="D1661">
        <v>9.1</v>
      </c>
      <c r="E1661">
        <v>9.6</v>
      </c>
      <c r="F1661">
        <v>2016</v>
      </c>
      <c r="G1661" t="s">
        <v>7</v>
      </c>
    </row>
    <row r="1662" spans="1:7" x14ac:dyDescent="0.25">
      <c r="A1662" t="s">
        <v>48</v>
      </c>
      <c r="B1662">
        <v>635216</v>
      </c>
      <c r="C1662">
        <v>6.9</v>
      </c>
      <c r="D1662">
        <v>6.7</v>
      </c>
      <c r="E1662">
        <v>7.2</v>
      </c>
      <c r="F1662">
        <v>2016</v>
      </c>
      <c r="G1662" t="s">
        <v>7</v>
      </c>
    </row>
    <row r="1663" spans="1:7" x14ac:dyDescent="0.25">
      <c r="A1663" t="s">
        <v>34</v>
      </c>
      <c r="B1663">
        <v>162425</v>
      </c>
      <c r="C1663">
        <v>16.7</v>
      </c>
      <c r="D1663">
        <v>16.100000000000001</v>
      </c>
      <c r="E1663">
        <v>17.3</v>
      </c>
      <c r="F1663">
        <v>2016</v>
      </c>
      <c r="G1663" t="s">
        <v>7</v>
      </c>
    </row>
    <row r="1664" spans="1:7" x14ac:dyDescent="0.25">
      <c r="A1664" t="s">
        <v>13</v>
      </c>
      <c r="B1664">
        <v>790804</v>
      </c>
      <c r="C1664">
        <v>11.9</v>
      </c>
      <c r="D1664">
        <v>11.7</v>
      </c>
      <c r="E1664">
        <v>12.1</v>
      </c>
      <c r="F1664">
        <v>2016</v>
      </c>
      <c r="G1664" t="s">
        <v>7</v>
      </c>
    </row>
    <row r="1665" spans="1:7" x14ac:dyDescent="0.25">
      <c r="A1665" t="s">
        <v>28</v>
      </c>
      <c r="B1665">
        <v>865940</v>
      </c>
      <c r="C1665">
        <v>17.399999999999999</v>
      </c>
      <c r="D1665">
        <v>17.100000000000001</v>
      </c>
      <c r="E1665">
        <v>17.7</v>
      </c>
      <c r="F1665">
        <v>2016</v>
      </c>
      <c r="G1665" t="s">
        <v>7</v>
      </c>
    </row>
    <row r="1666" spans="1:7" x14ac:dyDescent="0.25">
      <c r="A1666" t="s">
        <v>49</v>
      </c>
      <c r="B1666">
        <v>1360566</v>
      </c>
      <c r="C1666">
        <v>11.2</v>
      </c>
      <c r="D1666">
        <v>11.1</v>
      </c>
      <c r="E1666">
        <v>11.4</v>
      </c>
      <c r="F1666">
        <v>2016</v>
      </c>
      <c r="G1666" t="s">
        <v>7</v>
      </c>
    </row>
    <row r="1667" spans="1:7" x14ac:dyDescent="0.25">
      <c r="A1667" t="s">
        <v>26</v>
      </c>
      <c r="B1667">
        <v>792766</v>
      </c>
      <c r="C1667">
        <v>19.399999999999999</v>
      </c>
      <c r="D1667">
        <v>19.100000000000001</v>
      </c>
      <c r="E1667">
        <v>19.7</v>
      </c>
      <c r="F1667">
        <v>2016</v>
      </c>
      <c r="G1667" t="s">
        <v>7</v>
      </c>
    </row>
    <row r="1668" spans="1:7" x14ac:dyDescent="0.25">
      <c r="A1668" t="s">
        <v>59</v>
      </c>
      <c r="B1668">
        <v>433377</v>
      </c>
      <c r="C1668">
        <v>9.5</v>
      </c>
      <c r="D1668">
        <v>9.1999999999999993</v>
      </c>
      <c r="E1668">
        <v>9.8000000000000007</v>
      </c>
      <c r="F1668">
        <v>2016</v>
      </c>
      <c r="G1668" t="s">
        <v>7</v>
      </c>
    </row>
    <row r="1669" spans="1:7" x14ac:dyDescent="0.25">
      <c r="A1669" t="s">
        <v>20</v>
      </c>
      <c r="B1669">
        <v>817180</v>
      </c>
      <c r="C1669">
        <v>12.4</v>
      </c>
      <c r="D1669">
        <v>12.2</v>
      </c>
      <c r="E1669">
        <v>12.7</v>
      </c>
      <c r="F1669">
        <v>2016</v>
      </c>
      <c r="G1669" t="s">
        <v>7</v>
      </c>
    </row>
    <row r="1670" spans="1:7" x14ac:dyDescent="0.25">
      <c r="A1670" t="s">
        <v>50</v>
      </c>
      <c r="B1670">
        <v>133631</v>
      </c>
      <c r="C1670">
        <v>5.5</v>
      </c>
      <c r="D1670">
        <v>5.0999999999999996</v>
      </c>
      <c r="E1670">
        <v>5.9</v>
      </c>
      <c r="F1670">
        <v>2016</v>
      </c>
      <c r="G1670" t="s">
        <v>7</v>
      </c>
    </row>
    <row r="1671" spans="1:7" x14ac:dyDescent="0.25">
      <c r="A1671" t="s">
        <v>51</v>
      </c>
      <c r="B1671">
        <v>280444</v>
      </c>
      <c r="C1671">
        <v>10.8</v>
      </c>
      <c r="D1671">
        <v>10.4</v>
      </c>
      <c r="E1671">
        <v>11.2</v>
      </c>
      <c r="F1671">
        <v>2016</v>
      </c>
      <c r="G1671" t="s">
        <v>7</v>
      </c>
    </row>
    <row r="1672" spans="1:7" x14ac:dyDescent="0.25">
      <c r="A1672" t="s">
        <v>29</v>
      </c>
      <c r="B1672">
        <v>432794</v>
      </c>
      <c r="C1672">
        <v>12.7</v>
      </c>
      <c r="D1672">
        <v>12.3</v>
      </c>
      <c r="E1672">
        <v>13</v>
      </c>
      <c r="F1672">
        <v>2016</v>
      </c>
      <c r="G1672" t="s">
        <v>7</v>
      </c>
    </row>
    <row r="1673" spans="1:7" x14ac:dyDescent="0.25">
      <c r="A1673" t="s">
        <v>35</v>
      </c>
      <c r="B1673">
        <v>165487</v>
      </c>
      <c r="C1673">
        <v>14.1</v>
      </c>
      <c r="D1673">
        <v>13.6</v>
      </c>
      <c r="E1673">
        <v>14.7</v>
      </c>
      <c r="F1673">
        <v>2016</v>
      </c>
      <c r="G1673" t="s">
        <v>7</v>
      </c>
    </row>
    <row r="1674" spans="1:7" x14ac:dyDescent="0.25">
      <c r="A1674" t="s">
        <v>14</v>
      </c>
      <c r="B1674">
        <v>1197357</v>
      </c>
      <c r="C1674">
        <v>14.1</v>
      </c>
      <c r="D1674">
        <v>13.9</v>
      </c>
      <c r="E1674">
        <v>14.4</v>
      </c>
      <c r="F1674">
        <v>2016</v>
      </c>
      <c r="G1674" t="s">
        <v>7</v>
      </c>
    </row>
    <row r="1675" spans="1:7" x14ac:dyDescent="0.25">
      <c r="A1675" t="s">
        <v>60</v>
      </c>
      <c r="B1675">
        <v>304532</v>
      </c>
      <c r="C1675">
        <v>8.5</v>
      </c>
      <c r="D1675">
        <v>8.1999999999999993</v>
      </c>
      <c r="E1675">
        <v>8.8000000000000007</v>
      </c>
      <c r="F1675">
        <v>2016</v>
      </c>
      <c r="G1675" t="s">
        <v>7</v>
      </c>
    </row>
    <row r="1676" spans="1:7" x14ac:dyDescent="0.25">
      <c r="A1676" t="s">
        <v>36</v>
      </c>
      <c r="B1676">
        <v>2422245</v>
      </c>
      <c r="C1676">
        <v>13</v>
      </c>
      <c r="D1676">
        <v>12.9</v>
      </c>
      <c r="E1676">
        <v>13.2</v>
      </c>
      <c r="F1676">
        <v>2016</v>
      </c>
      <c r="G1676" t="s">
        <v>7</v>
      </c>
    </row>
    <row r="1677" spans="1:7" x14ac:dyDescent="0.25">
      <c r="A1677" t="s">
        <v>21</v>
      </c>
      <c r="B1677">
        <v>1415113</v>
      </c>
      <c r="C1677">
        <v>11.2</v>
      </c>
      <c r="D1677">
        <v>11</v>
      </c>
      <c r="E1677">
        <v>11.4</v>
      </c>
      <c r="F1677">
        <v>2016</v>
      </c>
      <c r="G1677" t="s">
        <v>7</v>
      </c>
    </row>
    <row r="1678" spans="1:7" x14ac:dyDescent="0.25">
      <c r="A1678" t="s">
        <v>57</v>
      </c>
      <c r="B1678">
        <v>98198</v>
      </c>
      <c r="C1678">
        <v>9.8000000000000007</v>
      </c>
      <c r="D1678">
        <v>9.1999999999999993</v>
      </c>
      <c r="E1678">
        <v>10.4</v>
      </c>
      <c r="F1678">
        <v>2016</v>
      </c>
      <c r="G1678" t="s">
        <v>7</v>
      </c>
    </row>
    <row r="1679" spans="1:7" x14ac:dyDescent="0.25">
      <c r="A1679" t="s">
        <v>52</v>
      </c>
      <c r="B1679">
        <v>1551479</v>
      </c>
      <c r="C1679">
        <v>12.5</v>
      </c>
      <c r="D1679">
        <v>12.3</v>
      </c>
      <c r="E1679">
        <v>12.7</v>
      </c>
      <c r="F1679">
        <v>2016</v>
      </c>
      <c r="G1679" t="s">
        <v>7</v>
      </c>
    </row>
    <row r="1680" spans="1:7" x14ac:dyDescent="0.25">
      <c r="A1680" t="s">
        <v>37</v>
      </c>
      <c r="B1680">
        <v>598799</v>
      </c>
      <c r="C1680">
        <v>8.9</v>
      </c>
      <c r="D1680">
        <v>8.6999999999999993</v>
      </c>
      <c r="E1680">
        <v>9.1</v>
      </c>
      <c r="F1680">
        <v>2016</v>
      </c>
      <c r="G1680" t="s">
        <v>7</v>
      </c>
    </row>
    <row r="1681" spans="1:7" x14ac:dyDescent="0.25">
      <c r="A1681" t="s">
        <v>30</v>
      </c>
      <c r="B1681">
        <v>537151</v>
      </c>
      <c r="C1681">
        <v>15.1</v>
      </c>
      <c r="D1681">
        <v>14.8</v>
      </c>
      <c r="E1681">
        <v>15.5</v>
      </c>
      <c r="F1681">
        <v>2016</v>
      </c>
      <c r="G1681" t="s">
        <v>7</v>
      </c>
    </row>
    <row r="1682" spans="1:7" x14ac:dyDescent="0.25">
      <c r="A1682" t="s">
        <v>22</v>
      </c>
      <c r="B1682">
        <v>1596875</v>
      </c>
      <c r="C1682">
        <v>16.899999999999999</v>
      </c>
      <c r="D1682">
        <v>16.7</v>
      </c>
      <c r="E1682">
        <v>17.100000000000001</v>
      </c>
      <c r="F1682">
        <v>2016</v>
      </c>
      <c r="G1682" t="s">
        <v>7</v>
      </c>
    </row>
    <row r="1683" spans="1:7" x14ac:dyDescent="0.25">
      <c r="A1683" t="s">
        <v>38</v>
      </c>
      <c r="B1683">
        <v>129593</v>
      </c>
      <c r="C1683">
        <v>15.2</v>
      </c>
      <c r="D1683">
        <v>14.6</v>
      </c>
      <c r="E1683">
        <v>15.9</v>
      </c>
      <c r="F1683">
        <v>2016</v>
      </c>
      <c r="G1683" t="s">
        <v>7</v>
      </c>
    </row>
    <row r="1684" spans="1:7" x14ac:dyDescent="0.25">
      <c r="A1684" t="s">
        <v>15</v>
      </c>
      <c r="B1684">
        <v>690213</v>
      </c>
      <c r="C1684">
        <v>9.6</v>
      </c>
      <c r="D1684">
        <v>9.4</v>
      </c>
      <c r="E1684">
        <v>9.8000000000000007</v>
      </c>
      <c r="F1684">
        <v>2016</v>
      </c>
      <c r="G1684" t="s">
        <v>7</v>
      </c>
    </row>
    <row r="1685" spans="1:7" x14ac:dyDescent="0.25">
      <c r="A1685" t="s">
        <v>53</v>
      </c>
      <c r="B1685">
        <v>121369</v>
      </c>
      <c r="C1685">
        <v>9</v>
      </c>
      <c r="D1685">
        <v>8.5</v>
      </c>
      <c r="E1685">
        <v>9.5</v>
      </c>
      <c r="F1685">
        <v>2016</v>
      </c>
      <c r="G1685" t="s">
        <v>7</v>
      </c>
    </row>
    <row r="1686" spans="1:7" x14ac:dyDescent="0.25">
      <c r="A1686" t="s">
        <v>27</v>
      </c>
      <c r="B1686">
        <v>898908</v>
      </c>
      <c r="C1686">
        <v>9.5</v>
      </c>
      <c r="D1686">
        <v>9.3000000000000007</v>
      </c>
      <c r="E1686">
        <v>9.6999999999999993</v>
      </c>
      <c r="F1686">
        <v>2016</v>
      </c>
      <c r="G1686" t="s">
        <v>7</v>
      </c>
    </row>
    <row r="1687" spans="1:7" x14ac:dyDescent="0.25">
      <c r="A1687" t="s">
        <v>61</v>
      </c>
      <c r="B1687">
        <v>4740714</v>
      </c>
      <c r="C1687">
        <v>10.199999999999999</v>
      </c>
      <c r="D1687">
        <v>10.1</v>
      </c>
      <c r="E1687">
        <v>10.3</v>
      </c>
      <c r="F1687">
        <v>2016</v>
      </c>
      <c r="G1687" t="s">
        <v>7</v>
      </c>
    </row>
    <row r="1688" spans="1:7" x14ac:dyDescent="0.25">
      <c r="A1688" t="s">
        <v>23</v>
      </c>
      <c r="B1688">
        <v>596257</v>
      </c>
      <c r="C1688">
        <v>8.6999999999999993</v>
      </c>
      <c r="D1688">
        <v>8.5</v>
      </c>
      <c r="E1688">
        <v>9</v>
      </c>
      <c r="F1688">
        <v>2016</v>
      </c>
      <c r="G1688" t="s">
        <v>7</v>
      </c>
    </row>
    <row r="1689" spans="1:7" x14ac:dyDescent="0.25">
      <c r="A1689" t="s">
        <v>55</v>
      </c>
      <c r="B1689">
        <v>74108</v>
      </c>
      <c r="C1689">
        <v>12.1</v>
      </c>
      <c r="D1689">
        <v>11.3</v>
      </c>
      <c r="E1689">
        <v>12.9</v>
      </c>
      <c r="F1689">
        <v>2016</v>
      </c>
      <c r="G1689" t="s">
        <v>7</v>
      </c>
    </row>
    <row r="1690" spans="1:7" x14ac:dyDescent="0.25">
      <c r="A1690" t="s">
        <v>54</v>
      </c>
      <c r="B1690">
        <v>1162945</v>
      </c>
      <c r="C1690">
        <v>14.2</v>
      </c>
      <c r="D1690">
        <v>14</v>
      </c>
      <c r="E1690">
        <v>14.4</v>
      </c>
      <c r="F1690">
        <v>2016</v>
      </c>
      <c r="G1690" t="s">
        <v>7</v>
      </c>
    </row>
    <row r="1691" spans="1:7" x14ac:dyDescent="0.25">
      <c r="A1691" t="s">
        <v>39</v>
      </c>
      <c r="B1691">
        <v>1006676</v>
      </c>
      <c r="C1691">
        <v>11.2</v>
      </c>
      <c r="D1691">
        <v>11</v>
      </c>
      <c r="E1691">
        <v>11.4</v>
      </c>
      <c r="F1691">
        <v>2016</v>
      </c>
      <c r="G1691" t="s">
        <v>7</v>
      </c>
    </row>
    <row r="1692" spans="1:7" x14ac:dyDescent="0.25">
      <c r="A1692" t="s">
        <v>16</v>
      </c>
      <c r="B1692">
        <v>239037</v>
      </c>
      <c r="C1692">
        <v>8.6</v>
      </c>
      <c r="D1692">
        <v>8.3000000000000007</v>
      </c>
      <c r="E1692">
        <v>9</v>
      </c>
      <c r="F1692">
        <v>2016</v>
      </c>
      <c r="G1692" t="s">
        <v>7</v>
      </c>
    </row>
    <row r="1693" spans="1:7" x14ac:dyDescent="0.25">
      <c r="A1693" t="s">
        <v>40</v>
      </c>
      <c r="B1693">
        <v>85922</v>
      </c>
      <c r="C1693">
        <v>9.3000000000000007</v>
      </c>
      <c r="D1693">
        <v>8.6999999999999993</v>
      </c>
      <c r="E1693">
        <v>10</v>
      </c>
      <c r="F1693">
        <v>2016</v>
      </c>
      <c r="G1693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"/>
  <sheetViews>
    <sheetView workbookViewId="0"/>
  </sheetViews>
  <sheetFormatPr defaultRowHeight="15" x14ac:dyDescent="0.25"/>
  <cols>
    <col min="1" max="2" width="5" bestFit="1" customWidth="1"/>
    <col min="3" max="3" width="10" bestFit="1" customWidth="1"/>
    <col min="4" max="4" width="9" bestFit="1" customWidth="1"/>
    <col min="5" max="5" width="9.5703125" bestFit="1" customWidth="1"/>
    <col min="6" max="6" width="11.85546875" bestFit="1" customWidth="1"/>
    <col min="7" max="7" width="10.85546875" bestFit="1" customWidth="1"/>
    <col min="8" max="8" width="11.42578125" bestFit="1" customWidth="1"/>
    <col min="9" max="9" width="9.42578125" bestFit="1" customWidth="1"/>
    <col min="10" max="10" width="8.42578125" bestFit="1" customWidth="1"/>
    <col min="11" max="12" width="9" bestFit="1" customWidth="1"/>
    <col min="13" max="13" width="8" bestFit="1" customWidth="1"/>
    <col min="14" max="14" width="8.5703125" bestFit="1" customWidth="1"/>
    <col min="15" max="15" width="8.140625" bestFit="1" customWidth="1"/>
    <col min="16" max="17" width="7.85546875" bestFit="1" customWidth="1"/>
    <col min="18" max="18" width="8.28515625" bestFit="1" customWidth="1"/>
    <col min="19" max="20" width="7.85546875" bestFit="1" customWidth="1"/>
  </cols>
  <sheetData>
    <row r="1" spans="1:20" x14ac:dyDescent="0.25">
      <c r="A1" t="s">
        <v>217</v>
      </c>
      <c r="B1" t="s">
        <v>207</v>
      </c>
      <c r="C1" t="s">
        <v>218</v>
      </c>
      <c r="D1" t="s">
        <v>219</v>
      </c>
      <c r="E1" t="s">
        <v>220</v>
      </c>
      <c r="F1" t="s">
        <v>221</v>
      </c>
      <c r="G1" t="s">
        <v>222</v>
      </c>
      <c r="H1" t="s">
        <v>223</v>
      </c>
      <c r="I1" t="s">
        <v>224</v>
      </c>
      <c r="J1" t="s">
        <v>225</v>
      </c>
      <c r="K1" t="s">
        <v>226</v>
      </c>
      <c r="L1" t="s">
        <v>227</v>
      </c>
      <c r="M1" t="s">
        <v>228</v>
      </c>
      <c r="N1" t="s">
        <v>229</v>
      </c>
      <c r="O1" t="s">
        <v>230</v>
      </c>
      <c r="P1" t="s">
        <v>231</v>
      </c>
      <c r="Q1" t="s">
        <v>232</v>
      </c>
      <c r="R1" t="s">
        <v>233</v>
      </c>
      <c r="S1" t="s">
        <v>234</v>
      </c>
      <c r="T1" t="s">
        <v>235</v>
      </c>
    </row>
    <row r="2" spans="1:20" x14ac:dyDescent="0.25">
      <c r="A2">
        <v>2000</v>
      </c>
      <c r="B2" t="s">
        <v>11</v>
      </c>
      <c r="C2">
        <v>9.6999999999999993</v>
      </c>
      <c r="D2">
        <v>8.5</v>
      </c>
      <c r="E2">
        <v>11.1</v>
      </c>
      <c r="F2">
        <v>3.2</v>
      </c>
      <c r="G2">
        <v>2.5</v>
      </c>
      <c r="H2">
        <v>4</v>
      </c>
      <c r="I2">
        <v>8.6</v>
      </c>
      <c r="J2">
        <v>7.5</v>
      </c>
      <c r="K2">
        <v>9.8000000000000007</v>
      </c>
      <c r="L2">
        <v>7.3</v>
      </c>
      <c r="M2">
        <v>4.4000000000000004</v>
      </c>
      <c r="N2">
        <v>12.2</v>
      </c>
      <c r="O2" t="s">
        <v>236</v>
      </c>
      <c r="P2" t="s">
        <v>236</v>
      </c>
      <c r="Q2" t="s">
        <v>236</v>
      </c>
      <c r="R2" t="s">
        <v>236</v>
      </c>
      <c r="S2" t="s">
        <v>236</v>
      </c>
      <c r="T2" t="s">
        <v>236</v>
      </c>
    </row>
    <row r="3" spans="1:20" x14ac:dyDescent="0.25">
      <c r="A3">
        <v>2000</v>
      </c>
      <c r="B3" t="s">
        <v>12</v>
      </c>
      <c r="C3">
        <v>11</v>
      </c>
      <c r="D3">
        <v>9.6999999999999993</v>
      </c>
      <c r="E3">
        <v>12.4</v>
      </c>
      <c r="F3">
        <v>2</v>
      </c>
      <c r="G3">
        <v>1.5</v>
      </c>
      <c r="H3">
        <v>2.7</v>
      </c>
      <c r="I3">
        <v>7.9</v>
      </c>
      <c r="J3">
        <v>6.7</v>
      </c>
      <c r="K3">
        <v>9.3000000000000007</v>
      </c>
      <c r="L3">
        <v>5.3</v>
      </c>
      <c r="M3">
        <v>4.4000000000000004</v>
      </c>
      <c r="N3">
        <v>6.4</v>
      </c>
      <c r="O3" t="s">
        <v>236</v>
      </c>
      <c r="P3" t="s">
        <v>236</v>
      </c>
      <c r="Q3" t="s">
        <v>236</v>
      </c>
      <c r="R3" t="s">
        <v>236</v>
      </c>
      <c r="S3" t="s">
        <v>236</v>
      </c>
      <c r="T3" t="s">
        <v>236</v>
      </c>
    </row>
    <row r="4" spans="1:20" x14ac:dyDescent="0.25">
      <c r="A4">
        <v>2000</v>
      </c>
      <c r="B4" t="s">
        <v>13</v>
      </c>
      <c r="C4">
        <v>8.6</v>
      </c>
      <c r="D4">
        <v>7.1</v>
      </c>
      <c r="E4">
        <v>10.6</v>
      </c>
      <c r="F4">
        <v>2.2000000000000002</v>
      </c>
      <c r="G4">
        <v>1.5</v>
      </c>
      <c r="H4">
        <v>2.7</v>
      </c>
      <c r="I4">
        <v>4.9000000000000004</v>
      </c>
      <c r="J4">
        <v>3.8</v>
      </c>
      <c r="K4">
        <v>6.4</v>
      </c>
      <c r="L4">
        <v>6.1</v>
      </c>
      <c r="M4">
        <v>4.7</v>
      </c>
      <c r="N4">
        <v>8</v>
      </c>
      <c r="O4" t="s">
        <v>236</v>
      </c>
      <c r="P4" t="s">
        <v>236</v>
      </c>
      <c r="Q4" t="s">
        <v>236</v>
      </c>
      <c r="R4" t="s">
        <v>236</v>
      </c>
      <c r="S4" t="s">
        <v>236</v>
      </c>
      <c r="T4" t="s">
        <v>236</v>
      </c>
    </row>
    <row r="5" spans="1:20" x14ac:dyDescent="0.25">
      <c r="A5">
        <v>2000</v>
      </c>
      <c r="B5" t="s">
        <v>14</v>
      </c>
      <c r="C5">
        <v>14.8</v>
      </c>
      <c r="D5">
        <v>13</v>
      </c>
      <c r="E5">
        <v>16.8</v>
      </c>
      <c r="F5">
        <v>4.3</v>
      </c>
      <c r="G5">
        <v>3.3</v>
      </c>
      <c r="H5">
        <v>5.5</v>
      </c>
      <c r="I5">
        <v>11.3</v>
      </c>
      <c r="J5">
        <v>9.5</v>
      </c>
      <c r="K5">
        <v>13.3</v>
      </c>
      <c r="L5">
        <v>10.6</v>
      </c>
      <c r="M5">
        <v>8.5</v>
      </c>
      <c r="N5">
        <v>13.1</v>
      </c>
      <c r="O5" t="s">
        <v>236</v>
      </c>
      <c r="P5" t="s">
        <v>236</v>
      </c>
      <c r="Q5" t="s">
        <v>236</v>
      </c>
      <c r="R5" t="s">
        <v>236</v>
      </c>
      <c r="S5" t="s">
        <v>236</v>
      </c>
      <c r="T5" t="s">
        <v>236</v>
      </c>
    </row>
    <row r="6" spans="1:20" x14ac:dyDescent="0.25">
      <c r="A6">
        <v>2000</v>
      </c>
      <c r="B6" t="s">
        <v>15</v>
      </c>
      <c r="C6">
        <v>9.3000000000000007</v>
      </c>
      <c r="D6">
        <v>7.8</v>
      </c>
      <c r="E6">
        <v>11.2</v>
      </c>
      <c r="F6">
        <v>3.3</v>
      </c>
      <c r="G6">
        <v>2.4</v>
      </c>
      <c r="H6">
        <v>4.5</v>
      </c>
      <c r="I6">
        <v>6.5</v>
      </c>
      <c r="J6">
        <v>5.2</v>
      </c>
      <c r="K6">
        <v>8.1999999999999993</v>
      </c>
      <c r="L6">
        <v>5.8</v>
      </c>
      <c r="M6">
        <v>4.5</v>
      </c>
      <c r="N6">
        <v>7.3</v>
      </c>
      <c r="O6" t="s">
        <v>236</v>
      </c>
      <c r="P6" t="s">
        <v>236</v>
      </c>
      <c r="Q6" t="s">
        <v>236</v>
      </c>
      <c r="R6" t="s">
        <v>236</v>
      </c>
      <c r="S6" t="s">
        <v>236</v>
      </c>
      <c r="T6" t="s">
        <v>236</v>
      </c>
    </row>
    <row r="7" spans="1:20" x14ac:dyDescent="0.25">
      <c r="A7">
        <v>2000</v>
      </c>
      <c r="B7" t="s">
        <v>16</v>
      </c>
      <c r="C7">
        <v>6.6</v>
      </c>
      <c r="D7">
        <v>5.2</v>
      </c>
      <c r="E7">
        <v>8.1999999999999993</v>
      </c>
      <c r="F7">
        <v>2.4</v>
      </c>
      <c r="G7">
        <v>1.6</v>
      </c>
      <c r="H7">
        <v>3.5</v>
      </c>
      <c r="I7">
        <v>4.5</v>
      </c>
      <c r="J7">
        <v>3.7</v>
      </c>
      <c r="K7">
        <v>5.5</v>
      </c>
      <c r="L7" t="s">
        <v>236</v>
      </c>
      <c r="M7" t="s">
        <v>236</v>
      </c>
      <c r="N7" t="s">
        <v>236</v>
      </c>
      <c r="O7" t="s">
        <v>236</v>
      </c>
      <c r="P7" t="s">
        <v>236</v>
      </c>
      <c r="Q7" t="s">
        <v>236</v>
      </c>
      <c r="R7" t="s">
        <v>236</v>
      </c>
      <c r="S7" t="s">
        <v>236</v>
      </c>
      <c r="T7" t="s">
        <v>236</v>
      </c>
    </row>
    <row r="8" spans="1:20" x14ac:dyDescent="0.25">
      <c r="A8">
        <v>2002</v>
      </c>
      <c r="B8" t="s">
        <v>17</v>
      </c>
      <c r="C8">
        <v>5</v>
      </c>
      <c r="D8">
        <v>4.0999999999999996</v>
      </c>
      <c r="E8">
        <v>6.2</v>
      </c>
      <c r="F8">
        <v>1.4</v>
      </c>
      <c r="G8">
        <v>0.9</v>
      </c>
      <c r="H8">
        <v>2.1</v>
      </c>
      <c r="I8">
        <v>3.3</v>
      </c>
      <c r="J8">
        <v>2.6</v>
      </c>
      <c r="K8">
        <v>4.0999999999999996</v>
      </c>
      <c r="L8">
        <v>3.4</v>
      </c>
      <c r="M8">
        <v>2.4</v>
      </c>
      <c r="N8">
        <v>4.8</v>
      </c>
      <c r="O8">
        <v>1.9</v>
      </c>
      <c r="P8">
        <v>0.5</v>
      </c>
      <c r="Q8">
        <v>7.7</v>
      </c>
      <c r="R8" t="s">
        <v>236</v>
      </c>
      <c r="S8" t="s">
        <v>236</v>
      </c>
      <c r="T8" t="s">
        <v>236</v>
      </c>
    </row>
    <row r="9" spans="1:20" x14ac:dyDescent="0.25">
      <c r="A9">
        <v>2002</v>
      </c>
      <c r="B9" t="s">
        <v>11</v>
      </c>
      <c r="C9">
        <v>10.1</v>
      </c>
      <c r="D9">
        <v>8.8000000000000007</v>
      </c>
      <c r="E9">
        <v>11.4</v>
      </c>
      <c r="F9">
        <v>2.2000000000000002</v>
      </c>
      <c r="G9">
        <v>1.7</v>
      </c>
      <c r="H9">
        <v>2.9</v>
      </c>
      <c r="I9">
        <v>7.7</v>
      </c>
      <c r="J9">
        <v>6.7</v>
      </c>
      <c r="K9">
        <v>8.9</v>
      </c>
      <c r="L9">
        <v>6.3</v>
      </c>
      <c r="M9">
        <v>3.8</v>
      </c>
      <c r="N9">
        <v>10.5</v>
      </c>
      <c r="O9">
        <v>3.4</v>
      </c>
      <c r="P9">
        <v>2.6</v>
      </c>
      <c r="Q9">
        <v>4.5</v>
      </c>
      <c r="R9">
        <v>2.6</v>
      </c>
      <c r="S9">
        <v>0.8</v>
      </c>
      <c r="T9">
        <v>8</v>
      </c>
    </row>
    <row r="10" spans="1:20" x14ac:dyDescent="0.25">
      <c r="A10">
        <v>2002</v>
      </c>
      <c r="B10" t="s">
        <v>18</v>
      </c>
      <c r="C10">
        <v>10.7</v>
      </c>
      <c r="D10">
        <v>9.3000000000000007</v>
      </c>
      <c r="E10">
        <v>12.3</v>
      </c>
      <c r="F10">
        <v>2.9</v>
      </c>
      <c r="G10">
        <v>2.2000000000000002</v>
      </c>
      <c r="H10">
        <v>3.8</v>
      </c>
      <c r="I10">
        <v>7.4</v>
      </c>
      <c r="J10">
        <v>6.5</v>
      </c>
      <c r="K10">
        <v>8.6</v>
      </c>
      <c r="L10">
        <v>5.8</v>
      </c>
      <c r="M10">
        <v>4.3</v>
      </c>
      <c r="N10">
        <v>7.8</v>
      </c>
      <c r="O10">
        <v>2.9</v>
      </c>
      <c r="P10">
        <v>1.3</v>
      </c>
      <c r="Q10">
        <v>6.4</v>
      </c>
      <c r="R10" t="s">
        <v>236</v>
      </c>
      <c r="S10" t="s">
        <v>236</v>
      </c>
      <c r="T10" t="s">
        <v>236</v>
      </c>
    </row>
    <row r="11" spans="1:20" x14ac:dyDescent="0.25">
      <c r="A11">
        <v>2002</v>
      </c>
      <c r="B11" t="s">
        <v>19</v>
      </c>
      <c r="C11">
        <v>9.9</v>
      </c>
      <c r="D11">
        <v>7.6</v>
      </c>
      <c r="E11">
        <v>12.9</v>
      </c>
      <c r="F11">
        <v>1.7</v>
      </c>
      <c r="G11">
        <v>0.9</v>
      </c>
      <c r="H11">
        <v>3.2</v>
      </c>
      <c r="I11">
        <v>6.4</v>
      </c>
      <c r="J11">
        <v>4.8</v>
      </c>
      <c r="K11">
        <v>8.5</v>
      </c>
      <c r="L11">
        <v>6.4</v>
      </c>
      <c r="M11">
        <v>2.9</v>
      </c>
      <c r="N11">
        <v>14.3</v>
      </c>
      <c r="O11">
        <v>2</v>
      </c>
      <c r="P11">
        <v>0.7</v>
      </c>
      <c r="Q11">
        <v>5.3</v>
      </c>
      <c r="R11">
        <v>6.3</v>
      </c>
      <c r="S11">
        <v>2</v>
      </c>
      <c r="T11">
        <v>19.600000000000001</v>
      </c>
    </row>
    <row r="12" spans="1:20" x14ac:dyDescent="0.25">
      <c r="A12">
        <v>2002</v>
      </c>
      <c r="B12" t="s">
        <v>12</v>
      </c>
      <c r="C12">
        <v>12.4</v>
      </c>
      <c r="D12">
        <v>11</v>
      </c>
      <c r="E12">
        <v>13.9</v>
      </c>
      <c r="F12">
        <v>2.6</v>
      </c>
      <c r="G12">
        <v>2.2999999999999998</v>
      </c>
      <c r="H12">
        <v>3.4</v>
      </c>
      <c r="I12">
        <v>8.9</v>
      </c>
      <c r="J12">
        <v>7.7</v>
      </c>
      <c r="K12">
        <v>10.4</v>
      </c>
      <c r="L12">
        <v>6.8</v>
      </c>
      <c r="M12">
        <v>5.7</v>
      </c>
      <c r="N12">
        <v>8</v>
      </c>
      <c r="O12">
        <v>4.5999999999999996</v>
      </c>
      <c r="P12">
        <v>3</v>
      </c>
      <c r="Q12">
        <v>7.1</v>
      </c>
      <c r="R12">
        <v>5</v>
      </c>
      <c r="S12">
        <v>2.7</v>
      </c>
      <c r="T12">
        <v>9.3000000000000007</v>
      </c>
    </row>
    <row r="13" spans="1:20" x14ac:dyDescent="0.25">
      <c r="A13">
        <v>2002</v>
      </c>
      <c r="B13" t="s">
        <v>13</v>
      </c>
      <c r="C13">
        <v>10.199999999999999</v>
      </c>
      <c r="D13">
        <v>8.6999999999999993</v>
      </c>
      <c r="E13">
        <v>11.9</v>
      </c>
      <c r="F13">
        <v>3</v>
      </c>
      <c r="G13">
        <v>2.2999999999999998</v>
      </c>
      <c r="H13">
        <v>4.0999999999999996</v>
      </c>
      <c r="I13">
        <v>7</v>
      </c>
      <c r="J13">
        <v>5.8</v>
      </c>
      <c r="K13">
        <v>7.3</v>
      </c>
      <c r="L13">
        <v>6.2</v>
      </c>
      <c r="M13">
        <v>4.9000000000000004</v>
      </c>
      <c r="N13">
        <v>5.8</v>
      </c>
      <c r="O13">
        <v>1.4</v>
      </c>
      <c r="P13">
        <v>0.2</v>
      </c>
      <c r="Q13">
        <v>9.6999999999999993</v>
      </c>
      <c r="R13">
        <v>3.2</v>
      </c>
      <c r="S13">
        <v>1</v>
      </c>
      <c r="T13">
        <v>9.9</v>
      </c>
    </row>
    <row r="14" spans="1:20" x14ac:dyDescent="0.25">
      <c r="A14">
        <v>2002</v>
      </c>
      <c r="B14" t="s">
        <v>20</v>
      </c>
      <c r="C14">
        <v>11.3</v>
      </c>
      <c r="D14">
        <v>9.6999999999999993</v>
      </c>
      <c r="E14">
        <v>13.2</v>
      </c>
      <c r="F14">
        <v>3.1</v>
      </c>
      <c r="G14">
        <v>2.2999999999999998</v>
      </c>
      <c r="H14">
        <v>4.3</v>
      </c>
      <c r="I14">
        <v>7.7</v>
      </c>
      <c r="J14">
        <v>6.5</v>
      </c>
      <c r="K14">
        <v>9</v>
      </c>
      <c r="L14">
        <v>4.7</v>
      </c>
      <c r="M14">
        <v>3.4</v>
      </c>
      <c r="N14">
        <v>6.5</v>
      </c>
      <c r="O14">
        <v>1.8</v>
      </c>
      <c r="P14">
        <v>0.3</v>
      </c>
      <c r="Q14">
        <v>13</v>
      </c>
      <c r="R14">
        <v>7.1</v>
      </c>
      <c r="S14">
        <v>2.7</v>
      </c>
      <c r="T14">
        <v>19</v>
      </c>
    </row>
    <row r="15" spans="1:20" x14ac:dyDescent="0.25">
      <c r="A15">
        <v>2002</v>
      </c>
      <c r="B15" t="s">
        <v>14</v>
      </c>
      <c r="C15">
        <v>16.8</v>
      </c>
      <c r="D15">
        <v>14.9</v>
      </c>
      <c r="E15">
        <v>19</v>
      </c>
      <c r="F15">
        <v>4</v>
      </c>
      <c r="G15">
        <v>3.1</v>
      </c>
      <c r="H15">
        <v>5.2</v>
      </c>
      <c r="I15">
        <v>12.5</v>
      </c>
      <c r="J15">
        <v>10.7</v>
      </c>
      <c r="K15">
        <v>14.6</v>
      </c>
      <c r="L15">
        <v>7.7</v>
      </c>
      <c r="M15">
        <v>6</v>
      </c>
      <c r="N15">
        <v>9.9</v>
      </c>
      <c r="O15">
        <v>9.6999999999999993</v>
      </c>
      <c r="P15">
        <v>7.7</v>
      </c>
      <c r="Q15">
        <v>12.3</v>
      </c>
      <c r="R15">
        <v>14</v>
      </c>
      <c r="S15">
        <v>9.1999999999999993</v>
      </c>
      <c r="T15">
        <v>21.2</v>
      </c>
    </row>
    <row r="16" spans="1:20" x14ac:dyDescent="0.25">
      <c r="A16">
        <v>2002</v>
      </c>
      <c r="B16" t="s">
        <v>21</v>
      </c>
      <c r="C16">
        <v>10.6</v>
      </c>
      <c r="D16">
        <v>8.9</v>
      </c>
      <c r="E16">
        <v>12.8</v>
      </c>
      <c r="F16">
        <v>2.1</v>
      </c>
      <c r="G16">
        <v>1.4</v>
      </c>
      <c r="H16">
        <v>3.2</v>
      </c>
      <c r="I16">
        <v>6.4</v>
      </c>
      <c r="J16">
        <v>5.2</v>
      </c>
      <c r="K16">
        <v>8</v>
      </c>
      <c r="L16">
        <v>7.2</v>
      </c>
      <c r="M16">
        <v>5.4</v>
      </c>
      <c r="N16">
        <v>9.6</v>
      </c>
      <c r="O16">
        <v>4.0999999999999996</v>
      </c>
      <c r="P16">
        <v>2</v>
      </c>
      <c r="Q16">
        <v>8.6</v>
      </c>
      <c r="R16">
        <v>1.9</v>
      </c>
      <c r="S16">
        <v>0.3</v>
      </c>
      <c r="T16">
        <v>13.7</v>
      </c>
    </row>
    <row r="17" spans="1:20" x14ac:dyDescent="0.25">
      <c r="A17">
        <v>2002</v>
      </c>
      <c r="B17" t="s">
        <v>22</v>
      </c>
      <c r="C17">
        <v>8.6999999999999993</v>
      </c>
      <c r="D17">
        <v>7.1</v>
      </c>
      <c r="E17">
        <v>10.6</v>
      </c>
      <c r="F17">
        <v>1.8</v>
      </c>
      <c r="G17">
        <v>1.2</v>
      </c>
      <c r="H17">
        <v>2.9</v>
      </c>
      <c r="I17">
        <v>7.6</v>
      </c>
      <c r="J17">
        <v>5.7</v>
      </c>
      <c r="K17">
        <v>10.199999999999999</v>
      </c>
      <c r="L17">
        <v>4.2</v>
      </c>
      <c r="M17">
        <v>3.2</v>
      </c>
      <c r="N17">
        <v>5.6</v>
      </c>
      <c r="O17">
        <v>4.7</v>
      </c>
      <c r="P17">
        <v>2.8</v>
      </c>
      <c r="Q17">
        <v>8</v>
      </c>
      <c r="R17">
        <v>1.2</v>
      </c>
      <c r="S17">
        <v>0.2</v>
      </c>
      <c r="T17">
        <v>8.1999999999999993</v>
      </c>
    </row>
    <row r="18" spans="1:20" x14ac:dyDescent="0.25">
      <c r="A18">
        <v>2002</v>
      </c>
      <c r="B18" t="s">
        <v>15</v>
      </c>
      <c r="C18">
        <v>9.1999999999999993</v>
      </c>
      <c r="D18">
        <v>7.6</v>
      </c>
      <c r="E18">
        <v>11.1</v>
      </c>
      <c r="F18">
        <v>2.7</v>
      </c>
      <c r="G18">
        <v>1.9</v>
      </c>
      <c r="H18">
        <v>3.9</v>
      </c>
      <c r="I18">
        <v>6</v>
      </c>
      <c r="J18">
        <v>4.8</v>
      </c>
      <c r="K18">
        <v>7.6</v>
      </c>
      <c r="L18">
        <v>5.5</v>
      </c>
      <c r="M18">
        <v>4.2</v>
      </c>
      <c r="N18">
        <v>7.1</v>
      </c>
      <c r="O18">
        <v>4.4000000000000004</v>
      </c>
      <c r="P18">
        <v>1.4</v>
      </c>
      <c r="Q18">
        <v>13.6</v>
      </c>
      <c r="R18">
        <v>4.5</v>
      </c>
      <c r="S18">
        <v>0.6</v>
      </c>
      <c r="T18">
        <v>32</v>
      </c>
    </row>
    <row r="19" spans="1:20" x14ac:dyDescent="0.25">
      <c r="A19">
        <v>2002</v>
      </c>
      <c r="B19" t="s">
        <v>23</v>
      </c>
      <c r="C19">
        <v>12.7</v>
      </c>
      <c r="D19">
        <v>11</v>
      </c>
      <c r="E19">
        <v>14.8</v>
      </c>
      <c r="F19">
        <v>2</v>
      </c>
      <c r="G19">
        <v>1.3</v>
      </c>
      <c r="H19">
        <v>2.9</v>
      </c>
      <c r="I19">
        <v>8</v>
      </c>
      <c r="J19">
        <v>6.9</v>
      </c>
      <c r="K19">
        <v>9.3000000000000007</v>
      </c>
      <c r="L19">
        <v>5.5</v>
      </c>
      <c r="M19">
        <v>1.4</v>
      </c>
      <c r="N19">
        <v>22</v>
      </c>
      <c r="O19">
        <v>4.4000000000000004</v>
      </c>
      <c r="P19">
        <v>2.6</v>
      </c>
      <c r="Q19">
        <v>7.2</v>
      </c>
      <c r="R19">
        <v>2.2000000000000002</v>
      </c>
      <c r="S19">
        <v>0.6</v>
      </c>
      <c r="T19">
        <v>8.8000000000000007</v>
      </c>
    </row>
    <row r="20" spans="1:20" x14ac:dyDescent="0.25">
      <c r="A20">
        <v>2002</v>
      </c>
      <c r="B20" t="s">
        <v>16</v>
      </c>
      <c r="C20">
        <v>11</v>
      </c>
      <c r="D20">
        <v>9.1999999999999993</v>
      </c>
      <c r="E20">
        <v>13.1</v>
      </c>
      <c r="F20">
        <v>3</v>
      </c>
      <c r="G20">
        <v>2.1</v>
      </c>
      <c r="H20">
        <v>4.2</v>
      </c>
      <c r="I20">
        <v>6.8</v>
      </c>
      <c r="J20">
        <v>5.7</v>
      </c>
      <c r="K20">
        <v>8</v>
      </c>
      <c r="L20">
        <v>6.4</v>
      </c>
      <c r="M20">
        <v>2.9</v>
      </c>
      <c r="N20">
        <v>14.2</v>
      </c>
      <c r="O20" t="s">
        <v>236</v>
      </c>
      <c r="P20" t="s">
        <v>236</v>
      </c>
      <c r="Q20" t="s">
        <v>236</v>
      </c>
      <c r="R20" t="s">
        <v>236</v>
      </c>
      <c r="S20" t="s">
        <v>236</v>
      </c>
      <c r="T20" t="s">
        <v>236</v>
      </c>
    </row>
    <row r="21" spans="1:20" x14ac:dyDescent="0.25">
      <c r="A21">
        <v>2002</v>
      </c>
      <c r="B21" t="s">
        <v>24</v>
      </c>
      <c r="C21">
        <v>7.9</v>
      </c>
      <c r="D21">
        <v>6.7</v>
      </c>
      <c r="E21">
        <v>9.3000000000000007</v>
      </c>
      <c r="F21">
        <v>2.2999999999999998</v>
      </c>
      <c r="G21">
        <v>1.7</v>
      </c>
      <c r="H21">
        <v>3.1</v>
      </c>
      <c r="I21">
        <v>5.9</v>
      </c>
      <c r="J21">
        <v>5</v>
      </c>
      <c r="K21">
        <v>6.9</v>
      </c>
      <c r="L21">
        <v>3.7</v>
      </c>
      <c r="M21">
        <v>2.5</v>
      </c>
      <c r="N21">
        <v>5.5</v>
      </c>
      <c r="O21">
        <v>0.3</v>
      </c>
      <c r="P21">
        <v>0</v>
      </c>
      <c r="Q21">
        <v>2.1</v>
      </c>
      <c r="R21">
        <v>3.8</v>
      </c>
      <c r="S21">
        <v>1.4</v>
      </c>
      <c r="T21">
        <v>10.1</v>
      </c>
    </row>
    <row r="22" spans="1:20" x14ac:dyDescent="0.25">
      <c r="A22">
        <v>2004</v>
      </c>
      <c r="B22" t="s">
        <v>17</v>
      </c>
      <c r="C22">
        <v>6.8</v>
      </c>
      <c r="D22">
        <v>5</v>
      </c>
      <c r="E22">
        <v>9.3000000000000007</v>
      </c>
      <c r="F22">
        <v>2.2999999999999998</v>
      </c>
      <c r="G22">
        <v>1.3</v>
      </c>
      <c r="H22">
        <v>3.9</v>
      </c>
      <c r="I22">
        <v>3.8</v>
      </c>
      <c r="J22">
        <v>2.6</v>
      </c>
      <c r="K22">
        <v>5.6</v>
      </c>
      <c r="L22">
        <v>6</v>
      </c>
      <c r="M22">
        <v>4.0999999999999996</v>
      </c>
      <c r="N22">
        <v>8.8000000000000007</v>
      </c>
      <c r="O22" t="s">
        <v>236</v>
      </c>
      <c r="P22" t="s">
        <v>236</v>
      </c>
      <c r="Q22" t="s">
        <v>236</v>
      </c>
      <c r="R22" t="s">
        <v>236</v>
      </c>
      <c r="S22" t="s">
        <v>236</v>
      </c>
      <c r="T22" t="s">
        <v>236</v>
      </c>
    </row>
    <row r="23" spans="1:20" x14ac:dyDescent="0.25">
      <c r="A23">
        <v>2004</v>
      </c>
      <c r="B23" t="s">
        <v>11</v>
      </c>
      <c r="C23">
        <v>15.8</v>
      </c>
      <c r="D23">
        <v>13.1</v>
      </c>
      <c r="E23">
        <v>19.100000000000001</v>
      </c>
      <c r="F23">
        <v>3.6</v>
      </c>
      <c r="G23">
        <v>2.4</v>
      </c>
      <c r="H23">
        <v>5.3</v>
      </c>
      <c r="I23">
        <v>12.6</v>
      </c>
      <c r="J23">
        <v>10.199999999999999</v>
      </c>
      <c r="K23">
        <v>15.7</v>
      </c>
      <c r="L23">
        <v>5.6</v>
      </c>
      <c r="M23">
        <v>2.1</v>
      </c>
      <c r="N23">
        <v>15</v>
      </c>
      <c r="O23">
        <v>7</v>
      </c>
      <c r="P23">
        <v>5.0999999999999996</v>
      </c>
      <c r="Q23">
        <v>9.6</v>
      </c>
      <c r="R23">
        <v>11.9</v>
      </c>
      <c r="S23">
        <v>4.9000000000000004</v>
      </c>
      <c r="T23">
        <v>28.5</v>
      </c>
    </row>
    <row r="24" spans="1:20" x14ac:dyDescent="0.25">
      <c r="A24">
        <v>2004</v>
      </c>
      <c r="B24" t="s">
        <v>12</v>
      </c>
      <c r="C24">
        <v>14.1</v>
      </c>
      <c r="D24">
        <v>12.6</v>
      </c>
      <c r="E24">
        <v>15.7</v>
      </c>
      <c r="F24">
        <v>3.6</v>
      </c>
      <c r="G24">
        <v>2.8</v>
      </c>
      <c r="H24">
        <v>4.4000000000000004</v>
      </c>
      <c r="I24">
        <v>9.6999999999999993</v>
      </c>
      <c r="J24">
        <v>8.4</v>
      </c>
      <c r="K24">
        <v>11.3</v>
      </c>
      <c r="L24">
        <v>7.9</v>
      </c>
      <c r="M24">
        <v>6.8</v>
      </c>
      <c r="N24">
        <v>9.3000000000000007</v>
      </c>
      <c r="O24">
        <v>6.4</v>
      </c>
      <c r="P24">
        <v>4.5</v>
      </c>
      <c r="Q24">
        <v>9</v>
      </c>
      <c r="R24">
        <v>8.1</v>
      </c>
      <c r="S24">
        <v>5.2</v>
      </c>
      <c r="T24">
        <v>12.6</v>
      </c>
    </row>
    <row r="25" spans="1:20" x14ac:dyDescent="0.25">
      <c r="A25">
        <v>2004</v>
      </c>
      <c r="B25" t="s">
        <v>13</v>
      </c>
      <c r="C25">
        <v>14.1</v>
      </c>
      <c r="D25">
        <v>12</v>
      </c>
      <c r="E25">
        <v>16.5</v>
      </c>
      <c r="F25">
        <v>3.2</v>
      </c>
      <c r="G25">
        <v>2.2999999999999998</v>
      </c>
      <c r="H25">
        <v>4.5999999999999996</v>
      </c>
      <c r="I25">
        <v>7.4</v>
      </c>
      <c r="J25">
        <v>6.2</v>
      </c>
      <c r="K25">
        <v>9</v>
      </c>
      <c r="L25">
        <v>12.8</v>
      </c>
      <c r="M25">
        <v>9.8000000000000007</v>
      </c>
      <c r="N25">
        <v>16.7</v>
      </c>
      <c r="O25">
        <v>8.8000000000000007</v>
      </c>
      <c r="P25">
        <v>3.9</v>
      </c>
      <c r="Q25">
        <v>19.5</v>
      </c>
      <c r="R25">
        <v>12.3</v>
      </c>
      <c r="S25">
        <v>7</v>
      </c>
      <c r="T25">
        <v>21.7</v>
      </c>
    </row>
    <row r="26" spans="1:20" x14ac:dyDescent="0.25">
      <c r="A26">
        <v>2004</v>
      </c>
      <c r="B26" t="s">
        <v>20</v>
      </c>
      <c r="C26">
        <v>13.5</v>
      </c>
      <c r="D26">
        <v>11.7</v>
      </c>
      <c r="E26">
        <v>15.6</v>
      </c>
      <c r="F26">
        <v>2.8</v>
      </c>
      <c r="G26">
        <v>2</v>
      </c>
      <c r="H26">
        <v>3.8</v>
      </c>
      <c r="I26">
        <v>8.6999999999999993</v>
      </c>
      <c r="J26">
        <v>7.5</v>
      </c>
      <c r="K26">
        <v>10.199999999999999</v>
      </c>
      <c r="L26">
        <v>3.2</v>
      </c>
      <c r="M26">
        <v>2.1</v>
      </c>
      <c r="N26">
        <v>4.8</v>
      </c>
      <c r="O26">
        <v>5.5</v>
      </c>
      <c r="P26">
        <v>2.1</v>
      </c>
      <c r="Q26">
        <v>14.6</v>
      </c>
      <c r="R26">
        <v>4.3</v>
      </c>
      <c r="S26">
        <v>1.4</v>
      </c>
      <c r="T26">
        <v>13.4</v>
      </c>
    </row>
    <row r="27" spans="1:20" x14ac:dyDescent="0.25">
      <c r="A27">
        <v>2004</v>
      </c>
      <c r="B27" t="s">
        <v>21</v>
      </c>
      <c r="C27">
        <v>14.8</v>
      </c>
      <c r="D27">
        <v>12.6</v>
      </c>
      <c r="E27">
        <v>17.3</v>
      </c>
      <c r="F27">
        <v>2.4</v>
      </c>
      <c r="G27">
        <v>1.6</v>
      </c>
      <c r="H27">
        <v>3.6</v>
      </c>
      <c r="I27">
        <v>8.6</v>
      </c>
      <c r="J27">
        <v>7</v>
      </c>
      <c r="K27">
        <v>10.4</v>
      </c>
      <c r="L27">
        <v>9</v>
      </c>
      <c r="M27">
        <v>6.8</v>
      </c>
      <c r="N27">
        <v>11.8</v>
      </c>
      <c r="O27">
        <v>6.8</v>
      </c>
      <c r="P27">
        <v>4</v>
      </c>
      <c r="Q27">
        <v>11.4</v>
      </c>
      <c r="R27">
        <v>5.3</v>
      </c>
      <c r="S27">
        <v>1.7</v>
      </c>
      <c r="T27">
        <v>16.3</v>
      </c>
    </row>
    <row r="28" spans="1:20" x14ac:dyDescent="0.25">
      <c r="A28">
        <v>2004</v>
      </c>
      <c r="B28" t="s">
        <v>15</v>
      </c>
      <c r="C28">
        <v>8.9</v>
      </c>
      <c r="D28">
        <v>7.4</v>
      </c>
      <c r="E28">
        <v>10.8</v>
      </c>
      <c r="F28">
        <v>1.5</v>
      </c>
      <c r="G28">
        <v>0.9</v>
      </c>
      <c r="H28">
        <v>2.4</v>
      </c>
      <c r="I28">
        <v>5.5</v>
      </c>
      <c r="J28">
        <v>4.3</v>
      </c>
      <c r="K28">
        <v>7</v>
      </c>
      <c r="L28">
        <v>4.0999999999999996</v>
      </c>
      <c r="M28">
        <v>3</v>
      </c>
      <c r="N28">
        <v>5.6</v>
      </c>
      <c r="O28">
        <v>2.4</v>
      </c>
      <c r="P28">
        <v>0.6</v>
      </c>
      <c r="Q28">
        <v>9.6999999999999993</v>
      </c>
      <c r="R28" t="s">
        <v>236</v>
      </c>
      <c r="S28" t="s">
        <v>236</v>
      </c>
      <c r="T28" t="s">
        <v>236</v>
      </c>
    </row>
    <row r="29" spans="1:20" x14ac:dyDescent="0.25">
      <c r="A29">
        <v>2004</v>
      </c>
      <c r="B29" t="s">
        <v>24</v>
      </c>
      <c r="C29">
        <v>12</v>
      </c>
      <c r="D29">
        <v>9.4</v>
      </c>
      <c r="E29">
        <v>15.2</v>
      </c>
      <c r="F29">
        <v>3.7</v>
      </c>
      <c r="G29">
        <v>2.4</v>
      </c>
      <c r="H29">
        <v>5.6</v>
      </c>
      <c r="I29">
        <v>7.4</v>
      </c>
      <c r="J29">
        <v>5.9</v>
      </c>
      <c r="K29">
        <v>9.3000000000000007</v>
      </c>
      <c r="L29">
        <v>3.6</v>
      </c>
      <c r="M29">
        <v>0.9</v>
      </c>
      <c r="N29">
        <v>14.4</v>
      </c>
      <c r="O29">
        <v>1.6</v>
      </c>
      <c r="P29">
        <v>0.2</v>
      </c>
      <c r="Q29">
        <v>11.2</v>
      </c>
      <c r="R29">
        <v>6</v>
      </c>
      <c r="S29">
        <v>2</v>
      </c>
      <c r="T29">
        <v>18.7</v>
      </c>
    </row>
    <row r="30" spans="1:20" x14ac:dyDescent="0.25">
      <c r="A30">
        <v>2006</v>
      </c>
      <c r="B30" t="s">
        <v>17</v>
      </c>
      <c r="C30">
        <v>9.1</v>
      </c>
      <c r="D30">
        <v>7.8</v>
      </c>
      <c r="E30">
        <v>10.6</v>
      </c>
      <c r="F30">
        <v>2.9</v>
      </c>
      <c r="G30">
        <v>2.2000000000000002</v>
      </c>
      <c r="H30">
        <v>3.8</v>
      </c>
      <c r="I30">
        <v>5.8</v>
      </c>
      <c r="J30">
        <v>5</v>
      </c>
      <c r="K30">
        <v>6.9</v>
      </c>
      <c r="L30">
        <v>6.8</v>
      </c>
      <c r="M30">
        <v>5.3</v>
      </c>
      <c r="N30">
        <v>8.6999999999999993</v>
      </c>
      <c r="O30">
        <v>0.6</v>
      </c>
      <c r="P30">
        <v>0.1</v>
      </c>
      <c r="Q30">
        <v>4.4000000000000004</v>
      </c>
      <c r="R30">
        <v>2.7</v>
      </c>
      <c r="S30">
        <v>0.4</v>
      </c>
      <c r="T30">
        <v>19.100000000000001</v>
      </c>
    </row>
    <row r="31" spans="1:20" x14ac:dyDescent="0.25">
      <c r="A31">
        <v>2006</v>
      </c>
      <c r="B31" t="s">
        <v>11</v>
      </c>
      <c r="C31">
        <v>18.899999999999999</v>
      </c>
      <c r="D31">
        <v>17.100000000000001</v>
      </c>
      <c r="E31">
        <v>20.8</v>
      </c>
      <c r="F31">
        <v>4.9000000000000004</v>
      </c>
      <c r="G31">
        <v>4</v>
      </c>
      <c r="H31">
        <v>5.9</v>
      </c>
      <c r="I31">
        <v>14.8</v>
      </c>
      <c r="J31">
        <v>13.1</v>
      </c>
      <c r="K31">
        <v>16.600000000000001</v>
      </c>
      <c r="L31">
        <v>12.9</v>
      </c>
      <c r="M31">
        <v>9</v>
      </c>
      <c r="N31">
        <v>18.600000000000001</v>
      </c>
      <c r="O31">
        <v>8.3000000000000007</v>
      </c>
      <c r="P31">
        <v>7</v>
      </c>
      <c r="Q31">
        <v>9.6999999999999993</v>
      </c>
      <c r="R31">
        <v>16.2</v>
      </c>
      <c r="S31">
        <v>10.4</v>
      </c>
      <c r="T31">
        <v>25.1</v>
      </c>
    </row>
    <row r="32" spans="1:20" x14ac:dyDescent="0.25">
      <c r="A32">
        <v>2006</v>
      </c>
      <c r="B32" t="s">
        <v>19</v>
      </c>
      <c r="C32">
        <v>11.5</v>
      </c>
      <c r="D32">
        <v>8.5</v>
      </c>
      <c r="E32">
        <v>15.6</v>
      </c>
      <c r="F32">
        <v>3.4</v>
      </c>
      <c r="G32">
        <v>1.9</v>
      </c>
      <c r="H32">
        <v>6</v>
      </c>
      <c r="I32">
        <v>6.7</v>
      </c>
      <c r="J32">
        <v>4.5999999999999996</v>
      </c>
      <c r="K32">
        <v>9.8000000000000007</v>
      </c>
      <c r="L32">
        <v>12.5</v>
      </c>
      <c r="M32">
        <v>7.1</v>
      </c>
      <c r="N32">
        <v>21.9</v>
      </c>
      <c r="O32">
        <v>4.5</v>
      </c>
      <c r="P32">
        <v>2.2999999999999998</v>
      </c>
      <c r="Q32">
        <v>9.1</v>
      </c>
      <c r="R32">
        <v>7.3</v>
      </c>
      <c r="S32">
        <v>2.4</v>
      </c>
      <c r="T32">
        <v>22.6</v>
      </c>
    </row>
    <row r="33" spans="1:20" x14ac:dyDescent="0.25">
      <c r="A33">
        <v>2006</v>
      </c>
      <c r="B33" t="s">
        <v>25</v>
      </c>
      <c r="C33">
        <v>7.3</v>
      </c>
      <c r="D33">
        <v>6</v>
      </c>
      <c r="E33">
        <v>8.9</v>
      </c>
      <c r="F33">
        <v>1</v>
      </c>
      <c r="G33">
        <v>0.6</v>
      </c>
      <c r="H33">
        <v>1.7</v>
      </c>
      <c r="I33">
        <v>3.4</v>
      </c>
      <c r="J33">
        <v>2.2999999999999998</v>
      </c>
      <c r="K33">
        <v>5.2</v>
      </c>
      <c r="L33">
        <v>1.6</v>
      </c>
      <c r="M33">
        <v>0.9</v>
      </c>
      <c r="N33">
        <v>3</v>
      </c>
      <c r="O33">
        <v>5.2</v>
      </c>
      <c r="P33">
        <v>4.0999999999999996</v>
      </c>
      <c r="Q33">
        <v>6.5</v>
      </c>
      <c r="R33" t="s">
        <v>236</v>
      </c>
      <c r="S33" t="s">
        <v>236</v>
      </c>
      <c r="T33" t="s">
        <v>236</v>
      </c>
    </row>
    <row r="34" spans="1:20" x14ac:dyDescent="0.25">
      <c r="A34">
        <v>2006</v>
      </c>
      <c r="B34" t="s">
        <v>12</v>
      </c>
      <c r="C34">
        <v>16.600000000000001</v>
      </c>
      <c r="D34">
        <v>15.1</v>
      </c>
      <c r="E34">
        <v>18.3</v>
      </c>
      <c r="F34">
        <v>3.4</v>
      </c>
      <c r="G34">
        <v>2.7</v>
      </c>
      <c r="H34">
        <v>4.2</v>
      </c>
      <c r="I34">
        <v>12</v>
      </c>
      <c r="J34">
        <v>10.5</v>
      </c>
      <c r="K34">
        <v>13.8</v>
      </c>
      <c r="L34">
        <v>9.5</v>
      </c>
      <c r="M34">
        <v>8.1999999999999993</v>
      </c>
      <c r="N34">
        <v>10.9</v>
      </c>
      <c r="O34">
        <v>4.8</v>
      </c>
      <c r="P34">
        <v>3.4</v>
      </c>
      <c r="Q34">
        <v>6.9</v>
      </c>
      <c r="R34">
        <v>7.8</v>
      </c>
      <c r="S34">
        <v>5.0999999999999996</v>
      </c>
      <c r="T34">
        <v>11.9</v>
      </c>
    </row>
    <row r="35" spans="1:20" x14ac:dyDescent="0.25">
      <c r="A35">
        <v>2006</v>
      </c>
      <c r="B35" t="s">
        <v>13</v>
      </c>
      <c r="C35">
        <v>15.6</v>
      </c>
      <c r="D35">
        <v>13.7</v>
      </c>
      <c r="E35">
        <v>17.899999999999999</v>
      </c>
      <c r="F35">
        <v>2.4</v>
      </c>
      <c r="G35">
        <v>1.7</v>
      </c>
      <c r="H35">
        <v>3.4</v>
      </c>
      <c r="I35">
        <v>9.3000000000000007</v>
      </c>
      <c r="J35">
        <v>8</v>
      </c>
      <c r="K35">
        <v>10.8</v>
      </c>
      <c r="L35">
        <v>7.9</v>
      </c>
      <c r="M35">
        <v>5.9</v>
      </c>
      <c r="N35">
        <v>10.6</v>
      </c>
      <c r="O35">
        <v>6.3</v>
      </c>
      <c r="P35">
        <v>3</v>
      </c>
      <c r="Q35">
        <v>13.2</v>
      </c>
      <c r="R35">
        <v>9.6</v>
      </c>
      <c r="S35">
        <v>5.5</v>
      </c>
      <c r="T35">
        <v>17</v>
      </c>
    </row>
    <row r="36" spans="1:20" x14ac:dyDescent="0.25">
      <c r="A36">
        <v>2006</v>
      </c>
      <c r="B36" t="s">
        <v>20</v>
      </c>
      <c r="C36">
        <v>19.3</v>
      </c>
      <c r="D36">
        <v>17</v>
      </c>
      <c r="E36">
        <v>21.7</v>
      </c>
      <c r="F36">
        <v>4.7</v>
      </c>
      <c r="G36">
        <v>3.7</v>
      </c>
      <c r="H36">
        <v>6.1</v>
      </c>
      <c r="I36">
        <v>13.7</v>
      </c>
      <c r="J36">
        <v>12.1</v>
      </c>
      <c r="K36">
        <v>15.5</v>
      </c>
      <c r="L36">
        <v>5.0999999999999996</v>
      </c>
      <c r="M36">
        <v>3.6</v>
      </c>
      <c r="N36">
        <v>7.1</v>
      </c>
      <c r="O36">
        <v>2.6</v>
      </c>
      <c r="P36">
        <v>0.6</v>
      </c>
      <c r="Q36">
        <v>10.3</v>
      </c>
      <c r="R36">
        <v>7.8</v>
      </c>
      <c r="S36">
        <v>3.5</v>
      </c>
      <c r="T36">
        <v>17.3</v>
      </c>
    </row>
    <row r="37" spans="1:20" x14ac:dyDescent="0.25">
      <c r="A37">
        <v>2006</v>
      </c>
      <c r="B37" t="s">
        <v>21</v>
      </c>
      <c r="C37">
        <v>17</v>
      </c>
      <c r="D37">
        <v>14.7</v>
      </c>
      <c r="E37">
        <v>19.5</v>
      </c>
      <c r="F37">
        <v>3.4</v>
      </c>
      <c r="G37">
        <v>2.5</v>
      </c>
      <c r="H37">
        <v>4.7</v>
      </c>
      <c r="I37">
        <v>12.2</v>
      </c>
      <c r="J37">
        <v>10.4</v>
      </c>
      <c r="K37">
        <v>14.3</v>
      </c>
      <c r="L37">
        <v>7.5</v>
      </c>
      <c r="M37">
        <v>5.6</v>
      </c>
      <c r="N37">
        <v>10</v>
      </c>
      <c r="O37">
        <v>6.1</v>
      </c>
      <c r="P37">
        <v>3.7</v>
      </c>
      <c r="Q37">
        <v>10</v>
      </c>
      <c r="R37">
        <v>4.8</v>
      </c>
      <c r="S37">
        <v>1.5</v>
      </c>
      <c r="T37">
        <v>14.8</v>
      </c>
    </row>
    <row r="38" spans="1:20" x14ac:dyDescent="0.25">
      <c r="A38">
        <v>2006</v>
      </c>
      <c r="B38" t="s">
        <v>22</v>
      </c>
      <c r="C38">
        <v>13.3</v>
      </c>
      <c r="D38">
        <v>11.1</v>
      </c>
      <c r="E38">
        <v>15.8</v>
      </c>
      <c r="F38">
        <v>3.3</v>
      </c>
      <c r="G38">
        <v>2.2999999999999998</v>
      </c>
      <c r="H38">
        <v>4.8</v>
      </c>
      <c r="I38">
        <v>10.1</v>
      </c>
      <c r="J38">
        <v>7.7</v>
      </c>
      <c r="K38">
        <v>13.3</v>
      </c>
      <c r="L38">
        <v>7.5</v>
      </c>
      <c r="M38">
        <v>5.9</v>
      </c>
      <c r="N38">
        <v>9.5</v>
      </c>
      <c r="O38">
        <v>7.7</v>
      </c>
      <c r="P38">
        <v>5.0999999999999996</v>
      </c>
      <c r="Q38">
        <v>11.7</v>
      </c>
      <c r="R38">
        <v>1</v>
      </c>
      <c r="S38">
        <v>0.2</v>
      </c>
      <c r="T38">
        <v>7.4</v>
      </c>
    </row>
    <row r="39" spans="1:20" x14ac:dyDescent="0.25">
      <c r="A39">
        <v>2006</v>
      </c>
      <c r="B39" t="s">
        <v>15</v>
      </c>
      <c r="C39">
        <v>14.3</v>
      </c>
      <c r="D39">
        <v>12.3</v>
      </c>
      <c r="E39">
        <v>16.600000000000001</v>
      </c>
      <c r="F39">
        <v>2.6</v>
      </c>
      <c r="G39">
        <v>1.8</v>
      </c>
      <c r="H39">
        <v>3.7</v>
      </c>
      <c r="I39">
        <v>7.1</v>
      </c>
      <c r="J39">
        <v>5.7</v>
      </c>
      <c r="K39">
        <v>8.6999999999999993</v>
      </c>
      <c r="L39">
        <v>7.3</v>
      </c>
      <c r="M39">
        <v>5.7</v>
      </c>
      <c r="N39">
        <v>9.3000000000000007</v>
      </c>
      <c r="O39">
        <v>4.8</v>
      </c>
      <c r="P39">
        <v>2</v>
      </c>
      <c r="Q39">
        <v>11.4</v>
      </c>
      <c r="R39">
        <v>3.6</v>
      </c>
      <c r="S39">
        <v>0.5</v>
      </c>
      <c r="T39">
        <v>25.2</v>
      </c>
    </row>
    <row r="40" spans="1:20" x14ac:dyDescent="0.25">
      <c r="A40">
        <v>2006</v>
      </c>
      <c r="B40" t="s">
        <v>24</v>
      </c>
      <c r="C40">
        <v>12.7</v>
      </c>
      <c r="D40">
        <v>11.1</v>
      </c>
      <c r="E40">
        <v>14.5</v>
      </c>
      <c r="F40">
        <v>2.2999999999999998</v>
      </c>
      <c r="G40">
        <v>1.6</v>
      </c>
      <c r="H40">
        <v>3.1</v>
      </c>
      <c r="I40">
        <v>8.5</v>
      </c>
      <c r="J40">
        <v>7.4</v>
      </c>
      <c r="K40">
        <v>9.8000000000000007</v>
      </c>
      <c r="L40">
        <v>3.6</v>
      </c>
      <c r="M40">
        <v>2.4</v>
      </c>
      <c r="N40">
        <v>5.4</v>
      </c>
      <c r="O40">
        <v>1.7</v>
      </c>
      <c r="P40">
        <v>0.8</v>
      </c>
      <c r="Q40">
        <v>3.5</v>
      </c>
      <c r="R40">
        <v>5.8</v>
      </c>
      <c r="S40">
        <v>2.8</v>
      </c>
      <c r="T40">
        <v>12.2</v>
      </c>
    </row>
    <row r="41" spans="1:20" x14ac:dyDescent="0.25">
      <c r="A41">
        <v>2008</v>
      </c>
      <c r="B41" t="s">
        <v>17</v>
      </c>
      <c r="C41">
        <v>8.1</v>
      </c>
      <c r="D41">
        <v>7</v>
      </c>
      <c r="E41">
        <v>9.5</v>
      </c>
      <c r="F41">
        <v>1.1000000000000001</v>
      </c>
      <c r="G41">
        <v>0.7</v>
      </c>
      <c r="H41">
        <v>1.8</v>
      </c>
      <c r="I41">
        <v>5</v>
      </c>
      <c r="J41">
        <v>4.2</v>
      </c>
      <c r="K41">
        <v>6</v>
      </c>
      <c r="L41">
        <v>4</v>
      </c>
      <c r="M41">
        <v>2.9</v>
      </c>
      <c r="N41">
        <v>5.5</v>
      </c>
      <c r="O41">
        <v>1.4</v>
      </c>
      <c r="P41">
        <v>0.5</v>
      </c>
      <c r="Q41">
        <v>4.4000000000000004</v>
      </c>
      <c r="R41">
        <v>4.0999999999999996</v>
      </c>
      <c r="S41">
        <v>1</v>
      </c>
      <c r="T41">
        <v>16.399999999999999</v>
      </c>
    </row>
    <row r="42" spans="1:20" x14ac:dyDescent="0.25">
      <c r="A42">
        <v>2008</v>
      </c>
      <c r="B42" t="s">
        <v>11</v>
      </c>
      <c r="C42">
        <v>25.1</v>
      </c>
      <c r="D42">
        <v>22.8</v>
      </c>
      <c r="E42">
        <v>27.6</v>
      </c>
      <c r="F42">
        <v>5.4</v>
      </c>
      <c r="G42">
        <v>4.4000000000000004</v>
      </c>
      <c r="H42">
        <v>6.7</v>
      </c>
      <c r="I42">
        <v>20.7</v>
      </c>
      <c r="J42">
        <v>18.5</v>
      </c>
      <c r="K42">
        <v>23.1</v>
      </c>
      <c r="L42">
        <v>16.100000000000001</v>
      </c>
      <c r="M42">
        <v>11.2</v>
      </c>
      <c r="N42">
        <v>23.1</v>
      </c>
      <c r="O42">
        <v>8.9</v>
      </c>
      <c r="P42">
        <v>7.5</v>
      </c>
      <c r="Q42">
        <v>10.6</v>
      </c>
      <c r="R42">
        <v>19</v>
      </c>
      <c r="S42">
        <v>11.8</v>
      </c>
      <c r="T42">
        <v>30.6</v>
      </c>
    </row>
    <row r="43" spans="1:20" x14ac:dyDescent="0.25">
      <c r="A43">
        <v>2008</v>
      </c>
      <c r="B43" t="s">
        <v>18</v>
      </c>
      <c r="C43">
        <v>17.5</v>
      </c>
      <c r="D43">
        <v>13</v>
      </c>
      <c r="E43">
        <v>23.6</v>
      </c>
      <c r="F43">
        <v>3.6</v>
      </c>
      <c r="G43">
        <v>1.9</v>
      </c>
      <c r="H43">
        <v>7</v>
      </c>
      <c r="I43">
        <v>13.5</v>
      </c>
      <c r="J43">
        <v>9.5</v>
      </c>
      <c r="K43">
        <v>19.100000000000001</v>
      </c>
      <c r="L43">
        <v>7.1</v>
      </c>
      <c r="M43">
        <v>4.3</v>
      </c>
      <c r="N43">
        <v>11.8</v>
      </c>
      <c r="O43">
        <v>10.1</v>
      </c>
      <c r="P43">
        <v>3.3</v>
      </c>
      <c r="Q43">
        <v>31.4</v>
      </c>
      <c r="R43" t="s">
        <v>236</v>
      </c>
      <c r="S43" t="s">
        <v>236</v>
      </c>
      <c r="T43" t="s">
        <v>236</v>
      </c>
    </row>
    <row r="44" spans="1:20" x14ac:dyDescent="0.25">
      <c r="A44">
        <v>2008</v>
      </c>
      <c r="B44" t="s">
        <v>19</v>
      </c>
      <c r="C44">
        <v>20.100000000000001</v>
      </c>
      <c r="D44">
        <v>16.100000000000001</v>
      </c>
      <c r="E44">
        <v>25</v>
      </c>
      <c r="F44">
        <v>2.9</v>
      </c>
      <c r="G44">
        <v>1.6</v>
      </c>
      <c r="H44">
        <v>5.3</v>
      </c>
      <c r="I44">
        <v>14.8</v>
      </c>
      <c r="J44">
        <v>11.5</v>
      </c>
      <c r="K44">
        <v>19.100000000000001</v>
      </c>
      <c r="L44">
        <v>10.5</v>
      </c>
      <c r="M44">
        <v>5.8</v>
      </c>
      <c r="N44">
        <v>18.899999999999999</v>
      </c>
      <c r="O44">
        <v>6.7</v>
      </c>
      <c r="P44">
        <v>4.0999999999999996</v>
      </c>
      <c r="Q44">
        <v>11.1</v>
      </c>
      <c r="R44">
        <v>2.6</v>
      </c>
      <c r="S44">
        <v>0.4</v>
      </c>
      <c r="T44">
        <v>18.3</v>
      </c>
    </row>
    <row r="45" spans="1:20" x14ac:dyDescent="0.25">
      <c r="A45">
        <v>2008</v>
      </c>
      <c r="B45" t="s">
        <v>25</v>
      </c>
      <c r="C45">
        <v>11.3</v>
      </c>
      <c r="D45">
        <v>9.6999999999999993</v>
      </c>
      <c r="E45">
        <v>13.1</v>
      </c>
      <c r="F45">
        <v>2.9</v>
      </c>
      <c r="G45">
        <v>2.1</v>
      </c>
      <c r="H45">
        <v>3.9</v>
      </c>
      <c r="I45">
        <v>4.5999999999999996</v>
      </c>
      <c r="J45">
        <v>3.2</v>
      </c>
      <c r="K45">
        <v>6.5</v>
      </c>
      <c r="L45">
        <v>3</v>
      </c>
      <c r="M45">
        <v>1.9</v>
      </c>
      <c r="N45">
        <v>4.7</v>
      </c>
      <c r="O45">
        <v>8.1999999999999993</v>
      </c>
      <c r="P45">
        <v>6.9</v>
      </c>
      <c r="Q45">
        <v>9.8000000000000007</v>
      </c>
      <c r="R45">
        <v>2.2000000000000002</v>
      </c>
      <c r="S45">
        <v>0.3</v>
      </c>
      <c r="T45">
        <v>16</v>
      </c>
    </row>
    <row r="46" spans="1:20" x14ac:dyDescent="0.25">
      <c r="A46">
        <v>2008</v>
      </c>
      <c r="B46" t="s">
        <v>12</v>
      </c>
      <c r="C46">
        <v>19.600000000000001</v>
      </c>
      <c r="D46">
        <v>18</v>
      </c>
      <c r="E46">
        <v>21.4</v>
      </c>
      <c r="F46">
        <v>3.8</v>
      </c>
      <c r="G46">
        <v>3.1</v>
      </c>
      <c r="H46">
        <v>4.5999999999999996</v>
      </c>
      <c r="I46">
        <v>11.8</v>
      </c>
      <c r="J46">
        <v>10.3</v>
      </c>
      <c r="K46">
        <v>13.5</v>
      </c>
      <c r="L46">
        <v>11.9</v>
      </c>
      <c r="M46">
        <v>10.5</v>
      </c>
      <c r="N46">
        <v>13.5</v>
      </c>
      <c r="O46">
        <v>7.1</v>
      </c>
      <c r="P46">
        <v>5.5</v>
      </c>
      <c r="Q46">
        <v>9.1999999999999993</v>
      </c>
      <c r="R46">
        <v>15.9</v>
      </c>
      <c r="S46">
        <v>11.9</v>
      </c>
      <c r="T46">
        <v>21.1</v>
      </c>
    </row>
    <row r="47" spans="1:20" x14ac:dyDescent="0.25">
      <c r="A47">
        <v>2008</v>
      </c>
      <c r="B47" t="s">
        <v>13</v>
      </c>
      <c r="C47">
        <v>20.5</v>
      </c>
      <c r="D47">
        <v>18.3</v>
      </c>
      <c r="E47">
        <v>23.1</v>
      </c>
      <c r="F47">
        <v>3.9</v>
      </c>
      <c r="G47">
        <v>2.9</v>
      </c>
      <c r="H47">
        <v>5.0999999999999996</v>
      </c>
      <c r="I47">
        <v>12.9</v>
      </c>
      <c r="J47">
        <v>11.4</v>
      </c>
      <c r="K47">
        <v>14.7</v>
      </c>
      <c r="L47">
        <v>11.7</v>
      </c>
      <c r="M47">
        <v>9.3000000000000007</v>
      </c>
      <c r="N47">
        <v>14.9</v>
      </c>
      <c r="O47">
        <v>5.9</v>
      </c>
      <c r="P47">
        <v>3</v>
      </c>
      <c r="Q47">
        <v>11.9</v>
      </c>
      <c r="R47">
        <v>8.1999999999999993</v>
      </c>
      <c r="S47">
        <v>4.5999999999999996</v>
      </c>
      <c r="T47">
        <v>14.4</v>
      </c>
    </row>
    <row r="48" spans="1:20" x14ac:dyDescent="0.25">
      <c r="A48">
        <v>2008</v>
      </c>
      <c r="B48" t="s">
        <v>20</v>
      </c>
      <c r="C48">
        <v>21.6</v>
      </c>
      <c r="D48">
        <v>19.2</v>
      </c>
      <c r="E48">
        <v>24.3</v>
      </c>
      <c r="F48">
        <v>5.9</v>
      </c>
      <c r="G48">
        <v>4.7</v>
      </c>
      <c r="H48">
        <v>7.4</v>
      </c>
      <c r="I48">
        <v>14.6</v>
      </c>
      <c r="J48">
        <v>12.9</v>
      </c>
      <c r="K48">
        <v>16.5</v>
      </c>
      <c r="L48">
        <v>9.3000000000000007</v>
      </c>
      <c r="M48">
        <v>7.1</v>
      </c>
      <c r="N48">
        <v>12</v>
      </c>
      <c r="O48">
        <v>9</v>
      </c>
      <c r="P48">
        <v>4.5</v>
      </c>
      <c r="Q48">
        <v>18</v>
      </c>
      <c r="R48">
        <v>9.8000000000000007</v>
      </c>
      <c r="S48">
        <v>4.9000000000000004</v>
      </c>
      <c r="T48">
        <v>19.600000000000001</v>
      </c>
    </row>
    <row r="49" spans="1:20" x14ac:dyDescent="0.25">
      <c r="A49">
        <v>2008</v>
      </c>
      <c r="B49" t="s">
        <v>14</v>
      </c>
      <c r="C49">
        <v>34.200000000000003</v>
      </c>
      <c r="D49">
        <v>28.7</v>
      </c>
      <c r="E49">
        <v>40.700000000000003</v>
      </c>
      <c r="F49">
        <v>5.8</v>
      </c>
      <c r="G49">
        <v>3.8</v>
      </c>
      <c r="H49">
        <v>9.1</v>
      </c>
      <c r="I49">
        <v>21</v>
      </c>
      <c r="J49">
        <v>16.5</v>
      </c>
      <c r="K49">
        <v>26.8</v>
      </c>
      <c r="L49">
        <v>20.6</v>
      </c>
      <c r="M49">
        <v>14.7</v>
      </c>
      <c r="N49">
        <v>29</v>
      </c>
      <c r="O49">
        <v>20</v>
      </c>
      <c r="P49">
        <v>14.7</v>
      </c>
      <c r="Q49">
        <v>27.2</v>
      </c>
      <c r="R49">
        <v>3.1</v>
      </c>
      <c r="S49">
        <v>0.4</v>
      </c>
      <c r="T49">
        <v>22</v>
      </c>
    </row>
    <row r="50" spans="1:20" x14ac:dyDescent="0.25">
      <c r="A50">
        <v>2008</v>
      </c>
      <c r="B50" t="s">
        <v>21</v>
      </c>
      <c r="C50">
        <v>23.1</v>
      </c>
      <c r="D50">
        <v>21</v>
      </c>
      <c r="E50">
        <v>25.3</v>
      </c>
      <c r="F50">
        <v>5.0999999999999996</v>
      </c>
      <c r="G50">
        <v>4.0999999999999996</v>
      </c>
      <c r="H50">
        <v>6.2</v>
      </c>
      <c r="I50">
        <v>14.6</v>
      </c>
      <c r="J50">
        <v>13.1</v>
      </c>
      <c r="K50">
        <v>16.399999999999999</v>
      </c>
      <c r="L50">
        <v>15.4</v>
      </c>
      <c r="M50">
        <v>13.1</v>
      </c>
      <c r="N50">
        <v>18.100000000000001</v>
      </c>
      <c r="O50">
        <v>7.6</v>
      </c>
      <c r="P50">
        <v>5.6</v>
      </c>
      <c r="Q50">
        <v>10.5</v>
      </c>
      <c r="R50">
        <v>11.8</v>
      </c>
      <c r="S50">
        <v>7.2</v>
      </c>
      <c r="T50">
        <v>19.3</v>
      </c>
    </row>
    <row r="51" spans="1:20" x14ac:dyDescent="0.25">
      <c r="A51">
        <v>2008</v>
      </c>
      <c r="B51" t="s">
        <v>22</v>
      </c>
      <c r="C51">
        <v>22.2</v>
      </c>
      <c r="D51">
        <v>19.399999999999999</v>
      </c>
      <c r="E51">
        <v>25.4</v>
      </c>
      <c r="F51">
        <v>4.3</v>
      </c>
      <c r="G51">
        <v>3.1</v>
      </c>
      <c r="H51">
        <v>5.8</v>
      </c>
      <c r="I51">
        <v>14.3</v>
      </c>
      <c r="J51">
        <v>11.4</v>
      </c>
      <c r="K51">
        <v>17.899999999999999</v>
      </c>
      <c r="L51">
        <v>12.7</v>
      </c>
      <c r="M51">
        <v>10.6</v>
      </c>
      <c r="N51">
        <v>15.2</v>
      </c>
      <c r="O51">
        <v>9.1</v>
      </c>
      <c r="P51">
        <v>6.3</v>
      </c>
      <c r="Q51">
        <v>13.2</v>
      </c>
      <c r="R51">
        <v>8.4</v>
      </c>
      <c r="S51">
        <v>4.4000000000000004</v>
      </c>
      <c r="T51">
        <v>16.2</v>
      </c>
    </row>
    <row r="52" spans="1:20" x14ac:dyDescent="0.25">
      <c r="A52">
        <v>2008</v>
      </c>
      <c r="B52" t="s">
        <v>15</v>
      </c>
      <c r="C52">
        <v>18.3</v>
      </c>
      <c r="D52">
        <v>16.100000000000001</v>
      </c>
      <c r="E52">
        <v>20.9</v>
      </c>
      <c r="F52">
        <v>3.5</v>
      </c>
      <c r="G52">
        <v>2.6</v>
      </c>
      <c r="H52">
        <v>4.8</v>
      </c>
      <c r="I52">
        <v>10.199999999999999</v>
      </c>
      <c r="J52">
        <v>8.6</v>
      </c>
      <c r="K52">
        <v>12.2</v>
      </c>
      <c r="L52">
        <v>9.9</v>
      </c>
      <c r="M52">
        <v>8.1</v>
      </c>
      <c r="N52">
        <v>12.1</v>
      </c>
      <c r="O52">
        <v>7</v>
      </c>
      <c r="P52">
        <v>3.6</v>
      </c>
      <c r="Q52">
        <v>13.5</v>
      </c>
      <c r="R52" t="s">
        <v>236</v>
      </c>
      <c r="S52" t="s">
        <v>236</v>
      </c>
      <c r="T52" t="s">
        <v>236</v>
      </c>
    </row>
    <row r="53" spans="1:20" x14ac:dyDescent="0.25">
      <c r="A53">
        <v>2008</v>
      </c>
      <c r="B53" t="s">
        <v>23</v>
      </c>
      <c r="C53">
        <v>31.7</v>
      </c>
      <c r="D53">
        <v>22.4</v>
      </c>
      <c r="E53">
        <v>44.8</v>
      </c>
      <c r="F53">
        <v>11.7</v>
      </c>
      <c r="G53">
        <v>6.8</v>
      </c>
      <c r="H53">
        <v>20.100000000000001</v>
      </c>
      <c r="I53">
        <v>40</v>
      </c>
      <c r="J53">
        <v>28.9</v>
      </c>
      <c r="K53">
        <v>55.5</v>
      </c>
      <c r="L53">
        <v>25.9</v>
      </c>
      <c r="M53">
        <v>8.3000000000000007</v>
      </c>
      <c r="N53">
        <v>80.2</v>
      </c>
      <c r="O53">
        <v>4.4000000000000004</v>
      </c>
      <c r="P53">
        <v>1.7</v>
      </c>
      <c r="Q53">
        <v>11.8</v>
      </c>
      <c r="R53" t="s">
        <v>236</v>
      </c>
      <c r="S53" t="s">
        <v>236</v>
      </c>
      <c r="T53" t="s">
        <v>236</v>
      </c>
    </row>
    <row r="54" spans="1:20" x14ac:dyDescent="0.25">
      <c r="A54">
        <v>2008</v>
      </c>
      <c r="B54" t="s">
        <v>24</v>
      </c>
      <c r="C54">
        <v>11.7</v>
      </c>
      <c r="D54">
        <v>10.199999999999999</v>
      </c>
      <c r="E54">
        <v>13.4</v>
      </c>
      <c r="F54">
        <v>3.7</v>
      </c>
      <c r="G54">
        <v>2.9</v>
      </c>
      <c r="H54">
        <v>4.7</v>
      </c>
      <c r="I54">
        <v>8.6</v>
      </c>
      <c r="J54">
        <v>7.5</v>
      </c>
      <c r="K54">
        <v>9.9</v>
      </c>
      <c r="L54">
        <v>5</v>
      </c>
      <c r="M54">
        <v>3.5</v>
      </c>
      <c r="N54">
        <v>7.2</v>
      </c>
      <c r="O54">
        <v>3.8</v>
      </c>
      <c r="P54">
        <v>2.4</v>
      </c>
      <c r="Q54">
        <v>6.1</v>
      </c>
      <c r="R54">
        <v>2.4</v>
      </c>
      <c r="S54">
        <v>0.8</v>
      </c>
      <c r="T54">
        <v>7.4</v>
      </c>
    </row>
    <row r="55" spans="1:20" x14ac:dyDescent="0.25">
      <c r="A55">
        <v>2010</v>
      </c>
      <c r="B55" t="s">
        <v>17</v>
      </c>
      <c r="C55">
        <v>8.8000000000000007</v>
      </c>
      <c r="D55">
        <v>7.3</v>
      </c>
      <c r="E55">
        <v>10.8</v>
      </c>
      <c r="F55">
        <v>2.4</v>
      </c>
      <c r="G55">
        <v>1.7</v>
      </c>
      <c r="H55">
        <v>3.6</v>
      </c>
      <c r="I55">
        <v>6.2</v>
      </c>
      <c r="J55">
        <v>5</v>
      </c>
      <c r="K55">
        <v>7.8</v>
      </c>
      <c r="L55">
        <v>5.3</v>
      </c>
      <c r="M55">
        <v>3.8</v>
      </c>
      <c r="N55">
        <v>7.4</v>
      </c>
      <c r="O55">
        <v>1.2</v>
      </c>
      <c r="P55">
        <v>0.3</v>
      </c>
      <c r="Q55">
        <v>4.8</v>
      </c>
      <c r="R55">
        <v>3</v>
      </c>
      <c r="S55">
        <v>0.4</v>
      </c>
      <c r="T55">
        <v>21.3</v>
      </c>
    </row>
    <row r="56" spans="1:20" x14ac:dyDescent="0.25">
      <c r="A56">
        <v>2010</v>
      </c>
      <c r="B56" t="s">
        <v>11</v>
      </c>
      <c r="C56">
        <v>25.1</v>
      </c>
      <c r="D56">
        <v>22.9</v>
      </c>
      <c r="E56">
        <v>27.6</v>
      </c>
      <c r="F56">
        <v>6</v>
      </c>
      <c r="G56">
        <v>4.9000000000000004</v>
      </c>
      <c r="H56">
        <v>7.3</v>
      </c>
      <c r="I56">
        <v>18.8</v>
      </c>
      <c r="J56">
        <v>16.8</v>
      </c>
      <c r="K56">
        <v>21.1</v>
      </c>
      <c r="L56">
        <v>16.3</v>
      </c>
      <c r="M56">
        <v>11.6</v>
      </c>
      <c r="N56">
        <v>23.1</v>
      </c>
      <c r="O56">
        <v>10.6</v>
      </c>
      <c r="P56">
        <v>9</v>
      </c>
      <c r="Q56">
        <v>12.5</v>
      </c>
      <c r="R56">
        <v>19.399999999999999</v>
      </c>
      <c r="S56">
        <v>12.7</v>
      </c>
      <c r="T56">
        <v>29.8</v>
      </c>
    </row>
    <row r="57" spans="1:20" x14ac:dyDescent="0.25">
      <c r="A57">
        <v>2010</v>
      </c>
      <c r="B57" t="s">
        <v>18</v>
      </c>
      <c r="C57">
        <v>24.9</v>
      </c>
      <c r="D57">
        <v>22.8</v>
      </c>
      <c r="E57">
        <v>27.2</v>
      </c>
      <c r="F57">
        <v>5.8</v>
      </c>
      <c r="G57">
        <v>4.9000000000000004</v>
      </c>
      <c r="H57">
        <v>7</v>
      </c>
      <c r="I57">
        <v>17.600000000000001</v>
      </c>
      <c r="J57">
        <v>16.100000000000001</v>
      </c>
      <c r="K57">
        <v>19.3</v>
      </c>
      <c r="L57">
        <v>11</v>
      </c>
      <c r="M57">
        <v>8.9</v>
      </c>
      <c r="N57">
        <v>13.7</v>
      </c>
      <c r="O57">
        <v>9.1</v>
      </c>
      <c r="P57">
        <v>6.6</v>
      </c>
      <c r="Q57">
        <v>12.5</v>
      </c>
      <c r="R57">
        <v>11.5</v>
      </c>
      <c r="S57">
        <v>5.8</v>
      </c>
      <c r="T57">
        <v>23.1</v>
      </c>
    </row>
    <row r="58" spans="1:20" x14ac:dyDescent="0.25">
      <c r="A58">
        <v>2010</v>
      </c>
      <c r="B58" t="s">
        <v>19</v>
      </c>
      <c r="C58">
        <v>15.3</v>
      </c>
      <c r="D58">
        <v>13.6</v>
      </c>
      <c r="E58">
        <v>17.100000000000001</v>
      </c>
      <c r="F58">
        <v>4.2</v>
      </c>
      <c r="G58">
        <v>3.4</v>
      </c>
      <c r="H58">
        <v>5.3</v>
      </c>
      <c r="I58">
        <v>11.3</v>
      </c>
      <c r="J58">
        <v>10</v>
      </c>
      <c r="K58">
        <v>12.9</v>
      </c>
      <c r="L58">
        <v>9.1999999999999993</v>
      </c>
      <c r="M58">
        <v>6</v>
      </c>
      <c r="N58">
        <v>13.9</v>
      </c>
      <c r="O58">
        <v>6.1</v>
      </c>
      <c r="P58">
        <v>4.9000000000000004</v>
      </c>
      <c r="Q58">
        <v>7.7</v>
      </c>
      <c r="R58">
        <v>7.4</v>
      </c>
      <c r="S58">
        <v>4.4000000000000004</v>
      </c>
      <c r="T58">
        <v>12.5</v>
      </c>
    </row>
    <row r="59" spans="1:20" x14ac:dyDescent="0.25">
      <c r="A59">
        <v>2010</v>
      </c>
      <c r="B59" t="s">
        <v>12</v>
      </c>
      <c r="C59">
        <v>25.4</v>
      </c>
      <c r="D59">
        <v>23.5</v>
      </c>
      <c r="E59">
        <v>27.5</v>
      </c>
      <c r="F59">
        <v>5.5</v>
      </c>
      <c r="G59">
        <v>4.5999999999999996</v>
      </c>
      <c r="H59">
        <v>6.5</v>
      </c>
      <c r="I59">
        <v>18.2</v>
      </c>
      <c r="J59">
        <v>16.2</v>
      </c>
      <c r="K59">
        <v>20.399999999999999</v>
      </c>
      <c r="L59">
        <v>14</v>
      </c>
      <c r="M59">
        <v>12.5</v>
      </c>
      <c r="N59">
        <v>15.7</v>
      </c>
      <c r="O59">
        <v>10.7</v>
      </c>
      <c r="P59">
        <v>8.6999999999999993</v>
      </c>
      <c r="Q59">
        <v>13.1</v>
      </c>
      <c r="R59">
        <v>12.3</v>
      </c>
      <c r="S59">
        <v>9</v>
      </c>
      <c r="T59">
        <v>16.899999999999999</v>
      </c>
    </row>
    <row r="60" spans="1:20" x14ac:dyDescent="0.25">
      <c r="A60">
        <v>2010</v>
      </c>
      <c r="B60" t="s">
        <v>13</v>
      </c>
      <c r="C60">
        <v>27</v>
      </c>
      <c r="D60">
        <v>24.4</v>
      </c>
      <c r="E60">
        <v>29.9</v>
      </c>
      <c r="F60">
        <v>5.6</v>
      </c>
      <c r="G60">
        <v>4.5</v>
      </c>
      <c r="H60">
        <v>7.1</v>
      </c>
      <c r="I60">
        <v>16.8</v>
      </c>
      <c r="J60">
        <v>15</v>
      </c>
      <c r="K60">
        <v>18.8</v>
      </c>
      <c r="L60">
        <v>15.5</v>
      </c>
      <c r="M60">
        <v>12.7</v>
      </c>
      <c r="N60">
        <v>18.899999999999999</v>
      </c>
      <c r="O60">
        <v>9.8000000000000007</v>
      </c>
      <c r="P60">
        <v>6.2</v>
      </c>
      <c r="Q60">
        <v>15.5</v>
      </c>
      <c r="R60">
        <v>11.9</v>
      </c>
      <c r="S60">
        <v>7.8</v>
      </c>
      <c r="T60">
        <v>18.3</v>
      </c>
    </row>
    <row r="61" spans="1:20" x14ac:dyDescent="0.25">
      <c r="A61">
        <v>2010</v>
      </c>
      <c r="B61" t="s">
        <v>20</v>
      </c>
      <c r="C61">
        <v>23.1</v>
      </c>
      <c r="D61">
        <v>20.6</v>
      </c>
      <c r="E61">
        <v>25.9</v>
      </c>
      <c r="F61">
        <v>5</v>
      </c>
      <c r="G61">
        <v>3.9</v>
      </c>
      <c r="H61">
        <v>6.3</v>
      </c>
      <c r="I61">
        <v>13.7</v>
      </c>
      <c r="J61">
        <v>12.1</v>
      </c>
      <c r="K61">
        <v>15.6</v>
      </c>
      <c r="L61">
        <v>8.4</v>
      </c>
      <c r="M61">
        <v>6.4</v>
      </c>
      <c r="N61">
        <v>11</v>
      </c>
      <c r="O61">
        <v>12.3</v>
      </c>
      <c r="P61">
        <v>7</v>
      </c>
      <c r="Q61">
        <v>21.7</v>
      </c>
      <c r="R61">
        <v>8.5</v>
      </c>
      <c r="S61">
        <v>4</v>
      </c>
      <c r="T61">
        <v>17.8</v>
      </c>
    </row>
    <row r="62" spans="1:20" x14ac:dyDescent="0.25">
      <c r="A62">
        <v>2010</v>
      </c>
      <c r="B62" t="s">
        <v>14</v>
      </c>
      <c r="C62">
        <v>36</v>
      </c>
      <c r="D62">
        <v>33.1</v>
      </c>
      <c r="E62">
        <v>39</v>
      </c>
      <c r="F62">
        <v>7.5</v>
      </c>
      <c r="G62">
        <v>6.2</v>
      </c>
      <c r="H62">
        <v>9</v>
      </c>
      <c r="I62">
        <v>22.7</v>
      </c>
      <c r="J62">
        <v>20.3</v>
      </c>
      <c r="K62">
        <v>25.3</v>
      </c>
      <c r="L62">
        <v>17.899999999999999</v>
      </c>
      <c r="M62">
        <v>15</v>
      </c>
      <c r="N62">
        <v>21.2</v>
      </c>
      <c r="O62">
        <v>21.4</v>
      </c>
      <c r="P62">
        <v>18.5</v>
      </c>
      <c r="Q62">
        <v>24.6</v>
      </c>
      <c r="R62">
        <v>21</v>
      </c>
      <c r="S62">
        <v>15.1</v>
      </c>
      <c r="T62">
        <v>29.2</v>
      </c>
    </row>
    <row r="63" spans="1:20" x14ac:dyDescent="0.25">
      <c r="A63">
        <v>2010</v>
      </c>
      <c r="B63" t="s">
        <v>21</v>
      </c>
      <c r="C63">
        <v>28.7</v>
      </c>
      <c r="D63">
        <v>26.4</v>
      </c>
      <c r="E63">
        <v>31.2</v>
      </c>
      <c r="F63">
        <v>5.6</v>
      </c>
      <c r="G63">
        <v>4.5999999999999996</v>
      </c>
      <c r="H63">
        <v>6.8</v>
      </c>
      <c r="I63">
        <v>18.899999999999999</v>
      </c>
      <c r="J63">
        <v>17.100000000000001</v>
      </c>
      <c r="K63">
        <v>20.9</v>
      </c>
      <c r="L63">
        <v>15.7</v>
      </c>
      <c r="M63">
        <v>13.4</v>
      </c>
      <c r="N63">
        <v>18.399999999999999</v>
      </c>
      <c r="O63">
        <v>9.6999999999999993</v>
      </c>
      <c r="P63">
        <v>7.5</v>
      </c>
      <c r="Q63">
        <v>12.6</v>
      </c>
      <c r="R63">
        <v>18.7</v>
      </c>
      <c r="S63">
        <v>13.2</v>
      </c>
      <c r="T63">
        <v>26.4</v>
      </c>
    </row>
    <row r="64" spans="1:20" x14ac:dyDescent="0.25">
      <c r="A64">
        <v>2010</v>
      </c>
      <c r="B64" t="s">
        <v>23</v>
      </c>
      <c r="C64">
        <v>29.2</v>
      </c>
      <c r="D64">
        <v>26.3</v>
      </c>
      <c r="E64">
        <v>32.4</v>
      </c>
      <c r="F64">
        <v>7.4</v>
      </c>
      <c r="G64">
        <v>6</v>
      </c>
      <c r="H64">
        <v>9.1</v>
      </c>
      <c r="I64">
        <v>19.100000000000001</v>
      </c>
      <c r="J64">
        <v>17.100000000000001</v>
      </c>
      <c r="K64">
        <v>21.3</v>
      </c>
      <c r="L64">
        <v>9</v>
      </c>
      <c r="M64">
        <v>3.7</v>
      </c>
      <c r="N64">
        <v>21.6</v>
      </c>
      <c r="O64">
        <v>16.600000000000001</v>
      </c>
      <c r="P64">
        <v>13.3</v>
      </c>
      <c r="Q64">
        <v>20.7</v>
      </c>
      <c r="R64">
        <v>5</v>
      </c>
      <c r="S64">
        <v>2.1</v>
      </c>
      <c r="T64">
        <v>12</v>
      </c>
    </row>
    <row r="65" spans="1:20" x14ac:dyDescent="0.25">
      <c r="A65">
        <v>2010</v>
      </c>
      <c r="B65" t="s">
        <v>24</v>
      </c>
      <c r="C65">
        <v>15.3</v>
      </c>
      <c r="D65">
        <v>13.6</v>
      </c>
      <c r="E65">
        <v>17.2</v>
      </c>
      <c r="F65">
        <v>3.1</v>
      </c>
      <c r="G65">
        <v>2.4</v>
      </c>
      <c r="H65">
        <v>4</v>
      </c>
      <c r="I65">
        <v>10.5</v>
      </c>
      <c r="J65">
        <v>9.1999999999999993</v>
      </c>
      <c r="K65">
        <v>11.9</v>
      </c>
      <c r="L65">
        <v>4.5999999999999996</v>
      </c>
      <c r="M65">
        <v>3.2</v>
      </c>
      <c r="N65">
        <v>6.6</v>
      </c>
      <c r="O65">
        <v>5.6</v>
      </c>
      <c r="P65">
        <v>4</v>
      </c>
      <c r="Q65">
        <v>7.9</v>
      </c>
      <c r="R65">
        <v>5.8</v>
      </c>
      <c r="S65">
        <v>2.9</v>
      </c>
      <c r="T65">
        <v>11.6</v>
      </c>
    </row>
    <row r="66" spans="1:20" x14ac:dyDescent="0.25">
      <c r="A66">
        <v>2012</v>
      </c>
      <c r="B66" t="s">
        <v>11</v>
      </c>
      <c r="C66">
        <v>24.2</v>
      </c>
      <c r="D66">
        <v>22</v>
      </c>
      <c r="E66">
        <v>26.7</v>
      </c>
      <c r="F66">
        <v>5.7</v>
      </c>
      <c r="G66">
        <v>4.7</v>
      </c>
      <c r="H66">
        <v>7</v>
      </c>
      <c r="I66">
        <v>16.899999999999999</v>
      </c>
      <c r="J66">
        <v>15</v>
      </c>
      <c r="K66">
        <v>19.100000000000001</v>
      </c>
      <c r="L66">
        <v>19.399999999999999</v>
      </c>
      <c r="M66">
        <v>14</v>
      </c>
      <c r="N66">
        <v>26.9</v>
      </c>
      <c r="O66">
        <v>11.3</v>
      </c>
      <c r="P66">
        <v>9.6</v>
      </c>
      <c r="Q66">
        <v>13.3</v>
      </c>
      <c r="R66">
        <v>13.3</v>
      </c>
      <c r="S66">
        <v>8.3000000000000007</v>
      </c>
      <c r="T66">
        <v>21.4</v>
      </c>
    </row>
    <row r="67" spans="1:20" x14ac:dyDescent="0.25">
      <c r="A67">
        <v>2012</v>
      </c>
      <c r="B67" t="s">
        <v>18</v>
      </c>
      <c r="C67">
        <v>14.1</v>
      </c>
      <c r="D67">
        <v>11.6</v>
      </c>
      <c r="E67">
        <v>17.100000000000001</v>
      </c>
      <c r="F67">
        <v>3.4</v>
      </c>
      <c r="G67">
        <v>2.2999999999999998</v>
      </c>
      <c r="H67">
        <v>5.0999999999999996</v>
      </c>
      <c r="I67">
        <v>8.9</v>
      </c>
      <c r="J67">
        <v>7.2</v>
      </c>
      <c r="K67">
        <v>11.1</v>
      </c>
      <c r="L67">
        <v>8</v>
      </c>
      <c r="M67">
        <v>5.6</v>
      </c>
      <c r="N67">
        <v>11.5</v>
      </c>
      <c r="O67" t="s">
        <v>236</v>
      </c>
      <c r="P67" t="s">
        <v>236</v>
      </c>
      <c r="Q67" t="s">
        <v>236</v>
      </c>
      <c r="R67" t="s">
        <v>236</v>
      </c>
      <c r="S67" t="s">
        <v>236</v>
      </c>
      <c r="T67" t="s">
        <v>236</v>
      </c>
    </row>
    <row r="68" spans="1:20" x14ac:dyDescent="0.25">
      <c r="A68">
        <v>2012</v>
      </c>
      <c r="B68" t="s">
        <v>19</v>
      </c>
      <c r="C68">
        <v>17.100000000000001</v>
      </c>
      <c r="D68">
        <v>15.4</v>
      </c>
      <c r="E68">
        <v>19</v>
      </c>
      <c r="F68">
        <v>4.2</v>
      </c>
      <c r="G68">
        <v>3.4</v>
      </c>
      <c r="H68">
        <v>5.2</v>
      </c>
      <c r="I68">
        <v>12.2</v>
      </c>
      <c r="J68">
        <v>10.9</v>
      </c>
      <c r="K68">
        <v>13.8</v>
      </c>
      <c r="L68">
        <v>10.5</v>
      </c>
      <c r="M68">
        <v>7.2</v>
      </c>
      <c r="N68">
        <v>15.1</v>
      </c>
      <c r="O68">
        <v>6.5</v>
      </c>
      <c r="P68">
        <v>5.2</v>
      </c>
      <c r="Q68">
        <v>8</v>
      </c>
      <c r="R68">
        <v>8.4</v>
      </c>
      <c r="S68">
        <v>5.2</v>
      </c>
      <c r="T68">
        <v>13.5</v>
      </c>
    </row>
    <row r="69" spans="1:20" x14ac:dyDescent="0.25">
      <c r="A69">
        <v>2012</v>
      </c>
      <c r="B69" t="s">
        <v>12</v>
      </c>
      <c r="C69">
        <v>25.6</v>
      </c>
      <c r="D69">
        <v>23.7</v>
      </c>
      <c r="E69">
        <v>27.6</v>
      </c>
      <c r="F69">
        <v>5.2</v>
      </c>
      <c r="G69">
        <v>4.3</v>
      </c>
      <c r="H69">
        <v>6.1</v>
      </c>
      <c r="I69">
        <v>18.3</v>
      </c>
      <c r="J69">
        <v>16.3</v>
      </c>
      <c r="K69">
        <v>20.5</v>
      </c>
      <c r="L69">
        <v>13.7</v>
      </c>
      <c r="M69">
        <v>12.2</v>
      </c>
      <c r="N69">
        <v>15.4</v>
      </c>
      <c r="O69">
        <v>9</v>
      </c>
      <c r="P69">
        <v>7.2</v>
      </c>
      <c r="Q69">
        <v>11.2</v>
      </c>
      <c r="R69">
        <v>13.7</v>
      </c>
      <c r="S69">
        <v>10.3</v>
      </c>
      <c r="T69">
        <v>18.100000000000001</v>
      </c>
    </row>
    <row r="70" spans="1:20" x14ac:dyDescent="0.25">
      <c r="A70">
        <v>2012</v>
      </c>
      <c r="B70" t="s">
        <v>13</v>
      </c>
      <c r="C70">
        <v>29.4</v>
      </c>
      <c r="D70">
        <v>25</v>
      </c>
      <c r="E70">
        <v>34.6</v>
      </c>
      <c r="F70">
        <v>6.2</v>
      </c>
      <c r="G70">
        <v>4.3</v>
      </c>
      <c r="H70">
        <v>9</v>
      </c>
      <c r="I70">
        <v>18.5</v>
      </c>
      <c r="J70">
        <v>15.1</v>
      </c>
      <c r="K70">
        <v>22.7</v>
      </c>
      <c r="L70">
        <v>18.600000000000001</v>
      </c>
      <c r="M70">
        <v>14.4</v>
      </c>
      <c r="N70">
        <v>24</v>
      </c>
      <c r="O70">
        <v>12.2</v>
      </c>
      <c r="P70">
        <v>6.1</v>
      </c>
      <c r="Q70">
        <v>24.4</v>
      </c>
      <c r="R70">
        <v>10.1</v>
      </c>
      <c r="S70">
        <v>4.8</v>
      </c>
      <c r="T70">
        <v>21.1</v>
      </c>
    </row>
    <row r="71" spans="1:20" x14ac:dyDescent="0.25">
      <c r="A71">
        <v>2012</v>
      </c>
      <c r="B71" t="s">
        <v>20</v>
      </c>
      <c r="C71">
        <v>18.899999999999999</v>
      </c>
      <c r="D71">
        <v>16.7</v>
      </c>
      <c r="E71">
        <v>21.4</v>
      </c>
      <c r="F71">
        <v>3.8</v>
      </c>
      <c r="G71">
        <v>2.8</v>
      </c>
      <c r="H71">
        <v>5</v>
      </c>
      <c r="I71">
        <v>12</v>
      </c>
      <c r="J71">
        <v>10.5</v>
      </c>
      <c r="K71">
        <v>13.8</v>
      </c>
      <c r="L71">
        <v>9</v>
      </c>
      <c r="M71">
        <v>7</v>
      </c>
      <c r="N71">
        <v>11.7</v>
      </c>
      <c r="O71">
        <v>8.1</v>
      </c>
      <c r="P71">
        <v>4.2</v>
      </c>
      <c r="Q71">
        <v>15.6</v>
      </c>
      <c r="R71" t="s">
        <v>236</v>
      </c>
      <c r="S71" t="s">
        <v>236</v>
      </c>
      <c r="T71" t="s">
        <v>236</v>
      </c>
    </row>
    <row r="72" spans="1:20" x14ac:dyDescent="0.25">
      <c r="A72">
        <v>2012</v>
      </c>
      <c r="B72" t="s">
        <v>14</v>
      </c>
      <c r="C72">
        <v>39.1</v>
      </c>
      <c r="D72">
        <v>36.200000000000003</v>
      </c>
      <c r="E72">
        <v>42.2</v>
      </c>
      <c r="F72">
        <v>9.3000000000000007</v>
      </c>
      <c r="G72">
        <v>7.9</v>
      </c>
      <c r="H72">
        <v>10.9</v>
      </c>
      <c r="I72">
        <v>26.6</v>
      </c>
      <c r="J72">
        <v>24</v>
      </c>
      <c r="K72">
        <v>29.5</v>
      </c>
      <c r="L72">
        <v>23.7</v>
      </c>
      <c r="M72">
        <v>20.3</v>
      </c>
      <c r="N72">
        <v>27.5</v>
      </c>
      <c r="O72">
        <v>17.600000000000001</v>
      </c>
      <c r="P72">
        <v>15.1</v>
      </c>
      <c r="Q72">
        <v>20.399999999999999</v>
      </c>
      <c r="R72">
        <v>21.9</v>
      </c>
      <c r="S72">
        <v>16</v>
      </c>
      <c r="T72">
        <v>30</v>
      </c>
    </row>
    <row r="73" spans="1:20" x14ac:dyDescent="0.25">
      <c r="A73">
        <v>2012</v>
      </c>
      <c r="B73" t="s">
        <v>21</v>
      </c>
      <c r="C73">
        <v>27.5</v>
      </c>
      <c r="D73">
        <v>25.3</v>
      </c>
      <c r="E73">
        <v>29.9</v>
      </c>
      <c r="F73">
        <v>6</v>
      </c>
      <c r="G73">
        <v>5</v>
      </c>
      <c r="H73">
        <v>7.2</v>
      </c>
      <c r="I73">
        <v>18.899999999999999</v>
      </c>
      <c r="J73">
        <v>17.100000000000001</v>
      </c>
      <c r="K73">
        <v>20.8</v>
      </c>
      <c r="L73">
        <v>15.5</v>
      </c>
      <c r="M73">
        <v>13.2</v>
      </c>
      <c r="N73">
        <v>18.2</v>
      </c>
      <c r="O73">
        <v>9.1</v>
      </c>
      <c r="P73">
        <v>7</v>
      </c>
      <c r="Q73">
        <v>11.7</v>
      </c>
      <c r="R73">
        <v>18.399999999999999</v>
      </c>
      <c r="S73">
        <v>13.2</v>
      </c>
      <c r="T73">
        <v>25.6</v>
      </c>
    </row>
    <row r="74" spans="1:20" x14ac:dyDescent="0.25">
      <c r="A74">
        <v>2012</v>
      </c>
      <c r="B74" t="s">
        <v>15</v>
      </c>
      <c r="C74">
        <v>19.899999999999999</v>
      </c>
      <c r="D74">
        <v>17.600000000000001</v>
      </c>
      <c r="E74">
        <v>22.5</v>
      </c>
      <c r="F74">
        <v>4.5999999999999996</v>
      </c>
      <c r="G74">
        <v>3.5</v>
      </c>
      <c r="H74">
        <v>6</v>
      </c>
      <c r="I74">
        <v>12.7</v>
      </c>
      <c r="J74">
        <v>10.8</v>
      </c>
      <c r="K74">
        <v>14.8</v>
      </c>
      <c r="L74">
        <v>10.6</v>
      </c>
      <c r="M74">
        <v>8.6999999999999993</v>
      </c>
      <c r="N74">
        <v>12.9</v>
      </c>
      <c r="O74">
        <v>6.6</v>
      </c>
      <c r="P74">
        <v>3.8</v>
      </c>
      <c r="Q74">
        <v>11.4</v>
      </c>
      <c r="R74" t="s">
        <v>236</v>
      </c>
      <c r="S74" t="s">
        <v>236</v>
      </c>
      <c r="T74" t="s">
        <v>236</v>
      </c>
    </row>
    <row r="75" spans="1:20" x14ac:dyDescent="0.25">
      <c r="A75">
        <v>2012</v>
      </c>
      <c r="B75" t="s">
        <v>23</v>
      </c>
      <c r="C75">
        <v>27.7</v>
      </c>
      <c r="D75">
        <v>24.9</v>
      </c>
      <c r="E75">
        <v>30.7</v>
      </c>
      <c r="F75">
        <v>6.4</v>
      </c>
      <c r="G75">
        <v>5.0999999999999996</v>
      </c>
      <c r="H75">
        <v>8</v>
      </c>
      <c r="I75">
        <v>17.7</v>
      </c>
      <c r="J75">
        <v>15.8</v>
      </c>
      <c r="K75">
        <v>19.7</v>
      </c>
      <c r="L75">
        <v>12.3</v>
      </c>
      <c r="M75">
        <v>5.9</v>
      </c>
      <c r="N75">
        <v>25.8</v>
      </c>
      <c r="O75">
        <v>13.2</v>
      </c>
      <c r="P75">
        <v>10.3</v>
      </c>
      <c r="Q75">
        <v>16.899999999999999</v>
      </c>
      <c r="R75">
        <v>5.2</v>
      </c>
      <c r="S75">
        <v>2.2999999999999998</v>
      </c>
      <c r="T75">
        <v>11.6</v>
      </c>
    </row>
    <row r="76" spans="1:20" x14ac:dyDescent="0.25">
      <c r="A76">
        <v>2012</v>
      </c>
      <c r="B76" t="s">
        <v>24</v>
      </c>
      <c r="C76">
        <v>17.2</v>
      </c>
      <c r="D76">
        <v>15.4</v>
      </c>
      <c r="E76">
        <v>19.2</v>
      </c>
      <c r="F76">
        <v>4.0999999999999996</v>
      </c>
      <c r="G76">
        <v>3.2</v>
      </c>
      <c r="H76">
        <v>5.2</v>
      </c>
      <c r="I76">
        <v>12</v>
      </c>
      <c r="J76">
        <v>10.6</v>
      </c>
      <c r="K76">
        <v>13.5</v>
      </c>
      <c r="L76">
        <v>5.8</v>
      </c>
      <c r="M76">
        <v>4.2</v>
      </c>
      <c r="N76">
        <v>8</v>
      </c>
      <c r="O76">
        <v>7.4</v>
      </c>
      <c r="P76">
        <v>5.5</v>
      </c>
      <c r="Q76">
        <v>10</v>
      </c>
      <c r="R76">
        <v>3.6</v>
      </c>
      <c r="S76">
        <v>1.5</v>
      </c>
      <c r="T76">
        <v>8.6</v>
      </c>
    </row>
    <row r="77" spans="1:20" x14ac:dyDescent="0.25">
      <c r="A77">
        <v>2014</v>
      </c>
      <c r="B77" t="s">
        <v>11</v>
      </c>
      <c r="C77">
        <v>21.1</v>
      </c>
      <c r="D77">
        <v>18.7</v>
      </c>
      <c r="E77">
        <v>23.8</v>
      </c>
      <c r="F77">
        <v>6.6</v>
      </c>
      <c r="G77">
        <v>5.3</v>
      </c>
      <c r="H77">
        <v>8.1999999999999993</v>
      </c>
      <c r="I77">
        <v>16.2</v>
      </c>
      <c r="J77">
        <v>14.1</v>
      </c>
      <c r="K77">
        <v>18.600000000000001</v>
      </c>
      <c r="L77">
        <v>19.5</v>
      </c>
      <c r="M77">
        <v>13.3</v>
      </c>
      <c r="N77">
        <v>28.6</v>
      </c>
      <c r="O77">
        <v>10.3</v>
      </c>
      <c r="P77">
        <v>8.5</v>
      </c>
      <c r="Q77">
        <v>12.5</v>
      </c>
      <c r="R77">
        <v>10.3</v>
      </c>
      <c r="S77">
        <v>5.5</v>
      </c>
      <c r="T77">
        <v>19.100000000000001</v>
      </c>
    </row>
    <row r="78" spans="1:20" x14ac:dyDescent="0.25">
      <c r="A78">
        <v>2014</v>
      </c>
      <c r="B78" t="s">
        <v>18</v>
      </c>
      <c r="C78">
        <v>20.5</v>
      </c>
      <c r="D78">
        <v>18.600000000000001</v>
      </c>
      <c r="E78">
        <v>22.5</v>
      </c>
      <c r="F78">
        <v>5.4</v>
      </c>
      <c r="G78">
        <v>4.5</v>
      </c>
      <c r="H78">
        <v>6.5</v>
      </c>
      <c r="I78">
        <v>13.9</v>
      </c>
      <c r="J78">
        <v>12.6</v>
      </c>
      <c r="K78">
        <v>15.5</v>
      </c>
      <c r="L78">
        <v>10.4</v>
      </c>
      <c r="M78">
        <v>8.3000000000000007</v>
      </c>
      <c r="N78">
        <v>12.9</v>
      </c>
      <c r="O78">
        <v>8.4</v>
      </c>
      <c r="P78">
        <v>6.2</v>
      </c>
      <c r="Q78">
        <v>11.3</v>
      </c>
      <c r="R78">
        <v>14.2</v>
      </c>
      <c r="S78">
        <v>8.1</v>
      </c>
      <c r="T78">
        <v>25.1</v>
      </c>
    </row>
    <row r="79" spans="1:20" x14ac:dyDescent="0.25">
      <c r="A79">
        <v>2014</v>
      </c>
      <c r="B79" t="s">
        <v>19</v>
      </c>
      <c r="C79">
        <v>21.8</v>
      </c>
      <c r="D79">
        <v>19.899999999999999</v>
      </c>
      <c r="E79">
        <v>23.9</v>
      </c>
      <c r="F79">
        <v>5.5</v>
      </c>
      <c r="G79">
        <v>4.5999999999999996</v>
      </c>
      <c r="H79">
        <v>6.7</v>
      </c>
      <c r="I79">
        <v>15</v>
      </c>
      <c r="J79">
        <v>13.5</v>
      </c>
      <c r="K79">
        <v>16.7</v>
      </c>
      <c r="L79">
        <v>11.4</v>
      </c>
      <c r="M79">
        <v>8</v>
      </c>
      <c r="N79">
        <v>16.2</v>
      </c>
      <c r="O79">
        <v>10.6</v>
      </c>
      <c r="P79">
        <v>9</v>
      </c>
      <c r="Q79">
        <v>12.5</v>
      </c>
      <c r="R79">
        <v>7.9</v>
      </c>
      <c r="S79">
        <v>4.8</v>
      </c>
      <c r="T79">
        <v>12.9</v>
      </c>
    </row>
    <row r="80" spans="1:20" x14ac:dyDescent="0.25">
      <c r="A80">
        <v>2014</v>
      </c>
      <c r="B80" t="s">
        <v>12</v>
      </c>
      <c r="C80">
        <v>27.9</v>
      </c>
      <c r="D80">
        <v>25.9</v>
      </c>
      <c r="E80">
        <v>30</v>
      </c>
      <c r="F80">
        <v>5.7</v>
      </c>
      <c r="G80">
        <v>4.8</v>
      </c>
      <c r="H80">
        <v>6.7</v>
      </c>
      <c r="I80">
        <v>17.899999999999999</v>
      </c>
      <c r="J80">
        <v>16</v>
      </c>
      <c r="K80">
        <v>20.2</v>
      </c>
      <c r="L80">
        <v>17.100000000000001</v>
      </c>
      <c r="M80">
        <v>15.4</v>
      </c>
      <c r="N80">
        <v>18.899999999999999</v>
      </c>
      <c r="O80">
        <v>12.6</v>
      </c>
      <c r="P80">
        <v>10.6</v>
      </c>
      <c r="Q80">
        <v>15</v>
      </c>
      <c r="R80">
        <v>11.9</v>
      </c>
      <c r="S80">
        <v>8.9</v>
      </c>
      <c r="T80">
        <v>16.100000000000001</v>
      </c>
    </row>
    <row r="81" spans="1:20" x14ac:dyDescent="0.25">
      <c r="A81">
        <v>2014</v>
      </c>
      <c r="B81" t="s">
        <v>13</v>
      </c>
      <c r="C81">
        <v>32.700000000000003</v>
      </c>
      <c r="D81">
        <v>28.1</v>
      </c>
      <c r="E81">
        <v>38.200000000000003</v>
      </c>
      <c r="F81">
        <v>7.2</v>
      </c>
      <c r="G81">
        <v>5.2</v>
      </c>
      <c r="H81">
        <v>10</v>
      </c>
      <c r="I81">
        <v>19.5</v>
      </c>
      <c r="J81">
        <v>16</v>
      </c>
      <c r="K81">
        <v>23.8</v>
      </c>
      <c r="L81">
        <v>16.5</v>
      </c>
      <c r="M81">
        <v>12.7</v>
      </c>
      <c r="N81">
        <v>21.4</v>
      </c>
      <c r="O81">
        <v>15.7</v>
      </c>
      <c r="P81">
        <v>9.1</v>
      </c>
      <c r="Q81">
        <v>27</v>
      </c>
      <c r="R81">
        <v>13.9</v>
      </c>
      <c r="S81">
        <v>7.5</v>
      </c>
      <c r="T81">
        <v>25.8</v>
      </c>
    </row>
    <row r="82" spans="1:20" x14ac:dyDescent="0.25">
      <c r="A82">
        <v>2014</v>
      </c>
      <c r="B82" t="s">
        <v>26</v>
      </c>
      <c r="C82">
        <v>39</v>
      </c>
      <c r="D82">
        <v>33.799999999999997</v>
      </c>
      <c r="E82">
        <v>44.9</v>
      </c>
      <c r="F82">
        <v>8.5</v>
      </c>
      <c r="G82">
        <v>6.3</v>
      </c>
      <c r="H82">
        <v>11.6</v>
      </c>
      <c r="I82">
        <v>24.3</v>
      </c>
      <c r="J82">
        <v>19.8</v>
      </c>
      <c r="K82">
        <v>29.8</v>
      </c>
      <c r="L82">
        <v>27.2</v>
      </c>
      <c r="M82">
        <v>21.7</v>
      </c>
      <c r="N82">
        <v>34.200000000000003</v>
      </c>
      <c r="O82">
        <v>20.9</v>
      </c>
      <c r="P82">
        <v>14.7</v>
      </c>
      <c r="Q82">
        <v>29.7</v>
      </c>
      <c r="R82">
        <v>17.8</v>
      </c>
      <c r="S82">
        <v>12.3</v>
      </c>
      <c r="T82">
        <v>25.7</v>
      </c>
    </row>
    <row r="83" spans="1:20" x14ac:dyDescent="0.25">
      <c r="A83">
        <v>2014</v>
      </c>
      <c r="B83" t="s">
        <v>20</v>
      </c>
      <c r="C83">
        <v>22.2</v>
      </c>
      <c r="D83">
        <v>19.8</v>
      </c>
      <c r="E83">
        <v>25</v>
      </c>
      <c r="F83">
        <v>5.6</v>
      </c>
      <c r="G83">
        <v>4.4000000000000004</v>
      </c>
      <c r="H83">
        <v>7</v>
      </c>
      <c r="I83">
        <v>14.1</v>
      </c>
      <c r="J83">
        <v>12.4</v>
      </c>
      <c r="K83">
        <v>16</v>
      </c>
      <c r="L83">
        <v>10.8</v>
      </c>
      <c r="M83">
        <v>8.6</v>
      </c>
      <c r="N83">
        <v>13.6</v>
      </c>
      <c r="O83">
        <v>4.9000000000000004</v>
      </c>
      <c r="P83">
        <v>2.2000000000000002</v>
      </c>
      <c r="Q83">
        <v>10.9</v>
      </c>
      <c r="R83">
        <v>10.7</v>
      </c>
      <c r="S83">
        <v>5.8</v>
      </c>
      <c r="T83">
        <v>20</v>
      </c>
    </row>
    <row r="84" spans="1:20" x14ac:dyDescent="0.25">
      <c r="A84">
        <v>2014</v>
      </c>
      <c r="B84" t="s">
        <v>14</v>
      </c>
      <c r="C84">
        <v>45.5</v>
      </c>
      <c r="D84">
        <v>42.4</v>
      </c>
      <c r="E84">
        <v>48.9</v>
      </c>
      <c r="F84">
        <v>12.3</v>
      </c>
      <c r="G84">
        <v>10.7</v>
      </c>
      <c r="H84">
        <v>14.1</v>
      </c>
      <c r="I84">
        <v>30.2</v>
      </c>
      <c r="J84">
        <v>27.4</v>
      </c>
      <c r="K84">
        <v>33.299999999999997</v>
      </c>
      <c r="L84">
        <v>26.8</v>
      </c>
      <c r="M84">
        <v>23.3</v>
      </c>
      <c r="N84">
        <v>30.9</v>
      </c>
      <c r="O84">
        <v>29.3</v>
      </c>
      <c r="P84">
        <v>26.2</v>
      </c>
      <c r="Q84">
        <v>32.9</v>
      </c>
      <c r="R84">
        <v>19.2</v>
      </c>
      <c r="S84">
        <v>13.9</v>
      </c>
      <c r="T84">
        <v>26.6</v>
      </c>
    </row>
    <row r="85" spans="1:20" x14ac:dyDescent="0.25">
      <c r="A85">
        <v>2014</v>
      </c>
      <c r="B85" t="s">
        <v>21</v>
      </c>
      <c r="C85">
        <v>28</v>
      </c>
      <c r="D85">
        <v>25.5</v>
      </c>
      <c r="E85">
        <v>30.8</v>
      </c>
      <c r="F85">
        <v>6.5</v>
      </c>
      <c r="G85">
        <v>5.3</v>
      </c>
      <c r="H85">
        <v>7.9</v>
      </c>
      <c r="I85">
        <v>18.600000000000001</v>
      </c>
      <c r="J85">
        <v>16.5</v>
      </c>
      <c r="K85">
        <v>20.9</v>
      </c>
      <c r="L85">
        <v>16.100000000000001</v>
      </c>
      <c r="M85">
        <v>13.5</v>
      </c>
      <c r="N85">
        <v>19.2</v>
      </c>
      <c r="O85">
        <v>11.9</v>
      </c>
      <c r="P85">
        <v>9.3000000000000007</v>
      </c>
      <c r="Q85">
        <v>15.2</v>
      </c>
      <c r="R85">
        <v>19.100000000000001</v>
      </c>
      <c r="S85">
        <v>13.7</v>
      </c>
      <c r="T85">
        <v>26.8</v>
      </c>
    </row>
    <row r="86" spans="1:20" x14ac:dyDescent="0.25">
      <c r="A86">
        <v>2014</v>
      </c>
      <c r="B86" t="s">
        <v>27</v>
      </c>
      <c r="C86">
        <v>25.3</v>
      </c>
      <c r="D86">
        <v>22.6</v>
      </c>
      <c r="E86">
        <v>28.2</v>
      </c>
      <c r="F86">
        <v>5.4</v>
      </c>
      <c r="G86">
        <v>4.2</v>
      </c>
      <c r="H86">
        <v>6.9</v>
      </c>
      <c r="I86">
        <v>16.100000000000001</v>
      </c>
      <c r="J86">
        <v>14.3</v>
      </c>
      <c r="K86">
        <v>18.2</v>
      </c>
      <c r="L86">
        <v>12.5</v>
      </c>
      <c r="M86">
        <v>9.6999999999999993</v>
      </c>
      <c r="N86">
        <v>16</v>
      </c>
      <c r="O86">
        <v>10.5</v>
      </c>
      <c r="P86">
        <v>7.6</v>
      </c>
      <c r="Q86">
        <v>14.7</v>
      </c>
      <c r="R86">
        <v>12.5</v>
      </c>
      <c r="S86">
        <v>6.7</v>
      </c>
      <c r="T86">
        <v>23.3</v>
      </c>
    </row>
    <row r="87" spans="1:20" x14ac:dyDescent="0.25">
      <c r="A87">
        <v>2014</v>
      </c>
      <c r="B87" t="s">
        <v>24</v>
      </c>
      <c r="C87">
        <v>21.4</v>
      </c>
      <c r="D87">
        <v>19.399999999999999</v>
      </c>
      <c r="E87">
        <v>23.7</v>
      </c>
      <c r="F87">
        <v>6.4</v>
      </c>
      <c r="G87">
        <v>5.3</v>
      </c>
      <c r="H87">
        <v>7.7</v>
      </c>
      <c r="I87">
        <v>15.2</v>
      </c>
      <c r="J87">
        <v>13.6</v>
      </c>
      <c r="K87">
        <v>17</v>
      </c>
      <c r="L87">
        <v>11.3</v>
      </c>
      <c r="M87">
        <v>8.9</v>
      </c>
      <c r="N87">
        <v>14.2</v>
      </c>
      <c r="O87">
        <v>12.5</v>
      </c>
      <c r="P87">
        <v>10</v>
      </c>
      <c r="Q87">
        <v>15.6</v>
      </c>
      <c r="R87">
        <v>10.199999999999999</v>
      </c>
      <c r="S87">
        <v>6.1</v>
      </c>
      <c r="T87">
        <v>16.899999999999999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6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0.140625" style="11" bestFit="1" customWidth="1"/>
    <col min="2" max="2" width="17.28515625" style="12" bestFit="1" customWidth="1"/>
    <col min="3" max="3" width="15.42578125" style="11" bestFit="1" customWidth="1"/>
    <col min="4" max="4" width="13.140625" style="27" bestFit="1" customWidth="1"/>
    <col min="5" max="5" width="13.28515625" style="27" bestFit="1" customWidth="1"/>
    <col min="6" max="6" width="9.5703125" style="11" bestFit="1" customWidth="1"/>
    <col min="7" max="7" width="11.5703125" style="11" bestFit="1" customWidth="1"/>
    <col min="8" max="8" width="18.7109375" style="14" bestFit="1" customWidth="1"/>
    <col min="9" max="9" width="22" style="14" bestFit="1" customWidth="1"/>
    <col min="10" max="10" width="20" style="15" bestFit="1" customWidth="1"/>
    <col min="11" max="11" width="23.85546875" style="15" bestFit="1" customWidth="1"/>
    <col min="12" max="12" width="8.140625" style="25" customWidth="1"/>
    <col min="13" max="13" width="15.140625" style="17" bestFit="1" customWidth="1"/>
    <col min="14" max="14" width="15.28515625" style="17" bestFit="1" customWidth="1"/>
    <col min="15" max="16" width="2" style="25" customWidth="1"/>
    <col min="17" max="18" width="8.140625" style="16" customWidth="1"/>
    <col min="19" max="19" width="20.7109375" style="17" bestFit="1" customWidth="1"/>
    <col min="20" max="20" width="20.85546875" style="17" bestFit="1" customWidth="1"/>
    <col min="21" max="22" width="2" style="25" customWidth="1"/>
    <col min="23" max="24" width="8.140625" style="25" customWidth="1"/>
    <col min="25" max="25" width="24.5703125" style="17" bestFit="1" customWidth="1"/>
    <col min="26" max="26" width="24.7109375" style="17" bestFit="1" customWidth="1"/>
    <col min="27" max="28" width="2" style="25" customWidth="1"/>
    <col min="29" max="29" width="8.140625" style="16" customWidth="1"/>
    <col min="30" max="30" width="34.7109375" style="11" bestFit="1" customWidth="1"/>
    <col min="31" max="31" width="34.85546875" style="11" bestFit="1" customWidth="1"/>
    <col min="32" max="33" width="2" style="25" customWidth="1"/>
    <col min="34" max="51" width="12.85546875" style="11" customWidth="1"/>
    <col min="52" max="16384" width="9.140625" style="11"/>
  </cols>
  <sheetData>
    <row r="1" spans="1:51" s="32" customFormat="1" x14ac:dyDescent="0.25">
      <c r="B1" s="33"/>
      <c r="C1" s="32" t="s">
        <v>9</v>
      </c>
      <c r="D1" s="32" t="s">
        <v>9</v>
      </c>
      <c r="E1" s="32" t="s">
        <v>9</v>
      </c>
      <c r="J1" s="33"/>
      <c r="K1" s="33"/>
      <c r="L1" s="33"/>
      <c r="M1" s="34"/>
      <c r="N1" s="34"/>
      <c r="O1" s="33"/>
      <c r="P1" s="33"/>
      <c r="S1" s="34"/>
      <c r="T1" s="34"/>
      <c r="U1" s="33"/>
      <c r="V1" s="33"/>
      <c r="W1" s="33"/>
      <c r="X1" s="33"/>
      <c r="Y1" s="34"/>
      <c r="Z1" s="34"/>
      <c r="AA1" s="33"/>
      <c r="AB1" s="33"/>
      <c r="AF1" s="33"/>
      <c r="AG1" s="33"/>
      <c r="AH1" s="31" t="s">
        <v>218</v>
      </c>
      <c r="AI1" s="31" t="s">
        <v>219</v>
      </c>
      <c r="AJ1" s="31" t="s">
        <v>220</v>
      </c>
      <c r="AK1" s="31" t="s">
        <v>221</v>
      </c>
      <c r="AL1" s="31" t="s">
        <v>222</v>
      </c>
      <c r="AM1" s="31" t="s">
        <v>223</v>
      </c>
      <c r="AN1" s="31" t="s">
        <v>224</v>
      </c>
      <c r="AO1" s="31" t="s">
        <v>225</v>
      </c>
      <c r="AP1" s="31" t="s">
        <v>226</v>
      </c>
      <c r="AQ1" s="31" t="s">
        <v>227</v>
      </c>
      <c r="AR1" s="31" t="s">
        <v>228</v>
      </c>
      <c r="AS1" s="31" t="s">
        <v>229</v>
      </c>
      <c r="AT1" s="31" t="s">
        <v>230</v>
      </c>
      <c r="AU1" s="31" t="s">
        <v>231</v>
      </c>
      <c r="AV1" s="31" t="s">
        <v>232</v>
      </c>
      <c r="AW1" s="31" t="s">
        <v>233</v>
      </c>
      <c r="AX1" s="31" t="s">
        <v>234</v>
      </c>
      <c r="AY1" s="31" t="s">
        <v>235</v>
      </c>
    </row>
    <row r="2" spans="1:51" s="13" customFormat="1" ht="60" x14ac:dyDescent="0.25">
      <c r="A2" s="13" t="s">
        <v>9</v>
      </c>
      <c r="B2" s="20" t="s">
        <v>10</v>
      </c>
      <c r="C2" s="13" t="s">
        <v>2</v>
      </c>
      <c r="D2" s="13" t="s">
        <v>3</v>
      </c>
      <c r="E2" s="13" t="s">
        <v>4</v>
      </c>
      <c r="F2" s="13" t="s">
        <v>1</v>
      </c>
      <c r="G2" s="13" t="s">
        <v>0</v>
      </c>
      <c r="H2" s="21" t="s">
        <v>142</v>
      </c>
      <c r="I2" s="21" t="s">
        <v>141</v>
      </c>
      <c r="J2" s="22" t="s">
        <v>193</v>
      </c>
      <c r="K2" s="22" t="s">
        <v>194</v>
      </c>
      <c r="L2" s="23" t="s">
        <v>127</v>
      </c>
      <c r="M2" s="19" t="s">
        <v>117</v>
      </c>
      <c r="N2" s="19" t="s">
        <v>118</v>
      </c>
      <c r="O2" s="23" t="s">
        <v>139</v>
      </c>
      <c r="P2" s="23" t="s">
        <v>140</v>
      </c>
      <c r="Q2" s="23" t="s">
        <v>119</v>
      </c>
      <c r="R2" s="23" t="s">
        <v>120</v>
      </c>
      <c r="S2" s="19" t="s">
        <v>121</v>
      </c>
      <c r="T2" s="19" t="s">
        <v>122</v>
      </c>
      <c r="U2" s="23" t="s">
        <v>135</v>
      </c>
      <c r="V2" s="23" t="s">
        <v>134</v>
      </c>
      <c r="W2" s="23" t="s">
        <v>123</v>
      </c>
      <c r="X2" s="23" t="s">
        <v>126</v>
      </c>
      <c r="Y2" s="19" t="s">
        <v>124</v>
      </c>
      <c r="Z2" s="19" t="s">
        <v>125</v>
      </c>
      <c r="AA2" s="23" t="s">
        <v>132</v>
      </c>
      <c r="AB2" s="23" t="s">
        <v>133</v>
      </c>
      <c r="AC2" s="24" t="s">
        <v>131</v>
      </c>
      <c r="AD2" s="19" t="s">
        <v>128</v>
      </c>
      <c r="AE2" s="19" t="s">
        <v>129</v>
      </c>
      <c r="AF2" s="23" t="s">
        <v>137</v>
      </c>
      <c r="AG2" s="23" t="s">
        <v>136</v>
      </c>
      <c r="AH2" s="30" t="str">
        <f>VLOOKUP(AH1,'Data Key'!$D:$E,2,FALSE)</f>
        <v>Male Prevalence</v>
      </c>
      <c r="AI2" s="30" t="str">
        <f>VLOOKUP(AI1,'Data Key'!$D:$E,2,FALSE)</f>
        <v>Male Lower CI</v>
      </c>
      <c r="AJ2" s="30" t="str">
        <f>VLOOKUP(AJ1,'Data Key'!$D:$E,2,FALSE)</f>
        <v>Male Upper CI</v>
      </c>
      <c r="AK2" s="30" t="str">
        <f>VLOOKUP(AK1,'Data Key'!$D:$E,2,FALSE)</f>
        <v>Female Prevalence</v>
      </c>
      <c r="AL2" s="30" t="str">
        <f>VLOOKUP(AL1,'Data Key'!$D:$E,2,FALSE)</f>
        <v>Female Lower CI</v>
      </c>
      <c r="AM2" s="30" t="str">
        <f>VLOOKUP(AM1,'Data Key'!$D:$E,2,FALSE)</f>
        <v>Female Upper CI</v>
      </c>
      <c r="AN2" s="30" t="str">
        <f>VLOOKUP(AN1,'Data Key'!$D:$E,2,FALSE)</f>
        <v>Non-hispanic white Prevalence</v>
      </c>
      <c r="AO2" s="30" t="str">
        <f>VLOOKUP(AO1,'Data Key'!$D:$E,2,FALSE)</f>
        <v>Non-hispanic white Lower CI</v>
      </c>
      <c r="AP2" s="30" t="str">
        <f>VLOOKUP(AP1,'Data Key'!$D:$E,2,FALSE)</f>
        <v>Non-hispanic white Upper CI</v>
      </c>
      <c r="AQ2" s="30" t="str">
        <f>VLOOKUP(AQ1,'Data Key'!$D:$E,2,FALSE)</f>
        <v>Non-hispanic black Prevalence</v>
      </c>
      <c r="AR2" s="30" t="str">
        <f>VLOOKUP(AR1,'Data Key'!$D:$E,2,FALSE)</f>
        <v>Non-hispanic black Lower CI</v>
      </c>
      <c r="AS2" s="30" t="str">
        <f>VLOOKUP(AS1,'Data Key'!$D:$E,2,FALSE)</f>
        <v>Non-hispanic black Upper CI</v>
      </c>
      <c r="AT2" s="30" t="str">
        <f>VLOOKUP(AT1,'Data Key'!$D:$E,2,FALSE)</f>
        <v>Hispanic Prevalence</v>
      </c>
      <c r="AU2" s="30" t="str">
        <f>VLOOKUP(AU1,'Data Key'!$D:$E,2,FALSE)</f>
        <v>Hispanic Lower CI</v>
      </c>
      <c r="AV2" s="30" t="str">
        <f>VLOOKUP(AV1,'Data Key'!$D:$E,2,FALSE)</f>
        <v>Hispanic Upper CI</v>
      </c>
      <c r="AW2" s="30" t="str">
        <f>VLOOKUP(AW1,'Data Key'!$D:$E,2,FALSE)</f>
        <v>Asian or Pacific Islander Prevalence</v>
      </c>
      <c r="AX2" s="30" t="str">
        <f>VLOOKUP(AX1,'Data Key'!$D:$E,2,FALSE)</f>
        <v>Asian or Pacific Islander Lower CI</v>
      </c>
      <c r="AY2" s="30" t="str">
        <f>VLOOKUP(AY1,'Data Key'!$D:$E,2,FALSE)</f>
        <v>Asian or Pacific Islander Upper CI</v>
      </c>
    </row>
    <row r="3" spans="1:51" x14ac:dyDescent="0.25">
      <c r="A3" s="11" t="s">
        <v>11</v>
      </c>
      <c r="B3" s="12">
        <v>45322</v>
      </c>
      <c r="C3" s="11">
        <v>6.5</v>
      </c>
      <c r="D3" s="27">
        <v>5.8</v>
      </c>
      <c r="E3" s="27">
        <v>7.3</v>
      </c>
      <c r="F3" s="11">
        <v>2000</v>
      </c>
      <c r="G3" s="11" t="s">
        <v>5</v>
      </c>
      <c r="H3" s="14" t="str">
        <f>VLOOKUP(A3,'Data Key'!$A$1:$B$500,2,FALSE)</f>
        <v>Arizona</v>
      </c>
      <c r="I3" s="14" t="str">
        <f>CONCATENATE(A3,"-",H3)</f>
        <v>AZ-Arizona</v>
      </c>
      <c r="J3" s="15">
        <f>ROUND(B3*C3/1000,0)</f>
        <v>295</v>
      </c>
      <c r="K3" s="15">
        <f>B3-J3</f>
        <v>45027</v>
      </c>
      <c r="L3" s="16">
        <f t="shared" ref="L3:L66" si="0">_xlfn.NORM.S.INV(0.975)*SQRT(J3/B3*(1-J3/B3)/B3)</f>
        <v>7.4034134820073565E-4</v>
      </c>
      <c r="M3" s="17">
        <f>1000*(J3/B3-L3)</f>
        <v>5.7686388380222908</v>
      </c>
      <c r="N3" s="17">
        <f>1000*(J3/B3+L3)</f>
        <v>7.2493215344237623</v>
      </c>
      <c r="O3" s="16">
        <f>ABS($D3-M3)</f>
        <v>3.1361161977708996E-2</v>
      </c>
      <c r="P3" s="16">
        <f>ABS($E3-N3)</f>
        <v>5.0678465576237564E-2</v>
      </c>
      <c r="Q3" s="16">
        <f>_xlfn.BINOM.INV(B3, C3/1000, 0.025)</f>
        <v>262</v>
      </c>
      <c r="R3" s="16">
        <f>_xlfn.BINOM.INV(B3, C3/1000, 0.975)</f>
        <v>329</v>
      </c>
      <c r="S3" s="17">
        <f>1000*Q3/B3</f>
        <v>5.7808569789506201</v>
      </c>
      <c r="T3" s="17">
        <f>1000*R3/B3</f>
        <v>7.2591677331097477</v>
      </c>
      <c r="U3" s="16">
        <f>ABS($D3-S3)</f>
        <v>1.9143021049379705E-2</v>
      </c>
      <c r="V3" s="16">
        <f>ABS($E3-T3)</f>
        <v>4.08322668902521E-2</v>
      </c>
      <c r="W3" s="16">
        <f t="shared" ref="W3:W66" si="1">((J3/B3)+_xlfn.NORM.S.INV(0.975)^2/(2*B3))/(1+_xlfn.NORM.S.INV(0.975)^2/B3)</f>
        <v>6.5508045709444735E-3</v>
      </c>
      <c r="X3" s="16">
        <f t="shared" ref="X3:X66" si="2">_xlfn.NORM.S.INV(0.975)*SQRT(W3*(1-W3)/B3+(_xlfn.NORM.S.INV(0.975)^2/(4*B3^2)))/(1+_xlfn.NORM.S.INV(0.975)^2/B3)</f>
        <v>7.4384558311265607E-4</v>
      </c>
      <c r="Y3" s="17">
        <f>1000*(W3-X3)</f>
        <v>5.8069589878318171</v>
      </c>
      <c r="Z3" s="17">
        <f>1000*(W3+X3)</f>
        <v>7.2946501540571296</v>
      </c>
      <c r="AA3" s="16">
        <f>ABS($D3-Y3)</f>
        <v>6.9589878318172538E-3</v>
      </c>
      <c r="AB3" s="16">
        <f>ABS($E3-Z3)</f>
        <v>5.3498459428702461E-3</v>
      </c>
      <c r="AC3" s="16">
        <f t="shared" ref="AC3:AC66" si="3">_xlfn.NORM.S.INV(0.975)*SQRT(_xlfn.NORM.S.INV(0.975)^2-1/B3+4*B3*(J3/B3)*(1-(J3/B3))+(4*(J3/B3)-2))</f>
        <v>67.160930102060135</v>
      </c>
      <c r="AD3" s="17">
        <f t="shared" ref="AD3:AD66" si="4">1000*(2*B3*(J3/B3)+_xlfn.NORM.S.INV(0.975)^2+1-AC3)/(2*B3+2*_xlfn.NORM.S.INV(0.975)^2)</f>
        <v>5.8209678158765223</v>
      </c>
      <c r="AE3" s="17">
        <f t="shared" ref="AE3:AE66" si="5">1000*(2*B3*(J3/B3)+_xlfn.NORM.S.INV(0.975)^2+1+AC3)/(2*B3+2*_xlfn.NORM.S.INV(0.975)^2)</f>
        <v>7.3027037956283145</v>
      </c>
      <c r="AF3" s="16">
        <f>ABS($D3-AD3)</f>
        <v>2.0967815876522522E-2</v>
      </c>
      <c r="AG3" s="16">
        <f>ABS($E3-AE3)</f>
        <v>2.7037956283146869E-3</v>
      </c>
      <c r="AH3" s="8">
        <v>9.6999999999999993</v>
      </c>
      <c r="AI3" s="8">
        <v>8.5</v>
      </c>
      <c r="AJ3" s="8">
        <v>11.1</v>
      </c>
      <c r="AK3" s="8">
        <v>3.2</v>
      </c>
      <c r="AL3" s="8">
        <v>2.5</v>
      </c>
      <c r="AM3" s="8">
        <v>4</v>
      </c>
      <c r="AN3" s="8">
        <v>8.6</v>
      </c>
      <c r="AO3" s="8">
        <v>7.5</v>
      </c>
      <c r="AP3" s="8">
        <v>9.8000000000000007</v>
      </c>
      <c r="AQ3" s="8">
        <v>7.3</v>
      </c>
      <c r="AR3" s="8">
        <v>4.4000000000000004</v>
      </c>
      <c r="AS3" s="8">
        <v>12.2</v>
      </c>
      <c r="AT3" s="8" t="s">
        <v>236</v>
      </c>
      <c r="AU3" s="8" t="s">
        <v>236</v>
      </c>
      <c r="AV3" s="8" t="s">
        <v>236</v>
      </c>
      <c r="AW3" s="8" t="s">
        <v>236</v>
      </c>
      <c r="AX3" s="8" t="s">
        <v>236</v>
      </c>
      <c r="AY3" s="8" t="s">
        <v>236</v>
      </c>
    </row>
    <row r="4" spans="1:51" x14ac:dyDescent="0.25">
      <c r="A4" s="11" t="s">
        <v>12</v>
      </c>
      <c r="B4" s="12">
        <v>43593</v>
      </c>
      <c r="C4" s="11">
        <v>6.5</v>
      </c>
      <c r="D4" s="27">
        <v>5.8</v>
      </c>
      <c r="E4" s="27">
        <v>7.3</v>
      </c>
      <c r="F4" s="11">
        <v>2000</v>
      </c>
      <c r="G4" s="11" t="s">
        <v>5</v>
      </c>
      <c r="H4" s="14" t="str">
        <f>VLOOKUP(A4,'Data Key'!$A$1:$B$500,2,FALSE)</f>
        <v>Georgia</v>
      </c>
      <c r="I4" s="14" t="str">
        <f t="shared" ref="I4:I67" si="6">CONCATENATE(A4,"-",H4)</f>
        <v>GA-Georgia</v>
      </c>
      <c r="J4" s="15">
        <f t="shared" ref="J4:J67" si="7">ROUND(B4*C4/1000,0)</f>
        <v>283</v>
      </c>
      <c r="K4" s="15">
        <f t="shared" ref="K4:K67" si="8">B4-J4</f>
        <v>43310</v>
      </c>
      <c r="L4" s="16">
        <f t="shared" si="0"/>
        <v>7.5389396092957121E-4</v>
      </c>
      <c r="M4" s="17">
        <f t="shared" ref="M4:M67" si="9">1000*(J4/B4-L4)</f>
        <v>5.7379739995227945</v>
      </c>
      <c r="N4" s="17">
        <f t="shared" ref="N4:N67" si="10">1000*(J4/B4+L4)</f>
        <v>7.2457619213819378</v>
      </c>
      <c r="O4" s="16">
        <f t="shared" ref="O4:O67" si="11">ABS($D4-M4)</f>
        <v>6.2026000477205301E-2</v>
      </c>
      <c r="P4" s="16">
        <f t="shared" ref="P4:P67" si="12">ABS($E4-N4)</f>
        <v>5.4238078618062069E-2</v>
      </c>
      <c r="Q4" s="16">
        <f>_xlfn.BINOM.INV(B4, C4/1000, 0.025)</f>
        <v>251</v>
      </c>
      <c r="R4" s="16">
        <f>_xlfn.BINOM.INV(B4, C4/1000, 0.975)</f>
        <v>317</v>
      </c>
      <c r="S4" s="17">
        <f t="shared" ref="S4:S67" si="13">1000*Q4/B4</f>
        <v>5.7578051522033356</v>
      </c>
      <c r="T4" s="17">
        <f t="shared" ref="T4:T67" si="14">1000*R4/B4</f>
        <v>7.2718096942169614</v>
      </c>
      <c r="U4" s="16">
        <f t="shared" ref="U4:U67" si="15">ABS($D4-S4)</f>
        <v>4.219484779666427E-2</v>
      </c>
      <c r="V4" s="16">
        <f t="shared" ref="V4:V67" si="16">ABS($E4-T4)</f>
        <v>2.8190305783038383E-2</v>
      </c>
      <c r="W4" s="16">
        <f t="shared" si="1"/>
        <v>6.5353525594157632E-3</v>
      </c>
      <c r="X4" s="16">
        <f t="shared" si="2"/>
        <v>7.5761352670276937E-4</v>
      </c>
      <c r="Y4" s="17">
        <f t="shared" ref="Y4:Y67" si="17">1000*(W4-X4)</f>
        <v>5.7777390327129945</v>
      </c>
      <c r="Z4" s="17">
        <f t="shared" ref="Z4:Z67" si="18">1000*(W4+X4)</f>
        <v>7.2929660861185317</v>
      </c>
      <c r="AA4" s="16">
        <f t="shared" ref="AA4:AA67" si="19">ABS($D4-Y4)</f>
        <v>2.2260967287005329E-2</v>
      </c>
      <c r="AB4" s="16">
        <f t="shared" ref="AB4:AB67" si="20">ABS($E4-Z4)</f>
        <v>7.0339138814681235E-3</v>
      </c>
      <c r="AC4" s="16">
        <f t="shared" si="3"/>
        <v>65.783545408671415</v>
      </c>
      <c r="AD4" s="17">
        <f t="shared" si="4"/>
        <v>5.7923681683347876</v>
      </c>
      <c r="AE4" s="17">
        <f t="shared" si="5"/>
        <v>7.3012743919842045</v>
      </c>
      <c r="AF4" s="16">
        <f t="shared" ref="AF4:AF67" si="21">ABS($D4-AD4)</f>
        <v>7.6318316652121965E-3</v>
      </c>
      <c r="AG4" s="16">
        <f t="shared" ref="AG4:AG67" si="22">ABS($E4-AE4)</f>
        <v>1.2743919842046481E-3</v>
      </c>
      <c r="AH4" s="8">
        <v>11</v>
      </c>
      <c r="AI4" s="8">
        <v>9.6999999999999993</v>
      </c>
      <c r="AJ4" s="8">
        <v>12.4</v>
      </c>
      <c r="AK4" s="8">
        <v>2</v>
      </c>
      <c r="AL4" s="8">
        <v>1.5</v>
      </c>
      <c r="AM4" s="8">
        <v>2.7</v>
      </c>
      <c r="AN4" s="8">
        <v>7.9</v>
      </c>
      <c r="AO4" s="8">
        <v>6.7</v>
      </c>
      <c r="AP4" s="8">
        <v>9.3000000000000007</v>
      </c>
      <c r="AQ4" s="8">
        <v>5.3</v>
      </c>
      <c r="AR4" s="8">
        <v>4.4000000000000004</v>
      </c>
      <c r="AS4" s="8">
        <v>6.4</v>
      </c>
      <c r="AT4" s="8" t="s">
        <v>236</v>
      </c>
      <c r="AU4" s="8" t="s">
        <v>236</v>
      </c>
      <c r="AV4" s="8" t="s">
        <v>236</v>
      </c>
      <c r="AW4" s="8" t="s">
        <v>236</v>
      </c>
      <c r="AX4" s="8" t="s">
        <v>236</v>
      </c>
      <c r="AY4" s="8" t="s">
        <v>236</v>
      </c>
    </row>
    <row r="5" spans="1:51" x14ac:dyDescent="0.25">
      <c r="A5" s="11" t="s">
        <v>13</v>
      </c>
      <c r="B5" s="12">
        <v>21532</v>
      </c>
      <c r="C5" s="11">
        <v>5.5</v>
      </c>
      <c r="D5" s="27">
        <v>4.5999999999999996</v>
      </c>
      <c r="E5" s="27">
        <v>6.6</v>
      </c>
      <c r="F5" s="11">
        <v>2000</v>
      </c>
      <c r="G5" s="11" t="s">
        <v>5</v>
      </c>
      <c r="H5" s="14" t="str">
        <f>VLOOKUP(A5,'Data Key'!$A$1:$B$500,2,FALSE)</f>
        <v>Maryland</v>
      </c>
      <c r="I5" s="14" t="str">
        <f t="shared" si="6"/>
        <v>MD-Maryland</v>
      </c>
      <c r="J5" s="15">
        <f t="shared" si="7"/>
        <v>118</v>
      </c>
      <c r="K5" s="15">
        <f t="shared" si="8"/>
        <v>21414</v>
      </c>
      <c r="L5" s="16">
        <f t="shared" si="0"/>
        <v>9.8607838052264534E-4</v>
      </c>
      <c r="M5" s="17">
        <f t="shared" si="9"/>
        <v>4.4941371126967491</v>
      </c>
      <c r="N5" s="17">
        <f t="shared" si="10"/>
        <v>6.466293873742039</v>
      </c>
      <c r="O5" s="16">
        <f t="shared" si="11"/>
        <v>0.10586288730325055</v>
      </c>
      <c r="P5" s="16">
        <f t="shared" si="12"/>
        <v>0.13370612625796063</v>
      </c>
      <c r="Q5" s="16">
        <f t="shared" ref="Q5:Q68" si="23">_xlfn.BINOM.INV(B5, C5/1000, 0.025)</f>
        <v>98</v>
      </c>
      <c r="R5" s="16">
        <f t="shared" ref="R5:R68" si="24">_xlfn.BINOM.INV(B5, C5/1000, 0.975)</f>
        <v>140</v>
      </c>
      <c r="S5" s="17">
        <f t="shared" si="13"/>
        <v>4.5513654096228873</v>
      </c>
      <c r="T5" s="17">
        <f t="shared" si="14"/>
        <v>6.5019505851755524</v>
      </c>
      <c r="U5" s="16">
        <f t="shared" si="15"/>
        <v>4.8634590377112374E-2</v>
      </c>
      <c r="V5" s="16">
        <f t="shared" si="16"/>
        <v>9.804941482444729E-2</v>
      </c>
      <c r="W5" s="16">
        <f t="shared" si="1"/>
        <v>5.5684255309759291E-3</v>
      </c>
      <c r="X5" s="16">
        <f t="shared" si="2"/>
        <v>9.9775548010254378E-4</v>
      </c>
      <c r="Y5" s="17">
        <f t="shared" si="17"/>
        <v>4.5706700508733853</v>
      </c>
      <c r="Z5" s="17">
        <f t="shared" si="18"/>
        <v>6.5661810110784735</v>
      </c>
      <c r="AA5" s="16">
        <f t="shared" si="19"/>
        <v>2.9329949126614352E-2</v>
      </c>
      <c r="AB5" s="16">
        <f t="shared" si="20"/>
        <v>3.3818988921526127E-2</v>
      </c>
      <c r="AC5" s="16">
        <f t="shared" si="3"/>
        <v>42.548677145431405</v>
      </c>
      <c r="AD5" s="17">
        <f t="shared" si="4"/>
        <v>4.603785323513458</v>
      </c>
      <c r="AE5" s="17">
        <f t="shared" si="5"/>
        <v>6.5794999584298575</v>
      </c>
      <c r="AF5" s="16">
        <f t="shared" si="21"/>
        <v>3.785323513458394E-3</v>
      </c>
      <c r="AG5" s="16">
        <f t="shared" si="22"/>
        <v>2.050004157014218E-2</v>
      </c>
      <c r="AH5" s="8">
        <v>8.6</v>
      </c>
      <c r="AI5" s="8">
        <v>7.1</v>
      </c>
      <c r="AJ5" s="8">
        <v>10.6</v>
      </c>
      <c r="AK5" s="8">
        <v>2.2000000000000002</v>
      </c>
      <c r="AL5" s="8">
        <v>1.5</v>
      </c>
      <c r="AM5" s="8">
        <v>2.7</v>
      </c>
      <c r="AN5" s="8">
        <v>4.9000000000000004</v>
      </c>
      <c r="AO5" s="8">
        <v>3.8</v>
      </c>
      <c r="AP5" s="8">
        <v>6.4</v>
      </c>
      <c r="AQ5" s="8">
        <v>6.1</v>
      </c>
      <c r="AR5" s="8">
        <v>4.7</v>
      </c>
      <c r="AS5" s="8">
        <v>8</v>
      </c>
      <c r="AT5" s="8" t="s">
        <v>236</v>
      </c>
      <c r="AU5" s="8" t="s">
        <v>236</v>
      </c>
      <c r="AV5" s="8" t="s">
        <v>236</v>
      </c>
      <c r="AW5" s="8" t="s">
        <v>236</v>
      </c>
      <c r="AX5" s="8" t="s">
        <v>236</v>
      </c>
      <c r="AY5" s="8" t="s">
        <v>236</v>
      </c>
    </row>
    <row r="6" spans="1:51" x14ac:dyDescent="0.25">
      <c r="A6" s="11" t="s">
        <v>14</v>
      </c>
      <c r="B6" s="12">
        <v>29714</v>
      </c>
      <c r="C6" s="11">
        <v>9.9</v>
      </c>
      <c r="D6" s="27">
        <v>8.9</v>
      </c>
      <c r="E6" s="27">
        <v>11.1</v>
      </c>
      <c r="F6" s="11">
        <v>2000</v>
      </c>
      <c r="G6" s="11" t="s">
        <v>5</v>
      </c>
      <c r="H6" s="14" t="str">
        <f>VLOOKUP(A6,'Data Key'!$A$1:$B$500,2,FALSE)</f>
        <v>New Jersey</v>
      </c>
      <c r="I6" s="14" t="str">
        <f t="shared" si="6"/>
        <v>NJ-New Jersey</v>
      </c>
      <c r="J6" s="15">
        <f t="shared" si="7"/>
        <v>294</v>
      </c>
      <c r="K6" s="15">
        <f t="shared" si="8"/>
        <v>29420</v>
      </c>
      <c r="L6" s="16">
        <f t="shared" si="0"/>
        <v>1.1253857505625414E-3</v>
      </c>
      <c r="M6" s="17">
        <f t="shared" si="9"/>
        <v>8.768940156417333</v>
      </c>
      <c r="N6" s="17">
        <f t="shared" si="10"/>
        <v>11.019711657542418</v>
      </c>
      <c r="O6" s="16">
        <f t="shared" si="11"/>
        <v>0.13105984358266731</v>
      </c>
      <c r="P6" s="16">
        <f t="shared" si="12"/>
        <v>8.0288342457581763E-2</v>
      </c>
      <c r="Q6" s="16">
        <f t="shared" si="23"/>
        <v>261</v>
      </c>
      <c r="R6" s="16">
        <f t="shared" si="24"/>
        <v>328</v>
      </c>
      <c r="S6" s="17">
        <f t="shared" si="13"/>
        <v>8.7837383051760121</v>
      </c>
      <c r="T6" s="17">
        <f t="shared" si="14"/>
        <v>11.038567678535371</v>
      </c>
      <c r="U6" s="16">
        <f t="shared" si="15"/>
        <v>0.11626169482398829</v>
      </c>
      <c r="V6" s="16">
        <f t="shared" si="16"/>
        <v>6.1432321464629069E-2</v>
      </c>
      <c r="W6" s="16">
        <f t="shared" si="1"/>
        <v>9.9576791208203126E-3</v>
      </c>
      <c r="X6" s="16">
        <f t="shared" si="2"/>
        <v>1.1306496839543225E-3</v>
      </c>
      <c r="Y6" s="17">
        <f t="shared" si="17"/>
        <v>8.8270294368659901</v>
      </c>
      <c r="Z6" s="17">
        <f t="shared" si="18"/>
        <v>11.088328804774635</v>
      </c>
      <c r="AA6" s="16">
        <f t="shared" si="19"/>
        <v>7.2970563134010291E-2</v>
      </c>
      <c r="AB6" s="16">
        <f t="shared" si="20"/>
        <v>1.1671195225364528E-2</v>
      </c>
      <c r="AC6" s="16">
        <f t="shared" si="3"/>
        <v>66.933423635157794</v>
      </c>
      <c r="AD6" s="17">
        <f t="shared" si="4"/>
        <v>8.8483552197805917</v>
      </c>
      <c r="AE6" s="17">
        <f t="shared" si="5"/>
        <v>11.100652841325743</v>
      </c>
      <c r="AF6" s="16">
        <f t="shared" si="21"/>
        <v>5.1644780219408659E-2</v>
      </c>
      <c r="AG6" s="16">
        <f t="shared" si="22"/>
        <v>6.5284132574383591E-4</v>
      </c>
      <c r="AH6" s="8">
        <v>14.8</v>
      </c>
      <c r="AI6" s="8">
        <v>13</v>
      </c>
      <c r="AJ6" s="8">
        <v>16.8</v>
      </c>
      <c r="AK6" s="8">
        <v>4.3</v>
      </c>
      <c r="AL6" s="8">
        <v>3.3</v>
      </c>
      <c r="AM6" s="8">
        <v>5.5</v>
      </c>
      <c r="AN6" s="8">
        <v>11.3</v>
      </c>
      <c r="AO6" s="8">
        <v>9.5</v>
      </c>
      <c r="AP6" s="8">
        <v>13.3</v>
      </c>
      <c r="AQ6" s="8">
        <v>10.6</v>
      </c>
      <c r="AR6" s="8">
        <v>8.5</v>
      </c>
      <c r="AS6" s="8">
        <v>13.1</v>
      </c>
      <c r="AT6" s="8" t="s">
        <v>236</v>
      </c>
      <c r="AU6" s="8" t="s">
        <v>236</v>
      </c>
      <c r="AV6" s="8" t="s">
        <v>236</v>
      </c>
      <c r="AW6" s="8" t="s">
        <v>236</v>
      </c>
      <c r="AX6" s="8" t="s">
        <v>236</v>
      </c>
      <c r="AY6" s="8" t="s">
        <v>236</v>
      </c>
    </row>
    <row r="7" spans="1:51" x14ac:dyDescent="0.25">
      <c r="A7" s="11" t="s">
        <v>15</v>
      </c>
      <c r="B7" s="12">
        <v>24535</v>
      </c>
      <c r="C7" s="11">
        <v>6.3</v>
      </c>
      <c r="D7" s="27">
        <v>5.4</v>
      </c>
      <c r="E7" s="27">
        <v>7.4</v>
      </c>
      <c r="F7" s="11">
        <v>2000</v>
      </c>
      <c r="G7" s="11" t="s">
        <v>5</v>
      </c>
      <c r="H7" s="14" t="str">
        <f>VLOOKUP(A7,'Data Key'!$A$1:$B$500,2,FALSE)</f>
        <v>South Carolina</v>
      </c>
      <c r="I7" s="14" t="str">
        <f t="shared" si="6"/>
        <v>SC-South Carolina</v>
      </c>
      <c r="J7" s="15">
        <f t="shared" si="7"/>
        <v>155</v>
      </c>
      <c r="K7" s="15">
        <f t="shared" si="8"/>
        <v>24380</v>
      </c>
      <c r="L7" s="16">
        <f t="shared" si="0"/>
        <v>9.9140635232462457E-4</v>
      </c>
      <c r="M7" s="17">
        <f t="shared" si="9"/>
        <v>5.3260992519142176</v>
      </c>
      <c r="N7" s="17">
        <f t="shared" si="10"/>
        <v>7.3089119565634668</v>
      </c>
      <c r="O7" s="16">
        <f t="shared" si="11"/>
        <v>7.390074808578273E-2</v>
      </c>
      <c r="P7" s="16">
        <f t="shared" si="12"/>
        <v>9.1088043436533539E-2</v>
      </c>
      <c r="Q7" s="16">
        <f t="shared" si="23"/>
        <v>131</v>
      </c>
      <c r="R7" s="16">
        <f t="shared" si="24"/>
        <v>179</v>
      </c>
      <c r="S7" s="17">
        <f t="shared" si="13"/>
        <v>5.3393111880986348</v>
      </c>
      <c r="T7" s="17">
        <f t="shared" si="14"/>
        <v>7.2957000203790505</v>
      </c>
      <c r="U7" s="16">
        <f t="shared" si="15"/>
        <v>6.0688811901365547E-2</v>
      </c>
      <c r="V7" s="16">
        <f t="shared" si="16"/>
        <v>0.10429997962094983</v>
      </c>
      <c r="W7" s="16">
        <f t="shared" si="1"/>
        <v>6.3947896510794956E-3</v>
      </c>
      <c r="X7" s="16">
        <f t="shared" si="2"/>
        <v>1.0003241250642403E-3</v>
      </c>
      <c r="Y7" s="17">
        <f t="shared" si="17"/>
        <v>5.3944655260152548</v>
      </c>
      <c r="Z7" s="17">
        <f t="shared" si="18"/>
        <v>7.3951137761437362</v>
      </c>
      <c r="AA7" s="16">
        <f t="shared" si="19"/>
        <v>5.5344739847456026E-3</v>
      </c>
      <c r="AB7" s="16">
        <f t="shared" si="20"/>
        <v>4.886223856264138E-3</v>
      </c>
      <c r="AC7" s="16">
        <f t="shared" si="3"/>
        <v>48.721954424166199</v>
      </c>
      <c r="AD7" s="17">
        <f t="shared" si="4"/>
        <v>5.4224137851640313</v>
      </c>
      <c r="AE7" s="17">
        <f t="shared" si="5"/>
        <v>7.4079172371476067</v>
      </c>
      <c r="AF7" s="16">
        <f t="shared" si="21"/>
        <v>2.2413785164030919E-2</v>
      </c>
      <c r="AG7" s="16">
        <f t="shared" si="22"/>
        <v>7.917237147606393E-3</v>
      </c>
      <c r="AH7" s="8">
        <v>9.3000000000000007</v>
      </c>
      <c r="AI7" s="8">
        <v>7.8</v>
      </c>
      <c r="AJ7" s="8">
        <v>11.2</v>
      </c>
      <c r="AK7" s="8">
        <v>3.3</v>
      </c>
      <c r="AL7" s="8">
        <v>2.4</v>
      </c>
      <c r="AM7" s="8">
        <v>4.5</v>
      </c>
      <c r="AN7" s="8">
        <v>6.5</v>
      </c>
      <c r="AO7" s="8">
        <v>5.2</v>
      </c>
      <c r="AP7" s="8">
        <v>8.1999999999999993</v>
      </c>
      <c r="AQ7" s="8">
        <v>5.8</v>
      </c>
      <c r="AR7" s="8">
        <v>4.5</v>
      </c>
      <c r="AS7" s="8">
        <v>7.3</v>
      </c>
      <c r="AT7" s="8" t="s">
        <v>236</v>
      </c>
      <c r="AU7" s="8" t="s">
        <v>236</v>
      </c>
      <c r="AV7" s="8" t="s">
        <v>236</v>
      </c>
      <c r="AW7" s="8" t="s">
        <v>236</v>
      </c>
      <c r="AX7" s="8" t="s">
        <v>236</v>
      </c>
      <c r="AY7" s="8" t="s">
        <v>236</v>
      </c>
    </row>
    <row r="8" spans="1:51" x14ac:dyDescent="0.25">
      <c r="A8" s="11" t="s">
        <v>16</v>
      </c>
      <c r="B8" s="12">
        <v>23065</v>
      </c>
      <c r="C8" s="11">
        <v>4.5</v>
      </c>
      <c r="D8" s="27">
        <v>3.7</v>
      </c>
      <c r="E8" s="27">
        <v>5.5</v>
      </c>
      <c r="F8" s="11">
        <v>2000</v>
      </c>
      <c r="G8" s="11" t="s">
        <v>5</v>
      </c>
      <c r="H8" s="14" t="str">
        <f>VLOOKUP(A8,'Data Key'!$A$1:$B$500,2,FALSE)</f>
        <v>West Virginia</v>
      </c>
      <c r="I8" s="14" t="str">
        <f t="shared" si="6"/>
        <v>WV-West Virginia</v>
      </c>
      <c r="J8" s="15">
        <f t="shared" si="7"/>
        <v>104</v>
      </c>
      <c r="K8" s="15">
        <f t="shared" si="8"/>
        <v>22961</v>
      </c>
      <c r="L8" s="16">
        <f t="shared" si="0"/>
        <v>8.6462934579884475E-4</v>
      </c>
      <c r="M8" s="17">
        <f t="shared" si="9"/>
        <v>3.6443669689637828</v>
      </c>
      <c r="N8" s="17">
        <f t="shared" si="10"/>
        <v>5.3736256605614727</v>
      </c>
      <c r="O8" s="16">
        <f t="shared" si="11"/>
        <v>5.5633031036217417E-2</v>
      </c>
      <c r="P8" s="16">
        <f t="shared" si="12"/>
        <v>0.12637433943852727</v>
      </c>
      <c r="Q8" s="16">
        <f t="shared" si="23"/>
        <v>84</v>
      </c>
      <c r="R8" s="16">
        <f t="shared" si="24"/>
        <v>124</v>
      </c>
      <c r="S8" s="17">
        <f t="shared" si="13"/>
        <v>3.6418816388467374</v>
      </c>
      <c r="T8" s="17">
        <f t="shared" si="14"/>
        <v>5.3761109906785176</v>
      </c>
      <c r="U8" s="16">
        <f t="shared" si="15"/>
        <v>5.8118361153262743E-2</v>
      </c>
      <c r="V8" s="16">
        <f t="shared" si="16"/>
        <v>0.12388900932148239</v>
      </c>
      <c r="W8" s="16">
        <f t="shared" si="1"/>
        <v>4.5915062357779046E-3</v>
      </c>
      <c r="X8" s="16">
        <f t="shared" si="2"/>
        <v>8.7628743983156679E-4</v>
      </c>
      <c r="Y8" s="17">
        <f t="shared" si="17"/>
        <v>3.7152187959463379</v>
      </c>
      <c r="Z8" s="17">
        <f t="shared" si="18"/>
        <v>5.4677936756094718</v>
      </c>
      <c r="AA8" s="16">
        <f t="shared" si="19"/>
        <v>1.5218795946337682E-2</v>
      </c>
      <c r="AB8" s="16">
        <f t="shared" si="20"/>
        <v>3.2206324390528174E-2</v>
      </c>
      <c r="AC8" s="16">
        <f t="shared" si="3"/>
        <v>39.974795661002091</v>
      </c>
      <c r="AD8" s="17">
        <f t="shared" si="4"/>
        <v>3.7467564955151675</v>
      </c>
      <c r="AE8" s="17">
        <f t="shared" si="5"/>
        <v>5.4796044901732248</v>
      </c>
      <c r="AF8" s="16">
        <f t="shared" si="21"/>
        <v>4.6756495515167362E-2</v>
      </c>
      <c r="AG8" s="16">
        <f t="shared" si="22"/>
        <v>2.0395509826775182E-2</v>
      </c>
      <c r="AH8" s="8">
        <v>6.6</v>
      </c>
      <c r="AI8" s="8">
        <v>5.2</v>
      </c>
      <c r="AJ8" s="8">
        <v>8.1999999999999993</v>
      </c>
      <c r="AK8" s="8">
        <v>2.4</v>
      </c>
      <c r="AL8" s="8">
        <v>1.6</v>
      </c>
      <c r="AM8" s="8">
        <v>3.5</v>
      </c>
      <c r="AN8" s="8">
        <v>4.5</v>
      </c>
      <c r="AO8" s="8">
        <v>3.7</v>
      </c>
      <c r="AP8" s="8">
        <v>5.5</v>
      </c>
      <c r="AQ8" s="8" t="s">
        <v>236</v>
      </c>
      <c r="AR8" s="8" t="s">
        <v>236</v>
      </c>
      <c r="AS8" s="8" t="s">
        <v>236</v>
      </c>
      <c r="AT8" s="8" t="s">
        <v>236</v>
      </c>
      <c r="AU8" s="8" t="s">
        <v>236</v>
      </c>
      <c r="AV8" s="8" t="s">
        <v>236</v>
      </c>
      <c r="AW8" s="8" t="s">
        <v>236</v>
      </c>
      <c r="AX8" s="8" t="s">
        <v>236</v>
      </c>
      <c r="AY8" s="8" t="s">
        <v>236</v>
      </c>
    </row>
    <row r="9" spans="1:51" x14ac:dyDescent="0.25">
      <c r="A9" s="11" t="s">
        <v>17</v>
      </c>
      <c r="B9" s="12">
        <v>35472</v>
      </c>
      <c r="C9" s="11">
        <v>3.3</v>
      </c>
      <c r="D9" s="27">
        <v>2.7</v>
      </c>
      <c r="E9" s="27">
        <v>3.9</v>
      </c>
      <c r="F9" s="11">
        <v>2002</v>
      </c>
      <c r="G9" s="11" t="s">
        <v>5</v>
      </c>
      <c r="H9" s="14" t="str">
        <f>VLOOKUP(A9,'Data Key'!$A$1:$B$500,2,FALSE)</f>
        <v>Alabama</v>
      </c>
      <c r="I9" s="14" t="str">
        <f t="shared" si="6"/>
        <v>AL-Alabama</v>
      </c>
      <c r="J9" s="15">
        <f t="shared" si="7"/>
        <v>117</v>
      </c>
      <c r="K9" s="15">
        <f t="shared" si="8"/>
        <v>35355</v>
      </c>
      <c r="L9" s="16">
        <f t="shared" si="0"/>
        <v>5.9667511986456637E-4</v>
      </c>
      <c r="M9" s="17">
        <f t="shared" si="9"/>
        <v>2.70170106416791</v>
      </c>
      <c r="N9" s="17">
        <f t="shared" si="10"/>
        <v>3.8950513038970427</v>
      </c>
      <c r="O9" s="16">
        <f t="shared" si="11"/>
        <v>1.7010641679098271E-3</v>
      </c>
      <c r="P9" s="16">
        <f t="shared" si="12"/>
        <v>4.9486961029572285E-3</v>
      </c>
      <c r="Q9" s="16">
        <f t="shared" si="23"/>
        <v>96</v>
      </c>
      <c r="R9" s="16">
        <f t="shared" si="24"/>
        <v>139</v>
      </c>
      <c r="S9" s="17">
        <f t="shared" si="13"/>
        <v>2.7063599458728009</v>
      </c>
      <c r="T9" s="17">
        <f t="shared" si="14"/>
        <v>3.9185836716283267</v>
      </c>
      <c r="U9" s="16">
        <f t="shared" si="15"/>
        <v>6.3599458728007541E-3</v>
      </c>
      <c r="V9" s="16">
        <f t="shared" si="16"/>
        <v>1.8583671628326748E-2</v>
      </c>
      <c r="W9" s="16">
        <f t="shared" si="1"/>
        <v>3.3521609219160234E-3</v>
      </c>
      <c r="X9" s="16">
        <f t="shared" si="2"/>
        <v>6.0387093135055977E-4</v>
      </c>
      <c r="Y9" s="17">
        <f t="shared" si="17"/>
        <v>2.7482899905654636</v>
      </c>
      <c r="Z9" s="17">
        <f t="shared" si="18"/>
        <v>3.956031853266583</v>
      </c>
      <c r="AA9" s="16">
        <f t="shared" si="19"/>
        <v>4.8289990565463459E-2</v>
      </c>
      <c r="AB9" s="16">
        <f t="shared" si="20"/>
        <v>5.6031853266583109E-2</v>
      </c>
      <c r="AC9" s="16">
        <f t="shared" si="3"/>
        <v>42.414589006876717</v>
      </c>
      <c r="AD9" s="17">
        <f t="shared" si="4"/>
        <v>2.768459629658452</v>
      </c>
      <c r="AE9" s="17">
        <f t="shared" si="5"/>
        <v>3.9640504109542345</v>
      </c>
      <c r="AF9" s="16">
        <f t="shared" si="21"/>
        <v>6.845962965845187E-2</v>
      </c>
      <c r="AG9" s="16">
        <f t="shared" si="22"/>
        <v>6.4050410954234582E-2</v>
      </c>
      <c r="AH9" s="8">
        <v>5</v>
      </c>
      <c r="AI9" s="8">
        <v>4.0999999999999996</v>
      </c>
      <c r="AJ9" s="8">
        <v>6.2</v>
      </c>
      <c r="AK9" s="8">
        <v>1.4</v>
      </c>
      <c r="AL9" s="8">
        <v>0.9</v>
      </c>
      <c r="AM9" s="8">
        <v>2.1</v>
      </c>
      <c r="AN9" s="8">
        <v>3.3</v>
      </c>
      <c r="AO9" s="8">
        <v>2.6</v>
      </c>
      <c r="AP9" s="8">
        <v>4.0999999999999996</v>
      </c>
      <c r="AQ9" s="8">
        <v>3.4</v>
      </c>
      <c r="AR9" s="8">
        <v>2.4</v>
      </c>
      <c r="AS9" s="8">
        <v>4.8</v>
      </c>
      <c r="AT9" s="8">
        <v>1.9</v>
      </c>
      <c r="AU9" s="8">
        <v>0.5</v>
      </c>
      <c r="AV9" s="8">
        <v>7.7</v>
      </c>
      <c r="AW9" s="8" t="s">
        <v>236</v>
      </c>
      <c r="AX9" s="8" t="s">
        <v>236</v>
      </c>
      <c r="AY9" s="8" t="s">
        <v>236</v>
      </c>
    </row>
    <row r="10" spans="1:51" x14ac:dyDescent="0.25">
      <c r="A10" s="11" t="s">
        <v>11</v>
      </c>
      <c r="B10" s="12">
        <v>45113</v>
      </c>
      <c r="C10" s="11">
        <v>6.2</v>
      </c>
      <c r="D10" s="27">
        <v>5.5</v>
      </c>
      <c r="E10" s="27">
        <v>7</v>
      </c>
      <c r="F10" s="11">
        <v>2002</v>
      </c>
      <c r="G10" s="11" t="s">
        <v>5</v>
      </c>
      <c r="H10" s="14" t="str">
        <f>VLOOKUP(A10,'Data Key'!$A$1:$B$500,2,FALSE)</f>
        <v>Arizona</v>
      </c>
      <c r="I10" s="14" t="str">
        <f t="shared" si="6"/>
        <v>AZ-Arizona</v>
      </c>
      <c r="J10" s="15">
        <f t="shared" si="7"/>
        <v>280</v>
      </c>
      <c r="K10" s="15">
        <f t="shared" si="8"/>
        <v>44833</v>
      </c>
      <c r="L10" s="16">
        <f t="shared" si="0"/>
        <v>7.2472533597391238E-4</v>
      </c>
      <c r="M10" s="17">
        <f t="shared" si="9"/>
        <v>5.4819113319488588</v>
      </c>
      <c r="N10" s="17">
        <f t="shared" si="10"/>
        <v>6.9313620038966839</v>
      </c>
      <c r="O10" s="16">
        <f t="shared" si="11"/>
        <v>1.8088668051141177E-2</v>
      </c>
      <c r="P10" s="16">
        <f t="shared" si="12"/>
        <v>6.8637996103316112E-2</v>
      </c>
      <c r="Q10" s="16">
        <f t="shared" si="23"/>
        <v>248</v>
      </c>
      <c r="R10" s="16">
        <f t="shared" si="24"/>
        <v>313</v>
      </c>
      <c r="S10" s="17">
        <f t="shared" si="13"/>
        <v>5.4973067630173125</v>
      </c>
      <c r="T10" s="17">
        <f t="shared" si="14"/>
        <v>6.9381331323565272</v>
      </c>
      <c r="U10" s="16">
        <f t="shared" si="15"/>
        <v>2.6932369826875302E-3</v>
      </c>
      <c r="V10" s="16">
        <f t="shared" si="16"/>
        <v>6.1866867643472823E-2</v>
      </c>
      <c r="W10" s="16">
        <f t="shared" si="1"/>
        <v>6.2486805435540823E-3</v>
      </c>
      <c r="X10" s="16">
        <f t="shared" si="2"/>
        <v>7.2834380841442135E-4</v>
      </c>
      <c r="Y10" s="17">
        <f t="shared" si="17"/>
        <v>5.5203367351396606</v>
      </c>
      <c r="Z10" s="17">
        <f t="shared" si="18"/>
        <v>6.9770243519685042</v>
      </c>
      <c r="AA10" s="16">
        <f t="shared" si="19"/>
        <v>2.0336735139660611E-2</v>
      </c>
      <c r="AB10" s="16">
        <f t="shared" si="20"/>
        <v>2.2975648031495766E-2</v>
      </c>
      <c r="AC10" s="16">
        <f t="shared" si="3"/>
        <v>65.443864559911773</v>
      </c>
      <c r="AD10" s="17">
        <f t="shared" si="4"/>
        <v>5.534491978085339</v>
      </c>
      <c r="AE10" s="17">
        <f t="shared" si="5"/>
        <v>6.9850337811866066</v>
      </c>
      <c r="AF10" s="16">
        <f t="shared" si="21"/>
        <v>3.4491978085338992E-2</v>
      </c>
      <c r="AG10" s="16">
        <f t="shared" si="22"/>
        <v>1.4966218813393439E-2</v>
      </c>
      <c r="AH10" s="8">
        <v>10.1</v>
      </c>
      <c r="AI10" s="8">
        <v>8.8000000000000007</v>
      </c>
      <c r="AJ10" s="8">
        <v>11.4</v>
      </c>
      <c r="AK10" s="8">
        <v>2.2000000000000002</v>
      </c>
      <c r="AL10" s="8">
        <v>1.7</v>
      </c>
      <c r="AM10" s="8">
        <v>2.9</v>
      </c>
      <c r="AN10" s="8">
        <v>7.7</v>
      </c>
      <c r="AO10" s="8">
        <v>6.7</v>
      </c>
      <c r="AP10" s="8">
        <v>8.9</v>
      </c>
      <c r="AQ10" s="8">
        <v>6.3</v>
      </c>
      <c r="AR10" s="8">
        <v>3.8</v>
      </c>
      <c r="AS10" s="8">
        <v>10.5</v>
      </c>
      <c r="AT10" s="8">
        <v>3.4</v>
      </c>
      <c r="AU10" s="8">
        <v>2.6</v>
      </c>
      <c r="AV10" s="8">
        <v>4.5</v>
      </c>
      <c r="AW10" s="8">
        <v>2.6</v>
      </c>
      <c r="AX10" s="8">
        <v>0.8</v>
      </c>
      <c r="AY10" s="8">
        <v>8</v>
      </c>
    </row>
    <row r="11" spans="1:51" x14ac:dyDescent="0.25">
      <c r="A11" s="11" t="s">
        <v>18</v>
      </c>
      <c r="B11" s="12">
        <v>36472</v>
      </c>
      <c r="C11" s="11">
        <v>6.9</v>
      </c>
      <c r="D11" s="27">
        <v>6.1</v>
      </c>
      <c r="E11" s="27">
        <v>7.8</v>
      </c>
      <c r="F11" s="11">
        <v>2002</v>
      </c>
      <c r="G11" s="11" t="s">
        <v>5</v>
      </c>
      <c r="H11" s="14" t="str">
        <f>VLOOKUP(A11,'Data Key'!$A$1:$B$500,2,FALSE)</f>
        <v>Arkansas</v>
      </c>
      <c r="I11" s="14" t="str">
        <f t="shared" si="6"/>
        <v>AR-Arkansas</v>
      </c>
      <c r="J11" s="15">
        <f t="shared" si="7"/>
        <v>252</v>
      </c>
      <c r="K11" s="15">
        <f t="shared" si="8"/>
        <v>36220</v>
      </c>
      <c r="L11" s="16">
        <f t="shared" si="0"/>
        <v>8.5012583732414662E-4</v>
      </c>
      <c r="M11" s="17">
        <f t="shared" si="9"/>
        <v>6.0592841210000463</v>
      </c>
      <c r="N11" s="17">
        <f t="shared" si="10"/>
        <v>7.7595357956483406</v>
      </c>
      <c r="O11" s="16">
        <f t="shared" si="11"/>
        <v>4.0715878999953325E-2</v>
      </c>
      <c r="P11" s="16">
        <f t="shared" si="12"/>
        <v>4.0464204351659205E-2</v>
      </c>
      <c r="Q11" s="16">
        <f t="shared" si="23"/>
        <v>221</v>
      </c>
      <c r="R11" s="16">
        <f t="shared" si="24"/>
        <v>283</v>
      </c>
      <c r="S11" s="17">
        <f t="shared" si="13"/>
        <v>6.0594428602763761</v>
      </c>
      <c r="T11" s="17">
        <f t="shared" si="14"/>
        <v>7.7593770563720117</v>
      </c>
      <c r="U11" s="16">
        <f t="shared" si="15"/>
        <v>4.0557139723623514E-2</v>
      </c>
      <c r="V11" s="16">
        <f t="shared" si="16"/>
        <v>4.0622943627988128E-2</v>
      </c>
      <c r="W11" s="16">
        <f t="shared" si="1"/>
        <v>6.9613398692120708E-3</v>
      </c>
      <c r="X11" s="16">
        <f t="shared" si="2"/>
        <v>8.5482578430132389E-4</v>
      </c>
      <c r="Y11" s="17">
        <f t="shared" si="17"/>
        <v>6.1065140849107475</v>
      </c>
      <c r="Z11" s="17">
        <f t="shared" si="18"/>
        <v>7.8161656535133943</v>
      </c>
      <c r="AA11" s="16">
        <f t="shared" si="19"/>
        <v>6.5140849107478971E-3</v>
      </c>
      <c r="AB11" s="16">
        <f t="shared" si="20"/>
        <v>1.6165653513394496E-2</v>
      </c>
      <c r="AC11" s="16">
        <f t="shared" si="3"/>
        <v>62.06944410478971</v>
      </c>
      <c r="AD11" s="17">
        <f t="shared" si="4"/>
        <v>6.1242180693800634</v>
      </c>
      <c r="AE11" s="17">
        <f t="shared" si="5"/>
        <v>7.8258770749677176</v>
      </c>
      <c r="AF11" s="16">
        <f t="shared" si="21"/>
        <v>2.4218069380063767E-2</v>
      </c>
      <c r="AG11" s="16">
        <f t="shared" si="22"/>
        <v>2.5877074967717739E-2</v>
      </c>
      <c r="AH11" s="8">
        <v>10.7</v>
      </c>
      <c r="AI11" s="8">
        <v>9.3000000000000007</v>
      </c>
      <c r="AJ11" s="8">
        <v>12.3</v>
      </c>
      <c r="AK11" s="8">
        <v>2.9</v>
      </c>
      <c r="AL11" s="8">
        <v>2.2000000000000002</v>
      </c>
      <c r="AM11" s="8">
        <v>3.8</v>
      </c>
      <c r="AN11" s="8">
        <v>7.4</v>
      </c>
      <c r="AO11" s="8">
        <v>6.5</v>
      </c>
      <c r="AP11" s="8">
        <v>8.6</v>
      </c>
      <c r="AQ11" s="8">
        <v>5.8</v>
      </c>
      <c r="AR11" s="8">
        <v>4.3</v>
      </c>
      <c r="AS11" s="8">
        <v>7.8</v>
      </c>
      <c r="AT11" s="8">
        <v>2.9</v>
      </c>
      <c r="AU11" s="8">
        <v>1.3</v>
      </c>
      <c r="AV11" s="8">
        <v>6.4</v>
      </c>
      <c r="AW11" s="8" t="s">
        <v>236</v>
      </c>
      <c r="AX11" s="8" t="s">
        <v>236</v>
      </c>
      <c r="AY11" s="8" t="s">
        <v>236</v>
      </c>
    </row>
    <row r="12" spans="1:51" x14ac:dyDescent="0.25">
      <c r="A12" s="11" t="s">
        <v>19</v>
      </c>
      <c r="B12" s="12">
        <v>11020</v>
      </c>
      <c r="C12" s="11">
        <v>5.9</v>
      </c>
      <c r="D12" s="27">
        <v>4.5999999999999996</v>
      </c>
      <c r="E12" s="27">
        <v>7.5</v>
      </c>
      <c r="F12" s="11">
        <v>2002</v>
      </c>
      <c r="G12" s="11" t="s">
        <v>5</v>
      </c>
      <c r="H12" s="14" t="str">
        <f>VLOOKUP(A12,'Data Key'!$A$1:$B$500,2,FALSE)</f>
        <v>Colorado</v>
      </c>
      <c r="I12" s="14" t="str">
        <f t="shared" si="6"/>
        <v>CO-Colorado</v>
      </c>
      <c r="J12" s="15">
        <f t="shared" si="7"/>
        <v>65</v>
      </c>
      <c r="K12" s="15">
        <f t="shared" si="8"/>
        <v>10955</v>
      </c>
      <c r="L12" s="16">
        <f t="shared" si="0"/>
        <v>1.4296791003268333E-3</v>
      </c>
      <c r="M12" s="17">
        <f t="shared" si="9"/>
        <v>4.4686875058437661</v>
      </c>
      <c r="N12" s="17">
        <f t="shared" si="10"/>
        <v>7.3280457064974325</v>
      </c>
      <c r="O12" s="16">
        <f t="shared" si="11"/>
        <v>0.13131249415623358</v>
      </c>
      <c r="P12" s="16">
        <f t="shared" si="12"/>
        <v>0.17195429350256752</v>
      </c>
      <c r="Q12" s="16">
        <f t="shared" si="23"/>
        <v>50</v>
      </c>
      <c r="R12" s="16">
        <f t="shared" si="24"/>
        <v>81</v>
      </c>
      <c r="S12" s="17">
        <f t="shared" si="13"/>
        <v>4.5372050816696916</v>
      </c>
      <c r="T12" s="17">
        <f t="shared" si="14"/>
        <v>7.3502722323049001</v>
      </c>
      <c r="U12" s="16">
        <f t="shared" si="15"/>
        <v>6.2794918330308036E-2</v>
      </c>
      <c r="V12" s="16">
        <f t="shared" si="16"/>
        <v>0.14972776769509988</v>
      </c>
      <c r="W12" s="16">
        <f t="shared" si="1"/>
        <v>6.0705453412340793E-3</v>
      </c>
      <c r="X12" s="16">
        <f t="shared" si="2"/>
        <v>1.4601971200527775E-3</v>
      </c>
      <c r="Y12" s="17">
        <f t="shared" si="17"/>
        <v>4.6103482211813018</v>
      </c>
      <c r="Z12" s="17">
        <f t="shared" si="18"/>
        <v>7.5307424612868568</v>
      </c>
      <c r="AA12" s="16">
        <f t="shared" si="19"/>
        <v>1.0348221181302186E-2</v>
      </c>
      <c r="AB12" s="16">
        <f t="shared" si="20"/>
        <v>3.0742461286856759E-2</v>
      </c>
      <c r="AC12" s="16">
        <f t="shared" si="3"/>
        <v>31.62360352520157</v>
      </c>
      <c r="AD12" s="17">
        <f t="shared" si="4"/>
        <v>4.6815738271028513</v>
      </c>
      <c r="AE12" s="17">
        <f t="shared" si="5"/>
        <v>7.5502293355597541</v>
      </c>
      <c r="AF12" s="16">
        <f t="shared" si="21"/>
        <v>8.1573827102851659E-2</v>
      </c>
      <c r="AG12" s="16">
        <f t="shared" si="22"/>
        <v>5.0229335559754063E-2</v>
      </c>
      <c r="AH12" s="8">
        <v>9.9</v>
      </c>
      <c r="AI12" s="8">
        <v>7.6</v>
      </c>
      <c r="AJ12" s="8">
        <v>12.9</v>
      </c>
      <c r="AK12" s="8">
        <v>1.7</v>
      </c>
      <c r="AL12" s="8">
        <v>0.9</v>
      </c>
      <c r="AM12" s="8">
        <v>3.2</v>
      </c>
      <c r="AN12" s="8">
        <v>6.4</v>
      </c>
      <c r="AO12" s="8">
        <v>4.8</v>
      </c>
      <c r="AP12" s="8">
        <v>8.5</v>
      </c>
      <c r="AQ12" s="8">
        <v>6.4</v>
      </c>
      <c r="AR12" s="8">
        <v>2.9</v>
      </c>
      <c r="AS12" s="8">
        <v>14.3</v>
      </c>
      <c r="AT12" s="8">
        <v>2</v>
      </c>
      <c r="AU12" s="8">
        <v>0.7</v>
      </c>
      <c r="AV12" s="8">
        <v>5.3</v>
      </c>
      <c r="AW12" s="8">
        <v>6.3</v>
      </c>
      <c r="AX12" s="8">
        <v>2</v>
      </c>
      <c r="AY12" s="8">
        <v>19.600000000000001</v>
      </c>
    </row>
    <row r="13" spans="1:51" x14ac:dyDescent="0.25">
      <c r="A13" s="11" t="s">
        <v>12</v>
      </c>
      <c r="B13" s="12">
        <v>44299</v>
      </c>
      <c r="C13" s="11">
        <v>7.6</v>
      </c>
      <c r="D13" s="27">
        <v>6.8</v>
      </c>
      <c r="E13" s="27">
        <v>8.5</v>
      </c>
      <c r="F13" s="11">
        <v>2002</v>
      </c>
      <c r="G13" s="11" t="s">
        <v>5</v>
      </c>
      <c r="H13" s="14" t="str">
        <f>VLOOKUP(A13,'Data Key'!$A$1:$B$500,2,FALSE)</f>
        <v>Georgia</v>
      </c>
      <c r="I13" s="14" t="str">
        <f t="shared" si="6"/>
        <v>GA-Georgia</v>
      </c>
      <c r="J13" s="15">
        <f t="shared" si="7"/>
        <v>337</v>
      </c>
      <c r="K13" s="15">
        <f t="shared" si="8"/>
        <v>43962</v>
      </c>
      <c r="L13" s="16">
        <f t="shared" si="0"/>
        <v>8.0911616617132499E-4</v>
      </c>
      <c r="M13" s="17">
        <f t="shared" si="9"/>
        <v>6.7982790346232749</v>
      </c>
      <c r="N13" s="17">
        <f t="shared" si="10"/>
        <v>8.4165113669659242</v>
      </c>
      <c r="O13" s="16">
        <f t="shared" si="11"/>
        <v>1.7209653767249478E-3</v>
      </c>
      <c r="P13" s="16">
        <f t="shared" si="12"/>
        <v>8.3488633034075832E-2</v>
      </c>
      <c r="Q13" s="16">
        <f t="shared" si="23"/>
        <v>301</v>
      </c>
      <c r="R13" s="16">
        <f t="shared" si="24"/>
        <v>373</v>
      </c>
      <c r="S13" s="17">
        <f t="shared" si="13"/>
        <v>6.7947357728165425</v>
      </c>
      <c r="T13" s="17">
        <f t="shared" si="14"/>
        <v>8.4200546287726592</v>
      </c>
      <c r="U13" s="16">
        <f t="shared" si="15"/>
        <v>5.2642271834573151E-3</v>
      </c>
      <c r="V13" s="16">
        <f t="shared" si="16"/>
        <v>7.99453712273408E-2</v>
      </c>
      <c r="W13" s="16">
        <f t="shared" si="1"/>
        <v>7.6500901127385347E-3</v>
      </c>
      <c r="X13" s="16">
        <f t="shared" si="2"/>
        <v>8.1245325832922019E-4</v>
      </c>
      <c r="Y13" s="17">
        <f t="shared" si="17"/>
        <v>6.8376368544093147</v>
      </c>
      <c r="Z13" s="17">
        <f t="shared" si="18"/>
        <v>8.4625433710677544</v>
      </c>
      <c r="AA13" s="16">
        <f t="shared" si="19"/>
        <v>3.7636854409314857E-2</v>
      </c>
      <c r="AB13" s="16">
        <f t="shared" si="20"/>
        <v>3.745662893224555E-2</v>
      </c>
      <c r="AC13" s="16">
        <f t="shared" si="3"/>
        <v>71.736210619154875</v>
      </c>
      <c r="AD13" s="17">
        <f t="shared" si="4"/>
        <v>6.8517642233607177</v>
      </c>
      <c r="AE13" s="17">
        <f t="shared" si="5"/>
        <v>8.4709879177558829</v>
      </c>
      <c r="AF13" s="16">
        <f t="shared" si="21"/>
        <v>5.1764223360717843E-2</v>
      </c>
      <c r="AG13" s="16">
        <f t="shared" si="22"/>
        <v>2.901208224411711E-2</v>
      </c>
      <c r="AH13" s="8">
        <v>12.4</v>
      </c>
      <c r="AI13" s="8">
        <v>11</v>
      </c>
      <c r="AJ13" s="8">
        <v>13.9</v>
      </c>
      <c r="AK13" s="8">
        <v>2.6</v>
      </c>
      <c r="AL13" s="8">
        <v>2.2999999999999998</v>
      </c>
      <c r="AM13" s="8">
        <v>3.4</v>
      </c>
      <c r="AN13" s="8">
        <v>8.9</v>
      </c>
      <c r="AO13" s="8">
        <v>7.7</v>
      </c>
      <c r="AP13" s="8">
        <v>10.4</v>
      </c>
      <c r="AQ13" s="8">
        <v>6.8</v>
      </c>
      <c r="AR13" s="8">
        <v>5.7</v>
      </c>
      <c r="AS13" s="8">
        <v>8</v>
      </c>
      <c r="AT13" s="8">
        <v>4.5999999999999996</v>
      </c>
      <c r="AU13" s="8">
        <v>3</v>
      </c>
      <c r="AV13" s="8">
        <v>7.1</v>
      </c>
      <c r="AW13" s="8">
        <v>5</v>
      </c>
      <c r="AX13" s="8">
        <v>2.7</v>
      </c>
      <c r="AY13" s="8">
        <v>9.3000000000000007</v>
      </c>
    </row>
    <row r="14" spans="1:51" x14ac:dyDescent="0.25">
      <c r="A14" s="11" t="s">
        <v>13</v>
      </c>
      <c r="B14" s="12">
        <v>29722</v>
      </c>
      <c r="C14" s="11">
        <v>6.7</v>
      </c>
      <c r="D14" s="27">
        <v>5.8</v>
      </c>
      <c r="E14" s="27">
        <v>7.7</v>
      </c>
      <c r="F14" s="11">
        <v>2002</v>
      </c>
      <c r="G14" s="11" t="s">
        <v>5</v>
      </c>
      <c r="H14" s="14" t="str">
        <f>VLOOKUP(A14,'Data Key'!$A$1:$B$500,2,FALSE)</f>
        <v>Maryland</v>
      </c>
      <c r="I14" s="14" t="str">
        <f t="shared" si="6"/>
        <v>MD-Maryland</v>
      </c>
      <c r="J14" s="15">
        <f t="shared" si="7"/>
        <v>199</v>
      </c>
      <c r="K14" s="15">
        <f t="shared" si="8"/>
        <v>29523</v>
      </c>
      <c r="L14" s="16">
        <f t="shared" si="0"/>
        <v>9.2712400882464152E-4</v>
      </c>
      <c r="M14" s="17">
        <f t="shared" si="9"/>
        <v>5.7682531528737639</v>
      </c>
      <c r="N14" s="17">
        <f t="shared" si="10"/>
        <v>7.6225011705230461</v>
      </c>
      <c r="O14" s="16">
        <f t="shared" si="11"/>
        <v>3.1746847126235878E-2</v>
      </c>
      <c r="P14" s="16">
        <f t="shared" si="12"/>
        <v>7.7498829476954079E-2</v>
      </c>
      <c r="Q14" s="16">
        <f t="shared" si="23"/>
        <v>172</v>
      </c>
      <c r="R14" s="16">
        <f t="shared" si="24"/>
        <v>227</v>
      </c>
      <c r="S14" s="17">
        <f t="shared" si="13"/>
        <v>5.7869591548348023</v>
      </c>
      <c r="T14" s="17">
        <f t="shared" si="14"/>
        <v>7.6374402799273264</v>
      </c>
      <c r="U14" s="16">
        <f t="shared" si="15"/>
        <v>1.3040845165197545E-2</v>
      </c>
      <c r="V14" s="16">
        <f t="shared" si="16"/>
        <v>6.2559720072673741E-2</v>
      </c>
      <c r="W14" s="16">
        <f t="shared" si="1"/>
        <v>6.7591267244253867E-3</v>
      </c>
      <c r="X14" s="16">
        <f t="shared" si="2"/>
        <v>9.3361570896051719E-4</v>
      </c>
      <c r="Y14" s="17">
        <f t="shared" si="17"/>
        <v>5.825511015464869</v>
      </c>
      <c r="Z14" s="17">
        <f t="shared" si="18"/>
        <v>7.692742433385904</v>
      </c>
      <c r="AA14" s="16">
        <f t="shared" si="19"/>
        <v>2.5511015464869224E-2</v>
      </c>
      <c r="AB14" s="16">
        <f t="shared" si="20"/>
        <v>7.2575666140961559E-3</v>
      </c>
      <c r="AC14" s="16">
        <f t="shared" si="3"/>
        <v>55.177030799569252</v>
      </c>
      <c r="AD14" s="17">
        <f t="shared" si="4"/>
        <v>5.8478483864408943</v>
      </c>
      <c r="AE14" s="17">
        <f t="shared" si="5"/>
        <v>7.704045825830665</v>
      </c>
      <c r="AF14" s="16">
        <f t="shared" si="21"/>
        <v>4.7848386440894508E-2</v>
      </c>
      <c r="AG14" s="16">
        <f t="shared" si="22"/>
        <v>4.0458258306648176E-3</v>
      </c>
      <c r="AH14" s="8">
        <v>10.199999999999999</v>
      </c>
      <c r="AI14" s="8">
        <v>8.6999999999999993</v>
      </c>
      <c r="AJ14" s="8">
        <v>11.9</v>
      </c>
      <c r="AK14" s="8">
        <v>3</v>
      </c>
      <c r="AL14" s="8">
        <v>2.2999999999999998</v>
      </c>
      <c r="AM14" s="8">
        <v>4.0999999999999996</v>
      </c>
      <c r="AN14" s="8">
        <v>7</v>
      </c>
      <c r="AO14" s="8">
        <v>5.8</v>
      </c>
      <c r="AP14" s="8">
        <v>7.3</v>
      </c>
      <c r="AQ14" s="8">
        <v>6.2</v>
      </c>
      <c r="AR14" s="8">
        <v>4.9000000000000004</v>
      </c>
      <c r="AS14" s="8">
        <v>5.8</v>
      </c>
      <c r="AT14" s="8">
        <v>1.4</v>
      </c>
      <c r="AU14" s="8">
        <v>0.2</v>
      </c>
      <c r="AV14" s="8">
        <v>9.6999999999999993</v>
      </c>
      <c r="AW14" s="8">
        <v>3.2</v>
      </c>
      <c r="AX14" s="8">
        <v>1</v>
      </c>
      <c r="AY14" s="8">
        <v>9.9</v>
      </c>
    </row>
    <row r="15" spans="1:51" x14ac:dyDescent="0.25">
      <c r="A15" s="11" t="s">
        <v>20</v>
      </c>
      <c r="B15" s="12">
        <v>28049</v>
      </c>
      <c r="C15" s="11">
        <v>7.3</v>
      </c>
      <c r="D15" s="27">
        <v>6.4</v>
      </c>
      <c r="E15" s="27">
        <v>8.4</v>
      </c>
      <c r="F15" s="11">
        <v>2002</v>
      </c>
      <c r="G15" s="11" t="s">
        <v>5</v>
      </c>
      <c r="H15" s="14" t="str">
        <f>VLOOKUP(A15,'Data Key'!$A$1:$B$500,2,FALSE)</f>
        <v>Missouri</v>
      </c>
      <c r="I15" s="14" t="str">
        <f t="shared" si="6"/>
        <v>MO-Missouri</v>
      </c>
      <c r="J15" s="15">
        <f t="shared" si="7"/>
        <v>205</v>
      </c>
      <c r="K15" s="15">
        <f t="shared" si="8"/>
        <v>27844</v>
      </c>
      <c r="L15" s="16">
        <f t="shared" si="0"/>
        <v>9.9681544946941055E-4</v>
      </c>
      <c r="M15" s="17">
        <f t="shared" si="9"/>
        <v>6.3118230046644275</v>
      </c>
      <c r="N15" s="17">
        <f t="shared" si="10"/>
        <v>8.3054539036032491</v>
      </c>
      <c r="O15" s="16">
        <f t="shared" si="11"/>
        <v>8.8176995335572883E-2</v>
      </c>
      <c r="P15" s="16">
        <f t="shared" si="12"/>
        <v>9.4546096396751267E-2</v>
      </c>
      <c r="Q15" s="16">
        <f t="shared" si="23"/>
        <v>177</v>
      </c>
      <c r="R15" s="16">
        <f t="shared" si="24"/>
        <v>233</v>
      </c>
      <c r="S15" s="17">
        <f t="shared" si="13"/>
        <v>6.3103853969838495</v>
      </c>
      <c r="T15" s="17">
        <f t="shared" si="14"/>
        <v>8.3068915112838244</v>
      </c>
      <c r="U15" s="16">
        <f t="shared" si="15"/>
        <v>8.9614603016150873E-2</v>
      </c>
      <c r="V15" s="16">
        <f t="shared" si="16"/>
        <v>9.3108488716175941E-2</v>
      </c>
      <c r="W15" s="16">
        <f t="shared" si="1"/>
        <v>7.3761059005053014E-3</v>
      </c>
      <c r="X15" s="16">
        <f t="shared" si="2"/>
        <v>1.0035729538212957E-3</v>
      </c>
      <c r="Y15" s="17">
        <f t="shared" si="17"/>
        <v>6.3725329466840055</v>
      </c>
      <c r="Z15" s="17">
        <f t="shared" si="18"/>
        <v>8.3796788543265972</v>
      </c>
      <c r="AA15" s="16">
        <f t="shared" si="19"/>
        <v>2.746705331599486E-2</v>
      </c>
      <c r="AB15" s="16">
        <f t="shared" si="20"/>
        <v>2.0321145673403151E-2</v>
      </c>
      <c r="AC15" s="16">
        <f t="shared" si="3"/>
        <v>55.983569946722476</v>
      </c>
      <c r="AD15" s="17">
        <f t="shared" si="4"/>
        <v>6.3961058882528183</v>
      </c>
      <c r="AE15" s="17">
        <f t="shared" si="5"/>
        <v>8.3917529256091523</v>
      </c>
      <c r="AF15" s="16">
        <f t="shared" si="21"/>
        <v>3.8941117471820164E-3</v>
      </c>
      <c r="AG15" s="16">
        <f t="shared" si="22"/>
        <v>8.2470743908480415E-3</v>
      </c>
      <c r="AH15" s="8">
        <v>11.3</v>
      </c>
      <c r="AI15" s="8">
        <v>9.6999999999999993</v>
      </c>
      <c r="AJ15" s="8">
        <v>13.2</v>
      </c>
      <c r="AK15" s="8">
        <v>3.1</v>
      </c>
      <c r="AL15" s="8">
        <v>2.2999999999999998</v>
      </c>
      <c r="AM15" s="8">
        <v>4.3</v>
      </c>
      <c r="AN15" s="8">
        <v>7.7</v>
      </c>
      <c r="AO15" s="8">
        <v>6.5</v>
      </c>
      <c r="AP15" s="8">
        <v>9</v>
      </c>
      <c r="AQ15" s="8">
        <v>4.7</v>
      </c>
      <c r="AR15" s="8">
        <v>3.4</v>
      </c>
      <c r="AS15" s="8">
        <v>6.5</v>
      </c>
      <c r="AT15" s="8">
        <v>1.8</v>
      </c>
      <c r="AU15" s="8">
        <v>0.3</v>
      </c>
      <c r="AV15" s="8">
        <v>13</v>
      </c>
      <c r="AW15" s="8">
        <v>7.1</v>
      </c>
      <c r="AX15" s="8">
        <v>2.7</v>
      </c>
      <c r="AY15" s="8">
        <v>19</v>
      </c>
    </row>
    <row r="16" spans="1:51" x14ac:dyDescent="0.25">
      <c r="A16" s="11" t="s">
        <v>14</v>
      </c>
      <c r="B16" s="12">
        <v>29748</v>
      </c>
      <c r="C16" s="11">
        <v>10.6</v>
      </c>
      <c r="D16" s="27">
        <v>9.5</v>
      </c>
      <c r="E16" s="27">
        <v>11.9</v>
      </c>
      <c r="F16" s="11">
        <v>2002</v>
      </c>
      <c r="G16" s="11" t="s">
        <v>5</v>
      </c>
      <c r="H16" s="14" t="str">
        <f>VLOOKUP(A16,'Data Key'!$A$1:$B$500,2,FALSE)</f>
        <v>New Jersey</v>
      </c>
      <c r="I16" s="14" t="str">
        <f t="shared" si="6"/>
        <v>NJ-New Jersey</v>
      </c>
      <c r="J16" s="15">
        <f t="shared" si="7"/>
        <v>315</v>
      </c>
      <c r="K16" s="15">
        <f t="shared" si="8"/>
        <v>29433</v>
      </c>
      <c r="L16" s="16">
        <f t="shared" si="0"/>
        <v>1.1631453100850585E-3</v>
      </c>
      <c r="M16" s="17">
        <f t="shared" si="9"/>
        <v>9.4258018460262765</v>
      </c>
      <c r="N16" s="17">
        <f t="shared" si="10"/>
        <v>11.752092466196395</v>
      </c>
      <c r="O16" s="16">
        <f t="shared" si="11"/>
        <v>7.4198153973723535E-2</v>
      </c>
      <c r="P16" s="16">
        <f t="shared" si="12"/>
        <v>0.14790753380360577</v>
      </c>
      <c r="Q16" s="16">
        <f t="shared" si="23"/>
        <v>281</v>
      </c>
      <c r="R16" s="16">
        <f t="shared" si="24"/>
        <v>350</v>
      </c>
      <c r="S16" s="17">
        <f t="shared" si="13"/>
        <v>9.4460131773564608</v>
      </c>
      <c r="T16" s="17">
        <f t="shared" si="14"/>
        <v>11.765496840123706</v>
      </c>
      <c r="U16" s="16">
        <f t="shared" si="15"/>
        <v>5.3986822643539156E-2</v>
      </c>
      <c r="V16" s="16">
        <f t="shared" si="16"/>
        <v>0.13450315987629402</v>
      </c>
      <c r="W16" s="16">
        <f t="shared" si="1"/>
        <v>1.065213828357464E-2</v>
      </c>
      <c r="X16" s="16">
        <f t="shared" si="2"/>
        <v>1.1682080887501004E-3</v>
      </c>
      <c r="Y16" s="17">
        <f t="shared" si="17"/>
        <v>9.4839301948245396</v>
      </c>
      <c r="Z16" s="17">
        <f t="shared" si="18"/>
        <v>11.820346372324739</v>
      </c>
      <c r="AA16" s="16">
        <f t="shared" si="19"/>
        <v>1.6069805175460417E-2</v>
      </c>
      <c r="AB16" s="16">
        <f t="shared" si="20"/>
        <v>7.9653627675261518E-2</v>
      </c>
      <c r="AC16" s="16">
        <f t="shared" si="3"/>
        <v>69.254758360533145</v>
      </c>
      <c r="AD16" s="17">
        <f t="shared" si="4"/>
        <v>9.5050704885441348</v>
      </c>
      <c r="AE16" s="17">
        <f t="shared" si="5"/>
        <v>11.832817443514575</v>
      </c>
      <c r="AF16" s="16">
        <f t="shared" si="21"/>
        <v>5.0704885441348324E-3</v>
      </c>
      <c r="AG16" s="16">
        <f t="shared" si="22"/>
        <v>6.7182556485425593E-2</v>
      </c>
      <c r="AH16" s="8">
        <v>16.8</v>
      </c>
      <c r="AI16" s="8">
        <v>14.9</v>
      </c>
      <c r="AJ16" s="8">
        <v>19</v>
      </c>
      <c r="AK16" s="8">
        <v>4</v>
      </c>
      <c r="AL16" s="8">
        <v>3.1</v>
      </c>
      <c r="AM16" s="8">
        <v>5.2</v>
      </c>
      <c r="AN16" s="8">
        <v>12.5</v>
      </c>
      <c r="AO16" s="8">
        <v>10.7</v>
      </c>
      <c r="AP16" s="8">
        <v>14.6</v>
      </c>
      <c r="AQ16" s="8">
        <v>7.7</v>
      </c>
      <c r="AR16" s="8">
        <v>6</v>
      </c>
      <c r="AS16" s="8">
        <v>9.9</v>
      </c>
      <c r="AT16" s="8">
        <v>9.6999999999999993</v>
      </c>
      <c r="AU16" s="8">
        <v>7.7</v>
      </c>
      <c r="AV16" s="8">
        <v>12.3</v>
      </c>
      <c r="AW16" s="8">
        <v>14</v>
      </c>
      <c r="AX16" s="8">
        <v>9.1999999999999993</v>
      </c>
      <c r="AY16" s="8">
        <v>21.2</v>
      </c>
    </row>
    <row r="17" spans="1:51" x14ac:dyDescent="0.25">
      <c r="A17" s="11" t="s">
        <v>21</v>
      </c>
      <c r="B17" s="12">
        <v>20725</v>
      </c>
      <c r="C17" s="11">
        <v>6.5</v>
      </c>
      <c r="D17" s="27">
        <v>5.5</v>
      </c>
      <c r="E17" s="27">
        <v>7.7</v>
      </c>
      <c r="F17" s="11">
        <v>2002</v>
      </c>
      <c r="G17" s="11" t="s">
        <v>5</v>
      </c>
      <c r="H17" s="14" t="str">
        <f>VLOOKUP(A17,'Data Key'!$A$1:$B$500,2,FALSE)</f>
        <v>North Carolina</v>
      </c>
      <c r="I17" s="14" t="str">
        <f t="shared" si="6"/>
        <v>NC-North Carolina</v>
      </c>
      <c r="J17" s="15">
        <f t="shared" si="7"/>
        <v>135</v>
      </c>
      <c r="K17" s="15">
        <f t="shared" si="8"/>
        <v>20590</v>
      </c>
      <c r="L17" s="16">
        <f t="shared" si="0"/>
        <v>1.0952199339755925E-3</v>
      </c>
      <c r="M17" s="17">
        <f t="shared" si="9"/>
        <v>5.4186522011269398</v>
      </c>
      <c r="N17" s="17">
        <f t="shared" si="10"/>
        <v>7.6090920690781259</v>
      </c>
      <c r="O17" s="16">
        <f t="shared" si="11"/>
        <v>8.1347798873060206E-2</v>
      </c>
      <c r="P17" s="16">
        <f t="shared" si="12"/>
        <v>9.0907930921874325E-2</v>
      </c>
      <c r="Q17" s="16">
        <f t="shared" si="23"/>
        <v>113</v>
      </c>
      <c r="R17" s="16">
        <f t="shared" si="24"/>
        <v>158</v>
      </c>
      <c r="S17" s="17">
        <f t="shared" si="13"/>
        <v>5.4523522316043422</v>
      </c>
      <c r="T17" s="17">
        <f t="shared" si="14"/>
        <v>7.6236429433051871</v>
      </c>
      <c r="U17" s="16">
        <f t="shared" si="15"/>
        <v>4.7647768395657764E-2</v>
      </c>
      <c r="V17" s="16">
        <f t="shared" si="16"/>
        <v>7.6357056694813075E-2</v>
      </c>
      <c r="W17" s="16">
        <f t="shared" si="1"/>
        <v>6.6053247443833138E-3</v>
      </c>
      <c r="X17" s="16">
        <f t="shared" si="2"/>
        <v>1.1065127660785437E-3</v>
      </c>
      <c r="Y17" s="17">
        <f t="shared" si="17"/>
        <v>5.4988119783047695</v>
      </c>
      <c r="Z17" s="17">
        <f t="shared" si="18"/>
        <v>7.7118375104618577</v>
      </c>
      <c r="AA17" s="16">
        <f t="shared" si="19"/>
        <v>1.1880216952304679E-3</v>
      </c>
      <c r="AB17" s="16">
        <f t="shared" si="20"/>
        <v>1.1837510461857548E-2</v>
      </c>
      <c r="AC17" s="16">
        <f t="shared" si="3"/>
        <v>45.475809618840245</v>
      </c>
      <c r="AD17" s="17">
        <f t="shared" si="4"/>
        <v>5.532524566254823</v>
      </c>
      <c r="AE17" s="17">
        <f t="shared" si="5"/>
        <v>7.7263668853820704</v>
      </c>
      <c r="AF17" s="16">
        <f t="shared" si="21"/>
        <v>3.2524566254823029E-2</v>
      </c>
      <c r="AG17" s="16">
        <f t="shared" si="22"/>
        <v>2.6366885382070215E-2</v>
      </c>
      <c r="AH17" s="8">
        <v>10.6</v>
      </c>
      <c r="AI17" s="8">
        <v>8.9</v>
      </c>
      <c r="AJ17" s="8">
        <v>12.8</v>
      </c>
      <c r="AK17" s="8">
        <v>2.1</v>
      </c>
      <c r="AL17" s="8">
        <v>1.4</v>
      </c>
      <c r="AM17" s="8">
        <v>3.2</v>
      </c>
      <c r="AN17" s="8">
        <v>6.4</v>
      </c>
      <c r="AO17" s="8">
        <v>5.2</v>
      </c>
      <c r="AP17" s="8">
        <v>8</v>
      </c>
      <c r="AQ17" s="8">
        <v>7.2</v>
      </c>
      <c r="AR17" s="8">
        <v>5.4</v>
      </c>
      <c r="AS17" s="8">
        <v>9.6</v>
      </c>
      <c r="AT17" s="8">
        <v>4.0999999999999996</v>
      </c>
      <c r="AU17" s="8">
        <v>2</v>
      </c>
      <c r="AV17" s="8">
        <v>8.6</v>
      </c>
      <c r="AW17" s="8">
        <v>1.9</v>
      </c>
      <c r="AX17" s="8">
        <v>0.3</v>
      </c>
      <c r="AY17" s="8">
        <v>13.7</v>
      </c>
    </row>
    <row r="18" spans="1:51" x14ac:dyDescent="0.25">
      <c r="A18" s="11" t="s">
        <v>22</v>
      </c>
      <c r="B18" s="12">
        <v>21061</v>
      </c>
      <c r="C18" s="11">
        <v>5.3</v>
      </c>
      <c r="D18" s="27">
        <v>4.4000000000000004</v>
      </c>
      <c r="E18" s="27">
        <v>6.3</v>
      </c>
      <c r="F18" s="11">
        <v>2002</v>
      </c>
      <c r="G18" s="11" t="s">
        <v>5</v>
      </c>
      <c r="H18" s="14" t="str">
        <f>VLOOKUP(A18,'Data Key'!$A$1:$B$500,2,FALSE)</f>
        <v>Pennsylvania</v>
      </c>
      <c r="I18" s="14" t="str">
        <f t="shared" si="6"/>
        <v>PA-Pennsylvania</v>
      </c>
      <c r="J18" s="15">
        <f t="shared" si="7"/>
        <v>112</v>
      </c>
      <c r="K18" s="15">
        <f t="shared" si="8"/>
        <v>20949</v>
      </c>
      <c r="L18" s="16">
        <f t="shared" si="0"/>
        <v>9.8224599916346819E-4</v>
      </c>
      <c r="M18" s="17">
        <f t="shared" si="9"/>
        <v>4.3356401410957792</v>
      </c>
      <c r="N18" s="17">
        <f t="shared" si="10"/>
        <v>6.3001321394227148</v>
      </c>
      <c r="O18" s="16">
        <f t="shared" si="11"/>
        <v>6.4359858904221134E-2</v>
      </c>
      <c r="P18" s="16">
        <f t="shared" si="12"/>
        <v>1.3213942271494972E-4</v>
      </c>
      <c r="Q18" s="16">
        <f t="shared" si="23"/>
        <v>91</v>
      </c>
      <c r="R18" s="16">
        <f t="shared" si="24"/>
        <v>133</v>
      </c>
      <c r="S18" s="17">
        <f t="shared" si="13"/>
        <v>4.3207824889606385</v>
      </c>
      <c r="T18" s="17">
        <f t="shared" si="14"/>
        <v>6.3149897915578554</v>
      </c>
      <c r="U18" s="16">
        <f t="shared" si="15"/>
        <v>7.921751103936181E-2</v>
      </c>
      <c r="V18" s="16">
        <f t="shared" si="16"/>
        <v>1.4989791557855625E-2</v>
      </c>
      <c r="W18" s="16">
        <f t="shared" si="1"/>
        <v>5.408098116145274E-3</v>
      </c>
      <c r="X18" s="16">
        <f t="shared" si="2"/>
        <v>9.9450560930749521E-4</v>
      </c>
      <c r="Y18" s="17">
        <f t="shared" si="17"/>
        <v>4.4135925068377793</v>
      </c>
      <c r="Z18" s="17">
        <f t="shared" si="18"/>
        <v>6.402603725452769</v>
      </c>
      <c r="AA18" s="16">
        <f t="shared" si="19"/>
        <v>1.3592506837778906E-2</v>
      </c>
      <c r="AB18" s="16">
        <f t="shared" si="20"/>
        <v>0.10260372545276919</v>
      </c>
      <c r="AC18" s="16">
        <f t="shared" si="3"/>
        <v>41.460547872262573</v>
      </c>
      <c r="AD18" s="17">
        <f t="shared" si="4"/>
        <v>4.4477170956814307</v>
      </c>
      <c r="AE18" s="17">
        <f t="shared" si="5"/>
        <v>6.4159516040356994</v>
      </c>
      <c r="AF18" s="16">
        <f t="shared" si="21"/>
        <v>4.7717095681430344E-2</v>
      </c>
      <c r="AG18" s="16">
        <f t="shared" si="22"/>
        <v>0.1159516040356996</v>
      </c>
      <c r="AH18" s="8">
        <v>8.6999999999999993</v>
      </c>
      <c r="AI18" s="8">
        <v>7.1</v>
      </c>
      <c r="AJ18" s="8">
        <v>10.6</v>
      </c>
      <c r="AK18" s="8">
        <v>1.8</v>
      </c>
      <c r="AL18" s="8">
        <v>1.2</v>
      </c>
      <c r="AM18" s="8">
        <v>2.9</v>
      </c>
      <c r="AN18" s="8">
        <v>7.6</v>
      </c>
      <c r="AO18" s="8">
        <v>5.7</v>
      </c>
      <c r="AP18" s="8">
        <v>10.199999999999999</v>
      </c>
      <c r="AQ18" s="8">
        <v>4.2</v>
      </c>
      <c r="AR18" s="8">
        <v>3.2</v>
      </c>
      <c r="AS18" s="8">
        <v>5.6</v>
      </c>
      <c r="AT18" s="8">
        <v>4.7</v>
      </c>
      <c r="AU18" s="8">
        <v>2.8</v>
      </c>
      <c r="AV18" s="8">
        <v>8</v>
      </c>
      <c r="AW18" s="8">
        <v>1.2</v>
      </c>
      <c r="AX18" s="8">
        <v>0.2</v>
      </c>
      <c r="AY18" s="8">
        <v>8.1999999999999993</v>
      </c>
    </row>
    <row r="19" spans="1:51" x14ac:dyDescent="0.25">
      <c r="A19" s="11" t="s">
        <v>15</v>
      </c>
      <c r="B19" s="12">
        <v>23191</v>
      </c>
      <c r="C19" s="11">
        <v>6</v>
      </c>
      <c r="D19" s="27">
        <v>5.0999999999999996</v>
      </c>
      <c r="E19" s="27">
        <v>7.1</v>
      </c>
      <c r="F19" s="11">
        <v>2002</v>
      </c>
      <c r="G19" s="11" t="s">
        <v>5</v>
      </c>
      <c r="H19" s="14" t="str">
        <f>VLOOKUP(A19,'Data Key'!$A$1:$B$500,2,FALSE)</f>
        <v>South Carolina</v>
      </c>
      <c r="I19" s="14" t="str">
        <f t="shared" si="6"/>
        <v>SC-South Carolina</v>
      </c>
      <c r="J19" s="15">
        <f t="shared" si="7"/>
        <v>139</v>
      </c>
      <c r="K19" s="15">
        <f t="shared" si="8"/>
        <v>23052</v>
      </c>
      <c r="L19" s="16">
        <f t="shared" si="0"/>
        <v>9.9341470137654015E-4</v>
      </c>
      <c r="M19" s="17">
        <f t="shared" si="9"/>
        <v>5.0002897529376336</v>
      </c>
      <c r="N19" s="17">
        <f t="shared" si="10"/>
        <v>6.9871191556907135</v>
      </c>
      <c r="O19" s="16">
        <f t="shared" si="11"/>
        <v>9.9710247062366086E-2</v>
      </c>
      <c r="P19" s="16">
        <f t="shared" si="12"/>
        <v>0.11288084430928613</v>
      </c>
      <c r="Q19" s="16">
        <f t="shared" si="23"/>
        <v>117</v>
      </c>
      <c r="R19" s="16">
        <f t="shared" si="24"/>
        <v>163</v>
      </c>
      <c r="S19" s="17">
        <f t="shared" si="13"/>
        <v>5.0450605838471825</v>
      </c>
      <c r="T19" s="17">
        <f t="shared" si="14"/>
        <v>7.0285886766418004</v>
      </c>
      <c r="U19" s="16">
        <f t="shared" si="15"/>
        <v>5.4939416152817167E-2</v>
      </c>
      <c r="V19" s="16">
        <f t="shared" si="16"/>
        <v>7.1411323358199219E-2</v>
      </c>
      <c r="W19" s="16">
        <f t="shared" si="1"/>
        <v>6.0755202686137242E-3</v>
      </c>
      <c r="X19" s="16">
        <f t="shared" si="2"/>
        <v>1.003388002128095E-3</v>
      </c>
      <c r="Y19" s="17">
        <f t="shared" si="17"/>
        <v>5.072132266485629</v>
      </c>
      <c r="Z19" s="17">
        <f t="shared" si="18"/>
        <v>7.0789082707418194</v>
      </c>
      <c r="AA19" s="16">
        <f t="shared" si="19"/>
        <v>2.7867733514370663E-2</v>
      </c>
      <c r="AB19" s="16">
        <f t="shared" si="20"/>
        <v>2.1091729258180258E-2</v>
      </c>
      <c r="AC19" s="16">
        <f t="shared" si="3"/>
        <v>46.154255111408752</v>
      </c>
      <c r="AD19" s="17">
        <f t="shared" si="4"/>
        <v>5.1021517894289445</v>
      </c>
      <c r="AE19" s="17">
        <f t="shared" si="5"/>
        <v>7.0920017822969452</v>
      </c>
      <c r="AF19" s="16">
        <f t="shared" si="21"/>
        <v>2.1517894289448947E-3</v>
      </c>
      <c r="AG19" s="16">
        <f t="shared" si="22"/>
        <v>7.9982177030544221E-3</v>
      </c>
      <c r="AH19" s="8">
        <v>9.1999999999999993</v>
      </c>
      <c r="AI19" s="8">
        <v>7.6</v>
      </c>
      <c r="AJ19" s="8">
        <v>11.1</v>
      </c>
      <c r="AK19" s="8">
        <v>2.7</v>
      </c>
      <c r="AL19" s="8">
        <v>1.9</v>
      </c>
      <c r="AM19" s="8">
        <v>3.9</v>
      </c>
      <c r="AN19" s="8">
        <v>6</v>
      </c>
      <c r="AO19" s="8">
        <v>4.8</v>
      </c>
      <c r="AP19" s="8">
        <v>7.6</v>
      </c>
      <c r="AQ19" s="8">
        <v>5.5</v>
      </c>
      <c r="AR19" s="8">
        <v>4.2</v>
      </c>
      <c r="AS19" s="8">
        <v>7.1</v>
      </c>
      <c r="AT19" s="8">
        <v>4.4000000000000004</v>
      </c>
      <c r="AU19" s="8">
        <v>1.4</v>
      </c>
      <c r="AV19" s="8">
        <v>13.6</v>
      </c>
      <c r="AW19" s="8">
        <v>4.5</v>
      </c>
      <c r="AX19" s="8">
        <v>0.6</v>
      </c>
      <c r="AY19" s="8">
        <v>32</v>
      </c>
    </row>
    <row r="20" spans="1:51" x14ac:dyDescent="0.25">
      <c r="A20" s="11" t="s">
        <v>23</v>
      </c>
      <c r="B20" s="12">
        <v>26108</v>
      </c>
      <c r="C20" s="11">
        <v>7.5</v>
      </c>
      <c r="D20" s="27">
        <v>6.5</v>
      </c>
      <c r="E20" s="27">
        <v>8.6</v>
      </c>
      <c r="F20" s="11">
        <v>2002</v>
      </c>
      <c r="G20" s="11" t="s">
        <v>5</v>
      </c>
      <c r="H20" s="14" t="str">
        <f>VLOOKUP(A20,'Data Key'!$A$1:$B$500,2,FALSE)</f>
        <v>Utah</v>
      </c>
      <c r="I20" s="14" t="str">
        <f t="shared" si="6"/>
        <v>UT-Utah</v>
      </c>
      <c r="J20" s="15">
        <f t="shared" si="7"/>
        <v>196</v>
      </c>
      <c r="K20" s="15">
        <f t="shared" si="8"/>
        <v>25912</v>
      </c>
      <c r="L20" s="16">
        <f t="shared" si="0"/>
        <v>1.0470470274179871E-3</v>
      </c>
      <c r="M20" s="17">
        <f t="shared" si="9"/>
        <v>6.4602304354286506</v>
      </c>
      <c r="N20" s="17">
        <f t="shared" si="10"/>
        <v>8.5543244902646247</v>
      </c>
      <c r="O20" s="16">
        <f t="shared" si="11"/>
        <v>3.9769564571349392E-2</v>
      </c>
      <c r="P20" s="16">
        <f t="shared" si="12"/>
        <v>4.5675509735374931E-2</v>
      </c>
      <c r="Q20" s="16">
        <f t="shared" si="23"/>
        <v>169</v>
      </c>
      <c r="R20" s="16">
        <f t="shared" si="24"/>
        <v>224</v>
      </c>
      <c r="S20" s="17">
        <f t="shared" si="13"/>
        <v>6.4731116899034777</v>
      </c>
      <c r="T20" s="17">
        <f t="shared" si="14"/>
        <v>8.5797456718247282</v>
      </c>
      <c r="U20" s="16">
        <f t="shared" si="15"/>
        <v>2.6888310096522261E-2</v>
      </c>
      <c r="V20" s="16">
        <f t="shared" si="16"/>
        <v>2.0254328175271397E-2</v>
      </c>
      <c r="W20" s="16">
        <f t="shared" si="1"/>
        <v>7.5797308176244532E-3</v>
      </c>
      <c r="X20" s="16">
        <f t="shared" si="2"/>
        <v>1.0544630590181559E-3</v>
      </c>
      <c r="Y20" s="17">
        <f t="shared" si="17"/>
        <v>6.5252677586062973</v>
      </c>
      <c r="Z20" s="17">
        <f t="shared" si="18"/>
        <v>8.634193876642609</v>
      </c>
      <c r="AA20" s="16">
        <f t="shared" si="19"/>
        <v>2.5267758606297264E-2</v>
      </c>
      <c r="AB20" s="16">
        <f t="shared" si="20"/>
        <v>3.4193876642609311E-2</v>
      </c>
      <c r="AC20" s="16">
        <f t="shared" si="3"/>
        <v>54.738314887088031</v>
      </c>
      <c r="AD20" s="17">
        <f t="shared" si="4"/>
        <v>6.5507280379500417</v>
      </c>
      <c r="AE20" s="17">
        <f t="shared" si="5"/>
        <v>8.6470303984485284</v>
      </c>
      <c r="AF20" s="16">
        <f t="shared" si="21"/>
        <v>5.072803795004166E-2</v>
      </c>
      <c r="AG20" s="16">
        <f t="shared" si="22"/>
        <v>4.7030398448528743E-2</v>
      </c>
      <c r="AH20" s="8">
        <v>12.7</v>
      </c>
      <c r="AI20" s="8">
        <v>11</v>
      </c>
      <c r="AJ20" s="8">
        <v>14.8</v>
      </c>
      <c r="AK20" s="8">
        <v>2</v>
      </c>
      <c r="AL20" s="8">
        <v>1.3</v>
      </c>
      <c r="AM20" s="8">
        <v>2.9</v>
      </c>
      <c r="AN20" s="8">
        <v>8</v>
      </c>
      <c r="AO20" s="8">
        <v>6.9</v>
      </c>
      <c r="AP20" s="8">
        <v>9.3000000000000007</v>
      </c>
      <c r="AQ20" s="8">
        <v>5.5</v>
      </c>
      <c r="AR20" s="8">
        <v>1.4</v>
      </c>
      <c r="AS20" s="8">
        <v>22</v>
      </c>
      <c r="AT20" s="8">
        <v>4.4000000000000004</v>
      </c>
      <c r="AU20" s="8">
        <v>2.6</v>
      </c>
      <c r="AV20" s="8">
        <v>7.2</v>
      </c>
      <c r="AW20" s="8">
        <v>2.2000000000000002</v>
      </c>
      <c r="AX20" s="8">
        <v>0.6</v>
      </c>
      <c r="AY20" s="8">
        <v>8.8000000000000007</v>
      </c>
    </row>
    <row r="21" spans="1:51" x14ac:dyDescent="0.25">
      <c r="A21" s="11" t="s">
        <v>16</v>
      </c>
      <c r="B21" s="12">
        <v>21472</v>
      </c>
      <c r="C21" s="11">
        <v>7.1</v>
      </c>
      <c r="D21" s="27">
        <v>6.1</v>
      </c>
      <c r="E21" s="27">
        <v>8.3000000000000007</v>
      </c>
      <c r="F21" s="11">
        <v>2002</v>
      </c>
      <c r="G21" s="11" t="s">
        <v>5</v>
      </c>
      <c r="H21" s="14" t="str">
        <f>VLOOKUP(A21,'Data Key'!$A$1:$B$500,2,FALSE)</f>
        <v>West Virginia</v>
      </c>
      <c r="I21" s="14" t="str">
        <f t="shared" si="6"/>
        <v>WV-West Virginia</v>
      </c>
      <c r="J21" s="15">
        <f t="shared" si="7"/>
        <v>152</v>
      </c>
      <c r="K21" s="15">
        <f t="shared" si="8"/>
        <v>21320</v>
      </c>
      <c r="L21" s="16">
        <f t="shared" si="0"/>
        <v>1.1213849868192225E-3</v>
      </c>
      <c r="M21" s="17">
        <f t="shared" si="9"/>
        <v>5.9576016003640868</v>
      </c>
      <c r="N21" s="17">
        <f t="shared" si="10"/>
        <v>8.2003715740025314</v>
      </c>
      <c r="O21" s="16">
        <f t="shared" si="11"/>
        <v>0.14239839963591283</v>
      </c>
      <c r="P21" s="16">
        <f t="shared" si="12"/>
        <v>9.962842599746935E-2</v>
      </c>
      <c r="Q21" s="16">
        <f t="shared" si="23"/>
        <v>129</v>
      </c>
      <c r="R21" s="16">
        <f t="shared" si="24"/>
        <v>177</v>
      </c>
      <c r="S21" s="17">
        <f t="shared" si="13"/>
        <v>6.007824143070045</v>
      </c>
      <c r="T21" s="17">
        <f t="shared" si="14"/>
        <v>8.2432935916542469</v>
      </c>
      <c r="U21" s="16">
        <f t="shared" si="15"/>
        <v>9.2175856929954669E-2</v>
      </c>
      <c r="V21" s="16">
        <f t="shared" si="16"/>
        <v>5.67064083457538E-2</v>
      </c>
      <c r="W21" s="16">
        <f t="shared" si="1"/>
        <v>7.1671570916318041E-3</v>
      </c>
      <c r="X21" s="16">
        <f t="shared" si="2"/>
        <v>1.1316347894003978E-3</v>
      </c>
      <c r="Y21" s="17">
        <f t="shared" si="17"/>
        <v>6.0355223022314064</v>
      </c>
      <c r="Z21" s="17">
        <f t="shared" si="18"/>
        <v>8.2987918810322014</v>
      </c>
      <c r="AA21" s="16">
        <f t="shared" si="19"/>
        <v>6.4477697768593245E-2</v>
      </c>
      <c r="AB21" s="16">
        <f t="shared" si="20"/>
        <v>1.2081189677992654E-3</v>
      </c>
      <c r="AC21" s="16">
        <f t="shared" si="3"/>
        <v>48.231273220641981</v>
      </c>
      <c r="AD21" s="17">
        <f t="shared" si="4"/>
        <v>6.0675197779738843</v>
      </c>
      <c r="AE21" s="17">
        <f t="shared" si="5"/>
        <v>8.3133583549220358</v>
      </c>
      <c r="AF21" s="16">
        <f t="shared" si="21"/>
        <v>3.2480222026115335E-2</v>
      </c>
      <c r="AG21" s="16">
        <f t="shared" si="22"/>
        <v>1.3358354922035076E-2</v>
      </c>
      <c r="AH21" s="8">
        <v>11</v>
      </c>
      <c r="AI21" s="8">
        <v>9.1999999999999993</v>
      </c>
      <c r="AJ21" s="8">
        <v>13.1</v>
      </c>
      <c r="AK21" s="8">
        <v>3</v>
      </c>
      <c r="AL21" s="8">
        <v>2.1</v>
      </c>
      <c r="AM21" s="8">
        <v>4.2</v>
      </c>
      <c r="AN21" s="8">
        <v>6.8</v>
      </c>
      <c r="AO21" s="8">
        <v>5.7</v>
      </c>
      <c r="AP21" s="8">
        <v>8</v>
      </c>
      <c r="AQ21" s="8">
        <v>6.4</v>
      </c>
      <c r="AR21" s="8">
        <v>2.9</v>
      </c>
      <c r="AS21" s="8">
        <v>14.2</v>
      </c>
      <c r="AT21" s="8" t="s">
        <v>236</v>
      </c>
      <c r="AU21" s="8" t="s">
        <v>236</v>
      </c>
      <c r="AV21" s="8" t="s">
        <v>236</v>
      </c>
      <c r="AW21" s="8" t="s">
        <v>236</v>
      </c>
      <c r="AX21" s="8" t="s">
        <v>236</v>
      </c>
      <c r="AY21" s="8" t="s">
        <v>236</v>
      </c>
    </row>
    <row r="22" spans="1:51" x14ac:dyDescent="0.25">
      <c r="A22" s="11" t="s">
        <v>24</v>
      </c>
      <c r="B22" s="12">
        <v>35126</v>
      </c>
      <c r="C22" s="11">
        <v>5.2</v>
      </c>
      <c r="D22" s="27">
        <v>4.5</v>
      </c>
      <c r="E22" s="27">
        <v>6</v>
      </c>
      <c r="F22" s="11">
        <v>2002</v>
      </c>
      <c r="G22" s="11" t="s">
        <v>5</v>
      </c>
      <c r="H22" s="14" t="str">
        <f>VLOOKUP(A22,'Data Key'!$A$1:$B$500,2,FALSE)</f>
        <v>Wisconsin</v>
      </c>
      <c r="I22" s="14" t="str">
        <f t="shared" si="6"/>
        <v>WI-Wisconsin</v>
      </c>
      <c r="J22" s="15">
        <f t="shared" si="7"/>
        <v>183</v>
      </c>
      <c r="K22" s="15">
        <f t="shared" si="8"/>
        <v>34943</v>
      </c>
      <c r="L22" s="16">
        <f t="shared" si="0"/>
        <v>7.5285386530882974E-4</v>
      </c>
      <c r="M22" s="17">
        <f t="shared" si="9"/>
        <v>4.4569622253362757</v>
      </c>
      <c r="N22" s="17">
        <f t="shared" si="10"/>
        <v>5.9626699559539365</v>
      </c>
      <c r="O22" s="16">
        <f t="shared" si="11"/>
        <v>4.3037774663724271E-2</v>
      </c>
      <c r="P22" s="16">
        <f t="shared" si="12"/>
        <v>3.7330044046063549E-2</v>
      </c>
      <c r="Q22" s="16">
        <f t="shared" si="23"/>
        <v>157</v>
      </c>
      <c r="R22" s="16">
        <f t="shared" si="24"/>
        <v>210</v>
      </c>
      <c r="S22" s="17">
        <f t="shared" si="13"/>
        <v>4.4696236406080967</v>
      </c>
      <c r="T22" s="17">
        <f t="shared" si="14"/>
        <v>5.9784774810681549</v>
      </c>
      <c r="U22" s="16">
        <f t="shared" si="15"/>
        <v>3.0376359391903307E-2</v>
      </c>
      <c r="V22" s="16">
        <f t="shared" si="16"/>
        <v>2.1522518931845092E-2</v>
      </c>
      <c r="W22" s="16">
        <f t="shared" si="1"/>
        <v>5.2639215473577272E-3</v>
      </c>
      <c r="X22" s="16">
        <f t="shared" si="2"/>
        <v>7.5862257085095074E-4</v>
      </c>
      <c r="Y22" s="17">
        <f t="shared" si="17"/>
        <v>4.5052989765067757</v>
      </c>
      <c r="Z22" s="17">
        <f t="shared" si="18"/>
        <v>6.0225441182086783</v>
      </c>
      <c r="AA22" s="16">
        <f t="shared" si="19"/>
        <v>5.2989765067756878E-3</v>
      </c>
      <c r="AB22" s="16">
        <f t="shared" si="20"/>
        <v>2.2544118208678299E-2</v>
      </c>
      <c r="AC22" s="16">
        <f t="shared" si="3"/>
        <v>52.957076558296698</v>
      </c>
      <c r="AD22" s="17">
        <f t="shared" si="4"/>
        <v>4.5244209632289758</v>
      </c>
      <c r="AE22" s="17">
        <f t="shared" si="5"/>
        <v>6.0318879587852496</v>
      </c>
      <c r="AF22" s="16">
        <f t="shared" si="21"/>
        <v>2.4420963228975801E-2</v>
      </c>
      <c r="AG22" s="16">
        <f t="shared" si="22"/>
        <v>3.1887958785249637E-2</v>
      </c>
      <c r="AH22" s="8">
        <v>7.9</v>
      </c>
      <c r="AI22" s="8">
        <v>6.7</v>
      </c>
      <c r="AJ22" s="8">
        <v>9.3000000000000007</v>
      </c>
      <c r="AK22" s="8">
        <v>2.2999999999999998</v>
      </c>
      <c r="AL22" s="8">
        <v>1.7</v>
      </c>
      <c r="AM22" s="8">
        <v>3.1</v>
      </c>
      <c r="AN22" s="8">
        <v>5.9</v>
      </c>
      <c r="AO22" s="8">
        <v>5</v>
      </c>
      <c r="AP22" s="8">
        <v>6.9</v>
      </c>
      <c r="AQ22" s="8">
        <v>3.7</v>
      </c>
      <c r="AR22" s="8">
        <v>2.5</v>
      </c>
      <c r="AS22" s="8">
        <v>5.5</v>
      </c>
      <c r="AT22" s="8">
        <v>0.3</v>
      </c>
      <c r="AU22" s="8">
        <v>0</v>
      </c>
      <c r="AV22" s="8">
        <v>2.1</v>
      </c>
      <c r="AW22" s="8">
        <v>3.8</v>
      </c>
      <c r="AX22" s="8">
        <v>1.4</v>
      </c>
      <c r="AY22" s="8">
        <v>10.1</v>
      </c>
    </row>
    <row r="23" spans="1:51" x14ac:dyDescent="0.25">
      <c r="A23" s="11" t="s">
        <v>17</v>
      </c>
      <c r="B23" s="12">
        <v>11676</v>
      </c>
      <c r="C23" s="11">
        <v>4.5999999999999996</v>
      </c>
      <c r="D23" s="27">
        <v>3.5</v>
      </c>
      <c r="E23" s="27">
        <v>6</v>
      </c>
      <c r="F23" s="11">
        <v>2004</v>
      </c>
      <c r="G23" s="11" t="s">
        <v>5</v>
      </c>
      <c r="H23" s="14" t="str">
        <f>VLOOKUP(A23,'Data Key'!$A$1:$B$500,2,FALSE)</f>
        <v>Alabama</v>
      </c>
      <c r="I23" s="14" t="str">
        <f t="shared" si="6"/>
        <v>AL-Alabama</v>
      </c>
      <c r="J23" s="15">
        <f t="shared" si="7"/>
        <v>54</v>
      </c>
      <c r="K23" s="15">
        <f t="shared" si="8"/>
        <v>11622</v>
      </c>
      <c r="L23" s="16">
        <f t="shared" si="0"/>
        <v>1.2306775464077065E-3</v>
      </c>
      <c r="M23" s="17">
        <f t="shared" si="9"/>
        <v>3.3941939849386449</v>
      </c>
      <c r="N23" s="17">
        <f t="shared" si="10"/>
        <v>5.8555490777540582</v>
      </c>
      <c r="O23" s="16">
        <f t="shared" si="11"/>
        <v>0.10580601506135512</v>
      </c>
      <c r="P23" s="16">
        <f t="shared" si="12"/>
        <v>0.1444509222459418</v>
      </c>
      <c r="Q23" s="16">
        <f t="shared" si="23"/>
        <v>40</v>
      </c>
      <c r="R23" s="16">
        <f t="shared" si="24"/>
        <v>68</v>
      </c>
      <c r="S23" s="17">
        <f t="shared" si="13"/>
        <v>3.4258307639602603</v>
      </c>
      <c r="T23" s="17">
        <f t="shared" si="14"/>
        <v>5.8239122987324423</v>
      </c>
      <c r="U23" s="16">
        <f t="shared" si="15"/>
        <v>7.4169236039739683E-2</v>
      </c>
      <c r="V23" s="16">
        <f t="shared" si="16"/>
        <v>0.17608770126755768</v>
      </c>
      <c r="W23" s="16">
        <f t="shared" si="1"/>
        <v>4.7877986706844691E-3</v>
      </c>
      <c r="X23" s="16">
        <f t="shared" si="2"/>
        <v>1.2624098607594292E-3</v>
      </c>
      <c r="Y23" s="17">
        <f t="shared" si="17"/>
        <v>3.5253888099250403</v>
      </c>
      <c r="Z23" s="17">
        <f t="shared" si="18"/>
        <v>6.0502085314438983</v>
      </c>
      <c r="AA23" s="16">
        <f t="shared" si="19"/>
        <v>2.5388809925040334E-2</v>
      </c>
      <c r="AB23" s="16">
        <f t="shared" si="20"/>
        <v>5.0208531443898252E-2</v>
      </c>
      <c r="AC23" s="16">
        <f t="shared" si="3"/>
        <v>28.86281723506454</v>
      </c>
      <c r="AD23" s="17">
        <f t="shared" si="4"/>
        <v>3.595024893176455</v>
      </c>
      <c r="AE23" s="17">
        <f t="shared" si="5"/>
        <v>6.0661900486989344</v>
      </c>
      <c r="AF23" s="16">
        <f t="shared" si="21"/>
        <v>9.5024893176455016E-2</v>
      </c>
      <c r="AG23" s="16">
        <f t="shared" si="22"/>
        <v>6.6190048698934412E-2</v>
      </c>
      <c r="AH23" s="8">
        <v>6.8</v>
      </c>
      <c r="AI23" s="8">
        <v>5</v>
      </c>
      <c r="AJ23" s="8">
        <v>9.3000000000000007</v>
      </c>
      <c r="AK23" s="8">
        <v>2.2999999999999998</v>
      </c>
      <c r="AL23" s="8">
        <v>1.3</v>
      </c>
      <c r="AM23" s="8">
        <v>3.9</v>
      </c>
      <c r="AN23" s="8">
        <v>3.8</v>
      </c>
      <c r="AO23" s="8">
        <v>2.6</v>
      </c>
      <c r="AP23" s="8">
        <v>5.6</v>
      </c>
      <c r="AQ23" s="8">
        <v>6</v>
      </c>
      <c r="AR23" s="8">
        <v>4.0999999999999996</v>
      </c>
      <c r="AS23" s="8">
        <v>8.8000000000000007</v>
      </c>
      <c r="AT23" s="8" t="s">
        <v>236</v>
      </c>
      <c r="AU23" s="8" t="s">
        <v>236</v>
      </c>
      <c r="AV23" s="8" t="s">
        <v>236</v>
      </c>
      <c r="AW23" s="8" t="s">
        <v>236</v>
      </c>
      <c r="AX23" s="8" t="s">
        <v>236</v>
      </c>
      <c r="AY23" s="8" t="s">
        <v>236</v>
      </c>
    </row>
    <row r="24" spans="1:51" x14ac:dyDescent="0.25">
      <c r="A24" s="11" t="s">
        <v>11</v>
      </c>
      <c r="B24" s="12">
        <v>13620</v>
      </c>
      <c r="C24" s="11">
        <v>9.8000000000000007</v>
      </c>
      <c r="D24" s="27">
        <v>8.1999999999999993</v>
      </c>
      <c r="E24" s="27">
        <v>11.6</v>
      </c>
      <c r="F24" s="11">
        <v>2004</v>
      </c>
      <c r="G24" s="11" t="s">
        <v>5</v>
      </c>
      <c r="H24" s="14" t="str">
        <f>VLOOKUP(A24,'Data Key'!$A$1:$B$500,2,FALSE)</f>
        <v>Arizona</v>
      </c>
      <c r="I24" s="14" t="str">
        <f t="shared" si="6"/>
        <v>AZ-Arizona</v>
      </c>
      <c r="J24" s="15">
        <f t="shared" si="7"/>
        <v>133</v>
      </c>
      <c r="K24" s="15">
        <f t="shared" si="8"/>
        <v>13487</v>
      </c>
      <c r="L24" s="16">
        <f t="shared" si="0"/>
        <v>1.6514518995844939E-3</v>
      </c>
      <c r="M24" s="17">
        <f t="shared" si="9"/>
        <v>8.1135994954228483</v>
      </c>
      <c r="N24" s="17">
        <f t="shared" si="10"/>
        <v>11.416503294591836</v>
      </c>
      <c r="O24" s="16">
        <f t="shared" si="11"/>
        <v>8.6400504577150983E-2</v>
      </c>
      <c r="P24" s="16">
        <f t="shared" si="12"/>
        <v>0.18349670540816376</v>
      </c>
      <c r="Q24" s="16">
        <f t="shared" si="23"/>
        <v>111</v>
      </c>
      <c r="R24" s="16">
        <f t="shared" si="24"/>
        <v>156</v>
      </c>
      <c r="S24" s="17">
        <f t="shared" si="13"/>
        <v>8.1497797356828201</v>
      </c>
      <c r="T24" s="17">
        <f t="shared" si="14"/>
        <v>11.453744493392071</v>
      </c>
      <c r="U24" s="16">
        <f t="shared" si="15"/>
        <v>5.0220264317179186E-2</v>
      </c>
      <c r="V24" s="16">
        <f t="shared" si="16"/>
        <v>0.14625550660792896</v>
      </c>
      <c r="W24" s="16">
        <f t="shared" si="1"/>
        <v>9.9032809371833418E-3</v>
      </c>
      <c r="X24" s="16">
        <f t="shared" si="2"/>
        <v>1.6684814744214083E-3</v>
      </c>
      <c r="Y24" s="17">
        <f t="shared" si="17"/>
        <v>8.2347994627619343</v>
      </c>
      <c r="Z24" s="17">
        <f t="shared" si="18"/>
        <v>11.57176241160475</v>
      </c>
      <c r="AA24" s="16">
        <f t="shared" si="19"/>
        <v>3.4799462761935018E-2</v>
      </c>
      <c r="AB24" s="16">
        <f t="shared" si="20"/>
        <v>2.8237588395249702E-2</v>
      </c>
      <c r="AC24" s="16">
        <f t="shared" si="3"/>
        <v>45.065766832339087</v>
      </c>
      <c r="AD24" s="17">
        <f t="shared" si="4"/>
        <v>8.2860510624254804</v>
      </c>
      <c r="AE24" s="17">
        <f t="shared" si="5"/>
        <v>11.593911548658712</v>
      </c>
      <c r="AF24" s="16">
        <f t="shared" si="21"/>
        <v>8.6051062425481106E-2</v>
      </c>
      <c r="AG24" s="16">
        <f t="shared" si="22"/>
        <v>6.0884513412879926E-3</v>
      </c>
      <c r="AH24" s="8">
        <v>15.8</v>
      </c>
      <c r="AI24" s="8">
        <v>13.1</v>
      </c>
      <c r="AJ24" s="8">
        <v>19.100000000000001</v>
      </c>
      <c r="AK24" s="8">
        <v>3.6</v>
      </c>
      <c r="AL24" s="8">
        <v>2.4</v>
      </c>
      <c r="AM24" s="8">
        <v>5.3</v>
      </c>
      <c r="AN24" s="8">
        <v>12.6</v>
      </c>
      <c r="AO24" s="8">
        <v>10.199999999999999</v>
      </c>
      <c r="AP24" s="8">
        <v>15.7</v>
      </c>
      <c r="AQ24" s="8">
        <v>5.6</v>
      </c>
      <c r="AR24" s="8">
        <v>2.1</v>
      </c>
      <c r="AS24" s="8">
        <v>15</v>
      </c>
      <c r="AT24" s="8">
        <v>7</v>
      </c>
      <c r="AU24" s="8">
        <v>5.0999999999999996</v>
      </c>
      <c r="AV24" s="8">
        <v>9.6</v>
      </c>
      <c r="AW24" s="8">
        <v>11.9</v>
      </c>
      <c r="AX24" s="8">
        <v>4.9000000000000004</v>
      </c>
      <c r="AY24" s="8">
        <v>28.5</v>
      </c>
    </row>
    <row r="25" spans="1:51" x14ac:dyDescent="0.25">
      <c r="A25" s="11" t="s">
        <v>12</v>
      </c>
      <c r="B25" s="12">
        <v>45190</v>
      </c>
      <c r="C25" s="11">
        <v>8.9</v>
      </c>
      <c r="D25" s="27">
        <v>8</v>
      </c>
      <c r="E25" s="27">
        <v>9.8000000000000007</v>
      </c>
      <c r="F25" s="11">
        <v>2004</v>
      </c>
      <c r="G25" s="11" t="s">
        <v>5</v>
      </c>
      <c r="H25" s="14" t="str">
        <f>VLOOKUP(A25,'Data Key'!$A$1:$B$500,2,FALSE)</f>
        <v>Georgia</v>
      </c>
      <c r="I25" s="14" t="str">
        <f t="shared" si="6"/>
        <v>GA-Georgia</v>
      </c>
      <c r="J25" s="15">
        <f t="shared" si="7"/>
        <v>402</v>
      </c>
      <c r="K25" s="15">
        <f t="shared" si="8"/>
        <v>44788</v>
      </c>
      <c r="L25" s="16">
        <f t="shared" si="0"/>
        <v>8.6572197258720659E-4</v>
      </c>
      <c r="M25" s="17">
        <f t="shared" si="9"/>
        <v>8.0300514286077487</v>
      </c>
      <c r="N25" s="17">
        <f t="shared" si="10"/>
        <v>9.7614953737821626</v>
      </c>
      <c r="O25" s="16">
        <f t="shared" si="11"/>
        <v>3.0051428607748676E-2</v>
      </c>
      <c r="P25" s="16">
        <f t="shared" si="12"/>
        <v>3.8504626217838123E-2</v>
      </c>
      <c r="Q25" s="16">
        <f t="shared" si="23"/>
        <v>364</v>
      </c>
      <c r="R25" s="16">
        <f t="shared" si="24"/>
        <v>442</v>
      </c>
      <c r="S25" s="17">
        <f t="shared" si="13"/>
        <v>8.054879398096924</v>
      </c>
      <c r="T25" s="17">
        <f t="shared" si="14"/>
        <v>9.7809249834034073</v>
      </c>
      <c r="U25" s="16">
        <f t="shared" si="15"/>
        <v>5.4879398096923993E-2</v>
      </c>
      <c r="V25" s="16">
        <f t="shared" si="16"/>
        <v>1.9075016596593386E-2</v>
      </c>
      <c r="W25" s="16">
        <f t="shared" si="1"/>
        <v>8.9375170680807883E-3</v>
      </c>
      <c r="X25" s="16">
        <f t="shared" si="2"/>
        <v>8.6869901900615549E-4</v>
      </c>
      <c r="Y25" s="17">
        <f t="shared" si="17"/>
        <v>8.0688180490746326</v>
      </c>
      <c r="Z25" s="17">
        <f t="shared" si="18"/>
        <v>9.806216087086943</v>
      </c>
      <c r="AA25" s="16">
        <f t="shared" si="19"/>
        <v>6.8818049074632626E-2</v>
      </c>
      <c r="AB25" s="16">
        <f t="shared" si="20"/>
        <v>6.2160870869423235E-3</v>
      </c>
      <c r="AC25" s="16">
        <f t="shared" si="3"/>
        <v>78.290015330129776</v>
      </c>
      <c r="AD25" s="17">
        <f t="shared" si="4"/>
        <v>8.0824225149816211</v>
      </c>
      <c r="AE25" s="17">
        <f t="shared" si="5"/>
        <v>9.8147385297967222</v>
      </c>
      <c r="AF25" s="16">
        <f t="shared" si="21"/>
        <v>8.242251498162112E-2</v>
      </c>
      <c r="AG25" s="16">
        <f t="shared" si="22"/>
        <v>1.4738529796721522E-2</v>
      </c>
      <c r="AH25" s="8">
        <v>14.1</v>
      </c>
      <c r="AI25" s="8">
        <v>12.6</v>
      </c>
      <c r="AJ25" s="8">
        <v>15.7</v>
      </c>
      <c r="AK25" s="8">
        <v>3.6</v>
      </c>
      <c r="AL25" s="8">
        <v>2.8</v>
      </c>
      <c r="AM25" s="8">
        <v>4.4000000000000004</v>
      </c>
      <c r="AN25" s="8">
        <v>9.6999999999999993</v>
      </c>
      <c r="AO25" s="8">
        <v>8.4</v>
      </c>
      <c r="AP25" s="8">
        <v>11.3</v>
      </c>
      <c r="AQ25" s="8">
        <v>7.9</v>
      </c>
      <c r="AR25" s="8">
        <v>6.8</v>
      </c>
      <c r="AS25" s="8">
        <v>9.3000000000000007</v>
      </c>
      <c r="AT25" s="8">
        <v>6.4</v>
      </c>
      <c r="AU25" s="8">
        <v>4.5</v>
      </c>
      <c r="AV25" s="8">
        <v>9</v>
      </c>
      <c r="AW25" s="8">
        <v>8.1</v>
      </c>
      <c r="AX25" s="8">
        <v>5.2</v>
      </c>
      <c r="AY25" s="8">
        <v>12.6</v>
      </c>
    </row>
    <row r="26" spans="1:51" x14ac:dyDescent="0.25">
      <c r="A26" s="11" t="s">
        <v>13</v>
      </c>
      <c r="B26" s="12">
        <v>20981</v>
      </c>
      <c r="C26" s="11">
        <v>8.8000000000000007</v>
      </c>
      <c r="D26" s="27">
        <v>7.6</v>
      </c>
      <c r="E26" s="27">
        <v>10.199999999999999</v>
      </c>
      <c r="F26" s="11">
        <v>2004</v>
      </c>
      <c r="G26" s="11" t="s">
        <v>5</v>
      </c>
      <c r="H26" s="14" t="str">
        <f>VLOOKUP(A26,'Data Key'!$A$1:$B$500,2,FALSE)</f>
        <v>Maryland</v>
      </c>
      <c r="I26" s="14" t="str">
        <f t="shared" si="6"/>
        <v>MD-Maryland</v>
      </c>
      <c r="J26" s="15">
        <f t="shared" si="7"/>
        <v>185</v>
      </c>
      <c r="K26" s="15">
        <f t="shared" si="8"/>
        <v>20796</v>
      </c>
      <c r="L26" s="16">
        <f t="shared" si="0"/>
        <v>1.2649826937134721E-3</v>
      </c>
      <c r="M26" s="17">
        <f t="shared" si="9"/>
        <v>7.5525188553070715</v>
      </c>
      <c r="N26" s="17">
        <f t="shared" si="10"/>
        <v>10.082484242734015</v>
      </c>
      <c r="O26" s="16">
        <f t="shared" si="11"/>
        <v>4.748114469292819E-2</v>
      </c>
      <c r="P26" s="16">
        <f t="shared" si="12"/>
        <v>0.11751575726598418</v>
      </c>
      <c r="Q26" s="16">
        <f t="shared" si="23"/>
        <v>159</v>
      </c>
      <c r="R26" s="16">
        <f t="shared" si="24"/>
        <v>212</v>
      </c>
      <c r="S26" s="17">
        <f t="shared" si="13"/>
        <v>7.5782851151041415</v>
      </c>
      <c r="T26" s="17">
        <f t="shared" si="14"/>
        <v>10.104380153472189</v>
      </c>
      <c r="U26" s="16">
        <f t="shared" si="15"/>
        <v>2.1714884895858155E-2</v>
      </c>
      <c r="V26" s="16">
        <f t="shared" si="16"/>
        <v>9.5619846527810637E-2</v>
      </c>
      <c r="W26" s="16">
        <f t="shared" si="1"/>
        <v>8.907416802607173E-3</v>
      </c>
      <c r="X26" s="16">
        <f t="shared" si="2"/>
        <v>1.2744167713204522E-3</v>
      </c>
      <c r="Y26" s="17">
        <f t="shared" si="17"/>
        <v>7.6330000312867208</v>
      </c>
      <c r="Z26" s="17">
        <f t="shared" si="18"/>
        <v>10.181833573927625</v>
      </c>
      <c r="AA26" s="16">
        <f t="shared" si="19"/>
        <v>3.3000031286721132E-2</v>
      </c>
      <c r="AB26" s="16">
        <f t="shared" si="20"/>
        <v>1.816642607237462E-2</v>
      </c>
      <c r="AC26" s="16">
        <f t="shared" si="3"/>
        <v>53.149067626742408</v>
      </c>
      <c r="AD26" s="17">
        <f t="shared" si="4"/>
        <v>7.6648754250829159</v>
      </c>
      <c r="AE26" s="17">
        <f t="shared" si="5"/>
        <v>10.197611625689374</v>
      </c>
      <c r="AF26" s="16">
        <f t="shared" si="21"/>
        <v>6.4875425082916216E-2</v>
      </c>
      <c r="AG26" s="16">
        <f t="shared" si="22"/>
        <v>2.3883743106249966E-3</v>
      </c>
      <c r="AH26" s="8">
        <v>14.1</v>
      </c>
      <c r="AI26" s="8">
        <v>12</v>
      </c>
      <c r="AJ26" s="8">
        <v>16.5</v>
      </c>
      <c r="AK26" s="8">
        <v>3.2</v>
      </c>
      <c r="AL26" s="8">
        <v>2.2999999999999998</v>
      </c>
      <c r="AM26" s="8">
        <v>4.5999999999999996</v>
      </c>
      <c r="AN26" s="8">
        <v>7.4</v>
      </c>
      <c r="AO26" s="8">
        <v>6.2</v>
      </c>
      <c r="AP26" s="8">
        <v>9</v>
      </c>
      <c r="AQ26" s="8">
        <v>12.8</v>
      </c>
      <c r="AR26" s="8">
        <v>9.8000000000000007</v>
      </c>
      <c r="AS26" s="8">
        <v>16.7</v>
      </c>
      <c r="AT26" s="8">
        <v>8.8000000000000007</v>
      </c>
      <c r="AU26" s="8">
        <v>3.9</v>
      </c>
      <c r="AV26" s="8">
        <v>19.5</v>
      </c>
      <c r="AW26" s="8">
        <v>12.3</v>
      </c>
      <c r="AX26" s="8">
        <v>7</v>
      </c>
      <c r="AY26" s="8">
        <v>21.7</v>
      </c>
    </row>
    <row r="27" spans="1:51" x14ac:dyDescent="0.25">
      <c r="A27" s="11" t="s">
        <v>20</v>
      </c>
      <c r="B27" s="12">
        <v>26970</v>
      </c>
      <c r="C27" s="11">
        <v>8.1999999999999993</v>
      </c>
      <c r="D27" s="27">
        <v>7.2</v>
      </c>
      <c r="E27" s="27">
        <v>9.3000000000000007</v>
      </c>
      <c r="F27" s="11">
        <v>2004</v>
      </c>
      <c r="G27" s="11" t="s">
        <v>5</v>
      </c>
      <c r="H27" s="14" t="str">
        <f>VLOOKUP(A27,'Data Key'!$A$1:$B$500,2,FALSE)</f>
        <v>Missouri</v>
      </c>
      <c r="I27" s="14" t="str">
        <f t="shared" si="6"/>
        <v>MO-Missouri</v>
      </c>
      <c r="J27" s="15">
        <f t="shared" si="7"/>
        <v>221</v>
      </c>
      <c r="K27" s="15">
        <f t="shared" si="8"/>
        <v>26749</v>
      </c>
      <c r="L27" s="16">
        <f t="shared" si="0"/>
        <v>1.0759115842620237E-3</v>
      </c>
      <c r="M27" s="17">
        <f t="shared" si="9"/>
        <v>7.1183783675362715</v>
      </c>
      <c r="N27" s="17">
        <f t="shared" si="10"/>
        <v>9.270201536060318</v>
      </c>
      <c r="O27" s="16">
        <f t="shared" si="11"/>
        <v>8.1621632463728666E-2</v>
      </c>
      <c r="P27" s="16">
        <f t="shared" si="12"/>
        <v>2.9798463939682662E-2</v>
      </c>
      <c r="Q27" s="16">
        <f t="shared" si="23"/>
        <v>193</v>
      </c>
      <c r="R27" s="16">
        <f t="shared" si="24"/>
        <v>251</v>
      </c>
      <c r="S27" s="17">
        <f t="shared" si="13"/>
        <v>7.1560993696700042</v>
      </c>
      <c r="T27" s="17">
        <f t="shared" si="14"/>
        <v>9.3066370040786062</v>
      </c>
      <c r="U27" s="16">
        <f t="shared" si="15"/>
        <v>4.3900630329996027E-2</v>
      </c>
      <c r="V27" s="16">
        <f t="shared" si="16"/>
        <v>6.6370040786054574E-3</v>
      </c>
      <c r="W27" s="16">
        <f t="shared" si="1"/>
        <v>8.2643300825604119E-3</v>
      </c>
      <c r="X27" s="16">
        <f t="shared" si="2"/>
        <v>1.0826521345429216E-3</v>
      </c>
      <c r="Y27" s="17">
        <f t="shared" si="17"/>
        <v>7.1816779480174899</v>
      </c>
      <c r="Z27" s="17">
        <f t="shared" si="18"/>
        <v>9.3469822171033332</v>
      </c>
      <c r="AA27" s="16">
        <f t="shared" si="19"/>
        <v>1.8322051982510246E-2</v>
      </c>
      <c r="AB27" s="16">
        <f t="shared" si="20"/>
        <v>4.6982217103332502E-2</v>
      </c>
      <c r="AC27" s="16">
        <f t="shared" si="3"/>
        <v>58.096666678596037</v>
      </c>
      <c r="AD27" s="17">
        <f t="shared" si="4"/>
        <v>7.2059590165451768</v>
      </c>
      <c r="AE27" s="17">
        <f t="shared" si="5"/>
        <v>9.3597741031834154</v>
      </c>
      <c r="AF27" s="16">
        <f t="shared" si="21"/>
        <v>5.9590165451766097E-3</v>
      </c>
      <c r="AG27" s="16">
        <f t="shared" si="22"/>
        <v>5.9774103183414695E-2</v>
      </c>
      <c r="AH27" s="8">
        <v>13.5</v>
      </c>
      <c r="AI27" s="8">
        <v>11.7</v>
      </c>
      <c r="AJ27" s="8">
        <v>15.6</v>
      </c>
      <c r="AK27" s="8">
        <v>2.8</v>
      </c>
      <c r="AL27" s="8">
        <v>2</v>
      </c>
      <c r="AM27" s="8">
        <v>3.8</v>
      </c>
      <c r="AN27" s="8">
        <v>8.6999999999999993</v>
      </c>
      <c r="AO27" s="8">
        <v>7.5</v>
      </c>
      <c r="AP27" s="8">
        <v>10.199999999999999</v>
      </c>
      <c r="AQ27" s="8">
        <v>3.2</v>
      </c>
      <c r="AR27" s="8">
        <v>2.1</v>
      </c>
      <c r="AS27" s="8">
        <v>4.8</v>
      </c>
      <c r="AT27" s="8">
        <v>5.5</v>
      </c>
      <c r="AU27" s="8">
        <v>2.1</v>
      </c>
      <c r="AV27" s="8">
        <v>14.6</v>
      </c>
      <c r="AW27" s="8">
        <v>4.3</v>
      </c>
      <c r="AX27" s="8">
        <v>1.4</v>
      </c>
      <c r="AY27" s="8">
        <v>13.4</v>
      </c>
    </row>
    <row r="28" spans="1:51" x14ac:dyDescent="0.25">
      <c r="A28" s="11" t="s">
        <v>21</v>
      </c>
      <c r="B28" s="12">
        <v>20187</v>
      </c>
      <c r="C28" s="11">
        <v>8.6999999999999993</v>
      </c>
      <c r="D28" s="27">
        <v>7.5</v>
      </c>
      <c r="E28" s="27">
        <v>10.1</v>
      </c>
      <c r="F28" s="11">
        <v>2004</v>
      </c>
      <c r="G28" s="11" t="s">
        <v>5</v>
      </c>
      <c r="H28" s="14" t="str">
        <f>VLOOKUP(A28,'Data Key'!$A$1:$B$500,2,FALSE)</f>
        <v>North Carolina</v>
      </c>
      <c r="I28" s="14" t="str">
        <f t="shared" si="6"/>
        <v>NC-North Carolina</v>
      </c>
      <c r="J28" s="15">
        <f t="shared" si="7"/>
        <v>176</v>
      </c>
      <c r="K28" s="15">
        <f t="shared" si="8"/>
        <v>20011</v>
      </c>
      <c r="L28" s="16">
        <f t="shared" si="0"/>
        <v>1.2824225510908124E-3</v>
      </c>
      <c r="M28" s="17">
        <f t="shared" si="9"/>
        <v>7.4360596404185761</v>
      </c>
      <c r="N28" s="17">
        <f t="shared" si="10"/>
        <v>10.0009047426002</v>
      </c>
      <c r="O28" s="16">
        <f t="shared" si="11"/>
        <v>6.3940359581423856E-2</v>
      </c>
      <c r="P28" s="16">
        <f t="shared" si="12"/>
        <v>9.9095257399799408E-2</v>
      </c>
      <c r="Q28" s="16">
        <f t="shared" si="23"/>
        <v>150</v>
      </c>
      <c r="R28" s="16">
        <f t="shared" si="24"/>
        <v>202</v>
      </c>
      <c r="S28" s="17">
        <f t="shared" si="13"/>
        <v>7.4305245950364096</v>
      </c>
      <c r="T28" s="17">
        <f t="shared" si="14"/>
        <v>10.006439787982364</v>
      </c>
      <c r="U28" s="16">
        <f t="shared" si="15"/>
        <v>6.9475404963590393E-2</v>
      </c>
      <c r="V28" s="16">
        <f t="shared" si="16"/>
        <v>9.3560212017635536E-2</v>
      </c>
      <c r="W28" s="16">
        <f t="shared" si="1"/>
        <v>8.8119521800622894E-3</v>
      </c>
      <c r="X28" s="16">
        <f t="shared" si="2"/>
        <v>1.2924780967566276E-3</v>
      </c>
      <c r="Y28" s="17">
        <f t="shared" si="17"/>
        <v>7.5194740833056617</v>
      </c>
      <c r="Z28" s="17">
        <f t="shared" si="18"/>
        <v>10.104430276818917</v>
      </c>
      <c r="AA28" s="16">
        <f t="shared" si="19"/>
        <v>1.9474083305661694E-2</v>
      </c>
      <c r="AB28" s="16">
        <f t="shared" si="20"/>
        <v>4.4302768189172781E-3</v>
      </c>
      <c r="AC28" s="16">
        <f t="shared" si="3"/>
        <v>51.846084948454127</v>
      </c>
      <c r="AD28" s="17">
        <f t="shared" si="4"/>
        <v>7.5528148367238526</v>
      </c>
      <c r="AE28" s="17">
        <f t="shared" si="5"/>
        <v>10.120616929281233</v>
      </c>
      <c r="AF28" s="16">
        <f t="shared" si="21"/>
        <v>5.2814836723852565E-2</v>
      </c>
      <c r="AG28" s="16">
        <f t="shared" si="22"/>
        <v>2.0616929281233709E-2</v>
      </c>
      <c r="AH28" s="8">
        <v>14.8</v>
      </c>
      <c r="AI28" s="8">
        <v>12.6</v>
      </c>
      <c r="AJ28" s="8">
        <v>17.3</v>
      </c>
      <c r="AK28" s="8">
        <v>2.4</v>
      </c>
      <c r="AL28" s="8">
        <v>1.6</v>
      </c>
      <c r="AM28" s="8">
        <v>3.6</v>
      </c>
      <c r="AN28" s="8">
        <v>8.6</v>
      </c>
      <c r="AO28" s="8">
        <v>7</v>
      </c>
      <c r="AP28" s="8">
        <v>10.4</v>
      </c>
      <c r="AQ28" s="8">
        <v>9</v>
      </c>
      <c r="AR28" s="8">
        <v>6.8</v>
      </c>
      <c r="AS28" s="8">
        <v>11.8</v>
      </c>
      <c r="AT28" s="8">
        <v>6.8</v>
      </c>
      <c r="AU28" s="8">
        <v>4</v>
      </c>
      <c r="AV28" s="8">
        <v>11.4</v>
      </c>
      <c r="AW28" s="8">
        <v>5.3</v>
      </c>
      <c r="AX28" s="8">
        <v>1.7</v>
      </c>
      <c r="AY28" s="8">
        <v>16.3</v>
      </c>
    </row>
    <row r="29" spans="1:51" x14ac:dyDescent="0.25">
      <c r="A29" s="11" t="s">
        <v>15</v>
      </c>
      <c r="B29" s="12">
        <v>22399</v>
      </c>
      <c r="C29" s="11">
        <v>5.3</v>
      </c>
      <c r="D29" s="27">
        <v>4.4000000000000004</v>
      </c>
      <c r="E29" s="27">
        <v>6.3</v>
      </c>
      <c r="F29" s="11">
        <v>2004</v>
      </c>
      <c r="G29" s="11" t="s">
        <v>5</v>
      </c>
      <c r="H29" s="14" t="str">
        <f>VLOOKUP(A29,'Data Key'!$A$1:$B$500,2,FALSE)</f>
        <v>South Carolina</v>
      </c>
      <c r="I29" s="14" t="str">
        <f t="shared" si="6"/>
        <v>SC-South Carolina</v>
      </c>
      <c r="J29" s="15">
        <f t="shared" si="7"/>
        <v>119</v>
      </c>
      <c r="K29" s="15">
        <f t="shared" si="8"/>
        <v>22280</v>
      </c>
      <c r="L29" s="16">
        <f t="shared" si="0"/>
        <v>9.5199840407236174E-4</v>
      </c>
      <c r="M29" s="17">
        <f t="shared" si="9"/>
        <v>4.3607387716944137</v>
      </c>
      <c r="N29" s="17">
        <f t="shared" si="10"/>
        <v>6.2647355798391366</v>
      </c>
      <c r="O29" s="16">
        <f t="shared" si="11"/>
        <v>3.9261228305586648E-2</v>
      </c>
      <c r="P29" s="16">
        <f t="shared" si="12"/>
        <v>3.5264420160863175E-2</v>
      </c>
      <c r="Q29" s="16">
        <f t="shared" si="23"/>
        <v>98</v>
      </c>
      <c r="R29" s="16">
        <f t="shared" si="24"/>
        <v>140</v>
      </c>
      <c r="S29" s="17">
        <f t="shared" si="13"/>
        <v>4.3751953212196977</v>
      </c>
      <c r="T29" s="17">
        <f t="shared" si="14"/>
        <v>6.2502790303138536</v>
      </c>
      <c r="U29" s="16">
        <f t="shared" si="15"/>
        <v>2.480467878030268E-2</v>
      </c>
      <c r="V29" s="16">
        <f t="shared" si="16"/>
        <v>4.9720969686146255E-2</v>
      </c>
      <c r="W29" s="16">
        <f t="shared" si="1"/>
        <v>5.3975621633806994E-3</v>
      </c>
      <c r="X29" s="16">
        <f t="shared" si="2"/>
        <v>9.6318621802030655E-4</v>
      </c>
      <c r="Y29" s="17">
        <f t="shared" si="17"/>
        <v>4.4343759453603928</v>
      </c>
      <c r="Z29" s="17">
        <f t="shared" si="18"/>
        <v>6.360748381401006</v>
      </c>
      <c r="AA29" s="16">
        <f t="shared" si="19"/>
        <v>3.4375945360392457E-2</v>
      </c>
      <c r="AB29" s="16">
        <f t="shared" si="20"/>
        <v>6.0748381401006135E-2</v>
      </c>
      <c r="AC29" s="16">
        <f t="shared" si="3"/>
        <v>42.731431374881588</v>
      </c>
      <c r="AD29" s="17">
        <f t="shared" si="4"/>
        <v>4.4661751459885233</v>
      </c>
      <c r="AE29" s="17">
        <f t="shared" si="5"/>
        <v>6.3735863756500573</v>
      </c>
      <c r="AF29" s="16">
        <f t="shared" si="21"/>
        <v>6.6175145988522921E-2</v>
      </c>
      <c r="AG29" s="16">
        <f t="shared" si="22"/>
        <v>7.3586375650057434E-2</v>
      </c>
      <c r="AH29" s="8">
        <v>8.9</v>
      </c>
      <c r="AI29" s="8">
        <v>7.4</v>
      </c>
      <c r="AJ29" s="8">
        <v>10.8</v>
      </c>
      <c r="AK29" s="8">
        <v>1.5</v>
      </c>
      <c r="AL29" s="8">
        <v>0.9</v>
      </c>
      <c r="AM29" s="8">
        <v>2.4</v>
      </c>
      <c r="AN29" s="8">
        <v>5.5</v>
      </c>
      <c r="AO29" s="8">
        <v>4.3</v>
      </c>
      <c r="AP29" s="8">
        <v>7</v>
      </c>
      <c r="AQ29" s="8">
        <v>4.0999999999999996</v>
      </c>
      <c r="AR29" s="8">
        <v>3</v>
      </c>
      <c r="AS29" s="8">
        <v>5.6</v>
      </c>
      <c r="AT29" s="8">
        <v>2.4</v>
      </c>
      <c r="AU29" s="8">
        <v>0.6</v>
      </c>
      <c r="AV29" s="8">
        <v>9.6999999999999993</v>
      </c>
      <c r="AW29" s="8" t="s">
        <v>236</v>
      </c>
      <c r="AX29" s="8" t="s">
        <v>236</v>
      </c>
      <c r="AY29" s="8" t="s">
        <v>236</v>
      </c>
    </row>
    <row r="30" spans="1:51" x14ac:dyDescent="0.25">
      <c r="A30" s="11" t="s">
        <v>24</v>
      </c>
      <c r="B30" s="12">
        <v>11312</v>
      </c>
      <c r="C30" s="11">
        <v>7.8</v>
      </c>
      <c r="D30" s="27">
        <v>6.3</v>
      </c>
      <c r="E30" s="27">
        <v>9.6</v>
      </c>
      <c r="F30" s="11">
        <v>2004</v>
      </c>
      <c r="G30" s="11" t="s">
        <v>5</v>
      </c>
      <c r="H30" s="14" t="str">
        <f>VLOOKUP(A30,'Data Key'!$A$1:$B$500,2,FALSE)</f>
        <v>Wisconsin</v>
      </c>
      <c r="I30" s="14" t="str">
        <f t="shared" si="6"/>
        <v>WI-Wisconsin</v>
      </c>
      <c r="J30" s="15">
        <f t="shared" si="7"/>
        <v>88</v>
      </c>
      <c r="K30" s="15">
        <f t="shared" si="8"/>
        <v>11224</v>
      </c>
      <c r="L30" s="16">
        <f t="shared" si="0"/>
        <v>1.619027261034553E-3</v>
      </c>
      <c r="M30" s="17">
        <f t="shared" si="9"/>
        <v>6.1603221024732262</v>
      </c>
      <c r="N30" s="17">
        <f t="shared" si="10"/>
        <v>9.3983766245423332</v>
      </c>
      <c r="O30" s="16">
        <f t="shared" si="11"/>
        <v>0.13967789752677362</v>
      </c>
      <c r="P30" s="16">
        <f t="shared" si="12"/>
        <v>0.2016233754576664</v>
      </c>
      <c r="Q30" s="16">
        <f t="shared" si="23"/>
        <v>70</v>
      </c>
      <c r="R30" s="16">
        <f t="shared" si="24"/>
        <v>107</v>
      </c>
      <c r="S30" s="17">
        <f t="shared" si="13"/>
        <v>6.1881188118811883</v>
      </c>
      <c r="T30" s="17">
        <f t="shared" si="14"/>
        <v>9.4589816124469586</v>
      </c>
      <c r="U30" s="16">
        <f t="shared" si="15"/>
        <v>0.11188118811881154</v>
      </c>
      <c r="V30" s="16">
        <f t="shared" si="16"/>
        <v>0.14101838755304108</v>
      </c>
      <c r="W30" s="16">
        <f t="shared" si="1"/>
        <v>7.946446557914072E-3</v>
      </c>
      <c r="X30" s="16">
        <f t="shared" si="2"/>
        <v>1.6444133922365882E-3</v>
      </c>
      <c r="Y30" s="17">
        <f t="shared" si="17"/>
        <v>6.302033165677484</v>
      </c>
      <c r="Z30" s="17">
        <f t="shared" si="18"/>
        <v>9.5908599501506604</v>
      </c>
      <c r="AA30" s="16">
        <f t="shared" si="19"/>
        <v>2.0331656774841278E-3</v>
      </c>
      <c r="AB30" s="16">
        <f t="shared" si="20"/>
        <v>9.140049849339249E-3</v>
      </c>
      <c r="AC30" s="16">
        <f t="shared" si="3"/>
        <v>36.726930228946678</v>
      </c>
      <c r="AD30" s="17">
        <f t="shared" si="4"/>
        <v>6.3678220093570781</v>
      </c>
      <c r="AE30" s="17">
        <f t="shared" si="5"/>
        <v>9.6134427935116733</v>
      </c>
      <c r="AF30" s="16">
        <f t="shared" si="21"/>
        <v>6.7822009357078272E-2</v>
      </c>
      <c r="AG30" s="16">
        <f t="shared" si="22"/>
        <v>1.3442793511673656E-2</v>
      </c>
      <c r="AH30" s="8">
        <v>12</v>
      </c>
      <c r="AI30" s="8">
        <v>9.4</v>
      </c>
      <c r="AJ30" s="8">
        <v>15.2</v>
      </c>
      <c r="AK30" s="8">
        <v>3.7</v>
      </c>
      <c r="AL30" s="8">
        <v>2.4</v>
      </c>
      <c r="AM30" s="8">
        <v>5.6</v>
      </c>
      <c r="AN30" s="8">
        <v>7.4</v>
      </c>
      <c r="AO30" s="8">
        <v>5.9</v>
      </c>
      <c r="AP30" s="8">
        <v>9.3000000000000007</v>
      </c>
      <c r="AQ30" s="8">
        <v>3.6</v>
      </c>
      <c r="AR30" s="8">
        <v>0.9</v>
      </c>
      <c r="AS30" s="8">
        <v>14.4</v>
      </c>
      <c r="AT30" s="8">
        <v>1.6</v>
      </c>
      <c r="AU30" s="8">
        <v>0.2</v>
      </c>
      <c r="AV30" s="8">
        <v>11.2</v>
      </c>
      <c r="AW30" s="8">
        <v>6</v>
      </c>
      <c r="AX30" s="8">
        <v>2</v>
      </c>
      <c r="AY30" s="8">
        <v>18.7</v>
      </c>
    </row>
    <row r="31" spans="1:51" x14ac:dyDescent="0.25">
      <c r="A31" s="11" t="s">
        <v>17</v>
      </c>
      <c r="B31" s="12">
        <v>35126</v>
      </c>
      <c r="C31" s="11">
        <v>6</v>
      </c>
      <c r="D31" s="27">
        <v>5.3</v>
      </c>
      <c r="E31" s="27">
        <v>6.9</v>
      </c>
      <c r="F31" s="11">
        <v>2006</v>
      </c>
      <c r="G31" s="11" t="s">
        <v>5</v>
      </c>
      <c r="H31" s="14" t="str">
        <f>VLOOKUP(A31,'Data Key'!$A$1:$B$500,2,FALSE)</f>
        <v>Alabama</v>
      </c>
      <c r="I31" s="14" t="str">
        <f t="shared" si="6"/>
        <v>AL-Alabama</v>
      </c>
      <c r="J31" s="15">
        <f t="shared" si="7"/>
        <v>211</v>
      </c>
      <c r="K31" s="15">
        <f t="shared" si="8"/>
        <v>34915</v>
      </c>
      <c r="L31" s="16">
        <f t="shared" si="0"/>
        <v>8.0807616380110996E-4</v>
      </c>
      <c r="M31" s="17">
        <f t="shared" si="9"/>
        <v>5.1988702576530832</v>
      </c>
      <c r="N31" s="17">
        <f t="shared" si="10"/>
        <v>6.8150225852553037</v>
      </c>
      <c r="O31" s="16">
        <f t="shared" si="11"/>
        <v>0.10112974234691663</v>
      </c>
      <c r="P31" s="16">
        <f t="shared" si="12"/>
        <v>8.4977414744696667E-2</v>
      </c>
      <c r="Q31" s="16">
        <f t="shared" si="23"/>
        <v>183</v>
      </c>
      <c r="R31" s="16">
        <f t="shared" si="24"/>
        <v>240</v>
      </c>
      <c r="S31" s="17">
        <f t="shared" si="13"/>
        <v>5.2098160906451065</v>
      </c>
      <c r="T31" s="17">
        <f t="shared" si="14"/>
        <v>6.8325456926493198</v>
      </c>
      <c r="U31" s="16">
        <f t="shared" si="15"/>
        <v>9.0183909354893288E-2</v>
      </c>
      <c r="V31" s="16">
        <f t="shared" si="16"/>
        <v>6.7454307350680587E-2</v>
      </c>
      <c r="W31" s="16">
        <f t="shared" si="1"/>
        <v>6.0609647117233195E-3</v>
      </c>
      <c r="X31" s="16">
        <f t="shared" si="2"/>
        <v>8.1343017648021084E-4</v>
      </c>
      <c r="Y31" s="17">
        <f t="shared" si="17"/>
        <v>5.2475345352431084</v>
      </c>
      <c r="Z31" s="17">
        <f t="shared" si="18"/>
        <v>6.8743948882035308</v>
      </c>
      <c r="AA31" s="16">
        <f t="shared" si="19"/>
        <v>5.24654647568914E-2</v>
      </c>
      <c r="AB31" s="16">
        <f t="shared" si="20"/>
        <v>2.5605111796469515E-2</v>
      </c>
      <c r="AC31" s="16">
        <f t="shared" si="3"/>
        <v>56.832047791608986</v>
      </c>
      <c r="AD31" s="17">
        <f t="shared" si="4"/>
        <v>5.26631199663698</v>
      </c>
      <c r="AE31" s="17">
        <f t="shared" si="5"/>
        <v>6.8840832541084289</v>
      </c>
      <c r="AF31" s="16">
        <f t="shared" si="21"/>
        <v>3.3688003363019803E-2</v>
      </c>
      <c r="AG31" s="16">
        <f t="shared" si="22"/>
        <v>1.5916745891571438E-2</v>
      </c>
      <c r="AH31" s="8">
        <v>9.1</v>
      </c>
      <c r="AI31" s="8">
        <v>7.8</v>
      </c>
      <c r="AJ31" s="8">
        <v>10.6</v>
      </c>
      <c r="AK31" s="8">
        <v>2.9</v>
      </c>
      <c r="AL31" s="8">
        <v>2.2000000000000002</v>
      </c>
      <c r="AM31" s="8">
        <v>3.8</v>
      </c>
      <c r="AN31" s="8">
        <v>5.8</v>
      </c>
      <c r="AO31" s="8">
        <v>5</v>
      </c>
      <c r="AP31" s="8">
        <v>6.9</v>
      </c>
      <c r="AQ31" s="8">
        <v>6.8</v>
      </c>
      <c r="AR31" s="8">
        <v>5.3</v>
      </c>
      <c r="AS31" s="8">
        <v>8.6999999999999993</v>
      </c>
      <c r="AT31" s="8">
        <v>0.6</v>
      </c>
      <c r="AU31" s="8">
        <v>0.1</v>
      </c>
      <c r="AV31" s="8">
        <v>4.4000000000000004</v>
      </c>
      <c r="AW31" s="8">
        <v>2.7</v>
      </c>
      <c r="AX31" s="8">
        <v>0.4</v>
      </c>
      <c r="AY31" s="8">
        <v>19.100000000000001</v>
      </c>
    </row>
    <row r="32" spans="1:51" x14ac:dyDescent="0.25">
      <c r="A32" s="11" t="s">
        <v>11</v>
      </c>
      <c r="B32" s="12">
        <v>41650</v>
      </c>
      <c r="C32" s="11">
        <v>12.1</v>
      </c>
      <c r="D32" s="27">
        <v>11.1</v>
      </c>
      <c r="E32" s="27">
        <v>13.2</v>
      </c>
      <c r="F32" s="11">
        <v>2006</v>
      </c>
      <c r="G32" s="11" t="s">
        <v>5</v>
      </c>
      <c r="H32" s="14" t="str">
        <f>VLOOKUP(A32,'Data Key'!$A$1:$B$500,2,FALSE)</f>
        <v>Arizona</v>
      </c>
      <c r="I32" s="14" t="str">
        <f t="shared" si="6"/>
        <v>AZ-Arizona</v>
      </c>
      <c r="J32" s="15">
        <f t="shared" si="7"/>
        <v>504</v>
      </c>
      <c r="K32" s="15">
        <f t="shared" si="8"/>
        <v>41146</v>
      </c>
      <c r="L32" s="16">
        <f t="shared" si="0"/>
        <v>1.0500371426344483E-3</v>
      </c>
      <c r="M32" s="17">
        <f t="shared" si="9"/>
        <v>11.050803193500006</v>
      </c>
      <c r="N32" s="17">
        <f t="shared" si="10"/>
        <v>13.150877478768901</v>
      </c>
      <c r="O32" s="16">
        <f t="shared" si="11"/>
        <v>4.9196806499994139E-2</v>
      </c>
      <c r="P32" s="16">
        <f t="shared" si="12"/>
        <v>4.9122521231097949E-2</v>
      </c>
      <c r="Q32" s="16">
        <f t="shared" si="23"/>
        <v>461</v>
      </c>
      <c r="R32" s="16">
        <f t="shared" si="24"/>
        <v>548</v>
      </c>
      <c r="S32" s="17">
        <f t="shared" si="13"/>
        <v>11.068427370948379</v>
      </c>
      <c r="T32" s="17">
        <f t="shared" si="14"/>
        <v>13.157262905162066</v>
      </c>
      <c r="U32" s="16">
        <f t="shared" si="15"/>
        <v>3.1572629051620282E-2</v>
      </c>
      <c r="V32" s="16">
        <f t="shared" si="16"/>
        <v>4.2737094837933753E-2</v>
      </c>
      <c r="W32" s="16">
        <f t="shared" si="1"/>
        <v>1.2145836054773103E-2</v>
      </c>
      <c r="X32" s="16">
        <f t="shared" si="2"/>
        <v>1.0528768215587432E-3</v>
      </c>
      <c r="Y32" s="17">
        <f t="shared" si="17"/>
        <v>11.09295923321436</v>
      </c>
      <c r="Z32" s="17">
        <f t="shared" si="18"/>
        <v>13.198712876331845</v>
      </c>
      <c r="AA32" s="16">
        <f t="shared" si="19"/>
        <v>7.040766785639363E-3</v>
      </c>
      <c r="AB32" s="16">
        <f t="shared" si="20"/>
        <v>1.2871236681544218E-3</v>
      </c>
      <c r="AC32" s="16">
        <f t="shared" si="3"/>
        <v>87.509583476696278</v>
      </c>
      <c r="AD32" s="17">
        <f t="shared" si="4"/>
        <v>11.107401417691428</v>
      </c>
      <c r="AE32" s="17">
        <f t="shared" si="5"/>
        <v>13.208278081449054</v>
      </c>
      <c r="AF32" s="16">
        <f t="shared" si="21"/>
        <v>7.4014176914278806E-3</v>
      </c>
      <c r="AG32" s="16">
        <f t="shared" si="22"/>
        <v>8.2780814490543975E-3</v>
      </c>
      <c r="AH32" s="8">
        <v>18.899999999999999</v>
      </c>
      <c r="AI32" s="8">
        <v>17.100000000000001</v>
      </c>
      <c r="AJ32" s="8">
        <v>20.8</v>
      </c>
      <c r="AK32" s="8">
        <v>4.9000000000000004</v>
      </c>
      <c r="AL32" s="8">
        <v>4</v>
      </c>
      <c r="AM32" s="8">
        <v>5.9</v>
      </c>
      <c r="AN32" s="8">
        <v>14.8</v>
      </c>
      <c r="AO32" s="8">
        <v>13.1</v>
      </c>
      <c r="AP32" s="8">
        <v>16.600000000000001</v>
      </c>
      <c r="AQ32" s="8">
        <v>12.9</v>
      </c>
      <c r="AR32" s="8">
        <v>9</v>
      </c>
      <c r="AS32" s="8">
        <v>18.600000000000001</v>
      </c>
      <c r="AT32" s="8">
        <v>8.3000000000000007</v>
      </c>
      <c r="AU32" s="8">
        <v>7</v>
      </c>
      <c r="AV32" s="8">
        <v>9.6999999999999993</v>
      </c>
      <c r="AW32" s="8">
        <v>16.2</v>
      </c>
      <c r="AX32" s="8">
        <v>10.4</v>
      </c>
      <c r="AY32" s="8">
        <v>25.1</v>
      </c>
    </row>
    <row r="33" spans="1:51" x14ac:dyDescent="0.25">
      <c r="A33" s="11" t="s">
        <v>19</v>
      </c>
      <c r="B33" s="12">
        <v>7184</v>
      </c>
      <c r="C33" s="11">
        <v>7.5</v>
      </c>
      <c r="D33" s="27">
        <v>5.8</v>
      </c>
      <c r="E33" s="27">
        <v>9.8000000000000007</v>
      </c>
      <c r="F33" s="11">
        <v>2006</v>
      </c>
      <c r="G33" s="11" t="s">
        <v>5</v>
      </c>
      <c r="H33" s="14" t="str">
        <f>VLOOKUP(A33,'Data Key'!$A$1:$B$500,2,FALSE)</f>
        <v>Colorado</v>
      </c>
      <c r="I33" s="14" t="str">
        <f t="shared" si="6"/>
        <v>CO-Colorado</v>
      </c>
      <c r="J33" s="15">
        <f t="shared" si="7"/>
        <v>54</v>
      </c>
      <c r="K33" s="15">
        <f t="shared" si="8"/>
        <v>7130</v>
      </c>
      <c r="L33" s="16">
        <f t="shared" si="0"/>
        <v>1.9972859657119454E-3</v>
      </c>
      <c r="M33" s="17">
        <f t="shared" si="9"/>
        <v>5.5194178204795907</v>
      </c>
      <c r="N33" s="17">
        <f t="shared" si="10"/>
        <v>9.5139897519034822</v>
      </c>
      <c r="O33" s="16">
        <f t="shared" si="11"/>
        <v>0.28058217952040909</v>
      </c>
      <c r="P33" s="16">
        <f t="shared" si="12"/>
        <v>0.28601024809651854</v>
      </c>
      <c r="Q33" s="16">
        <f t="shared" si="23"/>
        <v>40</v>
      </c>
      <c r="R33" s="16">
        <f t="shared" si="24"/>
        <v>69</v>
      </c>
      <c r="S33" s="17">
        <f t="shared" si="13"/>
        <v>5.5679287305122491</v>
      </c>
      <c r="T33" s="17">
        <f t="shared" si="14"/>
        <v>9.6046770601336302</v>
      </c>
      <c r="U33" s="16">
        <f t="shared" si="15"/>
        <v>0.2320712694877507</v>
      </c>
      <c r="V33" s="16">
        <f t="shared" si="16"/>
        <v>0.1953229398663705</v>
      </c>
      <c r="W33" s="16">
        <f t="shared" si="1"/>
        <v>7.779905793793335E-3</v>
      </c>
      <c r="X33" s="16">
        <f t="shared" si="2"/>
        <v>2.0481050053899027E-3</v>
      </c>
      <c r="Y33" s="17">
        <f t="shared" si="17"/>
        <v>5.7318007884034321</v>
      </c>
      <c r="Z33" s="17">
        <f t="shared" si="18"/>
        <v>9.8280107991832377</v>
      </c>
      <c r="AA33" s="16">
        <f t="shared" si="19"/>
        <v>6.8199211596567721E-2</v>
      </c>
      <c r="AB33" s="16">
        <f t="shared" si="20"/>
        <v>2.8010799183237012E-2</v>
      </c>
      <c r="AC33" s="16">
        <f t="shared" si="3"/>
        <v>28.821987021478265</v>
      </c>
      <c r="AD33" s="17">
        <f t="shared" si="4"/>
        <v>5.8445551616966869</v>
      </c>
      <c r="AE33" s="17">
        <f t="shared" si="5"/>
        <v>9.8543802512733123</v>
      </c>
      <c r="AF33" s="16">
        <f t="shared" si="21"/>
        <v>4.4555161696687051E-2</v>
      </c>
      <c r="AG33" s="16">
        <f t="shared" si="22"/>
        <v>5.4380251273311586E-2</v>
      </c>
      <c r="AH33" s="8">
        <v>11.5</v>
      </c>
      <c r="AI33" s="8">
        <v>8.5</v>
      </c>
      <c r="AJ33" s="8">
        <v>15.6</v>
      </c>
      <c r="AK33" s="8">
        <v>3.4</v>
      </c>
      <c r="AL33" s="8">
        <v>1.9</v>
      </c>
      <c r="AM33" s="8">
        <v>6</v>
      </c>
      <c r="AN33" s="8">
        <v>6.7</v>
      </c>
      <c r="AO33" s="8">
        <v>4.5999999999999996</v>
      </c>
      <c r="AP33" s="8">
        <v>9.8000000000000007</v>
      </c>
      <c r="AQ33" s="8">
        <v>12.5</v>
      </c>
      <c r="AR33" s="8">
        <v>7.1</v>
      </c>
      <c r="AS33" s="8">
        <v>21.9</v>
      </c>
      <c r="AT33" s="8">
        <v>4.5</v>
      </c>
      <c r="AU33" s="8">
        <v>2.2999999999999998</v>
      </c>
      <c r="AV33" s="8">
        <v>9.1</v>
      </c>
      <c r="AW33" s="8">
        <v>7.3</v>
      </c>
      <c r="AX33" s="8">
        <v>2.4</v>
      </c>
      <c r="AY33" s="8">
        <v>22.6</v>
      </c>
    </row>
    <row r="34" spans="1:51" x14ac:dyDescent="0.25">
      <c r="A34" s="11" t="s">
        <v>25</v>
      </c>
      <c r="B34" s="12">
        <v>27615</v>
      </c>
      <c r="C34" s="11">
        <v>4.2</v>
      </c>
      <c r="D34" s="27">
        <v>3.5</v>
      </c>
      <c r="E34" s="27">
        <v>5</v>
      </c>
      <c r="F34" s="11">
        <v>2006</v>
      </c>
      <c r="G34" s="11" t="s">
        <v>5</v>
      </c>
      <c r="H34" s="14" t="str">
        <f>VLOOKUP(A34,'Data Key'!$A$1:$B$500,2,FALSE)</f>
        <v>Florida</v>
      </c>
      <c r="I34" s="14" t="str">
        <f t="shared" si="6"/>
        <v>FL-Florida</v>
      </c>
      <c r="J34" s="15">
        <f t="shared" si="7"/>
        <v>116</v>
      </c>
      <c r="K34" s="15">
        <f t="shared" si="8"/>
        <v>27499</v>
      </c>
      <c r="L34" s="16">
        <f t="shared" si="0"/>
        <v>7.6281278753821441E-4</v>
      </c>
      <c r="M34" s="17">
        <f t="shared" si="9"/>
        <v>3.4378028199215001</v>
      </c>
      <c r="N34" s="17">
        <f t="shared" si="10"/>
        <v>4.9634283949979281</v>
      </c>
      <c r="O34" s="16">
        <f t="shared" si="11"/>
        <v>6.2197180078499947E-2</v>
      </c>
      <c r="P34" s="16">
        <f t="shared" si="12"/>
        <v>3.6571605002071905E-2</v>
      </c>
      <c r="Q34" s="16">
        <f t="shared" si="23"/>
        <v>95</v>
      </c>
      <c r="R34" s="16">
        <f t="shared" si="24"/>
        <v>138</v>
      </c>
      <c r="S34" s="17">
        <f t="shared" si="13"/>
        <v>3.4401593336954552</v>
      </c>
      <c r="T34" s="17">
        <f t="shared" si="14"/>
        <v>4.9972840847365561</v>
      </c>
      <c r="U34" s="16">
        <f t="shared" si="15"/>
        <v>5.9840666304544765E-2</v>
      </c>
      <c r="V34" s="16">
        <f t="shared" si="16"/>
        <v>2.7159152634439465E-3</v>
      </c>
      <c r="W34" s="16">
        <f t="shared" si="1"/>
        <v>4.2695755209777794E-3</v>
      </c>
      <c r="X34" s="16">
        <f t="shared" si="2"/>
        <v>7.7205365128380865E-4</v>
      </c>
      <c r="Y34" s="17">
        <f t="shared" si="17"/>
        <v>3.4975218696939709</v>
      </c>
      <c r="Z34" s="17">
        <f t="shared" si="18"/>
        <v>5.0416291722615885</v>
      </c>
      <c r="AA34" s="16">
        <f t="shared" si="19"/>
        <v>2.4781303060290583E-3</v>
      </c>
      <c r="AB34" s="16">
        <f t="shared" si="20"/>
        <v>4.1629172261588465E-2</v>
      </c>
      <c r="AC34" s="16">
        <f t="shared" si="3"/>
        <v>42.21478243057021</v>
      </c>
      <c r="AD34" s="17">
        <f t="shared" si="4"/>
        <v>3.5234402695766507</v>
      </c>
      <c r="AE34" s="17">
        <f t="shared" si="5"/>
        <v>5.0519179391962057</v>
      </c>
      <c r="AF34" s="16">
        <f t="shared" si="21"/>
        <v>2.3440269576650685E-2</v>
      </c>
      <c r="AG34" s="16">
        <f t="shared" si="22"/>
        <v>5.1917939196205687E-2</v>
      </c>
      <c r="AH34" s="8">
        <v>7.3</v>
      </c>
      <c r="AI34" s="8">
        <v>6</v>
      </c>
      <c r="AJ34" s="8">
        <v>8.9</v>
      </c>
      <c r="AK34" s="8">
        <v>1</v>
      </c>
      <c r="AL34" s="8">
        <v>0.6</v>
      </c>
      <c r="AM34" s="8">
        <v>1.7</v>
      </c>
      <c r="AN34" s="8">
        <v>3.4</v>
      </c>
      <c r="AO34" s="8">
        <v>2.2999999999999998</v>
      </c>
      <c r="AP34" s="8">
        <v>5.2</v>
      </c>
      <c r="AQ34" s="8">
        <v>1.6</v>
      </c>
      <c r="AR34" s="8">
        <v>0.9</v>
      </c>
      <c r="AS34" s="8">
        <v>3</v>
      </c>
      <c r="AT34" s="8">
        <v>5.2</v>
      </c>
      <c r="AU34" s="8">
        <v>4.0999999999999996</v>
      </c>
      <c r="AV34" s="8">
        <v>6.5</v>
      </c>
      <c r="AW34" s="8" t="s">
        <v>236</v>
      </c>
      <c r="AX34" s="8" t="s">
        <v>236</v>
      </c>
      <c r="AY34" s="8" t="s">
        <v>236</v>
      </c>
    </row>
    <row r="35" spans="1:51" x14ac:dyDescent="0.25">
      <c r="A35" s="11" t="s">
        <v>12</v>
      </c>
      <c r="B35" s="12">
        <v>46621</v>
      </c>
      <c r="C35" s="11">
        <v>10.199999999999999</v>
      </c>
      <c r="D35" s="27">
        <v>9.3000000000000007</v>
      </c>
      <c r="E35" s="27">
        <v>11.1</v>
      </c>
      <c r="F35" s="11">
        <v>2006</v>
      </c>
      <c r="G35" s="11" t="s">
        <v>5</v>
      </c>
      <c r="H35" s="14" t="str">
        <f>VLOOKUP(A35,'Data Key'!$A$1:$B$500,2,FALSE)</f>
        <v>Georgia</v>
      </c>
      <c r="I35" s="14" t="str">
        <f t="shared" si="6"/>
        <v>GA-Georgia</v>
      </c>
      <c r="J35" s="15">
        <f t="shared" si="7"/>
        <v>476</v>
      </c>
      <c r="K35" s="15">
        <f t="shared" si="8"/>
        <v>46145</v>
      </c>
      <c r="L35" s="16">
        <f t="shared" si="0"/>
        <v>9.1251815869377662E-4</v>
      </c>
      <c r="M35" s="17">
        <f t="shared" si="9"/>
        <v>9.2974730469860685</v>
      </c>
      <c r="N35" s="17">
        <f t="shared" si="10"/>
        <v>11.12250936437362</v>
      </c>
      <c r="O35" s="16">
        <f t="shared" si="11"/>
        <v>2.5269530139322427E-3</v>
      </c>
      <c r="P35" s="16">
        <f t="shared" si="12"/>
        <v>2.25093643736205E-2</v>
      </c>
      <c r="Q35" s="16">
        <f t="shared" si="23"/>
        <v>433</v>
      </c>
      <c r="R35" s="16">
        <f t="shared" si="24"/>
        <v>519</v>
      </c>
      <c r="S35" s="17">
        <f t="shared" si="13"/>
        <v>9.2876600673516219</v>
      </c>
      <c r="T35" s="17">
        <f t="shared" si="14"/>
        <v>11.132322344008065</v>
      </c>
      <c r="U35" s="16">
        <f t="shared" si="15"/>
        <v>1.2339932648378849E-2</v>
      </c>
      <c r="V35" s="16">
        <f t="shared" si="16"/>
        <v>3.2322344008065329E-2</v>
      </c>
      <c r="W35" s="16">
        <f t="shared" si="1"/>
        <v>1.0250345405087312E-2</v>
      </c>
      <c r="X35" s="16">
        <f t="shared" si="2"/>
        <v>9.1515341102774617E-4</v>
      </c>
      <c r="Y35" s="17">
        <f t="shared" si="17"/>
        <v>9.3351919940595653</v>
      </c>
      <c r="Z35" s="17">
        <f t="shared" si="18"/>
        <v>11.165498816115059</v>
      </c>
      <c r="AA35" s="16">
        <f t="shared" si="19"/>
        <v>3.5191994059564635E-2</v>
      </c>
      <c r="AB35" s="16">
        <f t="shared" si="20"/>
        <v>6.549881611505981E-2</v>
      </c>
      <c r="AC35" s="16">
        <f t="shared" si="3"/>
        <v>85.127498524030386</v>
      </c>
      <c r="AD35" s="17">
        <f t="shared" si="4"/>
        <v>9.3481707714391504</v>
      </c>
      <c r="AE35" s="17">
        <f t="shared" si="5"/>
        <v>11.173967832845042</v>
      </c>
      <c r="AF35" s="16">
        <f t="shared" si="21"/>
        <v>4.8170771439149718E-2</v>
      </c>
      <c r="AG35" s="16">
        <f t="shared" si="22"/>
        <v>7.3967832845042381E-2</v>
      </c>
      <c r="AH35" s="8">
        <v>16.600000000000001</v>
      </c>
      <c r="AI35" s="8">
        <v>15.1</v>
      </c>
      <c r="AJ35" s="8">
        <v>18.3</v>
      </c>
      <c r="AK35" s="8">
        <v>3.4</v>
      </c>
      <c r="AL35" s="8">
        <v>2.7</v>
      </c>
      <c r="AM35" s="8">
        <v>4.2</v>
      </c>
      <c r="AN35" s="8">
        <v>12</v>
      </c>
      <c r="AO35" s="8">
        <v>10.5</v>
      </c>
      <c r="AP35" s="8">
        <v>13.8</v>
      </c>
      <c r="AQ35" s="8">
        <v>9.5</v>
      </c>
      <c r="AR35" s="8">
        <v>8.1999999999999993</v>
      </c>
      <c r="AS35" s="8">
        <v>10.9</v>
      </c>
      <c r="AT35" s="8">
        <v>4.8</v>
      </c>
      <c r="AU35" s="8">
        <v>3.4</v>
      </c>
      <c r="AV35" s="8">
        <v>6.9</v>
      </c>
      <c r="AW35" s="8">
        <v>7.8</v>
      </c>
      <c r="AX35" s="8">
        <v>5.0999999999999996</v>
      </c>
      <c r="AY35" s="8">
        <v>11.9</v>
      </c>
    </row>
    <row r="36" spans="1:51" x14ac:dyDescent="0.25">
      <c r="A36" s="11" t="s">
        <v>13</v>
      </c>
      <c r="B36" s="12">
        <v>26489</v>
      </c>
      <c r="C36" s="11">
        <v>9.1999999999999993</v>
      </c>
      <c r="D36" s="27">
        <v>8.1</v>
      </c>
      <c r="E36" s="27">
        <v>10.4</v>
      </c>
      <c r="F36" s="11">
        <v>2006</v>
      </c>
      <c r="G36" s="11" t="s">
        <v>5</v>
      </c>
      <c r="H36" s="14" t="str">
        <f>VLOOKUP(A36,'Data Key'!$A$1:$B$500,2,FALSE)</f>
        <v>Maryland</v>
      </c>
      <c r="I36" s="14" t="str">
        <f t="shared" si="6"/>
        <v>MD-Maryland</v>
      </c>
      <c r="J36" s="15">
        <f t="shared" si="7"/>
        <v>244</v>
      </c>
      <c r="K36" s="15">
        <f t="shared" si="8"/>
        <v>26245</v>
      </c>
      <c r="L36" s="16">
        <f t="shared" si="0"/>
        <v>1.1504505279861313E-3</v>
      </c>
      <c r="M36" s="17">
        <f t="shared" si="9"/>
        <v>8.0609202296868645</v>
      </c>
      <c r="N36" s="17">
        <f t="shared" si="10"/>
        <v>10.361821285659127</v>
      </c>
      <c r="O36" s="16">
        <f t="shared" si="11"/>
        <v>3.9079770313135143E-2</v>
      </c>
      <c r="P36" s="16">
        <f t="shared" si="12"/>
        <v>3.8178714340872943E-2</v>
      </c>
      <c r="Q36" s="16">
        <f t="shared" si="23"/>
        <v>214</v>
      </c>
      <c r="R36" s="16">
        <f t="shared" si="24"/>
        <v>275</v>
      </c>
      <c r="S36" s="17">
        <f t="shared" si="13"/>
        <v>8.0788251727132021</v>
      </c>
      <c r="T36" s="17">
        <f t="shared" si="14"/>
        <v>10.381667862131451</v>
      </c>
      <c r="U36" s="16">
        <f t="shared" si="15"/>
        <v>2.1174827286797537E-2</v>
      </c>
      <c r="V36" s="16">
        <f t="shared" si="16"/>
        <v>1.8332137868549481E-2</v>
      </c>
      <c r="W36" s="16">
        <f t="shared" si="1"/>
        <v>9.2825350498018638E-3</v>
      </c>
      <c r="X36" s="16">
        <f t="shared" si="2"/>
        <v>1.1569508940565769E-3</v>
      </c>
      <c r="Y36" s="17">
        <f t="shared" si="17"/>
        <v>8.1255841557452868</v>
      </c>
      <c r="Z36" s="17">
        <f t="shared" si="18"/>
        <v>10.439485943858442</v>
      </c>
      <c r="AA36" s="16">
        <f t="shared" si="19"/>
        <v>2.5584155745287163E-2</v>
      </c>
      <c r="AB36" s="16">
        <f t="shared" si="20"/>
        <v>3.9485943858441175E-2</v>
      </c>
      <c r="AC36" s="16">
        <f t="shared" si="3"/>
        <v>61.007730933046901</v>
      </c>
      <c r="AD36" s="17">
        <f t="shared" si="4"/>
        <v>8.1500077777400826</v>
      </c>
      <c r="AE36" s="17">
        <f t="shared" si="5"/>
        <v>10.452808367396525</v>
      </c>
      <c r="AF36" s="16">
        <f t="shared" si="21"/>
        <v>5.0007777740082915E-2</v>
      </c>
      <c r="AG36" s="16">
        <f t="shared" si="22"/>
        <v>5.2808367396524503E-2</v>
      </c>
      <c r="AH36" s="8">
        <v>15.6</v>
      </c>
      <c r="AI36" s="8">
        <v>13.7</v>
      </c>
      <c r="AJ36" s="8">
        <v>17.899999999999999</v>
      </c>
      <c r="AK36" s="8">
        <v>2.4</v>
      </c>
      <c r="AL36" s="8">
        <v>1.7</v>
      </c>
      <c r="AM36" s="8">
        <v>3.4</v>
      </c>
      <c r="AN36" s="8">
        <v>9.3000000000000007</v>
      </c>
      <c r="AO36" s="8">
        <v>8</v>
      </c>
      <c r="AP36" s="8">
        <v>10.8</v>
      </c>
      <c r="AQ36" s="8">
        <v>7.9</v>
      </c>
      <c r="AR36" s="8">
        <v>5.9</v>
      </c>
      <c r="AS36" s="8">
        <v>10.6</v>
      </c>
      <c r="AT36" s="8">
        <v>6.3</v>
      </c>
      <c r="AU36" s="8">
        <v>3</v>
      </c>
      <c r="AV36" s="8">
        <v>13.2</v>
      </c>
      <c r="AW36" s="8">
        <v>9.6</v>
      </c>
      <c r="AX36" s="8">
        <v>5.5</v>
      </c>
      <c r="AY36" s="8">
        <v>17</v>
      </c>
    </row>
    <row r="37" spans="1:51" x14ac:dyDescent="0.25">
      <c r="A37" s="11" t="s">
        <v>20</v>
      </c>
      <c r="B37" s="12">
        <v>26533</v>
      </c>
      <c r="C37" s="11">
        <v>12.1</v>
      </c>
      <c r="D37" s="27">
        <v>10.9</v>
      </c>
      <c r="E37" s="27">
        <v>13.5</v>
      </c>
      <c r="F37" s="11">
        <v>2006</v>
      </c>
      <c r="G37" s="11" t="s">
        <v>5</v>
      </c>
      <c r="H37" s="14" t="str">
        <f>VLOOKUP(A37,'Data Key'!$A$1:$B$500,2,FALSE)</f>
        <v>Missouri</v>
      </c>
      <c r="I37" s="14" t="str">
        <f t="shared" si="6"/>
        <v>MO-Missouri</v>
      </c>
      <c r="J37" s="15">
        <f t="shared" si="7"/>
        <v>321</v>
      </c>
      <c r="K37" s="15">
        <f t="shared" si="8"/>
        <v>26212</v>
      </c>
      <c r="L37" s="16">
        <f t="shared" si="0"/>
        <v>1.3154403257488478E-3</v>
      </c>
      <c r="M37" s="17">
        <f t="shared" si="9"/>
        <v>10.78270161070764</v>
      </c>
      <c r="N37" s="17">
        <f t="shared" si="10"/>
        <v>13.413582262205336</v>
      </c>
      <c r="O37" s="16">
        <f t="shared" si="11"/>
        <v>0.11729838929236003</v>
      </c>
      <c r="P37" s="16">
        <f t="shared" si="12"/>
        <v>8.6417737794663552E-2</v>
      </c>
      <c r="Q37" s="16">
        <f t="shared" si="23"/>
        <v>287</v>
      </c>
      <c r="R37" s="16">
        <f t="shared" si="24"/>
        <v>356</v>
      </c>
      <c r="S37" s="17">
        <f t="shared" si="13"/>
        <v>10.816718803000038</v>
      </c>
      <c r="T37" s="17">
        <f t="shared" si="14"/>
        <v>13.417253985602834</v>
      </c>
      <c r="U37" s="16">
        <f t="shared" si="15"/>
        <v>8.3281196999962503E-2</v>
      </c>
      <c r="V37" s="16">
        <f t="shared" si="16"/>
        <v>8.2746014397166334E-2</v>
      </c>
      <c r="W37" s="16">
        <f t="shared" si="1"/>
        <v>1.216877034561361E-2</v>
      </c>
      <c r="X37" s="16">
        <f t="shared" si="2"/>
        <v>1.3210207082271926E-3</v>
      </c>
      <c r="Y37" s="17">
        <f t="shared" si="17"/>
        <v>10.847749637386416</v>
      </c>
      <c r="Z37" s="17">
        <f t="shared" si="18"/>
        <v>13.489791053840802</v>
      </c>
      <c r="AA37" s="16">
        <f t="shared" si="19"/>
        <v>5.22503626135844E-2</v>
      </c>
      <c r="AB37" s="16">
        <f t="shared" si="20"/>
        <v>1.0208946159197652E-2</v>
      </c>
      <c r="AC37" s="16">
        <f t="shared" si="3"/>
        <v>69.857136294219075</v>
      </c>
      <c r="AD37" s="17">
        <f t="shared" si="4"/>
        <v>10.871382779706979</v>
      </c>
      <c r="AE37" s="17">
        <f t="shared" si="5"/>
        <v>13.503841371383082</v>
      </c>
      <c r="AF37" s="16">
        <f t="shared" si="21"/>
        <v>2.8617220293021717E-2</v>
      </c>
      <c r="AG37" s="16">
        <f t="shared" si="22"/>
        <v>3.8413713830820484E-3</v>
      </c>
      <c r="AH37" s="8">
        <v>19.3</v>
      </c>
      <c r="AI37" s="8">
        <v>17</v>
      </c>
      <c r="AJ37" s="8">
        <v>21.7</v>
      </c>
      <c r="AK37" s="8">
        <v>4.7</v>
      </c>
      <c r="AL37" s="8">
        <v>3.7</v>
      </c>
      <c r="AM37" s="8">
        <v>6.1</v>
      </c>
      <c r="AN37" s="8">
        <v>13.7</v>
      </c>
      <c r="AO37" s="8">
        <v>12.1</v>
      </c>
      <c r="AP37" s="8">
        <v>15.5</v>
      </c>
      <c r="AQ37" s="8">
        <v>5.0999999999999996</v>
      </c>
      <c r="AR37" s="8">
        <v>3.6</v>
      </c>
      <c r="AS37" s="8">
        <v>7.1</v>
      </c>
      <c r="AT37" s="8">
        <v>2.6</v>
      </c>
      <c r="AU37" s="8">
        <v>0.6</v>
      </c>
      <c r="AV37" s="8">
        <v>10.3</v>
      </c>
      <c r="AW37" s="8">
        <v>7.8</v>
      </c>
      <c r="AX37" s="8">
        <v>3.5</v>
      </c>
      <c r="AY37" s="8">
        <v>17.3</v>
      </c>
    </row>
    <row r="38" spans="1:51" x14ac:dyDescent="0.25">
      <c r="A38" s="11" t="s">
        <v>21</v>
      </c>
      <c r="B38" s="12">
        <v>22195</v>
      </c>
      <c r="C38" s="11">
        <v>10.4</v>
      </c>
      <c r="D38" s="27">
        <v>9.1</v>
      </c>
      <c r="E38" s="27">
        <v>11.8</v>
      </c>
      <c r="F38" s="11">
        <v>2006</v>
      </c>
      <c r="G38" s="11" t="s">
        <v>5</v>
      </c>
      <c r="H38" s="14" t="str">
        <f>VLOOKUP(A38,'Data Key'!$A$1:$B$500,2,FALSE)</f>
        <v>North Carolina</v>
      </c>
      <c r="I38" s="14" t="str">
        <f t="shared" si="6"/>
        <v>NC-North Carolina</v>
      </c>
      <c r="J38" s="15">
        <f t="shared" si="7"/>
        <v>231</v>
      </c>
      <c r="K38" s="15">
        <f t="shared" si="8"/>
        <v>21964</v>
      </c>
      <c r="L38" s="16">
        <f t="shared" si="0"/>
        <v>1.3351408212601331E-3</v>
      </c>
      <c r="M38" s="17">
        <f t="shared" si="9"/>
        <v>9.0726086718689505</v>
      </c>
      <c r="N38" s="17">
        <f t="shared" si="10"/>
        <v>11.742890314389216</v>
      </c>
      <c r="O38" s="16">
        <f t="shared" si="11"/>
        <v>2.7391328131049164E-2</v>
      </c>
      <c r="P38" s="16">
        <f t="shared" si="12"/>
        <v>5.7109685610784666E-2</v>
      </c>
      <c r="Q38" s="16">
        <f t="shared" si="23"/>
        <v>202</v>
      </c>
      <c r="R38" s="16">
        <f t="shared" si="24"/>
        <v>261</v>
      </c>
      <c r="S38" s="17">
        <f t="shared" si="13"/>
        <v>9.101148907411579</v>
      </c>
      <c r="T38" s="17">
        <f t="shared" si="14"/>
        <v>11.759405271457535</v>
      </c>
      <c r="U38" s="16">
        <f t="shared" si="15"/>
        <v>1.1489074115793585E-3</v>
      </c>
      <c r="V38" s="16">
        <f t="shared" si="16"/>
        <v>4.059472854246593E-2</v>
      </c>
      <c r="W38" s="16">
        <f t="shared" si="1"/>
        <v>1.0492472314035838E-2</v>
      </c>
      <c r="X38" s="16">
        <f t="shared" si="2"/>
        <v>1.3430646598492568E-3</v>
      </c>
      <c r="Y38" s="17">
        <f t="shared" si="17"/>
        <v>9.1494076541865823</v>
      </c>
      <c r="Z38" s="17">
        <f t="shared" si="18"/>
        <v>11.835536973885095</v>
      </c>
      <c r="AA38" s="16">
        <f t="shared" si="19"/>
        <v>4.9407654186582661E-2</v>
      </c>
      <c r="AB38" s="16">
        <f t="shared" si="20"/>
        <v>3.5536973885093914E-2</v>
      </c>
      <c r="AC38" s="16">
        <f t="shared" si="3"/>
        <v>59.327895628169429</v>
      </c>
      <c r="AD38" s="17">
        <f t="shared" si="4"/>
        <v>9.1787124104758071</v>
      </c>
      <c r="AE38" s="17">
        <f t="shared" si="5"/>
        <v>11.851279613508629</v>
      </c>
      <c r="AF38" s="16">
        <f t="shared" si="21"/>
        <v>7.8712410475807459E-2</v>
      </c>
      <c r="AG38" s="16">
        <f t="shared" si="22"/>
        <v>5.1279613508627975E-2</v>
      </c>
      <c r="AH38" s="8">
        <v>17</v>
      </c>
      <c r="AI38" s="8">
        <v>14.7</v>
      </c>
      <c r="AJ38" s="8">
        <v>19.5</v>
      </c>
      <c r="AK38" s="8">
        <v>3.4</v>
      </c>
      <c r="AL38" s="8">
        <v>2.5</v>
      </c>
      <c r="AM38" s="8">
        <v>4.7</v>
      </c>
      <c r="AN38" s="8">
        <v>12.2</v>
      </c>
      <c r="AO38" s="8">
        <v>10.4</v>
      </c>
      <c r="AP38" s="8">
        <v>14.3</v>
      </c>
      <c r="AQ38" s="8">
        <v>7.5</v>
      </c>
      <c r="AR38" s="8">
        <v>5.6</v>
      </c>
      <c r="AS38" s="8">
        <v>10</v>
      </c>
      <c r="AT38" s="8">
        <v>6.1</v>
      </c>
      <c r="AU38" s="8">
        <v>3.7</v>
      </c>
      <c r="AV38" s="8">
        <v>10</v>
      </c>
      <c r="AW38" s="8">
        <v>4.8</v>
      </c>
      <c r="AX38" s="8">
        <v>1.5</v>
      </c>
      <c r="AY38" s="8">
        <v>14.8</v>
      </c>
    </row>
    <row r="39" spans="1:51" x14ac:dyDescent="0.25">
      <c r="A39" s="11" t="s">
        <v>22</v>
      </c>
      <c r="B39" s="12">
        <v>17886</v>
      </c>
      <c r="C39" s="11">
        <v>8.4</v>
      </c>
      <c r="D39" s="27">
        <v>7.2</v>
      </c>
      <c r="E39" s="27">
        <v>9.8000000000000007</v>
      </c>
      <c r="F39" s="11">
        <v>2006</v>
      </c>
      <c r="G39" s="11" t="s">
        <v>5</v>
      </c>
      <c r="H39" s="14" t="str">
        <f>VLOOKUP(A39,'Data Key'!$A$1:$B$500,2,FALSE)</f>
        <v>Pennsylvania</v>
      </c>
      <c r="I39" s="14" t="str">
        <f t="shared" si="6"/>
        <v>PA-Pennsylvania</v>
      </c>
      <c r="J39" s="15">
        <f t="shared" si="7"/>
        <v>150</v>
      </c>
      <c r="K39" s="15">
        <f t="shared" si="8"/>
        <v>17736</v>
      </c>
      <c r="L39" s="16">
        <f t="shared" si="0"/>
        <v>1.3364469400803886E-3</v>
      </c>
      <c r="M39" s="17">
        <f t="shared" si="9"/>
        <v>7.0500005607582565</v>
      </c>
      <c r="N39" s="17">
        <f t="shared" si="10"/>
        <v>9.722894440919033</v>
      </c>
      <c r="O39" s="16">
        <f t="shared" si="11"/>
        <v>0.14999943924174364</v>
      </c>
      <c r="P39" s="16">
        <f t="shared" si="12"/>
        <v>7.7105559080967723E-2</v>
      </c>
      <c r="Q39" s="16">
        <f t="shared" si="23"/>
        <v>127</v>
      </c>
      <c r="R39" s="16">
        <f t="shared" si="24"/>
        <v>175</v>
      </c>
      <c r="S39" s="17">
        <f t="shared" si="13"/>
        <v>7.1005255507100529</v>
      </c>
      <c r="T39" s="17">
        <f t="shared" si="14"/>
        <v>9.7841887509784193</v>
      </c>
      <c r="U39" s="16">
        <f t="shared" si="15"/>
        <v>9.9474449289947309E-2</v>
      </c>
      <c r="V39" s="16">
        <f t="shared" si="16"/>
        <v>1.5811249021581375E-2</v>
      </c>
      <c r="W39" s="16">
        <f t="shared" si="1"/>
        <v>8.4920109415190844E-3</v>
      </c>
      <c r="X39" s="16">
        <f t="shared" si="2"/>
        <v>1.3487515119918055E-3</v>
      </c>
      <c r="Y39" s="17">
        <f t="shared" si="17"/>
        <v>7.1432594295272791</v>
      </c>
      <c r="Z39" s="17">
        <f t="shared" si="18"/>
        <v>9.8407624535108891</v>
      </c>
      <c r="AA39" s="16">
        <f t="shared" si="19"/>
        <v>5.6740570472721075E-2</v>
      </c>
      <c r="AB39" s="16">
        <f t="shared" si="20"/>
        <v>4.0762453510888363E-2</v>
      </c>
      <c r="AC39" s="16">
        <f t="shared" si="3"/>
        <v>47.882649415071342</v>
      </c>
      <c r="AD39" s="17">
        <f t="shared" si="4"/>
        <v>7.1816961038223095</v>
      </c>
      <c r="AE39" s="17">
        <f t="shared" si="5"/>
        <v>9.8582234238261712</v>
      </c>
      <c r="AF39" s="16">
        <f t="shared" si="21"/>
        <v>1.8303896177690682E-2</v>
      </c>
      <c r="AG39" s="16">
        <f t="shared" si="22"/>
        <v>5.8223423826170517E-2</v>
      </c>
      <c r="AH39" s="8">
        <v>13.3</v>
      </c>
      <c r="AI39" s="8">
        <v>11.1</v>
      </c>
      <c r="AJ39" s="8">
        <v>15.8</v>
      </c>
      <c r="AK39" s="8">
        <v>3.3</v>
      </c>
      <c r="AL39" s="8">
        <v>2.2999999999999998</v>
      </c>
      <c r="AM39" s="8">
        <v>4.8</v>
      </c>
      <c r="AN39" s="8">
        <v>10.1</v>
      </c>
      <c r="AO39" s="8">
        <v>7.7</v>
      </c>
      <c r="AP39" s="8">
        <v>13.3</v>
      </c>
      <c r="AQ39" s="8">
        <v>7.5</v>
      </c>
      <c r="AR39" s="8">
        <v>5.9</v>
      </c>
      <c r="AS39" s="8">
        <v>9.5</v>
      </c>
      <c r="AT39" s="8">
        <v>7.7</v>
      </c>
      <c r="AU39" s="8">
        <v>5.0999999999999996</v>
      </c>
      <c r="AV39" s="8">
        <v>11.7</v>
      </c>
      <c r="AW39" s="8">
        <v>1</v>
      </c>
      <c r="AX39" s="8">
        <v>0.2</v>
      </c>
      <c r="AY39" s="8">
        <v>7.4</v>
      </c>
    </row>
    <row r="40" spans="1:51" x14ac:dyDescent="0.25">
      <c r="A40" s="11" t="s">
        <v>15</v>
      </c>
      <c r="B40" s="12">
        <v>22681</v>
      </c>
      <c r="C40" s="11">
        <v>8.6</v>
      </c>
      <c r="D40" s="27">
        <v>7.5</v>
      </c>
      <c r="E40" s="27">
        <v>9.9</v>
      </c>
      <c r="F40" s="11">
        <v>2006</v>
      </c>
      <c r="G40" s="11" t="s">
        <v>5</v>
      </c>
      <c r="H40" s="14" t="str">
        <f>VLOOKUP(A40,'Data Key'!$A$1:$B$500,2,FALSE)</f>
        <v>South Carolina</v>
      </c>
      <c r="I40" s="14" t="str">
        <f t="shared" si="6"/>
        <v>SC-South Carolina</v>
      </c>
      <c r="J40" s="15">
        <f t="shared" si="7"/>
        <v>195</v>
      </c>
      <c r="K40" s="15">
        <f t="shared" si="8"/>
        <v>22486</v>
      </c>
      <c r="L40" s="16">
        <f t="shared" si="0"/>
        <v>1.2015122471835144E-3</v>
      </c>
      <c r="M40" s="17">
        <f t="shared" si="9"/>
        <v>7.3959922720175797</v>
      </c>
      <c r="N40" s="17">
        <f t="shared" si="10"/>
        <v>9.7990167663846091</v>
      </c>
      <c r="O40" s="16">
        <f t="shared" si="11"/>
        <v>0.10400772798242031</v>
      </c>
      <c r="P40" s="16">
        <f t="shared" si="12"/>
        <v>0.1009832336153913</v>
      </c>
      <c r="Q40" s="16">
        <f t="shared" si="23"/>
        <v>168</v>
      </c>
      <c r="R40" s="16">
        <f t="shared" si="24"/>
        <v>223</v>
      </c>
      <c r="S40" s="17">
        <f t="shared" si="13"/>
        <v>7.4070808165424804</v>
      </c>
      <c r="T40" s="17">
        <f t="shared" si="14"/>
        <v>9.8320179886248393</v>
      </c>
      <c r="U40" s="16">
        <f t="shared" si="15"/>
        <v>9.2919183457519594E-2</v>
      </c>
      <c r="V40" s="16">
        <f t="shared" si="16"/>
        <v>6.7982011375161022E-2</v>
      </c>
      <c r="W40" s="16">
        <f t="shared" si="1"/>
        <v>8.6807187860586579E-3</v>
      </c>
      <c r="X40" s="16">
        <f t="shared" si="2"/>
        <v>1.2100237766357275E-3</v>
      </c>
      <c r="Y40" s="17">
        <f t="shared" si="17"/>
        <v>7.470695009422931</v>
      </c>
      <c r="Z40" s="17">
        <f t="shared" si="18"/>
        <v>9.8907425626943848</v>
      </c>
      <c r="AA40" s="16">
        <f t="shared" si="19"/>
        <v>2.9304990577069034E-2</v>
      </c>
      <c r="AB40" s="16">
        <f t="shared" si="20"/>
        <v>9.2574373056155679E-3</v>
      </c>
      <c r="AC40" s="16">
        <f t="shared" si="3"/>
        <v>54.569063381872418</v>
      </c>
      <c r="AD40" s="17">
        <f t="shared" si="4"/>
        <v>7.4999950089250333</v>
      </c>
      <c r="AE40" s="17">
        <f t="shared" si="5"/>
        <v>9.9055248637812152</v>
      </c>
      <c r="AF40" s="16">
        <f t="shared" si="21"/>
        <v>4.9910749666537413E-6</v>
      </c>
      <c r="AG40" s="16">
        <f t="shared" si="22"/>
        <v>5.5248637812148615E-3</v>
      </c>
      <c r="AH40" s="8">
        <v>14.3</v>
      </c>
      <c r="AI40" s="8">
        <v>12.3</v>
      </c>
      <c r="AJ40" s="8">
        <v>16.600000000000001</v>
      </c>
      <c r="AK40" s="8">
        <v>2.6</v>
      </c>
      <c r="AL40" s="8">
        <v>1.8</v>
      </c>
      <c r="AM40" s="8">
        <v>3.7</v>
      </c>
      <c r="AN40" s="8">
        <v>7.1</v>
      </c>
      <c r="AO40" s="8">
        <v>5.7</v>
      </c>
      <c r="AP40" s="8">
        <v>8.6999999999999993</v>
      </c>
      <c r="AQ40" s="8">
        <v>7.3</v>
      </c>
      <c r="AR40" s="8">
        <v>5.7</v>
      </c>
      <c r="AS40" s="8">
        <v>9.3000000000000007</v>
      </c>
      <c r="AT40" s="8">
        <v>4.8</v>
      </c>
      <c r="AU40" s="8">
        <v>2</v>
      </c>
      <c r="AV40" s="8">
        <v>11.4</v>
      </c>
      <c r="AW40" s="8">
        <v>3.6</v>
      </c>
      <c r="AX40" s="8">
        <v>0.5</v>
      </c>
      <c r="AY40" s="8">
        <v>25.2</v>
      </c>
    </row>
    <row r="41" spans="1:51" x14ac:dyDescent="0.25">
      <c r="A41" s="11" t="s">
        <v>24</v>
      </c>
      <c r="B41" s="12">
        <v>34058</v>
      </c>
      <c r="C41" s="11">
        <v>7.5</v>
      </c>
      <c r="D41" s="27">
        <v>6.7</v>
      </c>
      <c r="E41" s="27">
        <v>8.5</v>
      </c>
      <c r="F41" s="11">
        <v>2006</v>
      </c>
      <c r="G41" s="11" t="s">
        <v>5</v>
      </c>
      <c r="H41" s="14" t="str">
        <f>VLOOKUP(A41,'Data Key'!$A$1:$B$500,2,FALSE)</f>
        <v>Wisconsin</v>
      </c>
      <c r="I41" s="14" t="str">
        <f t="shared" si="6"/>
        <v>WI-Wisconsin</v>
      </c>
      <c r="J41" s="15">
        <f t="shared" si="7"/>
        <v>255</v>
      </c>
      <c r="K41" s="15">
        <f t="shared" si="8"/>
        <v>33803</v>
      </c>
      <c r="L41" s="16">
        <f t="shared" si="0"/>
        <v>9.1551843181196632E-4</v>
      </c>
      <c r="M41" s="17">
        <f t="shared" si="9"/>
        <v>6.5717092386325699</v>
      </c>
      <c r="N41" s="17">
        <f t="shared" si="10"/>
        <v>8.4027461022565024</v>
      </c>
      <c r="O41" s="16">
        <f t="shared" si="11"/>
        <v>0.12829076136743023</v>
      </c>
      <c r="P41" s="16">
        <f t="shared" si="12"/>
        <v>9.7253897743497575E-2</v>
      </c>
      <c r="Q41" s="16">
        <f t="shared" si="23"/>
        <v>225</v>
      </c>
      <c r="R41" s="16">
        <f t="shared" si="24"/>
        <v>287</v>
      </c>
      <c r="S41" s="17">
        <f t="shared" si="13"/>
        <v>6.6063773562745904</v>
      </c>
      <c r="T41" s="17">
        <f t="shared" si="14"/>
        <v>8.4268013388924778</v>
      </c>
      <c r="U41" s="16">
        <f t="shared" si="15"/>
        <v>9.3622643725409738E-2</v>
      </c>
      <c r="V41" s="16">
        <f t="shared" si="16"/>
        <v>7.3198661107522156E-2</v>
      </c>
      <c r="W41" s="16">
        <f t="shared" si="1"/>
        <v>7.5427727453007271E-3</v>
      </c>
      <c r="X41" s="16">
        <f t="shared" si="2"/>
        <v>9.2050757346547236E-4</v>
      </c>
      <c r="Y41" s="17">
        <f t="shared" si="17"/>
        <v>6.622265171835255</v>
      </c>
      <c r="Z41" s="17">
        <f t="shared" si="18"/>
        <v>8.4632803187661985</v>
      </c>
      <c r="AA41" s="16">
        <f t="shared" si="19"/>
        <v>7.7734828164745196E-2</v>
      </c>
      <c r="AB41" s="16">
        <f t="shared" si="20"/>
        <v>3.6719681233801538E-2</v>
      </c>
      <c r="AC41" s="16">
        <f t="shared" si="3"/>
        <v>62.419065242443551</v>
      </c>
      <c r="AD41" s="17">
        <f t="shared" si="4"/>
        <v>6.6411910542947288</v>
      </c>
      <c r="AE41" s="17">
        <f t="shared" si="5"/>
        <v>8.4737128020665136</v>
      </c>
      <c r="AF41" s="16">
        <f t="shared" si="21"/>
        <v>5.8808945705271398E-2</v>
      </c>
      <c r="AG41" s="16">
        <f t="shared" si="22"/>
        <v>2.6287197933486439E-2</v>
      </c>
      <c r="AH41" s="8">
        <v>12.7</v>
      </c>
      <c r="AI41" s="8">
        <v>11.1</v>
      </c>
      <c r="AJ41" s="8">
        <v>14.5</v>
      </c>
      <c r="AK41" s="8">
        <v>2.2999999999999998</v>
      </c>
      <c r="AL41" s="8">
        <v>1.6</v>
      </c>
      <c r="AM41" s="8">
        <v>3.1</v>
      </c>
      <c r="AN41" s="8">
        <v>8.5</v>
      </c>
      <c r="AO41" s="8">
        <v>7.4</v>
      </c>
      <c r="AP41" s="8">
        <v>9.8000000000000007</v>
      </c>
      <c r="AQ41" s="8">
        <v>3.6</v>
      </c>
      <c r="AR41" s="8">
        <v>2.4</v>
      </c>
      <c r="AS41" s="8">
        <v>5.4</v>
      </c>
      <c r="AT41" s="8">
        <v>1.7</v>
      </c>
      <c r="AU41" s="8">
        <v>0.8</v>
      </c>
      <c r="AV41" s="8">
        <v>3.5</v>
      </c>
      <c r="AW41" s="8">
        <v>5.8</v>
      </c>
      <c r="AX41" s="8">
        <v>2.8</v>
      </c>
      <c r="AY41" s="8">
        <v>12.2</v>
      </c>
    </row>
    <row r="42" spans="1:51" x14ac:dyDescent="0.25">
      <c r="A42" s="11" t="s">
        <v>17</v>
      </c>
      <c r="B42" s="12">
        <v>36566</v>
      </c>
      <c r="C42" s="11">
        <v>4.8</v>
      </c>
      <c r="D42" s="27">
        <v>4.0999999999999996</v>
      </c>
      <c r="E42" s="27">
        <v>5.5</v>
      </c>
      <c r="F42" s="11">
        <v>2008</v>
      </c>
      <c r="G42" s="11" t="s">
        <v>5</v>
      </c>
      <c r="H42" s="14" t="str">
        <f>VLOOKUP(A42,'Data Key'!$A$1:$B$500,2,FALSE)</f>
        <v>Alabama</v>
      </c>
      <c r="I42" s="14" t="str">
        <f t="shared" si="6"/>
        <v>AL-Alabama</v>
      </c>
      <c r="J42" s="15">
        <f t="shared" si="7"/>
        <v>176</v>
      </c>
      <c r="K42" s="15">
        <f t="shared" si="8"/>
        <v>36390</v>
      </c>
      <c r="L42" s="16">
        <f t="shared" si="0"/>
        <v>7.093805396182171E-4</v>
      </c>
      <c r="M42" s="17">
        <f t="shared" si="9"/>
        <v>4.1038339219034148</v>
      </c>
      <c r="N42" s="17">
        <f t="shared" si="10"/>
        <v>5.522595001139849</v>
      </c>
      <c r="O42" s="16">
        <f t="shared" si="11"/>
        <v>3.8339219034151384E-3</v>
      </c>
      <c r="P42" s="16">
        <f t="shared" si="12"/>
        <v>2.2595001139849025E-2</v>
      </c>
      <c r="Q42" s="16">
        <f t="shared" si="23"/>
        <v>150</v>
      </c>
      <c r="R42" s="16">
        <f t="shared" si="24"/>
        <v>202</v>
      </c>
      <c r="S42" s="17">
        <f t="shared" si="13"/>
        <v>4.1021714160695728</v>
      </c>
      <c r="T42" s="17">
        <f t="shared" si="14"/>
        <v>5.524257506973691</v>
      </c>
      <c r="U42" s="16">
        <f t="shared" si="15"/>
        <v>2.1714160695731621E-3</v>
      </c>
      <c r="V42" s="16">
        <f t="shared" si="16"/>
        <v>2.4257506973691001E-2</v>
      </c>
      <c r="W42" s="16">
        <f t="shared" si="1"/>
        <v>4.8652310842171378E-3</v>
      </c>
      <c r="X42" s="16">
        <f t="shared" si="2"/>
        <v>7.1504141412741132E-4</v>
      </c>
      <c r="Y42" s="17">
        <f t="shared" si="17"/>
        <v>4.1501896700897261</v>
      </c>
      <c r="Z42" s="17">
        <f t="shared" si="18"/>
        <v>5.5802724983445495</v>
      </c>
      <c r="AA42" s="16">
        <f t="shared" si="19"/>
        <v>5.0189670089726413E-2</v>
      </c>
      <c r="AB42" s="16">
        <f t="shared" si="20"/>
        <v>8.0272498344549525E-2</v>
      </c>
      <c r="AC42" s="16">
        <f t="shared" si="3"/>
        <v>51.947261307392395</v>
      </c>
      <c r="AD42" s="17">
        <f t="shared" si="4"/>
        <v>4.1686562663475923</v>
      </c>
      <c r="AE42" s="17">
        <f t="shared" si="5"/>
        <v>5.5891508387915927</v>
      </c>
      <c r="AF42" s="16">
        <f t="shared" si="21"/>
        <v>6.8656266347592698E-2</v>
      </c>
      <c r="AG42" s="16">
        <f t="shared" si="22"/>
        <v>8.915083879159269E-2</v>
      </c>
      <c r="AH42" s="8">
        <v>8.1</v>
      </c>
      <c r="AI42" s="8">
        <v>7</v>
      </c>
      <c r="AJ42" s="8">
        <v>9.5</v>
      </c>
      <c r="AK42" s="8">
        <v>1.1000000000000001</v>
      </c>
      <c r="AL42" s="8">
        <v>0.7</v>
      </c>
      <c r="AM42" s="8">
        <v>1.8</v>
      </c>
      <c r="AN42" s="8">
        <v>5</v>
      </c>
      <c r="AO42" s="8">
        <v>4.2</v>
      </c>
      <c r="AP42" s="8">
        <v>6</v>
      </c>
      <c r="AQ42" s="8">
        <v>4</v>
      </c>
      <c r="AR42" s="8">
        <v>2.9</v>
      </c>
      <c r="AS42" s="8">
        <v>5.5</v>
      </c>
      <c r="AT42" s="8">
        <v>1.4</v>
      </c>
      <c r="AU42" s="8">
        <v>0.5</v>
      </c>
      <c r="AV42" s="8">
        <v>4.4000000000000004</v>
      </c>
      <c r="AW42" s="8">
        <v>4.0999999999999996</v>
      </c>
      <c r="AX42" s="8">
        <v>1</v>
      </c>
      <c r="AY42" s="8">
        <v>16.399999999999999</v>
      </c>
    </row>
    <row r="43" spans="1:51" x14ac:dyDescent="0.25">
      <c r="A43" s="11" t="s">
        <v>11</v>
      </c>
      <c r="B43" s="12">
        <v>32601</v>
      </c>
      <c r="C43" s="11">
        <v>15.6</v>
      </c>
      <c r="D43" s="27">
        <v>14.3</v>
      </c>
      <c r="E43" s="27">
        <v>17</v>
      </c>
      <c r="F43" s="11">
        <v>2008</v>
      </c>
      <c r="G43" s="11" t="s">
        <v>5</v>
      </c>
      <c r="H43" s="14" t="str">
        <f>VLOOKUP(A43,'Data Key'!$A$1:$B$500,2,FALSE)</f>
        <v>Arizona</v>
      </c>
      <c r="I43" s="14" t="str">
        <f t="shared" si="6"/>
        <v>AZ-Arizona</v>
      </c>
      <c r="J43" s="15">
        <f t="shared" si="7"/>
        <v>509</v>
      </c>
      <c r="K43" s="15">
        <f t="shared" si="8"/>
        <v>32092</v>
      </c>
      <c r="L43" s="16">
        <f t="shared" si="0"/>
        <v>1.3457332757658294E-3</v>
      </c>
      <c r="M43" s="17">
        <f t="shared" si="9"/>
        <v>14.26728472981682</v>
      </c>
      <c r="N43" s="17">
        <f t="shared" si="10"/>
        <v>16.95875128134848</v>
      </c>
      <c r="O43" s="16">
        <f t="shared" si="11"/>
        <v>3.2715270183180323E-2</v>
      </c>
      <c r="P43" s="16">
        <f t="shared" si="12"/>
        <v>4.1248718651520022E-2</v>
      </c>
      <c r="Q43" s="16">
        <f t="shared" si="23"/>
        <v>465</v>
      </c>
      <c r="R43" s="16">
        <f t="shared" si="24"/>
        <v>553</v>
      </c>
      <c r="S43" s="17">
        <f t="shared" si="13"/>
        <v>14.263366154412441</v>
      </c>
      <c r="T43" s="17">
        <f t="shared" si="14"/>
        <v>16.962669856752861</v>
      </c>
      <c r="U43" s="16">
        <f t="shared" si="15"/>
        <v>3.6633845587559222E-2</v>
      </c>
      <c r="V43" s="16">
        <f t="shared" si="16"/>
        <v>3.7330143247139347E-2</v>
      </c>
      <c r="W43" s="16">
        <f t="shared" si="1"/>
        <v>1.5670087832067223E-2</v>
      </c>
      <c r="X43" s="16">
        <f t="shared" si="2"/>
        <v>1.3492792239826713E-3</v>
      </c>
      <c r="Y43" s="17">
        <f t="shared" si="17"/>
        <v>14.320808608084553</v>
      </c>
      <c r="Z43" s="17">
        <f t="shared" si="18"/>
        <v>17.019367056049894</v>
      </c>
      <c r="AA43" s="16">
        <f t="shared" si="19"/>
        <v>2.0808608084552205E-2</v>
      </c>
      <c r="AB43" s="16">
        <f t="shared" si="20"/>
        <v>1.9367056049894416E-2</v>
      </c>
      <c r="AC43" s="16">
        <f t="shared" si="3"/>
        <v>87.786167141278355</v>
      </c>
      <c r="AD43" s="17">
        <f t="shared" si="4"/>
        <v>14.33920929902961</v>
      </c>
      <c r="AE43" s="17">
        <f t="shared" si="5"/>
        <v>17.031636656854694</v>
      </c>
      <c r="AF43" s="16">
        <f t="shared" si="21"/>
        <v>3.9209299029609568E-2</v>
      </c>
      <c r="AG43" s="16">
        <f t="shared" si="22"/>
        <v>3.1636656854693967E-2</v>
      </c>
      <c r="AH43" s="8">
        <v>25.1</v>
      </c>
      <c r="AI43" s="8">
        <v>22.8</v>
      </c>
      <c r="AJ43" s="8">
        <v>27.6</v>
      </c>
      <c r="AK43" s="8">
        <v>5.4</v>
      </c>
      <c r="AL43" s="8">
        <v>4.4000000000000004</v>
      </c>
      <c r="AM43" s="8">
        <v>6.7</v>
      </c>
      <c r="AN43" s="8">
        <v>20.7</v>
      </c>
      <c r="AO43" s="8">
        <v>18.5</v>
      </c>
      <c r="AP43" s="8">
        <v>23.1</v>
      </c>
      <c r="AQ43" s="8">
        <v>16.100000000000001</v>
      </c>
      <c r="AR43" s="8">
        <v>11.2</v>
      </c>
      <c r="AS43" s="8">
        <v>23.1</v>
      </c>
      <c r="AT43" s="8">
        <v>8.9</v>
      </c>
      <c r="AU43" s="8">
        <v>7.5</v>
      </c>
      <c r="AV43" s="8">
        <v>10.6</v>
      </c>
      <c r="AW43" s="8">
        <v>19</v>
      </c>
      <c r="AX43" s="8">
        <v>11.8</v>
      </c>
      <c r="AY43" s="8">
        <v>30.6</v>
      </c>
    </row>
    <row r="44" spans="1:51" x14ac:dyDescent="0.25">
      <c r="A44" s="11" t="s">
        <v>18</v>
      </c>
      <c r="B44" s="12">
        <v>4940</v>
      </c>
      <c r="C44" s="11">
        <v>10.5</v>
      </c>
      <c r="D44" s="27">
        <v>8</v>
      </c>
      <c r="E44" s="27">
        <v>13.8</v>
      </c>
      <c r="F44" s="11">
        <v>2008</v>
      </c>
      <c r="G44" s="11" t="s">
        <v>5</v>
      </c>
      <c r="H44" s="14" t="str">
        <f>VLOOKUP(A44,'Data Key'!$A$1:$B$500,2,FALSE)</f>
        <v>Arkansas</v>
      </c>
      <c r="I44" s="14" t="str">
        <f t="shared" si="6"/>
        <v>AR-Arkansas</v>
      </c>
      <c r="J44" s="15">
        <f t="shared" si="7"/>
        <v>52</v>
      </c>
      <c r="K44" s="15">
        <f t="shared" si="8"/>
        <v>4888</v>
      </c>
      <c r="L44" s="16">
        <f t="shared" si="0"/>
        <v>2.8459347465128195E-3</v>
      </c>
      <c r="M44" s="17">
        <f t="shared" si="9"/>
        <v>7.6803810429608639</v>
      </c>
      <c r="N44" s="17">
        <f t="shared" si="10"/>
        <v>13.372250535986504</v>
      </c>
      <c r="O44" s="16">
        <f t="shared" si="11"/>
        <v>0.31961895703913612</v>
      </c>
      <c r="P44" s="16">
        <f t="shared" si="12"/>
        <v>0.42774946401349645</v>
      </c>
      <c r="Q44" s="16">
        <f t="shared" si="23"/>
        <v>38</v>
      </c>
      <c r="R44" s="16">
        <f t="shared" si="24"/>
        <v>66</v>
      </c>
      <c r="S44" s="17">
        <f t="shared" si="13"/>
        <v>7.6923076923076925</v>
      </c>
      <c r="T44" s="17">
        <f t="shared" si="14"/>
        <v>13.360323886639677</v>
      </c>
      <c r="U44" s="16">
        <f t="shared" si="15"/>
        <v>0.30769230769230749</v>
      </c>
      <c r="V44" s="16">
        <f t="shared" si="16"/>
        <v>0.43967611336032419</v>
      </c>
      <c r="W44" s="16">
        <f t="shared" si="1"/>
        <v>1.0906646149451835E-2</v>
      </c>
      <c r="X44" s="16">
        <f t="shared" si="2"/>
        <v>2.9200458355990383E-3</v>
      </c>
      <c r="Y44" s="17">
        <f t="shared" si="17"/>
        <v>7.9866003138527981</v>
      </c>
      <c r="Z44" s="17">
        <f t="shared" si="18"/>
        <v>13.826691985050873</v>
      </c>
      <c r="AA44" s="16">
        <f t="shared" si="19"/>
        <v>1.3399686147201884E-2</v>
      </c>
      <c r="AB44" s="16">
        <f t="shared" si="20"/>
        <v>2.6691985050872447E-2</v>
      </c>
      <c r="AC44" s="16">
        <f t="shared" si="3"/>
        <v>28.246194751656414</v>
      </c>
      <c r="AD44" s="17">
        <f t="shared" si="4"/>
        <v>8.151076924730404</v>
      </c>
      <c r="AE44" s="17">
        <f t="shared" si="5"/>
        <v>13.86448723267225</v>
      </c>
      <c r="AF44" s="16">
        <f t="shared" si="21"/>
        <v>0.15107692473040402</v>
      </c>
      <c r="AG44" s="16">
        <f t="shared" si="22"/>
        <v>6.4487232672249206E-2</v>
      </c>
      <c r="AH44" s="8">
        <v>17.5</v>
      </c>
      <c r="AI44" s="8">
        <v>13</v>
      </c>
      <c r="AJ44" s="8">
        <v>23.6</v>
      </c>
      <c r="AK44" s="8">
        <v>3.6</v>
      </c>
      <c r="AL44" s="8">
        <v>1.9</v>
      </c>
      <c r="AM44" s="8">
        <v>7</v>
      </c>
      <c r="AN44" s="8">
        <v>13.5</v>
      </c>
      <c r="AO44" s="8">
        <v>9.5</v>
      </c>
      <c r="AP44" s="8">
        <v>19.100000000000001</v>
      </c>
      <c r="AQ44" s="8">
        <v>7.1</v>
      </c>
      <c r="AR44" s="8">
        <v>4.3</v>
      </c>
      <c r="AS44" s="8">
        <v>11.8</v>
      </c>
      <c r="AT44" s="8">
        <v>10.1</v>
      </c>
      <c r="AU44" s="8">
        <v>3.3</v>
      </c>
      <c r="AV44" s="8">
        <v>31.4</v>
      </c>
      <c r="AW44" s="8" t="s">
        <v>236</v>
      </c>
      <c r="AX44" s="8" t="s">
        <v>236</v>
      </c>
      <c r="AY44" s="8" t="s">
        <v>236</v>
      </c>
    </row>
    <row r="45" spans="1:51" x14ac:dyDescent="0.25">
      <c r="A45" s="11" t="s">
        <v>19</v>
      </c>
      <c r="B45" s="12">
        <v>7725</v>
      </c>
      <c r="C45" s="11">
        <v>11.8</v>
      </c>
      <c r="D45" s="27">
        <v>9.6</v>
      </c>
      <c r="E45" s="27">
        <v>14.4</v>
      </c>
      <c r="F45" s="11">
        <v>2008</v>
      </c>
      <c r="G45" s="11" t="s">
        <v>5</v>
      </c>
      <c r="H45" s="14" t="str">
        <f>VLOOKUP(A45,'Data Key'!$A$1:$B$500,2,FALSE)</f>
        <v>Colorado</v>
      </c>
      <c r="I45" s="14" t="str">
        <f t="shared" si="6"/>
        <v>CO-Colorado</v>
      </c>
      <c r="J45" s="15">
        <f t="shared" si="7"/>
        <v>91</v>
      </c>
      <c r="K45" s="15">
        <f t="shared" si="8"/>
        <v>7634</v>
      </c>
      <c r="L45" s="16">
        <f t="shared" si="0"/>
        <v>2.4060083645473457E-3</v>
      </c>
      <c r="M45" s="17">
        <f t="shared" si="9"/>
        <v>9.3739269105335588</v>
      </c>
      <c r="N45" s="17">
        <f t="shared" si="10"/>
        <v>14.185943639628253</v>
      </c>
      <c r="O45" s="16">
        <f t="shared" si="11"/>
        <v>0.22607308946644089</v>
      </c>
      <c r="P45" s="16">
        <f t="shared" si="12"/>
        <v>0.2140563603717478</v>
      </c>
      <c r="Q45" s="16">
        <f t="shared" si="23"/>
        <v>73</v>
      </c>
      <c r="R45" s="16">
        <f t="shared" si="24"/>
        <v>110</v>
      </c>
      <c r="S45" s="17">
        <f t="shared" si="13"/>
        <v>9.4498381877022659</v>
      </c>
      <c r="T45" s="17">
        <f t="shared" si="14"/>
        <v>14.239482200647249</v>
      </c>
      <c r="U45" s="16">
        <f t="shared" si="15"/>
        <v>0.15016181229773373</v>
      </c>
      <c r="V45" s="16">
        <f t="shared" si="16"/>
        <v>0.16051779935275157</v>
      </c>
      <c r="W45" s="16">
        <f t="shared" si="1"/>
        <v>1.2022594835905119E-2</v>
      </c>
      <c r="X45" s="16">
        <f t="shared" si="2"/>
        <v>2.4418358281811598E-3</v>
      </c>
      <c r="Y45" s="17">
        <f t="shared" si="17"/>
        <v>9.5807590077239588</v>
      </c>
      <c r="Z45" s="17">
        <f t="shared" si="18"/>
        <v>14.464430664086279</v>
      </c>
      <c r="AA45" s="16">
        <f t="shared" si="19"/>
        <v>1.9240992276040814E-2</v>
      </c>
      <c r="AB45" s="16">
        <f t="shared" si="20"/>
        <v>6.4430664086279066E-2</v>
      </c>
      <c r="AC45" s="16">
        <f t="shared" si="3"/>
        <v>37.270278139947649</v>
      </c>
      <c r="AD45" s="17">
        <f t="shared" si="4"/>
        <v>9.67617083864784</v>
      </c>
      <c r="AE45" s="17">
        <f t="shared" si="5"/>
        <v>14.498404331018449</v>
      </c>
      <c r="AF45" s="16">
        <f t="shared" si="21"/>
        <v>7.6170838647840355E-2</v>
      </c>
      <c r="AG45" s="16">
        <f t="shared" si="22"/>
        <v>9.8404331018448588E-2</v>
      </c>
      <c r="AH45" s="8">
        <v>20.100000000000001</v>
      </c>
      <c r="AI45" s="8">
        <v>16.100000000000001</v>
      </c>
      <c r="AJ45" s="8">
        <v>25</v>
      </c>
      <c r="AK45" s="8">
        <v>2.9</v>
      </c>
      <c r="AL45" s="8">
        <v>1.6</v>
      </c>
      <c r="AM45" s="8">
        <v>5.3</v>
      </c>
      <c r="AN45" s="8">
        <v>14.8</v>
      </c>
      <c r="AO45" s="8">
        <v>11.5</v>
      </c>
      <c r="AP45" s="8">
        <v>19.100000000000001</v>
      </c>
      <c r="AQ45" s="8">
        <v>10.5</v>
      </c>
      <c r="AR45" s="8">
        <v>5.8</v>
      </c>
      <c r="AS45" s="8">
        <v>18.899999999999999</v>
      </c>
      <c r="AT45" s="8">
        <v>6.7</v>
      </c>
      <c r="AU45" s="8">
        <v>4.0999999999999996</v>
      </c>
      <c r="AV45" s="8">
        <v>11.1</v>
      </c>
      <c r="AW45" s="8">
        <v>2.6</v>
      </c>
      <c r="AX45" s="8">
        <v>0.4</v>
      </c>
      <c r="AY45" s="8">
        <v>18.3</v>
      </c>
    </row>
    <row r="46" spans="1:51" x14ac:dyDescent="0.25">
      <c r="A46" s="11" t="s">
        <v>25</v>
      </c>
      <c r="B46" s="12">
        <v>29366</v>
      </c>
      <c r="C46" s="11">
        <v>7.2</v>
      </c>
      <c r="D46" s="27">
        <v>6.3</v>
      </c>
      <c r="E46" s="27">
        <v>8.1999999999999993</v>
      </c>
      <c r="F46" s="11">
        <v>2008</v>
      </c>
      <c r="G46" s="11" t="s">
        <v>5</v>
      </c>
      <c r="H46" s="14" t="str">
        <f>VLOOKUP(A46,'Data Key'!$A$1:$B$500,2,FALSE)</f>
        <v>Florida</v>
      </c>
      <c r="I46" s="14" t="str">
        <f t="shared" si="6"/>
        <v>FL-Florida</v>
      </c>
      <c r="J46" s="15">
        <f t="shared" si="7"/>
        <v>211</v>
      </c>
      <c r="K46" s="15">
        <f t="shared" si="8"/>
        <v>29155</v>
      </c>
      <c r="L46" s="16">
        <f t="shared" si="0"/>
        <v>9.6600338861080348E-4</v>
      </c>
      <c r="M46" s="17">
        <f t="shared" si="9"/>
        <v>6.2191767516875016</v>
      </c>
      <c r="N46" s="17">
        <f t="shared" si="10"/>
        <v>8.1511835289091081</v>
      </c>
      <c r="O46" s="16">
        <f t="shared" si="11"/>
        <v>8.0823248312498208E-2</v>
      </c>
      <c r="P46" s="16">
        <f t="shared" si="12"/>
        <v>4.8816471090891156E-2</v>
      </c>
      <c r="Q46" s="16">
        <f t="shared" si="23"/>
        <v>184</v>
      </c>
      <c r="R46" s="16">
        <f t="shared" si="24"/>
        <v>240</v>
      </c>
      <c r="S46" s="17">
        <f t="shared" si="13"/>
        <v>6.2657495062316961</v>
      </c>
      <c r="T46" s="17">
        <f t="shared" si="14"/>
        <v>8.1727167472587343</v>
      </c>
      <c r="U46" s="16">
        <f t="shared" si="15"/>
        <v>3.4250493768303691E-2</v>
      </c>
      <c r="V46" s="16">
        <f t="shared" si="16"/>
        <v>2.7283252741264974E-2</v>
      </c>
      <c r="W46" s="16">
        <f t="shared" si="1"/>
        <v>7.2496383648812729E-3</v>
      </c>
      <c r="X46" s="16">
        <f t="shared" si="2"/>
        <v>9.7237001740472226E-4</v>
      </c>
      <c r="Y46" s="17">
        <f t="shared" si="17"/>
        <v>6.2772683474765509</v>
      </c>
      <c r="Z46" s="17">
        <f t="shared" si="18"/>
        <v>8.2220083822859955</v>
      </c>
      <c r="AA46" s="16">
        <f t="shared" si="19"/>
        <v>2.2731652523448886E-2</v>
      </c>
      <c r="AB46" s="16">
        <f t="shared" si="20"/>
        <v>2.200838228599622E-2</v>
      </c>
      <c r="AC46" s="16">
        <f t="shared" si="3"/>
        <v>56.798588716927519</v>
      </c>
      <c r="AD46" s="17">
        <f t="shared" si="4"/>
        <v>6.2997083355489316</v>
      </c>
      <c r="AE46" s="17">
        <f t="shared" si="5"/>
        <v>8.233616926664908</v>
      </c>
      <c r="AF46" s="16">
        <f t="shared" si="21"/>
        <v>2.916644510682076E-4</v>
      </c>
      <c r="AG46" s="16">
        <f t="shared" si="22"/>
        <v>3.3616926664908675E-2</v>
      </c>
      <c r="AH46" s="8">
        <v>11.3</v>
      </c>
      <c r="AI46" s="8">
        <v>9.6999999999999993</v>
      </c>
      <c r="AJ46" s="8">
        <v>13.1</v>
      </c>
      <c r="AK46" s="8">
        <v>2.9</v>
      </c>
      <c r="AL46" s="8">
        <v>2.1</v>
      </c>
      <c r="AM46" s="8">
        <v>3.9</v>
      </c>
      <c r="AN46" s="8">
        <v>4.5999999999999996</v>
      </c>
      <c r="AO46" s="8">
        <v>3.2</v>
      </c>
      <c r="AP46" s="8">
        <v>6.5</v>
      </c>
      <c r="AQ46" s="8">
        <v>3</v>
      </c>
      <c r="AR46" s="8">
        <v>1.9</v>
      </c>
      <c r="AS46" s="8">
        <v>4.7</v>
      </c>
      <c r="AT46" s="8">
        <v>8.1999999999999993</v>
      </c>
      <c r="AU46" s="8">
        <v>6.9</v>
      </c>
      <c r="AV46" s="8">
        <v>9.8000000000000007</v>
      </c>
      <c r="AW46" s="8">
        <v>2.2000000000000002</v>
      </c>
      <c r="AX46" s="8">
        <v>0.3</v>
      </c>
      <c r="AY46" s="8">
        <v>16</v>
      </c>
    </row>
    <row r="47" spans="1:51" x14ac:dyDescent="0.25">
      <c r="A47" s="11" t="s">
        <v>12</v>
      </c>
      <c r="B47" s="12">
        <v>50427</v>
      </c>
      <c r="C47" s="11">
        <v>11.9</v>
      </c>
      <c r="D47" s="27">
        <v>11</v>
      </c>
      <c r="E47" s="27">
        <v>12.9</v>
      </c>
      <c r="F47" s="11">
        <v>2008</v>
      </c>
      <c r="G47" s="11" t="s">
        <v>5</v>
      </c>
      <c r="H47" s="14" t="str">
        <f>VLOOKUP(A47,'Data Key'!$A$1:$B$500,2,FALSE)</f>
        <v>Georgia</v>
      </c>
      <c r="I47" s="14" t="str">
        <f t="shared" si="6"/>
        <v>GA-Georgia</v>
      </c>
      <c r="J47" s="15">
        <f t="shared" si="7"/>
        <v>600</v>
      </c>
      <c r="K47" s="15">
        <f t="shared" si="8"/>
        <v>49827</v>
      </c>
      <c r="L47" s="16">
        <f t="shared" si="0"/>
        <v>9.463709230433647E-4</v>
      </c>
      <c r="M47" s="17">
        <f t="shared" si="9"/>
        <v>10.952016845414009</v>
      </c>
      <c r="N47" s="17">
        <f t="shared" si="10"/>
        <v>12.844758691500738</v>
      </c>
      <c r="O47" s="16">
        <f t="shared" si="11"/>
        <v>4.7983154585990562E-2</v>
      </c>
      <c r="P47" s="16">
        <f t="shared" si="12"/>
        <v>5.5241308499262232E-2</v>
      </c>
      <c r="Q47" s="16">
        <f t="shared" si="23"/>
        <v>553</v>
      </c>
      <c r="R47" s="16">
        <f t="shared" si="24"/>
        <v>648</v>
      </c>
      <c r="S47" s="17">
        <f t="shared" si="13"/>
        <v>10.966347393261547</v>
      </c>
      <c r="T47" s="17">
        <f t="shared" si="14"/>
        <v>12.850258789933964</v>
      </c>
      <c r="U47" s="16">
        <f t="shared" si="15"/>
        <v>3.3652606738453272E-2</v>
      </c>
      <c r="V47" s="16">
        <f t="shared" si="16"/>
        <v>4.9741210066036601E-2</v>
      </c>
      <c r="W47" s="16">
        <f t="shared" si="1"/>
        <v>1.1935567839014654E-2</v>
      </c>
      <c r="X47" s="16">
        <f t="shared" si="2"/>
        <v>9.4852330456517803E-4</v>
      </c>
      <c r="Y47" s="17">
        <f t="shared" si="17"/>
        <v>10.987044534449476</v>
      </c>
      <c r="Z47" s="17">
        <f t="shared" si="18"/>
        <v>12.884091143579832</v>
      </c>
      <c r="AA47" s="16">
        <f t="shared" si="19"/>
        <v>1.2955465550524181E-2</v>
      </c>
      <c r="AB47" s="16">
        <f t="shared" si="20"/>
        <v>1.5908856420168149E-2</v>
      </c>
      <c r="AC47" s="16">
        <f t="shared" si="3"/>
        <v>95.483300165186662</v>
      </c>
      <c r="AD47" s="17">
        <f t="shared" si="4"/>
        <v>10.998806747666048</v>
      </c>
      <c r="AE47" s="17">
        <f t="shared" si="5"/>
        <v>12.892158066087999</v>
      </c>
      <c r="AF47" s="16">
        <f t="shared" si="21"/>
        <v>1.1932523339517331E-3</v>
      </c>
      <c r="AG47" s="16">
        <f t="shared" si="22"/>
        <v>7.8419339120010534E-3</v>
      </c>
      <c r="AH47" s="8">
        <v>19.600000000000001</v>
      </c>
      <c r="AI47" s="8">
        <v>18</v>
      </c>
      <c r="AJ47" s="8">
        <v>21.4</v>
      </c>
      <c r="AK47" s="8">
        <v>3.8</v>
      </c>
      <c r="AL47" s="8">
        <v>3.1</v>
      </c>
      <c r="AM47" s="8">
        <v>4.5999999999999996</v>
      </c>
      <c r="AN47" s="8">
        <v>11.8</v>
      </c>
      <c r="AO47" s="8">
        <v>10.3</v>
      </c>
      <c r="AP47" s="8">
        <v>13.5</v>
      </c>
      <c r="AQ47" s="8">
        <v>11.9</v>
      </c>
      <c r="AR47" s="8">
        <v>10.5</v>
      </c>
      <c r="AS47" s="8">
        <v>13.5</v>
      </c>
      <c r="AT47" s="8">
        <v>7.1</v>
      </c>
      <c r="AU47" s="8">
        <v>5.5</v>
      </c>
      <c r="AV47" s="8">
        <v>9.1999999999999993</v>
      </c>
      <c r="AW47" s="8">
        <v>15.9</v>
      </c>
      <c r="AX47" s="8">
        <v>11.9</v>
      </c>
      <c r="AY47" s="8">
        <v>21.1</v>
      </c>
    </row>
    <row r="48" spans="1:51" x14ac:dyDescent="0.25">
      <c r="A48" s="11" t="s">
        <v>13</v>
      </c>
      <c r="B48" s="12">
        <v>27022</v>
      </c>
      <c r="C48" s="11">
        <v>12.4</v>
      </c>
      <c r="D48" s="27">
        <v>11.2</v>
      </c>
      <c r="E48" s="27">
        <v>13.8</v>
      </c>
      <c r="F48" s="11">
        <v>2008</v>
      </c>
      <c r="G48" s="11" t="s">
        <v>5</v>
      </c>
      <c r="H48" s="14" t="str">
        <f>VLOOKUP(A48,'Data Key'!$A$1:$B$500,2,FALSE)</f>
        <v>Maryland</v>
      </c>
      <c r="I48" s="14" t="str">
        <f t="shared" si="6"/>
        <v>MD-Maryland</v>
      </c>
      <c r="J48" s="15">
        <f t="shared" si="7"/>
        <v>335</v>
      </c>
      <c r="K48" s="15">
        <f t="shared" si="8"/>
        <v>26687</v>
      </c>
      <c r="L48" s="16">
        <f t="shared" si="0"/>
        <v>1.3193017480900031E-3</v>
      </c>
      <c r="M48" s="17">
        <f t="shared" si="9"/>
        <v>11.078004150807192</v>
      </c>
      <c r="N48" s="17">
        <f t="shared" si="10"/>
        <v>13.716607646987198</v>
      </c>
      <c r="O48" s="16">
        <f t="shared" si="11"/>
        <v>0.12199584919280682</v>
      </c>
      <c r="P48" s="16">
        <f t="shared" si="12"/>
        <v>8.33923530128029E-2</v>
      </c>
      <c r="Q48" s="16">
        <f t="shared" si="23"/>
        <v>300</v>
      </c>
      <c r="R48" s="16">
        <f t="shared" si="24"/>
        <v>371</v>
      </c>
      <c r="S48" s="17">
        <f t="shared" si="13"/>
        <v>11.10206498408704</v>
      </c>
      <c r="T48" s="17">
        <f t="shared" si="14"/>
        <v>13.72955369698764</v>
      </c>
      <c r="U48" s="16">
        <f t="shared" si="15"/>
        <v>9.79350159129595E-2</v>
      </c>
      <c r="V48" s="16">
        <f t="shared" si="16"/>
        <v>7.0446303012360545E-2</v>
      </c>
      <c r="W48" s="16">
        <f t="shared" si="1"/>
        <v>1.246661384896058E-2</v>
      </c>
      <c r="X48" s="16">
        <f t="shared" si="2"/>
        <v>1.3246578527797159E-3</v>
      </c>
      <c r="Y48" s="17">
        <f t="shared" si="17"/>
        <v>11.141955996180863</v>
      </c>
      <c r="Z48" s="17">
        <f t="shared" si="18"/>
        <v>13.791271701740296</v>
      </c>
      <c r="AA48" s="16">
        <f t="shared" si="19"/>
        <v>5.8044003819135881E-2</v>
      </c>
      <c r="AB48" s="16">
        <f t="shared" si="20"/>
        <v>8.7282982597045589E-3</v>
      </c>
      <c r="AC48" s="16">
        <f t="shared" si="3"/>
        <v>71.351266625255249</v>
      </c>
      <c r="AD48" s="17">
        <f t="shared" si="4"/>
        <v>11.165058322327866</v>
      </c>
      <c r="AE48" s="17">
        <f t="shared" si="5"/>
        <v>13.805170998707368</v>
      </c>
      <c r="AF48" s="16">
        <f t="shared" si="21"/>
        <v>3.4941677672133409E-2</v>
      </c>
      <c r="AG48" s="16">
        <f t="shared" si="22"/>
        <v>5.1709987073671471E-3</v>
      </c>
      <c r="AH48" s="8">
        <v>20.5</v>
      </c>
      <c r="AI48" s="8">
        <v>18.3</v>
      </c>
      <c r="AJ48" s="8">
        <v>23.1</v>
      </c>
      <c r="AK48" s="8">
        <v>3.9</v>
      </c>
      <c r="AL48" s="8">
        <v>2.9</v>
      </c>
      <c r="AM48" s="8">
        <v>5.0999999999999996</v>
      </c>
      <c r="AN48" s="8">
        <v>12.9</v>
      </c>
      <c r="AO48" s="8">
        <v>11.4</v>
      </c>
      <c r="AP48" s="8">
        <v>14.7</v>
      </c>
      <c r="AQ48" s="8">
        <v>11.7</v>
      </c>
      <c r="AR48" s="8">
        <v>9.3000000000000007</v>
      </c>
      <c r="AS48" s="8">
        <v>14.9</v>
      </c>
      <c r="AT48" s="8">
        <v>5.9</v>
      </c>
      <c r="AU48" s="8">
        <v>3</v>
      </c>
      <c r="AV48" s="8">
        <v>11.9</v>
      </c>
      <c r="AW48" s="8">
        <v>8.1999999999999993</v>
      </c>
      <c r="AX48" s="8">
        <v>4.5999999999999996</v>
      </c>
      <c r="AY48" s="8">
        <v>14.4</v>
      </c>
    </row>
    <row r="49" spans="1:51" x14ac:dyDescent="0.25">
      <c r="A49" s="11" t="s">
        <v>20</v>
      </c>
      <c r="B49" s="12">
        <v>25668</v>
      </c>
      <c r="C49" s="11">
        <v>13.9</v>
      </c>
      <c r="D49" s="27">
        <v>12.5</v>
      </c>
      <c r="E49" s="27">
        <v>15.4</v>
      </c>
      <c r="F49" s="11">
        <v>2008</v>
      </c>
      <c r="G49" s="11" t="s">
        <v>5</v>
      </c>
      <c r="H49" s="14" t="str">
        <f>VLOOKUP(A49,'Data Key'!$A$1:$B$500,2,FALSE)</f>
        <v>Missouri</v>
      </c>
      <c r="I49" s="14" t="str">
        <f t="shared" si="6"/>
        <v>MO-Missouri</v>
      </c>
      <c r="J49" s="15">
        <f t="shared" si="7"/>
        <v>357</v>
      </c>
      <c r="K49" s="15">
        <f t="shared" si="8"/>
        <v>25311</v>
      </c>
      <c r="L49" s="16">
        <f t="shared" si="0"/>
        <v>1.4326787029366266E-3</v>
      </c>
      <c r="M49" s="17">
        <f t="shared" si="9"/>
        <v>12.475689693510311</v>
      </c>
      <c r="N49" s="17">
        <f t="shared" si="10"/>
        <v>15.341047099383566</v>
      </c>
      <c r="O49" s="16">
        <f t="shared" si="11"/>
        <v>2.4310306489688571E-2</v>
      </c>
      <c r="P49" s="16">
        <f t="shared" si="12"/>
        <v>5.8952900616434434E-2</v>
      </c>
      <c r="Q49" s="16">
        <f t="shared" si="23"/>
        <v>320</v>
      </c>
      <c r="R49" s="16">
        <f t="shared" si="24"/>
        <v>394</v>
      </c>
      <c r="S49" s="17">
        <f t="shared" si="13"/>
        <v>12.466884837151317</v>
      </c>
      <c r="T49" s="17">
        <f t="shared" si="14"/>
        <v>15.349851955742558</v>
      </c>
      <c r="U49" s="16">
        <f t="shared" si="15"/>
        <v>3.3115162848682544E-2</v>
      </c>
      <c r="V49" s="16">
        <f t="shared" si="16"/>
        <v>5.0148044257442237E-2</v>
      </c>
      <c r="W49" s="16">
        <f t="shared" si="1"/>
        <v>1.39811057179548E-2</v>
      </c>
      <c r="X49" s="16">
        <f t="shared" si="2"/>
        <v>1.4380997546932215E-3</v>
      </c>
      <c r="Y49" s="17">
        <f t="shared" si="17"/>
        <v>12.54300596326158</v>
      </c>
      <c r="Z49" s="17">
        <f t="shared" si="18"/>
        <v>15.419205472648022</v>
      </c>
      <c r="AA49" s="16">
        <f t="shared" si="19"/>
        <v>4.3005963261579794E-2</v>
      </c>
      <c r="AB49" s="16">
        <f t="shared" si="20"/>
        <v>1.9205472648021527E-2</v>
      </c>
      <c r="AC49" s="16">
        <f t="shared" si="3"/>
        <v>73.597519374590831</v>
      </c>
      <c r="AD49" s="17">
        <f t="shared" si="4"/>
        <v>12.567153401930995</v>
      </c>
      <c r="AE49" s="17">
        <f t="shared" si="5"/>
        <v>15.434011219382308</v>
      </c>
      <c r="AF49" s="16">
        <f t="shared" si="21"/>
        <v>6.7153401930994505E-2</v>
      </c>
      <c r="AG49" s="16">
        <f t="shared" si="22"/>
        <v>3.4011219382307445E-2</v>
      </c>
      <c r="AH49" s="8">
        <v>21.6</v>
      </c>
      <c r="AI49" s="8">
        <v>19.2</v>
      </c>
      <c r="AJ49" s="8">
        <v>24.3</v>
      </c>
      <c r="AK49" s="8">
        <v>5.9</v>
      </c>
      <c r="AL49" s="8">
        <v>4.7</v>
      </c>
      <c r="AM49" s="8">
        <v>7.4</v>
      </c>
      <c r="AN49" s="8">
        <v>14.6</v>
      </c>
      <c r="AO49" s="8">
        <v>12.9</v>
      </c>
      <c r="AP49" s="8">
        <v>16.5</v>
      </c>
      <c r="AQ49" s="8">
        <v>9.3000000000000007</v>
      </c>
      <c r="AR49" s="8">
        <v>7.1</v>
      </c>
      <c r="AS49" s="8">
        <v>12</v>
      </c>
      <c r="AT49" s="8">
        <v>9</v>
      </c>
      <c r="AU49" s="8">
        <v>4.5</v>
      </c>
      <c r="AV49" s="8">
        <v>18</v>
      </c>
      <c r="AW49" s="8">
        <v>9.8000000000000007</v>
      </c>
      <c r="AX49" s="8">
        <v>4.9000000000000004</v>
      </c>
      <c r="AY49" s="8">
        <v>19.600000000000001</v>
      </c>
    </row>
    <row r="50" spans="1:51" x14ac:dyDescent="0.25">
      <c r="A50" s="11" t="s">
        <v>14</v>
      </c>
      <c r="B50" s="12">
        <v>7082</v>
      </c>
      <c r="C50" s="11">
        <v>20.5</v>
      </c>
      <c r="D50" s="27">
        <v>17.399999999999999</v>
      </c>
      <c r="E50" s="27">
        <v>24</v>
      </c>
      <c r="F50" s="11">
        <v>2008</v>
      </c>
      <c r="G50" s="11" t="s">
        <v>5</v>
      </c>
      <c r="H50" s="14" t="str">
        <f>VLOOKUP(A50,'Data Key'!$A$1:$B$500,2,FALSE)</f>
        <v>New Jersey</v>
      </c>
      <c r="I50" s="14" t="str">
        <f t="shared" si="6"/>
        <v>NJ-New Jersey</v>
      </c>
      <c r="J50" s="15">
        <f t="shared" si="7"/>
        <v>145</v>
      </c>
      <c r="K50" s="15">
        <f t="shared" si="8"/>
        <v>6937</v>
      </c>
      <c r="L50" s="16">
        <f t="shared" si="0"/>
        <v>3.2982536806329689E-3</v>
      </c>
      <c r="M50" s="17">
        <f t="shared" si="9"/>
        <v>17.176188567319588</v>
      </c>
      <c r="N50" s="17">
        <f t="shared" si="10"/>
        <v>23.772695928585524</v>
      </c>
      <c r="O50" s="16">
        <f t="shared" si="11"/>
        <v>0.22381143268041015</v>
      </c>
      <c r="P50" s="16">
        <f t="shared" si="12"/>
        <v>0.22730407141447628</v>
      </c>
      <c r="Q50" s="16">
        <f t="shared" si="23"/>
        <v>122</v>
      </c>
      <c r="R50" s="16">
        <f t="shared" si="24"/>
        <v>169</v>
      </c>
      <c r="S50" s="17">
        <f t="shared" si="13"/>
        <v>17.226772098277323</v>
      </c>
      <c r="T50" s="17">
        <f t="shared" si="14"/>
        <v>23.863315447613669</v>
      </c>
      <c r="U50" s="16">
        <f t="shared" si="15"/>
        <v>0.17322790172267588</v>
      </c>
      <c r="V50" s="16">
        <f t="shared" si="16"/>
        <v>0.13668455238633115</v>
      </c>
      <c r="W50" s="16">
        <f t="shared" si="1"/>
        <v>2.0734408222957797E-2</v>
      </c>
      <c r="X50" s="16">
        <f t="shared" si="2"/>
        <v>3.3279448318617854E-3</v>
      </c>
      <c r="Y50" s="17">
        <f t="shared" si="17"/>
        <v>17.406463391096015</v>
      </c>
      <c r="Z50" s="17">
        <f t="shared" si="18"/>
        <v>24.062353054819582</v>
      </c>
      <c r="AA50" s="16">
        <f t="shared" si="19"/>
        <v>6.4633910960161245E-3</v>
      </c>
      <c r="AB50" s="16">
        <f t="shared" si="20"/>
        <v>6.2353054819581644E-2</v>
      </c>
      <c r="AC50" s="16">
        <f t="shared" si="3"/>
        <v>46.795470584083326</v>
      </c>
      <c r="AD50" s="17">
        <f t="shared" si="4"/>
        <v>17.502930998253905</v>
      </c>
      <c r="AE50" s="17">
        <f t="shared" si="5"/>
        <v>24.107011947007106</v>
      </c>
      <c r="AF50" s="16">
        <f t="shared" si="21"/>
        <v>0.10293099825390684</v>
      </c>
      <c r="AG50" s="16">
        <f t="shared" si="22"/>
        <v>0.10701194700710559</v>
      </c>
      <c r="AH50" s="8">
        <v>34.200000000000003</v>
      </c>
      <c r="AI50" s="8">
        <v>28.7</v>
      </c>
      <c r="AJ50" s="8">
        <v>40.700000000000003</v>
      </c>
      <c r="AK50" s="8">
        <v>5.8</v>
      </c>
      <c r="AL50" s="8">
        <v>3.8</v>
      </c>
      <c r="AM50" s="8">
        <v>9.1</v>
      </c>
      <c r="AN50" s="8">
        <v>21</v>
      </c>
      <c r="AO50" s="8">
        <v>16.5</v>
      </c>
      <c r="AP50" s="8">
        <v>26.8</v>
      </c>
      <c r="AQ50" s="8">
        <v>20.6</v>
      </c>
      <c r="AR50" s="8">
        <v>14.7</v>
      </c>
      <c r="AS50" s="8">
        <v>29</v>
      </c>
      <c r="AT50" s="8">
        <v>20</v>
      </c>
      <c r="AU50" s="8">
        <v>14.7</v>
      </c>
      <c r="AV50" s="8">
        <v>27.2</v>
      </c>
      <c r="AW50" s="8">
        <v>3.1</v>
      </c>
      <c r="AX50" s="8">
        <v>0.4</v>
      </c>
      <c r="AY50" s="8">
        <v>22</v>
      </c>
    </row>
    <row r="51" spans="1:51" x14ac:dyDescent="0.25">
      <c r="A51" s="11" t="s">
        <v>21</v>
      </c>
      <c r="B51" s="12">
        <v>36913</v>
      </c>
      <c r="C51" s="11">
        <v>14.2</v>
      </c>
      <c r="D51" s="27">
        <v>13.1</v>
      </c>
      <c r="E51" s="27">
        <v>15.5</v>
      </c>
      <c r="F51" s="11">
        <v>2008</v>
      </c>
      <c r="G51" s="11" t="s">
        <v>5</v>
      </c>
      <c r="H51" s="14" t="str">
        <f>VLOOKUP(A51,'Data Key'!$A$1:$B$500,2,FALSE)</f>
        <v>North Carolina</v>
      </c>
      <c r="I51" s="14" t="str">
        <f t="shared" si="6"/>
        <v>NC-North Carolina</v>
      </c>
      <c r="J51" s="15">
        <f t="shared" si="7"/>
        <v>524</v>
      </c>
      <c r="K51" s="15">
        <f t="shared" si="8"/>
        <v>36389</v>
      </c>
      <c r="L51" s="16">
        <f t="shared" si="0"/>
        <v>1.2067846598516367E-3</v>
      </c>
      <c r="M51" s="17">
        <f t="shared" si="9"/>
        <v>12.988756206509807</v>
      </c>
      <c r="N51" s="17">
        <f t="shared" si="10"/>
        <v>15.402325526213081</v>
      </c>
      <c r="O51" s="16">
        <f t="shared" si="11"/>
        <v>0.11124379349019264</v>
      </c>
      <c r="P51" s="16">
        <f t="shared" si="12"/>
        <v>9.7674473786918625E-2</v>
      </c>
      <c r="Q51" s="16">
        <f t="shared" si="23"/>
        <v>480</v>
      </c>
      <c r="R51" s="16">
        <f t="shared" si="24"/>
        <v>569</v>
      </c>
      <c r="S51" s="17">
        <f t="shared" si="13"/>
        <v>13.00354888521659</v>
      </c>
      <c r="T51" s="17">
        <f t="shared" si="14"/>
        <v>15.4146235743505</v>
      </c>
      <c r="U51" s="16">
        <f t="shared" si="15"/>
        <v>9.6451114783409508E-2</v>
      </c>
      <c r="V51" s="16">
        <f t="shared" si="16"/>
        <v>8.5376425649499765E-2</v>
      </c>
      <c r="W51" s="16">
        <f t="shared" si="1"/>
        <v>1.4246092261088783E-2</v>
      </c>
      <c r="X51" s="16">
        <f t="shared" si="2"/>
        <v>1.2098938824137088E-3</v>
      </c>
      <c r="Y51" s="17">
        <f t="shared" si="17"/>
        <v>13.036198378675074</v>
      </c>
      <c r="Z51" s="17">
        <f t="shared" si="18"/>
        <v>15.455986143502491</v>
      </c>
      <c r="AA51" s="16">
        <f t="shared" si="19"/>
        <v>6.3801621324925506E-2</v>
      </c>
      <c r="AB51" s="16">
        <f t="shared" si="20"/>
        <v>4.4013856497508996E-2</v>
      </c>
      <c r="AC51" s="16">
        <f t="shared" si="3"/>
        <v>89.132998351358623</v>
      </c>
      <c r="AD51" s="17">
        <f t="shared" si="4"/>
        <v>13.052422991608244</v>
      </c>
      <c r="AE51" s="17">
        <f t="shared" si="5"/>
        <v>15.466849438431518</v>
      </c>
      <c r="AF51" s="16">
        <f t="shared" si="21"/>
        <v>4.7577008391755271E-2</v>
      </c>
      <c r="AG51" s="16">
        <f t="shared" si="22"/>
        <v>3.3150561568481507E-2</v>
      </c>
      <c r="AH51" s="8">
        <v>23.1</v>
      </c>
      <c r="AI51" s="8">
        <v>21</v>
      </c>
      <c r="AJ51" s="8">
        <v>25.3</v>
      </c>
      <c r="AK51" s="8">
        <v>5.0999999999999996</v>
      </c>
      <c r="AL51" s="8">
        <v>4.0999999999999996</v>
      </c>
      <c r="AM51" s="8">
        <v>6.2</v>
      </c>
      <c r="AN51" s="8">
        <v>14.6</v>
      </c>
      <c r="AO51" s="8">
        <v>13.1</v>
      </c>
      <c r="AP51" s="8">
        <v>16.399999999999999</v>
      </c>
      <c r="AQ51" s="8">
        <v>15.4</v>
      </c>
      <c r="AR51" s="8">
        <v>13.1</v>
      </c>
      <c r="AS51" s="8">
        <v>18.100000000000001</v>
      </c>
      <c r="AT51" s="8">
        <v>7.6</v>
      </c>
      <c r="AU51" s="8">
        <v>5.6</v>
      </c>
      <c r="AV51" s="8">
        <v>10.5</v>
      </c>
      <c r="AW51" s="8">
        <v>11.8</v>
      </c>
      <c r="AX51" s="8">
        <v>7.2</v>
      </c>
      <c r="AY51" s="8">
        <v>19.3</v>
      </c>
    </row>
    <row r="52" spans="1:51" x14ac:dyDescent="0.25">
      <c r="A52" s="11" t="s">
        <v>22</v>
      </c>
      <c r="B52" s="12">
        <v>18440</v>
      </c>
      <c r="C52" s="11">
        <v>13.3</v>
      </c>
      <c r="D52" s="27">
        <v>11.7</v>
      </c>
      <c r="E52" s="27">
        <v>15</v>
      </c>
      <c r="F52" s="11">
        <v>2008</v>
      </c>
      <c r="G52" s="11" t="s">
        <v>5</v>
      </c>
      <c r="H52" s="14" t="str">
        <f>VLOOKUP(A52,'Data Key'!$A$1:$B$500,2,FALSE)</f>
        <v>Pennsylvania</v>
      </c>
      <c r="I52" s="14" t="str">
        <f t="shared" si="6"/>
        <v>PA-Pennsylvania</v>
      </c>
      <c r="J52" s="15">
        <f t="shared" si="7"/>
        <v>245</v>
      </c>
      <c r="K52" s="15">
        <f t="shared" si="8"/>
        <v>18195</v>
      </c>
      <c r="L52" s="16">
        <f t="shared" si="0"/>
        <v>1.6525925404543361E-3</v>
      </c>
      <c r="M52" s="17">
        <f t="shared" si="9"/>
        <v>11.633741515944797</v>
      </c>
      <c r="N52" s="17">
        <f t="shared" si="10"/>
        <v>14.938926596853468</v>
      </c>
      <c r="O52" s="16">
        <f t="shared" si="11"/>
        <v>6.6258484055202516E-2</v>
      </c>
      <c r="P52" s="16">
        <f t="shared" si="12"/>
        <v>6.1073403146531646E-2</v>
      </c>
      <c r="Q52" s="16">
        <f t="shared" si="23"/>
        <v>215</v>
      </c>
      <c r="R52" s="16">
        <f t="shared" si="24"/>
        <v>276</v>
      </c>
      <c r="S52" s="17">
        <f t="shared" si="13"/>
        <v>11.65943600867679</v>
      </c>
      <c r="T52" s="17">
        <f t="shared" si="14"/>
        <v>14.967462039045554</v>
      </c>
      <c r="U52" s="16">
        <f t="shared" si="15"/>
        <v>4.0563991323208981E-2</v>
      </c>
      <c r="V52" s="16">
        <f t="shared" si="16"/>
        <v>3.2537960954446277E-2</v>
      </c>
      <c r="W52" s="16">
        <f t="shared" si="1"/>
        <v>1.3387706132783861E-2</v>
      </c>
      <c r="X52" s="16">
        <f t="shared" si="2"/>
        <v>1.6617207213702151E-3</v>
      </c>
      <c r="Y52" s="17">
        <f t="shared" si="17"/>
        <v>11.725985411413646</v>
      </c>
      <c r="Z52" s="17">
        <f t="shared" si="18"/>
        <v>15.049426854154076</v>
      </c>
      <c r="AA52" s="16">
        <f t="shared" si="19"/>
        <v>2.5985411413646631E-2</v>
      </c>
      <c r="AB52" s="16">
        <f t="shared" si="20"/>
        <v>4.9426854154075883E-2</v>
      </c>
      <c r="AC52" s="16">
        <f t="shared" si="3"/>
        <v>61.007289341159648</v>
      </c>
      <c r="AD52" s="17">
        <f t="shared" si="4"/>
        <v>11.760949324145676</v>
      </c>
      <c r="AE52" s="17">
        <f t="shared" si="5"/>
        <v>15.068681581407253</v>
      </c>
      <c r="AF52" s="16">
        <f t="shared" si="21"/>
        <v>6.0949324145676442E-2</v>
      </c>
      <c r="AG52" s="16">
        <f t="shared" si="22"/>
        <v>6.8681581407252779E-2</v>
      </c>
      <c r="AH52" s="8">
        <v>22.2</v>
      </c>
      <c r="AI52" s="8">
        <v>19.399999999999999</v>
      </c>
      <c r="AJ52" s="8">
        <v>25.4</v>
      </c>
      <c r="AK52" s="8">
        <v>4.3</v>
      </c>
      <c r="AL52" s="8">
        <v>3.1</v>
      </c>
      <c r="AM52" s="8">
        <v>5.8</v>
      </c>
      <c r="AN52" s="8">
        <v>14.3</v>
      </c>
      <c r="AO52" s="8">
        <v>11.4</v>
      </c>
      <c r="AP52" s="8">
        <v>17.899999999999999</v>
      </c>
      <c r="AQ52" s="8">
        <v>12.7</v>
      </c>
      <c r="AR52" s="8">
        <v>10.6</v>
      </c>
      <c r="AS52" s="8">
        <v>15.2</v>
      </c>
      <c r="AT52" s="8">
        <v>9.1</v>
      </c>
      <c r="AU52" s="8">
        <v>6.3</v>
      </c>
      <c r="AV52" s="8">
        <v>13.2</v>
      </c>
      <c r="AW52" s="8">
        <v>8.4</v>
      </c>
      <c r="AX52" s="8">
        <v>4.4000000000000004</v>
      </c>
      <c r="AY52" s="8">
        <v>16.2</v>
      </c>
    </row>
    <row r="53" spans="1:51" x14ac:dyDescent="0.25">
      <c r="A53" s="11" t="s">
        <v>15</v>
      </c>
      <c r="B53" s="12">
        <v>23769</v>
      </c>
      <c r="C53" s="11">
        <v>11.1</v>
      </c>
      <c r="D53" s="27">
        <v>9.9</v>
      </c>
      <c r="E53" s="27">
        <v>12.5</v>
      </c>
      <c r="F53" s="11">
        <v>2008</v>
      </c>
      <c r="G53" s="11" t="s">
        <v>5</v>
      </c>
      <c r="H53" s="14" t="str">
        <f>VLOOKUP(A53,'Data Key'!$A$1:$B$500,2,FALSE)</f>
        <v>South Carolina</v>
      </c>
      <c r="I53" s="14" t="str">
        <f t="shared" si="6"/>
        <v>SC-South Carolina</v>
      </c>
      <c r="J53" s="15">
        <f t="shared" si="7"/>
        <v>264</v>
      </c>
      <c r="K53" s="15">
        <f t="shared" si="8"/>
        <v>23505</v>
      </c>
      <c r="L53" s="16">
        <f t="shared" si="0"/>
        <v>1.3323361640280467E-3</v>
      </c>
      <c r="M53" s="17">
        <f t="shared" si="9"/>
        <v>9.7745677864957443</v>
      </c>
      <c r="N53" s="17">
        <f t="shared" si="10"/>
        <v>12.439240114551838</v>
      </c>
      <c r="O53" s="16">
        <f t="shared" si="11"/>
        <v>0.12543221350425604</v>
      </c>
      <c r="P53" s="16">
        <f t="shared" si="12"/>
        <v>6.075988544816191E-2</v>
      </c>
      <c r="Q53" s="16">
        <f t="shared" si="23"/>
        <v>233</v>
      </c>
      <c r="R53" s="16">
        <f t="shared" si="24"/>
        <v>296</v>
      </c>
      <c r="S53" s="17">
        <f t="shared" si="13"/>
        <v>9.8026841684547108</v>
      </c>
      <c r="T53" s="17">
        <f t="shared" si="14"/>
        <v>12.453195338466069</v>
      </c>
      <c r="U53" s="16">
        <f t="shared" si="15"/>
        <v>9.7315831545289555E-2</v>
      </c>
      <c r="V53" s="16">
        <f t="shared" si="16"/>
        <v>4.680466153393148E-2</v>
      </c>
      <c r="W53" s="16">
        <f t="shared" si="1"/>
        <v>1.1185904296336424E-2</v>
      </c>
      <c r="X53" s="16">
        <f t="shared" si="2"/>
        <v>1.3392359577719594E-3</v>
      </c>
      <c r="Y53" s="17">
        <f t="shared" si="17"/>
        <v>9.8466683385644647</v>
      </c>
      <c r="Z53" s="17">
        <f t="shared" si="18"/>
        <v>12.525140254108384</v>
      </c>
      <c r="AA53" s="16">
        <f t="shared" si="19"/>
        <v>5.3331661435535693E-2</v>
      </c>
      <c r="AB53" s="16">
        <f t="shared" si="20"/>
        <v>2.5140254108384497E-2</v>
      </c>
      <c r="AC53" s="16">
        <f t="shared" si="3"/>
        <v>63.393760402575438</v>
      </c>
      <c r="AD53" s="17">
        <f t="shared" si="4"/>
        <v>9.8736135356662302</v>
      </c>
      <c r="AE53" s="17">
        <f t="shared" si="5"/>
        <v>12.54025986451952</v>
      </c>
      <c r="AF53" s="16">
        <f t="shared" si="21"/>
        <v>2.6386464333770121E-2</v>
      </c>
      <c r="AG53" s="16">
        <f t="shared" si="22"/>
        <v>4.0259864519519795E-2</v>
      </c>
      <c r="AH53" s="8">
        <v>18.3</v>
      </c>
      <c r="AI53" s="8">
        <v>16.100000000000001</v>
      </c>
      <c r="AJ53" s="8">
        <v>20.9</v>
      </c>
      <c r="AK53" s="8">
        <v>3.5</v>
      </c>
      <c r="AL53" s="8">
        <v>2.6</v>
      </c>
      <c r="AM53" s="8">
        <v>4.8</v>
      </c>
      <c r="AN53" s="8">
        <v>10.199999999999999</v>
      </c>
      <c r="AO53" s="8">
        <v>8.6</v>
      </c>
      <c r="AP53" s="8">
        <v>12.2</v>
      </c>
      <c r="AQ53" s="8">
        <v>9.9</v>
      </c>
      <c r="AR53" s="8">
        <v>8.1</v>
      </c>
      <c r="AS53" s="8">
        <v>12.1</v>
      </c>
      <c r="AT53" s="8">
        <v>7</v>
      </c>
      <c r="AU53" s="8">
        <v>3.6</v>
      </c>
      <c r="AV53" s="8">
        <v>13.5</v>
      </c>
      <c r="AW53" s="8" t="s">
        <v>236</v>
      </c>
      <c r="AX53" s="8" t="s">
        <v>236</v>
      </c>
      <c r="AY53" s="8" t="s">
        <v>236</v>
      </c>
    </row>
    <row r="54" spans="1:51" x14ac:dyDescent="0.25">
      <c r="A54" s="11" t="s">
        <v>23</v>
      </c>
      <c r="B54" s="12">
        <v>2123</v>
      </c>
      <c r="C54" s="11">
        <v>21.2</v>
      </c>
      <c r="D54" s="27">
        <v>15.9</v>
      </c>
      <c r="E54" s="27">
        <v>28.2</v>
      </c>
      <c r="F54" s="11">
        <v>2008</v>
      </c>
      <c r="G54" s="11" t="s">
        <v>5</v>
      </c>
      <c r="H54" s="14" t="str">
        <f>VLOOKUP(A54,'Data Key'!$A$1:$B$500,2,FALSE)</f>
        <v>Utah</v>
      </c>
      <c r="I54" s="14" t="str">
        <f t="shared" si="6"/>
        <v>UT-Utah</v>
      </c>
      <c r="J54" s="15">
        <f t="shared" si="7"/>
        <v>45</v>
      </c>
      <c r="K54" s="15">
        <f t="shared" si="8"/>
        <v>2078</v>
      </c>
      <c r="L54" s="16">
        <f t="shared" si="0"/>
        <v>6.1270599299347306E-3</v>
      </c>
      <c r="M54" s="17">
        <f t="shared" si="9"/>
        <v>15.069360230215999</v>
      </c>
      <c r="N54" s="17">
        <f t="shared" si="10"/>
        <v>27.323480090085461</v>
      </c>
      <c r="O54" s="16">
        <f t="shared" si="11"/>
        <v>0.83063976978400156</v>
      </c>
      <c r="P54" s="16">
        <f t="shared" si="12"/>
        <v>0.87651990991453843</v>
      </c>
      <c r="Q54" s="16">
        <f t="shared" si="23"/>
        <v>32</v>
      </c>
      <c r="R54" s="16">
        <f t="shared" si="24"/>
        <v>58</v>
      </c>
      <c r="S54" s="17">
        <f t="shared" si="13"/>
        <v>15.073009891662741</v>
      </c>
      <c r="T54" s="17">
        <f t="shared" si="14"/>
        <v>27.319830428638717</v>
      </c>
      <c r="U54" s="16">
        <f t="shared" si="15"/>
        <v>0.8269901083372595</v>
      </c>
      <c r="V54" s="16">
        <f t="shared" si="16"/>
        <v>0.88016957136128227</v>
      </c>
      <c r="W54" s="16">
        <f t="shared" si="1"/>
        <v>2.2061225680810266E-2</v>
      </c>
      <c r="X54" s="16">
        <f t="shared" si="2"/>
        <v>6.3017992322655066E-3</v>
      </c>
      <c r="Y54" s="17">
        <f t="shared" si="17"/>
        <v>15.75942644854476</v>
      </c>
      <c r="Z54" s="17">
        <f t="shared" si="18"/>
        <v>28.363024913075773</v>
      </c>
      <c r="AA54" s="16">
        <f t="shared" si="19"/>
        <v>0.14057355145524042</v>
      </c>
      <c r="AB54" s="16">
        <f t="shared" si="20"/>
        <v>0.16302491307577327</v>
      </c>
      <c r="AC54" s="16">
        <f t="shared" si="3"/>
        <v>26.157290296829821</v>
      </c>
      <c r="AD54" s="17">
        <f t="shared" si="4"/>
        <v>16.146988351907712</v>
      </c>
      <c r="AE54" s="17">
        <f t="shared" si="5"/>
        <v>28.445643800976157</v>
      </c>
      <c r="AF54" s="16">
        <f t="shared" si="21"/>
        <v>0.24698835190771185</v>
      </c>
      <c r="AG54" s="16">
        <f t="shared" si="22"/>
        <v>0.24564380097615768</v>
      </c>
      <c r="AH54" s="8">
        <v>31.7</v>
      </c>
      <c r="AI54" s="8">
        <v>22.4</v>
      </c>
      <c r="AJ54" s="8">
        <v>44.8</v>
      </c>
      <c r="AK54" s="8">
        <v>11.7</v>
      </c>
      <c r="AL54" s="8">
        <v>6.8</v>
      </c>
      <c r="AM54" s="8">
        <v>20.100000000000001</v>
      </c>
      <c r="AN54" s="8">
        <v>40</v>
      </c>
      <c r="AO54" s="8">
        <v>28.9</v>
      </c>
      <c r="AP54" s="8">
        <v>55.5</v>
      </c>
      <c r="AQ54" s="8">
        <v>25.9</v>
      </c>
      <c r="AR54" s="8">
        <v>8.3000000000000007</v>
      </c>
      <c r="AS54" s="8">
        <v>80.2</v>
      </c>
      <c r="AT54" s="8">
        <v>4.4000000000000004</v>
      </c>
      <c r="AU54" s="8">
        <v>1.7</v>
      </c>
      <c r="AV54" s="8">
        <v>11.8</v>
      </c>
      <c r="AW54" s="8" t="s">
        <v>236</v>
      </c>
      <c r="AX54" s="8" t="s">
        <v>236</v>
      </c>
      <c r="AY54" s="8" t="s">
        <v>236</v>
      </c>
    </row>
    <row r="55" spans="1:51" x14ac:dyDescent="0.25">
      <c r="A55" s="11" t="s">
        <v>24</v>
      </c>
      <c r="B55" s="12">
        <v>34451</v>
      </c>
      <c r="C55" s="11">
        <v>7.8</v>
      </c>
      <c r="D55" s="27">
        <v>6.9</v>
      </c>
      <c r="E55" s="27">
        <v>8.6999999999999993</v>
      </c>
      <c r="F55" s="11">
        <v>2008</v>
      </c>
      <c r="G55" s="11" t="s">
        <v>5</v>
      </c>
      <c r="H55" s="14" t="str">
        <f>VLOOKUP(A55,'Data Key'!$A$1:$B$500,2,FALSE)</f>
        <v>Wisconsin</v>
      </c>
      <c r="I55" s="14" t="str">
        <f t="shared" si="6"/>
        <v>WI-Wisconsin</v>
      </c>
      <c r="J55" s="15">
        <f t="shared" si="7"/>
        <v>269</v>
      </c>
      <c r="K55" s="15">
        <f t="shared" si="8"/>
        <v>34182</v>
      </c>
      <c r="L55" s="16">
        <f t="shared" si="0"/>
        <v>9.2943755587256464E-4</v>
      </c>
      <c r="M55" s="17">
        <f t="shared" si="9"/>
        <v>6.8787537883554695</v>
      </c>
      <c r="N55" s="17">
        <f t="shared" si="10"/>
        <v>8.7376289001005993</v>
      </c>
      <c r="O55" s="16">
        <f t="shared" si="11"/>
        <v>2.1246211644530888E-2</v>
      </c>
      <c r="P55" s="16">
        <f t="shared" si="12"/>
        <v>3.7628900100600049E-2</v>
      </c>
      <c r="Q55" s="16">
        <f t="shared" si="23"/>
        <v>237</v>
      </c>
      <c r="R55" s="16">
        <f t="shared" si="24"/>
        <v>301</v>
      </c>
      <c r="S55" s="17">
        <f t="shared" si="13"/>
        <v>6.8793358683347359</v>
      </c>
      <c r="T55" s="17">
        <f t="shared" si="14"/>
        <v>8.737046820121332</v>
      </c>
      <c r="U55" s="16">
        <f t="shared" si="15"/>
        <v>2.0664131665264485E-2</v>
      </c>
      <c r="V55" s="16">
        <f t="shared" si="16"/>
        <v>3.7046820121332757E-2</v>
      </c>
      <c r="W55" s="16">
        <f t="shared" si="1"/>
        <v>7.8630670738724096E-3</v>
      </c>
      <c r="X55" s="16">
        <f t="shared" si="2"/>
        <v>9.3423277980721024E-4</v>
      </c>
      <c r="Y55" s="17">
        <f t="shared" si="17"/>
        <v>6.928834294065199</v>
      </c>
      <c r="Z55" s="17">
        <f t="shared" si="18"/>
        <v>8.7972998536796201</v>
      </c>
      <c r="AA55" s="16">
        <f t="shared" si="19"/>
        <v>2.8834294065198662E-2</v>
      </c>
      <c r="AB55" s="16">
        <f t="shared" si="20"/>
        <v>9.7299853679620796E-2</v>
      </c>
      <c r="AC55" s="16">
        <f t="shared" si="3"/>
        <v>64.096247888637677</v>
      </c>
      <c r="AD55" s="17">
        <f t="shared" si="4"/>
        <v>6.9474301819707573</v>
      </c>
      <c r="AE55" s="17">
        <f t="shared" si="5"/>
        <v>8.8077274631306022</v>
      </c>
      <c r="AF55" s="16">
        <f t="shared" si="21"/>
        <v>4.743018197075699E-2</v>
      </c>
      <c r="AG55" s="16">
        <f t="shared" si="22"/>
        <v>0.10772746313060289</v>
      </c>
      <c r="AH55" s="8">
        <v>11.7</v>
      </c>
      <c r="AI55" s="8">
        <v>10.199999999999999</v>
      </c>
      <c r="AJ55" s="8">
        <v>13.4</v>
      </c>
      <c r="AK55" s="8">
        <v>3.7</v>
      </c>
      <c r="AL55" s="8">
        <v>2.9</v>
      </c>
      <c r="AM55" s="8">
        <v>4.7</v>
      </c>
      <c r="AN55" s="8">
        <v>8.6</v>
      </c>
      <c r="AO55" s="8">
        <v>7.5</v>
      </c>
      <c r="AP55" s="8">
        <v>9.9</v>
      </c>
      <c r="AQ55" s="8">
        <v>5</v>
      </c>
      <c r="AR55" s="8">
        <v>3.5</v>
      </c>
      <c r="AS55" s="8">
        <v>7.2</v>
      </c>
      <c r="AT55" s="8">
        <v>3.8</v>
      </c>
      <c r="AU55" s="8">
        <v>2.4</v>
      </c>
      <c r="AV55" s="8">
        <v>6.1</v>
      </c>
      <c r="AW55" s="8">
        <v>2.4</v>
      </c>
      <c r="AX55" s="8">
        <v>0.8</v>
      </c>
      <c r="AY55" s="8">
        <v>7.4</v>
      </c>
    </row>
    <row r="56" spans="1:51" x14ac:dyDescent="0.25">
      <c r="A56" s="11" t="s">
        <v>17</v>
      </c>
      <c r="B56" s="12">
        <v>21833</v>
      </c>
      <c r="C56" s="11">
        <v>5.7</v>
      </c>
      <c r="D56" s="27">
        <v>4.8</v>
      </c>
      <c r="E56" s="27">
        <v>6.8</v>
      </c>
      <c r="F56" s="11">
        <v>2010</v>
      </c>
      <c r="G56" s="11" t="s">
        <v>5</v>
      </c>
      <c r="H56" s="14" t="str">
        <f>VLOOKUP(A56,'Data Key'!$A$1:$B$500,2,FALSE)</f>
        <v>Alabama</v>
      </c>
      <c r="I56" s="14" t="str">
        <f t="shared" si="6"/>
        <v>AL-Alabama</v>
      </c>
      <c r="J56" s="15">
        <f t="shared" si="7"/>
        <v>124</v>
      </c>
      <c r="K56" s="15">
        <f t="shared" si="8"/>
        <v>21709</v>
      </c>
      <c r="L56" s="16">
        <f t="shared" si="0"/>
        <v>9.9680158702871152E-4</v>
      </c>
      <c r="M56" s="17">
        <f t="shared" si="9"/>
        <v>4.6826744355059837</v>
      </c>
      <c r="N56" s="17">
        <f t="shared" si="10"/>
        <v>6.6762776095634075</v>
      </c>
      <c r="O56" s="16">
        <f t="shared" si="11"/>
        <v>0.1173255644940161</v>
      </c>
      <c r="P56" s="16">
        <f t="shared" si="12"/>
        <v>0.12372239043659228</v>
      </c>
      <c r="Q56" s="16">
        <f t="shared" si="23"/>
        <v>103</v>
      </c>
      <c r="R56" s="16">
        <f t="shared" si="24"/>
        <v>147</v>
      </c>
      <c r="S56" s="17">
        <f t="shared" si="13"/>
        <v>4.7176292767828514</v>
      </c>
      <c r="T56" s="17">
        <f t="shared" si="14"/>
        <v>6.7329272202629049</v>
      </c>
      <c r="U56" s="16">
        <f t="shared" si="15"/>
        <v>8.2370723217148445E-2</v>
      </c>
      <c r="V56" s="16">
        <f t="shared" si="16"/>
        <v>6.7072779737094912E-2</v>
      </c>
      <c r="W56" s="16">
        <f t="shared" si="1"/>
        <v>5.7664351159852885E-3</v>
      </c>
      <c r="X56" s="16">
        <f t="shared" si="2"/>
        <v>1.0080279124378472E-3</v>
      </c>
      <c r="Y56" s="17">
        <f t="shared" si="17"/>
        <v>4.7584072035474412</v>
      </c>
      <c r="Z56" s="17">
        <f t="shared" si="18"/>
        <v>6.7744630284231357</v>
      </c>
      <c r="AA56" s="16">
        <f t="shared" si="19"/>
        <v>4.1592796452558645E-2</v>
      </c>
      <c r="AB56" s="16">
        <f t="shared" si="20"/>
        <v>2.5536971576864076E-2</v>
      </c>
      <c r="AC56" s="16">
        <f t="shared" si="3"/>
        <v>43.608520847431727</v>
      </c>
      <c r="AD56" s="17">
        <f t="shared" si="4"/>
        <v>4.7908242217132928</v>
      </c>
      <c r="AE56" s="17">
        <f t="shared" si="5"/>
        <v>6.7878401788821643</v>
      </c>
      <c r="AF56" s="16">
        <f t="shared" si="21"/>
        <v>9.1757782867070148E-3</v>
      </c>
      <c r="AG56" s="16">
        <f t="shared" si="22"/>
        <v>1.2159821117835534E-2</v>
      </c>
      <c r="AH56" s="8">
        <v>8.8000000000000007</v>
      </c>
      <c r="AI56" s="8">
        <v>7.3</v>
      </c>
      <c r="AJ56" s="8">
        <v>10.8</v>
      </c>
      <c r="AK56" s="8">
        <v>2.4</v>
      </c>
      <c r="AL56" s="8">
        <v>1.7</v>
      </c>
      <c r="AM56" s="8">
        <v>3.6</v>
      </c>
      <c r="AN56" s="8">
        <v>6.2</v>
      </c>
      <c r="AO56" s="8">
        <v>5</v>
      </c>
      <c r="AP56" s="8">
        <v>7.8</v>
      </c>
      <c r="AQ56" s="8">
        <v>5.3</v>
      </c>
      <c r="AR56" s="8">
        <v>3.8</v>
      </c>
      <c r="AS56" s="8">
        <v>7.4</v>
      </c>
      <c r="AT56" s="8">
        <v>1.2</v>
      </c>
      <c r="AU56" s="8">
        <v>0.3</v>
      </c>
      <c r="AV56" s="8">
        <v>4.8</v>
      </c>
      <c r="AW56" s="8">
        <v>3</v>
      </c>
      <c r="AX56" s="8">
        <v>0.4</v>
      </c>
      <c r="AY56" s="8">
        <v>21.3</v>
      </c>
    </row>
    <row r="57" spans="1:51" x14ac:dyDescent="0.25">
      <c r="A57" s="11" t="s">
        <v>11</v>
      </c>
      <c r="B57" s="12">
        <v>33768</v>
      </c>
      <c r="C57" s="11">
        <v>15.7</v>
      </c>
      <c r="D57" s="27">
        <v>14.4</v>
      </c>
      <c r="E57" s="27">
        <v>17.100000000000001</v>
      </c>
      <c r="F57" s="11">
        <v>2010</v>
      </c>
      <c r="G57" s="11" t="s">
        <v>5</v>
      </c>
      <c r="H57" s="14" t="str">
        <f>VLOOKUP(A57,'Data Key'!$A$1:$B$500,2,FALSE)</f>
        <v>Arizona</v>
      </c>
      <c r="I57" s="14" t="str">
        <f t="shared" si="6"/>
        <v>AZ-Arizona</v>
      </c>
      <c r="J57" s="15">
        <f t="shared" si="7"/>
        <v>530</v>
      </c>
      <c r="K57" s="15">
        <f t="shared" si="8"/>
        <v>33238</v>
      </c>
      <c r="L57" s="16">
        <f t="shared" si="0"/>
        <v>1.3257006183354167E-3</v>
      </c>
      <c r="M57" s="17">
        <f t="shared" si="9"/>
        <v>14.369632241176548</v>
      </c>
      <c r="N57" s="17">
        <f t="shared" si="10"/>
        <v>17.021033477847382</v>
      </c>
      <c r="O57" s="16">
        <f t="shared" si="11"/>
        <v>3.0367758823452107E-2</v>
      </c>
      <c r="P57" s="16">
        <f t="shared" si="12"/>
        <v>7.8966522152619234E-2</v>
      </c>
      <c r="Q57" s="16">
        <f t="shared" si="23"/>
        <v>486</v>
      </c>
      <c r="R57" s="16">
        <f t="shared" si="24"/>
        <v>575</v>
      </c>
      <c r="S57" s="17">
        <f t="shared" si="13"/>
        <v>14.392324093816631</v>
      </c>
      <c r="T57" s="17">
        <f t="shared" si="14"/>
        <v>17.027955460791283</v>
      </c>
      <c r="U57" s="16">
        <f t="shared" si="15"/>
        <v>7.6759061833691078E-3</v>
      </c>
      <c r="V57" s="16">
        <f t="shared" si="16"/>
        <v>7.2044539208718561E-2</v>
      </c>
      <c r="W57" s="16">
        <f t="shared" si="1"/>
        <v>1.5750421251353397E-2</v>
      </c>
      <c r="X57" s="16">
        <f t="shared" si="2"/>
        <v>1.329054317045724E-3</v>
      </c>
      <c r="Y57" s="17">
        <f t="shared" si="17"/>
        <v>14.421366934307672</v>
      </c>
      <c r="Z57" s="17">
        <f t="shared" si="18"/>
        <v>17.079475568399118</v>
      </c>
      <c r="AA57" s="16">
        <f t="shared" si="19"/>
        <v>2.136693430767167E-2</v>
      </c>
      <c r="AB57" s="16">
        <f t="shared" si="20"/>
        <v>2.052443160088302E-2</v>
      </c>
      <c r="AC57" s="16">
        <f t="shared" si="3"/>
        <v>89.573358425056881</v>
      </c>
      <c r="AD57" s="17">
        <f t="shared" si="4"/>
        <v>14.439071994117038</v>
      </c>
      <c r="AE57" s="17">
        <f t="shared" si="5"/>
        <v>17.091380975677225</v>
      </c>
      <c r="AF57" s="16">
        <f t="shared" si="21"/>
        <v>3.9071994117037434E-2</v>
      </c>
      <c r="AG57" s="16">
        <f t="shared" si="22"/>
        <v>8.6190243227761698E-3</v>
      </c>
      <c r="AH57" s="8">
        <v>25.1</v>
      </c>
      <c r="AI57" s="8">
        <v>22.9</v>
      </c>
      <c r="AJ57" s="8">
        <v>27.6</v>
      </c>
      <c r="AK57" s="8">
        <v>6</v>
      </c>
      <c r="AL57" s="8">
        <v>4.9000000000000004</v>
      </c>
      <c r="AM57" s="8">
        <v>7.3</v>
      </c>
      <c r="AN57" s="8">
        <v>18.8</v>
      </c>
      <c r="AO57" s="8">
        <v>16.8</v>
      </c>
      <c r="AP57" s="8">
        <v>21.1</v>
      </c>
      <c r="AQ57" s="8">
        <v>16.3</v>
      </c>
      <c r="AR57" s="8">
        <v>11.6</v>
      </c>
      <c r="AS57" s="8">
        <v>23.1</v>
      </c>
      <c r="AT57" s="8">
        <v>10.6</v>
      </c>
      <c r="AU57" s="8">
        <v>9</v>
      </c>
      <c r="AV57" s="8">
        <v>12.5</v>
      </c>
      <c r="AW57" s="8">
        <v>19.399999999999999</v>
      </c>
      <c r="AX57" s="8">
        <v>12.7</v>
      </c>
      <c r="AY57" s="8">
        <v>29.8</v>
      </c>
    </row>
    <row r="58" spans="1:51" x14ac:dyDescent="0.25">
      <c r="A58" s="11" t="s">
        <v>18</v>
      </c>
      <c r="B58" s="12">
        <v>38956</v>
      </c>
      <c r="C58" s="11">
        <v>15.5</v>
      </c>
      <c r="D58" s="27">
        <v>14.3</v>
      </c>
      <c r="E58" s="27">
        <v>16.8</v>
      </c>
      <c r="F58" s="11">
        <v>2010</v>
      </c>
      <c r="G58" s="11" t="s">
        <v>5</v>
      </c>
      <c r="H58" s="14" t="str">
        <f>VLOOKUP(A58,'Data Key'!$A$1:$B$500,2,FALSE)</f>
        <v>Arkansas</v>
      </c>
      <c r="I58" s="14" t="str">
        <f t="shared" si="6"/>
        <v>AR-Arkansas</v>
      </c>
      <c r="J58" s="15">
        <f t="shared" si="7"/>
        <v>604</v>
      </c>
      <c r="K58" s="15">
        <f t="shared" si="8"/>
        <v>38352</v>
      </c>
      <c r="L58" s="16">
        <f t="shared" si="0"/>
        <v>1.2268713726946282E-3</v>
      </c>
      <c r="M58" s="17">
        <f t="shared" si="9"/>
        <v>14.277800564875964</v>
      </c>
      <c r="N58" s="17">
        <f t="shared" si="10"/>
        <v>16.73154331026522</v>
      </c>
      <c r="O58" s="16">
        <f t="shared" si="11"/>
        <v>2.2199435124036881E-2</v>
      </c>
      <c r="P58" s="16">
        <f t="shared" si="12"/>
        <v>6.8456689734780696E-2</v>
      </c>
      <c r="Q58" s="16">
        <f t="shared" si="23"/>
        <v>556</v>
      </c>
      <c r="R58" s="16">
        <f t="shared" si="24"/>
        <v>652</v>
      </c>
      <c r="S58" s="17">
        <f t="shared" si="13"/>
        <v>14.27251257829346</v>
      </c>
      <c r="T58" s="17">
        <f t="shared" si="14"/>
        <v>16.736831296847726</v>
      </c>
      <c r="U58" s="16">
        <f t="shared" si="15"/>
        <v>2.7487421706540616E-2</v>
      </c>
      <c r="V58" s="16">
        <f t="shared" si="16"/>
        <v>6.3168703152275185E-2</v>
      </c>
      <c r="W58" s="16">
        <f t="shared" si="1"/>
        <v>1.5552443406392861E-2</v>
      </c>
      <c r="X58" s="16">
        <f t="shared" si="2"/>
        <v>1.2295977452228164E-3</v>
      </c>
      <c r="Y58" s="17">
        <f t="shared" si="17"/>
        <v>14.322845661170044</v>
      </c>
      <c r="Z58" s="17">
        <f t="shared" si="18"/>
        <v>16.782041151615676</v>
      </c>
      <c r="AA58" s="16">
        <f t="shared" si="19"/>
        <v>2.2845661170043385E-2</v>
      </c>
      <c r="AB58" s="16">
        <f t="shared" si="20"/>
        <v>1.795884838432471E-2</v>
      </c>
      <c r="AC58" s="16">
        <f t="shared" si="3"/>
        <v>95.626242384857264</v>
      </c>
      <c r="AD58" s="17">
        <f t="shared" si="4"/>
        <v>14.338035969893479</v>
      </c>
      <c r="AE58" s="17">
        <f t="shared" si="5"/>
        <v>16.792518298471002</v>
      </c>
      <c r="AF58" s="16">
        <f t="shared" si="21"/>
        <v>3.8035969893478239E-2</v>
      </c>
      <c r="AG58" s="16">
        <f t="shared" si="22"/>
        <v>7.481701528998741E-3</v>
      </c>
      <c r="AH58" s="8">
        <v>24.9</v>
      </c>
      <c r="AI58" s="8">
        <v>22.8</v>
      </c>
      <c r="AJ58" s="8">
        <v>27.2</v>
      </c>
      <c r="AK58" s="8">
        <v>5.8</v>
      </c>
      <c r="AL58" s="8">
        <v>4.9000000000000004</v>
      </c>
      <c r="AM58" s="8">
        <v>7</v>
      </c>
      <c r="AN58" s="8">
        <v>17.600000000000001</v>
      </c>
      <c r="AO58" s="8">
        <v>16.100000000000001</v>
      </c>
      <c r="AP58" s="8">
        <v>19.3</v>
      </c>
      <c r="AQ58" s="8">
        <v>11</v>
      </c>
      <c r="AR58" s="8">
        <v>8.9</v>
      </c>
      <c r="AS58" s="8">
        <v>13.7</v>
      </c>
      <c r="AT58" s="8">
        <v>9.1</v>
      </c>
      <c r="AU58" s="8">
        <v>6.6</v>
      </c>
      <c r="AV58" s="8">
        <v>12.5</v>
      </c>
      <c r="AW58" s="8">
        <v>11.5</v>
      </c>
      <c r="AX58" s="8">
        <v>5.8</v>
      </c>
      <c r="AY58" s="8">
        <v>23.1</v>
      </c>
    </row>
    <row r="59" spans="1:51" x14ac:dyDescent="0.25">
      <c r="A59" s="11" t="s">
        <v>19</v>
      </c>
      <c r="B59" s="12">
        <v>38806</v>
      </c>
      <c r="C59" s="11">
        <v>9.9</v>
      </c>
      <c r="D59" s="27">
        <v>9</v>
      </c>
      <c r="E59" s="27">
        <v>10.9</v>
      </c>
      <c r="F59" s="11">
        <v>2010</v>
      </c>
      <c r="G59" s="11" t="s">
        <v>5</v>
      </c>
      <c r="H59" s="14" t="str">
        <f>VLOOKUP(A59,'Data Key'!$A$1:$B$500,2,FALSE)</f>
        <v>Colorado</v>
      </c>
      <c r="I59" s="14" t="str">
        <f t="shared" si="6"/>
        <v>CO-Colorado</v>
      </c>
      <c r="J59" s="15">
        <f t="shared" si="7"/>
        <v>384</v>
      </c>
      <c r="K59" s="15">
        <f t="shared" si="8"/>
        <v>38422</v>
      </c>
      <c r="L59" s="16">
        <f t="shared" si="0"/>
        <v>9.8481661723606186E-4</v>
      </c>
      <c r="M59" s="17">
        <f t="shared" si="9"/>
        <v>8.9105603863200891</v>
      </c>
      <c r="N59" s="17">
        <f t="shared" si="10"/>
        <v>10.880193620792213</v>
      </c>
      <c r="O59" s="16">
        <f t="shared" si="11"/>
        <v>8.9439613679910934E-2</v>
      </c>
      <c r="P59" s="16">
        <f t="shared" si="12"/>
        <v>1.9806379207787828E-2</v>
      </c>
      <c r="Q59" s="16">
        <f t="shared" si="23"/>
        <v>346</v>
      </c>
      <c r="R59" s="16">
        <f t="shared" si="24"/>
        <v>423</v>
      </c>
      <c r="S59" s="17">
        <f t="shared" si="13"/>
        <v>8.916146987579241</v>
      </c>
      <c r="T59" s="17">
        <f t="shared" si="14"/>
        <v>10.900376230479823</v>
      </c>
      <c r="U59" s="16">
        <f t="shared" si="15"/>
        <v>8.3853012420759043E-2</v>
      </c>
      <c r="V59" s="16">
        <f t="shared" si="16"/>
        <v>3.7623047982293656E-4</v>
      </c>
      <c r="W59" s="16">
        <f t="shared" si="1"/>
        <v>9.9438883258471805E-3</v>
      </c>
      <c r="X59" s="16">
        <f t="shared" si="2"/>
        <v>9.8834564669003839E-4</v>
      </c>
      <c r="Y59" s="17">
        <f t="shared" si="17"/>
        <v>8.9555426791571424</v>
      </c>
      <c r="Z59" s="17">
        <f t="shared" si="18"/>
        <v>10.932233972537219</v>
      </c>
      <c r="AA59" s="16">
        <f t="shared" si="19"/>
        <v>4.4457320842857584E-2</v>
      </c>
      <c r="AB59" s="16">
        <f t="shared" si="20"/>
        <v>3.2233972537218492E-2</v>
      </c>
      <c r="AC59" s="16">
        <f t="shared" si="3"/>
        <v>76.480841437892963</v>
      </c>
      <c r="AD59" s="17">
        <f t="shared" si="4"/>
        <v>8.9714437267371583</v>
      </c>
      <c r="AE59" s="17">
        <f t="shared" si="5"/>
        <v>10.942099585227155</v>
      </c>
      <c r="AF59" s="16">
        <f t="shared" si="21"/>
        <v>2.8556273262841714E-2</v>
      </c>
      <c r="AG59" s="16">
        <f t="shared" si="22"/>
        <v>4.2099585227154179E-2</v>
      </c>
      <c r="AH59" s="8">
        <v>15.3</v>
      </c>
      <c r="AI59" s="8">
        <v>13.6</v>
      </c>
      <c r="AJ59" s="8">
        <v>17.100000000000001</v>
      </c>
      <c r="AK59" s="8">
        <v>4.2</v>
      </c>
      <c r="AL59" s="8">
        <v>3.4</v>
      </c>
      <c r="AM59" s="8">
        <v>5.3</v>
      </c>
      <c r="AN59" s="8">
        <v>11.3</v>
      </c>
      <c r="AO59" s="8">
        <v>10</v>
      </c>
      <c r="AP59" s="8">
        <v>12.9</v>
      </c>
      <c r="AQ59" s="8">
        <v>9.1999999999999993</v>
      </c>
      <c r="AR59" s="8">
        <v>6</v>
      </c>
      <c r="AS59" s="8">
        <v>13.9</v>
      </c>
      <c r="AT59" s="8">
        <v>6.1</v>
      </c>
      <c r="AU59" s="8">
        <v>4.9000000000000004</v>
      </c>
      <c r="AV59" s="8">
        <v>7.7</v>
      </c>
      <c r="AW59" s="8">
        <v>7.4</v>
      </c>
      <c r="AX59" s="8">
        <v>4.4000000000000004</v>
      </c>
      <c r="AY59" s="8">
        <v>12.5</v>
      </c>
    </row>
    <row r="60" spans="1:51" x14ac:dyDescent="0.25">
      <c r="A60" s="11" t="s">
        <v>12</v>
      </c>
      <c r="B60" s="12">
        <v>48529</v>
      </c>
      <c r="C60" s="11">
        <v>15.5</v>
      </c>
      <c r="D60" s="27">
        <v>14.5</v>
      </c>
      <c r="E60" s="27">
        <v>16.7</v>
      </c>
      <c r="F60" s="11">
        <v>2010</v>
      </c>
      <c r="G60" s="11" t="s">
        <v>5</v>
      </c>
      <c r="H60" s="14" t="str">
        <f>VLOOKUP(A60,'Data Key'!$A$1:$B$500,2,FALSE)</f>
        <v>Georgia</v>
      </c>
      <c r="I60" s="14" t="str">
        <f t="shared" si="6"/>
        <v>GA-Georgia</v>
      </c>
      <c r="J60" s="15">
        <f t="shared" si="7"/>
        <v>752</v>
      </c>
      <c r="K60" s="15">
        <f t="shared" si="8"/>
        <v>47777</v>
      </c>
      <c r="L60" s="16">
        <f t="shared" si="0"/>
        <v>1.0989158466112601E-3</v>
      </c>
      <c r="M60" s="17">
        <f t="shared" si="9"/>
        <v>14.396973209417094</v>
      </c>
      <c r="N60" s="17">
        <f t="shared" si="10"/>
        <v>16.594804902639613</v>
      </c>
      <c r="O60" s="16">
        <f t="shared" si="11"/>
        <v>0.10302679058290565</v>
      </c>
      <c r="P60" s="16">
        <f t="shared" si="12"/>
        <v>0.10519509736038657</v>
      </c>
      <c r="Q60" s="16">
        <f t="shared" si="23"/>
        <v>699</v>
      </c>
      <c r="R60" s="16">
        <f t="shared" si="24"/>
        <v>806</v>
      </c>
      <c r="S60" s="17">
        <f t="shared" si="13"/>
        <v>14.403758577345505</v>
      </c>
      <c r="T60" s="17">
        <f t="shared" si="14"/>
        <v>16.608625770158049</v>
      </c>
      <c r="U60" s="16">
        <f t="shared" si="15"/>
        <v>9.6241422654495423E-2</v>
      </c>
      <c r="V60" s="16">
        <f t="shared" si="16"/>
        <v>9.1374229841949983E-2</v>
      </c>
      <c r="W60" s="16">
        <f t="shared" si="1"/>
        <v>1.5534238399168038E-2</v>
      </c>
      <c r="X60" s="16">
        <f t="shared" si="2"/>
        <v>1.1008778861306841E-3</v>
      </c>
      <c r="Y60" s="17">
        <f t="shared" si="17"/>
        <v>14.433360513037353</v>
      </c>
      <c r="Z60" s="17">
        <f t="shared" si="18"/>
        <v>16.635116285298722</v>
      </c>
      <c r="AA60" s="16">
        <f t="shared" si="19"/>
        <v>6.6639486962646544E-2</v>
      </c>
      <c r="AB60" s="16">
        <f t="shared" si="20"/>
        <v>6.4883714701277739E-2</v>
      </c>
      <c r="AC60" s="16">
        <f t="shared" si="3"/>
        <v>106.69284594266145</v>
      </c>
      <c r="AD60" s="17">
        <f t="shared" si="4"/>
        <v>14.445358758437132</v>
      </c>
      <c r="AE60" s="17">
        <f t="shared" si="5"/>
        <v>16.643722644326413</v>
      </c>
      <c r="AF60" s="16">
        <f t="shared" si="21"/>
        <v>5.4641241562867648E-2</v>
      </c>
      <c r="AG60" s="16">
        <f t="shared" si="22"/>
        <v>5.6277355673586271E-2</v>
      </c>
      <c r="AH60" s="8">
        <v>25.4</v>
      </c>
      <c r="AI60" s="8">
        <v>23.5</v>
      </c>
      <c r="AJ60" s="8">
        <v>27.5</v>
      </c>
      <c r="AK60" s="8">
        <v>5.5</v>
      </c>
      <c r="AL60" s="8">
        <v>4.5999999999999996</v>
      </c>
      <c r="AM60" s="8">
        <v>6.5</v>
      </c>
      <c r="AN60" s="8">
        <v>18.2</v>
      </c>
      <c r="AO60" s="8">
        <v>16.2</v>
      </c>
      <c r="AP60" s="8">
        <v>20.399999999999999</v>
      </c>
      <c r="AQ60" s="8">
        <v>14</v>
      </c>
      <c r="AR60" s="8">
        <v>12.5</v>
      </c>
      <c r="AS60" s="8">
        <v>15.7</v>
      </c>
      <c r="AT60" s="8">
        <v>10.7</v>
      </c>
      <c r="AU60" s="8">
        <v>8.6999999999999993</v>
      </c>
      <c r="AV60" s="8">
        <v>13.1</v>
      </c>
      <c r="AW60" s="8">
        <v>12.3</v>
      </c>
      <c r="AX60" s="8">
        <v>9</v>
      </c>
      <c r="AY60" s="8">
        <v>16.899999999999999</v>
      </c>
    </row>
    <row r="61" spans="1:51" x14ac:dyDescent="0.25">
      <c r="A61" s="11" t="s">
        <v>13</v>
      </c>
      <c r="B61" s="12">
        <v>27605</v>
      </c>
      <c r="C61" s="11">
        <v>16.600000000000001</v>
      </c>
      <c r="D61" s="27">
        <v>15.2</v>
      </c>
      <c r="E61" s="27">
        <v>18.2</v>
      </c>
      <c r="F61" s="11">
        <v>2010</v>
      </c>
      <c r="G61" s="11" t="s">
        <v>5</v>
      </c>
      <c r="H61" s="14" t="str">
        <f>VLOOKUP(A61,'Data Key'!$A$1:$B$500,2,FALSE)</f>
        <v>Maryland</v>
      </c>
      <c r="I61" s="14" t="str">
        <f t="shared" si="6"/>
        <v>MD-Maryland</v>
      </c>
      <c r="J61" s="15">
        <f t="shared" si="7"/>
        <v>458</v>
      </c>
      <c r="K61" s="15">
        <f t="shared" si="8"/>
        <v>27147</v>
      </c>
      <c r="L61" s="16">
        <f t="shared" si="0"/>
        <v>1.5068156572022014E-3</v>
      </c>
      <c r="M61" s="17">
        <f t="shared" si="9"/>
        <v>15.084381589673367</v>
      </c>
      <c r="N61" s="17">
        <f t="shared" si="10"/>
        <v>18.098012904077766</v>
      </c>
      <c r="O61" s="16">
        <f t="shared" si="11"/>
        <v>0.11561841032663267</v>
      </c>
      <c r="P61" s="16">
        <f t="shared" si="12"/>
        <v>0.1019870959222331</v>
      </c>
      <c r="Q61" s="16">
        <f t="shared" si="23"/>
        <v>417</v>
      </c>
      <c r="R61" s="16">
        <f t="shared" si="24"/>
        <v>500</v>
      </c>
      <c r="S61" s="17">
        <f t="shared" si="13"/>
        <v>15.105959065386706</v>
      </c>
      <c r="T61" s="17">
        <f t="shared" si="14"/>
        <v>18.112660749864155</v>
      </c>
      <c r="U61" s="16">
        <f t="shared" si="15"/>
        <v>9.4040934613293103E-2</v>
      </c>
      <c r="V61" s="16">
        <f t="shared" si="16"/>
        <v>8.7339250135844537E-2</v>
      </c>
      <c r="W61" s="16">
        <f t="shared" si="1"/>
        <v>1.6658458128217035E-2</v>
      </c>
      <c r="X61" s="16">
        <f t="shared" si="2"/>
        <v>1.5112073654553878E-3</v>
      </c>
      <c r="Y61" s="17">
        <f t="shared" si="17"/>
        <v>15.147250762761647</v>
      </c>
      <c r="Z61" s="17">
        <f t="shared" si="18"/>
        <v>18.169665493672422</v>
      </c>
      <c r="AA61" s="16">
        <f t="shared" si="19"/>
        <v>5.2749237238352009E-2</v>
      </c>
      <c r="AB61" s="16">
        <f t="shared" si="20"/>
        <v>3.033450632757706E-2</v>
      </c>
      <c r="AC61" s="16">
        <f t="shared" si="3"/>
        <v>83.23532797759124</v>
      </c>
      <c r="AD61" s="17">
        <f t="shared" si="4"/>
        <v>15.169164778109474</v>
      </c>
      <c r="AE61" s="17">
        <f t="shared" si="5"/>
        <v>18.183971759479515</v>
      </c>
      <c r="AF61" s="16">
        <f t="shared" si="21"/>
        <v>3.0835221890525233E-2</v>
      </c>
      <c r="AG61" s="16">
        <f t="shared" si="22"/>
        <v>1.6028240520483905E-2</v>
      </c>
      <c r="AH61" s="8">
        <v>27</v>
      </c>
      <c r="AI61" s="8">
        <v>24.4</v>
      </c>
      <c r="AJ61" s="8">
        <v>29.9</v>
      </c>
      <c r="AK61" s="8">
        <v>5.6</v>
      </c>
      <c r="AL61" s="8">
        <v>4.5</v>
      </c>
      <c r="AM61" s="8">
        <v>7.1</v>
      </c>
      <c r="AN61" s="8">
        <v>16.8</v>
      </c>
      <c r="AO61" s="8">
        <v>15</v>
      </c>
      <c r="AP61" s="8">
        <v>18.8</v>
      </c>
      <c r="AQ61" s="8">
        <v>15.5</v>
      </c>
      <c r="AR61" s="8">
        <v>12.7</v>
      </c>
      <c r="AS61" s="8">
        <v>18.899999999999999</v>
      </c>
      <c r="AT61" s="8">
        <v>9.8000000000000007</v>
      </c>
      <c r="AU61" s="8">
        <v>6.2</v>
      </c>
      <c r="AV61" s="8">
        <v>15.5</v>
      </c>
      <c r="AW61" s="8">
        <v>11.9</v>
      </c>
      <c r="AX61" s="8">
        <v>7.8</v>
      </c>
      <c r="AY61" s="8">
        <v>18.3</v>
      </c>
    </row>
    <row r="62" spans="1:51" x14ac:dyDescent="0.25">
      <c r="A62" s="11" t="s">
        <v>20</v>
      </c>
      <c r="B62" s="12">
        <v>25367</v>
      </c>
      <c r="C62" s="11">
        <v>14.2</v>
      </c>
      <c r="D62" s="27">
        <v>12.8</v>
      </c>
      <c r="E62" s="27">
        <v>15.7</v>
      </c>
      <c r="F62" s="11">
        <v>2010</v>
      </c>
      <c r="G62" s="11" t="s">
        <v>5</v>
      </c>
      <c r="H62" s="14" t="str">
        <f>VLOOKUP(A62,'Data Key'!$A$1:$B$500,2,FALSE)</f>
        <v>Missouri</v>
      </c>
      <c r="I62" s="14" t="str">
        <f t="shared" si="6"/>
        <v>MO-Missouri</v>
      </c>
      <c r="J62" s="15">
        <f t="shared" si="7"/>
        <v>360</v>
      </c>
      <c r="K62" s="15">
        <f t="shared" si="8"/>
        <v>25007</v>
      </c>
      <c r="L62" s="16">
        <f t="shared" si="0"/>
        <v>1.4555478097708892E-3</v>
      </c>
      <c r="M62" s="17">
        <f t="shared" si="9"/>
        <v>12.736118528384983</v>
      </c>
      <c r="N62" s="17">
        <f t="shared" si="10"/>
        <v>15.647214147926761</v>
      </c>
      <c r="O62" s="16">
        <f t="shared" si="11"/>
        <v>6.388147161501756E-2</v>
      </c>
      <c r="P62" s="16">
        <f t="shared" si="12"/>
        <v>5.2785852073238715E-2</v>
      </c>
      <c r="Q62" s="16">
        <f t="shared" si="23"/>
        <v>324</v>
      </c>
      <c r="R62" s="16">
        <f t="shared" si="24"/>
        <v>398</v>
      </c>
      <c r="S62" s="17">
        <f t="shared" si="13"/>
        <v>12.772499704340285</v>
      </c>
      <c r="T62" s="17">
        <f t="shared" si="14"/>
        <v>15.689675562738991</v>
      </c>
      <c r="U62" s="16">
        <f t="shared" si="15"/>
        <v>2.7500295659715235E-2</v>
      </c>
      <c r="V62" s="16">
        <f t="shared" si="16"/>
        <v>1.0324437261008512E-2</v>
      </c>
      <c r="W62" s="16">
        <f t="shared" si="1"/>
        <v>1.4265223721403923E-2</v>
      </c>
      <c r="X62" s="16">
        <f t="shared" si="2"/>
        <v>1.4610024810569303E-3</v>
      </c>
      <c r="Y62" s="17">
        <f t="shared" si="17"/>
        <v>12.804221240346994</v>
      </c>
      <c r="Z62" s="17">
        <f t="shared" si="18"/>
        <v>15.726226202460854</v>
      </c>
      <c r="AA62" s="16">
        <f t="shared" si="19"/>
        <v>4.2212403469932269E-3</v>
      </c>
      <c r="AB62" s="16">
        <f t="shared" si="20"/>
        <v>2.6226202460854608E-2</v>
      </c>
      <c r="AC62" s="16">
        <f t="shared" si="3"/>
        <v>73.895117935888109</v>
      </c>
      <c r="AD62" s="17">
        <f t="shared" si="4"/>
        <v>12.828631284093479</v>
      </c>
      <c r="AE62" s="17">
        <f t="shared" si="5"/>
        <v>15.741231485227011</v>
      </c>
      <c r="AF62" s="16">
        <f t="shared" si="21"/>
        <v>2.8631284093478371E-2</v>
      </c>
      <c r="AG62" s="16">
        <f t="shared" si="22"/>
        <v>4.1231485227012143E-2</v>
      </c>
      <c r="AH62" s="8">
        <v>23.1</v>
      </c>
      <c r="AI62" s="8">
        <v>20.6</v>
      </c>
      <c r="AJ62" s="8">
        <v>25.9</v>
      </c>
      <c r="AK62" s="8">
        <v>5</v>
      </c>
      <c r="AL62" s="8">
        <v>3.9</v>
      </c>
      <c r="AM62" s="8">
        <v>6.3</v>
      </c>
      <c r="AN62" s="8">
        <v>13.7</v>
      </c>
      <c r="AO62" s="8">
        <v>12.1</v>
      </c>
      <c r="AP62" s="8">
        <v>15.6</v>
      </c>
      <c r="AQ62" s="8">
        <v>8.4</v>
      </c>
      <c r="AR62" s="8">
        <v>6.4</v>
      </c>
      <c r="AS62" s="8">
        <v>11</v>
      </c>
      <c r="AT62" s="8">
        <v>12.3</v>
      </c>
      <c r="AU62" s="8">
        <v>7</v>
      </c>
      <c r="AV62" s="8">
        <v>21.7</v>
      </c>
      <c r="AW62" s="8">
        <v>8.5</v>
      </c>
      <c r="AX62" s="8">
        <v>4</v>
      </c>
      <c r="AY62" s="8">
        <v>17.8</v>
      </c>
    </row>
    <row r="63" spans="1:51" x14ac:dyDescent="0.25">
      <c r="A63" s="11" t="s">
        <v>14</v>
      </c>
      <c r="B63" s="12">
        <v>31723</v>
      </c>
      <c r="C63" s="11">
        <v>21.9</v>
      </c>
      <c r="D63" s="27">
        <v>20.399999999999999</v>
      </c>
      <c r="E63" s="27">
        <v>23.6</v>
      </c>
      <c r="F63" s="11">
        <v>2010</v>
      </c>
      <c r="G63" s="11" t="s">
        <v>5</v>
      </c>
      <c r="H63" s="14" t="str">
        <f>VLOOKUP(A63,'Data Key'!$A$1:$B$500,2,FALSE)</f>
        <v>New Jersey</v>
      </c>
      <c r="I63" s="14" t="str">
        <f t="shared" si="6"/>
        <v>NJ-New Jersey</v>
      </c>
      <c r="J63" s="15">
        <f t="shared" si="7"/>
        <v>695</v>
      </c>
      <c r="K63" s="15">
        <f t="shared" si="8"/>
        <v>31028</v>
      </c>
      <c r="L63" s="16">
        <f t="shared" si="0"/>
        <v>1.6108533621266893E-3</v>
      </c>
      <c r="M63" s="17">
        <f t="shared" si="9"/>
        <v>20.297541178112258</v>
      </c>
      <c r="N63" s="17">
        <f t="shared" si="10"/>
        <v>23.519247902365635</v>
      </c>
      <c r="O63" s="16">
        <f t="shared" si="11"/>
        <v>0.10245882188774047</v>
      </c>
      <c r="P63" s="16">
        <f t="shared" si="12"/>
        <v>8.0752097634366748E-2</v>
      </c>
      <c r="Q63" s="16">
        <f t="shared" si="23"/>
        <v>644</v>
      </c>
      <c r="R63" s="16">
        <f t="shared" si="24"/>
        <v>746</v>
      </c>
      <c r="S63" s="17">
        <f t="shared" si="13"/>
        <v>20.300728178293351</v>
      </c>
      <c r="T63" s="17">
        <f t="shared" si="14"/>
        <v>23.516060902184535</v>
      </c>
      <c r="U63" s="16">
        <f t="shared" si="15"/>
        <v>9.9271821706647501E-2</v>
      </c>
      <c r="V63" s="16">
        <f t="shared" si="16"/>
        <v>8.3939097815466823E-2</v>
      </c>
      <c r="W63" s="16">
        <f t="shared" si="1"/>
        <v>2.1966281462808181E-2</v>
      </c>
      <c r="X63" s="16">
        <f t="shared" si="2"/>
        <v>1.6138729325829253E-3</v>
      </c>
      <c r="Y63" s="17">
        <f t="shared" si="17"/>
        <v>20.352408530225254</v>
      </c>
      <c r="Z63" s="17">
        <f t="shared" si="18"/>
        <v>23.580154395391109</v>
      </c>
      <c r="AA63" s="16">
        <f t="shared" si="19"/>
        <v>4.7591469774744155E-2</v>
      </c>
      <c r="AB63" s="16">
        <f t="shared" si="20"/>
        <v>1.9845604608892842E-2</v>
      </c>
      <c r="AC63" s="16">
        <f t="shared" si="3"/>
        <v>102.23844964633254</v>
      </c>
      <c r="AD63" s="17">
        <f t="shared" si="4"/>
        <v>20.370811428740442</v>
      </c>
      <c r="AE63" s="17">
        <f t="shared" si="5"/>
        <v>23.593270549955875</v>
      </c>
      <c r="AF63" s="16">
        <f t="shared" si="21"/>
        <v>2.9188571259556539E-2</v>
      </c>
      <c r="AG63" s="16">
        <f t="shared" si="22"/>
        <v>6.7294500441263949E-3</v>
      </c>
      <c r="AH63" s="8">
        <v>36</v>
      </c>
      <c r="AI63" s="8">
        <v>33.1</v>
      </c>
      <c r="AJ63" s="8">
        <v>39</v>
      </c>
      <c r="AK63" s="8">
        <v>7.5</v>
      </c>
      <c r="AL63" s="8">
        <v>6.2</v>
      </c>
      <c r="AM63" s="8">
        <v>9</v>
      </c>
      <c r="AN63" s="8">
        <v>22.7</v>
      </c>
      <c r="AO63" s="8">
        <v>20.3</v>
      </c>
      <c r="AP63" s="8">
        <v>25.3</v>
      </c>
      <c r="AQ63" s="8">
        <v>17.899999999999999</v>
      </c>
      <c r="AR63" s="8">
        <v>15</v>
      </c>
      <c r="AS63" s="8">
        <v>21.2</v>
      </c>
      <c r="AT63" s="8">
        <v>21.4</v>
      </c>
      <c r="AU63" s="8">
        <v>18.5</v>
      </c>
      <c r="AV63" s="8">
        <v>24.6</v>
      </c>
      <c r="AW63" s="8">
        <v>21</v>
      </c>
      <c r="AX63" s="8">
        <v>15.1</v>
      </c>
      <c r="AY63" s="8">
        <v>29.2</v>
      </c>
    </row>
    <row r="64" spans="1:51" x14ac:dyDescent="0.25">
      <c r="A64" s="11" t="s">
        <v>21</v>
      </c>
      <c r="B64" s="12">
        <v>37783</v>
      </c>
      <c r="C64" s="11">
        <v>17.3</v>
      </c>
      <c r="D64" s="27">
        <v>16.100000000000001</v>
      </c>
      <c r="E64" s="27">
        <v>18.7</v>
      </c>
      <c r="F64" s="11">
        <v>2010</v>
      </c>
      <c r="G64" s="11" t="s">
        <v>5</v>
      </c>
      <c r="H64" s="14" t="str">
        <f>VLOOKUP(A64,'Data Key'!$A$1:$B$500,2,FALSE)</f>
        <v>North Carolina</v>
      </c>
      <c r="I64" s="14" t="str">
        <f t="shared" si="6"/>
        <v>NC-North Carolina</v>
      </c>
      <c r="J64" s="15">
        <f t="shared" si="7"/>
        <v>654</v>
      </c>
      <c r="K64" s="15">
        <f t="shared" si="8"/>
        <v>37129</v>
      </c>
      <c r="L64" s="16">
        <f t="shared" si="0"/>
        <v>1.3150701921409373E-3</v>
      </c>
      <c r="M64" s="17">
        <f t="shared" si="9"/>
        <v>15.994301747620332</v>
      </c>
      <c r="N64" s="17">
        <f t="shared" si="10"/>
        <v>18.624442131902207</v>
      </c>
      <c r="O64" s="16">
        <f t="shared" si="11"/>
        <v>0.10569825237966946</v>
      </c>
      <c r="P64" s="16">
        <f t="shared" si="12"/>
        <v>7.5557868097792635E-2</v>
      </c>
      <c r="Q64" s="16">
        <f t="shared" si="23"/>
        <v>604</v>
      </c>
      <c r="R64" s="16">
        <f t="shared" si="24"/>
        <v>704</v>
      </c>
      <c r="S64" s="17">
        <f t="shared" si="13"/>
        <v>15.986025461186248</v>
      </c>
      <c r="T64" s="17">
        <f t="shared" si="14"/>
        <v>18.632718418336289</v>
      </c>
      <c r="U64" s="16">
        <f t="shared" si="15"/>
        <v>0.11397453881375341</v>
      </c>
      <c r="V64" s="16">
        <f t="shared" si="16"/>
        <v>6.7281581663710455E-2</v>
      </c>
      <c r="W64" s="16">
        <f t="shared" si="1"/>
        <v>1.7358442888780631E-2</v>
      </c>
      <c r="X64" s="16">
        <f t="shared" si="2"/>
        <v>1.3177469165229058E-3</v>
      </c>
      <c r="Y64" s="17">
        <f t="shared" si="17"/>
        <v>16.040695972257726</v>
      </c>
      <c r="Z64" s="17">
        <f t="shared" si="18"/>
        <v>18.676189805303537</v>
      </c>
      <c r="AA64" s="16">
        <f t="shared" si="19"/>
        <v>5.9304027742275167E-2</v>
      </c>
      <c r="AB64" s="16">
        <f t="shared" si="20"/>
        <v>2.3810194696462617E-2</v>
      </c>
      <c r="AC64" s="16">
        <f t="shared" si="3"/>
        <v>99.411517038375081</v>
      </c>
      <c r="AD64" s="17">
        <f t="shared" si="4"/>
        <v>16.056249939607806</v>
      </c>
      <c r="AE64" s="17">
        <f t="shared" si="5"/>
        <v>18.687100076862905</v>
      </c>
      <c r="AF64" s="16">
        <f t="shared" si="21"/>
        <v>4.3750060392195422E-2</v>
      </c>
      <c r="AG64" s="16">
        <f t="shared" si="22"/>
        <v>1.289992313709476E-2</v>
      </c>
      <c r="AH64" s="8">
        <v>28.7</v>
      </c>
      <c r="AI64" s="8">
        <v>26.4</v>
      </c>
      <c r="AJ64" s="8">
        <v>31.2</v>
      </c>
      <c r="AK64" s="8">
        <v>5.6</v>
      </c>
      <c r="AL64" s="8">
        <v>4.5999999999999996</v>
      </c>
      <c r="AM64" s="8">
        <v>6.8</v>
      </c>
      <c r="AN64" s="8">
        <v>18.899999999999999</v>
      </c>
      <c r="AO64" s="8">
        <v>17.100000000000001</v>
      </c>
      <c r="AP64" s="8">
        <v>20.9</v>
      </c>
      <c r="AQ64" s="8">
        <v>15.7</v>
      </c>
      <c r="AR64" s="8">
        <v>13.4</v>
      </c>
      <c r="AS64" s="8">
        <v>18.399999999999999</v>
      </c>
      <c r="AT64" s="8">
        <v>9.6999999999999993</v>
      </c>
      <c r="AU64" s="8">
        <v>7.5</v>
      </c>
      <c r="AV64" s="8">
        <v>12.6</v>
      </c>
      <c r="AW64" s="8">
        <v>18.7</v>
      </c>
      <c r="AX64" s="8">
        <v>13.2</v>
      </c>
      <c r="AY64" s="8">
        <v>26.4</v>
      </c>
    </row>
    <row r="65" spans="1:51" x14ac:dyDescent="0.25">
      <c r="A65" s="11" t="s">
        <v>23</v>
      </c>
      <c r="B65" s="12">
        <v>23756</v>
      </c>
      <c r="C65" s="11">
        <v>18.600000000000001</v>
      </c>
      <c r="D65" s="27">
        <v>17</v>
      </c>
      <c r="E65" s="27">
        <v>20.399999999999999</v>
      </c>
      <c r="F65" s="11">
        <v>2010</v>
      </c>
      <c r="G65" s="11" t="s">
        <v>5</v>
      </c>
      <c r="H65" s="14" t="str">
        <f>VLOOKUP(A65,'Data Key'!$A$1:$B$500,2,FALSE)</f>
        <v>Utah</v>
      </c>
      <c r="I65" s="14" t="str">
        <f t="shared" si="6"/>
        <v>UT-Utah</v>
      </c>
      <c r="J65" s="15">
        <f t="shared" si="7"/>
        <v>442</v>
      </c>
      <c r="K65" s="15">
        <f t="shared" si="8"/>
        <v>23314</v>
      </c>
      <c r="L65" s="16">
        <f t="shared" si="0"/>
        <v>1.718334251087452E-3</v>
      </c>
      <c r="M65" s="17">
        <f t="shared" si="9"/>
        <v>16.88749164552814</v>
      </c>
      <c r="N65" s="17">
        <f t="shared" si="10"/>
        <v>20.32416014770304</v>
      </c>
      <c r="O65" s="16">
        <f t="shared" si="11"/>
        <v>0.11250835447185992</v>
      </c>
      <c r="P65" s="16">
        <f t="shared" si="12"/>
        <v>7.5839852296958554E-2</v>
      </c>
      <c r="Q65" s="16">
        <f t="shared" si="23"/>
        <v>402</v>
      </c>
      <c r="R65" s="16">
        <f t="shared" si="24"/>
        <v>483</v>
      </c>
      <c r="S65" s="17">
        <f t="shared" si="13"/>
        <v>16.922040747600605</v>
      </c>
      <c r="T65" s="17">
        <f t="shared" si="14"/>
        <v>20.331705674355952</v>
      </c>
      <c r="U65" s="16">
        <f t="shared" si="15"/>
        <v>7.7959252399395496E-2</v>
      </c>
      <c r="V65" s="16">
        <f t="shared" si="16"/>
        <v>6.8294325644046694E-2</v>
      </c>
      <c r="W65" s="16">
        <f t="shared" si="1"/>
        <v>1.8683657051320274E-2</v>
      </c>
      <c r="X65" s="16">
        <f t="shared" si="2"/>
        <v>1.7234747872435128E-3</v>
      </c>
      <c r="Y65" s="17">
        <f t="shared" si="17"/>
        <v>16.96018226407676</v>
      </c>
      <c r="Z65" s="17">
        <f t="shared" si="18"/>
        <v>20.407131838563785</v>
      </c>
      <c r="AA65" s="16">
        <f t="shared" si="19"/>
        <v>3.9817735923239894E-2</v>
      </c>
      <c r="AB65" s="16">
        <f t="shared" si="20"/>
        <v>7.1318385637866299E-3</v>
      </c>
      <c r="AC65" s="16">
        <f t="shared" si="3"/>
        <v>81.686557295579775</v>
      </c>
      <c r="AD65" s="17">
        <f t="shared" si="4"/>
        <v>16.98569628345443</v>
      </c>
      <c r="AE65" s="17">
        <f t="shared" si="5"/>
        <v>20.423705642109223</v>
      </c>
      <c r="AF65" s="16">
        <f t="shared" si="21"/>
        <v>1.43037165455695E-2</v>
      </c>
      <c r="AG65" s="16">
        <f t="shared" si="22"/>
        <v>2.3705642109224101E-2</v>
      </c>
      <c r="AH65" s="8">
        <v>29.2</v>
      </c>
      <c r="AI65" s="8">
        <v>26.3</v>
      </c>
      <c r="AJ65" s="8">
        <v>32.4</v>
      </c>
      <c r="AK65" s="8">
        <v>7.4</v>
      </c>
      <c r="AL65" s="8">
        <v>6</v>
      </c>
      <c r="AM65" s="8">
        <v>9.1</v>
      </c>
      <c r="AN65" s="8">
        <v>19.100000000000001</v>
      </c>
      <c r="AO65" s="8">
        <v>17.100000000000001</v>
      </c>
      <c r="AP65" s="8">
        <v>21.3</v>
      </c>
      <c r="AQ65" s="8">
        <v>9</v>
      </c>
      <c r="AR65" s="8">
        <v>3.7</v>
      </c>
      <c r="AS65" s="8">
        <v>21.6</v>
      </c>
      <c r="AT65" s="8">
        <v>16.600000000000001</v>
      </c>
      <c r="AU65" s="8">
        <v>13.3</v>
      </c>
      <c r="AV65" s="8">
        <v>20.7</v>
      </c>
      <c r="AW65" s="8">
        <v>5</v>
      </c>
      <c r="AX65" s="8">
        <v>2.1</v>
      </c>
      <c r="AY65" s="8">
        <v>12</v>
      </c>
    </row>
    <row r="66" spans="1:51" x14ac:dyDescent="0.25">
      <c r="A66" s="11" t="s">
        <v>24</v>
      </c>
      <c r="B66" s="12">
        <v>35623</v>
      </c>
      <c r="C66" s="11">
        <v>9.3000000000000007</v>
      </c>
      <c r="D66" s="27">
        <v>8.3000000000000007</v>
      </c>
      <c r="E66" s="27">
        <v>10.3</v>
      </c>
      <c r="F66" s="11">
        <v>2010</v>
      </c>
      <c r="G66" s="11" t="s">
        <v>5</v>
      </c>
      <c r="H66" s="14" t="str">
        <f>VLOOKUP(A66,'Data Key'!$A$1:$B$500,2,FALSE)</f>
        <v>Wisconsin</v>
      </c>
      <c r="I66" s="14" t="str">
        <f t="shared" si="6"/>
        <v>WI-Wisconsin</v>
      </c>
      <c r="J66" s="15">
        <f t="shared" si="7"/>
        <v>331</v>
      </c>
      <c r="K66" s="15">
        <f t="shared" si="8"/>
        <v>35292</v>
      </c>
      <c r="L66" s="16">
        <f t="shared" si="0"/>
        <v>9.9633293537863907E-4</v>
      </c>
      <c r="M66" s="17">
        <f t="shared" si="9"/>
        <v>8.2954167768859097</v>
      </c>
      <c r="N66" s="17">
        <f t="shared" si="10"/>
        <v>10.288082647643186</v>
      </c>
      <c r="O66" s="16">
        <f t="shared" si="11"/>
        <v>4.583223114090984E-3</v>
      </c>
      <c r="P66" s="16">
        <f t="shared" si="12"/>
        <v>1.1917352356814348E-2</v>
      </c>
      <c r="Q66" s="16">
        <f t="shared" si="23"/>
        <v>296</v>
      </c>
      <c r="R66" s="16">
        <f t="shared" si="24"/>
        <v>367</v>
      </c>
      <c r="S66" s="17">
        <f t="shared" si="13"/>
        <v>8.3092384133846107</v>
      </c>
      <c r="T66" s="17">
        <f t="shared" si="14"/>
        <v>10.302332762541054</v>
      </c>
      <c r="U66" s="16">
        <f t="shared" si="15"/>
        <v>9.2384133846099559E-3</v>
      </c>
      <c r="V66" s="16">
        <f t="shared" si="16"/>
        <v>2.3327625410534125E-3</v>
      </c>
      <c r="W66" s="16">
        <f t="shared" si="1"/>
        <v>9.344660255531035E-3</v>
      </c>
      <c r="X66" s="16">
        <f t="shared" si="2"/>
        <v>1.000484859378497E-3</v>
      </c>
      <c r="Y66" s="17">
        <f t="shared" si="17"/>
        <v>8.3441753961525382</v>
      </c>
      <c r="Z66" s="17">
        <f t="shared" si="18"/>
        <v>10.345145114909531</v>
      </c>
      <c r="AA66" s="16">
        <f t="shared" si="19"/>
        <v>4.4175396152537516E-2</v>
      </c>
      <c r="AB66" s="16">
        <f t="shared" si="20"/>
        <v>4.5145114909530548E-2</v>
      </c>
      <c r="AC66" s="16">
        <f t="shared" si="3"/>
        <v>71.035549870856826</v>
      </c>
      <c r="AD66" s="17">
        <f t="shared" si="4"/>
        <v>8.3617559760174078</v>
      </c>
      <c r="AE66" s="17">
        <f t="shared" si="5"/>
        <v>10.355633259608862</v>
      </c>
      <c r="AF66" s="16">
        <f t="shared" si="21"/>
        <v>6.1755976017407122E-2</v>
      </c>
      <c r="AG66" s="16">
        <f t="shared" si="22"/>
        <v>5.5633259608860897E-2</v>
      </c>
      <c r="AH66" s="8">
        <v>15.3</v>
      </c>
      <c r="AI66" s="8">
        <v>13.6</v>
      </c>
      <c r="AJ66" s="8">
        <v>17.2</v>
      </c>
      <c r="AK66" s="8">
        <v>3.1</v>
      </c>
      <c r="AL66" s="8">
        <v>2.4</v>
      </c>
      <c r="AM66" s="8">
        <v>4</v>
      </c>
      <c r="AN66" s="8">
        <v>10.5</v>
      </c>
      <c r="AO66" s="8">
        <v>9.1999999999999993</v>
      </c>
      <c r="AP66" s="8">
        <v>11.9</v>
      </c>
      <c r="AQ66" s="8">
        <v>4.5999999999999996</v>
      </c>
      <c r="AR66" s="8">
        <v>3.2</v>
      </c>
      <c r="AS66" s="8">
        <v>6.6</v>
      </c>
      <c r="AT66" s="8">
        <v>5.6</v>
      </c>
      <c r="AU66" s="8">
        <v>4</v>
      </c>
      <c r="AV66" s="8">
        <v>7.9</v>
      </c>
      <c r="AW66" s="8">
        <v>5.8</v>
      </c>
      <c r="AX66" s="8">
        <v>2.9</v>
      </c>
      <c r="AY66" s="8">
        <v>11.6</v>
      </c>
    </row>
    <row r="67" spans="1:51" x14ac:dyDescent="0.25">
      <c r="A67" s="11" t="s">
        <v>11</v>
      </c>
      <c r="B67" s="12">
        <v>32615</v>
      </c>
      <c r="C67" s="11">
        <v>15.1</v>
      </c>
      <c r="D67" s="27">
        <v>13.9</v>
      </c>
      <c r="E67" s="27">
        <v>16.5</v>
      </c>
      <c r="F67" s="11">
        <v>2012</v>
      </c>
      <c r="G67" s="11" t="s">
        <v>5</v>
      </c>
      <c r="H67" s="14" t="str">
        <f>VLOOKUP(A67,'Data Key'!$A$1:$B$500,2,FALSE)</f>
        <v>Arizona</v>
      </c>
      <c r="I67" s="14" t="str">
        <f t="shared" si="6"/>
        <v>AZ-Arizona</v>
      </c>
      <c r="J67" s="15">
        <f t="shared" si="7"/>
        <v>492</v>
      </c>
      <c r="K67" s="15">
        <f t="shared" si="8"/>
        <v>32123</v>
      </c>
      <c r="L67" s="16">
        <f t="shared" ref="L67:L130" si="25">_xlfn.NORM.S.INV(0.975)*SQRT(J67/B67*(1-J67/B67)/B67)</f>
        <v>1.3228561386028884E-3</v>
      </c>
      <c r="M67" s="17">
        <f t="shared" si="9"/>
        <v>13.762227411910679</v>
      </c>
      <c r="N67" s="17">
        <f t="shared" si="10"/>
        <v>16.407939689116454</v>
      </c>
      <c r="O67" s="16">
        <f t="shared" si="11"/>
        <v>0.13777258808932125</v>
      </c>
      <c r="P67" s="16">
        <f t="shared" si="12"/>
        <v>9.2060310883546492E-2</v>
      </c>
      <c r="Q67" s="16">
        <f t="shared" si="23"/>
        <v>450</v>
      </c>
      <c r="R67" s="16">
        <f t="shared" si="24"/>
        <v>536</v>
      </c>
      <c r="S67" s="17">
        <f t="shared" si="13"/>
        <v>13.797332515713629</v>
      </c>
      <c r="T67" s="17">
        <f t="shared" si="14"/>
        <v>16.434156063161122</v>
      </c>
      <c r="U67" s="16">
        <f t="shared" si="15"/>
        <v>0.10266748428637129</v>
      </c>
      <c r="V67" s="16">
        <f t="shared" si="16"/>
        <v>6.5843936838877681E-2</v>
      </c>
      <c r="W67" s="16">
        <f t="shared" ref="W67:W130" si="26">((J67/B67)+_xlfn.NORM.S.INV(0.975)^2/(2*B67))/(1+_xlfn.NORM.S.INV(0.975)^2/B67)</f>
        <v>1.5142191056475504E-2</v>
      </c>
      <c r="X67" s="16">
        <f t="shared" ref="X67:X130" si="27">_xlfn.NORM.S.INV(0.975)*SQRT(W67*(1-W67)/B67+(_xlfn.NORM.S.INV(0.975)^2/(4*B67^2)))/(1+_xlfn.NORM.S.INV(0.975)^2/B67)</f>
        <v>1.3264708533892861E-3</v>
      </c>
      <c r="Y67" s="17">
        <f t="shared" si="17"/>
        <v>13.815720203086219</v>
      </c>
      <c r="Z67" s="17">
        <f t="shared" si="18"/>
        <v>16.468661909864789</v>
      </c>
      <c r="AA67" s="16">
        <f t="shared" si="19"/>
        <v>8.4279796913781624E-2</v>
      </c>
      <c r="AB67" s="16">
        <f t="shared" si="20"/>
        <v>3.1338090135211161E-2</v>
      </c>
      <c r="AC67" s="16">
        <f t="shared" ref="AC67:AC130" si="28">_xlfn.NORM.S.INV(0.975)*SQRT(_xlfn.NORM.S.INV(0.975)^2-1/B67+4*B67*(J67/B67)*(1-(J67/B67))+(4*(J67/B67)-2))</f>
        <v>86.332227060485877</v>
      </c>
      <c r="AD67" s="17">
        <f t="shared" ref="AD67:AD130" si="29">1000*(2*B67*(J67/B67)+_xlfn.NORM.S.INV(0.975)^2+1-AC67)/(2*B67+2*_xlfn.NORM.S.INV(0.975)^2)</f>
        <v>13.834170549857989</v>
      </c>
      <c r="AE67" s="17">
        <f t="shared" ref="AE67:AE130" si="30">1000*(2*B67*(J67/B67)+_xlfn.NORM.S.INV(0.975)^2+1+AC67)/(2*B67+2*_xlfn.NORM.S.INV(0.975)^2)</f>
        <v>16.480868691160008</v>
      </c>
      <c r="AF67" s="16">
        <f t="shared" si="21"/>
        <v>6.5829450142011581E-2</v>
      </c>
      <c r="AG67" s="16">
        <f t="shared" si="22"/>
        <v>1.913130883999159E-2</v>
      </c>
      <c r="AH67" s="8">
        <v>24.2</v>
      </c>
      <c r="AI67" s="8">
        <v>22</v>
      </c>
      <c r="AJ67" s="8">
        <v>26.7</v>
      </c>
      <c r="AK67" s="8">
        <v>5.7</v>
      </c>
      <c r="AL67" s="8">
        <v>4.7</v>
      </c>
      <c r="AM67" s="8">
        <v>7</v>
      </c>
      <c r="AN67" s="8">
        <v>16.899999999999999</v>
      </c>
      <c r="AO67" s="8">
        <v>15</v>
      </c>
      <c r="AP67" s="8">
        <v>19.100000000000001</v>
      </c>
      <c r="AQ67" s="8">
        <v>19.399999999999999</v>
      </c>
      <c r="AR67" s="8">
        <v>14</v>
      </c>
      <c r="AS67" s="8">
        <v>26.9</v>
      </c>
      <c r="AT67" s="8">
        <v>11.3</v>
      </c>
      <c r="AU67" s="8">
        <v>9.6</v>
      </c>
      <c r="AV67" s="8">
        <v>13.3</v>
      </c>
      <c r="AW67" s="8">
        <v>13.3</v>
      </c>
      <c r="AX67" s="8">
        <v>8.3000000000000007</v>
      </c>
      <c r="AY67" s="8">
        <v>21.4</v>
      </c>
    </row>
    <row r="68" spans="1:51" x14ac:dyDescent="0.25">
      <c r="A68" s="11" t="s">
        <v>18</v>
      </c>
      <c r="B68" s="12">
        <v>14153</v>
      </c>
      <c r="C68" s="11">
        <v>8.8000000000000007</v>
      </c>
      <c r="D68" s="27">
        <v>7.4</v>
      </c>
      <c r="E68" s="27">
        <v>10.5</v>
      </c>
      <c r="F68" s="11">
        <v>2012</v>
      </c>
      <c r="G68" s="11" t="s">
        <v>5</v>
      </c>
      <c r="H68" s="14" t="str">
        <f>VLOOKUP(A68,'Data Key'!$A$1:$B$500,2,FALSE)</f>
        <v>Arkansas</v>
      </c>
      <c r="I68" s="14" t="str">
        <f t="shared" ref="I68:I131" si="31">CONCATENATE(A68,"-",H68)</f>
        <v>AR-Arkansas</v>
      </c>
      <c r="J68" s="15">
        <f t="shared" ref="J68:J131" si="32">ROUND(B68*C68/1000,0)</f>
        <v>125</v>
      </c>
      <c r="K68" s="15">
        <f t="shared" ref="K68:K131" si="33">B68-J68</f>
        <v>14028</v>
      </c>
      <c r="L68" s="16">
        <f t="shared" si="25"/>
        <v>1.5414456486816271E-3</v>
      </c>
      <c r="M68" s="17">
        <f t="shared" ref="M68:M131" si="34">1000*(J68/B68-L68)</f>
        <v>7.2906040934225196</v>
      </c>
      <c r="N68" s="17">
        <f t="shared" ref="N68:N131" si="35">1000*(J68/B68+L68)</f>
        <v>10.373495390785774</v>
      </c>
      <c r="O68" s="16">
        <f t="shared" ref="O68:O131" si="36">ABS($D68-M68)</f>
        <v>0.10939590657748077</v>
      </c>
      <c r="P68" s="16">
        <f t="shared" ref="P68:P131" si="37">ABS($E68-N68)</f>
        <v>0.12650460921422635</v>
      </c>
      <c r="Q68" s="16">
        <f t="shared" si="23"/>
        <v>103</v>
      </c>
      <c r="R68" s="16">
        <f t="shared" si="24"/>
        <v>147</v>
      </c>
      <c r="S68" s="17">
        <f t="shared" ref="S68:S131" si="38">1000*Q68/B68</f>
        <v>7.2776089874938172</v>
      </c>
      <c r="T68" s="17">
        <f t="shared" ref="T68:T131" si="39">1000*R68/B68</f>
        <v>10.386490496714478</v>
      </c>
      <c r="U68" s="16">
        <f t="shared" ref="U68:U131" si="40">ABS($D68-S68)</f>
        <v>0.12239101250618312</v>
      </c>
      <c r="V68" s="16">
        <f t="shared" ref="V68:V131" si="41">ABS($E68-T68)</f>
        <v>0.11350950328552223</v>
      </c>
      <c r="W68" s="16">
        <f t="shared" si="26"/>
        <v>8.9653281616194572E-3</v>
      </c>
      <c r="X68" s="16">
        <f t="shared" si="27"/>
        <v>1.5584238505523319E-3</v>
      </c>
      <c r="Y68" s="17">
        <f t="shared" ref="Y68:Y131" si="42">1000*(W68-X68)</f>
        <v>7.4069043110671258</v>
      </c>
      <c r="Z68" s="17">
        <f t="shared" ref="Z68:Z131" si="43">1000*(W68+X68)</f>
        <v>10.523752012171789</v>
      </c>
      <c r="AA68" s="16">
        <f t="shared" ref="AA68:AA131" si="44">ABS($D68-Y68)</f>
        <v>6.9043110671254126E-3</v>
      </c>
      <c r="AB68" s="16">
        <f t="shared" ref="AB68:AB131" si="45">ABS($E68-Z68)</f>
        <v>2.3752012171788905E-2</v>
      </c>
      <c r="AC68" s="16">
        <f t="shared" si="28"/>
        <v>43.714697314305603</v>
      </c>
      <c r="AD68" s="17">
        <f t="shared" si="29"/>
        <v>7.4567043122052459</v>
      </c>
      <c r="AE68" s="17">
        <f t="shared" si="30"/>
        <v>10.544589236357471</v>
      </c>
      <c r="AF68" s="16">
        <f t="shared" ref="AF68:AF131" si="46">ABS($D68-AD68)</f>
        <v>5.6704312205245522E-2</v>
      </c>
      <c r="AG68" s="16">
        <f t="shared" ref="AG68:AG131" si="47">ABS($E68-AE68)</f>
        <v>4.4589236357470696E-2</v>
      </c>
      <c r="AH68" s="8">
        <v>14.1</v>
      </c>
      <c r="AI68" s="8">
        <v>11.6</v>
      </c>
      <c r="AJ68" s="8">
        <v>17.100000000000001</v>
      </c>
      <c r="AK68" s="8">
        <v>3.4</v>
      </c>
      <c r="AL68" s="8">
        <v>2.2999999999999998</v>
      </c>
      <c r="AM68" s="8">
        <v>5.0999999999999996</v>
      </c>
      <c r="AN68" s="8">
        <v>8.9</v>
      </c>
      <c r="AO68" s="8">
        <v>7.2</v>
      </c>
      <c r="AP68" s="8">
        <v>11.1</v>
      </c>
      <c r="AQ68" s="8">
        <v>8</v>
      </c>
      <c r="AR68" s="8">
        <v>5.6</v>
      </c>
      <c r="AS68" s="8">
        <v>11.5</v>
      </c>
      <c r="AT68" s="8" t="s">
        <v>236</v>
      </c>
      <c r="AU68" s="8" t="s">
        <v>236</v>
      </c>
      <c r="AV68" s="8" t="s">
        <v>236</v>
      </c>
      <c r="AW68" s="8" t="s">
        <v>236</v>
      </c>
      <c r="AX68" s="8" t="s">
        <v>236</v>
      </c>
      <c r="AY68" s="8" t="s">
        <v>236</v>
      </c>
    </row>
    <row r="69" spans="1:51" x14ac:dyDescent="0.25">
      <c r="A69" s="11" t="s">
        <v>19</v>
      </c>
      <c r="B69" s="12">
        <v>40538</v>
      </c>
      <c r="C69" s="11">
        <v>10.8</v>
      </c>
      <c r="D69" s="27">
        <v>9.8000000000000007</v>
      </c>
      <c r="E69" s="27">
        <v>11.8</v>
      </c>
      <c r="F69" s="11">
        <v>2012</v>
      </c>
      <c r="G69" s="11" t="s">
        <v>5</v>
      </c>
      <c r="H69" s="14" t="str">
        <f>VLOOKUP(A69,'Data Key'!$A$1:$B$500,2,FALSE)</f>
        <v>Colorado</v>
      </c>
      <c r="I69" s="14" t="str">
        <f t="shared" si="31"/>
        <v>CO-Colorado</v>
      </c>
      <c r="J69" s="15">
        <f t="shared" si="32"/>
        <v>438</v>
      </c>
      <c r="K69" s="15">
        <f t="shared" si="33"/>
        <v>40100</v>
      </c>
      <c r="L69" s="16">
        <f t="shared" si="25"/>
        <v>1.0063843048068795E-3</v>
      </c>
      <c r="M69" s="17">
        <f t="shared" si="34"/>
        <v>9.7982927882909543</v>
      </c>
      <c r="N69" s="17">
        <f t="shared" si="35"/>
        <v>11.811061397904714</v>
      </c>
      <c r="O69" s="16">
        <f t="shared" si="36"/>
        <v>1.7072117090464189E-3</v>
      </c>
      <c r="P69" s="16">
        <f t="shared" si="37"/>
        <v>1.1061397904713388E-2</v>
      </c>
      <c r="Q69" s="16">
        <f t="shared" ref="Q69:Q132" si="48">_xlfn.BINOM.INV(B69, C69/1000, 0.025)</f>
        <v>397</v>
      </c>
      <c r="R69" s="16">
        <f t="shared" ref="R69:R132" si="49">_xlfn.BINOM.INV(B69, C69/1000, 0.975)</f>
        <v>479</v>
      </c>
      <c r="S69" s="17">
        <f t="shared" si="38"/>
        <v>9.793280378903745</v>
      </c>
      <c r="T69" s="17">
        <f t="shared" si="39"/>
        <v>11.816073807291923</v>
      </c>
      <c r="U69" s="16">
        <f t="shared" si="40"/>
        <v>6.719621096255679E-3</v>
      </c>
      <c r="V69" s="16">
        <f t="shared" si="41"/>
        <v>1.6073807291922648E-2</v>
      </c>
      <c r="W69" s="16">
        <f t="shared" si="26"/>
        <v>1.0851029789980924E-2</v>
      </c>
      <c r="X69" s="16">
        <f t="shared" si="27"/>
        <v>1.009533807797496E-3</v>
      </c>
      <c r="Y69" s="17">
        <f t="shared" si="42"/>
        <v>9.841495982183428</v>
      </c>
      <c r="Z69" s="17">
        <f t="shared" si="43"/>
        <v>11.86056359777842</v>
      </c>
      <c r="AA69" s="16">
        <f t="shared" si="44"/>
        <v>4.1495982183427316E-2</v>
      </c>
      <c r="AB69" s="16">
        <f t="shared" si="45"/>
        <v>6.0563597778418909E-2</v>
      </c>
      <c r="AC69" s="16">
        <f t="shared" si="28"/>
        <v>81.637966933596971</v>
      </c>
      <c r="AD69" s="17">
        <f t="shared" si="29"/>
        <v>9.8565267773895648</v>
      </c>
      <c r="AE69" s="17">
        <f t="shared" si="30"/>
        <v>11.870198677727851</v>
      </c>
      <c r="AF69" s="16">
        <f t="shared" si="46"/>
        <v>5.6526777389564131E-2</v>
      </c>
      <c r="AG69" s="16">
        <f t="shared" si="47"/>
        <v>7.0198677727850267E-2</v>
      </c>
      <c r="AH69" s="8">
        <v>17.100000000000001</v>
      </c>
      <c r="AI69" s="8">
        <v>15.4</v>
      </c>
      <c r="AJ69" s="8">
        <v>19</v>
      </c>
      <c r="AK69" s="8">
        <v>4.2</v>
      </c>
      <c r="AL69" s="8">
        <v>3.4</v>
      </c>
      <c r="AM69" s="8">
        <v>5.2</v>
      </c>
      <c r="AN69" s="8">
        <v>12.2</v>
      </c>
      <c r="AO69" s="8">
        <v>10.9</v>
      </c>
      <c r="AP69" s="8">
        <v>13.8</v>
      </c>
      <c r="AQ69" s="8">
        <v>10.5</v>
      </c>
      <c r="AR69" s="8">
        <v>7.2</v>
      </c>
      <c r="AS69" s="8">
        <v>15.1</v>
      </c>
      <c r="AT69" s="8">
        <v>6.5</v>
      </c>
      <c r="AU69" s="8">
        <v>5.2</v>
      </c>
      <c r="AV69" s="8">
        <v>8</v>
      </c>
      <c r="AW69" s="8">
        <v>8.4</v>
      </c>
      <c r="AX69" s="8">
        <v>5.2</v>
      </c>
      <c r="AY69" s="8">
        <v>13.5</v>
      </c>
    </row>
    <row r="70" spans="1:51" x14ac:dyDescent="0.25">
      <c r="A70" s="11" t="s">
        <v>12</v>
      </c>
      <c r="B70" s="12">
        <v>49720</v>
      </c>
      <c r="C70" s="11">
        <v>15.5</v>
      </c>
      <c r="D70" s="27">
        <v>14.5</v>
      </c>
      <c r="E70" s="27">
        <v>16.600000000000001</v>
      </c>
      <c r="F70" s="11">
        <v>2012</v>
      </c>
      <c r="G70" s="11" t="s">
        <v>5</v>
      </c>
      <c r="H70" s="14" t="str">
        <f>VLOOKUP(A70,'Data Key'!$A$1:$B$500,2,FALSE)</f>
        <v>Georgia</v>
      </c>
      <c r="I70" s="14" t="str">
        <f t="shared" si="31"/>
        <v>GA-Georgia</v>
      </c>
      <c r="J70" s="15">
        <f t="shared" si="32"/>
        <v>771</v>
      </c>
      <c r="K70" s="15">
        <f t="shared" si="33"/>
        <v>48949</v>
      </c>
      <c r="L70" s="16">
        <f t="shared" si="25"/>
        <v>1.0860517306965484E-3</v>
      </c>
      <c r="M70" s="17">
        <f t="shared" si="34"/>
        <v>14.420786563752365</v>
      </c>
      <c r="N70" s="17">
        <f t="shared" si="35"/>
        <v>16.592890025145461</v>
      </c>
      <c r="O70" s="16">
        <f t="shared" si="36"/>
        <v>7.9213436247634661E-2</v>
      </c>
      <c r="P70" s="16">
        <f t="shared" si="37"/>
        <v>7.1099748545400132E-3</v>
      </c>
      <c r="Q70" s="16">
        <f t="shared" si="48"/>
        <v>717</v>
      </c>
      <c r="R70" s="16">
        <f t="shared" si="49"/>
        <v>825</v>
      </c>
      <c r="S70" s="17">
        <f t="shared" si="38"/>
        <v>14.420756234915528</v>
      </c>
      <c r="T70" s="17">
        <f t="shared" si="39"/>
        <v>16.592920353982301</v>
      </c>
      <c r="U70" s="16">
        <f t="shared" si="40"/>
        <v>7.9243765084472173E-2</v>
      </c>
      <c r="V70" s="16">
        <f t="shared" si="41"/>
        <v>7.0796460177007248E-3</v>
      </c>
      <c r="W70" s="16">
        <f t="shared" si="26"/>
        <v>1.5544268237007577E-2</v>
      </c>
      <c r="X70" s="16">
        <f t="shared" si="27"/>
        <v>1.0879429741036267E-3</v>
      </c>
      <c r="Y70" s="17">
        <f t="shared" si="42"/>
        <v>14.456325262903949</v>
      </c>
      <c r="Z70" s="17">
        <f t="shared" si="43"/>
        <v>16.632211211111201</v>
      </c>
      <c r="AA70" s="16">
        <f t="shared" si="44"/>
        <v>4.3674737096051075E-2</v>
      </c>
      <c r="AB70" s="16">
        <f t="shared" si="45"/>
        <v>3.2211211111199844E-2</v>
      </c>
      <c r="AC70" s="16">
        <f t="shared" si="28"/>
        <v>108.03083199386593</v>
      </c>
      <c r="AD70" s="17">
        <f t="shared" si="29"/>
        <v>14.468015589849326</v>
      </c>
      <c r="AE70" s="17">
        <f t="shared" si="30"/>
        <v>16.640631961079066</v>
      </c>
      <c r="AF70" s="16">
        <f t="shared" si="46"/>
        <v>3.1984410150673881E-2</v>
      </c>
      <c r="AG70" s="16">
        <f t="shared" si="47"/>
        <v>4.0631961079064638E-2</v>
      </c>
      <c r="AH70" s="8">
        <v>25.6</v>
      </c>
      <c r="AI70" s="8">
        <v>23.7</v>
      </c>
      <c r="AJ70" s="8">
        <v>27.6</v>
      </c>
      <c r="AK70" s="8">
        <v>5.2</v>
      </c>
      <c r="AL70" s="8">
        <v>4.3</v>
      </c>
      <c r="AM70" s="8">
        <v>6.1</v>
      </c>
      <c r="AN70" s="8">
        <v>18.3</v>
      </c>
      <c r="AO70" s="8">
        <v>16.3</v>
      </c>
      <c r="AP70" s="8">
        <v>20.5</v>
      </c>
      <c r="AQ70" s="8">
        <v>13.7</v>
      </c>
      <c r="AR70" s="8">
        <v>12.2</v>
      </c>
      <c r="AS70" s="8">
        <v>15.4</v>
      </c>
      <c r="AT70" s="8">
        <v>9</v>
      </c>
      <c r="AU70" s="8">
        <v>7.2</v>
      </c>
      <c r="AV70" s="8">
        <v>11.2</v>
      </c>
      <c r="AW70" s="8">
        <v>13.7</v>
      </c>
      <c r="AX70" s="8">
        <v>10.3</v>
      </c>
      <c r="AY70" s="8">
        <v>18.100000000000001</v>
      </c>
    </row>
    <row r="71" spans="1:51" x14ac:dyDescent="0.25">
      <c r="A71" s="11" t="s">
        <v>13</v>
      </c>
      <c r="B71" s="12">
        <v>9577</v>
      </c>
      <c r="C71" s="11">
        <v>18.2</v>
      </c>
      <c r="D71" s="27">
        <v>15.7</v>
      </c>
      <c r="E71" s="27">
        <v>21</v>
      </c>
      <c r="F71" s="11">
        <v>2012</v>
      </c>
      <c r="G71" s="11" t="s">
        <v>5</v>
      </c>
      <c r="H71" s="14" t="str">
        <f>VLOOKUP(A71,'Data Key'!$A$1:$B$500,2,FALSE)</f>
        <v>Maryland</v>
      </c>
      <c r="I71" s="14" t="str">
        <f t="shared" si="31"/>
        <v>MD-Maryland</v>
      </c>
      <c r="J71" s="15">
        <f t="shared" si="32"/>
        <v>174</v>
      </c>
      <c r="K71" s="15">
        <f t="shared" si="33"/>
        <v>9403</v>
      </c>
      <c r="L71" s="16">
        <f t="shared" si="25"/>
        <v>2.6749255689905963E-3</v>
      </c>
      <c r="M71" s="17">
        <f t="shared" si="34"/>
        <v>15.493603197846619</v>
      </c>
      <c r="N71" s="17">
        <f t="shared" si="35"/>
        <v>20.843454335827811</v>
      </c>
      <c r="O71" s="16">
        <f t="shared" si="36"/>
        <v>0.20639680215337997</v>
      </c>
      <c r="P71" s="16">
        <f t="shared" si="37"/>
        <v>0.15654566417218874</v>
      </c>
      <c r="Q71" s="16">
        <f t="shared" si="48"/>
        <v>149</v>
      </c>
      <c r="R71" s="16">
        <f t="shared" si="49"/>
        <v>200</v>
      </c>
      <c r="S71" s="17">
        <f t="shared" si="38"/>
        <v>15.558107967004281</v>
      </c>
      <c r="T71" s="17">
        <f t="shared" si="39"/>
        <v>20.883366398663465</v>
      </c>
      <c r="U71" s="16">
        <f t="shared" si="40"/>
        <v>0.14189203299571851</v>
      </c>
      <c r="V71" s="16">
        <f t="shared" si="41"/>
        <v>0.11663360133653455</v>
      </c>
      <c r="W71" s="16">
        <f t="shared" si="26"/>
        <v>1.8361720123067471E-2</v>
      </c>
      <c r="X71" s="16">
        <f t="shared" si="27"/>
        <v>2.6952331454751727E-3</v>
      </c>
      <c r="Y71" s="17">
        <f t="shared" si="42"/>
        <v>15.666486977592299</v>
      </c>
      <c r="Z71" s="17">
        <f t="shared" si="43"/>
        <v>21.056953268542642</v>
      </c>
      <c r="AA71" s="16">
        <f t="shared" si="44"/>
        <v>3.3513022407699822E-2</v>
      </c>
      <c r="AB71" s="16">
        <f t="shared" si="45"/>
        <v>5.6953268542642377E-2</v>
      </c>
      <c r="AC71" s="16">
        <f t="shared" si="28"/>
        <v>51.307227726678938</v>
      </c>
      <c r="AD71" s="17">
        <f t="shared" si="29"/>
        <v>15.736312535283881</v>
      </c>
      <c r="AE71" s="17">
        <f t="shared" si="30"/>
        <v>21.091502676692855</v>
      </c>
      <c r="AF71" s="16">
        <f t="shared" si="46"/>
        <v>3.6312535283881786E-2</v>
      </c>
      <c r="AG71" s="16">
        <f t="shared" si="47"/>
        <v>9.1502676692854834E-2</v>
      </c>
      <c r="AH71" s="8">
        <v>29.4</v>
      </c>
      <c r="AI71" s="8">
        <v>25</v>
      </c>
      <c r="AJ71" s="8">
        <v>34.6</v>
      </c>
      <c r="AK71" s="8">
        <v>6.2</v>
      </c>
      <c r="AL71" s="8">
        <v>4.3</v>
      </c>
      <c r="AM71" s="8">
        <v>9</v>
      </c>
      <c r="AN71" s="8">
        <v>18.5</v>
      </c>
      <c r="AO71" s="8">
        <v>15.1</v>
      </c>
      <c r="AP71" s="8">
        <v>22.7</v>
      </c>
      <c r="AQ71" s="8">
        <v>18.600000000000001</v>
      </c>
      <c r="AR71" s="8">
        <v>14.4</v>
      </c>
      <c r="AS71" s="8">
        <v>24</v>
      </c>
      <c r="AT71" s="8">
        <v>12.2</v>
      </c>
      <c r="AU71" s="8">
        <v>6.1</v>
      </c>
      <c r="AV71" s="8">
        <v>24.4</v>
      </c>
      <c r="AW71" s="8">
        <v>10.1</v>
      </c>
      <c r="AX71" s="8">
        <v>4.8</v>
      </c>
      <c r="AY71" s="8">
        <v>21.1</v>
      </c>
    </row>
    <row r="72" spans="1:51" x14ac:dyDescent="0.25">
      <c r="A72" s="11" t="s">
        <v>20</v>
      </c>
      <c r="B72" s="12">
        <v>25870</v>
      </c>
      <c r="C72" s="11">
        <v>11.6</v>
      </c>
      <c r="D72" s="27">
        <v>10.4</v>
      </c>
      <c r="E72" s="27">
        <v>13</v>
      </c>
      <c r="F72" s="11">
        <v>2012</v>
      </c>
      <c r="G72" s="11" t="s">
        <v>5</v>
      </c>
      <c r="H72" s="14" t="str">
        <f>VLOOKUP(A72,'Data Key'!$A$1:$B$500,2,FALSE)</f>
        <v>Missouri</v>
      </c>
      <c r="I72" s="14" t="str">
        <f t="shared" si="31"/>
        <v>MO-Missouri</v>
      </c>
      <c r="J72" s="15">
        <f t="shared" si="32"/>
        <v>300</v>
      </c>
      <c r="K72" s="15">
        <f t="shared" si="33"/>
        <v>25570</v>
      </c>
      <c r="L72" s="16">
        <f t="shared" si="25"/>
        <v>1.3046062035727622E-3</v>
      </c>
      <c r="M72" s="17">
        <f t="shared" si="34"/>
        <v>10.291837553675016</v>
      </c>
      <c r="N72" s="17">
        <f t="shared" si="35"/>
        <v>12.90104996082054</v>
      </c>
      <c r="O72" s="16">
        <f t="shared" si="36"/>
        <v>0.10816244632498417</v>
      </c>
      <c r="P72" s="16">
        <f t="shared" si="37"/>
        <v>9.8950039179459992E-2</v>
      </c>
      <c r="Q72" s="16">
        <f t="shared" si="48"/>
        <v>267</v>
      </c>
      <c r="R72" s="16">
        <f t="shared" si="49"/>
        <v>334</v>
      </c>
      <c r="S72" s="17">
        <f t="shared" si="38"/>
        <v>10.320834943950523</v>
      </c>
      <c r="T72" s="17">
        <f t="shared" si="39"/>
        <v>12.910707383069193</v>
      </c>
      <c r="U72" s="16">
        <f t="shared" si="40"/>
        <v>7.9165056049477656E-2</v>
      </c>
      <c r="V72" s="16">
        <f t="shared" si="41"/>
        <v>8.9292616930807256E-2</v>
      </c>
      <c r="W72" s="16">
        <f t="shared" si="26"/>
        <v>1.1668956459011571E-2</v>
      </c>
      <c r="X72" s="16">
        <f t="shared" si="27"/>
        <v>1.3105405704267959E-3</v>
      </c>
      <c r="Y72" s="17">
        <f t="shared" si="42"/>
        <v>10.358415888584775</v>
      </c>
      <c r="Z72" s="17">
        <f t="shared" si="43"/>
        <v>12.979497029438368</v>
      </c>
      <c r="AA72" s="16">
        <f t="shared" si="44"/>
        <v>4.1584111415225777E-2</v>
      </c>
      <c r="AB72" s="16">
        <f t="shared" si="45"/>
        <v>2.0502970561631528E-2</v>
      </c>
      <c r="AC72" s="16">
        <f t="shared" si="28"/>
        <v>67.554021347544236</v>
      </c>
      <c r="AD72" s="17">
        <f t="shared" si="29"/>
        <v>10.38283082796703</v>
      </c>
      <c r="AE72" s="17">
        <f t="shared" si="30"/>
        <v>12.9937311635457</v>
      </c>
      <c r="AF72" s="16">
        <f t="shared" si="46"/>
        <v>1.7169172032970081E-2</v>
      </c>
      <c r="AG72" s="16">
        <f t="shared" si="47"/>
        <v>6.2688364542999864E-3</v>
      </c>
      <c r="AH72" s="8">
        <v>18.899999999999999</v>
      </c>
      <c r="AI72" s="8">
        <v>16.7</v>
      </c>
      <c r="AJ72" s="8">
        <v>21.4</v>
      </c>
      <c r="AK72" s="8">
        <v>3.8</v>
      </c>
      <c r="AL72" s="8">
        <v>2.8</v>
      </c>
      <c r="AM72" s="8">
        <v>5</v>
      </c>
      <c r="AN72" s="8">
        <v>12</v>
      </c>
      <c r="AO72" s="8">
        <v>10.5</v>
      </c>
      <c r="AP72" s="8">
        <v>13.8</v>
      </c>
      <c r="AQ72" s="8">
        <v>9</v>
      </c>
      <c r="AR72" s="8">
        <v>7</v>
      </c>
      <c r="AS72" s="8">
        <v>11.7</v>
      </c>
      <c r="AT72" s="8">
        <v>8.1</v>
      </c>
      <c r="AU72" s="8">
        <v>4.2</v>
      </c>
      <c r="AV72" s="8">
        <v>15.6</v>
      </c>
      <c r="AW72" s="8" t="s">
        <v>236</v>
      </c>
      <c r="AX72" s="8" t="s">
        <v>236</v>
      </c>
      <c r="AY72" s="8" t="s">
        <v>236</v>
      </c>
    </row>
    <row r="73" spans="1:51" x14ac:dyDescent="0.25">
      <c r="A73" s="11" t="s">
        <v>14</v>
      </c>
      <c r="B73" s="12">
        <v>32581</v>
      </c>
      <c r="C73" s="11">
        <v>24.6</v>
      </c>
      <c r="D73" s="27">
        <v>23</v>
      </c>
      <c r="E73" s="27">
        <v>26.4</v>
      </c>
      <c r="F73" s="11">
        <v>2012</v>
      </c>
      <c r="G73" s="11" t="s">
        <v>5</v>
      </c>
      <c r="H73" s="14" t="str">
        <f>VLOOKUP(A73,'Data Key'!$A$1:$B$500,2,FALSE)</f>
        <v>New Jersey</v>
      </c>
      <c r="I73" s="14" t="str">
        <f t="shared" si="31"/>
        <v>NJ-New Jersey</v>
      </c>
      <c r="J73" s="15">
        <f t="shared" si="32"/>
        <v>801</v>
      </c>
      <c r="K73" s="15">
        <f t="shared" si="33"/>
        <v>31780</v>
      </c>
      <c r="L73" s="16">
        <f t="shared" si="25"/>
        <v>1.6814915171217092E-3</v>
      </c>
      <c r="M73" s="17">
        <f t="shared" si="34"/>
        <v>22.903389241602699</v>
      </c>
      <c r="N73" s="17">
        <f t="shared" si="35"/>
        <v>26.26637227584612</v>
      </c>
      <c r="O73" s="16">
        <f t="shared" si="36"/>
        <v>9.66107583973006E-2</v>
      </c>
      <c r="P73" s="16">
        <f t="shared" si="37"/>
        <v>0.1336277241538788</v>
      </c>
      <c r="Q73" s="16">
        <f t="shared" si="48"/>
        <v>747</v>
      </c>
      <c r="R73" s="16">
        <f t="shared" si="49"/>
        <v>857</v>
      </c>
      <c r="S73" s="17">
        <f t="shared" si="38"/>
        <v>22.92747306712501</v>
      </c>
      <c r="T73" s="17">
        <f t="shared" si="39"/>
        <v>26.303673920383044</v>
      </c>
      <c r="U73" s="16">
        <f t="shared" si="40"/>
        <v>7.2526932874989569E-2</v>
      </c>
      <c r="V73" s="16">
        <f t="shared" si="41"/>
        <v>9.6326079616954274E-2</v>
      </c>
      <c r="W73" s="16">
        <f t="shared" si="26"/>
        <v>2.4640927911987645E-2</v>
      </c>
      <c r="X73" s="16">
        <f t="shared" si="27"/>
        <v>1.6841921312033947E-3</v>
      </c>
      <c r="Y73" s="17">
        <f t="shared" si="42"/>
        <v>22.95673578078425</v>
      </c>
      <c r="Z73" s="17">
        <f t="shared" si="43"/>
        <v>26.325120043191042</v>
      </c>
      <c r="AA73" s="16">
        <f t="shared" si="44"/>
        <v>4.3264219215750188E-2</v>
      </c>
      <c r="AB73" s="16">
        <f t="shared" si="45"/>
        <v>7.4879956808956649E-2</v>
      </c>
      <c r="AC73" s="16">
        <f t="shared" si="28"/>
        <v>109.60334871380795</v>
      </c>
      <c r="AD73" s="17">
        <f t="shared" si="29"/>
        <v>22.97445749427737</v>
      </c>
      <c r="AE73" s="17">
        <f t="shared" si="30"/>
        <v>26.338087446330992</v>
      </c>
      <c r="AF73" s="16">
        <f t="shared" si="46"/>
        <v>2.5542505722629727E-2</v>
      </c>
      <c r="AG73" s="16">
        <f t="shared" si="47"/>
        <v>6.1912553669007053E-2</v>
      </c>
      <c r="AH73" s="8">
        <v>39.1</v>
      </c>
      <c r="AI73" s="8">
        <v>36.200000000000003</v>
      </c>
      <c r="AJ73" s="8">
        <v>42.2</v>
      </c>
      <c r="AK73" s="8">
        <v>9.3000000000000007</v>
      </c>
      <c r="AL73" s="8">
        <v>7.9</v>
      </c>
      <c r="AM73" s="8">
        <v>10.9</v>
      </c>
      <c r="AN73" s="8">
        <v>26.6</v>
      </c>
      <c r="AO73" s="8">
        <v>24</v>
      </c>
      <c r="AP73" s="8">
        <v>29.5</v>
      </c>
      <c r="AQ73" s="8">
        <v>23.7</v>
      </c>
      <c r="AR73" s="8">
        <v>20.3</v>
      </c>
      <c r="AS73" s="8">
        <v>27.5</v>
      </c>
      <c r="AT73" s="8">
        <v>17.600000000000001</v>
      </c>
      <c r="AU73" s="8">
        <v>15.1</v>
      </c>
      <c r="AV73" s="8">
        <v>20.399999999999999</v>
      </c>
      <c r="AW73" s="8">
        <v>21.9</v>
      </c>
      <c r="AX73" s="8">
        <v>16</v>
      </c>
      <c r="AY73" s="8">
        <v>30</v>
      </c>
    </row>
    <row r="74" spans="1:51" x14ac:dyDescent="0.25">
      <c r="A74" s="11" t="s">
        <v>21</v>
      </c>
      <c r="B74" s="12">
        <v>38913</v>
      </c>
      <c r="C74" s="11">
        <v>16.8</v>
      </c>
      <c r="D74" s="27">
        <v>15.6</v>
      </c>
      <c r="E74" s="27">
        <v>18.100000000000001</v>
      </c>
      <c r="F74" s="11">
        <v>2012</v>
      </c>
      <c r="G74" s="11" t="s">
        <v>5</v>
      </c>
      <c r="H74" s="14" t="str">
        <f>VLOOKUP(A74,'Data Key'!$A$1:$B$500,2,FALSE)</f>
        <v>North Carolina</v>
      </c>
      <c r="I74" s="14" t="str">
        <f t="shared" si="31"/>
        <v>NC-North Carolina</v>
      </c>
      <c r="J74" s="15">
        <f t="shared" si="32"/>
        <v>654</v>
      </c>
      <c r="K74" s="15">
        <f t="shared" si="33"/>
        <v>38259</v>
      </c>
      <c r="L74" s="16">
        <f t="shared" si="25"/>
        <v>1.2772082092619636E-3</v>
      </c>
      <c r="M74" s="17">
        <f t="shared" si="34"/>
        <v>15.529514479813665</v>
      </c>
      <c r="N74" s="17">
        <f t="shared" si="35"/>
        <v>18.083930898337595</v>
      </c>
      <c r="O74" s="16">
        <f t="shared" si="36"/>
        <v>7.0485520186334583E-2</v>
      </c>
      <c r="P74" s="16">
        <f t="shared" si="37"/>
        <v>1.6069101662406382E-2</v>
      </c>
      <c r="Q74" s="16">
        <f t="shared" si="48"/>
        <v>605</v>
      </c>
      <c r="R74" s="16">
        <f t="shared" si="49"/>
        <v>704</v>
      </c>
      <c r="S74" s="17">
        <f t="shared" si="38"/>
        <v>15.547503405031737</v>
      </c>
      <c r="T74" s="17">
        <f t="shared" si="39"/>
        <v>18.091640325855114</v>
      </c>
      <c r="U74" s="16">
        <f t="shared" si="40"/>
        <v>5.2496594968262755E-2</v>
      </c>
      <c r="V74" s="16">
        <f t="shared" si="41"/>
        <v>8.3596741448879186E-3</v>
      </c>
      <c r="W74" s="16">
        <f t="shared" si="26"/>
        <v>1.6854418416880013E-2</v>
      </c>
      <c r="X74" s="16">
        <f t="shared" si="27"/>
        <v>1.2798139562907086E-3</v>
      </c>
      <c r="Y74" s="17">
        <f t="shared" si="42"/>
        <v>15.574604460589303</v>
      </c>
      <c r="Z74" s="17">
        <f t="shared" si="43"/>
        <v>18.134232373170722</v>
      </c>
      <c r="AA74" s="16">
        <f t="shared" si="44"/>
        <v>2.5395539410697054E-2</v>
      </c>
      <c r="AB74" s="16">
        <f t="shared" si="45"/>
        <v>3.4232373170720365E-2</v>
      </c>
      <c r="AC74" s="16">
        <f t="shared" si="28"/>
        <v>99.436880735140448</v>
      </c>
      <c r="AD74" s="17">
        <f t="shared" si="29"/>
        <v>15.589710426133895</v>
      </c>
      <c r="AE74" s="17">
        <f t="shared" si="30"/>
        <v>18.144822223692238</v>
      </c>
      <c r="AF74" s="16">
        <f t="shared" si="46"/>
        <v>1.0289573866105073E-2</v>
      </c>
      <c r="AG74" s="16">
        <f t="shared" si="47"/>
        <v>4.4822223692236207E-2</v>
      </c>
      <c r="AH74" s="8">
        <v>27.5</v>
      </c>
      <c r="AI74" s="8">
        <v>25.3</v>
      </c>
      <c r="AJ74" s="8">
        <v>29.9</v>
      </c>
      <c r="AK74" s="8">
        <v>6</v>
      </c>
      <c r="AL74" s="8">
        <v>5</v>
      </c>
      <c r="AM74" s="8">
        <v>7.2</v>
      </c>
      <c r="AN74" s="8">
        <v>18.899999999999999</v>
      </c>
      <c r="AO74" s="8">
        <v>17.100000000000001</v>
      </c>
      <c r="AP74" s="8">
        <v>20.8</v>
      </c>
      <c r="AQ74" s="8">
        <v>15.5</v>
      </c>
      <c r="AR74" s="8">
        <v>13.2</v>
      </c>
      <c r="AS74" s="8">
        <v>18.2</v>
      </c>
      <c r="AT74" s="8">
        <v>9.1</v>
      </c>
      <c r="AU74" s="8">
        <v>7</v>
      </c>
      <c r="AV74" s="8">
        <v>11.7</v>
      </c>
      <c r="AW74" s="8">
        <v>18.399999999999999</v>
      </c>
      <c r="AX74" s="8">
        <v>13.2</v>
      </c>
      <c r="AY74" s="8">
        <v>25.6</v>
      </c>
    </row>
    <row r="75" spans="1:51" x14ac:dyDescent="0.25">
      <c r="A75" s="11" t="s">
        <v>15</v>
      </c>
      <c r="B75" s="12">
        <v>24356</v>
      </c>
      <c r="C75" s="11">
        <v>12.4</v>
      </c>
      <c r="D75" s="27">
        <v>11.1</v>
      </c>
      <c r="E75" s="27">
        <v>13.9</v>
      </c>
      <c r="F75" s="11">
        <v>2012</v>
      </c>
      <c r="G75" s="11" t="s">
        <v>5</v>
      </c>
      <c r="H75" s="14" t="str">
        <f>VLOOKUP(A75,'Data Key'!$A$1:$B$500,2,FALSE)</f>
        <v>South Carolina</v>
      </c>
      <c r="I75" s="14" t="str">
        <f t="shared" si="31"/>
        <v>SC-South Carolina</v>
      </c>
      <c r="J75" s="15">
        <f t="shared" si="32"/>
        <v>302</v>
      </c>
      <c r="K75" s="15">
        <f t="shared" si="33"/>
        <v>24054</v>
      </c>
      <c r="L75" s="16">
        <f t="shared" si="25"/>
        <v>1.3897486720940184E-3</v>
      </c>
      <c r="M75" s="17">
        <f t="shared" si="34"/>
        <v>11.009660097818937</v>
      </c>
      <c r="N75" s="17">
        <f t="shared" si="35"/>
        <v>13.789157442006976</v>
      </c>
      <c r="O75" s="16">
        <f t="shared" si="36"/>
        <v>9.033990218106247E-2</v>
      </c>
      <c r="P75" s="16">
        <f t="shared" si="37"/>
        <v>0.11084255799302412</v>
      </c>
      <c r="Q75" s="16">
        <f t="shared" si="48"/>
        <v>269</v>
      </c>
      <c r="R75" s="16">
        <f t="shared" si="49"/>
        <v>336</v>
      </c>
      <c r="S75" s="17">
        <f t="shared" si="38"/>
        <v>11.044506487107899</v>
      </c>
      <c r="T75" s="17">
        <f t="shared" si="39"/>
        <v>13.795368697651503</v>
      </c>
      <c r="U75" s="16">
        <f t="shared" si="40"/>
        <v>5.5493512892100583E-2</v>
      </c>
      <c r="V75" s="16">
        <f t="shared" si="41"/>
        <v>0.10463130234849771</v>
      </c>
      <c r="W75" s="16">
        <f t="shared" si="26"/>
        <v>1.2476301618141172E-2</v>
      </c>
      <c r="X75" s="16">
        <f t="shared" si="27"/>
        <v>1.3960055622778487E-3</v>
      </c>
      <c r="Y75" s="17">
        <f t="shared" si="42"/>
        <v>11.080296055863323</v>
      </c>
      <c r="Z75" s="17">
        <f t="shared" si="43"/>
        <v>13.872307180419021</v>
      </c>
      <c r="AA75" s="16">
        <f t="shared" si="44"/>
        <v>1.9703944136676199E-2</v>
      </c>
      <c r="AB75" s="16">
        <f t="shared" si="45"/>
        <v>2.7692819580979133E-2</v>
      </c>
      <c r="AC75" s="16">
        <f t="shared" si="28"/>
        <v>67.751068455084138</v>
      </c>
      <c r="AD75" s="17">
        <f t="shared" si="29"/>
        <v>11.106196878996544</v>
      </c>
      <c r="AE75" s="17">
        <f t="shared" si="30"/>
        <v>13.887457527577302</v>
      </c>
      <c r="AF75" s="16">
        <f t="shared" si="46"/>
        <v>6.1968789965440862E-3</v>
      </c>
      <c r="AG75" s="16">
        <f t="shared" si="47"/>
        <v>1.2542472422698125E-2</v>
      </c>
      <c r="AH75" s="8">
        <v>19.899999999999999</v>
      </c>
      <c r="AI75" s="8">
        <v>17.600000000000001</v>
      </c>
      <c r="AJ75" s="8">
        <v>22.5</v>
      </c>
      <c r="AK75" s="8">
        <v>4.5999999999999996</v>
      </c>
      <c r="AL75" s="8">
        <v>3.5</v>
      </c>
      <c r="AM75" s="8">
        <v>6</v>
      </c>
      <c r="AN75" s="8">
        <v>12.7</v>
      </c>
      <c r="AO75" s="8">
        <v>10.8</v>
      </c>
      <c r="AP75" s="8">
        <v>14.8</v>
      </c>
      <c r="AQ75" s="8">
        <v>10.6</v>
      </c>
      <c r="AR75" s="8">
        <v>8.6999999999999993</v>
      </c>
      <c r="AS75" s="8">
        <v>12.9</v>
      </c>
      <c r="AT75" s="8">
        <v>6.6</v>
      </c>
      <c r="AU75" s="8">
        <v>3.8</v>
      </c>
      <c r="AV75" s="8">
        <v>11.4</v>
      </c>
      <c r="AW75" s="8" t="s">
        <v>236</v>
      </c>
      <c r="AX75" s="8" t="s">
        <v>236</v>
      </c>
      <c r="AY75" s="8" t="s">
        <v>236</v>
      </c>
    </row>
    <row r="76" spans="1:51" x14ac:dyDescent="0.25">
      <c r="A76" s="11" t="s">
        <v>23</v>
      </c>
      <c r="B76" s="12">
        <v>24945</v>
      </c>
      <c r="C76" s="11">
        <v>17.3</v>
      </c>
      <c r="D76" s="27">
        <v>15.7</v>
      </c>
      <c r="E76" s="27">
        <v>19</v>
      </c>
      <c r="F76" s="11">
        <v>2012</v>
      </c>
      <c r="G76" s="11" t="s">
        <v>5</v>
      </c>
      <c r="H76" s="14" t="str">
        <f>VLOOKUP(A76,'Data Key'!$A$1:$B$500,2,FALSE)</f>
        <v>Utah</v>
      </c>
      <c r="I76" s="14" t="str">
        <f t="shared" si="31"/>
        <v>UT-Utah</v>
      </c>
      <c r="J76" s="15">
        <f t="shared" si="32"/>
        <v>432</v>
      </c>
      <c r="K76" s="15">
        <f t="shared" si="33"/>
        <v>24513</v>
      </c>
      <c r="L76" s="16">
        <f t="shared" si="25"/>
        <v>1.6188735769531841E-3</v>
      </c>
      <c r="M76" s="17">
        <f t="shared" si="34"/>
        <v>15.699226242649946</v>
      </c>
      <c r="N76" s="17">
        <f t="shared" si="35"/>
        <v>18.936973396556311</v>
      </c>
      <c r="O76" s="16">
        <f t="shared" si="36"/>
        <v>7.7375735005347224E-4</v>
      </c>
      <c r="P76" s="16">
        <f t="shared" si="37"/>
        <v>6.30266034436886E-2</v>
      </c>
      <c r="Q76" s="16">
        <f t="shared" si="48"/>
        <v>392</v>
      </c>
      <c r="R76" s="16">
        <f t="shared" si="49"/>
        <v>472</v>
      </c>
      <c r="S76" s="17">
        <f t="shared" si="38"/>
        <v>15.714572058528763</v>
      </c>
      <c r="T76" s="17">
        <f t="shared" si="39"/>
        <v>18.921627580677491</v>
      </c>
      <c r="U76" s="16">
        <f t="shared" si="40"/>
        <v>1.4572058528763421E-2</v>
      </c>
      <c r="V76" s="16">
        <f t="shared" si="41"/>
        <v>7.8372419322509046E-2</v>
      </c>
      <c r="W76" s="16">
        <f t="shared" si="26"/>
        <v>1.7392420009825105E-2</v>
      </c>
      <c r="X76" s="16">
        <f t="shared" si="27"/>
        <v>1.6238583844548266E-3</v>
      </c>
      <c r="Y76" s="17">
        <f t="shared" si="42"/>
        <v>15.768561625370277</v>
      </c>
      <c r="Z76" s="17">
        <f t="shared" si="43"/>
        <v>19.016278394279933</v>
      </c>
      <c r="AA76" s="16">
        <f t="shared" si="44"/>
        <v>6.8561625370277213E-2</v>
      </c>
      <c r="AB76" s="16">
        <f t="shared" si="45"/>
        <v>1.627839427993294E-2</v>
      </c>
      <c r="AC76" s="16">
        <f t="shared" si="28"/>
        <v>80.811029133096184</v>
      </c>
      <c r="AD76" s="17">
        <f t="shared" si="29"/>
        <v>15.792926316604349</v>
      </c>
      <c r="AE76" s="17">
        <f t="shared" si="30"/>
        <v>19.03199572455577</v>
      </c>
      <c r="AF76" s="16">
        <f t="shared" si="46"/>
        <v>9.2926316604350134E-2</v>
      </c>
      <c r="AG76" s="16">
        <f t="shared" si="47"/>
        <v>3.1995724555770266E-2</v>
      </c>
      <c r="AH76" s="8">
        <v>27.7</v>
      </c>
      <c r="AI76" s="8">
        <v>24.9</v>
      </c>
      <c r="AJ76" s="8">
        <v>30.7</v>
      </c>
      <c r="AK76" s="8">
        <v>6.4</v>
      </c>
      <c r="AL76" s="8">
        <v>5.0999999999999996</v>
      </c>
      <c r="AM76" s="8">
        <v>8</v>
      </c>
      <c r="AN76" s="8">
        <v>17.7</v>
      </c>
      <c r="AO76" s="8">
        <v>15.8</v>
      </c>
      <c r="AP76" s="8">
        <v>19.7</v>
      </c>
      <c r="AQ76" s="8">
        <v>12.3</v>
      </c>
      <c r="AR76" s="8">
        <v>5.9</v>
      </c>
      <c r="AS76" s="8">
        <v>25.8</v>
      </c>
      <c r="AT76" s="8">
        <v>13.2</v>
      </c>
      <c r="AU76" s="8">
        <v>10.3</v>
      </c>
      <c r="AV76" s="8">
        <v>16.899999999999999</v>
      </c>
      <c r="AW76" s="8">
        <v>5.2</v>
      </c>
      <c r="AX76" s="8">
        <v>2.2999999999999998</v>
      </c>
      <c r="AY76" s="8">
        <v>11.6</v>
      </c>
    </row>
    <row r="77" spans="1:51" x14ac:dyDescent="0.25">
      <c r="A77" s="11" t="s">
        <v>24</v>
      </c>
      <c r="B77" s="12">
        <v>35556</v>
      </c>
      <c r="C77" s="11">
        <v>10.8</v>
      </c>
      <c r="D77" s="27">
        <v>9.8000000000000007</v>
      </c>
      <c r="E77" s="27">
        <v>11.9</v>
      </c>
      <c r="F77" s="11">
        <v>2012</v>
      </c>
      <c r="G77" s="11" t="s">
        <v>5</v>
      </c>
      <c r="H77" s="14" t="str">
        <f>VLOOKUP(A77,'Data Key'!$A$1:$B$500,2,FALSE)</f>
        <v>Wisconsin</v>
      </c>
      <c r="I77" s="14" t="str">
        <f t="shared" si="31"/>
        <v>WI-Wisconsin</v>
      </c>
      <c r="J77" s="15">
        <f t="shared" si="32"/>
        <v>384</v>
      </c>
      <c r="K77" s="15">
        <f t="shared" si="33"/>
        <v>35172</v>
      </c>
      <c r="L77" s="16">
        <f t="shared" si="25"/>
        <v>1.0743428285017915E-3</v>
      </c>
      <c r="M77" s="17">
        <f t="shared" si="34"/>
        <v>9.725522173185686</v>
      </c>
      <c r="N77" s="17">
        <f t="shared" si="35"/>
        <v>11.87420783018927</v>
      </c>
      <c r="O77" s="16">
        <f t="shared" si="36"/>
        <v>7.4477826814314696E-2</v>
      </c>
      <c r="P77" s="16">
        <f t="shared" si="37"/>
        <v>2.5792169810729959E-2</v>
      </c>
      <c r="Q77" s="16">
        <f t="shared" si="48"/>
        <v>346</v>
      </c>
      <c r="R77" s="16">
        <f t="shared" si="49"/>
        <v>423</v>
      </c>
      <c r="S77" s="17">
        <f t="shared" si="38"/>
        <v>9.7311283608954895</v>
      </c>
      <c r="T77" s="17">
        <f t="shared" si="39"/>
        <v>11.896726290921363</v>
      </c>
      <c r="U77" s="16">
        <f t="shared" si="40"/>
        <v>6.8871639104511218E-2</v>
      </c>
      <c r="V77" s="16">
        <f t="shared" si="41"/>
        <v>3.2737090786376655E-3</v>
      </c>
      <c r="W77" s="16">
        <f t="shared" si="26"/>
        <v>1.0852712317552209E-2</v>
      </c>
      <c r="X77" s="16">
        <f t="shared" si="27"/>
        <v>1.0781769043972586E-3</v>
      </c>
      <c r="Y77" s="17">
        <f t="shared" si="42"/>
        <v>9.7745354131549504</v>
      </c>
      <c r="Z77" s="17">
        <f t="shared" si="43"/>
        <v>11.930889221949467</v>
      </c>
      <c r="AA77" s="16">
        <f t="shared" si="44"/>
        <v>2.5464586845050263E-2</v>
      </c>
      <c r="AB77" s="16">
        <f t="shared" si="45"/>
        <v>3.0889221949466972E-2</v>
      </c>
      <c r="AC77" s="16">
        <f t="shared" si="28"/>
        <v>76.446033789812148</v>
      </c>
      <c r="AD77" s="17">
        <f t="shared" si="29"/>
        <v>9.7918803411613577</v>
      </c>
      <c r="AE77" s="17">
        <f t="shared" si="30"/>
        <v>11.941665904135222</v>
      </c>
      <c r="AF77" s="16">
        <f t="shared" si="46"/>
        <v>8.1196588386429625E-3</v>
      </c>
      <c r="AG77" s="16">
        <f t="shared" si="47"/>
        <v>4.1665904135221865E-2</v>
      </c>
      <c r="AH77" s="8">
        <v>17.2</v>
      </c>
      <c r="AI77" s="8">
        <v>15.4</v>
      </c>
      <c r="AJ77" s="8">
        <v>19.2</v>
      </c>
      <c r="AK77" s="8">
        <v>4.0999999999999996</v>
      </c>
      <c r="AL77" s="8">
        <v>3.2</v>
      </c>
      <c r="AM77" s="8">
        <v>5.2</v>
      </c>
      <c r="AN77" s="8">
        <v>12</v>
      </c>
      <c r="AO77" s="8">
        <v>10.6</v>
      </c>
      <c r="AP77" s="8">
        <v>13.5</v>
      </c>
      <c r="AQ77" s="8">
        <v>5.8</v>
      </c>
      <c r="AR77" s="8">
        <v>4.2</v>
      </c>
      <c r="AS77" s="8">
        <v>8</v>
      </c>
      <c r="AT77" s="8">
        <v>7.4</v>
      </c>
      <c r="AU77" s="8">
        <v>5.5</v>
      </c>
      <c r="AV77" s="8">
        <v>10</v>
      </c>
      <c r="AW77" s="8">
        <v>3.6</v>
      </c>
      <c r="AX77" s="8">
        <v>1.5</v>
      </c>
      <c r="AY77" s="8">
        <v>8.6</v>
      </c>
    </row>
    <row r="78" spans="1:51" x14ac:dyDescent="0.25">
      <c r="A78" s="11" t="s">
        <v>11</v>
      </c>
      <c r="B78" s="12">
        <v>24952</v>
      </c>
      <c r="C78" s="11">
        <v>14</v>
      </c>
      <c r="D78" s="27">
        <v>12.6</v>
      </c>
      <c r="E78" s="27">
        <v>15.5</v>
      </c>
      <c r="F78" s="11">
        <v>2014</v>
      </c>
      <c r="G78" s="11" t="s">
        <v>5</v>
      </c>
      <c r="H78" s="14" t="str">
        <f>VLOOKUP(A78,'Data Key'!$A$1:$B$500,2,FALSE)</f>
        <v>Arizona</v>
      </c>
      <c r="I78" s="14" t="str">
        <f t="shared" si="31"/>
        <v>AZ-Arizona</v>
      </c>
      <c r="J78" s="15">
        <f t="shared" si="32"/>
        <v>349</v>
      </c>
      <c r="K78" s="15">
        <f t="shared" si="33"/>
        <v>24603</v>
      </c>
      <c r="L78" s="16">
        <f t="shared" si="25"/>
        <v>1.45712495203906E-3</v>
      </c>
      <c r="M78" s="17">
        <f t="shared" si="34"/>
        <v>12.529729809102331</v>
      </c>
      <c r="N78" s="17">
        <f t="shared" si="35"/>
        <v>15.44397971318045</v>
      </c>
      <c r="O78" s="16">
        <f t="shared" si="36"/>
        <v>7.0270190897668172E-2</v>
      </c>
      <c r="P78" s="16">
        <f t="shared" si="37"/>
        <v>5.6020286819549625E-2</v>
      </c>
      <c r="Q78" s="16">
        <f t="shared" si="48"/>
        <v>313</v>
      </c>
      <c r="R78" s="16">
        <f t="shared" si="49"/>
        <v>386</v>
      </c>
      <c r="S78" s="17">
        <f t="shared" si="38"/>
        <v>12.544084642513626</v>
      </c>
      <c r="T78" s="17">
        <f t="shared" si="39"/>
        <v>15.469701827508818</v>
      </c>
      <c r="U78" s="16">
        <f t="shared" si="40"/>
        <v>5.5915357486373551E-2</v>
      </c>
      <c r="V78" s="16">
        <f t="shared" si="41"/>
        <v>3.0298172491182385E-2</v>
      </c>
      <c r="W78" s="16">
        <f t="shared" si="26"/>
        <v>1.4061666884260212E-2</v>
      </c>
      <c r="X78" s="16">
        <f t="shared" si="27"/>
        <v>1.4627625494213281E-3</v>
      </c>
      <c r="Y78" s="17">
        <f t="shared" si="42"/>
        <v>12.598904334838883</v>
      </c>
      <c r="Z78" s="17">
        <f t="shared" si="43"/>
        <v>15.524429433681542</v>
      </c>
      <c r="AA78" s="16">
        <f t="shared" si="44"/>
        <v>1.095665161116699E-3</v>
      </c>
      <c r="AB78" s="16">
        <f t="shared" si="45"/>
        <v>2.4429433681541823E-2</v>
      </c>
      <c r="AC78" s="16">
        <f t="shared" si="28"/>
        <v>72.766463361518291</v>
      </c>
      <c r="AD78" s="17">
        <f t="shared" si="29"/>
        <v>12.623797849069813</v>
      </c>
      <c r="AE78" s="17">
        <f t="shared" si="30"/>
        <v>15.539606698135842</v>
      </c>
      <c r="AF78" s="16">
        <f t="shared" si="46"/>
        <v>2.3797849069813637E-2</v>
      </c>
      <c r="AG78" s="16">
        <f t="shared" si="47"/>
        <v>3.9606698135841611E-2</v>
      </c>
      <c r="AH78" s="8">
        <v>21.1</v>
      </c>
      <c r="AI78" s="8">
        <v>18.7</v>
      </c>
      <c r="AJ78" s="8">
        <v>23.8</v>
      </c>
      <c r="AK78" s="8">
        <v>6.6</v>
      </c>
      <c r="AL78" s="8">
        <v>5.3</v>
      </c>
      <c r="AM78" s="8">
        <v>8.1999999999999993</v>
      </c>
      <c r="AN78" s="8">
        <v>16.2</v>
      </c>
      <c r="AO78" s="8">
        <v>14.1</v>
      </c>
      <c r="AP78" s="8">
        <v>18.600000000000001</v>
      </c>
      <c r="AQ78" s="8">
        <v>19.5</v>
      </c>
      <c r="AR78" s="8">
        <v>13.3</v>
      </c>
      <c r="AS78" s="8">
        <v>28.6</v>
      </c>
      <c r="AT78" s="8">
        <v>10.3</v>
      </c>
      <c r="AU78" s="8">
        <v>8.5</v>
      </c>
      <c r="AV78" s="8">
        <v>12.5</v>
      </c>
      <c r="AW78" s="8">
        <v>10.3</v>
      </c>
      <c r="AX78" s="8">
        <v>5.5</v>
      </c>
      <c r="AY78" s="8">
        <v>19.100000000000001</v>
      </c>
    </row>
    <row r="79" spans="1:51" x14ac:dyDescent="0.25">
      <c r="A79" s="11" t="s">
        <v>18</v>
      </c>
      <c r="B79" s="12">
        <v>39992</v>
      </c>
      <c r="C79" s="11">
        <v>13.1</v>
      </c>
      <c r="D79" s="27">
        <v>12</v>
      </c>
      <c r="E79" s="27">
        <v>14.2</v>
      </c>
      <c r="F79" s="11">
        <v>2014</v>
      </c>
      <c r="G79" s="11" t="s">
        <v>5</v>
      </c>
      <c r="H79" s="14" t="str">
        <f>VLOOKUP(A79,'Data Key'!$A$1:$B$500,2,FALSE)</f>
        <v>Arkansas</v>
      </c>
      <c r="I79" s="14" t="str">
        <f t="shared" si="31"/>
        <v>AR-Arkansas</v>
      </c>
      <c r="J79" s="15">
        <f t="shared" si="32"/>
        <v>524</v>
      </c>
      <c r="K79" s="15">
        <f t="shared" si="33"/>
        <v>39468</v>
      </c>
      <c r="L79" s="16">
        <f t="shared" si="25"/>
        <v>1.1144911102108509E-3</v>
      </c>
      <c r="M79" s="17">
        <f t="shared" si="34"/>
        <v>11.98812941389397</v>
      </c>
      <c r="N79" s="17">
        <f t="shared" si="35"/>
        <v>14.217111634315673</v>
      </c>
      <c r="O79" s="16">
        <f t="shared" si="36"/>
        <v>1.1870586106029535E-2</v>
      </c>
      <c r="P79" s="16">
        <f t="shared" si="37"/>
        <v>1.7111634315673641E-2</v>
      </c>
      <c r="Q79" s="16">
        <f t="shared" si="48"/>
        <v>480</v>
      </c>
      <c r="R79" s="16">
        <f t="shared" si="49"/>
        <v>569</v>
      </c>
      <c r="S79" s="17">
        <f t="shared" si="38"/>
        <v>12.00240048009602</v>
      </c>
      <c r="T79" s="17">
        <f t="shared" si="39"/>
        <v>14.227845569113823</v>
      </c>
      <c r="U79" s="16">
        <f t="shared" si="40"/>
        <v>2.4004800960195638E-3</v>
      </c>
      <c r="V79" s="16">
        <f t="shared" si="41"/>
        <v>2.7845569113823743E-2</v>
      </c>
      <c r="W79" s="16">
        <f t="shared" si="26"/>
        <v>1.3149385291764137E-2</v>
      </c>
      <c r="X79" s="16">
        <f t="shared" si="27"/>
        <v>1.1173769895220084E-3</v>
      </c>
      <c r="Y79" s="17">
        <f t="shared" si="42"/>
        <v>12.032008302242128</v>
      </c>
      <c r="Z79" s="17">
        <f t="shared" si="43"/>
        <v>14.266762281286146</v>
      </c>
      <c r="AA79" s="16">
        <f t="shared" si="44"/>
        <v>3.2008302242127584E-2</v>
      </c>
      <c r="AB79" s="16">
        <f t="shared" si="45"/>
        <v>6.6762281286147029E-2</v>
      </c>
      <c r="AC79" s="16">
        <f t="shared" si="28"/>
        <v>89.182254253156657</v>
      </c>
      <c r="AD79" s="17">
        <f t="shared" si="29"/>
        <v>12.046992504954684</v>
      </c>
      <c r="AE79" s="17">
        <f t="shared" si="30"/>
        <v>14.276780677932059</v>
      </c>
      <c r="AF79" s="16">
        <f t="shared" si="46"/>
        <v>4.6992504954683767E-2</v>
      </c>
      <c r="AG79" s="16">
        <f t="shared" si="47"/>
        <v>7.6780677932060115E-2</v>
      </c>
      <c r="AH79" s="8">
        <v>20.5</v>
      </c>
      <c r="AI79" s="8">
        <v>18.600000000000001</v>
      </c>
      <c r="AJ79" s="8">
        <v>22.5</v>
      </c>
      <c r="AK79" s="8">
        <v>5.4</v>
      </c>
      <c r="AL79" s="8">
        <v>4.5</v>
      </c>
      <c r="AM79" s="8">
        <v>6.5</v>
      </c>
      <c r="AN79" s="8">
        <v>13.9</v>
      </c>
      <c r="AO79" s="8">
        <v>12.6</v>
      </c>
      <c r="AP79" s="8">
        <v>15.5</v>
      </c>
      <c r="AQ79" s="8">
        <v>10.4</v>
      </c>
      <c r="AR79" s="8">
        <v>8.3000000000000007</v>
      </c>
      <c r="AS79" s="8">
        <v>12.9</v>
      </c>
      <c r="AT79" s="8">
        <v>8.4</v>
      </c>
      <c r="AU79" s="8">
        <v>6.2</v>
      </c>
      <c r="AV79" s="8">
        <v>11.3</v>
      </c>
      <c r="AW79" s="8">
        <v>14.2</v>
      </c>
      <c r="AX79" s="8">
        <v>8.1</v>
      </c>
      <c r="AY79" s="8">
        <v>25.1</v>
      </c>
    </row>
    <row r="80" spans="1:51" x14ac:dyDescent="0.25">
      <c r="A80" s="11" t="s">
        <v>19</v>
      </c>
      <c r="B80" s="12">
        <v>41128</v>
      </c>
      <c r="C80" s="11">
        <v>13.9</v>
      </c>
      <c r="D80" s="27">
        <v>12.8</v>
      </c>
      <c r="E80" s="27">
        <v>15.1</v>
      </c>
      <c r="F80" s="11">
        <v>2014</v>
      </c>
      <c r="G80" s="11" t="s">
        <v>5</v>
      </c>
      <c r="H80" s="14" t="str">
        <f>VLOOKUP(A80,'Data Key'!$A$1:$B$500,2,FALSE)</f>
        <v>Colorado</v>
      </c>
      <c r="I80" s="14" t="str">
        <f t="shared" si="31"/>
        <v>CO-Colorado</v>
      </c>
      <c r="J80" s="15">
        <f t="shared" si="32"/>
        <v>572</v>
      </c>
      <c r="K80" s="15">
        <f t="shared" si="33"/>
        <v>40556</v>
      </c>
      <c r="L80" s="16">
        <f t="shared" si="25"/>
        <v>1.1317937108515004E-3</v>
      </c>
      <c r="M80" s="17">
        <f t="shared" si="34"/>
        <v>12.776006328051437</v>
      </c>
      <c r="N80" s="17">
        <f t="shared" si="35"/>
        <v>15.039593749754438</v>
      </c>
      <c r="O80" s="16">
        <f t="shared" si="36"/>
        <v>2.3993671948563389E-2</v>
      </c>
      <c r="P80" s="16">
        <f t="shared" si="37"/>
        <v>6.0406250245561566E-2</v>
      </c>
      <c r="Q80" s="16">
        <f t="shared" si="48"/>
        <v>526</v>
      </c>
      <c r="R80" s="16">
        <f t="shared" si="49"/>
        <v>619</v>
      </c>
      <c r="S80" s="17">
        <f t="shared" si="38"/>
        <v>12.789340595214938</v>
      </c>
      <c r="T80" s="17">
        <f t="shared" si="39"/>
        <v>15.050573818323283</v>
      </c>
      <c r="U80" s="16">
        <f t="shared" si="40"/>
        <v>1.0659404785062776E-2</v>
      </c>
      <c r="V80" s="16">
        <f t="shared" si="41"/>
        <v>4.9426181676716752E-2</v>
      </c>
      <c r="W80" s="16">
        <f t="shared" si="26"/>
        <v>1.3953198034786021E-2</v>
      </c>
      <c r="X80" s="16">
        <f t="shared" si="27"/>
        <v>1.1344689185457961E-3</v>
      </c>
      <c r="Y80" s="17">
        <f t="shared" si="42"/>
        <v>12.818729116240226</v>
      </c>
      <c r="Z80" s="17">
        <f t="shared" si="43"/>
        <v>15.087666953331818</v>
      </c>
      <c r="AA80" s="16">
        <f t="shared" si="44"/>
        <v>1.8729116240224997E-2</v>
      </c>
      <c r="AB80" s="16">
        <f t="shared" si="45"/>
        <v>1.2333046668182135E-2</v>
      </c>
      <c r="AC80" s="16">
        <f t="shared" si="28"/>
        <v>93.135954613784648</v>
      </c>
      <c r="AD80" s="17">
        <f t="shared" si="29"/>
        <v>12.83319037957288</v>
      </c>
      <c r="AE80" s="17">
        <f t="shared" si="30"/>
        <v>15.097517754923388</v>
      </c>
      <c r="AF80" s="16">
        <f t="shared" si="46"/>
        <v>3.3190379572879181E-2</v>
      </c>
      <c r="AG80" s="16">
        <f t="shared" si="47"/>
        <v>2.4822450766119886E-3</v>
      </c>
      <c r="AH80" s="8">
        <v>21.8</v>
      </c>
      <c r="AI80" s="8">
        <v>19.899999999999999</v>
      </c>
      <c r="AJ80" s="8">
        <v>23.9</v>
      </c>
      <c r="AK80" s="8">
        <v>5.5</v>
      </c>
      <c r="AL80" s="8">
        <v>4.5999999999999996</v>
      </c>
      <c r="AM80" s="8">
        <v>6.7</v>
      </c>
      <c r="AN80" s="8">
        <v>15</v>
      </c>
      <c r="AO80" s="8">
        <v>13.5</v>
      </c>
      <c r="AP80" s="8">
        <v>16.7</v>
      </c>
      <c r="AQ80" s="8">
        <v>11.4</v>
      </c>
      <c r="AR80" s="8">
        <v>8</v>
      </c>
      <c r="AS80" s="8">
        <v>16.2</v>
      </c>
      <c r="AT80" s="8">
        <v>10.6</v>
      </c>
      <c r="AU80" s="8">
        <v>9</v>
      </c>
      <c r="AV80" s="8">
        <v>12.5</v>
      </c>
      <c r="AW80" s="8">
        <v>7.9</v>
      </c>
      <c r="AX80" s="8">
        <v>4.8</v>
      </c>
      <c r="AY80" s="8">
        <v>12.9</v>
      </c>
    </row>
    <row r="81" spans="1:51" x14ac:dyDescent="0.25">
      <c r="A81" s="11" t="s">
        <v>12</v>
      </c>
      <c r="B81" s="12">
        <v>51161</v>
      </c>
      <c r="C81" s="11">
        <v>17</v>
      </c>
      <c r="D81" s="27">
        <v>15.9</v>
      </c>
      <c r="E81" s="27">
        <v>18.100000000000001</v>
      </c>
      <c r="F81" s="11">
        <v>2014</v>
      </c>
      <c r="G81" s="11" t="s">
        <v>5</v>
      </c>
      <c r="H81" s="14" t="str">
        <f>VLOOKUP(A81,'Data Key'!$A$1:$B$500,2,FALSE)</f>
        <v>Georgia</v>
      </c>
      <c r="I81" s="14" t="str">
        <f t="shared" si="31"/>
        <v>GA-Georgia</v>
      </c>
      <c r="J81" s="15">
        <f t="shared" si="32"/>
        <v>870</v>
      </c>
      <c r="K81" s="15">
        <f t="shared" si="33"/>
        <v>50291</v>
      </c>
      <c r="L81" s="16">
        <f t="shared" si="25"/>
        <v>1.1203257446192473E-3</v>
      </c>
      <c r="M81" s="17">
        <f t="shared" si="34"/>
        <v>15.884814889848414</v>
      </c>
      <c r="N81" s="17">
        <f t="shared" si="35"/>
        <v>18.125466379086909</v>
      </c>
      <c r="O81" s="16">
        <f t="shared" si="36"/>
        <v>1.5185110151586301E-2</v>
      </c>
      <c r="P81" s="16">
        <f t="shared" si="37"/>
        <v>2.5466379086907409E-2</v>
      </c>
      <c r="Q81" s="16">
        <f t="shared" si="48"/>
        <v>813</v>
      </c>
      <c r="R81" s="16">
        <f t="shared" si="49"/>
        <v>927</v>
      </c>
      <c r="S81" s="17">
        <f t="shared" si="38"/>
        <v>15.891010730830125</v>
      </c>
      <c r="T81" s="17">
        <f t="shared" si="39"/>
        <v>18.119270538105198</v>
      </c>
      <c r="U81" s="16">
        <f t="shared" si="40"/>
        <v>8.9892691698754135E-3</v>
      </c>
      <c r="V81" s="16">
        <f t="shared" si="41"/>
        <v>1.9270538105196522E-2</v>
      </c>
      <c r="W81" s="16">
        <f t="shared" si="26"/>
        <v>1.7041403912335006E-2</v>
      </c>
      <c r="X81" s="16">
        <f t="shared" si="27"/>
        <v>1.1220429219184469E-3</v>
      </c>
      <c r="Y81" s="17">
        <f t="shared" si="42"/>
        <v>15.919360990416559</v>
      </c>
      <c r="Z81" s="17">
        <f t="shared" si="43"/>
        <v>18.163446834253453</v>
      </c>
      <c r="AA81" s="16">
        <f t="shared" si="44"/>
        <v>1.9360990416558366E-2</v>
      </c>
      <c r="AB81" s="16">
        <f t="shared" si="45"/>
        <v>6.3446834253451101E-2</v>
      </c>
      <c r="AC81" s="16">
        <f t="shared" si="28"/>
        <v>114.66595999726027</v>
      </c>
      <c r="AD81" s="17">
        <f t="shared" si="29"/>
        <v>15.930622008625374</v>
      </c>
      <c r="AE81" s="17">
        <f t="shared" si="30"/>
        <v>18.171730487179879</v>
      </c>
      <c r="AF81" s="16">
        <f t="shared" si="46"/>
        <v>3.0622008625373454E-2</v>
      </c>
      <c r="AG81" s="16">
        <f t="shared" si="47"/>
        <v>7.17304871798774E-2</v>
      </c>
      <c r="AH81" s="8">
        <v>27.9</v>
      </c>
      <c r="AI81" s="8">
        <v>25.9</v>
      </c>
      <c r="AJ81" s="8">
        <v>30</v>
      </c>
      <c r="AK81" s="8">
        <v>5.7</v>
      </c>
      <c r="AL81" s="8">
        <v>4.8</v>
      </c>
      <c r="AM81" s="8">
        <v>6.7</v>
      </c>
      <c r="AN81" s="8">
        <v>17.899999999999999</v>
      </c>
      <c r="AO81" s="8">
        <v>16</v>
      </c>
      <c r="AP81" s="8">
        <v>20.2</v>
      </c>
      <c r="AQ81" s="8">
        <v>17.100000000000001</v>
      </c>
      <c r="AR81" s="8">
        <v>15.4</v>
      </c>
      <c r="AS81" s="8">
        <v>18.899999999999999</v>
      </c>
      <c r="AT81" s="8">
        <v>12.6</v>
      </c>
      <c r="AU81" s="8">
        <v>10.6</v>
      </c>
      <c r="AV81" s="8">
        <v>15</v>
      </c>
      <c r="AW81" s="8">
        <v>11.9</v>
      </c>
      <c r="AX81" s="8">
        <v>8.9</v>
      </c>
      <c r="AY81" s="8">
        <v>16.100000000000001</v>
      </c>
    </row>
    <row r="82" spans="1:51" x14ac:dyDescent="0.25">
      <c r="A82" s="11" t="s">
        <v>13</v>
      </c>
      <c r="B82" s="12">
        <v>9955</v>
      </c>
      <c r="C82" s="11">
        <v>20</v>
      </c>
      <c r="D82" s="27">
        <v>17.399999999999999</v>
      </c>
      <c r="E82" s="27">
        <v>22.9</v>
      </c>
      <c r="F82" s="11">
        <v>2014</v>
      </c>
      <c r="G82" s="11" t="s">
        <v>5</v>
      </c>
      <c r="H82" s="14" t="str">
        <f>VLOOKUP(A82,'Data Key'!$A$1:$B$500,2,FALSE)</f>
        <v>Maryland</v>
      </c>
      <c r="I82" s="14" t="str">
        <f t="shared" si="31"/>
        <v>MD-Maryland</v>
      </c>
      <c r="J82" s="15">
        <f t="shared" si="32"/>
        <v>199</v>
      </c>
      <c r="K82" s="15">
        <f t="shared" si="33"/>
        <v>9756</v>
      </c>
      <c r="L82" s="16">
        <f t="shared" si="25"/>
        <v>2.7494677406852993E-3</v>
      </c>
      <c r="M82" s="17">
        <f t="shared" si="34"/>
        <v>17.240487055899333</v>
      </c>
      <c r="N82" s="17">
        <f t="shared" si="35"/>
        <v>22.739422537269931</v>
      </c>
      <c r="O82" s="16">
        <f t="shared" si="36"/>
        <v>0.15951294410066552</v>
      </c>
      <c r="P82" s="16">
        <f t="shared" si="37"/>
        <v>0.16057746273006757</v>
      </c>
      <c r="Q82" s="16">
        <f t="shared" si="48"/>
        <v>172</v>
      </c>
      <c r="R82" s="16">
        <f t="shared" si="49"/>
        <v>227</v>
      </c>
      <c r="S82" s="17">
        <f t="shared" si="38"/>
        <v>17.277749874434956</v>
      </c>
      <c r="T82" s="17">
        <f t="shared" si="39"/>
        <v>22.802611752887994</v>
      </c>
      <c r="U82" s="16">
        <f t="shared" si="40"/>
        <v>0.12225012556504211</v>
      </c>
      <c r="V82" s="16">
        <f t="shared" si="41"/>
        <v>9.7388247112004223E-2</v>
      </c>
      <c r="W82" s="16">
        <f t="shared" si="26"/>
        <v>2.0175110753710073E-2</v>
      </c>
      <c r="X82" s="16">
        <f t="shared" si="27"/>
        <v>2.7675739186194146E-3</v>
      </c>
      <c r="Y82" s="17">
        <f t="shared" si="42"/>
        <v>17.407536835090657</v>
      </c>
      <c r="Z82" s="17">
        <f t="shared" si="43"/>
        <v>22.942684672329488</v>
      </c>
      <c r="AA82" s="16">
        <f t="shared" si="44"/>
        <v>7.5368350906579451E-3</v>
      </c>
      <c r="AB82" s="16">
        <f t="shared" si="45"/>
        <v>4.2684672329489359E-2</v>
      </c>
      <c r="AC82" s="16">
        <f t="shared" si="28"/>
        <v>54.80927455989913</v>
      </c>
      <c r="AD82" s="17">
        <f t="shared" si="29"/>
        <v>17.473527703995014</v>
      </c>
      <c r="AE82" s="17">
        <f t="shared" si="30"/>
        <v>22.977107089863612</v>
      </c>
      <c r="AF82" s="16">
        <f t="shared" si="46"/>
        <v>7.3527703995015514E-2</v>
      </c>
      <c r="AG82" s="16">
        <f t="shared" si="47"/>
        <v>7.7107089863613254E-2</v>
      </c>
      <c r="AH82" s="8">
        <v>32.700000000000003</v>
      </c>
      <c r="AI82" s="8">
        <v>28.1</v>
      </c>
      <c r="AJ82" s="8">
        <v>38.200000000000003</v>
      </c>
      <c r="AK82" s="8">
        <v>7.2</v>
      </c>
      <c r="AL82" s="8">
        <v>5.2</v>
      </c>
      <c r="AM82" s="8">
        <v>10</v>
      </c>
      <c r="AN82" s="8">
        <v>19.5</v>
      </c>
      <c r="AO82" s="8">
        <v>16</v>
      </c>
      <c r="AP82" s="8">
        <v>23.8</v>
      </c>
      <c r="AQ82" s="8">
        <v>16.5</v>
      </c>
      <c r="AR82" s="8">
        <v>12.7</v>
      </c>
      <c r="AS82" s="8">
        <v>21.4</v>
      </c>
      <c r="AT82" s="8">
        <v>15.7</v>
      </c>
      <c r="AU82" s="8">
        <v>9.1</v>
      </c>
      <c r="AV82" s="8">
        <v>27</v>
      </c>
      <c r="AW82" s="8">
        <v>13.9</v>
      </c>
      <c r="AX82" s="8">
        <v>7.5</v>
      </c>
      <c r="AY82" s="8">
        <v>25.8</v>
      </c>
    </row>
    <row r="83" spans="1:51" x14ac:dyDescent="0.25">
      <c r="A83" s="11" t="s">
        <v>26</v>
      </c>
      <c r="B83" s="12">
        <v>9767</v>
      </c>
      <c r="C83" s="11">
        <v>24</v>
      </c>
      <c r="D83" s="27">
        <v>21.1</v>
      </c>
      <c r="E83" s="27">
        <v>27.2</v>
      </c>
      <c r="F83" s="11">
        <v>2014</v>
      </c>
      <c r="G83" s="11" t="s">
        <v>5</v>
      </c>
      <c r="H83" s="14" t="str">
        <f>VLOOKUP(A83,'Data Key'!$A$1:$B$500,2,FALSE)</f>
        <v>Minnesota</v>
      </c>
      <c r="I83" s="14" t="str">
        <f t="shared" si="31"/>
        <v>MN-Minnesota</v>
      </c>
      <c r="J83" s="15">
        <f t="shared" si="32"/>
        <v>234</v>
      </c>
      <c r="K83" s="15">
        <f t="shared" si="33"/>
        <v>9533</v>
      </c>
      <c r="L83" s="16">
        <f t="shared" si="25"/>
        <v>3.0326970908217785E-3</v>
      </c>
      <c r="M83" s="17">
        <f t="shared" si="34"/>
        <v>20.925529590861441</v>
      </c>
      <c r="N83" s="17">
        <f t="shared" si="35"/>
        <v>26.990923772504999</v>
      </c>
      <c r="O83" s="16">
        <f t="shared" si="36"/>
        <v>0.17447040913856071</v>
      </c>
      <c r="P83" s="16">
        <f t="shared" si="37"/>
        <v>0.20907622749500021</v>
      </c>
      <c r="Q83" s="16">
        <f t="shared" si="48"/>
        <v>205</v>
      </c>
      <c r="R83" s="16">
        <f t="shared" si="49"/>
        <v>264</v>
      </c>
      <c r="S83" s="17">
        <f t="shared" si="38"/>
        <v>20.989044742500255</v>
      </c>
      <c r="T83" s="17">
        <f t="shared" si="39"/>
        <v>27.029794204975939</v>
      </c>
      <c r="U83" s="16">
        <f t="shared" si="40"/>
        <v>0.11095525749974655</v>
      </c>
      <c r="V83" s="16">
        <f t="shared" si="41"/>
        <v>0.17020579502406008</v>
      </c>
      <c r="W83" s="16">
        <f t="shared" si="26"/>
        <v>2.414538506275404E-2</v>
      </c>
      <c r="X83" s="16">
        <f t="shared" si="27"/>
        <v>3.0493735693351391E-3</v>
      </c>
      <c r="Y83" s="17">
        <f t="shared" si="42"/>
        <v>21.096011493418899</v>
      </c>
      <c r="Z83" s="17">
        <f t="shared" si="43"/>
        <v>27.194758632089179</v>
      </c>
      <c r="AA83" s="16">
        <f t="shared" si="44"/>
        <v>3.9885065811020581E-3</v>
      </c>
      <c r="AB83" s="16">
        <f t="shared" si="45"/>
        <v>5.2413679108198608E-3</v>
      </c>
      <c r="AC83" s="16">
        <f t="shared" si="28"/>
        <v>59.303480156542598</v>
      </c>
      <c r="AD83" s="17">
        <f t="shared" si="29"/>
        <v>21.161840584918469</v>
      </c>
      <c r="AE83" s="17">
        <f t="shared" si="30"/>
        <v>27.231274871256826</v>
      </c>
      <c r="AF83" s="16">
        <f t="shared" si="46"/>
        <v>6.1840584918467556E-2</v>
      </c>
      <c r="AG83" s="16">
        <f t="shared" si="47"/>
        <v>3.1274871256826486E-2</v>
      </c>
      <c r="AH83" s="8">
        <v>39</v>
      </c>
      <c r="AI83" s="8">
        <v>33.799999999999997</v>
      </c>
      <c r="AJ83" s="8">
        <v>44.9</v>
      </c>
      <c r="AK83" s="8">
        <v>8.5</v>
      </c>
      <c r="AL83" s="8">
        <v>6.3</v>
      </c>
      <c r="AM83" s="8">
        <v>11.6</v>
      </c>
      <c r="AN83" s="8">
        <v>24.3</v>
      </c>
      <c r="AO83" s="8">
        <v>19.8</v>
      </c>
      <c r="AP83" s="8">
        <v>29.8</v>
      </c>
      <c r="AQ83" s="8">
        <v>27.2</v>
      </c>
      <c r="AR83" s="8">
        <v>21.7</v>
      </c>
      <c r="AS83" s="8">
        <v>34.200000000000003</v>
      </c>
      <c r="AT83" s="8">
        <v>20.9</v>
      </c>
      <c r="AU83" s="8">
        <v>14.7</v>
      </c>
      <c r="AV83" s="8">
        <v>29.7</v>
      </c>
      <c r="AW83" s="8">
        <v>17.8</v>
      </c>
      <c r="AX83" s="8">
        <v>12.3</v>
      </c>
      <c r="AY83" s="8">
        <v>25.7</v>
      </c>
    </row>
    <row r="84" spans="1:51" x14ac:dyDescent="0.25">
      <c r="A84" s="11" t="s">
        <v>20</v>
      </c>
      <c r="B84" s="12">
        <v>25333</v>
      </c>
      <c r="C84" s="11">
        <v>14.1</v>
      </c>
      <c r="D84" s="27">
        <v>12.7</v>
      </c>
      <c r="E84" s="27">
        <v>15.6</v>
      </c>
      <c r="F84" s="11">
        <v>2014</v>
      </c>
      <c r="G84" s="11" t="s">
        <v>5</v>
      </c>
      <c r="H84" s="14" t="str">
        <f>VLOOKUP(A84,'Data Key'!$A$1:$B$500,2,FALSE)</f>
        <v>Missouri</v>
      </c>
      <c r="I84" s="14" t="str">
        <f t="shared" si="31"/>
        <v>MO-Missouri</v>
      </c>
      <c r="J84" s="15">
        <f t="shared" si="32"/>
        <v>357</v>
      </c>
      <c r="K84" s="15">
        <f t="shared" si="33"/>
        <v>24976</v>
      </c>
      <c r="L84" s="16">
        <f t="shared" si="25"/>
        <v>1.4514888607634379E-3</v>
      </c>
      <c r="M84" s="17">
        <f t="shared" si="34"/>
        <v>12.640801827271932</v>
      </c>
      <c r="N84" s="17">
        <f t="shared" si="35"/>
        <v>15.543779548798806</v>
      </c>
      <c r="O84" s="16">
        <f t="shared" si="36"/>
        <v>5.9198172728066822E-2</v>
      </c>
      <c r="P84" s="16">
        <f t="shared" si="37"/>
        <v>5.6220451201193455E-2</v>
      </c>
      <c r="Q84" s="16">
        <f t="shared" si="48"/>
        <v>321</v>
      </c>
      <c r="R84" s="16">
        <f t="shared" si="49"/>
        <v>394</v>
      </c>
      <c r="S84" s="17">
        <f t="shared" si="38"/>
        <v>12.671219358149449</v>
      </c>
      <c r="T84" s="17">
        <f t="shared" si="39"/>
        <v>15.552836221529232</v>
      </c>
      <c r="U84" s="16">
        <f t="shared" si="40"/>
        <v>2.8780641850550737E-2</v>
      </c>
      <c r="V84" s="16">
        <f t="shared" si="41"/>
        <v>4.7163778470768136E-2</v>
      </c>
      <c r="W84" s="16">
        <f t="shared" si="26"/>
        <v>1.4165961846258205E-2</v>
      </c>
      <c r="X84" s="16">
        <f t="shared" si="27"/>
        <v>1.4569764364676903E-3</v>
      </c>
      <c r="Y84" s="17">
        <f t="shared" si="42"/>
        <v>12.708985409790515</v>
      </c>
      <c r="Z84" s="17">
        <f t="shared" si="43"/>
        <v>15.622938282725896</v>
      </c>
      <c r="AA84" s="16">
        <f t="shared" si="44"/>
        <v>8.9854097905153196E-3</v>
      </c>
      <c r="AB84" s="16">
        <f t="shared" si="45"/>
        <v>2.2938282725895931E-2</v>
      </c>
      <c r="AC84" s="16">
        <f t="shared" si="28"/>
        <v>73.590683904440581</v>
      </c>
      <c r="AD84" s="17">
        <f t="shared" si="29"/>
        <v>12.733449352101816</v>
      </c>
      <c r="AE84" s="17">
        <f t="shared" si="30"/>
        <v>15.637942559119965</v>
      </c>
      <c r="AF84" s="16">
        <f t="shared" si="46"/>
        <v>3.3449352101817098E-2</v>
      </c>
      <c r="AG84" s="16">
        <f t="shared" si="47"/>
        <v>3.794255911996558E-2</v>
      </c>
      <c r="AH84" s="8">
        <v>22.2</v>
      </c>
      <c r="AI84" s="8">
        <v>19.8</v>
      </c>
      <c r="AJ84" s="8">
        <v>25</v>
      </c>
      <c r="AK84" s="8">
        <v>5.6</v>
      </c>
      <c r="AL84" s="8">
        <v>4.4000000000000004</v>
      </c>
      <c r="AM84" s="8">
        <v>7</v>
      </c>
      <c r="AN84" s="8">
        <v>14.1</v>
      </c>
      <c r="AO84" s="8">
        <v>12.4</v>
      </c>
      <c r="AP84" s="8">
        <v>16</v>
      </c>
      <c r="AQ84" s="8">
        <v>10.8</v>
      </c>
      <c r="AR84" s="8">
        <v>8.6</v>
      </c>
      <c r="AS84" s="8">
        <v>13.6</v>
      </c>
      <c r="AT84" s="8">
        <v>4.9000000000000004</v>
      </c>
      <c r="AU84" s="8">
        <v>2.2000000000000002</v>
      </c>
      <c r="AV84" s="8">
        <v>10.9</v>
      </c>
      <c r="AW84" s="8">
        <v>10.7</v>
      </c>
      <c r="AX84" s="8">
        <v>5.8</v>
      </c>
      <c r="AY84" s="8">
        <v>20</v>
      </c>
    </row>
    <row r="85" spans="1:51" x14ac:dyDescent="0.25">
      <c r="A85" s="11" t="s">
        <v>14</v>
      </c>
      <c r="B85" s="12">
        <v>32935</v>
      </c>
      <c r="C85" s="11">
        <v>29.3</v>
      </c>
      <c r="D85" s="27">
        <v>27.5</v>
      </c>
      <c r="E85" s="27">
        <v>31.1</v>
      </c>
      <c r="F85" s="11">
        <v>2014</v>
      </c>
      <c r="G85" s="11" t="s">
        <v>5</v>
      </c>
      <c r="H85" s="14" t="str">
        <f>VLOOKUP(A85,'Data Key'!$A$1:$B$500,2,FALSE)</f>
        <v>New Jersey</v>
      </c>
      <c r="I85" s="14" t="str">
        <f t="shared" si="31"/>
        <v>NJ-New Jersey</v>
      </c>
      <c r="J85" s="15">
        <f t="shared" si="32"/>
        <v>965</v>
      </c>
      <c r="K85" s="15">
        <f t="shared" si="33"/>
        <v>31970</v>
      </c>
      <c r="L85" s="16">
        <f t="shared" si="25"/>
        <v>1.8213632276780571E-3</v>
      </c>
      <c r="M85" s="17">
        <f t="shared" si="34"/>
        <v>27.478773405083444</v>
      </c>
      <c r="N85" s="17">
        <f t="shared" si="35"/>
        <v>31.121499860439556</v>
      </c>
      <c r="O85" s="16">
        <f t="shared" si="36"/>
        <v>2.1226594916555541E-2</v>
      </c>
      <c r="P85" s="16">
        <f t="shared" si="37"/>
        <v>2.1499860439554652E-2</v>
      </c>
      <c r="Q85" s="16">
        <f t="shared" si="48"/>
        <v>905</v>
      </c>
      <c r="R85" s="16">
        <f t="shared" si="49"/>
        <v>1025</v>
      </c>
      <c r="S85" s="17">
        <f t="shared" si="38"/>
        <v>27.47836647942918</v>
      </c>
      <c r="T85" s="17">
        <f t="shared" si="39"/>
        <v>31.12190678609382</v>
      </c>
      <c r="U85" s="16">
        <f t="shared" si="40"/>
        <v>2.1633520570819798E-2</v>
      </c>
      <c r="V85" s="16">
        <f t="shared" si="41"/>
        <v>2.1906786093818909E-2</v>
      </c>
      <c r="W85" s="16">
        <f t="shared" si="26"/>
        <v>2.935503152468695E-2</v>
      </c>
      <c r="X85" s="16">
        <f t="shared" si="27"/>
        <v>1.8237369372086152E-3</v>
      </c>
      <c r="Y85" s="17">
        <f t="shared" si="42"/>
        <v>27.531294587478335</v>
      </c>
      <c r="Z85" s="17">
        <f t="shared" si="43"/>
        <v>31.178768461895565</v>
      </c>
      <c r="AA85" s="16">
        <f t="shared" si="44"/>
        <v>3.1294587478335245E-2</v>
      </c>
      <c r="AB85" s="16">
        <f t="shared" si="45"/>
        <v>7.8768461895563746E-2</v>
      </c>
      <c r="AC85" s="16">
        <f t="shared" si="28"/>
        <v>120.00454868398531</v>
      </c>
      <c r="AD85" s="17">
        <f t="shared" si="29"/>
        <v>27.548584433450273</v>
      </c>
      <c r="AE85" s="17">
        <f t="shared" si="30"/>
        <v>31.191837910777704</v>
      </c>
      <c r="AF85" s="16">
        <f t="shared" si="46"/>
        <v>4.8584433450272968E-2</v>
      </c>
      <c r="AG85" s="16">
        <f t="shared" si="47"/>
        <v>9.1837910777702092E-2</v>
      </c>
      <c r="AH85" s="8">
        <v>45.5</v>
      </c>
      <c r="AI85" s="8">
        <v>42.4</v>
      </c>
      <c r="AJ85" s="8">
        <v>48.9</v>
      </c>
      <c r="AK85" s="8">
        <v>12.3</v>
      </c>
      <c r="AL85" s="8">
        <v>10.7</v>
      </c>
      <c r="AM85" s="8">
        <v>14.1</v>
      </c>
      <c r="AN85" s="8">
        <v>30.2</v>
      </c>
      <c r="AO85" s="8">
        <v>27.4</v>
      </c>
      <c r="AP85" s="8">
        <v>33.299999999999997</v>
      </c>
      <c r="AQ85" s="8">
        <v>26.8</v>
      </c>
      <c r="AR85" s="8">
        <v>23.3</v>
      </c>
      <c r="AS85" s="8">
        <v>30.9</v>
      </c>
      <c r="AT85" s="8">
        <v>29.3</v>
      </c>
      <c r="AU85" s="8">
        <v>26.2</v>
      </c>
      <c r="AV85" s="8">
        <v>32.9</v>
      </c>
      <c r="AW85" s="8">
        <v>19.2</v>
      </c>
      <c r="AX85" s="8">
        <v>13.9</v>
      </c>
      <c r="AY85" s="8">
        <v>26.6</v>
      </c>
    </row>
    <row r="86" spans="1:51" x14ac:dyDescent="0.25">
      <c r="A86" s="11" t="s">
        <v>21</v>
      </c>
      <c r="B86" s="12">
        <v>30283</v>
      </c>
      <c r="C86" s="11">
        <v>17.399999999999999</v>
      </c>
      <c r="D86" s="27">
        <v>16</v>
      </c>
      <c r="E86" s="27">
        <v>18.899999999999999</v>
      </c>
      <c r="F86" s="11">
        <v>2014</v>
      </c>
      <c r="G86" s="11" t="s">
        <v>5</v>
      </c>
      <c r="H86" s="14" t="str">
        <f>VLOOKUP(A86,'Data Key'!$A$1:$B$500,2,FALSE)</f>
        <v>North Carolina</v>
      </c>
      <c r="I86" s="14" t="str">
        <f t="shared" si="31"/>
        <v>NC-North Carolina</v>
      </c>
      <c r="J86" s="15">
        <f t="shared" si="32"/>
        <v>527</v>
      </c>
      <c r="K86" s="15">
        <f t="shared" si="33"/>
        <v>29756</v>
      </c>
      <c r="L86" s="16">
        <f t="shared" si="25"/>
        <v>1.4727950939628675E-3</v>
      </c>
      <c r="M86" s="17">
        <f t="shared" si="34"/>
        <v>15.92970796055617</v>
      </c>
      <c r="N86" s="17">
        <f t="shared" si="35"/>
        <v>18.875298148481907</v>
      </c>
      <c r="O86" s="16">
        <f t="shared" si="36"/>
        <v>7.0292039443829779E-2</v>
      </c>
      <c r="P86" s="16">
        <f t="shared" si="37"/>
        <v>2.47018515180919E-2</v>
      </c>
      <c r="Q86" s="16">
        <f t="shared" si="48"/>
        <v>483</v>
      </c>
      <c r="R86" s="16">
        <f t="shared" si="49"/>
        <v>572</v>
      </c>
      <c r="S86" s="17">
        <f t="shared" si="38"/>
        <v>15.949542647690123</v>
      </c>
      <c r="T86" s="17">
        <f t="shared" si="39"/>
        <v>18.888485288775883</v>
      </c>
      <c r="U86" s="16">
        <f t="shared" si="40"/>
        <v>5.0457352309877024E-2</v>
      </c>
      <c r="V86" s="16">
        <f t="shared" si="41"/>
        <v>1.151471122411607E-2</v>
      </c>
      <c r="W86" s="16">
        <f t="shared" si="26"/>
        <v>1.7463713742797864E-2</v>
      </c>
      <c r="X86" s="16">
        <f t="shared" si="27"/>
        <v>1.4765124738046369E-3</v>
      </c>
      <c r="Y86" s="17">
        <f t="shared" si="42"/>
        <v>15.987201268993227</v>
      </c>
      <c r="Z86" s="17">
        <f t="shared" si="43"/>
        <v>18.9402262166025</v>
      </c>
      <c r="AA86" s="16">
        <f t="shared" si="44"/>
        <v>1.2798731006773423E-2</v>
      </c>
      <c r="AB86" s="16">
        <f t="shared" si="45"/>
        <v>4.0226216602501808E-2</v>
      </c>
      <c r="AC86" s="16">
        <f t="shared" si="28"/>
        <v>89.242447600889491</v>
      </c>
      <c r="AD86" s="17">
        <f t="shared" si="29"/>
        <v>16.006935099820716</v>
      </c>
      <c r="AE86" s="17">
        <f t="shared" si="30"/>
        <v>18.953510024849709</v>
      </c>
      <c r="AF86" s="16">
        <f t="shared" si="46"/>
        <v>6.9350998207156067E-3</v>
      </c>
      <c r="AG86" s="16">
        <f t="shared" si="47"/>
        <v>5.3510024849710902E-2</v>
      </c>
      <c r="AH86" s="8">
        <v>28</v>
      </c>
      <c r="AI86" s="8">
        <v>25.5</v>
      </c>
      <c r="AJ86" s="8">
        <v>30.8</v>
      </c>
      <c r="AK86" s="8">
        <v>6.5</v>
      </c>
      <c r="AL86" s="8">
        <v>5.3</v>
      </c>
      <c r="AM86" s="8">
        <v>7.9</v>
      </c>
      <c r="AN86" s="8">
        <v>18.600000000000001</v>
      </c>
      <c r="AO86" s="8">
        <v>16.5</v>
      </c>
      <c r="AP86" s="8">
        <v>20.9</v>
      </c>
      <c r="AQ86" s="8">
        <v>16.100000000000001</v>
      </c>
      <c r="AR86" s="8">
        <v>13.5</v>
      </c>
      <c r="AS86" s="8">
        <v>19.2</v>
      </c>
      <c r="AT86" s="8">
        <v>11.9</v>
      </c>
      <c r="AU86" s="8">
        <v>9.3000000000000007</v>
      </c>
      <c r="AV86" s="8">
        <v>15.2</v>
      </c>
      <c r="AW86" s="8">
        <v>19.100000000000001</v>
      </c>
      <c r="AX86" s="8">
        <v>13.7</v>
      </c>
      <c r="AY86" s="8">
        <v>26.8</v>
      </c>
    </row>
    <row r="87" spans="1:51" x14ac:dyDescent="0.25">
      <c r="A87" s="11" t="s">
        <v>27</v>
      </c>
      <c r="B87" s="12">
        <v>24940</v>
      </c>
      <c r="C87" s="11">
        <v>15.5</v>
      </c>
      <c r="D87" s="27">
        <v>14.1</v>
      </c>
      <c r="E87" s="27">
        <v>17.100000000000001</v>
      </c>
      <c r="F87" s="11">
        <v>2014</v>
      </c>
      <c r="G87" s="11" t="s">
        <v>5</v>
      </c>
      <c r="H87" s="14" t="str">
        <f>VLOOKUP(A87,'Data Key'!$A$1:$B$500,2,FALSE)</f>
        <v>Tennessee</v>
      </c>
      <c r="I87" s="14" t="str">
        <f t="shared" si="31"/>
        <v>TN-Tennessee</v>
      </c>
      <c r="J87" s="15">
        <f t="shared" si="32"/>
        <v>387</v>
      </c>
      <c r="K87" s="15">
        <f t="shared" si="33"/>
        <v>24553</v>
      </c>
      <c r="L87" s="16">
        <f t="shared" si="25"/>
        <v>1.5339499221826791E-3</v>
      </c>
      <c r="M87" s="17">
        <f t="shared" si="34"/>
        <v>13.983291457127665</v>
      </c>
      <c r="N87" s="17">
        <f t="shared" si="35"/>
        <v>17.051191301493024</v>
      </c>
      <c r="O87" s="16">
        <f t="shared" si="36"/>
        <v>0.11670854287233468</v>
      </c>
      <c r="P87" s="16">
        <f t="shared" si="37"/>
        <v>4.8808698506977777E-2</v>
      </c>
      <c r="Q87" s="16">
        <f t="shared" si="48"/>
        <v>349</v>
      </c>
      <c r="R87" s="16">
        <f t="shared" si="49"/>
        <v>425</v>
      </c>
      <c r="S87" s="17">
        <f t="shared" si="38"/>
        <v>13.993584603047314</v>
      </c>
      <c r="T87" s="17">
        <f t="shared" si="39"/>
        <v>17.040898155573377</v>
      </c>
      <c r="U87" s="16">
        <f t="shared" si="40"/>
        <v>0.10641539695268598</v>
      </c>
      <c r="V87" s="16">
        <f t="shared" si="41"/>
        <v>5.9101844426624695E-2</v>
      </c>
      <c r="W87" s="16">
        <f t="shared" si="26"/>
        <v>1.5591853806977115E-2</v>
      </c>
      <c r="X87" s="16">
        <f t="shared" si="27"/>
        <v>1.5392655594376901E-3</v>
      </c>
      <c r="Y87" s="17">
        <f t="shared" si="42"/>
        <v>14.052588247539424</v>
      </c>
      <c r="Z87" s="17">
        <f t="shared" si="43"/>
        <v>17.131119366414804</v>
      </c>
      <c r="AA87" s="16">
        <f t="shared" si="44"/>
        <v>4.741175246057594E-2</v>
      </c>
      <c r="AB87" s="16">
        <f t="shared" si="45"/>
        <v>3.111936641480284E-2</v>
      </c>
      <c r="AC87" s="16">
        <f t="shared" si="28"/>
        <v>76.561190781336748</v>
      </c>
      <c r="AD87" s="17">
        <f t="shared" si="29"/>
        <v>14.077227623474482</v>
      </c>
      <c r="AE87" s="17">
        <f t="shared" si="30"/>
        <v>17.146570046442097</v>
      </c>
      <c r="AF87" s="16">
        <f t="shared" si="46"/>
        <v>2.2772376525518112E-2</v>
      </c>
      <c r="AG87" s="16">
        <f t="shared" si="47"/>
        <v>4.6570046442095503E-2</v>
      </c>
      <c r="AH87" s="8">
        <v>25.3</v>
      </c>
      <c r="AI87" s="8">
        <v>22.6</v>
      </c>
      <c r="AJ87" s="8">
        <v>28.2</v>
      </c>
      <c r="AK87" s="8">
        <v>5.4</v>
      </c>
      <c r="AL87" s="8">
        <v>4.2</v>
      </c>
      <c r="AM87" s="8">
        <v>6.9</v>
      </c>
      <c r="AN87" s="8">
        <v>16.100000000000001</v>
      </c>
      <c r="AO87" s="8">
        <v>14.3</v>
      </c>
      <c r="AP87" s="8">
        <v>18.2</v>
      </c>
      <c r="AQ87" s="8">
        <v>12.5</v>
      </c>
      <c r="AR87" s="8">
        <v>9.6999999999999993</v>
      </c>
      <c r="AS87" s="8">
        <v>16</v>
      </c>
      <c r="AT87" s="8">
        <v>10.5</v>
      </c>
      <c r="AU87" s="8">
        <v>7.6</v>
      </c>
      <c r="AV87" s="8">
        <v>14.7</v>
      </c>
      <c r="AW87" s="8">
        <v>12.5</v>
      </c>
      <c r="AX87" s="8">
        <v>6.7</v>
      </c>
      <c r="AY87" s="8">
        <v>23.3</v>
      </c>
    </row>
    <row r="88" spans="1:51" x14ac:dyDescent="0.25">
      <c r="A88" s="11" t="s">
        <v>24</v>
      </c>
      <c r="B88" s="12">
        <v>35037</v>
      </c>
      <c r="C88" s="11">
        <v>14.1</v>
      </c>
      <c r="D88" s="27">
        <v>12.9</v>
      </c>
      <c r="E88" s="27">
        <v>15.4</v>
      </c>
      <c r="F88" s="11">
        <v>2014</v>
      </c>
      <c r="G88" s="11" t="s">
        <v>5</v>
      </c>
      <c r="H88" s="14" t="str">
        <f>VLOOKUP(A88,'Data Key'!$A$1:$B$500,2,FALSE)</f>
        <v>Wisconsin</v>
      </c>
      <c r="I88" s="14" t="str">
        <f t="shared" si="31"/>
        <v>WI-Wisconsin</v>
      </c>
      <c r="J88" s="15">
        <f t="shared" si="32"/>
        <v>494</v>
      </c>
      <c r="K88" s="15">
        <f t="shared" si="33"/>
        <v>34543</v>
      </c>
      <c r="L88" s="16">
        <f t="shared" si="25"/>
        <v>1.2345287889572198E-3</v>
      </c>
      <c r="M88" s="17">
        <f t="shared" si="34"/>
        <v>12.864851865779201</v>
      </c>
      <c r="N88" s="17">
        <f t="shared" si="35"/>
        <v>15.33390944369364</v>
      </c>
      <c r="O88" s="16">
        <f t="shared" si="36"/>
        <v>3.5148134220799321E-2</v>
      </c>
      <c r="P88" s="16">
        <f t="shared" si="37"/>
        <v>6.6090556306360071E-2</v>
      </c>
      <c r="Q88" s="16">
        <f t="shared" si="48"/>
        <v>451</v>
      </c>
      <c r="R88" s="16">
        <f t="shared" si="49"/>
        <v>538</v>
      </c>
      <c r="S88" s="17">
        <f t="shared" si="38"/>
        <v>12.872106630133858</v>
      </c>
      <c r="T88" s="17">
        <f t="shared" si="39"/>
        <v>15.35519593572509</v>
      </c>
      <c r="U88" s="16">
        <f t="shared" si="40"/>
        <v>2.7893369866141882E-2</v>
      </c>
      <c r="V88" s="16">
        <f t="shared" si="41"/>
        <v>4.4804064274909905E-2</v>
      </c>
      <c r="W88" s="16">
        <f t="shared" si="26"/>
        <v>1.415264898798573E-2</v>
      </c>
      <c r="X88" s="16">
        <f t="shared" si="27"/>
        <v>1.2379038184395586E-3</v>
      </c>
      <c r="Y88" s="17">
        <f t="shared" si="42"/>
        <v>12.914745169546171</v>
      </c>
      <c r="Z88" s="17">
        <f t="shared" si="43"/>
        <v>15.390552806425289</v>
      </c>
      <c r="AA88" s="16">
        <f t="shared" si="44"/>
        <v>1.4745169546170445E-2</v>
      </c>
      <c r="AB88" s="16">
        <f t="shared" si="45"/>
        <v>9.4471935747115765E-3</v>
      </c>
      <c r="AC88" s="16">
        <f t="shared" si="28"/>
        <v>86.550497221225797</v>
      </c>
      <c r="AD88" s="17">
        <f t="shared" si="29"/>
        <v>12.93192349082889</v>
      </c>
      <c r="AE88" s="17">
        <f t="shared" si="30"/>
        <v>15.401912612606637</v>
      </c>
      <c r="AF88" s="16">
        <f t="shared" si="46"/>
        <v>3.1923490828889456E-2</v>
      </c>
      <c r="AG88" s="16">
        <f t="shared" si="47"/>
        <v>1.9126126066364435E-3</v>
      </c>
      <c r="AH88" s="8">
        <v>21.4</v>
      </c>
      <c r="AI88" s="8">
        <v>19.399999999999999</v>
      </c>
      <c r="AJ88" s="8">
        <v>23.7</v>
      </c>
      <c r="AK88" s="8">
        <v>6.4</v>
      </c>
      <c r="AL88" s="8">
        <v>5.3</v>
      </c>
      <c r="AM88" s="8">
        <v>7.7</v>
      </c>
      <c r="AN88" s="8">
        <v>15.2</v>
      </c>
      <c r="AO88" s="8">
        <v>13.6</v>
      </c>
      <c r="AP88" s="8">
        <v>17</v>
      </c>
      <c r="AQ88" s="8">
        <v>11.3</v>
      </c>
      <c r="AR88" s="8">
        <v>8.9</v>
      </c>
      <c r="AS88" s="8">
        <v>14.2</v>
      </c>
      <c r="AT88" s="8">
        <v>12.5</v>
      </c>
      <c r="AU88" s="8">
        <v>10</v>
      </c>
      <c r="AV88" s="8">
        <v>15.6</v>
      </c>
      <c r="AW88" s="8">
        <v>10.199999999999999</v>
      </c>
      <c r="AX88" s="8">
        <v>6.1</v>
      </c>
      <c r="AY88" s="8">
        <v>16.899999999999999</v>
      </c>
    </row>
    <row r="89" spans="1:51" x14ac:dyDescent="0.25">
      <c r="A89" s="11" t="s">
        <v>28</v>
      </c>
      <c r="B89" s="12">
        <v>1756</v>
      </c>
      <c r="C89" s="11">
        <v>7.9</v>
      </c>
      <c r="D89" s="27">
        <v>4.5</v>
      </c>
      <c r="E89" s="27">
        <v>14</v>
      </c>
      <c r="F89" s="11">
        <v>2004</v>
      </c>
      <c r="G89" s="11" t="s">
        <v>6</v>
      </c>
      <c r="H89" s="14" t="str">
        <f>VLOOKUP(A89,'Data Key'!$A$1:$B$500,2,FALSE)</f>
        <v>Massachusetts</v>
      </c>
      <c r="I89" s="14" t="str">
        <f t="shared" si="31"/>
        <v>MA-Massachusetts</v>
      </c>
      <c r="J89" s="15">
        <f t="shared" si="32"/>
        <v>14</v>
      </c>
      <c r="K89" s="15">
        <f t="shared" si="33"/>
        <v>1742</v>
      </c>
      <c r="L89" s="16">
        <f t="shared" si="25"/>
        <v>4.1595793819055038E-3</v>
      </c>
      <c r="M89" s="17">
        <f t="shared" si="34"/>
        <v>3.8130857661582782</v>
      </c>
      <c r="N89" s="17">
        <f t="shared" si="35"/>
        <v>12.132244529969286</v>
      </c>
      <c r="O89" s="16">
        <f t="shared" si="36"/>
        <v>0.68691423384172179</v>
      </c>
      <c r="P89" s="16">
        <f t="shared" si="37"/>
        <v>1.8677554700307137</v>
      </c>
      <c r="Q89" s="16">
        <f t="shared" si="48"/>
        <v>7</v>
      </c>
      <c r="R89" s="16">
        <f t="shared" si="49"/>
        <v>22</v>
      </c>
      <c r="S89" s="17">
        <f t="shared" si="38"/>
        <v>3.9863325740318905</v>
      </c>
      <c r="T89" s="17">
        <f t="shared" si="39"/>
        <v>12.528473804100228</v>
      </c>
      <c r="U89" s="16">
        <f t="shared" si="40"/>
        <v>0.51366742596810955</v>
      </c>
      <c r="V89" s="16">
        <f t="shared" si="41"/>
        <v>1.4715261958997718</v>
      </c>
      <c r="W89" s="16">
        <f t="shared" si="26"/>
        <v>9.0466839103880807E-3</v>
      </c>
      <c r="X89" s="16">
        <f t="shared" si="27"/>
        <v>4.5516297540144929E-3</v>
      </c>
      <c r="Y89" s="17">
        <f t="shared" si="42"/>
        <v>4.4950541563735875</v>
      </c>
      <c r="Z89" s="17">
        <f t="shared" si="43"/>
        <v>13.598313664402573</v>
      </c>
      <c r="AA89" s="16">
        <f t="shared" si="44"/>
        <v>4.9458436264124828E-3</v>
      </c>
      <c r="AB89" s="16">
        <f t="shared" si="45"/>
        <v>0.40168633559742695</v>
      </c>
      <c r="AC89" s="16">
        <f t="shared" si="28"/>
        <v>14.85263639887089</v>
      </c>
      <c r="AD89" s="17">
        <f t="shared" si="29"/>
        <v>5.1109213081836122</v>
      </c>
      <c r="AE89" s="17">
        <f t="shared" si="30"/>
        <v>13.550679517325902</v>
      </c>
      <c r="AF89" s="16">
        <f t="shared" si="46"/>
        <v>0.61092130818361223</v>
      </c>
      <c r="AG89" s="16">
        <f t="shared" si="47"/>
        <v>0.44932048267409819</v>
      </c>
    </row>
    <row r="90" spans="1:51" x14ac:dyDescent="0.25">
      <c r="A90" s="11" t="s">
        <v>29</v>
      </c>
      <c r="B90" s="12">
        <v>1705</v>
      </c>
      <c r="C90" s="11">
        <v>7.2</v>
      </c>
      <c r="D90" s="27">
        <v>4.2</v>
      </c>
      <c r="E90" s="27">
        <v>12.3</v>
      </c>
      <c r="F90" s="11">
        <v>2004</v>
      </c>
      <c r="G90" s="11" t="s">
        <v>6</v>
      </c>
      <c r="H90" s="14" t="str">
        <f>VLOOKUP(A90,'Data Key'!$A$1:$B$500,2,FALSE)</f>
        <v>Nevada</v>
      </c>
      <c r="I90" s="14" t="str">
        <f t="shared" si="31"/>
        <v>NV-Nevada</v>
      </c>
      <c r="J90" s="15">
        <f t="shared" si="32"/>
        <v>12</v>
      </c>
      <c r="K90" s="15">
        <f t="shared" si="33"/>
        <v>1693</v>
      </c>
      <c r="L90" s="16">
        <f t="shared" si="25"/>
        <v>3.9680818161727709E-3</v>
      </c>
      <c r="M90" s="17">
        <f t="shared" si="34"/>
        <v>3.0700413509826543</v>
      </c>
      <c r="N90" s="17">
        <f t="shared" si="35"/>
        <v>11.006204983328196</v>
      </c>
      <c r="O90" s="16">
        <f t="shared" si="36"/>
        <v>1.1299586490173459</v>
      </c>
      <c r="P90" s="16">
        <f t="shared" si="37"/>
        <v>1.2937950166718046</v>
      </c>
      <c r="Q90" s="16">
        <f t="shared" si="48"/>
        <v>6</v>
      </c>
      <c r="R90" s="16">
        <f t="shared" si="49"/>
        <v>20</v>
      </c>
      <c r="S90" s="17">
        <f t="shared" si="38"/>
        <v>3.5190615835777126</v>
      </c>
      <c r="T90" s="17">
        <f t="shared" si="39"/>
        <v>11.730205278592376</v>
      </c>
      <c r="U90" s="16">
        <f t="shared" si="40"/>
        <v>0.68093841642228758</v>
      </c>
      <c r="V90" s="16">
        <f t="shared" si="41"/>
        <v>0.5697947214076251</v>
      </c>
      <c r="W90" s="16">
        <f t="shared" si="26"/>
        <v>8.1462966259924652E-3</v>
      </c>
      <c r="X90" s="16">
        <f t="shared" si="27"/>
        <v>4.4029702144161784E-3</v>
      </c>
      <c r="Y90" s="17">
        <f t="shared" si="42"/>
        <v>3.743326411576287</v>
      </c>
      <c r="Z90" s="17">
        <f t="shared" si="43"/>
        <v>12.549266840408643</v>
      </c>
      <c r="AA90" s="16">
        <f t="shared" si="44"/>
        <v>0.45667358842371319</v>
      </c>
      <c r="AB90" s="16">
        <f t="shared" si="45"/>
        <v>0.24926684040864266</v>
      </c>
      <c r="AC90" s="16">
        <f t="shared" si="28"/>
        <v>13.793913350236803</v>
      </c>
      <c r="AD90" s="17">
        <f t="shared" si="29"/>
        <v>4.4028500692047619</v>
      </c>
      <c r="AE90" s="17">
        <f t="shared" si="30"/>
        <v>12.474934977395286</v>
      </c>
      <c r="AF90" s="16">
        <f t="shared" si="46"/>
        <v>0.20285006920476167</v>
      </c>
      <c r="AG90" s="16">
        <f t="shared" si="47"/>
        <v>0.17493497739528507</v>
      </c>
    </row>
    <row r="91" spans="1:51" x14ac:dyDescent="0.25">
      <c r="A91" s="11" t="s">
        <v>30</v>
      </c>
      <c r="B91" s="12">
        <v>1648</v>
      </c>
      <c r="C91" s="11">
        <v>10.1</v>
      </c>
      <c r="D91" s="27">
        <v>6</v>
      </c>
      <c r="E91" s="27">
        <v>17.100000000000001</v>
      </c>
      <c r="F91" s="11">
        <v>2004</v>
      </c>
      <c r="G91" s="11" t="s">
        <v>6</v>
      </c>
      <c r="H91" s="14" t="str">
        <f>VLOOKUP(A91,'Data Key'!$A$1:$B$500,2,FALSE)</f>
        <v>Oregon</v>
      </c>
      <c r="I91" s="14" t="str">
        <f t="shared" si="31"/>
        <v>OR-Oregon</v>
      </c>
      <c r="J91" s="15">
        <f t="shared" si="32"/>
        <v>17</v>
      </c>
      <c r="K91" s="15">
        <f t="shared" si="33"/>
        <v>1631</v>
      </c>
      <c r="L91" s="16">
        <f t="shared" si="25"/>
        <v>4.8782462703967971E-3</v>
      </c>
      <c r="M91" s="17">
        <f t="shared" si="34"/>
        <v>5.4372877101857275</v>
      </c>
      <c r="N91" s="17">
        <f t="shared" si="35"/>
        <v>15.193780250979321</v>
      </c>
      <c r="O91" s="16">
        <f t="shared" si="36"/>
        <v>0.56271228981427246</v>
      </c>
      <c r="P91" s="16">
        <f t="shared" si="37"/>
        <v>1.9062197490206803</v>
      </c>
      <c r="Q91" s="16">
        <f t="shared" si="48"/>
        <v>9</v>
      </c>
      <c r="R91" s="16">
        <f t="shared" si="49"/>
        <v>25</v>
      </c>
      <c r="S91" s="17">
        <f t="shared" si="38"/>
        <v>5.4611650485436893</v>
      </c>
      <c r="T91" s="17">
        <f t="shared" si="39"/>
        <v>15.169902912621358</v>
      </c>
      <c r="U91" s="16">
        <f t="shared" si="40"/>
        <v>0.53883495145631066</v>
      </c>
      <c r="V91" s="16">
        <f t="shared" si="41"/>
        <v>1.9300970873786429</v>
      </c>
      <c r="W91" s="16">
        <f t="shared" si="26"/>
        <v>1.145432529817675E-2</v>
      </c>
      <c r="X91" s="16">
        <f t="shared" si="27"/>
        <v>5.2558006952288724E-3</v>
      </c>
      <c r="Y91" s="17">
        <f t="shared" si="42"/>
        <v>6.1985246029478782</v>
      </c>
      <c r="Z91" s="17">
        <f t="shared" si="43"/>
        <v>16.710125993405622</v>
      </c>
      <c r="AA91" s="16">
        <f t="shared" si="44"/>
        <v>0.19852460294787821</v>
      </c>
      <c r="AB91" s="16">
        <f t="shared" si="45"/>
        <v>0.3898740065943791</v>
      </c>
      <c r="AC91" s="16">
        <f t="shared" si="28"/>
        <v>16.301982956641027</v>
      </c>
      <c r="AD91" s="17">
        <f t="shared" si="29"/>
        <v>6.8225300145162837</v>
      </c>
      <c r="AE91" s="17">
        <f t="shared" si="30"/>
        <v>16.691505556684579</v>
      </c>
      <c r="AF91" s="16">
        <f t="shared" si="46"/>
        <v>0.82253001451628371</v>
      </c>
      <c r="AG91" s="16">
        <f t="shared" si="47"/>
        <v>0.40849444331542273</v>
      </c>
    </row>
    <row r="92" spans="1:51" x14ac:dyDescent="0.25">
      <c r="A92" s="11" t="s">
        <v>22</v>
      </c>
      <c r="B92" s="12">
        <v>1869</v>
      </c>
      <c r="C92" s="11">
        <v>8.1</v>
      </c>
      <c r="D92" s="27">
        <v>4.7</v>
      </c>
      <c r="E92" s="27">
        <v>14.1</v>
      </c>
      <c r="F92" s="11">
        <v>2004</v>
      </c>
      <c r="G92" s="11" t="s">
        <v>6</v>
      </c>
      <c r="H92" s="14" t="str">
        <f>VLOOKUP(A92,'Data Key'!$A$1:$B$500,2,FALSE)</f>
        <v>Pennsylvania</v>
      </c>
      <c r="I92" s="14" t="str">
        <f t="shared" si="31"/>
        <v>PA-Pennsylvania</v>
      </c>
      <c r="J92" s="15">
        <f t="shared" si="32"/>
        <v>15</v>
      </c>
      <c r="K92" s="15">
        <f t="shared" si="33"/>
        <v>1854</v>
      </c>
      <c r="L92" s="16">
        <f t="shared" si="25"/>
        <v>4.0451500267405949E-3</v>
      </c>
      <c r="M92" s="17">
        <f t="shared" si="34"/>
        <v>3.980532156244958</v>
      </c>
      <c r="N92" s="17">
        <f t="shared" si="35"/>
        <v>12.070832209726149</v>
      </c>
      <c r="O92" s="16">
        <f t="shared" si="36"/>
        <v>0.71946784375504214</v>
      </c>
      <c r="P92" s="16">
        <f t="shared" si="37"/>
        <v>2.029167790273851</v>
      </c>
      <c r="Q92" s="16">
        <f t="shared" si="48"/>
        <v>8</v>
      </c>
      <c r="R92" s="16">
        <f t="shared" si="49"/>
        <v>23</v>
      </c>
      <c r="S92" s="17">
        <f t="shared" si="38"/>
        <v>4.2803638309256291</v>
      </c>
      <c r="T92" s="17">
        <f t="shared" si="39"/>
        <v>12.306046013911182</v>
      </c>
      <c r="U92" s="16">
        <f t="shared" si="40"/>
        <v>0.41963616907437107</v>
      </c>
      <c r="V92" s="16">
        <f t="shared" si="41"/>
        <v>1.7939539860888178</v>
      </c>
      <c r="W92" s="16">
        <f t="shared" si="26"/>
        <v>9.0347900676023274E-3</v>
      </c>
      <c r="X92" s="16">
        <f t="shared" si="27"/>
        <v>4.4020801776760493E-3</v>
      </c>
      <c r="Y92" s="17">
        <f t="shared" si="42"/>
        <v>4.6327098899262777</v>
      </c>
      <c r="Z92" s="17">
        <f t="shared" si="43"/>
        <v>13.436870245278378</v>
      </c>
      <c r="AA92" s="16">
        <f t="shared" si="44"/>
        <v>6.7290110073722431E-2</v>
      </c>
      <c r="AB92" s="16">
        <f t="shared" si="45"/>
        <v>0.66312975472162172</v>
      </c>
      <c r="AC92" s="16">
        <f t="shared" si="28"/>
        <v>15.356850711320799</v>
      </c>
      <c r="AD92" s="17">
        <f t="shared" si="29"/>
        <v>5.2018840189608335</v>
      </c>
      <c r="AE92" s="17">
        <f t="shared" si="30"/>
        <v>13.401644142271444</v>
      </c>
      <c r="AF92" s="16">
        <f t="shared" si="46"/>
        <v>0.50188401896083334</v>
      </c>
      <c r="AG92" s="16">
        <f t="shared" si="47"/>
        <v>0.69835585772855602</v>
      </c>
    </row>
    <row r="93" spans="1:51" x14ac:dyDescent="0.25">
      <c r="A93" s="11" t="s">
        <v>31</v>
      </c>
      <c r="B93" s="12">
        <v>1604</v>
      </c>
      <c r="C93" s="11">
        <v>11.9</v>
      </c>
      <c r="D93" s="27">
        <v>7.2</v>
      </c>
      <c r="E93" s="27">
        <v>19.7</v>
      </c>
      <c r="F93" s="11">
        <v>2008</v>
      </c>
      <c r="G93" s="11" t="s">
        <v>6</v>
      </c>
      <c r="H93" s="14" t="str">
        <f>VLOOKUP(A93,'Data Key'!$A$1:$B$500,2,FALSE)</f>
        <v>Connecticut</v>
      </c>
      <c r="I93" s="14" t="str">
        <f t="shared" si="31"/>
        <v>CT-Connecticut</v>
      </c>
      <c r="J93" s="15">
        <f t="shared" si="32"/>
        <v>19</v>
      </c>
      <c r="K93" s="15">
        <f t="shared" si="33"/>
        <v>1585</v>
      </c>
      <c r="L93" s="16">
        <f t="shared" si="25"/>
        <v>5.2945978487276626E-3</v>
      </c>
      <c r="M93" s="17">
        <f t="shared" si="34"/>
        <v>6.5507886849381727</v>
      </c>
      <c r="N93" s="17">
        <f t="shared" si="35"/>
        <v>17.139984382393497</v>
      </c>
      <c r="O93" s="16">
        <f t="shared" si="36"/>
        <v>0.6492113150618275</v>
      </c>
      <c r="P93" s="16">
        <f t="shared" si="37"/>
        <v>2.5600156176065028</v>
      </c>
      <c r="Q93" s="16">
        <f t="shared" si="48"/>
        <v>11</v>
      </c>
      <c r="R93" s="16">
        <f t="shared" si="49"/>
        <v>28</v>
      </c>
      <c r="S93" s="17">
        <f t="shared" si="38"/>
        <v>6.8578553615960098</v>
      </c>
      <c r="T93" s="17">
        <f t="shared" si="39"/>
        <v>17.456359102244388</v>
      </c>
      <c r="U93" s="16">
        <f t="shared" si="40"/>
        <v>0.34214463840399034</v>
      </c>
      <c r="V93" s="16">
        <f t="shared" si="41"/>
        <v>2.2436408977556113</v>
      </c>
      <c r="W93" s="16">
        <f t="shared" si="26"/>
        <v>1.3011686752804483E-2</v>
      </c>
      <c r="X93" s="16">
        <f t="shared" si="27"/>
        <v>5.6601075087100092E-3</v>
      </c>
      <c r="Y93" s="17">
        <f t="shared" si="42"/>
        <v>7.3515792440944745</v>
      </c>
      <c r="Z93" s="17">
        <f t="shared" si="43"/>
        <v>18.671794261514492</v>
      </c>
      <c r="AA93" s="16">
        <f t="shared" si="44"/>
        <v>0.15157924409447432</v>
      </c>
      <c r="AB93" s="16">
        <f t="shared" si="45"/>
        <v>1.0282057384855072</v>
      </c>
      <c r="AC93" s="16">
        <f t="shared" si="28"/>
        <v>17.197270336536949</v>
      </c>
      <c r="AD93" s="17">
        <f t="shared" si="29"/>
        <v>7.9747254754105095</v>
      </c>
      <c r="AE93" s="17">
        <f t="shared" si="30"/>
        <v>18.670599898968824</v>
      </c>
      <c r="AF93" s="16">
        <f t="shared" si="46"/>
        <v>0.77472547541050929</v>
      </c>
      <c r="AG93" s="16">
        <f t="shared" si="47"/>
        <v>1.0294001010311753</v>
      </c>
    </row>
    <row r="94" spans="1:51" x14ac:dyDescent="0.25">
      <c r="A94" s="11" t="s">
        <v>32</v>
      </c>
      <c r="B94" s="12">
        <v>1498</v>
      </c>
      <c r="C94" s="11">
        <v>12.2</v>
      </c>
      <c r="D94" s="27">
        <v>7.3</v>
      </c>
      <c r="E94" s="27">
        <v>20.6</v>
      </c>
      <c r="F94" s="11">
        <v>2008</v>
      </c>
      <c r="G94" s="11" t="s">
        <v>6</v>
      </c>
      <c r="H94" s="14" t="str">
        <f>VLOOKUP(A94,'Data Key'!$A$1:$B$500,2,FALSE)</f>
        <v>Idaho</v>
      </c>
      <c r="I94" s="14" t="str">
        <f t="shared" si="31"/>
        <v>ID-Idaho</v>
      </c>
      <c r="J94" s="15">
        <f t="shared" si="32"/>
        <v>18</v>
      </c>
      <c r="K94" s="15">
        <f t="shared" si="33"/>
        <v>1480</v>
      </c>
      <c r="L94" s="16">
        <f t="shared" si="25"/>
        <v>5.5175652938398243E-3</v>
      </c>
      <c r="M94" s="17">
        <f t="shared" si="34"/>
        <v>6.4984560679759298</v>
      </c>
      <c r="N94" s="17">
        <f t="shared" si="35"/>
        <v>17.533586655655579</v>
      </c>
      <c r="O94" s="16">
        <f t="shared" si="36"/>
        <v>0.80154393202407004</v>
      </c>
      <c r="P94" s="16">
        <f t="shared" si="37"/>
        <v>3.0664133443444221</v>
      </c>
      <c r="Q94" s="16">
        <f t="shared" si="48"/>
        <v>10</v>
      </c>
      <c r="R94" s="16">
        <f t="shared" si="49"/>
        <v>27</v>
      </c>
      <c r="S94" s="17">
        <f t="shared" si="38"/>
        <v>6.6755674232309747</v>
      </c>
      <c r="T94" s="17">
        <f t="shared" si="39"/>
        <v>18.024032042723633</v>
      </c>
      <c r="U94" s="16">
        <f t="shared" si="40"/>
        <v>0.62443257676902508</v>
      </c>
      <c r="V94" s="16">
        <f t="shared" si="41"/>
        <v>2.5759679572763687</v>
      </c>
      <c r="W94" s="16">
        <f t="shared" si="26"/>
        <v>1.3264202618290758E-2</v>
      </c>
      <c r="X94" s="16">
        <f t="shared" si="27"/>
        <v>5.9184104197293353E-3</v>
      </c>
      <c r="Y94" s="17">
        <f t="shared" si="42"/>
        <v>7.3457921985614227</v>
      </c>
      <c r="Z94" s="17">
        <f t="shared" si="43"/>
        <v>19.182613038020094</v>
      </c>
      <c r="AA94" s="16">
        <f t="shared" si="44"/>
        <v>4.5792198561422914E-2</v>
      </c>
      <c r="AB94" s="16">
        <f t="shared" si="45"/>
        <v>1.4173869619799078</v>
      </c>
      <c r="AC94" s="16">
        <f t="shared" si="28"/>
        <v>16.748657959458768</v>
      </c>
      <c r="AD94" s="17">
        <f t="shared" si="29"/>
        <v>8.0210866199398918</v>
      </c>
      <c r="AE94" s="17">
        <f t="shared" si="30"/>
        <v>19.173167860665849</v>
      </c>
      <c r="AF94" s="16">
        <f t="shared" si="46"/>
        <v>0.72108661993989198</v>
      </c>
      <c r="AG94" s="16">
        <f t="shared" si="47"/>
        <v>1.4268321393341523</v>
      </c>
    </row>
    <row r="95" spans="1:51" x14ac:dyDescent="0.25">
      <c r="A95" s="11" t="s">
        <v>33</v>
      </c>
      <c r="B95" s="12">
        <v>1521</v>
      </c>
      <c r="C95" s="11">
        <v>20.399999999999999</v>
      </c>
      <c r="D95" s="27">
        <v>13.2</v>
      </c>
      <c r="E95" s="27">
        <v>31.2</v>
      </c>
      <c r="F95" s="11">
        <v>2008</v>
      </c>
      <c r="G95" s="11" t="s">
        <v>6</v>
      </c>
      <c r="H95" s="14" t="str">
        <f>VLOOKUP(A95,'Data Key'!$A$1:$B$500,2,FALSE)</f>
        <v>Indiana</v>
      </c>
      <c r="I95" s="14" t="str">
        <f t="shared" si="31"/>
        <v>IN-Indiana</v>
      </c>
      <c r="J95" s="15">
        <f t="shared" si="32"/>
        <v>31</v>
      </c>
      <c r="K95" s="15">
        <f t="shared" si="33"/>
        <v>1490</v>
      </c>
      <c r="L95" s="16">
        <f t="shared" si="25"/>
        <v>7.1011428802643288E-3</v>
      </c>
      <c r="M95" s="17">
        <f t="shared" si="34"/>
        <v>13.280185193371437</v>
      </c>
      <c r="N95" s="17">
        <f t="shared" si="35"/>
        <v>27.482470953900094</v>
      </c>
      <c r="O95" s="16">
        <f t="shared" si="36"/>
        <v>8.0185193371438146E-2</v>
      </c>
      <c r="P95" s="16">
        <f t="shared" si="37"/>
        <v>3.7175290460999051</v>
      </c>
      <c r="Q95" s="16">
        <f t="shared" si="48"/>
        <v>21</v>
      </c>
      <c r="R95" s="16">
        <f t="shared" si="49"/>
        <v>42</v>
      </c>
      <c r="S95" s="17">
        <f t="shared" si="38"/>
        <v>13.806706114398422</v>
      </c>
      <c r="T95" s="17">
        <f t="shared" si="39"/>
        <v>27.613412228796843</v>
      </c>
      <c r="U95" s="16">
        <f t="shared" si="40"/>
        <v>0.60670611439842226</v>
      </c>
      <c r="V95" s="16">
        <f t="shared" si="41"/>
        <v>3.5865877712031562</v>
      </c>
      <c r="W95" s="16">
        <f t="shared" si="26"/>
        <v>2.1589608034272501E-2</v>
      </c>
      <c r="X95" s="16">
        <f t="shared" si="27"/>
        <v>7.3937805380581145E-3</v>
      </c>
      <c r="Y95" s="17">
        <f t="shared" si="42"/>
        <v>14.195827496214386</v>
      </c>
      <c r="Z95" s="17">
        <f t="shared" si="43"/>
        <v>28.983388572330615</v>
      </c>
      <c r="AA95" s="16">
        <f t="shared" si="44"/>
        <v>0.99582749621438715</v>
      </c>
      <c r="AB95" s="16">
        <f t="shared" si="45"/>
        <v>2.2166114276693847</v>
      </c>
      <c r="AC95" s="16">
        <f t="shared" si="28"/>
        <v>21.771930839526117</v>
      </c>
      <c r="AD95" s="17">
        <f t="shared" si="29"/>
        <v>14.778430806840927</v>
      </c>
      <c r="AE95" s="17">
        <f t="shared" si="30"/>
        <v>29.056591145138942</v>
      </c>
      <c r="AF95" s="16">
        <f t="shared" si="46"/>
        <v>1.5784308068409274</v>
      </c>
      <c r="AG95" s="16">
        <f t="shared" si="47"/>
        <v>2.1434088548610575</v>
      </c>
    </row>
    <row r="96" spans="1:51" x14ac:dyDescent="0.25">
      <c r="A96" s="11" t="s">
        <v>34</v>
      </c>
      <c r="B96" s="12">
        <v>1526</v>
      </c>
      <c r="C96" s="11">
        <v>21.7</v>
      </c>
      <c r="D96" s="27">
        <v>14.1</v>
      </c>
      <c r="E96" s="27">
        <v>33.299999999999997</v>
      </c>
      <c r="F96" s="11">
        <v>2008</v>
      </c>
      <c r="G96" s="11" t="s">
        <v>6</v>
      </c>
      <c r="H96" s="14" t="str">
        <f>VLOOKUP(A96,'Data Key'!$A$1:$B$500,2,FALSE)</f>
        <v>Maine</v>
      </c>
      <c r="I96" s="14" t="str">
        <f t="shared" si="31"/>
        <v>ME-Maine</v>
      </c>
      <c r="J96" s="15">
        <f t="shared" si="32"/>
        <v>33</v>
      </c>
      <c r="K96" s="15">
        <f t="shared" si="33"/>
        <v>1493</v>
      </c>
      <c r="L96" s="16">
        <f t="shared" si="25"/>
        <v>7.2979883271724827E-3</v>
      </c>
      <c r="M96" s="17">
        <f t="shared" si="34"/>
        <v>14.327175499826209</v>
      </c>
      <c r="N96" s="17">
        <f t="shared" si="35"/>
        <v>28.923152154171174</v>
      </c>
      <c r="O96" s="16">
        <f t="shared" si="36"/>
        <v>0.22717549982620966</v>
      </c>
      <c r="P96" s="16">
        <f t="shared" si="37"/>
        <v>4.3768478458288236</v>
      </c>
      <c r="Q96" s="16">
        <f t="shared" si="48"/>
        <v>22</v>
      </c>
      <c r="R96" s="16">
        <f t="shared" si="49"/>
        <v>45</v>
      </c>
      <c r="S96" s="17">
        <f t="shared" si="38"/>
        <v>14.416775884665793</v>
      </c>
      <c r="T96" s="17">
        <f t="shared" si="39"/>
        <v>29.488859764089121</v>
      </c>
      <c r="U96" s="16">
        <f t="shared" si="40"/>
        <v>0.31677588466579287</v>
      </c>
      <c r="V96" s="16">
        <f t="shared" si="41"/>
        <v>3.8111402359108766</v>
      </c>
      <c r="W96" s="16">
        <f t="shared" si="26"/>
        <v>2.282637145764525E-2</v>
      </c>
      <c r="X96" s="16">
        <f t="shared" si="27"/>
        <v>7.579230449643635E-3</v>
      </c>
      <c r="Y96" s="17">
        <f t="shared" si="42"/>
        <v>15.247141008001616</v>
      </c>
      <c r="Z96" s="17">
        <f t="shared" si="43"/>
        <v>30.405601907288883</v>
      </c>
      <c r="AA96" s="16">
        <f t="shared" si="44"/>
        <v>1.1471410080016167</v>
      </c>
      <c r="AB96" s="16">
        <f t="shared" si="45"/>
        <v>2.8943980927111141</v>
      </c>
      <c r="AC96" s="16">
        <f t="shared" si="28"/>
        <v>22.439044022687973</v>
      </c>
      <c r="AD96" s="17">
        <f t="shared" si="29"/>
        <v>15.819421848888195</v>
      </c>
      <c r="AE96" s="17">
        <f t="shared" si="30"/>
        <v>30.48698357125485</v>
      </c>
      <c r="AF96" s="16">
        <f t="shared" si="46"/>
        <v>1.7194218488881958</v>
      </c>
      <c r="AG96" s="16">
        <f t="shared" si="47"/>
        <v>2.8130164287451471</v>
      </c>
    </row>
    <row r="97" spans="1:33" x14ac:dyDescent="0.25">
      <c r="A97" s="11" t="s">
        <v>26</v>
      </c>
      <c r="B97" s="12">
        <v>1469</v>
      </c>
      <c r="C97" s="11">
        <v>19.7</v>
      </c>
      <c r="D97" s="27">
        <v>12.4</v>
      </c>
      <c r="E97" s="27">
        <v>31</v>
      </c>
      <c r="F97" s="11">
        <v>2008</v>
      </c>
      <c r="G97" s="11" t="s">
        <v>6</v>
      </c>
      <c r="H97" s="14" t="str">
        <f>VLOOKUP(A97,'Data Key'!$A$1:$B$500,2,FALSE)</f>
        <v>Minnesota</v>
      </c>
      <c r="I97" s="14" t="str">
        <f t="shared" si="31"/>
        <v>MN-Minnesota</v>
      </c>
      <c r="J97" s="15">
        <f t="shared" si="32"/>
        <v>29</v>
      </c>
      <c r="K97" s="15">
        <f t="shared" si="33"/>
        <v>1440</v>
      </c>
      <c r="L97" s="16">
        <f t="shared" si="25"/>
        <v>7.1137015761807863E-3</v>
      </c>
      <c r="M97" s="17">
        <f t="shared" si="34"/>
        <v>12.627619050095591</v>
      </c>
      <c r="N97" s="17">
        <f t="shared" si="35"/>
        <v>26.855022202457164</v>
      </c>
      <c r="O97" s="16">
        <f t="shared" si="36"/>
        <v>0.22761905009559058</v>
      </c>
      <c r="P97" s="16">
        <f t="shared" si="37"/>
        <v>4.1449777975428361</v>
      </c>
      <c r="Q97" s="16">
        <f t="shared" si="48"/>
        <v>19</v>
      </c>
      <c r="R97" s="16">
        <f t="shared" si="49"/>
        <v>40</v>
      </c>
      <c r="S97" s="17">
        <f t="shared" si="38"/>
        <v>12.933968686181075</v>
      </c>
      <c r="T97" s="17">
        <f t="shared" si="39"/>
        <v>27.229407760381211</v>
      </c>
      <c r="U97" s="16">
        <f t="shared" si="40"/>
        <v>0.5339686861810744</v>
      </c>
      <c r="V97" s="16">
        <f t="shared" si="41"/>
        <v>3.7705922396187894</v>
      </c>
      <c r="W97" s="16">
        <f t="shared" si="26"/>
        <v>2.0993929268602555E-2</v>
      </c>
      <c r="X97" s="16">
        <f t="shared" si="27"/>
        <v>7.4274882650630977E-3</v>
      </c>
      <c r="Y97" s="17">
        <f t="shared" si="42"/>
        <v>13.566441003539458</v>
      </c>
      <c r="Z97" s="17">
        <f t="shared" si="43"/>
        <v>28.42141753366565</v>
      </c>
      <c r="AA97" s="16">
        <f t="shared" si="44"/>
        <v>1.1664410035394575</v>
      </c>
      <c r="AB97" s="16">
        <f t="shared" si="45"/>
        <v>2.5785824663343497</v>
      </c>
      <c r="AC97" s="16">
        <f t="shared" si="28"/>
        <v>21.075742543165202</v>
      </c>
      <c r="AD97" s="17">
        <f t="shared" si="29"/>
        <v>14.178619167527639</v>
      </c>
      <c r="AE97" s="17">
        <f t="shared" si="30"/>
        <v>28.488199073052957</v>
      </c>
      <c r="AF97" s="16">
        <f t="shared" si="46"/>
        <v>1.7786191675276388</v>
      </c>
      <c r="AG97" s="16">
        <f t="shared" si="47"/>
        <v>2.5118009269470427</v>
      </c>
    </row>
    <row r="98" spans="1:33" x14ac:dyDescent="0.25">
      <c r="A98" s="11" t="s">
        <v>35</v>
      </c>
      <c r="B98" s="12">
        <v>1554</v>
      </c>
      <c r="C98" s="11">
        <v>11.5</v>
      </c>
      <c r="D98" s="27">
        <v>7</v>
      </c>
      <c r="E98" s="27">
        <v>18.899999999999999</v>
      </c>
      <c r="F98" s="11">
        <v>2008</v>
      </c>
      <c r="G98" s="11" t="s">
        <v>6</v>
      </c>
      <c r="H98" s="14" t="str">
        <f>VLOOKUP(A98,'Data Key'!$A$1:$B$500,2,FALSE)</f>
        <v>New Hampshire</v>
      </c>
      <c r="I98" s="14" t="str">
        <f t="shared" si="31"/>
        <v>NH-New Hampshire</v>
      </c>
      <c r="J98" s="15">
        <f t="shared" si="32"/>
        <v>18</v>
      </c>
      <c r="K98" s="15">
        <f t="shared" si="33"/>
        <v>1536</v>
      </c>
      <c r="L98" s="16">
        <f t="shared" si="25"/>
        <v>5.3198995214599372E-3</v>
      </c>
      <c r="M98" s="17">
        <f t="shared" si="34"/>
        <v>6.2631120615516451</v>
      </c>
      <c r="N98" s="17">
        <f t="shared" si="35"/>
        <v>16.902911104471521</v>
      </c>
      <c r="O98" s="16">
        <f t="shared" si="36"/>
        <v>0.73688793844835487</v>
      </c>
      <c r="P98" s="16">
        <f t="shared" si="37"/>
        <v>1.9970888955284778</v>
      </c>
      <c r="Q98" s="16">
        <f t="shared" si="48"/>
        <v>10</v>
      </c>
      <c r="R98" s="16">
        <f t="shared" si="49"/>
        <v>27</v>
      </c>
      <c r="S98" s="17">
        <f t="shared" si="38"/>
        <v>6.4350064350064349</v>
      </c>
      <c r="T98" s="17">
        <f t="shared" si="39"/>
        <v>17.374517374517374</v>
      </c>
      <c r="U98" s="16">
        <f t="shared" si="40"/>
        <v>0.56499356499356512</v>
      </c>
      <c r="V98" s="16">
        <f t="shared" si="41"/>
        <v>1.5254826254826241</v>
      </c>
      <c r="W98" s="16">
        <f t="shared" si="26"/>
        <v>1.278739200164008E-2</v>
      </c>
      <c r="X98" s="16">
        <f t="shared" si="27"/>
        <v>5.7072250641737087E-3</v>
      </c>
      <c r="Y98" s="17">
        <f t="shared" si="42"/>
        <v>7.0801669374663714</v>
      </c>
      <c r="Z98" s="17">
        <f t="shared" si="43"/>
        <v>18.494617065813792</v>
      </c>
      <c r="AA98" s="16">
        <f t="shared" si="44"/>
        <v>8.016693746637138E-2</v>
      </c>
      <c r="AB98" s="16">
        <f t="shared" si="45"/>
        <v>0.40538293418620697</v>
      </c>
      <c r="AC98" s="16">
        <f t="shared" si="28"/>
        <v>16.752037079751897</v>
      </c>
      <c r="AD98" s="17">
        <f t="shared" si="29"/>
        <v>7.7316666611178215</v>
      </c>
      <c r="AE98" s="17">
        <f t="shared" si="30"/>
        <v>18.48503118669246</v>
      </c>
      <c r="AF98" s="16">
        <f t="shared" si="46"/>
        <v>0.73166666111782153</v>
      </c>
      <c r="AG98" s="16">
        <f t="shared" si="47"/>
        <v>0.41496881330753865</v>
      </c>
    </row>
    <row r="99" spans="1:33" x14ac:dyDescent="0.25">
      <c r="A99" s="11" t="s">
        <v>36</v>
      </c>
      <c r="B99" s="12">
        <v>1527</v>
      </c>
      <c r="C99" s="11">
        <v>7.4</v>
      </c>
      <c r="D99" s="27">
        <v>4.3</v>
      </c>
      <c r="E99" s="27">
        <v>12.6</v>
      </c>
      <c r="F99" s="11">
        <v>2008</v>
      </c>
      <c r="G99" s="11" t="s">
        <v>6</v>
      </c>
      <c r="H99" s="14" t="str">
        <f>VLOOKUP(A99,'Data Key'!$A$1:$B$500,2,FALSE)</f>
        <v>New York</v>
      </c>
      <c r="I99" s="14" t="str">
        <f t="shared" si="31"/>
        <v>NY-New York</v>
      </c>
      <c r="J99" s="15">
        <f t="shared" si="32"/>
        <v>11</v>
      </c>
      <c r="K99" s="15">
        <f t="shared" si="33"/>
        <v>1516</v>
      </c>
      <c r="L99" s="16">
        <f t="shared" si="25"/>
        <v>4.2416563370544016E-3</v>
      </c>
      <c r="M99" s="17">
        <f t="shared" si="34"/>
        <v>2.962010984491112</v>
      </c>
      <c r="N99" s="17">
        <f t="shared" si="35"/>
        <v>11.445323658599914</v>
      </c>
      <c r="O99" s="16">
        <f t="shared" si="36"/>
        <v>1.3379890155088878</v>
      </c>
      <c r="P99" s="16">
        <f t="shared" si="37"/>
        <v>1.1546763414000853</v>
      </c>
      <c r="Q99" s="16">
        <f t="shared" si="48"/>
        <v>5</v>
      </c>
      <c r="R99" s="16">
        <f t="shared" si="49"/>
        <v>18</v>
      </c>
      <c r="S99" s="17">
        <f t="shared" si="38"/>
        <v>3.2743942370661427</v>
      </c>
      <c r="T99" s="17">
        <f t="shared" si="39"/>
        <v>11.787819253438114</v>
      </c>
      <c r="U99" s="16">
        <f t="shared" si="40"/>
        <v>1.0256057629338571</v>
      </c>
      <c r="V99" s="16">
        <f t="shared" si="41"/>
        <v>0.81218074656188577</v>
      </c>
      <c r="W99" s="16">
        <f t="shared" si="26"/>
        <v>8.4402792568086926E-3</v>
      </c>
      <c r="X99" s="16">
        <f t="shared" si="27"/>
        <v>4.7458008201175864E-3</v>
      </c>
      <c r="Y99" s="17">
        <f t="shared" si="42"/>
        <v>3.6944784366911061</v>
      </c>
      <c r="Z99" s="17">
        <f t="shared" si="43"/>
        <v>13.186080076926279</v>
      </c>
      <c r="AA99" s="16">
        <f t="shared" si="44"/>
        <v>0.60552156330889373</v>
      </c>
      <c r="AB99" s="16">
        <f t="shared" si="45"/>
        <v>0.5860800769262795</v>
      </c>
      <c r="AC99" s="16">
        <f t="shared" si="28"/>
        <v>13.228327823091213</v>
      </c>
      <c r="AD99" s="17">
        <f t="shared" si="29"/>
        <v>4.4462902801476192</v>
      </c>
      <c r="AE99" s="17">
        <f t="shared" si="30"/>
        <v>13.087503742763042</v>
      </c>
      <c r="AF99" s="16">
        <f t="shared" si="46"/>
        <v>0.14629028014761936</v>
      </c>
      <c r="AG99" s="16">
        <f t="shared" si="47"/>
        <v>0.48750374276304242</v>
      </c>
    </row>
    <row r="100" spans="1:33" x14ac:dyDescent="0.25">
      <c r="A100" s="11" t="s">
        <v>37</v>
      </c>
      <c r="B100" s="12">
        <v>1533</v>
      </c>
      <c r="C100" s="11">
        <v>12.3</v>
      </c>
      <c r="D100" s="27">
        <v>7.1</v>
      </c>
      <c r="E100" s="27">
        <v>21.2</v>
      </c>
      <c r="F100" s="11">
        <v>2008</v>
      </c>
      <c r="G100" s="11" t="s">
        <v>6</v>
      </c>
      <c r="H100" s="14" t="str">
        <f>VLOOKUP(A100,'Data Key'!$A$1:$B$500,2,FALSE)</f>
        <v>Oklahoma</v>
      </c>
      <c r="I100" s="14" t="str">
        <f t="shared" si="31"/>
        <v>OK-Oklahoma</v>
      </c>
      <c r="J100" s="15">
        <f t="shared" si="32"/>
        <v>19</v>
      </c>
      <c r="K100" s="15">
        <f t="shared" si="33"/>
        <v>1514</v>
      </c>
      <c r="L100" s="16">
        <f t="shared" si="25"/>
        <v>5.5382760227173705E-3</v>
      </c>
      <c r="M100" s="17">
        <f t="shared" si="34"/>
        <v>6.8557226726511873</v>
      </c>
      <c r="N100" s="17">
        <f t="shared" si="35"/>
        <v>17.932274718085928</v>
      </c>
      <c r="O100" s="16">
        <f t="shared" si="36"/>
        <v>0.24427732734881236</v>
      </c>
      <c r="P100" s="16">
        <f t="shared" si="37"/>
        <v>3.2677252819140712</v>
      </c>
      <c r="Q100" s="16">
        <f t="shared" si="48"/>
        <v>11</v>
      </c>
      <c r="R100" s="16">
        <f t="shared" si="49"/>
        <v>28</v>
      </c>
      <c r="S100" s="17">
        <f t="shared" si="38"/>
        <v>7.1754729288975865</v>
      </c>
      <c r="T100" s="17">
        <f t="shared" si="39"/>
        <v>18.264840182648403</v>
      </c>
      <c r="U100" s="16">
        <f t="shared" si="40"/>
        <v>7.5472928897586833E-2</v>
      </c>
      <c r="V100" s="16">
        <f t="shared" si="41"/>
        <v>2.9351598173515967</v>
      </c>
      <c r="W100" s="16">
        <f t="shared" si="26"/>
        <v>1.3612809109405941E-2</v>
      </c>
      <c r="X100" s="16">
        <f t="shared" si="27"/>
        <v>5.9195607359072292E-3</v>
      </c>
      <c r="Y100" s="17">
        <f t="shared" si="42"/>
        <v>7.6932483734987116</v>
      </c>
      <c r="Z100" s="17">
        <f t="shared" si="43"/>
        <v>19.53236984531317</v>
      </c>
      <c r="AA100" s="16">
        <f t="shared" si="44"/>
        <v>0.59324837349871196</v>
      </c>
      <c r="AB100" s="16">
        <f t="shared" si="45"/>
        <v>1.6676301546868295</v>
      </c>
      <c r="AC100" s="16">
        <f t="shared" si="28"/>
        <v>17.192854858760676</v>
      </c>
      <c r="AD100" s="17">
        <f t="shared" si="29"/>
        <v>8.3445835660937604</v>
      </c>
      <c r="AE100" s="17">
        <f t="shared" si="30"/>
        <v>19.531719857922933</v>
      </c>
      <c r="AF100" s="16">
        <f t="shared" si="46"/>
        <v>1.2445835660937608</v>
      </c>
      <c r="AG100" s="16">
        <f t="shared" si="47"/>
        <v>1.6682801420770659</v>
      </c>
    </row>
    <row r="101" spans="1:33" x14ac:dyDescent="0.25">
      <c r="A101" s="11" t="s">
        <v>30</v>
      </c>
      <c r="B101" s="12">
        <v>1530</v>
      </c>
      <c r="C101" s="11">
        <v>19.2</v>
      </c>
      <c r="D101" s="27">
        <v>11.7</v>
      </c>
      <c r="E101" s="27">
        <v>31.4</v>
      </c>
      <c r="F101" s="11">
        <v>2008</v>
      </c>
      <c r="G101" s="11" t="s">
        <v>6</v>
      </c>
      <c r="H101" s="14" t="str">
        <f>VLOOKUP(A101,'Data Key'!$A$1:$B$500,2,FALSE)</f>
        <v>Oregon</v>
      </c>
      <c r="I101" s="14" t="str">
        <f t="shared" si="31"/>
        <v>OR-Oregon</v>
      </c>
      <c r="J101" s="15">
        <f t="shared" si="32"/>
        <v>29</v>
      </c>
      <c r="K101" s="15">
        <f t="shared" si="33"/>
        <v>1501</v>
      </c>
      <c r="L101" s="16">
        <f t="shared" si="25"/>
        <v>6.8328248741807507E-3</v>
      </c>
      <c r="M101" s="17">
        <f t="shared" si="34"/>
        <v>12.121423491832321</v>
      </c>
      <c r="N101" s="17">
        <f t="shared" si="35"/>
        <v>25.78707324019382</v>
      </c>
      <c r="O101" s="16">
        <f t="shared" si="36"/>
        <v>0.42142349183232142</v>
      </c>
      <c r="P101" s="16">
        <f t="shared" si="37"/>
        <v>5.6129267598061787</v>
      </c>
      <c r="Q101" s="16">
        <f t="shared" si="48"/>
        <v>19</v>
      </c>
      <c r="R101" s="16">
        <f t="shared" si="49"/>
        <v>40</v>
      </c>
      <c r="S101" s="17">
        <f t="shared" si="38"/>
        <v>12.418300653594772</v>
      </c>
      <c r="T101" s="17">
        <f t="shared" si="39"/>
        <v>26.143790849673202</v>
      </c>
      <c r="U101" s="16">
        <f t="shared" si="40"/>
        <v>0.71830065359477224</v>
      </c>
      <c r="V101" s="16">
        <f t="shared" si="41"/>
        <v>5.2562091503267965</v>
      </c>
      <c r="W101" s="16">
        <f t="shared" si="26"/>
        <v>2.0159012675352184E-2</v>
      </c>
      <c r="X101" s="16">
        <f t="shared" si="27"/>
        <v>7.1354077108906171E-3</v>
      </c>
      <c r="Y101" s="17">
        <f t="shared" si="42"/>
        <v>13.023604964461567</v>
      </c>
      <c r="Z101" s="17">
        <f t="shared" si="43"/>
        <v>27.294420386242802</v>
      </c>
      <c r="AA101" s="16">
        <f t="shared" si="44"/>
        <v>1.3236049644615679</v>
      </c>
      <c r="AB101" s="16">
        <f t="shared" si="45"/>
        <v>4.1055796137571967</v>
      </c>
      <c r="AC101" s="16">
        <f t="shared" si="28"/>
        <v>21.083777191015653</v>
      </c>
      <c r="AD101" s="17">
        <f t="shared" si="29"/>
        <v>13.612124444003548</v>
      </c>
      <c r="AE101" s="17">
        <f t="shared" si="30"/>
        <v>27.357858769913658</v>
      </c>
      <c r="AF101" s="16">
        <f t="shared" si="46"/>
        <v>1.912124444003549</v>
      </c>
      <c r="AG101" s="16">
        <f t="shared" si="47"/>
        <v>4.0421412300863402</v>
      </c>
    </row>
    <row r="102" spans="1:33" x14ac:dyDescent="0.25">
      <c r="A102" s="11" t="s">
        <v>38</v>
      </c>
      <c r="B102" s="12">
        <v>1511</v>
      </c>
      <c r="C102" s="11">
        <v>10.9</v>
      </c>
      <c r="D102" s="27">
        <v>6.4</v>
      </c>
      <c r="E102" s="27">
        <v>18.5</v>
      </c>
      <c r="F102" s="11">
        <v>2008</v>
      </c>
      <c r="G102" s="11" t="s">
        <v>6</v>
      </c>
      <c r="H102" s="14" t="str">
        <f>VLOOKUP(A102,'Data Key'!$A$1:$B$500,2,FALSE)</f>
        <v>Rhode Island</v>
      </c>
      <c r="I102" s="14" t="str">
        <f t="shared" si="31"/>
        <v>RI-Rhode Island</v>
      </c>
      <c r="J102" s="15">
        <f t="shared" si="32"/>
        <v>16</v>
      </c>
      <c r="K102" s="15">
        <f t="shared" si="33"/>
        <v>1495</v>
      </c>
      <c r="L102" s="16">
        <f t="shared" si="25"/>
        <v>5.160977695639171E-3</v>
      </c>
      <c r="M102" s="17">
        <f t="shared" si="34"/>
        <v>5.4280362024415698</v>
      </c>
      <c r="N102" s="17">
        <f t="shared" si="35"/>
        <v>15.749991593719912</v>
      </c>
      <c r="O102" s="16">
        <f t="shared" si="36"/>
        <v>0.97196379755843054</v>
      </c>
      <c r="P102" s="16">
        <f t="shared" si="37"/>
        <v>2.750008406280088</v>
      </c>
      <c r="Q102" s="16">
        <f t="shared" si="48"/>
        <v>9</v>
      </c>
      <c r="R102" s="16">
        <f t="shared" si="49"/>
        <v>25</v>
      </c>
      <c r="S102" s="17">
        <f t="shared" si="38"/>
        <v>5.9563203176704169</v>
      </c>
      <c r="T102" s="17">
        <f t="shared" si="39"/>
        <v>16.545334215751158</v>
      </c>
      <c r="U102" s="16">
        <f t="shared" si="40"/>
        <v>0.44367968232958344</v>
      </c>
      <c r="V102" s="16">
        <f t="shared" si="41"/>
        <v>1.9546657842488422</v>
      </c>
      <c r="W102" s="16">
        <f t="shared" si="26"/>
        <v>1.1830102289581096E-2</v>
      </c>
      <c r="X102" s="16">
        <f t="shared" si="27"/>
        <v>5.5836671502954077E-3</v>
      </c>
      <c r="Y102" s="17">
        <f t="shared" si="42"/>
        <v>6.2464351392856878</v>
      </c>
      <c r="Z102" s="17">
        <f t="shared" si="43"/>
        <v>17.413769439876503</v>
      </c>
      <c r="AA102" s="16">
        <f t="shared" si="44"/>
        <v>0.15356486071431252</v>
      </c>
      <c r="AB102" s="16">
        <f t="shared" si="45"/>
        <v>1.0862305601234965</v>
      </c>
      <c r="AC102" s="16">
        <f t="shared" si="28"/>
        <v>15.82668868635659</v>
      </c>
      <c r="AD102" s="17">
        <f t="shared" si="29"/>
        <v>6.936293567875266</v>
      </c>
      <c r="AE102" s="17">
        <f t="shared" si="30"/>
        <v>17.384046099468698</v>
      </c>
      <c r="AF102" s="16">
        <f t="shared" si="46"/>
        <v>0.53629356787526561</v>
      </c>
      <c r="AG102" s="16">
        <f t="shared" si="47"/>
        <v>1.1159539005313022</v>
      </c>
    </row>
    <row r="103" spans="1:33" x14ac:dyDescent="0.25">
      <c r="A103" s="11" t="s">
        <v>39</v>
      </c>
      <c r="B103" s="12">
        <v>1453</v>
      </c>
      <c r="C103" s="11">
        <v>14.6</v>
      </c>
      <c r="D103" s="27">
        <v>8.3000000000000007</v>
      </c>
      <c r="E103" s="27">
        <v>25.4</v>
      </c>
      <c r="F103" s="11">
        <v>2008</v>
      </c>
      <c r="G103" s="11" t="s">
        <v>6</v>
      </c>
      <c r="H103" s="14" t="str">
        <f>VLOOKUP(A103,'Data Key'!$A$1:$B$500,2,FALSE)</f>
        <v>Washington</v>
      </c>
      <c r="I103" s="14" t="str">
        <f t="shared" si="31"/>
        <v>WA-Washington</v>
      </c>
      <c r="J103" s="15">
        <f t="shared" si="32"/>
        <v>21</v>
      </c>
      <c r="K103" s="15">
        <f t="shared" si="33"/>
        <v>1432</v>
      </c>
      <c r="L103" s="16">
        <f t="shared" si="25"/>
        <v>6.1366425343385763E-3</v>
      </c>
      <c r="M103" s="17">
        <f t="shared" si="34"/>
        <v>8.3162136253310734</v>
      </c>
      <c r="N103" s="17">
        <f t="shared" si="35"/>
        <v>20.589498694008224</v>
      </c>
      <c r="O103" s="16">
        <f t="shared" si="36"/>
        <v>1.6213625331072734E-2</v>
      </c>
      <c r="P103" s="16">
        <f t="shared" si="37"/>
        <v>4.8105013059917745</v>
      </c>
      <c r="Q103" s="16">
        <f t="shared" si="48"/>
        <v>13</v>
      </c>
      <c r="R103" s="16">
        <f t="shared" si="49"/>
        <v>31</v>
      </c>
      <c r="S103" s="17">
        <f t="shared" si="38"/>
        <v>8.9470061940812116</v>
      </c>
      <c r="T103" s="17">
        <f t="shared" si="39"/>
        <v>21.335168616655196</v>
      </c>
      <c r="U103" s="16">
        <f t="shared" si="40"/>
        <v>0.64700619408121085</v>
      </c>
      <c r="V103" s="16">
        <f t="shared" si="41"/>
        <v>4.0648313833448029</v>
      </c>
      <c r="W103" s="16">
        <f t="shared" si="26"/>
        <v>1.5733166619860805E-2</v>
      </c>
      <c r="X103" s="16">
        <f t="shared" si="27"/>
        <v>6.5164186157148814E-3</v>
      </c>
      <c r="Y103" s="17">
        <f t="shared" si="42"/>
        <v>9.2167480041459235</v>
      </c>
      <c r="Z103" s="17">
        <f t="shared" si="43"/>
        <v>22.249585235575687</v>
      </c>
      <c r="AA103" s="16">
        <f t="shared" si="44"/>
        <v>0.91674800414592283</v>
      </c>
      <c r="AB103" s="16">
        <f t="shared" si="45"/>
        <v>3.1504147644243119</v>
      </c>
      <c r="AC103" s="16">
        <f t="shared" si="28"/>
        <v>18.036412648132512</v>
      </c>
      <c r="AD103" s="17">
        <f t="shared" si="29"/>
        <v>9.886129337601071</v>
      </c>
      <c r="AE103" s="17">
        <f t="shared" si="30"/>
        <v>22.266620391674245</v>
      </c>
      <c r="AF103" s="16">
        <f t="shared" si="46"/>
        <v>1.5861293376010703</v>
      </c>
      <c r="AG103" s="16">
        <f t="shared" si="47"/>
        <v>3.1333796083257539</v>
      </c>
    </row>
    <row r="104" spans="1:33" x14ac:dyDescent="0.25">
      <c r="A104" s="11" t="s">
        <v>24</v>
      </c>
      <c r="B104" s="12">
        <v>1601</v>
      </c>
      <c r="C104" s="11">
        <v>10</v>
      </c>
      <c r="D104" s="27">
        <v>6</v>
      </c>
      <c r="E104" s="27">
        <v>16.8</v>
      </c>
      <c r="F104" s="11">
        <v>2008</v>
      </c>
      <c r="G104" s="11" t="s">
        <v>6</v>
      </c>
      <c r="H104" s="14" t="str">
        <f>VLOOKUP(A104,'Data Key'!$A$1:$B$500,2,FALSE)</f>
        <v>Wisconsin</v>
      </c>
      <c r="I104" s="14" t="str">
        <f t="shared" si="31"/>
        <v>WI-Wisconsin</v>
      </c>
      <c r="J104" s="15">
        <f t="shared" si="32"/>
        <v>16</v>
      </c>
      <c r="K104" s="15">
        <f t="shared" si="33"/>
        <v>1585</v>
      </c>
      <c r="L104" s="16">
        <f t="shared" si="25"/>
        <v>4.8723190348223611E-3</v>
      </c>
      <c r="M104" s="17">
        <f t="shared" si="34"/>
        <v>5.1214348689877571</v>
      </c>
      <c r="N104" s="17">
        <f t="shared" si="35"/>
        <v>14.866072938632477</v>
      </c>
      <c r="O104" s="16">
        <f t="shared" si="36"/>
        <v>0.87856513101224287</v>
      </c>
      <c r="P104" s="16">
        <f t="shared" si="37"/>
        <v>1.9339270613675232</v>
      </c>
      <c r="Q104" s="16">
        <f t="shared" si="48"/>
        <v>9</v>
      </c>
      <c r="R104" s="16">
        <f t="shared" si="49"/>
        <v>24</v>
      </c>
      <c r="S104" s="17">
        <f t="shared" si="38"/>
        <v>5.6214865708931914</v>
      </c>
      <c r="T104" s="17">
        <f t="shared" si="39"/>
        <v>14.990630855715178</v>
      </c>
      <c r="U104" s="16">
        <f t="shared" si="40"/>
        <v>0.37851342910680863</v>
      </c>
      <c r="V104" s="16">
        <f t="shared" si="41"/>
        <v>1.8093691442848225</v>
      </c>
      <c r="W104" s="16">
        <f t="shared" si="26"/>
        <v>1.1166666533849378E-2</v>
      </c>
      <c r="X104" s="16">
        <f t="shared" si="27"/>
        <v>5.2725676105857553E-3</v>
      </c>
      <c r="Y104" s="17">
        <f t="shared" si="42"/>
        <v>5.8940989232636234</v>
      </c>
      <c r="Z104" s="17">
        <f t="shared" si="43"/>
        <v>16.439234144435133</v>
      </c>
      <c r="AA104" s="16">
        <f t="shared" si="44"/>
        <v>0.10590107673637661</v>
      </c>
      <c r="AB104" s="16">
        <f t="shared" si="45"/>
        <v>0.36076585556486762</v>
      </c>
      <c r="AC104" s="16">
        <f t="shared" si="28"/>
        <v>15.831027057549225</v>
      </c>
      <c r="AD104" s="17">
        <f t="shared" si="29"/>
        <v>6.5459524514603018</v>
      </c>
      <c r="AE104" s="17">
        <f t="shared" si="30"/>
        <v>16.410495126711563</v>
      </c>
      <c r="AF104" s="16">
        <f t="shared" si="46"/>
        <v>0.5459524514603018</v>
      </c>
      <c r="AG104" s="16">
        <f t="shared" si="47"/>
        <v>0.38950487328843764</v>
      </c>
    </row>
    <row r="105" spans="1:33" x14ac:dyDescent="0.25">
      <c r="A105" s="11" t="s">
        <v>40</v>
      </c>
      <c r="B105" s="12">
        <v>1476</v>
      </c>
      <c r="C105" s="11">
        <v>11.3</v>
      </c>
      <c r="D105" s="27">
        <v>6.5</v>
      </c>
      <c r="E105" s="27">
        <v>19.5</v>
      </c>
      <c r="F105" s="11">
        <v>2008</v>
      </c>
      <c r="G105" s="11" t="s">
        <v>6</v>
      </c>
      <c r="H105" s="14" t="str">
        <f>VLOOKUP(A105,'Data Key'!$A$1:$B$500,2,FALSE)</f>
        <v>Wyoming</v>
      </c>
      <c r="I105" s="14" t="str">
        <f t="shared" si="31"/>
        <v>WY-Wyoming</v>
      </c>
      <c r="J105" s="15">
        <f t="shared" si="32"/>
        <v>17</v>
      </c>
      <c r="K105" s="15">
        <f t="shared" si="33"/>
        <v>1459</v>
      </c>
      <c r="L105" s="16">
        <f t="shared" si="25"/>
        <v>5.4434051697804312E-3</v>
      </c>
      <c r="M105" s="17">
        <f t="shared" si="34"/>
        <v>6.0742100063713309</v>
      </c>
      <c r="N105" s="17">
        <f t="shared" si="35"/>
        <v>16.961020345932194</v>
      </c>
      <c r="O105" s="16">
        <f t="shared" si="36"/>
        <v>0.42578999362866909</v>
      </c>
      <c r="P105" s="16">
        <f t="shared" si="37"/>
        <v>2.5389796540678056</v>
      </c>
      <c r="Q105" s="16">
        <f t="shared" si="48"/>
        <v>9</v>
      </c>
      <c r="R105" s="16">
        <f t="shared" si="49"/>
        <v>25</v>
      </c>
      <c r="S105" s="17">
        <f t="shared" si="38"/>
        <v>6.0975609756097562</v>
      </c>
      <c r="T105" s="17">
        <f t="shared" si="39"/>
        <v>16.937669376693766</v>
      </c>
      <c r="U105" s="16">
        <f t="shared" si="40"/>
        <v>0.40243902439024382</v>
      </c>
      <c r="V105" s="16">
        <f t="shared" si="41"/>
        <v>2.5623306233062344</v>
      </c>
      <c r="W105" s="16">
        <f t="shared" si="26"/>
        <v>1.2785646257961478E-2</v>
      </c>
      <c r="X105" s="16">
        <f t="shared" si="27"/>
        <v>5.862161759157514E-3</v>
      </c>
      <c r="Y105" s="17">
        <f t="shared" si="42"/>
        <v>6.9234844988039637</v>
      </c>
      <c r="Z105" s="17">
        <f t="shared" si="43"/>
        <v>18.647808017118994</v>
      </c>
      <c r="AA105" s="16">
        <f t="shared" si="44"/>
        <v>0.42348449880396366</v>
      </c>
      <c r="AB105" s="16">
        <f t="shared" si="45"/>
        <v>0.85219198288100628</v>
      </c>
      <c r="AC105" s="16">
        <f t="shared" si="28"/>
        <v>16.292907689549128</v>
      </c>
      <c r="AD105" s="17">
        <f t="shared" si="29"/>
        <v>7.6185698801526485</v>
      </c>
      <c r="AE105" s="17">
        <f t="shared" si="30"/>
        <v>18.628470699212802</v>
      </c>
      <c r="AF105" s="16">
        <f t="shared" si="46"/>
        <v>1.1185698801526485</v>
      </c>
      <c r="AG105" s="16">
        <f t="shared" si="47"/>
        <v>0.87152930078719848</v>
      </c>
    </row>
    <row r="106" spans="1:33" x14ac:dyDescent="0.25">
      <c r="A106" s="11" t="s">
        <v>41</v>
      </c>
      <c r="B106" s="12">
        <v>1550</v>
      </c>
      <c r="C106" s="11">
        <v>21.5</v>
      </c>
      <c r="D106" s="27">
        <v>12.7</v>
      </c>
      <c r="E106" s="27">
        <v>35.9</v>
      </c>
      <c r="F106" s="11">
        <v>2012</v>
      </c>
      <c r="G106" s="11" t="s">
        <v>6</v>
      </c>
      <c r="H106" s="14" t="str">
        <f>VLOOKUP(A106,'Data Key'!$A$1:$B$500,2,FALSE)</f>
        <v>Alaska</v>
      </c>
      <c r="I106" s="14" t="str">
        <f t="shared" si="31"/>
        <v>AK-Alaska</v>
      </c>
      <c r="J106" s="15">
        <f t="shared" si="32"/>
        <v>33</v>
      </c>
      <c r="K106" s="15">
        <f t="shared" si="33"/>
        <v>1517</v>
      </c>
      <c r="L106" s="16">
        <f t="shared" si="25"/>
        <v>7.1862166156580719E-3</v>
      </c>
      <c r="M106" s="17">
        <f t="shared" si="34"/>
        <v>14.104105964987088</v>
      </c>
      <c r="N106" s="17">
        <f t="shared" si="35"/>
        <v>28.476539196303232</v>
      </c>
      <c r="O106" s="16">
        <f t="shared" si="36"/>
        <v>1.4041059649870888</v>
      </c>
      <c r="P106" s="16">
        <f t="shared" si="37"/>
        <v>7.4234608036967664</v>
      </c>
      <c r="Q106" s="16">
        <f t="shared" si="48"/>
        <v>23</v>
      </c>
      <c r="R106" s="16">
        <f t="shared" si="49"/>
        <v>45</v>
      </c>
      <c r="S106" s="17">
        <f t="shared" si="38"/>
        <v>14.838709677419354</v>
      </c>
      <c r="T106" s="17">
        <f t="shared" si="39"/>
        <v>29.032258064516128</v>
      </c>
      <c r="U106" s="16">
        <f t="shared" si="40"/>
        <v>2.1387096774193548</v>
      </c>
      <c r="V106" s="16">
        <f t="shared" si="41"/>
        <v>6.8677419354838705</v>
      </c>
      <c r="W106" s="16">
        <f t="shared" si="26"/>
        <v>2.2473804654981049E-2</v>
      </c>
      <c r="X106" s="16">
        <f t="shared" si="27"/>
        <v>7.4636149991947004E-3</v>
      </c>
      <c r="Y106" s="17">
        <f t="shared" si="42"/>
        <v>15.010189655786348</v>
      </c>
      <c r="Z106" s="17">
        <f t="shared" si="43"/>
        <v>29.937419654175748</v>
      </c>
      <c r="AA106" s="16">
        <f t="shared" si="44"/>
        <v>2.3101896557863491</v>
      </c>
      <c r="AB106" s="16">
        <f t="shared" si="45"/>
        <v>5.9625803458242501</v>
      </c>
      <c r="AC106" s="16">
        <f t="shared" si="28"/>
        <v>22.442713279019351</v>
      </c>
      <c r="AD106" s="17">
        <f t="shared" si="29"/>
        <v>15.573900820746399</v>
      </c>
      <c r="AE106" s="17">
        <f t="shared" si="30"/>
        <v>30.017274790219776</v>
      </c>
      <c r="AF106" s="16">
        <f t="shared" si="46"/>
        <v>2.8739008207463996</v>
      </c>
      <c r="AG106" s="16">
        <f t="shared" si="47"/>
        <v>5.8827252097802223</v>
      </c>
    </row>
    <row r="107" spans="1:33" x14ac:dyDescent="0.25">
      <c r="A107" s="11" t="s">
        <v>18</v>
      </c>
      <c r="B107" s="12">
        <v>1613</v>
      </c>
      <c r="C107" s="11">
        <v>22.7</v>
      </c>
      <c r="D107" s="27">
        <v>15.5</v>
      </c>
      <c r="E107" s="27">
        <v>33.1</v>
      </c>
      <c r="F107" s="11">
        <v>2012</v>
      </c>
      <c r="G107" s="11" t="s">
        <v>6</v>
      </c>
      <c r="H107" s="14" t="str">
        <f>VLOOKUP(A107,'Data Key'!$A$1:$B$500,2,FALSE)</f>
        <v>Arkansas</v>
      </c>
      <c r="I107" s="14" t="str">
        <f t="shared" si="31"/>
        <v>AR-Arkansas</v>
      </c>
      <c r="J107" s="15">
        <f t="shared" si="32"/>
        <v>37</v>
      </c>
      <c r="K107" s="15">
        <f t="shared" si="33"/>
        <v>1576</v>
      </c>
      <c r="L107" s="16">
        <f t="shared" si="25"/>
        <v>7.3059300292474972E-3</v>
      </c>
      <c r="M107" s="17">
        <f t="shared" si="34"/>
        <v>15.632693653331545</v>
      </c>
      <c r="N107" s="17">
        <f t="shared" si="35"/>
        <v>30.244553711826544</v>
      </c>
      <c r="O107" s="16">
        <f t="shared" si="36"/>
        <v>0.13269365333154504</v>
      </c>
      <c r="P107" s="16">
        <f t="shared" si="37"/>
        <v>2.8554462881734572</v>
      </c>
      <c r="Q107" s="16">
        <f t="shared" si="48"/>
        <v>25</v>
      </c>
      <c r="R107" s="16">
        <f t="shared" si="49"/>
        <v>49</v>
      </c>
      <c r="S107" s="17">
        <f t="shared" si="38"/>
        <v>15.499070055796652</v>
      </c>
      <c r="T107" s="17">
        <f t="shared" si="39"/>
        <v>30.378177309361437</v>
      </c>
      <c r="U107" s="16">
        <f t="shared" si="40"/>
        <v>9.299442033476879E-4</v>
      </c>
      <c r="V107" s="16">
        <f t="shared" si="41"/>
        <v>2.7218226906385645</v>
      </c>
      <c r="W107" s="16">
        <f t="shared" si="26"/>
        <v>2.4072075340482297E-2</v>
      </c>
      <c r="X107" s="16">
        <f t="shared" si="27"/>
        <v>7.5561090582444796E-3</v>
      </c>
      <c r="Y107" s="17">
        <f t="shared" si="42"/>
        <v>16.515966282237816</v>
      </c>
      <c r="Z107" s="17">
        <f t="shared" si="43"/>
        <v>31.628184398726777</v>
      </c>
      <c r="AA107" s="16">
        <f t="shared" si="44"/>
        <v>1.0159662822378159</v>
      </c>
      <c r="AB107" s="16">
        <f t="shared" si="45"/>
        <v>1.4718156012732244</v>
      </c>
      <c r="AC107" s="16">
        <f t="shared" si="28"/>
        <v>23.725902555193379</v>
      </c>
      <c r="AD107" s="17">
        <f t="shared" si="29"/>
        <v>17.0442055294962</v>
      </c>
      <c r="AE107" s="17">
        <f t="shared" si="30"/>
        <v>31.718434982085068</v>
      </c>
      <c r="AF107" s="16">
        <f t="shared" si="46"/>
        <v>1.5442055294961996</v>
      </c>
      <c r="AG107" s="16">
        <f t="shared" si="47"/>
        <v>1.3815650179149337</v>
      </c>
    </row>
    <row r="108" spans="1:33" x14ac:dyDescent="0.25">
      <c r="A108" s="11" t="s">
        <v>11</v>
      </c>
      <c r="B108" s="12">
        <v>1573</v>
      </c>
      <c r="C108" s="11">
        <v>19.3</v>
      </c>
      <c r="D108" s="27">
        <v>11.8</v>
      </c>
      <c r="E108" s="27">
        <v>31.5</v>
      </c>
      <c r="F108" s="11">
        <v>2012</v>
      </c>
      <c r="G108" s="11" t="s">
        <v>6</v>
      </c>
      <c r="H108" s="14" t="str">
        <f>VLOOKUP(A108,'Data Key'!$A$1:$B$500,2,FALSE)</f>
        <v>Arizona</v>
      </c>
      <c r="I108" s="14" t="str">
        <f t="shared" si="31"/>
        <v>AZ-Arizona</v>
      </c>
      <c r="J108" s="15">
        <f t="shared" si="32"/>
        <v>30</v>
      </c>
      <c r="K108" s="15">
        <f t="shared" si="33"/>
        <v>1543</v>
      </c>
      <c r="L108" s="16">
        <f t="shared" si="25"/>
        <v>6.7592513659907993E-3</v>
      </c>
      <c r="M108" s="17">
        <f t="shared" si="34"/>
        <v>12.312585887664635</v>
      </c>
      <c r="N108" s="17">
        <f t="shared" si="35"/>
        <v>25.831088619646231</v>
      </c>
      <c r="O108" s="16">
        <f t="shared" si="36"/>
        <v>0.51258588766463475</v>
      </c>
      <c r="P108" s="16">
        <f t="shared" si="37"/>
        <v>5.6689113803537694</v>
      </c>
      <c r="Q108" s="16">
        <f t="shared" si="48"/>
        <v>20</v>
      </c>
      <c r="R108" s="16">
        <f t="shared" si="49"/>
        <v>41</v>
      </c>
      <c r="S108" s="17">
        <f t="shared" si="38"/>
        <v>12.714558169103624</v>
      </c>
      <c r="T108" s="17">
        <f t="shared" si="39"/>
        <v>26.064844246662428</v>
      </c>
      <c r="U108" s="16">
        <f t="shared" si="40"/>
        <v>0.91455816910362309</v>
      </c>
      <c r="V108" s="16">
        <f t="shared" si="41"/>
        <v>5.4351557533375718</v>
      </c>
      <c r="W108" s="16">
        <f t="shared" si="26"/>
        <v>2.0243461529873965E-2</v>
      </c>
      <c r="X108" s="16">
        <f t="shared" si="27"/>
        <v>7.0487064394828538E-3</v>
      </c>
      <c r="Y108" s="17">
        <f t="shared" si="42"/>
        <v>13.19475509039111</v>
      </c>
      <c r="Z108" s="17">
        <f t="shared" si="43"/>
        <v>27.292167969356818</v>
      </c>
      <c r="AA108" s="16">
        <f t="shared" si="44"/>
        <v>1.3947550903911097</v>
      </c>
      <c r="AB108" s="16">
        <f t="shared" si="45"/>
        <v>4.207832030643182</v>
      </c>
      <c r="AC108" s="16">
        <f t="shared" si="28"/>
        <v>21.437068782993762</v>
      </c>
      <c r="AD108" s="17">
        <f t="shared" si="29"/>
        <v>13.763079919956612</v>
      </c>
      <c r="AE108" s="17">
        <f t="shared" si="30"/>
        <v>27.358022304986466</v>
      </c>
      <c r="AF108" s="16">
        <f t="shared" si="46"/>
        <v>1.9630799199566109</v>
      </c>
      <c r="AG108" s="16">
        <f t="shared" si="47"/>
        <v>4.1419776950135336</v>
      </c>
    </row>
    <row r="109" spans="1:33" x14ac:dyDescent="0.25">
      <c r="A109" s="11" t="s">
        <v>42</v>
      </c>
      <c r="B109" s="12">
        <v>1595</v>
      </c>
      <c r="C109" s="11">
        <v>19.600000000000001</v>
      </c>
      <c r="D109" s="27">
        <v>11.3</v>
      </c>
      <c r="E109" s="27">
        <v>33.700000000000003</v>
      </c>
      <c r="F109" s="11">
        <v>2012</v>
      </c>
      <c r="G109" s="11" t="s">
        <v>6</v>
      </c>
      <c r="H109" s="14" t="str">
        <f>VLOOKUP(A109,'Data Key'!$A$1:$B$500,2,FALSE)</f>
        <v>California</v>
      </c>
      <c r="I109" s="14" t="str">
        <f t="shared" si="31"/>
        <v>CA-California</v>
      </c>
      <c r="J109" s="15">
        <f t="shared" si="32"/>
        <v>31</v>
      </c>
      <c r="K109" s="15">
        <f t="shared" si="33"/>
        <v>1564</v>
      </c>
      <c r="L109" s="16">
        <f t="shared" si="25"/>
        <v>6.7749529140632763E-3</v>
      </c>
      <c r="M109" s="17">
        <f t="shared" si="34"/>
        <v>12.660783763052709</v>
      </c>
      <c r="N109" s="17">
        <f t="shared" si="35"/>
        <v>26.210689591179264</v>
      </c>
      <c r="O109" s="16">
        <f t="shared" si="36"/>
        <v>1.3607837630527087</v>
      </c>
      <c r="P109" s="16">
        <f t="shared" si="37"/>
        <v>7.4893104088207387</v>
      </c>
      <c r="Q109" s="16">
        <f t="shared" si="48"/>
        <v>21</v>
      </c>
      <c r="R109" s="16">
        <f t="shared" si="49"/>
        <v>43</v>
      </c>
      <c r="S109" s="17">
        <f t="shared" si="38"/>
        <v>13.16614420062696</v>
      </c>
      <c r="T109" s="17">
        <f t="shared" si="39"/>
        <v>26.959247648902821</v>
      </c>
      <c r="U109" s="16">
        <f t="shared" si="40"/>
        <v>1.8661442006269588</v>
      </c>
      <c r="V109" s="16">
        <f t="shared" si="41"/>
        <v>6.7407523510971821</v>
      </c>
      <c r="W109" s="16">
        <f t="shared" si="26"/>
        <v>2.0590365122649123E-2</v>
      </c>
      <c r="X109" s="16">
        <f t="shared" si="27"/>
        <v>7.0554662600852769E-3</v>
      </c>
      <c r="Y109" s="17">
        <f t="shared" si="42"/>
        <v>13.534898862563846</v>
      </c>
      <c r="Z109" s="17">
        <f t="shared" si="43"/>
        <v>27.6458313827344</v>
      </c>
      <c r="AA109" s="16">
        <f t="shared" si="44"/>
        <v>2.2348988625638455</v>
      </c>
      <c r="AB109" s="16">
        <f t="shared" si="45"/>
        <v>6.0541686172656028</v>
      </c>
      <c r="AC109" s="16">
        <f t="shared" si="28"/>
        <v>21.781941688156277</v>
      </c>
      <c r="AD109" s="17">
        <f t="shared" si="29"/>
        <v>14.091302450267259</v>
      </c>
      <c r="AE109" s="17">
        <f t="shared" si="30"/>
        <v>27.714880678106464</v>
      </c>
      <c r="AF109" s="16">
        <f t="shared" si="46"/>
        <v>2.7913024502672581</v>
      </c>
      <c r="AG109" s="16">
        <f t="shared" si="47"/>
        <v>5.9851193218935386</v>
      </c>
    </row>
    <row r="110" spans="1:33" x14ac:dyDescent="0.25">
      <c r="A110" s="11" t="s">
        <v>31</v>
      </c>
      <c r="B110" s="12">
        <v>1660</v>
      </c>
      <c r="C110" s="11">
        <v>12.5</v>
      </c>
      <c r="D110" s="27">
        <v>7.4</v>
      </c>
      <c r="E110" s="27">
        <v>21.1</v>
      </c>
      <c r="F110" s="11">
        <v>2012</v>
      </c>
      <c r="G110" s="11" t="s">
        <v>6</v>
      </c>
      <c r="H110" s="14" t="str">
        <f>VLOOKUP(A110,'Data Key'!$A$1:$B$500,2,FALSE)</f>
        <v>Connecticut</v>
      </c>
      <c r="I110" s="14" t="str">
        <f t="shared" si="31"/>
        <v>CT-Connecticut</v>
      </c>
      <c r="J110" s="15">
        <f t="shared" si="32"/>
        <v>21</v>
      </c>
      <c r="K110" s="15">
        <f t="shared" si="33"/>
        <v>1639</v>
      </c>
      <c r="L110" s="16">
        <f t="shared" si="25"/>
        <v>5.3763196654311443E-3</v>
      </c>
      <c r="M110" s="17">
        <f t="shared" si="34"/>
        <v>7.2742827442074098</v>
      </c>
      <c r="N110" s="17">
        <f t="shared" si="35"/>
        <v>18.026922075069699</v>
      </c>
      <c r="O110" s="16">
        <f t="shared" si="36"/>
        <v>0.12571725579259052</v>
      </c>
      <c r="P110" s="16">
        <f t="shared" si="37"/>
        <v>3.0730779249303026</v>
      </c>
      <c r="Q110" s="16">
        <f t="shared" si="48"/>
        <v>12</v>
      </c>
      <c r="R110" s="16">
        <f t="shared" si="49"/>
        <v>30</v>
      </c>
      <c r="S110" s="17">
        <f t="shared" si="38"/>
        <v>7.2289156626506026</v>
      </c>
      <c r="T110" s="17">
        <f t="shared" si="39"/>
        <v>18.072289156626507</v>
      </c>
      <c r="U110" s="16">
        <f t="shared" si="40"/>
        <v>0.17108433734939776</v>
      </c>
      <c r="V110" s="16">
        <f t="shared" si="41"/>
        <v>3.0277108433734945</v>
      </c>
      <c r="W110" s="16">
        <f t="shared" si="26"/>
        <v>1.3775789327063007E-2</v>
      </c>
      <c r="X110" s="16">
        <f t="shared" si="27"/>
        <v>5.7120445096858008E-3</v>
      </c>
      <c r="Y110" s="17">
        <f t="shared" si="42"/>
        <v>8.0637448173772057</v>
      </c>
      <c r="Z110" s="17">
        <f t="shared" si="43"/>
        <v>19.487833836748809</v>
      </c>
      <c r="AA110" s="16">
        <f t="shared" si="44"/>
        <v>0.66374481737720537</v>
      </c>
      <c r="AB110" s="16">
        <f t="shared" si="45"/>
        <v>1.6121661632511923</v>
      </c>
      <c r="AC110" s="16">
        <f t="shared" si="28"/>
        <v>18.051769264509758</v>
      </c>
      <c r="AD110" s="17">
        <f t="shared" si="29"/>
        <v>8.6515723609237583</v>
      </c>
      <c r="AE110" s="17">
        <f t="shared" si="30"/>
        <v>19.501025095022943</v>
      </c>
      <c r="AF110" s="16">
        <f t="shared" si="46"/>
        <v>1.2515723609237579</v>
      </c>
      <c r="AG110" s="16">
        <f t="shared" si="47"/>
        <v>1.5989749049770587</v>
      </c>
    </row>
    <row r="111" spans="1:33" x14ac:dyDescent="0.25">
      <c r="A111" s="11" t="s">
        <v>43</v>
      </c>
      <c r="B111" s="12">
        <v>1572</v>
      </c>
      <c r="C111" s="11">
        <v>23.8</v>
      </c>
      <c r="D111" s="27">
        <v>15.6</v>
      </c>
      <c r="E111" s="27">
        <v>36</v>
      </c>
      <c r="F111" s="11">
        <v>2012</v>
      </c>
      <c r="G111" s="11" t="s">
        <v>6</v>
      </c>
      <c r="H111" s="14" t="str">
        <f>VLOOKUP(A111,'Data Key'!$A$1:$B$500,2,FALSE)</f>
        <v>Delaware</v>
      </c>
      <c r="I111" s="14" t="str">
        <f t="shared" si="31"/>
        <v>DE-Delaware</v>
      </c>
      <c r="J111" s="15">
        <f t="shared" si="32"/>
        <v>37</v>
      </c>
      <c r="K111" s="15">
        <f t="shared" si="33"/>
        <v>1535</v>
      </c>
      <c r="L111" s="16">
        <f t="shared" si="25"/>
        <v>7.4941836299695233E-3</v>
      </c>
      <c r="M111" s="17">
        <f t="shared" si="34"/>
        <v>16.042712044330731</v>
      </c>
      <c r="N111" s="17">
        <f t="shared" si="35"/>
        <v>31.031079304269774</v>
      </c>
      <c r="O111" s="16">
        <f t="shared" si="36"/>
        <v>0.4427120443307313</v>
      </c>
      <c r="P111" s="16">
        <f t="shared" si="37"/>
        <v>4.9689206957302261</v>
      </c>
      <c r="Q111" s="16">
        <f t="shared" si="48"/>
        <v>26</v>
      </c>
      <c r="R111" s="16">
        <f t="shared" si="49"/>
        <v>50</v>
      </c>
      <c r="S111" s="17">
        <f t="shared" si="38"/>
        <v>16.539440203562339</v>
      </c>
      <c r="T111" s="17">
        <f t="shared" si="39"/>
        <v>31.806615776081426</v>
      </c>
      <c r="U111" s="16">
        <f t="shared" si="40"/>
        <v>0.9394402035623397</v>
      </c>
      <c r="V111" s="16">
        <f t="shared" si="41"/>
        <v>4.1933842239185743</v>
      </c>
      <c r="W111" s="16">
        <f t="shared" si="26"/>
        <v>2.4698378883542003E-2</v>
      </c>
      <c r="X111" s="16">
        <f t="shared" si="27"/>
        <v>7.7500420105526772E-3</v>
      </c>
      <c r="Y111" s="17">
        <f t="shared" si="42"/>
        <v>16.948336872989326</v>
      </c>
      <c r="Z111" s="17">
        <f t="shared" si="43"/>
        <v>32.448420894094681</v>
      </c>
      <c r="AA111" s="16">
        <f t="shared" si="44"/>
        <v>1.3483368729893268</v>
      </c>
      <c r="AB111" s="16">
        <f t="shared" si="45"/>
        <v>3.5515791059053186</v>
      </c>
      <c r="AC111" s="16">
        <f t="shared" si="28"/>
        <v>23.718925856462494</v>
      </c>
      <c r="AD111" s="17">
        <f t="shared" si="29"/>
        <v>17.489872682206069</v>
      </c>
      <c r="AE111" s="17">
        <f t="shared" si="30"/>
        <v>32.541466688504727</v>
      </c>
      <c r="AF111" s="16">
        <f t="shared" si="46"/>
        <v>1.8898726822060699</v>
      </c>
      <c r="AG111" s="16">
        <f t="shared" si="47"/>
        <v>3.4585333114952732</v>
      </c>
    </row>
    <row r="112" spans="1:33" x14ac:dyDescent="0.25">
      <c r="A112" s="11" t="s">
        <v>25</v>
      </c>
      <c r="B112" s="12">
        <v>1590</v>
      </c>
      <c r="C112" s="11">
        <v>17.899999999999999</v>
      </c>
      <c r="D112" s="27">
        <v>10.8</v>
      </c>
      <c r="E112" s="27">
        <v>29.4</v>
      </c>
      <c r="F112" s="11">
        <v>2012</v>
      </c>
      <c r="G112" s="11" t="s">
        <v>6</v>
      </c>
      <c r="H112" s="14" t="str">
        <f>VLOOKUP(A112,'Data Key'!$A$1:$B$500,2,FALSE)</f>
        <v>Florida</v>
      </c>
      <c r="I112" s="14" t="str">
        <f t="shared" si="31"/>
        <v>FL-Florida</v>
      </c>
      <c r="J112" s="15">
        <f t="shared" si="32"/>
        <v>28</v>
      </c>
      <c r="K112" s="15">
        <f t="shared" si="33"/>
        <v>1562</v>
      </c>
      <c r="L112" s="16">
        <f t="shared" si="25"/>
        <v>6.4650506991377086E-3</v>
      </c>
      <c r="M112" s="17">
        <f t="shared" si="34"/>
        <v>11.145012193944051</v>
      </c>
      <c r="N112" s="17">
        <f t="shared" si="35"/>
        <v>24.07511359221947</v>
      </c>
      <c r="O112" s="16">
        <f t="shared" si="36"/>
        <v>0.34501219394405069</v>
      </c>
      <c r="P112" s="16">
        <f t="shared" si="37"/>
        <v>5.3248864077805287</v>
      </c>
      <c r="Q112" s="16">
        <f t="shared" si="48"/>
        <v>19</v>
      </c>
      <c r="R112" s="16">
        <f t="shared" si="49"/>
        <v>39</v>
      </c>
      <c r="S112" s="17">
        <f t="shared" si="38"/>
        <v>11.949685534591195</v>
      </c>
      <c r="T112" s="17">
        <f t="shared" si="39"/>
        <v>24.528301886792452</v>
      </c>
      <c r="U112" s="16">
        <f t="shared" si="40"/>
        <v>1.1496855345911943</v>
      </c>
      <c r="V112" s="16">
        <f t="shared" si="41"/>
        <v>4.8716981132075468</v>
      </c>
      <c r="W112" s="16">
        <f t="shared" si="26"/>
        <v>1.8772713712997421E-2</v>
      </c>
      <c r="X112" s="16">
        <f t="shared" si="27"/>
        <v>6.7632571177433801E-3</v>
      </c>
      <c r="Y112" s="17">
        <f t="shared" si="42"/>
        <v>12.009456595254042</v>
      </c>
      <c r="Z112" s="17">
        <f t="shared" si="43"/>
        <v>25.535970830740801</v>
      </c>
      <c r="AA112" s="16">
        <f t="shared" si="44"/>
        <v>1.209456595254041</v>
      </c>
      <c r="AB112" s="16">
        <f t="shared" si="45"/>
        <v>3.8640291692591973</v>
      </c>
      <c r="AC112" s="16">
        <f t="shared" si="28"/>
        <v>20.736654511776383</v>
      </c>
      <c r="AD112" s="17">
        <f t="shared" si="29"/>
        <v>12.581177408508326</v>
      </c>
      <c r="AE112" s="17">
        <f t="shared" si="30"/>
        <v>25.591664993088873</v>
      </c>
      <c r="AF112" s="16">
        <f t="shared" si="46"/>
        <v>1.7811774085083254</v>
      </c>
      <c r="AG112" s="16">
        <f t="shared" si="47"/>
        <v>3.8083350069111255</v>
      </c>
    </row>
    <row r="113" spans="1:33" x14ac:dyDescent="0.25">
      <c r="A113" s="11" t="s">
        <v>44</v>
      </c>
      <c r="B113" s="12">
        <v>1591</v>
      </c>
      <c r="C113" s="11">
        <v>17.2</v>
      </c>
      <c r="D113" s="27">
        <v>10.1</v>
      </c>
      <c r="E113" s="27">
        <v>29</v>
      </c>
      <c r="F113" s="11">
        <v>2012</v>
      </c>
      <c r="G113" s="11" t="s">
        <v>6</v>
      </c>
      <c r="H113" s="14" t="str">
        <f>VLOOKUP(A113,'Data Key'!$A$1:$B$500,2,FALSE)</f>
        <v>Iowa</v>
      </c>
      <c r="I113" s="14" t="str">
        <f t="shared" si="31"/>
        <v>IA-Iowa</v>
      </c>
      <c r="J113" s="15">
        <f t="shared" si="32"/>
        <v>27</v>
      </c>
      <c r="K113" s="15">
        <f t="shared" si="33"/>
        <v>1564</v>
      </c>
      <c r="L113" s="16">
        <f t="shared" si="25"/>
        <v>6.3466285053795091E-3</v>
      </c>
      <c r="M113" s="17">
        <f t="shared" si="34"/>
        <v>10.623830325544439</v>
      </c>
      <c r="N113" s="17">
        <f t="shared" si="35"/>
        <v>23.317087336303459</v>
      </c>
      <c r="O113" s="16">
        <f t="shared" si="36"/>
        <v>0.52383032554443965</v>
      </c>
      <c r="P113" s="16">
        <f t="shared" si="37"/>
        <v>5.6829126636965412</v>
      </c>
      <c r="Q113" s="16">
        <f t="shared" si="48"/>
        <v>18</v>
      </c>
      <c r="R113" s="16">
        <f t="shared" si="49"/>
        <v>38</v>
      </c>
      <c r="S113" s="17">
        <f t="shared" si="38"/>
        <v>11.313639220615965</v>
      </c>
      <c r="T113" s="17">
        <f t="shared" si="39"/>
        <v>23.884349465744815</v>
      </c>
      <c r="U113" s="16">
        <f t="shared" si="40"/>
        <v>1.2136392206159652</v>
      </c>
      <c r="V113" s="16">
        <f t="shared" si="41"/>
        <v>5.1156505342551846</v>
      </c>
      <c r="W113" s="16">
        <f t="shared" si="26"/>
        <v>1.8133921243640421E-2</v>
      </c>
      <c r="X113" s="16">
        <f t="shared" si="27"/>
        <v>6.6508520748476477E-3</v>
      </c>
      <c r="Y113" s="17">
        <f t="shared" si="42"/>
        <v>11.483069168792774</v>
      </c>
      <c r="Z113" s="17">
        <f t="shared" si="43"/>
        <v>24.784773318488067</v>
      </c>
      <c r="AA113" s="16">
        <f t="shared" si="44"/>
        <v>1.3830691687927743</v>
      </c>
      <c r="AB113" s="16">
        <f t="shared" si="45"/>
        <v>4.2152266815119326</v>
      </c>
      <c r="AC113" s="16">
        <f t="shared" si="28"/>
        <v>20.375699478044453</v>
      </c>
      <c r="AD113" s="17">
        <f t="shared" si="29"/>
        <v>12.059430462477817</v>
      </c>
      <c r="AE113" s="17">
        <f t="shared" si="30"/>
        <v>24.835433597680527</v>
      </c>
      <c r="AF113" s="16">
        <f t="shared" si="46"/>
        <v>1.9594304624778172</v>
      </c>
      <c r="AG113" s="16">
        <f t="shared" si="47"/>
        <v>4.1645664023194726</v>
      </c>
    </row>
    <row r="114" spans="1:33" x14ac:dyDescent="0.25">
      <c r="A114" s="11" t="s">
        <v>32</v>
      </c>
      <c r="B114" s="12">
        <v>1584</v>
      </c>
      <c r="C114" s="11">
        <v>20.100000000000001</v>
      </c>
      <c r="D114" s="27">
        <v>12.3</v>
      </c>
      <c r="E114" s="27">
        <v>32.9</v>
      </c>
      <c r="F114" s="11">
        <v>2012</v>
      </c>
      <c r="G114" s="11" t="s">
        <v>6</v>
      </c>
      <c r="H114" s="14" t="str">
        <f>VLOOKUP(A114,'Data Key'!$A$1:$B$500,2,FALSE)</f>
        <v>Idaho</v>
      </c>
      <c r="I114" s="14" t="str">
        <f t="shared" si="31"/>
        <v>ID-Idaho</v>
      </c>
      <c r="J114" s="15">
        <f t="shared" si="32"/>
        <v>32</v>
      </c>
      <c r="K114" s="15">
        <f t="shared" si="33"/>
        <v>1552</v>
      </c>
      <c r="L114" s="16">
        <f t="shared" si="25"/>
        <v>6.9284513653870613E-3</v>
      </c>
      <c r="M114" s="17">
        <f t="shared" si="34"/>
        <v>13.273568836633142</v>
      </c>
      <c r="N114" s="17">
        <f t="shared" si="35"/>
        <v>27.130471567407263</v>
      </c>
      <c r="O114" s="16">
        <f t="shared" si="36"/>
        <v>0.97356883663314164</v>
      </c>
      <c r="P114" s="16">
        <f t="shared" si="37"/>
        <v>5.7695284325927361</v>
      </c>
      <c r="Q114" s="16">
        <f t="shared" si="48"/>
        <v>21</v>
      </c>
      <c r="R114" s="16">
        <f t="shared" si="49"/>
        <v>43</v>
      </c>
      <c r="S114" s="17">
        <f t="shared" si="38"/>
        <v>13.257575757575758</v>
      </c>
      <c r="T114" s="17">
        <f t="shared" si="39"/>
        <v>27.146464646464647</v>
      </c>
      <c r="U114" s="16">
        <f t="shared" si="40"/>
        <v>0.95757575757575708</v>
      </c>
      <c r="V114" s="16">
        <f t="shared" si="41"/>
        <v>5.7535353535353515</v>
      </c>
      <c r="W114" s="16">
        <f t="shared" si="26"/>
        <v>2.1362793635291737E-2</v>
      </c>
      <c r="X114" s="16">
        <f t="shared" si="27"/>
        <v>7.2055337984148621E-3</v>
      </c>
      <c r="Y114" s="17">
        <f t="shared" si="42"/>
        <v>14.157259836876875</v>
      </c>
      <c r="Z114" s="17">
        <f t="shared" si="43"/>
        <v>28.5683274337066</v>
      </c>
      <c r="AA114" s="16">
        <f t="shared" si="44"/>
        <v>1.8572598368768745</v>
      </c>
      <c r="AB114" s="16">
        <f t="shared" si="45"/>
        <v>4.331672566293399</v>
      </c>
      <c r="AC114" s="16">
        <f t="shared" si="28"/>
        <v>22.116852030889046</v>
      </c>
      <c r="AD114" s="17">
        <f t="shared" si="29"/>
        <v>14.713246883132754</v>
      </c>
      <c r="AE114" s="17">
        <f t="shared" si="30"/>
        <v>28.642126185299016</v>
      </c>
      <c r="AF114" s="16">
        <f t="shared" si="46"/>
        <v>2.4132468831327536</v>
      </c>
      <c r="AG114" s="16">
        <f t="shared" si="47"/>
        <v>4.2578738147009823</v>
      </c>
    </row>
    <row r="115" spans="1:33" x14ac:dyDescent="0.25">
      <c r="A115" s="11" t="s">
        <v>45</v>
      </c>
      <c r="B115" s="12">
        <v>1765</v>
      </c>
      <c r="C115" s="11">
        <v>21</v>
      </c>
      <c r="D115" s="27">
        <v>13.1</v>
      </c>
      <c r="E115" s="27">
        <v>33.5</v>
      </c>
      <c r="F115" s="11">
        <v>2012</v>
      </c>
      <c r="G115" s="11" t="s">
        <v>6</v>
      </c>
      <c r="H115" s="14" t="str">
        <f>VLOOKUP(A115,'Data Key'!$A$1:$B$500,2,FALSE)</f>
        <v>Illinois</v>
      </c>
      <c r="I115" s="14" t="str">
        <f t="shared" si="31"/>
        <v>IL-Illinois</v>
      </c>
      <c r="J115" s="15">
        <f t="shared" si="32"/>
        <v>37</v>
      </c>
      <c r="K115" s="15">
        <f t="shared" si="33"/>
        <v>1728</v>
      </c>
      <c r="L115" s="16">
        <f t="shared" si="25"/>
        <v>6.6834970014129488E-3</v>
      </c>
      <c r="M115" s="17">
        <f t="shared" si="34"/>
        <v>14.279675803119629</v>
      </c>
      <c r="N115" s="17">
        <f t="shared" si="35"/>
        <v>27.646669805945528</v>
      </c>
      <c r="O115" s="16">
        <f t="shared" si="36"/>
        <v>1.1796758031196291</v>
      </c>
      <c r="P115" s="16">
        <f t="shared" si="37"/>
        <v>5.8533301940544717</v>
      </c>
      <c r="Q115" s="16">
        <f t="shared" si="48"/>
        <v>26</v>
      </c>
      <c r="R115" s="16">
        <f t="shared" si="49"/>
        <v>49</v>
      </c>
      <c r="S115" s="17">
        <f t="shared" si="38"/>
        <v>14.730878186968839</v>
      </c>
      <c r="T115" s="17">
        <f t="shared" si="39"/>
        <v>27.762039660056658</v>
      </c>
      <c r="U115" s="16">
        <f t="shared" si="40"/>
        <v>1.6308781869688396</v>
      </c>
      <c r="V115" s="16">
        <f t="shared" si="41"/>
        <v>5.7379603399433421</v>
      </c>
      <c r="W115" s="16">
        <f t="shared" si="26"/>
        <v>2.2003514908733507E-2</v>
      </c>
      <c r="X115" s="16">
        <f t="shared" si="27"/>
        <v>6.9146230011123792E-3</v>
      </c>
      <c r="Y115" s="17">
        <f t="shared" si="42"/>
        <v>15.088891907621127</v>
      </c>
      <c r="Z115" s="17">
        <f t="shared" si="43"/>
        <v>28.918137909845886</v>
      </c>
      <c r="AA115" s="16">
        <f t="shared" si="44"/>
        <v>1.9888919076211273</v>
      </c>
      <c r="AB115" s="16">
        <f t="shared" si="45"/>
        <v>4.5818620901541145</v>
      </c>
      <c r="AC115" s="16">
        <f t="shared" si="28"/>
        <v>23.748924553693627</v>
      </c>
      <c r="AD115" s="17">
        <f t="shared" si="29"/>
        <v>15.573056022706325</v>
      </c>
      <c r="AE115" s="17">
        <f t="shared" si="30"/>
        <v>28.99931558670778</v>
      </c>
      <c r="AF115" s="16">
        <f t="shared" si="46"/>
        <v>2.4730560227063254</v>
      </c>
      <c r="AG115" s="16">
        <f t="shared" si="47"/>
        <v>4.5006844132922197</v>
      </c>
    </row>
    <row r="116" spans="1:33" x14ac:dyDescent="0.25">
      <c r="A116" s="11" t="s">
        <v>33</v>
      </c>
      <c r="B116" s="12">
        <v>1566</v>
      </c>
      <c r="C116" s="11">
        <v>17.3</v>
      </c>
      <c r="D116" s="27">
        <v>10.5</v>
      </c>
      <c r="E116" s="27">
        <v>28.5</v>
      </c>
      <c r="F116" s="11">
        <v>2012</v>
      </c>
      <c r="G116" s="11" t="s">
        <v>6</v>
      </c>
      <c r="H116" s="14" t="str">
        <f>VLOOKUP(A116,'Data Key'!$A$1:$B$500,2,FALSE)</f>
        <v>Indiana</v>
      </c>
      <c r="I116" s="14" t="str">
        <f t="shared" si="31"/>
        <v>IN-Indiana</v>
      </c>
      <c r="J116" s="15">
        <f t="shared" si="32"/>
        <v>27</v>
      </c>
      <c r="K116" s="15">
        <f t="shared" si="33"/>
        <v>1539</v>
      </c>
      <c r="L116" s="16">
        <f t="shared" si="25"/>
        <v>6.4470590263464855E-3</v>
      </c>
      <c r="M116" s="17">
        <f t="shared" si="34"/>
        <v>10.794320283998342</v>
      </c>
      <c r="N116" s="17">
        <f t="shared" si="35"/>
        <v>23.688438336691313</v>
      </c>
      <c r="O116" s="16">
        <f t="shared" si="36"/>
        <v>0.29432028399834209</v>
      </c>
      <c r="P116" s="16">
        <f t="shared" si="37"/>
        <v>4.8115616633086873</v>
      </c>
      <c r="Q116" s="16">
        <f t="shared" si="48"/>
        <v>17</v>
      </c>
      <c r="R116" s="16">
        <f t="shared" si="49"/>
        <v>38</v>
      </c>
      <c r="S116" s="17">
        <f t="shared" si="38"/>
        <v>10.855683269476373</v>
      </c>
      <c r="T116" s="17">
        <f t="shared" si="39"/>
        <v>24.265644955300129</v>
      </c>
      <c r="U116" s="16">
        <f t="shared" si="40"/>
        <v>0.35568326947637274</v>
      </c>
      <c r="V116" s="16">
        <f t="shared" si="41"/>
        <v>4.2343550446998712</v>
      </c>
      <c r="W116" s="16">
        <f t="shared" si="26"/>
        <v>1.8422707113413265E-2</v>
      </c>
      <c r="X116" s="16">
        <f t="shared" si="27"/>
        <v>6.7556812978267775E-3</v>
      </c>
      <c r="Y116" s="17">
        <f t="shared" si="42"/>
        <v>11.667025815586488</v>
      </c>
      <c r="Z116" s="17">
        <f t="shared" si="43"/>
        <v>25.178388411240043</v>
      </c>
      <c r="AA116" s="16">
        <f t="shared" si="44"/>
        <v>1.1670258155864879</v>
      </c>
      <c r="AB116" s="16">
        <f t="shared" si="45"/>
        <v>3.3216115887599571</v>
      </c>
      <c r="AC116" s="16">
        <f t="shared" si="28"/>
        <v>20.373042354249186</v>
      </c>
      <c r="AD116" s="17">
        <f t="shared" si="29"/>
        <v>12.252325306576951</v>
      </c>
      <c r="AE116" s="17">
        <f t="shared" si="30"/>
        <v>25.230095921422318</v>
      </c>
      <c r="AF116" s="16">
        <f t="shared" si="46"/>
        <v>1.7523253065769513</v>
      </c>
      <c r="AG116" s="16">
        <f t="shared" si="47"/>
        <v>3.2699040785776816</v>
      </c>
    </row>
    <row r="117" spans="1:33" x14ac:dyDescent="0.25">
      <c r="A117" s="11" t="s">
        <v>46</v>
      </c>
      <c r="B117" s="12">
        <v>1582</v>
      </c>
      <c r="C117" s="11">
        <v>9.6999999999999993</v>
      </c>
      <c r="D117" s="27">
        <v>5.5</v>
      </c>
      <c r="E117" s="27">
        <v>17</v>
      </c>
      <c r="F117" s="11">
        <v>2012</v>
      </c>
      <c r="G117" s="11" t="s">
        <v>6</v>
      </c>
      <c r="H117" s="14" t="str">
        <f>VLOOKUP(A117,'Data Key'!$A$1:$B$500,2,FALSE)</f>
        <v>Kansas</v>
      </c>
      <c r="I117" s="14" t="str">
        <f t="shared" si="31"/>
        <v>KS-Kansas</v>
      </c>
      <c r="J117" s="15">
        <f t="shared" si="32"/>
        <v>15</v>
      </c>
      <c r="K117" s="15">
        <f t="shared" si="33"/>
        <v>1567</v>
      </c>
      <c r="L117" s="16">
        <f t="shared" si="25"/>
        <v>4.7754961584276041E-3</v>
      </c>
      <c r="M117" s="17">
        <f t="shared" si="34"/>
        <v>4.7061726152765679</v>
      </c>
      <c r="N117" s="17">
        <f t="shared" si="35"/>
        <v>14.257164932131777</v>
      </c>
      <c r="O117" s="16">
        <f t="shared" si="36"/>
        <v>0.79382738472343206</v>
      </c>
      <c r="P117" s="16">
        <f t="shared" si="37"/>
        <v>2.7428350678682225</v>
      </c>
      <c r="Q117" s="16">
        <f t="shared" si="48"/>
        <v>8</v>
      </c>
      <c r="R117" s="16">
        <f t="shared" si="49"/>
        <v>23</v>
      </c>
      <c r="S117" s="17">
        <f t="shared" si="38"/>
        <v>5.0568900126422252</v>
      </c>
      <c r="T117" s="17">
        <f t="shared" si="39"/>
        <v>14.538558786346396</v>
      </c>
      <c r="U117" s="16">
        <f t="shared" si="40"/>
        <v>0.44310998735777485</v>
      </c>
      <c r="V117" s="16">
        <f t="shared" si="41"/>
        <v>2.4614412136536039</v>
      </c>
      <c r="W117" s="16">
        <f t="shared" si="26"/>
        <v>1.0669874542774351E-2</v>
      </c>
      <c r="X117" s="16">
        <f t="shared" si="27"/>
        <v>5.1937816984940696E-3</v>
      </c>
      <c r="Y117" s="17">
        <f t="shared" si="42"/>
        <v>5.4760928442802816</v>
      </c>
      <c r="Z117" s="17">
        <f t="shared" si="43"/>
        <v>15.863656241268419</v>
      </c>
      <c r="AA117" s="16">
        <f t="shared" si="44"/>
        <v>2.3907155719718354E-2</v>
      </c>
      <c r="AB117" s="16">
        <f t="shared" si="45"/>
        <v>1.1363437587315808</v>
      </c>
      <c r="AC117" s="16">
        <f t="shared" si="28"/>
        <v>15.346637305737326</v>
      </c>
      <c r="AD117" s="17">
        <f t="shared" si="29"/>
        <v>6.1465228464433199</v>
      </c>
      <c r="AE117" s="17">
        <f t="shared" si="30"/>
        <v>15.82380629768428</v>
      </c>
      <c r="AF117" s="16">
        <f t="shared" si="46"/>
        <v>0.64652284644331992</v>
      </c>
      <c r="AG117" s="16">
        <f t="shared" si="47"/>
        <v>1.1761937023157198</v>
      </c>
    </row>
    <row r="118" spans="1:33" x14ac:dyDescent="0.25">
      <c r="A118" s="11" t="s">
        <v>47</v>
      </c>
      <c r="B118" s="12">
        <v>1592</v>
      </c>
      <c r="C118" s="11">
        <v>20.7</v>
      </c>
      <c r="D118" s="27">
        <v>12.7</v>
      </c>
      <c r="E118" s="27">
        <v>33.4</v>
      </c>
      <c r="F118" s="11">
        <v>2012</v>
      </c>
      <c r="G118" s="11" t="s">
        <v>6</v>
      </c>
      <c r="H118" s="14" t="str">
        <f>VLOOKUP(A118,'Data Key'!$A$1:$B$500,2,FALSE)</f>
        <v>Kentucky</v>
      </c>
      <c r="I118" s="14" t="str">
        <f t="shared" si="31"/>
        <v>KY-Kentucky</v>
      </c>
      <c r="J118" s="15">
        <f t="shared" si="32"/>
        <v>33</v>
      </c>
      <c r="K118" s="15">
        <f t="shared" si="33"/>
        <v>1559</v>
      </c>
      <c r="L118" s="16">
        <f t="shared" si="25"/>
        <v>6.9986378864921699E-3</v>
      </c>
      <c r="M118" s="17">
        <f t="shared" si="34"/>
        <v>13.730005329588232</v>
      </c>
      <c r="N118" s="17">
        <f t="shared" si="35"/>
        <v>27.727281102572572</v>
      </c>
      <c r="O118" s="16">
        <f t="shared" si="36"/>
        <v>1.0300053295882332</v>
      </c>
      <c r="P118" s="16">
        <f t="shared" si="37"/>
        <v>5.6727188974274263</v>
      </c>
      <c r="Q118" s="16">
        <f t="shared" si="48"/>
        <v>22</v>
      </c>
      <c r="R118" s="16">
        <f t="shared" si="49"/>
        <v>45</v>
      </c>
      <c r="S118" s="17">
        <f t="shared" si="38"/>
        <v>13.819095477386934</v>
      </c>
      <c r="T118" s="17">
        <f t="shared" si="39"/>
        <v>28.266331658291456</v>
      </c>
      <c r="U118" s="16">
        <f t="shared" si="40"/>
        <v>1.119095477386935</v>
      </c>
      <c r="V118" s="16">
        <f t="shared" si="41"/>
        <v>5.1336683417085425</v>
      </c>
      <c r="W118" s="16">
        <f t="shared" si="26"/>
        <v>2.1882329987938164E-2</v>
      </c>
      <c r="X118" s="16">
        <f t="shared" si="27"/>
        <v>7.2695531062903843E-3</v>
      </c>
      <c r="Y118" s="17">
        <f t="shared" si="42"/>
        <v>14.612776881647781</v>
      </c>
      <c r="Z118" s="17">
        <f t="shared" si="43"/>
        <v>29.151883094228548</v>
      </c>
      <c r="AA118" s="16">
        <f t="shared" si="44"/>
        <v>1.9127768816477815</v>
      </c>
      <c r="AB118" s="16">
        <f t="shared" si="45"/>
        <v>4.2481169057714503</v>
      </c>
      <c r="AC118" s="16">
        <f t="shared" si="28"/>
        <v>22.448866925332318</v>
      </c>
      <c r="AD118" s="17">
        <f t="shared" si="29"/>
        <v>15.162092583784389</v>
      </c>
      <c r="AE118" s="17">
        <f t="shared" si="30"/>
        <v>29.229196055279445</v>
      </c>
      <c r="AF118" s="16">
        <f t="shared" si="46"/>
        <v>2.4620925837843899</v>
      </c>
      <c r="AG118" s="16">
        <f t="shared" si="47"/>
        <v>4.1708039447205536</v>
      </c>
    </row>
    <row r="119" spans="1:33" x14ac:dyDescent="0.25">
      <c r="A119" s="11" t="s">
        <v>48</v>
      </c>
      <c r="B119" s="12">
        <v>1581</v>
      </c>
      <c r="C119" s="11">
        <v>22.1</v>
      </c>
      <c r="D119" s="27">
        <v>13</v>
      </c>
      <c r="E119" s="27">
        <v>37.1</v>
      </c>
      <c r="F119" s="11">
        <v>2012</v>
      </c>
      <c r="G119" s="11" t="s">
        <v>6</v>
      </c>
      <c r="H119" s="14" t="str">
        <f>VLOOKUP(A119,'Data Key'!$A$1:$B$500,2,FALSE)</f>
        <v>Louisiana</v>
      </c>
      <c r="I119" s="14" t="str">
        <f t="shared" si="31"/>
        <v>LA-Louisiana</v>
      </c>
      <c r="J119" s="15">
        <f t="shared" si="32"/>
        <v>35</v>
      </c>
      <c r="K119" s="15">
        <f t="shared" si="33"/>
        <v>1546</v>
      </c>
      <c r="L119" s="16">
        <f t="shared" si="25"/>
        <v>7.2525219701173246E-3</v>
      </c>
      <c r="M119" s="17">
        <f t="shared" si="34"/>
        <v>14.885365442912402</v>
      </c>
      <c r="N119" s="17">
        <f t="shared" si="35"/>
        <v>29.390409383147052</v>
      </c>
      <c r="O119" s="16">
        <f t="shared" si="36"/>
        <v>1.885365442912402</v>
      </c>
      <c r="P119" s="16">
        <f t="shared" si="37"/>
        <v>7.7095906168529496</v>
      </c>
      <c r="Q119" s="16">
        <f t="shared" si="48"/>
        <v>24</v>
      </c>
      <c r="R119" s="16">
        <f t="shared" si="49"/>
        <v>47</v>
      </c>
      <c r="S119" s="17">
        <f t="shared" si="38"/>
        <v>15.180265654648956</v>
      </c>
      <c r="T119" s="17">
        <f t="shared" si="39"/>
        <v>29.728020240354205</v>
      </c>
      <c r="U119" s="16">
        <f t="shared" si="40"/>
        <v>2.1802656546489558</v>
      </c>
      <c r="V119" s="16">
        <f t="shared" si="41"/>
        <v>7.3719797596457965</v>
      </c>
      <c r="W119" s="16">
        <f t="shared" si="26"/>
        <v>2.3296165811954695E-2</v>
      </c>
      <c r="X119" s="16">
        <f t="shared" si="27"/>
        <v>7.5157607768172544E-3</v>
      </c>
      <c r="Y119" s="17">
        <f t="shared" si="42"/>
        <v>15.78040503513744</v>
      </c>
      <c r="Z119" s="17">
        <f t="shared" si="43"/>
        <v>30.81192658877195</v>
      </c>
      <c r="AA119" s="16">
        <f t="shared" si="44"/>
        <v>2.7804050351374396</v>
      </c>
      <c r="AB119" s="16">
        <f t="shared" si="45"/>
        <v>6.2880734112280514</v>
      </c>
      <c r="AC119" s="16">
        <f t="shared" si="28"/>
        <v>23.093505816370666</v>
      </c>
      <c r="AD119" s="17">
        <f t="shared" si="29"/>
        <v>16.325908410684164</v>
      </c>
      <c r="AE119" s="17">
        <f t="shared" si="30"/>
        <v>30.897401153910934</v>
      </c>
      <c r="AF119" s="16">
        <f t="shared" si="46"/>
        <v>3.3259084106841641</v>
      </c>
      <c r="AG119" s="16">
        <f t="shared" si="47"/>
        <v>6.2025988460890673</v>
      </c>
    </row>
    <row r="120" spans="1:33" x14ac:dyDescent="0.25">
      <c r="A120" s="11" t="s">
        <v>28</v>
      </c>
      <c r="B120" s="12">
        <v>1570</v>
      </c>
      <c r="C120" s="11">
        <v>23.2</v>
      </c>
      <c r="D120" s="27">
        <v>14.4</v>
      </c>
      <c r="E120" s="27">
        <v>37.1</v>
      </c>
      <c r="F120" s="11">
        <v>2012</v>
      </c>
      <c r="G120" s="11" t="s">
        <v>6</v>
      </c>
      <c r="H120" s="14" t="str">
        <f>VLOOKUP(A120,'Data Key'!$A$1:$B$500,2,FALSE)</f>
        <v>Massachusetts</v>
      </c>
      <c r="I120" s="14" t="str">
        <f t="shared" si="31"/>
        <v>MA-Massachusetts</v>
      </c>
      <c r="J120" s="15">
        <f t="shared" si="32"/>
        <v>36</v>
      </c>
      <c r="K120" s="15">
        <f t="shared" si="33"/>
        <v>1534</v>
      </c>
      <c r="L120" s="16">
        <f t="shared" si="25"/>
        <v>7.4039340661035142E-3</v>
      </c>
      <c r="M120" s="17">
        <f t="shared" si="34"/>
        <v>15.526002239628967</v>
      </c>
      <c r="N120" s="17">
        <f t="shared" si="35"/>
        <v>30.333870371835999</v>
      </c>
      <c r="O120" s="16">
        <f t="shared" si="36"/>
        <v>1.1260022396289671</v>
      </c>
      <c r="P120" s="16">
        <f t="shared" si="37"/>
        <v>6.766129628164002</v>
      </c>
      <c r="Q120" s="16">
        <f t="shared" si="48"/>
        <v>25</v>
      </c>
      <c r="R120" s="16">
        <f t="shared" si="49"/>
        <v>49</v>
      </c>
      <c r="S120" s="17">
        <f t="shared" si="38"/>
        <v>15.923566878980891</v>
      </c>
      <c r="T120" s="17">
        <f t="shared" si="39"/>
        <v>31.210191082802549</v>
      </c>
      <c r="U120" s="16">
        <f t="shared" si="40"/>
        <v>1.5235668789808905</v>
      </c>
      <c r="V120" s="16">
        <f t="shared" si="41"/>
        <v>5.8898089171974526</v>
      </c>
      <c r="W120" s="16">
        <f t="shared" si="26"/>
        <v>2.409437697667572E-2</v>
      </c>
      <c r="X120" s="16">
        <f t="shared" si="27"/>
        <v>7.664351505751084E-3</v>
      </c>
      <c r="Y120" s="17">
        <f t="shared" si="42"/>
        <v>16.430025470924637</v>
      </c>
      <c r="Z120" s="17">
        <f t="shared" si="43"/>
        <v>31.758728482426807</v>
      </c>
      <c r="AA120" s="16">
        <f t="shared" si="44"/>
        <v>2.0300254709246364</v>
      </c>
      <c r="AB120" s="16">
        <f t="shared" si="45"/>
        <v>5.341271517573194</v>
      </c>
      <c r="AC120" s="16">
        <f t="shared" si="28"/>
        <v>23.40747091783841</v>
      </c>
      <c r="AD120" s="17">
        <f t="shared" si="29"/>
        <v>16.975657746014235</v>
      </c>
      <c r="AE120" s="17">
        <f t="shared" si="30"/>
        <v>31.848484222054598</v>
      </c>
      <c r="AF120" s="16">
        <f t="shared" si="46"/>
        <v>2.5756577460142349</v>
      </c>
      <c r="AG120" s="16">
        <f t="shared" si="47"/>
        <v>5.2515157779454036</v>
      </c>
    </row>
    <row r="121" spans="1:33" x14ac:dyDescent="0.25">
      <c r="A121" s="11" t="s">
        <v>13</v>
      </c>
      <c r="B121" s="12">
        <v>1798</v>
      </c>
      <c r="C121" s="11">
        <v>13</v>
      </c>
      <c r="D121" s="27">
        <v>7.9</v>
      </c>
      <c r="E121" s="27">
        <v>21.2</v>
      </c>
      <c r="F121" s="11">
        <v>2012</v>
      </c>
      <c r="G121" s="11" t="s">
        <v>6</v>
      </c>
      <c r="H121" s="14" t="str">
        <f>VLOOKUP(A121,'Data Key'!$A$1:$B$500,2,FALSE)</f>
        <v>Maryland</v>
      </c>
      <c r="I121" s="14" t="str">
        <f t="shared" si="31"/>
        <v>MD-Maryland</v>
      </c>
      <c r="J121" s="15">
        <f t="shared" si="32"/>
        <v>23</v>
      </c>
      <c r="K121" s="15">
        <f t="shared" si="33"/>
        <v>1775</v>
      </c>
      <c r="L121" s="16">
        <f t="shared" si="25"/>
        <v>5.1942955467614918E-3</v>
      </c>
      <c r="M121" s="17">
        <f t="shared" si="34"/>
        <v>7.5976955544620903</v>
      </c>
      <c r="N121" s="17">
        <f t="shared" si="35"/>
        <v>17.986286647985072</v>
      </c>
      <c r="O121" s="16">
        <f t="shared" si="36"/>
        <v>0.30230444553791003</v>
      </c>
      <c r="P121" s="16">
        <f t="shared" si="37"/>
        <v>3.2137133520149277</v>
      </c>
      <c r="Q121" s="16">
        <f t="shared" si="48"/>
        <v>14</v>
      </c>
      <c r="R121" s="16">
        <f t="shared" si="49"/>
        <v>33</v>
      </c>
      <c r="S121" s="17">
        <f t="shared" si="38"/>
        <v>7.7864293659621806</v>
      </c>
      <c r="T121" s="17">
        <f t="shared" si="39"/>
        <v>18.353726362625139</v>
      </c>
      <c r="U121" s="16">
        <f t="shared" si="40"/>
        <v>0.11357063403781975</v>
      </c>
      <c r="V121" s="16">
        <f t="shared" si="41"/>
        <v>2.8462736373748605</v>
      </c>
      <c r="W121" s="16">
        <f t="shared" si="26"/>
        <v>1.3830700413929697E-2</v>
      </c>
      <c r="X121" s="16">
        <f t="shared" si="27"/>
        <v>5.4911783569094874E-3</v>
      </c>
      <c r="Y121" s="17">
        <f t="shared" si="42"/>
        <v>8.3395220570202095</v>
      </c>
      <c r="Z121" s="17">
        <f t="shared" si="43"/>
        <v>19.321878770839184</v>
      </c>
      <c r="AA121" s="16">
        <f t="shared" si="44"/>
        <v>0.43952205702020919</v>
      </c>
      <c r="AB121" s="16">
        <f t="shared" si="45"/>
        <v>1.8781212291608149</v>
      </c>
      <c r="AC121" s="16">
        <f t="shared" si="28"/>
        <v>18.872245531347318</v>
      </c>
      <c r="AD121" s="17">
        <f t="shared" si="29"/>
        <v>8.8712614344745582</v>
      </c>
      <c r="AE121" s="17">
        <f t="shared" si="30"/>
        <v>19.345127178300441</v>
      </c>
      <c r="AF121" s="16">
        <f t="shared" si="46"/>
        <v>0.97126143447455782</v>
      </c>
      <c r="AG121" s="16">
        <f t="shared" si="47"/>
        <v>1.8548728216995585</v>
      </c>
    </row>
    <row r="122" spans="1:33" x14ac:dyDescent="0.25">
      <c r="A122" s="11" t="s">
        <v>34</v>
      </c>
      <c r="B122" s="12">
        <v>1570</v>
      </c>
      <c r="C122" s="11">
        <v>20.9</v>
      </c>
      <c r="D122" s="27">
        <v>13.9</v>
      </c>
      <c r="E122" s="27">
        <v>31.2</v>
      </c>
      <c r="F122" s="11">
        <v>2012</v>
      </c>
      <c r="G122" s="11" t="s">
        <v>6</v>
      </c>
      <c r="H122" s="14" t="str">
        <f>VLOOKUP(A122,'Data Key'!$A$1:$B$500,2,FALSE)</f>
        <v>Maine</v>
      </c>
      <c r="I122" s="14" t="str">
        <f t="shared" si="31"/>
        <v>ME-Maine</v>
      </c>
      <c r="J122" s="15">
        <f t="shared" si="32"/>
        <v>33</v>
      </c>
      <c r="K122" s="15">
        <f t="shared" si="33"/>
        <v>1537</v>
      </c>
      <c r="L122" s="16">
        <f t="shared" si="25"/>
        <v>7.0956554039200712E-3</v>
      </c>
      <c r="M122" s="17">
        <f t="shared" si="34"/>
        <v>13.923452876334705</v>
      </c>
      <c r="N122" s="17">
        <f t="shared" si="35"/>
        <v>28.114763684174847</v>
      </c>
      <c r="O122" s="16">
        <f t="shared" si="36"/>
        <v>2.3452876334705053E-2</v>
      </c>
      <c r="P122" s="16">
        <f t="shared" si="37"/>
        <v>3.0852363158251528</v>
      </c>
      <c r="Q122" s="16">
        <f t="shared" si="48"/>
        <v>22</v>
      </c>
      <c r="R122" s="16">
        <f t="shared" si="49"/>
        <v>44</v>
      </c>
      <c r="S122" s="17">
        <f t="shared" si="38"/>
        <v>14.012738853503185</v>
      </c>
      <c r="T122" s="17">
        <f t="shared" si="39"/>
        <v>28.02547770700637</v>
      </c>
      <c r="U122" s="16">
        <f t="shared" si="40"/>
        <v>0.1127388535031848</v>
      </c>
      <c r="V122" s="16">
        <f t="shared" si="41"/>
        <v>3.174522292993629</v>
      </c>
      <c r="W122" s="16">
        <f t="shared" si="26"/>
        <v>2.2188212932523554E-2</v>
      </c>
      <c r="X122" s="16">
        <f t="shared" si="27"/>
        <v>7.3699288603725072E-3</v>
      </c>
      <c r="Y122" s="17">
        <f t="shared" si="42"/>
        <v>14.818284072151046</v>
      </c>
      <c r="Z122" s="17">
        <f t="shared" si="43"/>
        <v>29.558141792896063</v>
      </c>
      <c r="AA122" s="16">
        <f t="shared" si="44"/>
        <v>0.9182840721510459</v>
      </c>
      <c r="AB122" s="16">
        <f t="shared" si="45"/>
        <v>1.6418582071039367</v>
      </c>
      <c r="AC122" s="16">
        <f t="shared" si="28"/>
        <v>22.445684859060535</v>
      </c>
      <c r="AD122" s="17">
        <f t="shared" si="29"/>
        <v>15.375047369096938</v>
      </c>
      <c r="AE122" s="17">
        <f t="shared" si="30"/>
        <v>29.636766510667567</v>
      </c>
      <c r="AF122" s="16">
        <f t="shared" si="46"/>
        <v>1.4750473690969379</v>
      </c>
      <c r="AG122" s="16">
        <f t="shared" si="47"/>
        <v>1.5632334893324327</v>
      </c>
    </row>
    <row r="123" spans="1:33" x14ac:dyDescent="0.25">
      <c r="A123" s="11" t="s">
        <v>49</v>
      </c>
      <c r="B123" s="12">
        <v>1581</v>
      </c>
      <c r="C123" s="11">
        <v>15.3</v>
      </c>
      <c r="D123" s="27">
        <v>8.6</v>
      </c>
      <c r="E123" s="27">
        <v>27</v>
      </c>
      <c r="F123" s="11">
        <v>2012</v>
      </c>
      <c r="G123" s="11" t="s">
        <v>6</v>
      </c>
      <c r="H123" s="14" t="str">
        <f>VLOOKUP(A123,'Data Key'!$A$1:$B$500,2,FALSE)</f>
        <v>Michigan</v>
      </c>
      <c r="I123" s="14" t="str">
        <f t="shared" si="31"/>
        <v>MI-Michigan</v>
      </c>
      <c r="J123" s="15">
        <f t="shared" si="32"/>
        <v>24</v>
      </c>
      <c r="K123" s="15">
        <f t="shared" si="33"/>
        <v>1557</v>
      </c>
      <c r="L123" s="16">
        <f t="shared" si="25"/>
        <v>6.0269864247819655E-3</v>
      </c>
      <c r="M123" s="17">
        <f t="shared" si="34"/>
        <v>9.1532792298669907</v>
      </c>
      <c r="N123" s="17">
        <f t="shared" si="35"/>
        <v>21.207252079430923</v>
      </c>
      <c r="O123" s="16">
        <f t="shared" si="36"/>
        <v>0.55327922986699107</v>
      </c>
      <c r="P123" s="16">
        <f t="shared" si="37"/>
        <v>5.7927479205690773</v>
      </c>
      <c r="Q123" s="16">
        <f t="shared" si="48"/>
        <v>15</v>
      </c>
      <c r="R123" s="16">
        <f t="shared" si="49"/>
        <v>34</v>
      </c>
      <c r="S123" s="17">
        <f t="shared" si="38"/>
        <v>9.4876660341555983</v>
      </c>
      <c r="T123" s="17">
        <f t="shared" si="39"/>
        <v>21.50537634408602</v>
      </c>
      <c r="U123" s="16">
        <f t="shared" si="40"/>
        <v>0.88766603415559864</v>
      </c>
      <c r="V123" s="16">
        <f t="shared" si="41"/>
        <v>5.4946236559139798</v>
      </c>
      <c r="W123" s="16">
        <f t="shared" si="26"/>
        <v>1.6355408464412011E-2</v>
      </c>
      <c r="X123" s="16">
        <f t="shared" si="27"/>
        <v>6.3536892655242806E-3</v>
      </c>
      <c r="Y123" s="17">
        <f t="shared" si="42"/>
        <v>10.001719198887731</v>
      </c>
      <c r="Z123" s="17">
        <f t="shared" si="43"/>
        <v>22.709097729936289</v>
      </c>
      <c r="AA123" s="16">
        <f t="shared" si="44"/>
        <v>1.4017191988877311</v>
      </c>
      <c r="AB123" s="16">
        <f t="shared" si="45"/>
        <v>4.2909022700637109</v>
      </c>
      <c r="AC123" s="16">
        <f t="shared" si="28"/>
        <v>19.248028045344135</v>
      </c>
      <c r="AD123" s="17">
        <f t="shared" si="29"/>
        <v>10.598356885598955</v>
      </c>
      <c r="AE123" s="17">
        <f t="shared" si="30"/>
        <v>22.743437983910773</v>
      </c>
      <c r="AF123" s="16">
        <f t="shared" si="46"/>
        <v>1.9983568855989553</v>
      </c>
      <c r="AG123" s="16">
        <f t="shared" si="47"/>
        <v>4.2565620160892266</v>
      </c>
    </row>
    <row r="124" spans="1:33" x14ac:dyDescent="0.25">
      <c r="A124" s="11" t="s">
        <v>26</v>
      </c>
      <c r="B124" s="12">
        <v>1544</v>
      </c>
      <c r="C124" s="11">
        <v>29.1</v>
      </c>
      <c r="D124" s="27">
        <v>18.600000000000001</v>
      </c>
      <c r="E124" s="27">
        <v>45.3</v>
      </c>
      <c r="F124" s="11">
        <v>2012</v>
      </c>
      <c r="G124" s="11" t="s">
        <v>6</v>
      </c>
      <c r="H124" s="14" t="str">
        <f>VLOOKUP(A124,'Data Key'!$A$1:$B$500,2,FALSE)</f>
        <v>Minnesota</v>
      </c>
      <c r="I124" s="14" t="str">
        <f t="shared" si="31"/>
        <v>MN-Minnesota</v>
      </c>
      <c r="J124" s="15">
        <f t="shared" si="32"/>
        <v>45</v>
      </c>
      <c r="K124" s="15">
        <f t="shared" si="33"/>
        <v>1499</v>
      </c>
      <c r="L124" s="16">
        <f t="shared" si="25"/>
        <v>8.3904300354476821E-3</v>
      </c>
      <c r="M124" s="17">
        <f t="shared" si="34"/>
        <v>20.754647684759568</v>
      </c>
      <c r="N124" s="17">
        <f t="shared" si="35"/>
        <v>37.53550775565494</v>
      </c>
      <c r="O124" s="16">
        <f t="shared" si="36"/>
        <v>2.154647684759567</v>
      </c>
      <c r="P124" s="16">
        <f t="shared" si="37"/>
        <v>7.7644922443450568</v>
      </c>
      <c r="Q124" s="16">
        <f t="shared" si="48"/>
        <v>32</v>
      </c>
      <c r="R124" s="16">
        <f t="shared" si="49"/>
        <v>58</v>
      </c>
      <c r="S124" s="17">
        <f t="shared" si="38"/>
        <v>20.725388601036268</v>
      </c>
      <c r="T124" s="17">
        <f t="shared" si="39"/>
        <v>37.564766839378237</v>
      </c>
      <c r="U124" s="16">
        <f t="shared" si="40"/>
        <v>2.125388601036267</v>
      </c>
      <c r="V124" s="16">
        <f t="shared" si="41"/>
        <v>7.7352331606217604</v>
      </c>
      <c r="W124" s="16">
        <f t="shared" si="26"/>
        <v>3.0313653341535463E-2</v>
      </c>
      <c r="X124" s="16">
        <f t="shared" si="27"/>
        <v>8.6203912940750037E-3</v>
      </c>
      <c r="Y124" s="17">
        <f t="shared" si="42"/>
        <v>21.693262047460458</v>
      </c>
      <c r="Z124" s="17">
        <f t="shared" si="43"/>
        <v>38.934044635610469</v>
      </c>
      <c r="AA124" s="16">
        <f t="shared" si="44"/>
        <v>3.0932620474604562</v>
      </c>
      <c r="AB124" s="16">
        <f t="shared" si="45"/>
        <v>6.3659553643895279</v>
      </c>
      <c r="AC124" s="16">
        <f t="shared" si="28"/>
        <v>26.054348880117345</v>
      </c>
      <c r="AD124" s="17">
        <f t="shared" si="29"/>
        <v>22.220334501501831</v>
      </c>
      <c r="AE124" s="17">
        <f t="shared" si="30"/>
        <v>39.053033181099316</v>
      </c>
      <c r="AF124" s="16">
        <f t="shared" si="46"/>
        <v>3.62033450150183</v>
      </c>
      <c r="AG124" s="16">
        <f t="shared" si="47"/>
        <v>6.2469668189006811</v>
      </c>
    </row>
    <row r="125" spans="1:33" x14ac:dyDescent="0.25">
      <c r="A125" s="11" t="s">
        <v>20</v>
      </c>
      <c r="B125" s="12">
        <v>1602</v>
      </c>
      <c r="C125" s="11">
        <v>21.1</v>
      </c>
      <c r="D125" s="27">
        <v>13.8</v>
      </c>
      <c r="E125" s="27">
        <v>32.1</v>
      </c>
      <c r="F125" s="11">
        <v>2012</v>
      </c>
      <c r="G125" s="11" t="s">
        <v>6</v>
      </c>
      <c r="H125" s="14" t="str">
        <f>VLOOKUP(A125,'Data Key'!$A$1:$B$500,2,FALSE)</f>
        <v>Missouri</v>
      </c>
      <c r="I125" s="14" t="str">
        <f t="shared" si="31"/>
        <v>MO-Missouri</v>
      </c>
      <c r="J125" s="15">
        <f t="shared" si="32"/>
        <v>34</v>
      </c>
      <c r="K125" s="15">
        <f t="shared" si="33"/>
        <v>1568</v>
      </c>
      <c r="L125" s="16">
        <f t="shared" si="25"/>
        <v>7.057758782071182E-3</v>
      </c>
      <c r="M125" s="17">
        <f t="shared" si="34"/>
        <v>14.165711879601727</v>
      </c>
      <c r="N125" s="17">
        <f t="shared" si="35"/>
        <v>28.281229443744092</v>
      </c>
      <c r="O125" s="16">
        <f t="shared" si="36"/>
        <v>0.3657118796017258</v>
      </c>
      <c r="P125" s="16">
        <f t="shared" si="37"/>
        <v>3.8187705562559096</v>
      </c>
      <c r="Q125" s="16">
        <f t="shared" si="48"/>
        <v>23</v>
      </c>
      <c r="R125" s="16">
        <f t="shared" si="49"/>
        <v>46</v>
      </c>
      <c r="S125" s="17">
        <f t="shared" si="38"/>
        <v>14.35705368289638</v>
      </c>
      <c r="T125" s="17">
        <f t="shared" si="39"/>
        <v>28.71410736579276</v>
      </c>
      <c r="U125" s="16">
        <f t="shared" si="40"/>
        <v>0.55705368289637924</v>
      </c>
      <c r="V125" s="16">
        <f t="shared" si="41"/>
        <v>3.3858926342072415</v>
      </c>
      <c r="W125" s="16">
        <f t="shared" si="26"/>
        <v>2.2368789405105227E-2</v>
      </c>
      <c r="X125" s="16">
        <f t="shared" si="27"/>
        <v>7.3224762662974837E-3</v>
      </c>
      <c r="Y125" s="17">
        <f t="shared" si="42"/>
        <v>15.046313138807744</v>
      </c>
      <c r="Z125" s="17">
        <f t="shared" si="43"/>
        <v>29.691265671402714</v>
      </c>
      <c r="AA125" s="16">
        <f t="shared" si="44"/>
        <v>1.2463131388077429</v>
      </c>
      <c r="AB125" s="16">
        <f t="shared" si="45"/>
        <v>2.4087343285972871</v>
      </c>
      <c r="AC125" s="16">
        <f t="shared" si="28"/>
        <v>22.776041144968538</v>
      </c>
      <c r="AD125" s="17">
        <f t="shared" si="29"/>
        <v>15.588530673660925</v>
      </c>
      <c r="AE125" s="17">
        <f t="shared" si="30"/>
        <v>29.771774617116538</v>
      </c>
      <c r="AF125" s="16">
        <f t="shared" si="46"/>
        <v>1.7885306736609241</v>
      </c>
      <c r="AG125" s="16">
        <f t="shared" si="47"/>
        <v>2.3282253828834634</v>
      </c>
    </row>
    <row r="126" spans="1:33" x14ac:dyDescent="0.25">
      <c r="A126" s="11" t="s">
        <v>50</v>
      </c>
      <c r="B126" s="12">
        <v>1564</v>
      </c>
      <c r="C126" s="11">
        <v>25.3</v>
      </c>
      <c r="D126" s="27">
        <v>16.399999999999999</v>
      </c>
      <c r="E126" s="27">
        <v>39</v>
      </c>
      <c r="F126" s="11">
        <v>2012</v>
      </c>
      <c r="G126" s="11" t="s">
        <v>6</v>
      </c>
      <c r="H126" s="14" t="str">
        <f>VLOOKUP(A126,'Data Key'!$A$1:$B$500,2,FALSE)</f>
        <v>Montana</v>
      </c>
      <c r="I126" s="14" t="str">
        <f t="shared" si="31"/>
        <v>MT-Montana</v>
      </c>
      <c r="J126" s="15">
        <f t="shared" si="32"/>
        <v>40</v>
      </c>
      <c r="K126" s="15">
        <f t="shared" si="33"/>
        <v>1524</v>
      </c>
      <c r="L126" s="16">
        <f t="shared" si="25"/>
        <v>7.8237586928692014E-3</v>
      </c>
      <c r="M126" s="17">
        <f t="shared" si="34"/>
        <v>17.751688877463277</v>
      </c>
      <c r="N126" s="17">
        <f t="shared" si="35"/>
        <v>33.399206263201684</v>
      </c>
      <c r="O126" s="16">
        <f t="shared" si="36"/>
        <v>1.3516888774632783</v>
      </c>
      <c r="P126" s="16">
        <f t="shared" si="37"/>
        <v>5.600793736798316</v>
      </c>
      <c r="Q126" s="16">
        <f t="shared" si="48"/>
        <v>28</v>
      </c>
      <c r="R126" s="16">
        <f t="shared" si="49"/>
        <v>52</v>
      </c>
      <c r="S126" s="17">
        <f t="shared" si="38"/>
        <v>17.902813299232736</v>
      </c>
      <c r="T126" s="17">
        <f t="shared" si="39"/>
        <v>33.248081841432224</v>
      </c>
      <c r="U126" s="16">
        <f t="shared" si="40"/>
        <v>1.5028132992327379</v>
      </c>
      <c r="V126" s="16">
        <f t="shared" si="41"/>
        <v>5.7519181585677757</v>
      </c>
      <c r="W126" s="16">
        <f t="shared" si="26"/>
        <v>2.6737862539927462E-2</v>
      </c>
      <c r="X126" s="16">
        <f t="shared" si="27"/>
        <v>8.0687622821113397E-3</v>
      </c>
      <c r="Y126" s="17">
        <f t="shared" si="42"/>
        <v>18.669100257816122</v>
      </c>
      <c r="Z126" s="17">
        <f t="shared" si="43"/>
        <v>34.806624822038799</v>
      </c>
      <c r="AA126" s="16">
        <f t="shared" si="44"/>
        <v>2.2691002578161239</v>
      </c>
      <c r="AB126" s="16">
        <f t="shared" si="45"/>
        <v>4.193375177961201</v>
      </c>
      <c r="AC126" s="16">
        <f t="shared" si="28"/>
        <v>24.624749884896943</v>
      </c>
      <c r="AD126" s="17">
        <f t="shared" si="29"/>
        <v>19.203698370462554</v>
      </c>
      <c r="AE126" s="17">
        <f t="shared" si="30"/>
        <v>34.909846301656628</v>
      </c>
      <c r="AF126" s="16">
        <f t="shared" si="46"/>
        <v>2.8036983704625555</v>
      </c>
      <c r="AG126" s="16">
        <f t="shared" si="47"/>
        <v>4.0901536983433715</v>
      </c>
    </row>
    <row r="127" spans="1:33" x14ac:dyDescent="0.25">
      <c r="A127" s="11" t="s">
        <v>21</v>
      </c>
      <c r="B127" s="12">
        <v>1558</v>
      </c>
      <c r="C127" s="11">
        <v>25.6</v>
      </c>
      <c r="D127" s="27">
        <v>15.5</v>
      </c>
      <c r="E127" s="27">
        <v>41.8</v>
      </c>
      <c r="F127" s="11">
        <v>2012</v>
      </c>
      <c r="G127" s="11" t="s">
        <v>6</v>
      </c>
      <c r="H127" s="14" t="str">
        <f>VLOOKUP(A127,'Data Key'!$A$1:$B$500,2,FALSE)</f>
        <v>North Carolina</v>
      </c>
      <c r="I127" s="14" t="str">
        <f t="shared" si="31"/>
        <v>NC-North Carolina</v>
      </c>
      <c r="J127" s="15">
        <f t="shared" si="32"/>
        <v>40</v>
      </c>
      <c r="K127" s="15">
        <f t="shared" si="33"/>
        <v>1518</v>
      </c>
      <c r="L127" s="16">
        <f t="shared" si="25"/>
        <v>7.8534917609668579E-3</v>
      </c>
      <c r="M127" s="17">
        <f t="shared" si="34"/>
        <v>17.820449188968961</v>
      </c>
      <c r="N127" s="17">
        <f t="shared" si="35"/>
        <v>33.527432710902673</v>
      </c>
      <c r="O127" s="16">
        <f t="shared" si="36"/>
        <v>2.3204491889689614</v>
      </c>
      <c r="P127" s="16">
        <f t="shared" si="37"/>
        <v>8.2725672890973243</v>
      </c>
      <c r="Q127" s="16">
        <f t="shared" si="48"/>
        <v>28</v>
      </c>
      <c r="R127" s="16">
        <f t="shared" si="49"/>
        <v>53</v>
      </c>
      <c r="S127" s="17">
        <f t="shared" si="38"/>
        <v>17.971758664955072</v>
      </c>
      <c r="T127" s="17">
        <f t="shared" si="39"/>
        <v>34.017971758664956</v>
      </c>
      <c r="U127" s="16">
        <f t="shared" si="40"/>
        <v>2.4717586649550718</v>
      </c>
      <c r="V127" s="16">
        <f t="shared" si="41"/>
        <v>7.7820282413350412</v>
      </c>
      <c r="W127" s="16">
        <f t="shared" si="26"/>
        <v>2.6840579223707074E-2</v>
      </c>
      <c r="X127" s="16">
        <f t="shared" si="27"/>
        <v>8.0993044866809714E-3</v>
      </c>
      <c r="Y127" s="17">
        <f t="shared" si="42"/>
        <v>18.741274737026103</v>
      </c>
      <c r="Z127" s="17">
        <f t="shared" si="43"/>
        <v>34.939883710388045</v>
      </c>
      <c r="AA127" s="16">
        <f t="shared" si="44"/>
        <v>3.241274737026103</v>
      </c>
      <c r="AB127" s="16">
        <f t="shared" si="45"/>
        <v>6.8601162896119519</v>
      </c>
      <c r="AC127" s="16">
        <f t="shared" si="28"/>
        <v>24.623551196891277</v>
      </c>
      <c r="AD127" s="17">
        <f t="shared" si="29"/>
        <v>19.277855407062837</v>
      </c>
      <c r="AE127" s="17">
        <f t="shared" si="30"/>
        <v>35.043572892551971</v>
      </c>
      <c r="AF127" s="16">
        <f t="shared" si="46"/>
        <v>3.7778554070628374</v>
      </c>
      <c r="AG127" s="16">
        <f t="shared" si="47"/>
        <v>6.756427107448026</v>
      </c>
    </row>
    <row r="128" spans="1:33" x14ac:dyDescent="0.25">
      <c r="A128" s="11" t="s">
        <v>51</v>
      </c>
      <c r="B128" s="12">
        <v>1570</v>
      </c>
      <c r="C128" s="11">
        <v>12.5</v>
      </c>
      <c r="D128" s="27">
        <v>8.1999999999999993</v>
      </c>
      <c r="E128" s="27">
        <v>19</v>
      </c>
      <c r="F128" s="11">
        <v>2012</v>
      </c>
      <c r="G128" s="11" t="s">
        <v>6</v>
      </c>
      <c r="H128" s="14" t="str">
        <f>VLOOKUP(A128,'Data Key'!$A$1:$B$500,2,FALSE)</f>
        <v>Nebraska</v>
      </c>
      <c r="I128" s="14" t="str">
        <f t="shared" si="31"/>
        <v>NE-Nebraska</v>
      </c>
      <c r="J128" s="15">
        <f t="shared" si="32"/>
        <v>20</v>
      </c>
      <c r="K128" s="15">
        <f t="shared" si="33"/>
        <v>1550</v>
      </c>
      <c r="L128" s="16">
        <f t="shared" si="25"/>
        <v>5.5472719759003886E-3</v>
      </c>
      <c r="M128" s="17">
        <f t="shared" si="34"/>
        <v>7.1915815272843258</v>
      </c>
      <c r="N128" s="17">
        <f t="shared" si="35"/>
        <v>18.286125479085101</v>
      </c>
      <c r="O128" s="16">
        <f t="shared" si="36"/>
        <v>1.0084184727156735</v>
      </c>
      <c r="P128" s="16">
        <f t="shared" si="37"/>
        <v>0.71387452091489934</v>
      </c>
      <c r="Q128" s="16">
        <f t="shared" si="48"/>
        <v>11</v>
      </c>
      <c r="R128" s="16">
        <f t="shared" si="49"/>
        <v>29</v>
      </c>
      <c r="S128" s="17">
        <f t="shared" si="38"/>
        <v>7.0063694267515926</v>
      </c>
      <c r="T128" s="17">
        <f t="shared" si="39"/>
        <v>18.471337579617835</v>
      </c>
      <c r="U128" s="16">
        <f t="shared" si="40"/>
        <v>1.1936305732484067</v>
      </c>
      <c r="V128" s="16">
        <f t="shared" si="41"/>
        <v>0.52866242038216527</v>
      </c>
      <c r="W128" s="16">
        <f t="shared" si="26"/>
        <v>1.39281687411975E-2</v>
      </c>
      <c r="X128" s="16">
        <f t="shared" si="27"/>
        <v>5.910175991064831E-3</v>
      </c>
      <c r="Y128" s="17">
        <f t="shared" si="42"/>
        <v>8.0179927501326702</v>
      </c>
      <c r="Z128" s="17">
        <f t="shared" si="43"/>
        <v>19.838344732262332</v>
      </c>
      <c r="AA128" s="16">
        <f t="shared" si="44"/>
        <v>0.18200724986732908</v>
      </c>
      <c r="AB128" s="16">
        <f t="shared" si="45"/>
        <v>0.83834473226233186</v>
      </c>
      <c r="AC128" s="16">
        <f t="shared" si="28"/>
        <v>17.625805732742172</v>
      </c>
      <c r="AD128" s="17">
        <f t="shared" si="29"/>
        <v>8.6462498923954829</v>
      </c>
      <c r="AE128" s="17">
        <f t="shared" si="30"/>
        <v>19.845475604716906</v>
      </c>
      <c r="AF128" s="16">
        <f t="shared" si="46"/>
        <v>0.44624989239548363</v>
      </c>
      <c r="AG128" s="16">
        <f t="shared" si="47"/>
        <v>0.8454756047169063</v>
      </c>
    </row>
    <row r="129" spans="1:33" x14ac:dyDescent="0.25">
      <c r="A129" s="11" t="s">
        <v>35</v>
      </c>
      <c r="B129" s="12">
        <v>1688</v>
      </c>
      <c r="C129" s="11">
        <v>18.100000000000001</v>
      </c>
      <c r="D129" s="27">
        <v>10.8</v>
      </c>
      <c r="E129" s="27">
        <v>30</v>
      </c>
      <c r="F129" s="11">
        <v>2012</v>
      </c>
      <c r="G129" s="11" t="s">
        <v>6</v>
      </c>
      <c r="H129" s="14" t="str">
        <f>VLOOKUP(A129,'Data Key'!$A$1:$B$500,2,FALSE)</f>
        <v>New Hampshire</v>
      </c>
      <c r="I129" s="14" t="str">
        <f t="shared" si="31"/>
        <v>NH-New Hampshire</v>
      </c>
      <c r="J129" s="15">
        <f t="shared" si="32"/>
        <v>31</v>
      </c>
      <c r="K129" s="15">
        <f t="shared" si="33"/>
        <v>1657</v>
      </c>
      <c r="L129" s="16">
        <f t="shared" si="25"/>
        <v>6.4051827993509653E-3</v>
      </c>
      <c r="M129" s="17">
        <f t="shared" si="34"/>
        <v>11.959746110601639</v>
      </c>
      <c r="N129" s="17">
        <f t="shared" si="35"/>
        <v>24.770111709303571</v>
      </c>
      <c r="O129" s="16">
        <f t="shared" si="36"/>
        <v>1.1597461106016382</v>
      </c>
      <c r="P129" s="16">
        <f t="shared" si="37"/>
        <v>5.2298882906964295</v>
      </c>
      <c r="Q129" s="16">
        <f t="shared" si="48"/>
        <v>20</v>
      </c>
      <c r="R129" s="16">
        <f t="shared" si="49"/>
        <v>42</v>
      </c>
      <c r="S129" s="17">
        <f t="shared" si="38"/>
        <v>11.848341232227488</v>
      </c>
      <c r="T129" s="17">
        <f t="shared" si="39"/>
        <v>24.881516587677726</v>
      </c>
      <c r="U129" s="16">
        <f t="shared" si="40"/>
        <v>1.0483412322274877</v>
      </c>
      <c r="V129" s="16">
        <f t="shared" si="41"/>
        <v>5.1184834123222736</v>
      </c>
      <c r="W129" s="16">
        <f t="shared" si="26"/>
        <v>1.9458519141205232E-2</v>
      </c>
      <c r="X129" s="16">
        <f t="shared" si="27"/>
        <v>6.6717982306643666E-3</v>
      </c>
      <c r="Y129" s="17">
        <f t="shared" si="42"/>
        <v>12.786720910540867</v>
      </c>
      <c r="Z129" s="17">
        <f t="shared" si="43"/>
        <v>26.130317371869598</v>
      </c>
      <c r="AA129" s="16">
        <f t="shared" si="44"/>
        <v>1.9867209105408659</v>
      </c>
      <c r="AB129" s="16">
        <f t="shared" si="45"/>
        <v>3.869682628130402</v>
      </c>
      <c r="AC129" s="16">
        <f t="shared" si="28"/>
        <v>21.793272633354498</v>
      </c>
      <c r="AD129" s="17">
        <f t="shared" si="29"/>
        <v>13.313359225379388</v>
      </c>
      <c r="AE129" s="17">
        <f t="shared" si="30"/>
        <v>26.194750989206717</v>
      </c>
      <c r="AF129" s="16">
        <f t="shared" si="46"/>
        <v>2.5133592253793875</v>
      </c>
      <c r="AG129" s="16">
        <f t="shared" si="47"/>
        <v>3.8052490107932826</v>
      </c>
    </row>
    <row r="130" spans="1:33" x14ac:dyDescent="0.25">
      <c r="A130" s="11" t="s">
        <v>14</v>
      </c>
      <c r="B130" s="12">
        <v>1576</v>
      </c>
      <c r="C130" s="11">
        <v>27.3</v>
      </c>
      <c r="D130" s="27">
        <v>17.100000000000001</v>
      </c>
      <c r="E130" s="27">
        <v>43.2</v>
      </c>
      <c r="F130" s="11">
        <v>2012</v>
      </c>
      <c r="G130" s="11" t="s">
        <v>6</v>
      </c>
      <c r="H130" s="14" t="str">
        <f>VLOOKUP(A130,'Data Key'!$A$1:$B$500,2,FALSE)</f>
        <v>New Jersey</v>
      </c>
      <c r="I130" s="14" t="str">
        <f t="shared" si="31"/>
        <v>NJ-New Jersey</v>
      </c>
      <c r="J130" s="15">
        <f t="shared" si="32"/>
        <v>43</v>
      </c>
      <c r="K130" s="15">
        <f t="shared" si="33"/>
        <v>1533</v>
      </c>
      <c r="L130" s="16">
        <f t="shared" si="25"/>
        <v>8.0430186642462403E-3</v>
      </c>
      <c r="M130" s="17">
        <f t="shared" si="34"/>
        <v>19.241245295144623</v>
      </c>
      <c r="N130" s="17">
        <f t="shared" si="35"/>
        <v>35.327282623637103</v>
      </c>
      <c r="O130" s="16">
        <f t="shared" si="36"/>
        <v>2.1412452951446213</v>
      </c>
      <c r="P130" s="16">
        <f t="shared" si="37"/>
        <v>7.8727173763628997</v>
      </c>
      <c r="Q130" s="16">
        <f t="shared" si="48"/>
        <v>31</v>
      </c>
      <c r="R130" s="16">
        <f t="shared" si="49"/>
        <v>56</v>
      </c>
      <c r="S130" s="17">
        <f t="shared" si="38"/>
        <v>19.670050761421319</v>
      </c>
      <c r="T130" s="17">
        <f t="shared" si="39"/>
        <v>35.532994923857871</v>
      </c>
      <c r="U130" s="16">
        <f t="shared" si="40"/>
        <v>2.5700507614213173</v>
      </c>
      <c r="V130" s="16">
        <f t="shared" si="41"/>
        <v>7.6670050761421322</v>
      </c>
      <c r="W130" s="16">
        <f t="shared" si="26"/>
        <v>2.8433694507472337E-2</v>
      </c>
      <c r="X130" s="16">
        <f t="shared" si="27"/>
        <v>8.275674839399982E-3</v>
      </c>
      <c r="Y130" s="17">
        <f t="shared" si="42"/>
        <v>20.158019668072352</v>
      </c>
      <c r="Z130" s="17">
        <f t="shared" si="43"/>
        <v>36.709369346872322</v>
      </c>
      <c r="AA130" s="16">
        <f t="shared" si="44"/>
        <v>3.058019668072351</v>
      </c>
      <c r="AB130" s="16">
        <f t="shared" si="45"/>
        <v>6.4906306531276812</v>
      </c>
      <c r="AC130" s="16">
        <f t="shared" si="28"/>
        <v>25.498903048388634</v>
      </c>
      <c r="AD130" s="17">
        <f t="shared" si="29"/>
        <v>20.680099071802381</v>
      </c>
      <c r="AE130" s="17">
        <f t="shared" si="30"/>
        <v>36.820264849843689</v>
      </c>
      <c r="AF130" s="16">
        <f t="shared" si="46"/>
        <v>3.5800990718023797</v>
      </c>
      <c r="AG130" s="16">
        <f t="shared" si="47"/>
        <v>6.3797351501563142</v>
      </c>
    </row>
    <row r="131" spans="1:33" x14ac:dyDescent="0.25">
      <c r="A131" s="11" t="s">
        <v>36</v>
      </c>
      <c r="B131" s="12">
        <v>1654</v>
      </c>
      <c r="C131" s="11">
        <v>18.899999999999999</v>
      </c>
      <c r="D131" s="27">
        <v>12.7</v>
      </c>
      <c r="E131" s="27">
        <v>27.9</v>
      </c>
      <c r="F131" s="11">
        <v>2012</v>
      </c>
      <c r="G131" s="11" t="s">
        <v>6</v>
      </c>
      <c r="H131" s="14" t="str">
        <f>VLOOKUP(A131,'Data Key'!$A$1:$B$500,2,FALSE)</f>
        <v>New York</v>
      </c>
      <c r="I131" s="14" t="str">
        <f t="shared" si="31"/>
        <v>NY-New York</v>
      </c>
      <c r="J131" s="15">
        <f t="shared" si="32"/>
        <v>31</v>
      </c>
      <c r="K131" s="15">
        <f t="shared" si="33"/>
        <v>1623</v>
      </c>
      <c r="L131" s="16">
        <f t="shared" ref="L131:L194" si="50">_xlfn.NORM.S.INV(0.975)*SQRT(J131/B131*(1-J131/B131)/B131)</f>
        <v>6.5355921133063936E-3</v>
      </c>
      <c r="M131" s="17">
        <f t="shared" si="34"/>
        <v>12.206850450176074</v>
      </c>
      <c r="N131" s="17">
        <f t="shared" si="35"/>
        <v>25.27803467678886</v>
      </c>
      <c r="O131" s="16">
        <f t="shared" si="36"/>
        <v>0.49314954982392578</v>
      </c>
      <c r="P131" s="16">
        <f t="shared" si="37"/>
        <v>2.6219653232111391</v>
      </c>
      <c r="Q131" s="16">
        <f t="shared" si="48"/>
        <v>21</v>
      </c>
      <c r="R131" s="16">
        <f t="shared" si="49"/>
        <v>43</v>
      </c>
      <c r="S131" s="17">
        <f t="shared" si="38"/>
        <v>12.696493349455865</v>
      </c>
      <c r="T131" s="17">
        <f t="shared" si="39"/>
        <v>25.997581620314389</v>
      </c>
      <c r="U131" s="16">
        <f t="shared" si="40"/>
        <v>3.5066505441339046E-3</v>
      </c>
      <c r="V131" s="16">
        <f t="shared" si="41"/>
        <v>1.90241837968561</v>
      </c>
      <c r="W131" s="16">
        <f t="shared" ref="W131:W194" si="51">((J131/B131)+_xlfn.NORM.S.INV(0.975)^2/(2*B131))/(1+_xlfn.NORM.S.INV(0.975)^2/B131)</f>
        <v>1.9857586040685236E-2</v>
      </c>
      <c r="X131" s="16">
        <f t="shared" ref="X131:X194" si="52">_xlfn.NORM.S.INV(0.975)*SQRT(W131*(1-W131)/B131+(_xlfn.NORM.S.INV(0.975)^2/(4*B131^2)))/(1+_xlfn.NORM.S.INV(0.975)^2/B131)</f>
        <v>6.8071276620971354E-3</v>
      </c>
      <c r="Y131" s="17">
        <f t="shared" si="42"/>
        <v>13.0504583785881</v>
      </c>
      <c r="Z131" s="17">
        <f t="shared" si="43"/>
        <v>26.664713702782375</v>
      </c>
      <c r="AA131" s="16">
        <f t="shared" si="44"/>
        <v>0.35045837858810103</v>
      </c>
      <c r="AB131" s="16">
        <f t="shared" si="45"/>
        <v>1.2352862972176233</v>
      </c>
      <c r="AC131" s="16">
        <f t="shared" ref="AC131:AC194" si="53">_xlfn.NORM.S.INV(0.975)*SQRT(_xlfn.NORM.S.INV(0.975)^2-1/B131+4*B131*(J131/B131)*(1-(J131/B131))+(4*(J131/B131)-2))</f>
        <v>21.789278577145613</v>
      </c>
      <c r="AD131" s="17">
        <f t="shared" ref="AD131:AD194" si="54">1000*(2*B131*(J131/B131)+_xlfn.NORM.S.INV(0.975)^2+1-AC131)/(2*B131+2*_xlfn.NORM.S.INV(0.975)^2)</f>
        <v>13.587602120771066</v>
      </c>
      <c r="AE131" s="17">
        <f t="shared" ref="AE131:AE194" si="55">1000*(2*B131*(J131/B131)+_xlfn.NORM.S.INV(0.975)^2+1+AC131)/(2*B131+2*_xlfn.NORM.S.INV(0.975)^2)</f>
        <v>26.730763947985483</v>
      </c>
      <c r="AF131" s="16">
        <f t="shared" si="46"/>
        <v>0.88760212077106715</v>
      </c>
      <c r="AG131" s="16">
        <f t="shared" si="47"/>
        <v>1.1692360520145151</v>
      </c>
    </row>
    <row r="132" spans="1:33" x14ac:dyDescent="0.25">
      <c r="A132" s="11" t="s">
        <v>52</v>
      </c>
      <c r="B132" s="12">
        <v>1634</v>
      </c>
      <c r="C132" s="11">
        <v>22</v>
      </c>
      <c r="D132" s="27">
        <v>14.5</v>
      </c>
      <c r="E132" s="27">
        <v>33.200000000000003</v>
      </c>
      <c r="F132" s="11">
        <v>2012</v>
      </c>
      <c r="G132" s="11" t="s">
        <v>6</v>
      </c>
      <c r="H132" s="14" t="str">
        <f>VLOOKUP(A132,'Data Key'!$A$1:$B$500,2,FALSE)</f>
        <v>Ohio</v>
      </c>
      <c r="I132" s="14" t="str">
        <f t="shared" ref="I132:I195" si="56">CONCATENATE(A132,"-",H132)</f>
        <v>OH-Ohio</v>
      </c>
      <c r="J132" s="15">
        <f t="shared" ref="J132:J195" si="57">ROUND(B132*C132/1000,0)</f>
        <v>36</v>
      </c>
      <c r="K132" s="15">
        <f t="shared" ref="K132:K195" si="58">B132-J132</f>
        <v>1598</v>
      </c>
      <c r="L132" s="16">
        <f t="shared" si="50"/>
        <v>7.1172078747005372E-3</v>
      </c>
      <c r="M132" s="17">
        <f t="shared" ref="M132:M195" si="59">1000*(J132/B132-L132)</f>
        <v>14.9146158707095</v>
      </c>
      <c r="N132" s="17">
        <f t="shared" ref="N132:N195" si="60">1000*(J132/B132+L132)</f>
        <v>29.149031620110577</v>
      </c>
      <c r="O132" s="16">
        <f t="shared" ref="O132:O195" si="61">ABS($D132-M132)</f>
        <v>0.41461587070950046</v>
      </c>
      <c r="P132" s="16">
        <f t="shared" ref="P132:P195" si="62">ABS($E132-N132)</f>
        <v>4.0509683798894258</v>
      </c>
      <c r="Q132" s="16">
        <f t="shared" si="48"/>
        <v>25</v>
      </c>
      <c r="R132" s="16">
        <f t="shared" si="49"/>
        <v>48</v>
      </c>
      <c r="S132" s="17">
        <f t="shared" ref="S132:S195" si="63">1000*Q132/B132</f>
        <v>15.299877600979192</v>
      </c>
      <c r="T132" s="17">
        <f t="shared" ref="T132:T195" si="64">1000*R132/B132</f>
        <v>29.37576499388005</v>
      </c>
      <c r="U132" s="16">
        <f t="shared" ref="U132:U195" si="65">ABS($D132-S132)</f>
        <v>0.79987760097919214</v>
      </c>
      <c r="V132" s="16">
        <f t="shared" ref="V132:V195" si="66">ABS($E132-T132)</f>
        <v>3.8242350061199524</v>
      </c>
      <c r="W132" s="16">
        <f t="shared" si="51"/>
        <v>2.3152869409992456E-2</v>
      </c>
      <c r="X132" s="16">
        <f t="shared" si="52"/>
        <v>7.3686657345160937E-3</v>
      </c>
      <c r="Y132" s="17">
        <f t="shared" ref="Y132:Y195" si="67">1000*(W132-X132)</f>
        <v>15.784203675476363</v>
      </c>
      <c r="Z132" s="17">
        <f t="shared" ref="Z132:Z195" si="68">1000*(W132+X132)</f>
        <v>30.521535144508551</v>
      </c>
      <c r="AA132" s="16">
        <f t="shared" ref="AA132:AA195" si="69">ABS($D132-Y132)</f>
        <v>1.2842036754763626</v>
      </c>
      <c r="AB132" s="16">
        <f t="shared" ref="AB132:AB195" si="70">ABS($E132-Z132)</f>
        <v>2.6784648554914519</v>
      </c>
      <c r="AC132" s="16">
        <f t="shared" si="53"/>
        <v>23.41778809671985</v>
      </c>
      <c r="AD132" s="17">
        <f t="shared" si="54"/>
        <v>16.309170352312758</v>
      </c>
      <c r="AE132" s="17">
        <f t="shared" si="55"/>
        <v>30.607128173933365</v>
      </c>
      <c r="AF132" s="16">
        <f t="shared" ref="AF132:AF195" si="71">ABS($D132-AD132)</f>
        <v>1.8091703523127585</v>
      </c>
      <c r="AG132" s="16">
        <f t="shared" ref="AG132:AG195" si="72">ABS($E132-AE132)</f>
        <v>2.5928718260666379</v>
      </c>
    </row>
    <row r="133" spans="1:33" x14ac:dyDescent="0.25">
      <c r="A133" s="11" t="s">
        <v>37</v>
      </c>
      <c r="B133" s="12">
        <v>1563</v>
      </c>
      <c r="C133" s="11">
        <v>19.8</v>
      </c>
      <c r="D133" s="27">
        <v>12.1</v>
      </c>
      <c r="E133" s="27">
        <v>32.4</v>
      </c>
      <c r="F133" s="11">
        <v>2012</v>
      </c>
      <c r="G133" s="11" t="s">
        <v>6</v>
      </c>
      <c r="H133" s="14" t="str">
        <f>VLOOKUP(A133,'Data Key'!$A$1:$B$500,2,FALSE)</f>
        <v>Oklahoma</v>
      </c>
      <c r="I133" s="14" t="str">
        <f t="shared" si="56"/>
        <v>OK-Oklahoma</v>
      </c>
      <c r="J133" s="15">
        <f t="shared" si="57"/>
        <v>31</v>
      </c>
      <c r="K133" s="15">
        <f t="shared" si="58"/>
        <v>1532</v>
      </c>
      <c r="L133" s="16">
        <f t="shared" si="50"/>
        <v>6.9122566271404362E-3</v>
      </c>
      <c r="M133" s="17">
        <f t="shared" si="59"/>
        <v>12.921396603825654</v>
      </c>
      <c r="N133" s="17">
        <f t="shared" si="60"/>
        <v>26.745909858106526</v>
      </c>
      <c r="O133" s="16">
        <f t="shared" si="61"/>
        <v>0.82139660382565438</v>
      </c>
      <c r="P133" s="16">
        <f t="shared" si="62"/>
        <v>5.654090141893473</v>
      </c>
      <c r="Q133" s="16">
        <f t="shared" ref="Q133:Q196" si="73">_xlfn.BINOM.INV(B133, C133/1000, 0.025)</f>
        <v>21</v>
      </c>
      <c r="R133" s="16">
        <f t="shared" ref="R133:R196" si="74">_xlfn.BINOM.INV(B133, C133/1000, 0.975)</f>
        <v>42</v>
      </c>
      <c r="S133" s="17">
        <f t="shared" si="63"/>
        <v>13.435700575815739</v>
      </c>
      <c r="T133" s="17">
        <f t="shared" si="64"/>
        <v>26.871401151631478</v>
      </c>
      <c r="U133" s="16">
        <f t="shared" si="65"/>
        <v>1.3357005758157392</v>
      </c>
      <c r="V133" s="16">
        <f t="shared" si="66"/>
        <v>5.5285988483685209</v>
      </c>
      <c r="W133" s="16">
        <f t="shared" si="51"/>
        <v>2.1010887365161577E-2</v>
      </c>
      <c r="X133" s="16">
        <f t="shared" si="52"/>
        <v>7.1978889779450005E-3</v>
      </c>
      <c r="Y133" s="17">
        <f t="shared" si="67"/>
        <v>13.812998387216576</v>
      </c>
      <c r="Z133" s="17">
        <f t="shared" si="68"/>
        <v>28.208776343106575</v>
      </c>
      <c r="AA133" s="16">
        <f t="shared" si="69"/>
        <v>1.7129983872165759</v>
      </c>
      <c r="AB133" s="16">
        <f t="shared" si="70"/>
        <v>4.191223656893424</v>
      </c>
      <c r="AC133" s="16">
        <f t="shared" si="53"/>
        <v>21.77772956004651</v>
      </c>
      <c r="AD133" s="17">
        <f t="shared" si="54"/>
        <v>14.380436835825583</v>
      </c>
      <c r="AE133" s="17">
        <f t="shared" si="55"/>
        <v>28.279564560233538</v>
      </c>
      <c r="AF133" s="16">
        <f t="shared" si="71"/>
        <v>2.2804368358255829</v>
      </c>
      <c r="AG133" s="16">
        <f t="shared" si="72"/>
        <v>4.1204354397664602</v>
      </c>
    </row>
    <row r="134" spans="1:33" x14ac:dyDescent="0.25">
      <c r="A134" s="11" t="s">
        <v>30</v>
      </c>
      <c r="B134" s="12">
        <v>1592</v>
      </c>
      <c r="C134" s="11">
        <v>30.9</v>
      </c>
      <c r="D134" s="27">
        <v>20.5</v>
      </c>
      <c r="E134" s="27">
        <v>46.2</v>
      </c>
      <c r="F134" s="11">
        <v>2012</v>
      </c>
      <c r="G134" s="11" t="s">
        <v>6</v>
      </c>
      <c r="H134" s="14" t="str">
        <f>VLOOKUP(A134,'Data Key'!$A$1:$B$500,2,FALSE)</f>
        <v>Oregon</v>
      </c>
      <c r="I134" s="14" t="str">
        <f t="shared" si="56"/>
        <v>OR-Oregon</v>
      </c>
      <c r="J134" s="15">
        <f t="shared" si="57"/>
        <v>49</v>
      </c>
      <c r="K134" s="15">
        <f t="shared" si="58"/>
        <v>1543</v>
      </c>
      <c r="L134" s="16">
        <f t="shared" si="50"/>
        <v>8.4842703533222937E-3</v>
      </c>
      <c r="M134" s="17">
        <f t="shared" si="59"/>
        <v>22.294624119039518</v>
      </c>
      <c r="N134" s="17">
        <f t="shared" si="60"/>
        <v>39.263164825684107</v>
      </c>
      <c r="O134" s="16">
        <f t="shared" si="61"/>
        <v>1.7946241190395185</v>
      </c>
      <c r="P134" s="16">
        <f t="shared" si="62"/>
        <v>6.9368351743158954</v>
      </c>
      <c r="Q134" s="16">
        <f t="shared" si="73"/>
        <v>36</v>
      </c>
      <c r="R134" s="16">
        <f t="shared" si="74"/>
        <v>63</v>
      </c>
      <c r="S134" s="17">
        <f t="shared" si="63"/>
        <v>22.613065326633166</v>
      </c>
      <c r="T134" s="17">
        <f t="shared" si="64"/>
        <v>39.572864321608037</v>
      </c>
      <c r="U134" s="16">
        <f t="shared" si="65"/>
        <v>2.1130653266331656</v>
      </c>
      <c r="V134" s="16">
        <f t="shared" si="66"/>
        <v>6.6271356783919657</v>
      </c>
      <c r="W134" s="16">
        <f t="shared" si="51"/>
        <v>3.1908388598938152E-2</v>
      </c>
      <c r="X134" s="16">
        <f t="shared" si="52"/>
        <v>8.6964150124933231E-3</v>
      </c>
      <c r="Y134" s="17">
        <f t="shared" si="67"/>
        <v>23.211973586444827</v>
      </c>
      <c r="Z134" s="17">
        <f t="shared" si="68"/>
        <v>40.604803611431478</v>
      </c>
      <c r="AA134" s="16">
        <f t="shared" si="69"/>
        <v>2.7119735864448273</v>
      </c>
      <c r="AB134" s="16">
        <f t="shared" si="70"/>
        <v>5.5951963885685245</v>
      </c>
      <c r="AC134" s="16">
        <f t="shared" si="53"/>
        <v>27.153197230197133</v>
      </c>
      <c r="AD134" s="17">
        <f t="shared" si="54"/>
        <v>23.714217089719433</v>
      </c>
      <c r="AE134" s="17">
        <f t="shared" si="55"/>
        <v>40.729188771344369</v>
      </c>
      <c r="AF134" s="16">
        <f t="shared" si="71"/>
        <v>3.2142170897194333</v>
      </c>
      <c r="AG134" s="16">
        <f t="shared" si="72"/>
        <v>5.4708112286556343</v>
      </c>
    </row>
    <row r="135" spans="1:33" x14ac:dyDescent="0.25">
      <c r="A135" s="11" t="s">
        <v>22</v>
      </c>
      <c r="B135" s="12">
        <v>1594</v>
      </c>
      <c r="C135" s="11">
        <v>23</v>
      </c>
      <c r="D135" s="27">
        <v>14.8</v>
      </c>
      <c r="E135" s="27">
        <v>35.700000000000003</v>
      </c>
      <c r="F135" s="11">
        <v>2012</v>
      </c>
      <c r="G135" s="11" t="s">
        <v>6</v>
      </c>
      <c r="H135" s="14" t="str">
        <f>VLOOKUP(A135,'Data Key'!$A$1:$B$500,2,FALSE)</f>
        <v>Pennsylvania</v>
      </c>
      <c r="I135" s="14" t="str">
        <f t="shared" si="56"/>
        <v>PA-Pennsylvania</v>
      </c>
      <c r="J135" s="15">
        <f t="shared" si="57"/>
        <v>37</v>
      </c>
      <c r="K135" s="15">
        <f t="shared" si="58"/>
        <v>1557</v>
      </c>
      <c r="L135" s="16">
        <f t="shared" si="50"/>
        <v>7.39198000980859E-3</v>
      </c>
      <c r="M135" s="17">
        <f t="shared" si="59"/>
        <v>15.820065159576604</v>
      </c>
      <c r="N135" s="17">
        <f t="shared" si="60"/>
        <v>30.604025179193783</v>
      </c>
      <c r="O135" s="16">
        <f t="shared" si="61"/>
        <v>1.0200651595766033</v>
      </c>
      <c r="P135" s="16">
        <f t="shared" si="62"/>
        <v>5.0959748208062194</v>
      </c>
      <c r="Q135" s="16">
        <f t="shared" si="73"/>
        <v>25</v>
      </c>
      <c r="R135" s="16">
        <f t="shared" si="74"/>
        <v>49</v>
      </c>
      <c r="S135" s="17">
        <f t="shared" si="63"/>
        <v>15.683814303638645</v>
      </c>
      <c r="T135" s="17">
        <f t="shared" si="64"/>
        <v>30.740276035131743</v>
      </c>
      <c r="U135" s="16">
        <f t="shared" si="65"/>
        <v>0.88381430363864411</v>
      </c>
      <c r="V135" s="16">
        <f t="shared" si="66"/>
        <v>4.9597239648682603</v>
      </c>
      <c r="W135" s="16">
        <f t="shared" si="51"/>
        <v>2.4358317400947255E-2</v>
      </c>
      <c r="X135" s="16">
        <f t="shared" si="52"/>
        <v>7.6447598438565906E-3</v>
      </c>
      <c r="Y135" s="17">
        <f t="shared" si="67"/>
        <v>16.713557557090667</v>
      </c>
      <c r="Z135" s="17">
        <f t="shared" si="68"/>
        <v>32.003077244803848</v>
      </c>
      <c r="AA135" s="16">
        <f t="shared" si="69"/>
        <v>1.913557557090666</v>
      </c>
      <c r="AB135" s="16">
        <f t="shared" si="70"/>
        <v>3.6969227551961552</v>
      </c>
      <c r="AC135" s="16">
        <f t="shared" si="53"/>
        <v>23.722714328001963</v>
      </c>
      <c r="AD135" s="17">
        <f t="shared" si="54"/>
        <v>17.247876561349589</v>
      </c>
      <c r="AE135" s="17">
        <f t="shared" si="55"/>
        <v>32.094602559754208</v>
      </c>
      <c r="AF135" s="16">
        <f t="shared" si="71"/>
        <v>2.4478765613495881</v>
      </c>
      <c r="AG135" s="16">
        <f t="shared" si="72"/>
        <v>3.6053974402457953</v>
      </c>
    </row>
    <row r="136" spans="1:33" x14ac:dyDescent="0.25">
      <c r="A136" s="11" t="s">
        <v>38</v>
      </c>
      <c r="B136" s="12">
        <v>1624</v>
      </c>
      <c r="C136" s="11">
        <v>17.7</v>
      </c>
      <c r="D136" s="27">
        <v>11.7</v>
      </c>
      <c r="E136" s="27">
        <v>26.6</v>
      </c>
      <c r="F136" s="11">
        <v>2012</v>
      </c>
      <c r="G136" s="11" t="s">
        <v>6</v>
      </c>
      <c r="H136" s="14" t="str">
        <f>VLOOKUP(A136,'Data Key'!$A$1:$B$500,2,FALSE)</f>
        <v>Rhode Island</v>
      </c>
      <c r="I136" s="14" t="str">
        <f t="shared" si="56"/>
        <v>RI-Rhode Island</v>
      </c>
      <c r="J136" s="15">
        <f t="shared" si="57"/>
        <v>29</v>
      </c>
      <c r="K136" s="15">
        <f t="shared" si="58"/>
        <v>1595</v>
      </c>
      <c r="L136" s="16">
        <f t="shared" si="50"/>
        <v>6.4409272865224602E-3</v>
      </c>
      <c r="M136" s="17">
        <f t="shared" si="59"/>
        <v>11.416215570620395</v>
      </c>
      <c r="N136" s="17">
        <f t="shared" si="60"/>
        <v>24.298070143665317</v>
      </c>
      <c r="O136" s="16">
        <f t="shared" si="61"/>
        <v>0.28378442937960457</v>
      </c>
      <c r="P136" s="16">
        <f t="shared" si="62"/>
        <v>2.3019298563346844</v>
      </c>
      <c r="Q136" s="16">
        <f t="shared" si="73"/>
        <v>19</v>
      </c>
      <c r="R136" s="16">
        <f t="shared" si="74"/>
        <v>40</v>
      </c>
      <c r="S136" s="17">
        <f t="shared" si="63"/>
        <v>11.699507389162562</v>
      </c>
      <c r="T136" s="17">
        <f t="shared" si="64"/>
        <v>24.630541871921181</v>
      </c>
      <c r="U136" s="16">
        <f t="shared" si="65"/>
        <v>4.9261083743701306E-4</v>
      </c>
      <c r="V136" s="16">
        <f t="shared" si="66"/>
        <v>1.9694581280788199</v>
      </c>
      <c r="W136" s="16">
        <f t="shared" si="51"/>
        <v>1.8994926835656276E-2</v>
      </c>
      <c r="X136" s="16">
        <f t="shared" si="52"/>
        <v>6.7277146367863633E-3</v>
      </c>
      <c r="Y136" s="17">
        <f t="shared" si="67"/>
        <v>12.267212198869913</v>
      </c>
      <c r="Z136" s="17">
        <f t="shared" si="68"/>
        <v>25.722641472442639</v>
      </c>
      <c r="AA136" s="16">
        <f t="shared" si="69"/>
        <v>0.56721219886991392</v>
      </c>
      <c r="AB136" s="16">
        <f t="shared" si="70"/>
        <v>0.87735852755736232</v>
      </c>
      <c r="AC136" s="16">
        <f t="shared" si="53"/>
        <v>21.094971636826681</v>
      </c>
      <c r="AD136" s="17">
        <f t="shared" si="54"/>
        <v>12.822651419048849</v>
      </c>
      <c r="AE136" s="17">
        <f t="shared" si="55"/>
        <v>25.781512690532338</v>
      </c>
      <c r="AF136" s="16">
        <f t="shared" si="71"/>
        <v>1.1226514190488501</v>
      </c>
      <c r="AG136" s="16">
        <f t="shared" si="72"/>
        <v>0.81848730946766324</v>
      </c>
    </row>
    <row r="137" spans="1:33" x14ac:dyDescent="0.25">
      <c r="A137" s="11" t="s">
        <v>15</v>
      </c>
      <c r="B137" s="12">
        <v>1682</v>
      </c>
      <c r="C137" s="11">
        <v>11.8</v>
      </c>
      <c r="D137" s="27">
        <v>7.5</v>
      </c>
      <c r="E137" s="27">
        <v>18.5</v>
      </c>
      <c r="F137" s="11">
        <v>2012</v>
      </c>
      <c r="G137" s="11" t="s">
        <v>6</v>
      </c>
      <c r="H137" s="14" t="str">
        <f>VLOOKUP(A137,'Data Key'!$A$1:$B$500,2,FALSE)</f>
        <v>South Carolina</v>
      </c>
      <c r="I137" s="14" t="str">
        <f t="shared" si="56"/>
        <v>SC-South Carolina</v>
      </c>
      <c r="J137" s="15">
        <f t="shared" si="57"/>
        <v>20</v>
      </c>
      <c r="K137" s="15">
        <f t="shared" si="58"/>
        <v>1662</v>
      </c>
      <c r="L137" s="16">
        <f t="shared" si="50"/>
        <v>5.1801175056702146E-3</v>
      </c>
      <c r="M137" s="17">
        <f t="shared" si="59"/>
        <v>6.7104889152572538</v>
      </c>
      <c r="N137" s="17">
        <f t="shared" si="60"/>
        <v>17.070723926597683</v>
      </c>
      <c r="O137" s="16">
        <f t="shared" si="61"/>
        <v>0.78951108474274623</v>
      </c>
      <c r="P137" s="16">
        <f t="shared" si="62"/>
        <v>1.4292760734023169</v>
      </c>
      <c r="Q137" s="16">
        <f t="shared" si="73"/>
        <v>12</v>
      </c>
      <c r="R137" s="16">
        <f t="shared" si="74"/>
        <v>29</v>
      </c>
      <c r="S137" s="17">
        <f t="shared" si="63"/>
        <v>7.1343638525564801</v>
      </c>
      <c r="T137" s="17">
        <f t="shared" si="64"/>
        <v>17.241379310344829</v>
      </c>
      <c r="U137" s="16">
        <f t="shared" si="65"/>
        <v>0.36563614744351991</v>
      </c>
      <c r="V137" s="16">
        <f t="shared" si="66"/>
        <v>1.2586206896551708</v>
      </c>
      <c r="W137" s="16">
        <f t="shared" si="51"/>
        <v>1.3002841575435801E-2</v>
      </c>
      <c r="X137" s="16">
        <f t="shared" si="52"/>
        <v>5.5204369092234657E-3</v>
      </c>
      <c r="Y137" s="17">
        <f t="shared" si="67"/>
        <v>7.4824046662123349</v>
      </c>
      <c r="Z137" s="17">
        <f t="shared" si="68"/>
        <v>18.523278484659269</v>
      </c>
      <c r="AA137" s="16">
        <f t="shared" si="69"/>
        <v>1.7595333787665091E-2</v>
      </c>
      <c r="AB137" s="16">
        <f t="shared" si="70"/>
        <v>2.3278484659268628E-2</v>
      </c>
      <c r="AC137" s="16">
        <f t="shared" si="53"/>
        <v>17.632834063973799</v>
      </c>
      <c r="AD137" s="17">
        <f t="shared" si="54"/>
        <v>8.0697460055804182</v>
      </c>
      <c r="AE137" s="17">
        <f t="shared" si="55"/>
        <v>18.529112734115255</v>
      </c>
      <c r="AF137" s="16">
        <f t="shared" si="71"/>
        <v>0.56974600558041821</v>
      </c>
      <c r="AG137" s="16">
        <f t="shared" si="72"/>
        <v>2.9112734115255279E-2</v>
      </c>
    </row>
    <row r="138" spans="1:33" x14ac:dyDescent="0.25">
      <c r="A138" s="11" t="s">
        <v>53</v>
      </c>
      <c r="B138" s="12">
        <v>1513</v>
      </c>
      <c r="C138" s="11">
        <v>17.2</v>
      </c>
      <c r="D138" s="27">
        <v>10.7</v>
      </c>
      <c r="E138" s="27">
        <v>27.5</v>
      </c>
      <c r="F138" s="11">
        <v>2012</v>
      </c>
      <c r="G138" s="11" t="s">
        <v>6</v>
      </c>
      <c r="H138" s="14" t="str">
        <f>VLOOKUP(A138,'Data Key'!$A$1:$B$500,2,FALSE)</f>
        <v>South Dakota</v>
      </c>
      <c r="I138" s="14" t="str">
        <f t="shared" si="56"/>
        <v>SD-South Dakota</v>
      </c>
      <c r="J138" s="15">
        <f t="shared" si="57"/>
        <v>26</v>
      </c>
      <c r="K138" s="15">
        <f t="shared" si="58"/>
        <v>1487</v>
      </c>
      <c r="L138" s="16">
        <f t="shared" si="50"/>
        <v>6.5483495996560932E-3</v>
      </c>
      <c r="M138" s="17">
        <f t="shared" si="59"/>
        <v>10.636052250971799</v>
      </c>
      <c r="N138" s="17">
        <f t="shared" si="60"/>
        <v>23.732751450283988</v>
      </c>
      <c r="O138" s="16">
        <f t="shared" si="61"/>
        <v>6.3947749028200107E-2</v>
      </c>
      <c r="P138" s="16">
        <f t="shared" si="62"/>
        <v>3.7672485497160118</v>
      </c>
      <c r="Q138" s="16">
        <f t="shared" si="73"/>
        <v>17</v>
      </c>
      <c r="R138" s="16">
        <f t="shared" si="74"/>
        <v>36</v>
      </c>
      <c r="S138" s="17">
        <f t="shared" si="63"/>
        <v>11.235955056179776</v>
      </c>
      <c r="T138" s="17">
        <f t="shared" si="64"/>
        <v>23.793787177792467</v>
      </c>
      <c r="U138" s="16">
        <f t="shared" si="65"/>
        <v>0.53595505617977679</v>
      </c>
      <c r="V138" s="16">
        <f t="shared" si="66"/>
        <v>3.706212822207533</v>
      </c>
      <c r="W138" s="16">
        <f t="shared" si="51"/>
        <v>1.8407150759219573E-2</v>
      </c>
      <c r="X138" s="16">
        <f t="shared" si="52"/>
        <v>6.8735929449582605E-3</v>
      </c>
      <c r="Y138" s="17">
        <f t="shared" si="67"/>
        <v>11.533557814261313</v>
      </c>
      <c r="Z138" s="17">
        <f t="shared" si="68"/>
        <v>25.280743704177837</v>
      </c>
      <c r="AA138" s="16">
        <f t="shared" si="69"/>
        <v>0.83355781426131337</v>
      </c>
      <c r="AB138" s="16">
        <f t="shared" si="70"/>
        <v>2.2192562958221629</v>
      </c>
      <c r="AC138" s="16">
        <f t="shared" si="53"/>
        <v>19.999543729970146</v>
      </c>
      <c r="AD138" s="17">
        <f t="shared" si="54"/>
        <v>12.1442866940648</v>
      </c>
      <c r="AE138" s="17">
        <f t="shared" si="55"/>
        <v>25.32927950505988</v>
      </c>
      <c r="AF138" s="16">
        <f t="shared" si="71"/>
        <v>1.4442866940648003</v>
      </c>
      <c r="AG138" s="16">
        <f t="shared" si="72"/>
        <v>2.1707204949401202</v>
      </c>
    </row>
    <row r="139" spans="1:33" x14ac:dyDescent="0.25">
      <c r="A139" s="11" t="s">
        <v>27</v>
      </c>
      <c r="B139" s="12">
        <v>1579</v>
      </c>
      <c r="C139" s="11">
        <v>16.600000000000001</v>
      </c>
      <c r="D139" s="27">
        <v>9.4</v>
      </c>
      <c r="E139" s="27">
        <v>29.2</v>
      </c>
      <c r="F139" s="11">
        <v>2012</v>
      </c>
      <c r="G139" s="11" t="s">
        <v>6</v>
      </c>
      <c r="H139" s="14" t="str">
        <f>VLOOKUP(A139,'Data Key'!$A$1:$B$500,2,FALSE)</f>
        <v>Tennessee</v>
      </c>
      <c r="I139" s="14" t="str">
        <f t="shared" si="56"/>
        <v>TN-Tennessee</v>
      </c>
      <c r="J139" s="15">
        <f t="shared" si="57"/>
        <v>26</v>
      </c>
      <c r="K139" s="15">
        <f t="shared" si="58"/>
        <v>1553</v>
      </c>
      <c r="L139" s="16">
        <f t="shared" si="50"/>
        <v>6.2769301793544792E-3</v>
      </c>
      <c r="M139" s="17">
        <f t="shared" si="59"/>
        <v>10.189187616718984</v>
      </c>
      <c r="N139" s="17">
        <f t="shared" si="60"/>
        <v>22.743047975427942</v>
      </c>
      <c r="O139" s="16">
        <f t="shared" si="61"/>
        <v>0.78918761671898352</v>
      </c>
      <c r="P139" s="16">
        <f t="shared" si="62"/>
        <v>6.4569520245720575</v>
      </c>
      <c r="Q139" s="16">
        <f t="shared" si="73"/>
        <v>17</v>
      </c>
      <c r="R139" s="16">
        <f t="shared" si="74"/>
        <v>37</v>
      </c>
      <c r="S139" s="17">
        <f t="shared" si="63"/>
        <v>10.766307789740342</v>
      </c>
      <c r="T139" s="17">
        <f t="shared" si="64"/>
        <v>23.432552248258393</v>
      </c>
      <c r="U139" s="16">
        <f t="shared" si="65"/>
        <v>1.3663077897403415</v>
      </c>
      <c r="V139" s="16">
        <f t="shared" si="66"/>
        <v>5.7674477517416065</v>
      </c>
      <c r="W139" s="16">
        <f t="shared" si="51"/>
        <v>1.7639624774012156E-2</v>
      </c>
      <c r="X139" s="16">
        <f t="shared" si="52"/>
        <v>6.5898079566534687E-3</v>
      </c>
      <c r="Y139" s="17">
        <f t="shared" si="67"/>
        <v>11.049816817358689</v>
      </c>
      <c r="Z139" s="17">
        <f t="shared" si="68"/>
        <v>24.229432730665625</v>
      </c>
      <c r="AA139" s="16">
        <f t="shared" si="69"/>
        <v>1.6498168173586887</v>
      </c>
      <c r="AB139" s="16">
        <f t="shared" si="70"/>
        <v>4.9705672693343743</v>
      </c>
      <c r="AC139" s="16">
        <f t="shared" si="53"/>
        <v>20.006443496884515</v>
      </c>
      <c r="AD139" s="17">
        <f t="shared" si="54"/>
        <v>11.635724828453053</v>
      </c>
      <c r="AE139" s="17">
        <f t="shared" si="55"/>
        <v>24.275299932702875</v>
      </c>
      <c r="AF139" s="16">
        <f t="shared" si="71"/>
        <v>2.2357248284530531</v>
      </c>
      <c r="AG139" s="16">
        <f t="shared" si="72"/>
        <v>4.924700067297124</v>
      </c>
    </row>
    <row r="140" spans="1:33" x14ac:dyDescent="0.25">
      <c r="A140" s="11" t="s">
        <v>23</v>
      </c>
      <c r="B140" s="12">
        <v>1551</v>
      </c>
      <c r="C140" s="11">
        <v>12.6</v>
      </c>
      <c r="D140" s="27">
        <v>7.9</v>
      </c>
      <c r="E140" s="27">
        <v>20</v>
      </c>
      <c r="F140" s="11">
        <v>2012</v>
      </c>
      <c r="G140" s="11" t="s">
        <v>6</v>
      </c>
      <c r="H140" s="14" t="str">
        <f>VLOOKUP(A140,'Data Key'!$A$1:$B$500,2,FALSE)</f>
        <v>Utah</v>
      </c>
      <c r="I140" s="14" t="str">
        <f t="shared" si="56"/>
        <v>UT-Utah</v>
      </c>
      <c r="J140" s="15">
        <f t="shared" si="57"/>
        <v>20</v>
      </c>
      <c r="K140" s="15">
        <f t="shared" si="58"/>
        <v>1531</v>
      </c>
      <c r="L140" s="16">
        <f t="shared" si="50"/>
        <v>5.6147831443062284E-3</v>
      </c>
      <c r="M140" s="17">
        <f t="shared" si="59"/>
        <v>7.2801233676215595</v>
      </c>
      <c r="N140" s="17">
        <f t="shared" si="60"/>
        <v>18.509689656234013</v>
      </c>
      <c r="O140" s="16">
        <f t="shared" si="61"/>
        <v>0.61987663237844082</v>
      </c>
      <c r="P140" s="16">
        <f t="shared" si="62"/>
        <v>1.4903103437659873</v>
      </c>
      <c r="Q140" s="16">
        <f t="shared" si="73"/>
        <v>11</v>
      </c>
      <c r="R140" s="16">
        <f t="shared" si="74"/>
        <v>29</v>
      </c>
      <c r="S140" s="17">
        <f t="shared" si="63"/>
        <v>7.0921985815602833</v>
      </c>
      <c r="T140" s="17">
        <f t="shared" si="64"/>
        <v>18.697614442295293</v>
      </c>
      <c r="U140" s="16">
        <f t="shared" si="65"/>
        <v>0.80780141843971709</v>
      </c>
      <c r="V140" s="16">
        <f t="shared" si="66"/>
        <v>1.3023855577047065</v>
      </c>
      <c r="W140" s="16">
        <f t="shared" si="51"/>
        <v>1.4098369506414726E-2</v>
      </c>
      <c r="X140" s="16">
        <f t="shared" si="52"/>
        <v>5.9818178073316524E-3</v>
      </c>
      <c r="Y140" s="17">
        <f t="shared" si="67"/>
        <v>8.1165516990830717</v>
      </c>
      <c r="Z140" s="17">
        <f t="shared" si="68"/>
        <v>20.080187313746379</v>
      </c>
      <c r="AA140" s="16">
        <f t="shared" si="69"/>
        <v>0.21655169908307137</v>
      </c>
      <c r="AB140" s="16">
        <f t="shared" si="70"/>
        <v>8.0187313746378663E-2</v>
      </c>
      <c r="AC140" s="16">
        <f t="shared" si="53"/>
        <v>17.624512417172841</v>
      </c>
      <c r="AD140" s="17">
        <f t="shared" si="54"/>
        <v>8.7523220612359456</v>
      </c>
      <c r="AE140" s="17">
        <f t="shared" si="55"/>
        <v>20.087569341393092</v>
      </c>
      <c r="AF140" s="16">
        <f t="shared" si="71"/>
        <v>0.85232206123594523</v>
      </c>
      <c r="AG140" s="16">
        <f t="shared" si="72"/>
        <v>8.7569341393091804E-2</v>
      </c>
    </row>
    <row r="141" spans="1:33" x14ac:dyDescent="0.25">
      <c r="A141" s="11" t="s">
        <v>54</v>
      </c>
      <c r="B141" s="12">
        <v>1590</v>
      </c>
      <c r="C141" s="11">
        <v>12.6</v>
      </c>
      <c r="D141" s="27">
        <v>7.5</v>
      </c>
      <c r="E141" s="27">
        <v>20.8</v>
      </c>
      <c r="F141" s="11">
        <v>2012</v>
      </c>
      <c r="G141" s="11" t="s">
        <v>6</v>
      </c>
      <c r="H141" s="14" t="str">
        <f>VLOOKUP(A141,'Data Key'!$A$1:$B$500,2,FALSE)</f>
        <v>Virginia</v>
      </c>
      <c r="I141" s="14" t="str">
        <f t="shared" si="56"/>
        <v>VA-Virginia</v>
      </c>
      <c r="J141" s="15">
        <f t="shared" si="57"/>
        <v>20</v>
      </c>
      <c r="K141" s="15">
        <f t="shared" si="58"/>
        <v>1570</v>
      </c>
      <c r="L141" s="16">
        <f t="shared" si="50"/>
        <v>5.4779394635423081E-3</v>
      </c>
      <c r="M141" s="17">
        <f t="shared" si="59"/>
        <v>7.1006768886589509</v>
      </c>
      <c r="N141" s="17">
        <f t="shared" si="60"/>
        <v>18.056555815743565</v>
      </c>
      <c r="O141" s="16">
        <f t="shared" si="61"/>
        <v>0.39932311134104914</v>
      </c>
      <c r="P141" s="16">
        <f t="shared" si="62"/>
        <v>2.7434441842564361</v>
      </c>
      <c r="Q141" s="16">
        <f t="shared" si="73"/>
        <v>12</v>
      </c>
      <c r="R141" s="16">
        <f t="shared" si="74"/>
        <v>29</v>
      </c>
      <c r="S141" s="17">
        <f t="shared" si="63"/>
        <v>7.5471698113207548</v>
      </c>
      <c r="T141" s="17">
        <f t="shared" si="64"/>
        <v>18.238993710691823</v>
      </c>
      <c r="U141" s="16">
        <f t="shared" si="65"/>
        <v>4.7169811320754818E-2</v>
      </c>
      <c r="V141" s="16">
        <f t="shared" si="66"/>
        <v>2.5610062893081782</v>
      </c>
      <c r="W141" s="16">
        <f t="shared" si="51"/>
        <v>1.3753393908178623E-2</v>
      </c>
      <c r="X141" s="16">
        <f t="shared" si="52"/>
        <v>5.8365942352304424E-3</v>
      </c>
      <c r="Y141" s="17">
        <f t="shared" si="67"/>
        <v>7.9167996729481818</v>
      </c>
      <c r="Z141" s="17">
        <f t="shared" si="68"/>
        <v>19.589988143409066</v>
      </c>
      <c r="AA141" s="16">
        <f t="shared" si="69"/>
        <v>0.41679967294818177</v>
      </c>
      <c r="AB141" s="16">
        <f t="shared" si="70"/>
        <v>1.2100118565909348</v>
      </c>
      <c r="AC141" s="16">
        <f t="shared" si="53"/>
        <v>17.627133626352393</v>
      </c>
      <c r="AD141" s="17">
        <f t="shared" si="54"/>
        <v>8.5373375889211705</v>
      </c>
      <c r="AE141" s="17">
        <f t="shared" si="55"/>
        <v>19.596865203038426</v>
      </c>
      <c r="AF141" s="16">
        <f t="shared" si="71"/>
        <v>1.0373375889211705</v>
      </c>
      <c r="AG141" s="16">
        <f t="shared" si="72"/>
        <v>1.2031347969615744</v>
      </c>
    </row>
    <row r="142" spans="1:33" x14ac:dyDescent="0.25">
      <c r="A142" s="11" t="s">
        <v>55</v>
      </c>
      <c r="B142" s="12">
        <v>1601</v>
      </c>
      <c r="C142" s="11">
        <v>20.9</v>
      </c>
      <c r="D142" s="27">
        <v>13.2</v>
      </c>
      <c r="E142" s="27">
        <v>32.799999999999997</v>
      </c>
      <c r="F142" s="11">
        <v>2012</v>
      </c>
      <c r="G142" s="11" t="s">
        <v>6</v>
      </c>
      <c r="H142" s="14" t="str">
        <f>VLOOKUP(A142,'Data Key'!$A$1:$B$500,2,FALSE)</f>
        <v>Vermont</v>
      </c>
      <c r="I142" s="14" t="str">
        <f t="shared" si="56"/>
        <v>VT-Vermont</v>
      </c>
      <c r="J142" s="15">
        <f t="shared" si="57"/>
        <v>33</v>
      </c>
      <c r="K142" s="15">
        <f t="shared" si="58"/>
        <v>1568</v>
      </c>
      <c r="L142" s="16">
        <f t="shared" si="50"/>
        <v>6.9597091766860682E-3</v>
      </c>
      <c r="M142" s="17">
        <f t="shared" si="59"/>
        <v>13.652408249922301</v>
      </c>
      <c r="N142" s="17">
        <f t="shared" si="60"/>
        <v>27.571826603294436</v>
      </c>
      <c r="O142" s="16">
        <f t="shared" si="61"/>
        <v>0.45240824992230166</v>
      </c>
      <c r="P142" s="16">
        <f t="shared" si="62"/>
        <v>5.2281733967055608</v>
      </c>
      <c r="Q142" s="16">
        <f t="shared" si="73"/>
        <v>23</v>
      </c>
      <c r="R142" s="16">
        <f t="shared" si="74"/>
        <v>45</v>
      </c>
      <c r="S142" s="17">
        <f t="shared" si="63"/>
        <v>14.366021236727045</v>
      </c>
      <c r="T142" s="17">
        <f t="shared" si="64"/>
        <v>28.107432854465959</v>
      </c>
      <c r="U142" s="16">
        <f t="shared" si="65"/>
        <v>1.1660212367270457</v>
      </c>
      <c r="V142" s="16">
        <f t="shared" si="66"/>
        <v>4.6925671455340385</v>
      </c>
      <c r="W142" s="16">
        <f t="shared" si="51"/>
        <v>2.1759613211892161E-2</v>
      </c>
      <c r="X142" s="16">
        <f t="shared" si="52"/>
        <v>7.2292738281007568E-3</v>
      </c>
      <c r="Y142" s="17">
        <f t="shared" si="67"/>
        <v>14.530339383791405</v>
      </c>
      <c r="Z142" s="17">
        <f t="shared" si="68"/>
        <v>28.988887039992917</v>
      </c>
      <c r="AA142" s="16">
        <f t="shared" si="69"/>
        <v>1.3303393837914061</v>
      </c>
      <c r="AB142" s="16">
        <f t="shared" si="70"/>
        <v>3.8111129600070797</v>
      </c>
      <c r="AC142" s="16">
        <f t="shared" si="53"/>
        <v>22.450143347216873</v>
      </c>
      <c r="AD142" s="17">
        <f t="shared" si="54"/>
        <v>15.076665426202679</v>
      </c>
      <c r="AE142" s="17">
        <f t="shared" si="55"/>
        <v>29.065675508054753</v>
      </c>
      <c r="AF142" s="16">
        <f t="shared" si="71"/>
        <v>1.8766654262026794</v>
      </c>
      <c r="AG142" s="16">
        <f t="shared" si="72"/>
        <v>3.7343244919452445</v>
      </c>
    </row>
    <row r="143" spans="1:33" x14ac:dyDescent="0.25">
      <c r="A143" s="11" t="s">
        <v>39</v>
      </c>
      <c r="B143" s="12">
        <v>1604</v>
      </c>
      <c r="C143" s="11">
        <v>21.8</v>
      </c>
      <c r="D143" s="27">
        <v>13.7</v>
      </c>
      <c r="E143" s="27">
        <v>34.700000000000003</v>
      </c>
      <c r="F143" s="11">
        <v>2012</v>
      </c>
      <c r="G143" s="11" t="s">
        <v>6</v>
      </c>
      <c r="H143" s="14" t="str">
        <f>VLOOKUP(A143,'Data Key'!$A$1:$B$500,2,FALSE)</f>
        <v>Washington</v>
      </c>
      <c r="I143" s="14" t="str">
        <f t="shared" si="56"/>
        <v>WA-Washington</v>
      </c>
      <c r="J143" s="15">
        <f t="shared" si="57"/>
        <v>35</v>
      </c>
      <c r="K143" s="15">
        <f t="shared" si="58"/>
        <v>1569</v>
      </c>
      <c r="L143" s="16">
        <f t="shared" si="50"/>
        <v>7.1496871556391769E-3</v>
      </c>
      <c r="M143" s="17">
        <f t="shared" si="59"/>
        <v>14.67076172216631</v>
      </c>
      <c r="N143" s="17">
        <f t="shared" si="60"/>
        <v>28.970136033444664</v>
      </c>
      <c r="O143" s="16">
        <f t="shared" si="61"/>
        <v>0.97076172216631029</v>
      </c>
      <c r="P143" s="16">
        <f t="shared" si="62"/>
        <v>5.7298639665553388</v>
      </c>
      <c r="Q143" s="16">
        <f t="shared" si="73"/>
        <v>24</v>
      </c>
      <c r="R143" s="16">
        <f t="shared" si="74"/>
        <v>47</v>
      </c>
      <c r="S143" s="17">
        <f t="shared" si="63"/>
        <v>14.962593516209477</v>
      </c>
      <c r="T143" s="17">
        <f t="shared" si="64"/>
        <v>29.301745635910226</v>
      </c>
      <c r="U143" s="16">
        <f t="shared" si="65"/>
        <v>1.2625935162094777</v>
      </c>
      <c r="V143" s="16">
        <f t="shared" si="66"/>
        <v>5.3982543640897767</v>
      </c>
      <c r="W143" s="16">
        <f t="shared" si="51"/>
        <v>2.2962916653130321E-2</v>
      </c>
      <c r="X143" s="16">
        <f t="shared" si="52"/>
        <v>7.4096049163176999E-3</v>
      </c>
      <c r="Y143" s="17">
        <f t="shared" si="67"/>
        <v>15.553311736812622</v>
      </c>
      <c r="Z143" s="17">
        <f t="shared" si="68"/>
        <v>30.372521569448018</v>
      </c>
      <c r="AA143" s="16">
        <f t="shared" si="69"/>
        <v>1.8533117368126231</v>
      </c>
      <c r="AB143" s="16">
        <f t="shared" si="70"/>
        <v>4.3274784305519844</v>
      </c>
      <c r="AC143" s="16">
        <f t="shared" si="53"/>
        <v>23.097096956367423</v>
      </c>
      <c r="AD143" s="17">
        <f t="shared" si="54"/>
        <v>16.091251279923991</v>
      </c>
      <c r="AE143" s="17">
        <f t="shared" si="55"/>
        <v>30.456533895107015</v>
      </c>
      <c r="AF143" s="16">
        <f t="shared" si="71"/>
        <v>2.391251279923992</v>
      </c>
      <c r="AG143" s="16">
        <f t="shared" si="72"/>
        <v>4.2434661048929883</v>
      </c>
    </row>
    <row r="144" spans="1:33" x14ac:dyDescent="0.25">
      <c r="A144" s="11" t="s">
        <v>24</v>
      </c>
      <c r="B144" s="12">
        <v>1584</v>
      </c>
      <c r="C144" s="11">
        <v>12.6</v>
      </c>
      <c r="D144" s="27">
        <v>7.3</v>
      </c>
      <c r="E144" s="27">
        <v>21.8</v>
      </c>
      <c r="F144" s="11">
        <v>2012</v>
      </c>
      <c r="G144" s="11" t="s">
        <v>6</v>
      </c>
      <c r="H144" s="14" t="str">
        <f>VLOOKUP(A144,'Data Key'!$A$1:$B$500,2,FALSE)</f>
        <v>Wisconsin</v>
      </c>
      <c r="I144" s="14" t="str">
        <f t="shared" si="56"/>
        <v>WI-Wisconsin</v>
      </c>
      <c r="J144" s="15">
        <f t="shared" si="57"/>
        <v>20</v>
      </c>
      <c r="K144" s="15">
        <f t="shared" si="58"/>
        <v>1564</v>
      </c>
      <c r="L144" s="16">
        <f t="shared" si="50"/>
        <v>5.4985565678708145E-3</v>
      </c>
      <c r="M144" s="17">
        <f t="shared" si="59"/>
        <v>7.1277060583918113</v>
      </c>
      <c r="N144" s="17">
        <f t="shared" si="60"/>
        <v>18.12481919413344</v>
      </c>
      <c r="O144" s="16">
        <f t="shared" si="61"/>
        <v>0.17229394160818856</v>
      </c>
      <c r="P144" s="16">
        <f t="shared" si="62"/>
        <v>3.6751808058665603</v>
      </c>
      <c r="Q144" s="16">
        <f t="shared" si="73"/>
        <v>12</v>
      </c>
      <c r="R144" s="16">
        <f t="shared" si="74"/>
        <v>29</v>
      </c>
      <c r="S144" s="17">
        <f t="shared" si="63"/>
        <v>7.5757575757575761</v>
      </c>
      <c r="T144" s="17">
        <f t="shared" si="64"/>
        <v>18.30808080808081</v>
      </c>
      <c r="U144" s="16">
        <f t="shared" si="65"/>
        <v>0.27575757575757631</v>
      </c>
      <c r="V144" s="16">
        <f t="shared" si="66"/>
        <v>3.491919191919191</v>
      </c>
      <c r="W144" s="16">
        <f t="shared" si="51"/>
        <v>1.3805364061112128E-2</v>
      </c>
      <c r="X144" s="16">
        <f t="shared" si="52"/>
        <v>5.8584756760793836E-3</v>
      </c>
      <c r="Y144" s="17">
        <f t="shared" si="67"/>
        <v>7.9468883850327448</v>
      </c>
      <c r="Z144" s="17">
        <f t="shared" si="68"/>
        <v>19.663839737191513</v>
      </c>
      <c r="AA144" s="16">
        <f t="shared" si="69"/>
        <v>0.64688838503274493</v>
      </c>
      <c r="AB144" s="16">
        <f t="shared" si="70"/>
        <v>2.1361602628084881</v>
      </c>
      <c r="AC144" s="16">
        <f t="shared" si="53"/>
        <v>17.626738789649693</v>
      </c>
      <c r="AD144" s="17">
        <f t="shared" si="54"/>
        <v>8.5697220839847184</v>
      </c>
      <c r="AE144" s="17">
        <f t="shared" si="55"/>
        <v>19.670791836087837</v>
      </c>
      <c r="AF144" s="16">
        <f t="shared" si="71"/>
        <v>1.2697220839847185</v>
      </c>
      <c r="AG144" s="16">
        <f t="shared" si="72"/>
        <v>2.1292081639121641</v>
      </c>
    </row>
    <row r="145" spans="1:33" x14ac:dyDescent="0.25">
      <c r="A145" s="11" t="s">
        <v>16</v>
      </c>
      <c r="B145" s="12">
        <v>1539</v>
      </c>
      <c r="C145" s="11">
        <v>26.7</v>
      </c>
      <c r="D145" s="27">
        <v>18.5</v>
      </c>
      <c r="E145" s="27">
        <v>38.6</v>
      </c>
      <c r="F145" s="11">
        <v>2012</v>
      </c>
      <c r="G145" s="11" t="s">
        <v>6</v>
      </c>
      <c r="H145" s="14" t="str">
        <f>VLOOKUP(A145,'Data Key'!$A$1:$B$500,2,FALSE)</f>
        <v>West Virginia</v>
      </c>
      <c r="I145" s="14" t="str">
        <f t="shared" si="56"/>
        <v>WV-West Virginia</v>
      </c>
      <c r="J145" s="15">
        <f t="shared" si="57"/>
        <v>41</v>
      </c>
      <c r="K145" s="15">
        <f t="shared" si="58"/>
        <v>1498</v>
      </c>
      <c r="L145" s="16">
        <f t="shared" si="50"/>
        <v>8.0452213291130163E-3</v>
      </c>
      <c r="M145" s="17">
        <f t="shared" si="59"/>
        <v>18.595454434369763</v>
      </c>
      <c r="N145" s="17">
        <f t="shared" si="60"/>
        <v>34.685897092595802</v>
      </c>
      <c r="O145" s="16">
        <f t="shared" si="61"/>
        <v>9.5454434369763419E-2</v>
      </c>
      <c r="P145" s="16">
        <f t="shared" si="62"/>
        <v>3.9141029074041995</v>
      </c>
      <c r="Q145" s="16">
        <f t="shared" si="73"/>
        <v>29</v>
      </c>
      <c r="R145" s="16">
        <f t="shared" si="74"/>
        <v>54</v>
      </c>
      <c r="S145" s="17">
        <f t="shared" si="63"/>
        <v>18.843404808317089</v>
      </c>
      <c r="T145" s="17">
        <f t="shared" si="64"/>
        <v>35.087719298245617</v>
      </c>
      <c r="U145" s="16">
        <f t="shared" si="65"/>
        <v>0.34340480831708931</v>
      </c>
      <c r="V145" s="16">
        <f t="shared" si="66"/>
        <v>3.5122807017543849</v>
      </c>
      <c r="W145" s="16">
        <f t="shared" si="51"/>
        <v>2.7819274083517625E-2</v>
      </c>
      <c r="X145" s="16">
        <f t="shared" si="52"/>
        <v>8.2898337297871126E-3</v>
      </c>
      <c r="Y145" s="17">
        <f t="shared" si="67"/>
        <v>19.529440353730511</v>
      </c>
      <c r="Z145" s="17">
        <f t="shared" si="68"/>
        <v>36.109107813304739</v>
      </c>
      <c r="AA145" s="16">
        <f t="shared" si="69"/>
        <v>1.0294403537305108</v>
      </c>
      <c r="AB145" s="16">
        <f t="shared" si="70"/>
        <v>2.4908921866952625</v>
      </c>
      <c r="AC145" s="16">
        <f t="shared" si="53"/>
        <v>24.913779105643286</v>
      </c>
      <c r="AD145" s="17">
        <f t="shared" si="54"/>
        <v>20.069359479873803</v>
      </c>
      <c r="AE145" s="17">
        <f t="shared" si="55"/>
        <v>36.217343424177905</v>
      </c>
      <c r="AF145" s="16">
        <f t="shared" si="71"/>
        <v>1.5693594798738033</v>
      </c>
      <c r="AG145" s="16">
        <f t="shared" si="72"/>
        <v>2.3826565758220966</v>
      </c>
    </row>
    <row r="146" spans="1:33" x14ac:dyDescent="0.25">
      <c r="A146" s="11" t="s">
        <v>40</v>
      </c>
      <c r="B146" s="12">
        <v>1565</v>
      </c>
      <c r="C146" s="11">
        <v>19.600000000000001</v>
      </c>
      <c r="D146" s="27">
        <v>12.7</v>
      </c>
      <c r="E146" s="27">
        <v>30.3</v>
      </c>
      <c r="F146" s="11">
        <v>2012</v>
      </c>
      <c r="G146" s="11" t="s">
        <v>6</v>
      </c>
      <c r="H146" s="14" t="str">
        <f>VLOOKUP(A146,'Data Key'!$A$1:$B$500,2,FALSE)</f>
        <v>Wyoming</v>
      </c>
      <c r="I146" s="14" t="str">
        <f t="shared" si="56"/>
        <v>WY-Wyoming</v>
      </c>
      <c r="J146" s="15">
        <f t="shared" si="57"/>
        <v>31</v>
      </c>
      <c r="K146" s="15">
        <f t="shared" si="58"/>
        <v>1534</v>
      </c>
      <c r="L146" s="16">
        <f t="shared" si="50"/>
        <v>6.9035123309860568E-3</v>
      </c>
      <c r="M146" s="17">
        <f t="shared" si="59"/>
        <v>12.904794378279119</v>
      </c>
      <c r="N146" s="17">
        <f t="shared" si="60"/>
        <v>26.711819040251232</v>
      </c>
      <c r="O146" s="16">
        <f t="shared" si="61"/>
        <v>0.20479437827911973</v>
      </c>
      <c r="P146" s="16">
        <f t="shared" si="62"/>
        <v>3.5881809597487688</v>
      </c>
      <c r="Q146" s="16">
        <f t="shared" si="73"/>
        <v>20</v>
      </c>
      <c r="R146" s="16">
        <f t="shared" si="74"/>
        <v>42</v>
      </c>
      <c r="S146" s="17">
        <f t="shared" si="63"/>
        <v>12.779552715654953</v>
      </c>
      <c r="T146" s="17">
        <f t="shared" si="64"/>
        <v>26.837060702875398</v>
      </c>
      <c r="U146" s="16">
        <f t="shared" si="65"/>
        <v>7.9552715654953587E-2</v>
      </c>
      <c r="V146" s="16">
        <f t="shared" si="66"/>
        <v>3.4629392971246027</v>
      </c>
      <c r="W146" s="16">
        <f t="shared" si="51"/>
        <v>2.0984102138079479E-2</v>
      </c>
      <c r="X146" s="16">
        <f t="shared" si="52"/>
        <v>7.1888193455918788E-3</v>
      </c>
      <c r="Y146" s="17">
        <f t="shared" si="67"/>
        <v>13.795282792487601</v>
      </c>
      <c r="Z146" s="17">
        <f t="shared" si="68"/>
        <v>28.172921483671356</v>
      </c>
      <c r="AA146" s="16">
        <f t="shared" si="69"/>
        <v>1.0952827924876019</v>
      </c>
      <c r="AB146" s="16">
        <f t="shared" si="70"/>
        <v>2.1270785163286448</v>
      </c>
      <c r="AC146" s="16">
        <f t="shared" si="53"/>
        <v>21.777997888826651</v>
      </c>
      <c r="AD146" s="17">
        <f t="shared" si="54"/>
        <v>14.362018761839042</v>
      </c>
      <c r="AE146" s="17">
        <f t="shared" si="55"/>
        <v>28.243598552060341</v>
      </c>
      <c r="AF146" s="16">
        <f t="shared" si="71"/>
        <v>1.6620187618390432</v>
      </c>
      <c r="AG146" s="16">
        <f t="shared" si="72"/>
        <v>2.0564014479396597</v>
      </c>
    </row>
    <row r="147" spans="1:33" x14ac:dyDescent="0.25">
      <c r="A147" s="11" t="s">
        <v>41</v>
      </c>
      <c r="B147" s="12">
        <v>1024</v>
      </c>
      <c r="C147" s="11">
        <v>21.7</v>
      </c>
      <c r="D147" s="27">
        <v>12.7</v>
      </c>
      <c r="E147" s="27">
        <v>36.9</v>
      </c>
      <c r="F147" s="11">
        <v>2016</v>
      </c>
      <c r="G147" s="11" t="s">
        <v>6</v>
      </c>
      <c r="H147" s="14" t="str">
        <f>VLOOKUP(A147,'Data Key'!$A$1:$B$500,2,FALSE)</f>
        <v>Alaska</v>
      </c>
      <c r="I147" s="14" t="str">
        <f t="shared" si="56"/>
        <v>AK-Alaska</v>
      </c>
      <c r="J147" s="15">
        <f t="shared" si="57"/>
        <v>22</v>
      </c>
      <c r="K147" s="15">
        <f t="shared" si="58"/>
        <v>1002</v>
      </c>
      <c r="L147" s="16">
        <f t="shared" si="50"/>
        <v>8.8806214345474484E-3</v>
      </c>
      <c r="M147" s="17">
        <f t="shared" si="59"/>
        <v>12.603753565452552</v>
      </c>
      <c r="N147" s="17">
        <f t="shared" si="60"/>
        <v>30.36499643454745</v>
      </c>
      <c r="O147" s="16">
        <f t="shared" si="61"/>
        <v>9.6246434547447635E-2</v>
      </c>
      <c r="P147" s="16">
        <f t="shared" si="62"/>
        <v>6.5350035654525485</v>
      </c>
      <c r="Q147" s="16">
        <f t="shared" si="73"/>
        <v>14</v>
      </c>
      <c r="R147" s="16">
        <f t="shared" si="74"/>
        <v>32</v>
      </c>
      <c r="S147" s="17">
        <f t="shared" si="63"/>
        <v>13.671875</v>
      </c>
      <c r="T147" s="17">
        <f t="shared" si="64"/>
        <v>31.25</v>
      </c>
      <c r="U147" s="16">
        <f t="shared" si="65"/>
        <v>0.97187500000000071</v>
      </c>
      <c r="V147" s="16">
        <f t="shared" si="66"/>
        <v>5.6499999999999986</v>
      </c>
      <c r="W147" s="16">
        <f t="shared" si="51"/>
        <v>2.3272781230086585E-2</v>
      </c>
      <c r="X147" s="16">
        <f t="shared" si="52"/>
        <v>9.3877611369290771E-3</v>
      </c>
      <c r="Y147" s="17">
        <f t="shared" si="67"/>
        <v>13.885020093157507</v>
      </c>
      <c r="Z147" s="17">
        <f t="shared" si="68"/>
        <v>32.660542367015658</v>
      </c>
      <c r="AA147" s="16">
        <f t="shared" si="69"/>
        <v>1.1850200931575081</v>
      </c>
      <c r="AB147" s="16">
        <f t="shared" si="70"/>
        <v>4.2394576329843403</v>
      </c>
      <c r="AC147" s="16">
        <f t="shared" si="53"/>
        <v>18.389830894020811</v>
      </c>
      <c r="AD147" s="17">
        <f t="shared" si="54"/>
        <v>14.813387641325708</v>
      </c>
      <c r="AE147" s="17">
        <f t="shared" si="55"/>
        <v>32.705087510214632</v>
      </c>
      <c r="AF147" s="16">
        <f t="shared" si="71"/>
        <v>2.1133876413257084</v>
      </c>
      <c r="AG147" s="16">
        <f t="shared" si="72"/>
        <v>4.1949124897853665</v>
      </c>
    </row>
    <row r="148" spans="1:33" x14ac:dyDescent="0.25">
      <c r="A148" s="11" t="s">
        <v>17</v>
      </c>
      <c r="B148" s="12">
        <v>1089</v>
      </c>
      <c r="C148" s="11">
        <v>31.5</v>
      </c>
      <c r="D148" s="27">
        <v>20.8</v>
      </c>
      <c r="E148" s="27">
        <v>47.3</v>
      </c>
      <c r="F148" s="11">
        <v>2016</v>
      </c>
      <c r="G148" s="11" t="s">
        <v>6</v>
      </c>
      <c r="H148" s="14" t="str">
        <f>VLOOKUP(A148,'Data Key'!$A$1:$B$500,2,FALSE)</f>
        <v>Alabama</v>
      </c>
      <c r="I148" s="14" t="str">
        <f t="shared" si="56"/>
        <v>AL-Alabama</v>
      </c>
      <c r="J148" s="15">
        <f t="shared" si="57"/>
        <v>34</v>
      </c>
      <c r="K148" s="15">
        <f t="shared" si="58"/>
        <v>1055</v>
      </c>
      <c r="L148" s="16">
        <f t="shared" si="50"/>
        <v>1.032932541676225E-2</v>
      </c>
      <c r="M148" s="17">
        <f t="shared" si="59"/>
        <v>20.891978531814424</v>
      </c>
      <c r="N148" s="17">
        <f t="shared" si="60"/>
        <v>41.550629365338928</v>
      </c>
      <c r="O148" s="16">
        <f t="shared" si="61"/>
        <v>9.1978531814422837E-2</v>
      </c>
      <c r="P148" s="16">
        <f t="shared" si="62"/>
        <v>5.7493706346610693</v>
      </c>
      <c r="Q148" s="16">
        <f t="shared" si="73"/>
        <v>23</v>
      </c>
      <c r="R148" s="16">
        <f t="shared" si="74"/>
        <v>46</v>
      </c>
      <c r="S148" s="17">
        <f t="shared" si="63"/>
        <v>21.120293847566575</v>
      </c>
      <c r="T148" s="17">
        <f t="shared" si="64"/>
        <v>42.240587695133151</v>
      </c>
      <c r="U148" s="16">
        <f t="shared" si="65"/>
        <v>0.32029384756657464</v>
      </c>
      <c r="V148" s="16">
        <f t="shared" si="66"/>
        <v>5.0594123048668465</v>
      </c>
      <c r="W148" s="16">
        <f t="shared" si="51"/>
        <v>3.2869113008496036E-2</v>
      </c>
      <c r="X148" s="16">
        <f t="shared" si="52"/>
        <v>1.0697529766985904E-2</v>
      </c>
      <c r="Y148" s="17">
        <f t="shared" si="67"/>
        <v>22.171583241510135</v>
      </c>
      <c r="Z148" s="17">
        <f t="shared" si="68"/>
        <v>43.566642775481938</v>
      </c>
      <c r="AA148" s="16">
        <f t="shared" si="69"/>
        <v>1.3715832415101339</v>
      </c>
      <c r="AB148" s="16">
        <f t="shared" si="70"/>
        <v>3.7333572245180591</v>
      </c>
      <c r="AC148" s="16">
        <f t="shared" si="53"/>
        <v>22.664449997269379</v>
      </c>
      <c r="AD148" s="17">
        <f t="shared" si="54"/>
        <v>22.957130889585628</v>
      </c>
      <c r="AE148" s="17">
        <f t="shared" si="55"/>
        <v>43.696140939338875</v>
      </c>
      <c r="AF148" s="16">
        <f t="shared" si="71"/>
        <v>2.1571308895856269</v>
      </c>
      <c r="AG148" s="16">
        <f t="shared" si="72"/>
        <v>3.6038590606611223</v>
      </c>
    </row>
    <row r="149" spans="1:33" x14ac:dyDescent="0.25">
      <c r="A149" s="11" t="s">
        <v>18</v>
      </c>
      <c r="B149" s="12">
        <v>1016</v>
      </c>
      <c r="C149" s="11">
        <v>18.8</v>
      </c>
      <c r="D149" s="27">
        <v>10.9</v>
      </c>
      <c r="E149" s="27">
        <v>32.299999999999997</v>
      </c>
      <c r="F149" s="11">
        <v>2016</v>
      </c>
      <c r="G149" s="11" t="s">
        <v>6</v>
      </c>
      <c r="H149" s="14" t="str">
        <f>VLOOKUP(A149,'Data Key'!$A$1:$B$500,2,FALSE)</f>
        <v>Arkansas</v>
      </c>
      <c r="I149" s="14" t="str">
        <f t="shared" si="56"/>
        <v>AR-Arkansas</v>
      </c>
      <c r="J149" s="15">
        <f t="shared" si="57"/>
        <v>19</v>
      </c>
      <c r="K149" s="15">
        <f t="shared" si="58"/>
        <v>997</v>
      </c>
      <c r="L149" s="16">
        <f t="shared" si="50"/>
        <v>8.3297488792654344E-3</v>
      </c>
      <c r="M149" s="17">
        <f t="shared" si="59"/>
        <v>10.37103852230937</v>
      </c>
      <c r="N149" s="17">
        <f t="shared" si="60"/>
        <v>27.030536280840241</v>
      </c>
      <c r="O149" s="16">
        <f t="shared" si="61"/>
        <v>0.52896147769063084</v>
      </c>
      <c r="P149" s="16">
        <f t="shared" si="62"/>
        <v>5.2694637191597558</v>
      </c>
      <c r="Q149" s="16">
        <f t="shared" si="73"/>
        <v>11</v>
      </c>
      <c r="R149" s="16">
        <f t="shared" si="74"/>
        <v>28</v>
      </c>
      <c r="S149" s="17">
        <f t="shared" si="63"/>
        <v>10.826771653543307</v>
      </c>
      <c r="T149" s="17">
        <f t="shared" si="64"/>
        <v>27.559055118110237</v>
      </c>
      <c r="U149" s="16">
        <f t="shared" si="65"/>
        <v>7.3228346456692961E-2</v>
      </c>
      <c r="V149" s="16">
        <f t="shared" si="66"/>
        <v>4.7409448818897602</v>
      </c>
      <c r="W149" s="16">
        <f t="shared" si="51"/>
        <v>2.051370752718663E-2</v>
      </c>
      <c r="X149" s="16">
        <f t="shared" si="52"/>
        <v>8.8851735066344129E-3</v>
      </c>
      <c r="Y149" s="17">
        <f t="shared" si="67"/>
        <v>11.628534020552218</v>
      </c>
      <c r="Z149" s="17">
        <f t="shared" si="68"/>
        <v>29.398881033821045</v>
      </c>
      <c r="AA149" s="16">
        <f t="shared" si="69"/>
        <v>0.7285340205522175</v>
      </c>
      <c r="AB149" s="16">
        <f t="shared" si="70"/>
        <v>2.9011189661789523</v>
      </c>
      <c r="AC149" s="16">
        <f t="shared" si="53"/>
        <v>17.14201329189115</v>
      </c>
      <c r="AD149" s="17">
        <f t="shared" si="54"/>
        <v>12.599725823325928</v>
      </c>
      <c r="AE149" s="17">
        <f t="shared" si="55"/>
        <v>29.408233796431396</v>
      </c>
      <c r="AF149" s="16">
        <f t="shared" si="71"/>
        <v>1.6997258233259274</v>
      </c>
      <c r="AG149" s="16">
        <f t="shared" si="72"/>
        <v>2.8917662035686007</v>
      </c>
    </row>
    <row r="150" spans="1:33" x14ac:dyDescent="0.25">
      <c r="A150" s="11" t="s">
        <v>11</v>
      </c>
      <c r="B150" s="12">
        <v>1151</v>
      </c>
      <c r="C150" s="11">
        <v>30.4</v>
      </c>
      <c r="D150" s="27">
        <v>18.899999999999999</v>
      </c>
      <c r="E150" s="27">
        <v>48.5</v>
      </c>
      <c r="F150" s="11">
        <v>2016</v>
      </c>
      <c r="G150" s="11" t="s">
        <v>6</v>
      </c>
      <c r="H150" s="14" t="str">
        <f>VLOOKUP(A150,'Data Key'!$A$1:$B$500,2,FALSE)</f>
        <v>Arizona</v>
      </c>
      <c r="I150" s="14" t="str">
        <f t="shared" si="56"/>
        <v>AZ-Arizona</v>
      </c>
      <c r="J150" s="15">
        <f t="shared" si="57"/>
        <v>35</v>
      </c>
      <c r="K150" s="15">
        <f t="shared" si="58"/>
        <v>1116</v>
      </c>
      <c r="L150" s="16">
        <f t="shared" si="50"/>
        <v>9.9197613738655765E-3</v>
      </c>
      <c r="M150" s="17">
        <f t="shared" si="59"/>
        <v>20.488579199548845</v>
      </c>
      <c r="N150" s="17">
        <f t="shared" si="60"/>
        <v>40.328101947279997</v>
      </c>
      <c r="O150" s="16">
        <f t="shared" si="61"/>
        <v>1.5885791995488461</v>
      </c>
      <c r="P150" s="16">
        <f t="shared" si="62"/>
        <v>8.1718980527200031</v>
      </c>
      <c r="Q150" s="16">
        <f t="shared" si="73"/>
        <v>24</v>
      </c>
      <c r="R150" s="16">
        <f t="shared" si="74"/>
        <v>47</v>
      </c>
      <c r="S150" s="17">
        <f t="shared" si="63"/>
        <v>20.851433536055605</v>
      </c>
      <c r="T150" s="17">
        <f t="shared" si="64"/>
        <v>40.834057341442225</v>
      </c>
      <c r="U150" s="16">
        <f t="shared" si="65"/>
        <v>1.9514335360556068</v>
      </c>
      <c r="V150" s="16">
        <f t="shared" si="66"/>
        <v>7.6659426585577748</v>
      </c>
      <c r="W150" s="16">
        <f t="shared" si="51"/>
        <v>3.1970387907661303E-2</v>
      </c>
      <c r="X150" s="16">
        <f t="shared" si="52"/>
        <v>1.0264988865066677E-2</v>
      </c>
      <c r="Y150" s="17">
        <f t="shared" si="67"/>
        <v>21.705399042594625</v>
      </c>
      <c r="Z150" s="17">
        <f t="shared" si="68"/>
        <v>42.235376772727982</v>
      </c>
      <c r="AA150" s="16">
        <f t="shared" si="69"/>
        <v>2.805399042594626</v>
      </c>
      <c r="AB150" s="16">
        <f t="shared" si="70"/>
        <v>6.2646232272720184</v>
      </c>
      <c r="AC150" s="16">
        <f t="shared" si="53"/>
        <v>22.99974566915839</v>
      </c>
      <c r="AD150" s="17">
        <f t="shared" si="54"/>
        <v>22.445381032854364</v>
      </c>
      <c r="AE150" s="17">
        <f t="shared" si="55"/>
        <v>42.361314508818566</v>
      </c>
      <c r="AF150" s="16">
        <f t="shared" si="71"/>
        <v>3.5453810328543653</v>
      </c>
      <c r="AG150" s="16">
        <f t="shared" si="72"/>
        <v>6.1386854911814339</v>
      </c>
    </row>
    <row r="151" spans="1:33" x14ac:dyDescent="0.25">
      <c r="A151" s="11" t="s">
        <v>19</v>
      </c>
      <c r="B151" s="12">
        <v>1326</v>
      </c>
      <c r="C151" s="11">
        <v>19.100000000000001</v>
      </c>
      <c r="D151" s="27">
        <v>11.9</v>
      </c>
      <c r="E151" s="27">
        <v>30.5</v>
      </c>
      <c r="F151" s="11">
        <v>2016</v>
      </c>
      <c r="G151" s="11" t="s">
        <v>6</v>
      </c>
      <c r="H151" s="14" t="str">
        <f>VLOOKUP(A151,'Data Key'!$A$1:$B$500,2,FALSE)</f>
        <v>Colorado</v>
      </c>
      <c r="I151" s="14" t="str">
        <f t="shared" si="56"/>
        <v>CO-Colorado</v>
      </c>
      <c r="J151" s="15">
        <f t="shared" si="57"/>
        <v>25</v>
      </c>
      <c r="K151" s="15">
        <f t="shared" si="58"/>
        <v>1301</v>
      </c>
      <c r="L151" s="16">
        <f t="shared" si="50"/>
        <v>7.3205120110566213E-3</v>
      </c>
      <c r="M151" s="17">
        <f t="shared" si="59"/>
        <v>11.533183313226937</v>
      </c>
      <c r="N151" s="17">
        <f t="shared" si="60"/>
        <v>26.174207335340181</v>
      </c>
      <c r="O151" s="16">
        <f t="shared" si="61"/>
        <v>0.36681668677306334</v>
      </c>
      <c r="P151" s="16">
        <f t="shared" si="62"/>
        <v>4.3257926646598186</v>
      </c>
      <c r="Q151" s="16">
        <f t="shared" si="73"/>
        <v>16</v>
      </c>
      <c r="R151" s="16">
        <f t="shared" si="74"/>
        <v>36</v>
      </c>
      <c r="S151" s="17">
        <f t="shared" si="63"/>
        <v>12.066365007541478</v>
      </c>
      <c r="T151" s="17">
        <f t="shared" si="64"/>
        <v>27.149321266968325</v>
      </c>
      <c r="U151" s="16">
        <f t="shared" si="65"/>
        <v>0.16636500754147754</v>
      </c>
      <c r="V151" s="16">
        <f t="shared" si="66"/>
        <v>3.3506787330316747</v>
      </c>
      <c r="W151" s="16">
        <f t="shared" si="51"/>
        <v>2.0243563044139424E-2</v>
      </c>
      <c r="X151" s="16">
        <f t="shared" si="52"/>
        <v>7.6950351371257528E-3</v>
      </c>
      <c r="Y151" s="17">
        <f t="shared" si="67"/>
        <v>12.548527907013671</v>
      </c>
      <c r="Z151" s="17">
        <f t="shared" si="68"/>
        <v>27.938598181265178</v>
      </c>
      <c r="AA151" s="16">
        <f t="shared" si="69"/>
        <v>0.64852790701367091</v>
      </c>
      <c r="AB151" s="16">
        <f t="shared" si="70"/>
        <v>2.5614018187348222</v>
      </c>
      <c r="AC151" s="16">
        <f t="shared" si="53"/>
        <v>19.602653050736635</v>
      </c>
      <c r="AD151" s="17">
        <f t="shared" si="54"/>
        <v>13.249250704368672</v>
      </c>
      <c r="AE151" s="17">
        <f t="shared" si="55"/>
        <v>27.989844720831584</v>
      </c>
      <c r="AF151" s="16">
        <f t="shared" si="71"/>
        <v>1.3492507043686714</v>
      </c>
      <c r="AG151" s="16">
        <f t="shared" si="72"/>
        <v>2.5101552791684156</v>
      </c>
    </row>
    <row r="152" spans="1:33" x14ac:dyDescent="0.25">
      <c r="A152" s="11" t="s">
        <v>31</v>
      </c>
      <c r="B152" s="12">
        <v>1366</v>
      </c>
      <c r="C152" s="11">
        <v>42.7</v>
      </c>
      <c r="D152" s="27">
        <v>26.2</v>
      </c>
      <c r="E152" s="27">
        <v>69</v>
      </c>
      <c r="F152" s="11">
        <v>2016</v>
      </c>
      <c r="G152" s="11" t="s">
        <v>6</v>
      </c>
      <c r="H152" s="14" t="str">
        <f>VLOOKUP(A152,'Data Key'!$A$1:$B$500,2,FALSE)</f>
        <v>Connecticut</v>
      </c>
      <c r="I152" s="14" t="str">
        <f t="shared" si="56"/>
        <v>CT-Connecticut</v>
      </c>
      <c r="J152" s="15">
        <f t="shared" si="57"/>
        <v>58</v>
      </c>
      <c r="K152" s="15">
        <f t="shared" si="58"/>
        <v>1308</v>
      </c>
      <c r="L152" s="16">
        <f t="shared" si="50"/>
        <v>1.0692762255894918E-2</v>
      </c>
      <c r="M152" s="17">
        <f t="shared" si="59"/>
        <v>31.766974200913282</v>
      </c>
      <c r="N152" s="17">
        <f t="shared" si="60"/>
        <v>53.152498712703121</v>
      </c>
      <c r="O152" s="16">
        <f t="shared" si="61"/>
        <v>5.5669742009132825</v>
      </c>
      <c r="P152" s="16">
        <f t="shared" si="62"/>
        <v>15.847501287296879</v>
      </c>
      <c r="Q152" s="16">
        <f t="shared" si="73"/>
        <v>44</v>
      </c>
      <c r="R152" s="16">
        <f t="shared" si="74"/>
        <v>73</v>
      </c>
      <c r="S152" s="17">
        <f t="shared" si="63"/>
        <v>32.210834553440705</v>
      </c>
      <c r="T152" s="17">
        <f t="shared" si="64"/>
        <v>53.440702781844806</v>
      </c>
      <c r="U152" s="16">
        <f t="shared" si="65"/>
        <v>6.0108345534407057</v>
      </c>
      <c r="V152" s="16">
        <f t="shared" si="66"/>
        <v>15.559297218155194</v>
      </c>
      <c r="W152" s="16">
        <f t="shared" si="51"/>
        <v>4.3742820765501747E-2</v>
      </c>
      <c r="X152" s="16">
        <f t="shared" si="52"/>
        <v>1.0905943895501142E-2</v>
      </c>
      <c r="Y152" s="17">
        <f t="shared" si="67"/>
        <v>32.836876870000609</v>
      </c>
      <c r="Z152" s="17">
        <f t="shared" si="68"/>
        <v>54.648764661002886</v>
      </c>
      <c r="AA152" s="16">
        <f t="shared" si="69"/>
        <v>6.6368768700006093</v>
      </c>
      <c r="AB152" s="16">
        <f t="shared" si="70"/>
        <v>14.351235338997114</v>
      </c>
      <c r="AC152" s="16">
        <f t="shared" si="53"/>
        <v>29.344523362840953</v>
      </c>
      <c r="AD152" s="17">
        <f t="shared" si="54"/>
        <v>33.396906944480826</v>
      </c>
      <c r="AE152" s="17">
        <f t="shared" si="55"/>
        <v>54.818746073297866</v>
      </c>
      <c r="AF152" s="16">
        <f t="shared" si="71"/>
        <v>7.1969069444808262</v>
      </c>
      <c r="AG152" s="16">
        <f t="shared" si="72"/>
        <v>14.181253926702134</v>
      </c>
    </row>
    <row r="153" spans="1:33" x14ac:dyDescent="0.25">
      <c r="A153" s="11" t="s">
        <v>43</v>
      </c>
      <c r="B153" s="12">
        <v>1149</v>
      </c>
      <c r="C153" s="11">
        <v>42.1</v>
      </c>
      <c r="D153" s="27">
        <v>26.6</v>
      </c>
      <c r="E153" s="27">
        <v>65.900000000000006</v>
      </c>
      <c r="F153" s="11">
        <v>2016</v>
      </c>
      <c r="G153" s="11" t="s">
        <v>6</v>
      </c>
      <c r="H153" s="14" t="str">
        <f>VLOOKUP(A153,'Data Key'!$A$1:$B$500,2,FALSE)</f>
        <v>Delaware</v>
      </c>
      <c r="I153" s="14" t="str">
        <f t="shared" si="56"/>
        <v>DE-Delaware</v>
      </c>
      <c r="J153" s="15">
        <f t="shared" si="57"/>
        <v>48</v>
      </c>
      <c r="K153" s="15">
        <f t="shared" si="58"/>
        <v>1101</v>
      </c>
      <c r="L153" s="16">
        <f t="shared" si="50"/>
        <v>1.1568640519924862E-2</v>
      </c>
      <c r="M153" s="17">
        <f t="shared" si="59"/>
        <v>30.206816399135192</v>
      </c>
      <c r="N153" s="17">
        <f t="shared" si="60"/>
        <v>53.34409743898491</v>
      </c>
      <c r="O153" s="16">
        <f t="shared" si="61"/>
        <v>3.6068163991351909</v>
      </c>
      <c r="P153" s="16">
        <f t="shared" si="62"/>
        <v>12.555902561015095</v>
      </c>
      <c r="Q153" s="16">
        <f t="shared" si="73"/>
        <v>35</v>
      </c>
      <c r="R153" s="16">
        <f t="shared" si="74"/>
        <v>62</v>
      </c>
      <c r="S153" s="17">
        <f t="shared" si="63"/>
        <v>30.461270670147954</v>
      </c>
      <c r="T153" s="17">
        <f t="shared" si="64"/>
        <v>53.959965187119231</v>
      </c>
      <c r="U153" s="16">
        <f t="shared" si="65"/>
        <v>3.8612706701479524</v>
      </c>
      <c r="V153" s="16">
        <f t="shared" si="66"/>
        <v>11.940034812880775</v>
      </c>
      <c r="W153" s="16">
        <f t="shared" si="51"/>
        <v>4.3302337045905484E-2</v>
      </c>
      <c r="X153" s="16">
        <f t="shared" si="52"/>
        <v>1.1847290721985182E-2</v>
      </c>
      <c r="Y153" s="17">
        <f t="shared" si="67"/>
        <v>31.4550463239203</v>
      </c>
      <c r="Z153" s="17">
        <f t="shared" si="68"/>
        <v>55.149627767890671</v>
      </c>
      <c r="AA153" s="16">
        <f t="shared" si="69"/>
        <v>4.8550463239202983</v>
      </c>
      <c r="AB153" s="16">
        <f t="shared" si="70"/>
        <v>10.750372232109335</v>
      </c>
      <c r="AC153" s="16">
        <f t="shared" si="53"/>
        <v>26.729396614446198</v>
      </c>
      <c r="AD153" s="17">
        <f t="shared" si="54"/>
        <v>32.143215200666575</v>
      </c>
      <c r="AE153" s="17">
        <f t="shared" si="55"/>
        <v>55.328880853070501</v>
      </c>
      <c r="AF153" s="16">
        <f t="shared" si="71"/>
        <v>5.5432152006665731</v>
      </c>
      <c r="AG153" s="16">
        <f t="shared" si="72"/>
        <v>10.571119146929504</v>
      </c>
    </row>
    <row r="154" spans="1:33" x14ac:dyDescent="0.25">
      <c r="A154" s="11" t="s">
        <v>25</v>
      </c>
      <c r="B154" s="12">
        <v>1151</v>
      </c>
      <c r="C154" s="11">
        <v>28.8</v>
      </c>
      <c r="D154" s="27">
        <v>19.2</v>
      </c>
      <c r="E154" s="27">
        <v>43.1</v>
      </c>
      <c r="F154" s="11">
        <v>2016</v>
      </c>
      <c r="G154" s="11" t="s">
        <v>6</v>
      </c>
      <c r="H154" s="14" t="str">
        <f>VLOOKUP(A154,'Data Key'!$A$1:$B$500,2,FALSE)</f>
        <v>Florida</v>
      </c>
      <c r="I154" s="14" t="str">
        <f t="shared" si="56"/>
        <v>FL-Florida</v>
      </c>
      <c r="J154" s="15">
        <f t="shared" si="57"/>
        <v>33</v>
      </c>
      <c r="K154" s="15">
        <f t="shared" si="58"/>
        <v>1118</v>
      </c>
      <c r="L154" s="16">
        <f t="shared" si="50"/>
        <v>9.6407978655074777E-3</v>
      </c>
      <c r="M154" s="17">
        <f t="shared" si="59"/>
        <v>19.029923246568977</v>
      </c>
      <c r="N154" s="17">
        <f t="shared" si="60"/>
        <v>38.31151897758393</v>
      </c>
      <c r="O154" s="16">
        <f t="shared" si="61"/>
        <v>0.17007675343102235</v>
      </c>
      <c r="P154" s="16">
        <f t="shared" si="62"/>
        <v>4.7884810224160717</v>
      </c>
      <c r="Q154" s="16">
        <f t="shared" si="73"/>
        <v>23</v>
      </c>
      <c r="R154" s="16">
        <f t="shared" si="74"/>
        <v>45</v>
      </c>
      <c r="S154" s="17">
        <f t="shared" si="63"/>
        <v>19.98262380538662</v>
      </c>
      <c r="T154" s="17">
        <f t="shared" si="64"/>
        <v>39.096437880104254</v>
      </c>
      <c r="U154" s="16">
        <f t="shared" si="65"/>
        <v>0.78262380538662057</v>
      </c>
      <c r="V154" s="16">
        <f t="shared" si="66"/>
        <v>4.0035621198957472</v>
      </c>
      <c r="W154" s="16">
        <f t="shared" si="51"/>
        <v>3.0238548454960702E-2</v>
      </c>
      <c r="X154" s="16">
        <f t="shared" si="52"/>
        <v>9.9992778252791185E-3</v>
      </c>
      <c r="Y154" s="17">
        <f t="shared" si="67"/>
        <v>20.239270629681581</v>
      </c>
      <c r="Z154" s="17">
        <f t="shared" si="68"/>
        <v>40.237826280239823</v>
      </c>
      <c r="AA154" s="16">
        <f t="shared" si="69"/>
        <v>1.0392706296815817</v>
      </c>
      <c r="AB154" s="16">
        <f t="shared" si="70"/>
        <v>2.8621737197601789</v>
      </c>
      <c r="AC154" s="16">
        <f t="shared" si="53"/>
        <v>22.361697801531765</v>
      </c>
      <c r="AD154" s="17">
        <f t="shared" si="54"/>
        <v>20.989790697620581</v>
      </c>
      <c r="AE154" s="17">
        <f t="shared" si="55"/>
        <v>40.353225938651129</v>
      </c>
      <c r="AF154" s="16">
        <f t="shared" si="71"/>
        <v>1.7897906976205817</v>
      </c>
      <c r="AG154" s="16">
        <f t="shared" si="72"/>
        <v>2.7467740613488729</v>
      </c>
    </row>
    <row r="155" spans="1:33" x14ac:dyDescent="0.25">
      <c r="A155" s="11" t="s">
        <v>12</v>
      </c>
      <c r="B155" s="12">
        <v>1075</v>
      </c>
      <c r="C155" s="11">
        <v>32</v>
      </c>
      <c r="D155" s="27">
        <v>18.100000000000001</v>
      </c>
      <c r="E155" s="27">
        <v>56.1</v>
      </c>
      <c r="F155" s="11">
        <v>2016</v>
      </c>
      <c r="G155" s="11" t="s">
        <v>6</v>
      </c>
      <c r="H155" s="14" t="str">
        <f>VLOOKUP(A155,'Data Key'!$A$1:$B$500,2,FALSE)</f>
        <v>Georgia</v>
      </c>
      <c r="I155" s="14" t="str">
        <f t="shared" si="56"/>
        <v>GA-Georgia</v>
      </c>
      <c r="J155" s="15">
        <f t="shared" si="57"/>
        <v>34</v>
      </c>
      <c r="K155" s="15">
        <f t="shared" si="58"/>
        <v>1041</v>
      </c>
      <c r="L155" s="16">
        <f t="shared" si="50"/>
        <v>1.0461650759637226E-2</v>
      </c>
      <c r="M155" s="17">
        <f t="shared" si="59"/>
        <v>21.166256217106959</v>
      </c>
      <c r="N155" s="17">
        <f t="shared" si="60"/>
        <v>42.089557736381408</v>
      </c>
      <c r="O155" s="16">
        <f t="shared" si="61"/>
        <v>3.0662562171069574</v>
      </c>
      <c r="P155" s="16">
        <f t="shared" si="62"/>
        <v>14.010442263618593</v>
      </c>
      <c r="Q155" s="16">
        <f t="shared" si="73"/>
        <v>24</v>
      </c>
      <c r="R155" s="16">
        <f t="shared" si="74"/>
        <v>46</v>
      </c>
      <c r="S155" s="17">
        <f t="shared" si="63"/>
        <v>22.325581395348838</v>
      </c>
      <c r="T155" s="17">
        <f t="shared" si="64"/>
        <v>42.790697674418603</v>
      </c>
      <c r="U155" s="16">
        <f t="shared" si="65"/>
        <v>4.2255813953488364</v>
      </c>
      <c r="V155" s="16">
        <f t="shared" si="66"/>
        <v>13.309302325581399</v>
      </c>
      <c r="W155" s="16">
        <f t="shared" si="51"/>
        <v>3.329565166100755E-2</v>
      </c>
      <c r="X155" s="16">
        <f t="shared" si="52"/>
        <v>1.0833783736965889E-2</v>
      </c>
      <c r="Y155" s="17">
        <f t="shared" si="67"/>
        <v>22.461867924041659</v>
      </c>
      <c r="Z155" s="17">
        <f t="shared" si="68"/>
        <v>44.129435397973438</v>
      </c>
      <c r="AA155" s="16">
        <f t="shared" si="69"/>
        <v>4.3618679240416576</v>
      </c>
      <c r="AB155" s="16">
        <f t="shared" si="70"/>
        <v>11.970564602026563</v>
      </c>
      <c r="AC155" s="16">
        <f t="shared" si="53"/>
        <v>22.659900054918506</v>
      </c>
      <c r="AD155" s="17">
        <f t="shared" si="54"/>
        <v>23.257151621068687</v>
      </c>
      <c r="AE155" s="17">
        <f t="shared" si="55"/>
        <v>44.261071955840173</v>
      </c>
      <c r="AF155" s="16">
        <f t="shared" si="71"/>
        <v>5.1571516210686852</v>
      </c>
      <c r="AG155" s="16">
        <f t="shared" si="72"/>
        <v>11.838928044159829</v>
      </c>
    </row>
    <row r="156" spans="1:33" x14ac:dyDescent="0.25">
      <c r="A156" s="11" t="s">
        <v>56</v>
      </c>
      <c r="B156" s="12">
        <v>1333</v>
      </c>
      <c r="C156" s="11">
        <v>15.8</v>
      </c>
      <c r="D156" s="27">
        <v>9.3000000000000007</v>
      </c>
      <c r="E156" s="27">
        <v>26.7</v>
      </c>
      <c r="F156" s="11">
        <v>2016</v>
      </c>
      <c r="G156" s="11" t="s">
        <v>6</v>
      </c>
      <c r="H156" s="14" t="str">
        <f>VLOOKUP(A156,'Data Key'!$A$1:$B$500,2,FALSE)</f>
        <v>Hawaii</v>
      </c>
      <c r="I156" s="14" t="str">
        <f t="shared" si="56"/>
        <v>HI-Hawaii</v>
      </c>
      <c r="J156" s="15">
        <f t="shared" si="57"/>
        <v>21</v>
      </c>
      <c r="K156" s="15">
        <f t="shared" si="58"/>
        <v>1312</v>
      </c>
      <c r="L156" s="16">
        <f t="shared" si="50"/>
        <v>6.6846616781231329E-3</v>
      </c>
      <c r="M156" s="17">
        <f t="shared" si="59"/>
        <v>9.0692768064980225</v>
      </c>
      <c r="N156" s="17">
        <f t="shared" si="60"/>
        <v>22.438600162744287</v>
      </c>
      <c r="O156" s="16">
        <f t="shared" si="61"/>
        <v>0.23072319350197823</v>
      </c>
      <c r="P156" s="16">
        <f t="shared" si="62"/>
        <v>4.2613998372557127</v>
      </c>
      <c r="Q156" s="16">
        <f t="shared" si="73"/>
        <v>13</v>
      </c>
      <c r="R156" s="16">
        <f t="shared" si="74"/>
        <v>30</v>
      </c>
      <c r="S156" s="17">
        <f t="shared" si="63"/>
        <v>9.7524381095273824</v>
      </c>
      <c r="T156" s="17">
        <f t="shared" si="64"/>
        <v>22.50562640660165</v>
      </c>
      <c r="U156" s="16">
        <f t="shared" si="65"/>
        <v>0.45243810952738173</v>
      </c>
      <c r="V156" s="16">
        <f t="shared" si="66"/>
        <v>4.1943735933983497</v>
      </c>
      <c r="W156" s="16">
        <f t="shared" si="51"/>
        <v>1.7145435802512269E-2</v>
      </c>
      <c r="X156" s="16">
        <f t="shared" si="52"/>
        <v>7.0956618676223547E-3</v>
      </c>
      <c r="Y156" s="17">
        <f t="shared" si="67"/>
        <v>10.049773934889913</v>
      </c>
      <c r="Z156" s="17">
        <f t="shared" si="68"/>
        <v>24.241097670134625</v>
      </c>
      <c r="AA156" s="16">
        <f t="shared" si="69"/>
        <v>0.7497739348899124</v>
      </c>
      <c r="AB156" s="16">
        <f t="shared" si="70"/>
        <v>2.4589023298653743</v>
      </c>
      <c r="AC156" s="16">
        <f t="shared" si="53"/>
        <v>18.025318273951335</v>
      </c>
      <c r="AD156" s="17">
        <f t="shared" si="54"/>
        <v>10.777695573625907</v>
      </c>
      <c r="AE156" s="17">
        <f t="shared" si="55"/>
        <v>24.261207889179406</v>
      </c>
      <c r="AF156" s="16">
        <f t="shared" si="71"/>
        <v>1.4776955736259065</v>
      </c>
      <c r="AG156" s="16">
        <f t="shared" si="72"/>
        <v>2.438792110820593</v>
      </c>
    </row>
    <row r="157" spans="1:33" x14ac:dyDescent="0.25">
      <c r="A157" s="11" t="s">
        <v>44</v>
      </c>
      <c r="B157" s="12">
        <v>1341</v>
      </c>
      <c r="C157" s="11">
        <v>27.1</v>
      </c>
      <c r="D157" s="27">
        <v>17.3</v>
      </c>
      <c r="E157" s="27">
        <v>42.1</v>
      </c>
      <c r="F157" s="11">
        <v>2016</v>
      </c>
      <c r="G157" s="11" t="s">
        <v>6</v>
      </c>
      <c r="H157" s="14" t="str">
        <f>VLOOKUP(A157,'Data Key'!$A$1:$B$500,2,FALSE)</f>
        <v>Iowa</v>
      </c>
      <c r="I157" s="14" t="str">
        <f t="shared" si="56"/>
        <v>IA-Iowa</v>
      </c>
      <c r="J157" s="15">
        <f t="shared" si="57"/>
        <v>36</v>
      </c>
      <c r="K157" s="15">
        <f t="shared" si="58"/>
        <v>1305</v>
      </c>
      <c r="L157" s="16">
        <f t="shared" si="50"/>
        <v>8.6509027616348284E-3</v>
      </c>
      <c r="M157" s="17">
        <f t="shared" si="59"/>
        <v>18.194734822257786</v>
      </c>
      <c r="N157" s="17">
        <f t="shared" si="60"/>
        <v>35.49654034552745</v>
      </c>
      <c r="O157" s="16">
        <f t="shared" si="61"/>
        <v>0.89473482225778511</v>
      </c>
      <c r="P157" s="16">
        <f t="shared" si="62"/>
        <v>6.6034596544725517</v>
      </c>
      <c r="Q157" s="16">
        <f t="shared" si="73"/>
        <v>25</v>
      </c>
      <c r="R157" s="16">
        <f t="shared" si="74"/>
        <v>48</v>
      </c>
      <c r="S157" s="17">
        <f t="shared" si="63"/>
        <v>18.642803877703205</v>
      </c>
      <c r="T157" s="17">
        <f t="shared" si="64"/>
        <v>35.794183445190157</v>
      </c>
      <c r="U157" s="16">
        <f t="shared" si="65"/>
        <v>1.3428038777032043</v>
      </c>
      <c r="V157" s="16">
        <f t="shared" si="66"/>
        <v>6.3058165548098444</v>
      </c>
      <c r="W157" s="16">
        <f t="shared" si="51"/>
        <v>2.8197174590081534E-2</v>
      </c>
      <c r="X157" s="16">
        <f t="shared" si="52"/>
        <v>8.9492271496600904E-3</v>
      </c>
      <c r="Y157" s="17">
        <f t="shared" si="67"/>
        <v>19.247947440421445</v>
      </c>
      <c r="Z157" s="17">
        <f t="shared" si="68"/>
        <v>37.146401739741627</v>
      </c>
      <c r="AA157" s="16">
        <f t="shared" si="69"/>
        <v>1.9479474404214443</v>
      </c>
      <c r="AB157" s="16">
        <f t="shared" si="70"/>
        <v>4.9535982602583744</v>
      </c>
      <c r="AC157" s="16">
        <f t="shared" si="53"/>
        <v>23.362435579493546</v>
      </c>
      <c r="AD157" s="17">
        <f t="shared" si="54"/>
        <v>19.88302148570617</v>
      </c>
      <c r="AE157" s="17">
        <f t="shared" si="55"/>
        <v>37.254909767600992</v>
      </c>
      <c r="AF157" s="16">
        <f t="shared" si="71"/>
        <v>2.5830214857061691</v>
      </c>
      <c r="AG157" s="16">
        <f t="shared" si="72"/>
        <v>4.8450902323990093</v>
      </c>
    </row>
    <row r="158" spans="1:33" x14ac:dyDescent="0.25">
      <c r="A158" s="11" t="s">
        <v>32</v>
      </c>
      <c r="B158" s="12">
        <v>1254</v>
      </c>
      <c r="C158" s="11">
        <v>20.5</v>
      </c>
      <c r="D158" s="27">
        <v>12.9</v>
      </c>
      <c r="E158" s="27">
        <v>32.299999999999997</v>
      </c>
      <c r="F158" s="11">
        <v>2016</v>
      </c>
      <c r="G158" s="11" t="s">
        <v>6</v>
      </c>
      <c r="H158" s="14" t="str">
        <f>VLOOKUP(A158,'Data Key'!$A$1:$B$500,2,FALSE)</f>
        <v>Idaho</v>
      </c>
      <c r="I158" s="14" t="str">
        <f t="shared" si="56"/>
        <v>ID-Idaho</v>
      </c>
      <c r="J158" s="15">
        <f t="shared" si="57"/>
        <v>26</v>
      </c>
      <c r="K158" s="15">
        <f t="shared" si="58"/>
        <v>1228</v>
      </c>
      <c r="L158" s="16">
        <f t="shared" si="50"/>
        <v>7.8865605799933319E-3</v>
      </c>
      <c r="M158" s="17">
        <f t="shared" si="59"/>
        <v>12.847091732606348</v>
      </c>
      <c r="N158" s="17">
        <f t="shared" si="60"/>
        <v>28.620212892593013</v>
      </c>
      <c r="O158" s="16">
        <f t="shared" si="61"/>
        <v>5.2908267393652508E-2</v>
      </c>
      <c r="P158" s="16">
        <f t="shared" si="62"/>
        <v>3.6797871074069839</v>
      </c>
      <c r="Q158" s="16">
        <f t="shared" si="73"/>
        <v>16</v>
      </c>
      <c r="R158" s="16">
        <f t="shared" si="74"/>
        <v>36</v>
      </c>
      <c r="S158" s="17">
        <f t="shared" si="63"/>
        <v>12.759170653907496</v>
      </c>
      <c r="T158" s="17">
        <f t="shared" si="64"/>
        <v>28.708133971291865</v>
      </c>
      <c r="U158" s="16">
        <f t="shared" si="65"/>
        <v>0.14082934609250408</v>
      </c>
      <c r="V158" s="16">
        <f t="shared" si="66"/>
        <v>3.5918660287081323</v>
      </c>
      <c r="W158" s="16">
        <f t="shared" si="51"/>
        <v>2.2197335931767197E-2</v>
      </c>
      <c r="X158" s="16">
        <f t="shared" si="52"/>
        <v>8.2713593674940047E-3</v>
      </c>
      <c r="Y158" s="17">
        <f t="shared" si="67"/>
        <v>13.925976564273192</v>
      </c>
      <c r="Z158" s="17">
        <f t="shared" si="68"/>
        <v>30.468695299261203</v>
      </c>
      <c r="AA158" s="16">
        <f t="shared" si="69"/>
        <v>1.0259765642731917</v>
      </c>
      <c r="AB158" s="16">
        <f t="shared" si="70"/>
        <v>1.8313047007387944</v>
      </c>
      <c r="AC158" s="16">
        <f t="shared" si="53"/>
        <v>19.965414973434797</v>
      </c>
      <c r="AD158" s="17">
        <f t="shared" si="54"/>
        <v>14.658462554507048</v>
      </c>
      <c r="AE158" s="17">
        <f t="shared" si="55"/>
        <v>30.531222061220745</v>
      </c>
      <c r="AF158" s="16">
        <f t="shared" si="71"/>
        <v>1.758462554507048</v>
      </c>
      <c r="AG158" s="16">
        <f t="shared" si="72"/>
        <v>1.7687779387792517</v>
      </c>
    </row>
    <row r="159" spans="1:33" x14ac:dyDescent="0.25">
      <c r="A159" s="11" t="s">
        <v>45</v>
      </c>
      <c r="B159" s="12">
        <v>1316</v>
      </c>
      <c r="C159" s="11">
        <v>34</v>
      </c>
      <c r="D159" s="27">
        <v>21.6</v>
      </c>
      <c r="E159" s="27">
        <v>53</v>
      </c>
      <c r="F159" s="11">
        <v>2016</v>
      </c>
      <c r="G159" s="11" t="s">
        <v>6</v>
      </c>
      <c r="H159" s="14" t="str">
        <f>VLOOKUP(A159,'Data Key'!$A$1:$B$500,2,FALSE)</f>
        <v>Illinois</v>
      </c>
      <c r="I159" s="14" t="str">
        <f t="shared" si="56"/>
        <v>IL-Illinois</v>
      </c>
      <c r="J159" s="15">
        <f t="shared" si="57"/>
        <v>45</v>
      </c>
      <c r="K159" s="15">
        <f t="shared" si="58"/>
        <v>1271</v>
      </c>
      <c r="L159" s="16">
        <f t="shared" si="50"/>
        <v>9.8184580580586486E-3</v>
      </c>
      <c r="M159" s="17">
        <f t="shared" si="59"/>
        <v>24.376070817321288</v>
      </c>
      <c r="N159" s="17">
        <f t="shared" si="60"/>
        <v>44.01298693343859</v>
      </c>
      <c r="O159" s="16">
        <f t="shared" si="61"/>
        <v>2.7760708173212869</v>
      </c>
      <c r="P159" s="16">
        <f t="shared" si="62"/>
        <v>8.9870130665614099</v>
      </c>
      <c r="Q159" s="16">
        <f t="shared" si="73"/>
        <v>32</v>
      </c>
      <c r="R159" s="16">
        <f t="shared" si="74"/>
        <v>58</v>
      </c>
      <c r="S159" s="17">
        <f t="shared" si="63"/>
        <v>24.316109422492403</v>
      </c>
      <c r="T159" s="17">
        <f t="shared" si="64"/>
        <v>44.072948328267479</v>
      </c>
      <c r="U159" s="16">
        <f t="shared" si="65"/>
        <v>2.7161094224924014</v>
      </c>
      <c r="V159" s="16">
        <f t="shared" si="66"/>
        <v>8.9270516717325208</v>
      </c>
      <c r="W159" s="16">
        <f t="shared" si="51"/>
        <v>3.5550276964531564E-2</v>
      </c>
      <c r="X159" s="16">
        <f t="shared" si="52"/>
        <v>1.0080657760007895E-2</v>
      </c>
      <c r="Y159" s="17">
        <f t="shared" si="67"/>
        <v>25.469619204523667</v>
      </c>
      <c r="Z159" s="17">
        <f t="shared" si="68"/>
        <v>45.630934724539458</v>
      </c>
      <c r="AA159" s="16">
        <f t="shared" si="69"/>
        <v>3.8696192045236657</v>
      </c>
      <c r="AB159" s="16">
        <f t="shared" si="70"/>
        <v>7.3690652754605424</v>
      </c>
      <c r="AC159" s="16">
        <f t="shared" si="53"/>
        <v>25.988742697349778</v>
      </c>
      <c r="AD159" s="17">
        <f t="shared" si="54"/>
        <v>26.083707123757762</v>
      </c>
      <c r="AE159" s="17">
        <f t="shared" si="55"/>
        <v>45.774513563927677</v>
      </c>
      <c r="AF159" s="16">
        <f t="shared" si="71"/>
        <v>4.4837071237577604</v>
      </c>
      <c r="AG159" s="16">
        <f t="shared" si="72"/>
        <v>7.2254864360723232</v>
      </c>
    </row>
    <row r="160" spans="1:33" x14ac:dyDescent="0.25">
      <c r="A160" s="11" t="s">
        <v>33</v>
      </c>
      <c r="B160" s="12">
        <v>1192</v>
      </c>
      <c r="C160" s="11">
        <v>37</v>
      </c>
      <c r="D160" s="27">
        <v>24.9</v>
      </c>
      <c r="E160" s="27">
        <v>54.8</v>
      </c>
      <c r="F160" s="11">
        <v>2016</v>
      </c>
      <c r="G160" s="11" t="s">
        <v>6</v>
      </c>
      <c r="H160" s="14" t="str">
        <f>VLOOKUP(A160,'Data Key'!$A$1:$B$500,2,FALSE)</f>
        <v>Indiana</v>
      </c>
      <c r="I160" s="14" t="str">
        <f t="shared" si="56"/>
        <v>IN-Indiana</v>
      </c>
      <c r="J160" s="15">
        <f t="shared" si="57"/>
        <v>44</v>
      </c>
      <c r="K160" s="15">
        <f t="shared" si="58"/>
        <v>1148</v>
      </c>
      <c r="L160" s="16">
        <f t="shared" si="50"/>
        <v>1.0703627586446949E-2</v>
      </c>
      <c r="M160" s="17">
        <f t="shared" si="59"/>
        <v>26.209124091405403</v>
      </c>
      <c r="N160" s="17">
        <f t="shared" si="60"/>
        <v>47.616379264299297</v>
      </c>
      <c r="O160" s="16">
        <f t="shared" si="61"/>
        <v>1.3091240914054048</v>
      </c>
      <c r="P160" s="16">
        <f t="shared" si="62"/>
        <v>7.1836207357006998</v>
      </c>
      <c r="Q160" s="16">
        <f t="shared" si="73"/>
        <v>32</v>
      </c>
      <c r="R160" s="16">
        <f t="shared" si="74"/>
        <v>57</v>
      </c>
      <c r="S160" s="17">
        <f t="shared" si="63"/>
        <v>26.845637583892618</v>
      </c>
      <c r="T160" s="17">
        <f t="shared" si="64"/>
        <v>47.818791946308728</v>
      </c>
      <c r="U160" s="16">
        <f t="shared" si="65"/>
        <v>1.9456375838926192</v>
      </c>
      <c r="V160" s="16">
        <f t="shared" si="66"/>
        <v>6.9812080536912688</v>
      </c>
      <c r="W160" s="16">
        <f t="shared" si="51"/>
        <v>3.8400349035927241E-2</v>
      </c>
      <c r="X160" s="16">
        <f t="shared" si="52"/>
        <v>1.0991685341966869E-2</v>
      </c>
      <c r="Y160" s="17">
        <f t="shared" si="67"/>
        <v>27.408663693960371</v>
      </c>
      <c r="Z160" s="17">
        <f t="shared" si="68"/>
        <v>49.392034377894106</v>
      </c>
      <c r="AA160" s="16">
        <f t="shared" si="69"/>
        <v>2.5086636939603721</v>
      </c>
      <c r="AB160" s="16">
        <f t="shared" si="70"/>
        <v>5.4079656221058912</v>
      </c>
      <c r="AC160" s="16">
        <f t="shared" si="53"/>
        <v>25.666671418408136</v>
      </c>
      <c r="AD160" s="17">
        <f t="shared" si="54"/>
        <v>28.086828277609616</v>
      </c>
      <c r="AE160" s="17">
        <f t="shared" si="55"/>
        <v>49.550101045991383</v>
      </c>
      <c r="AF160" s="16">
        <f t="shared" si="71"/>
        <v>3.1868282776096173</v>
      </c>
      <c r="AG160" s="16">
        <f t="shared" si="72"/>
        <v>5.2498989540086143</v>
      </c>
    </row>
    <row r="161" spans="1:33" x14ac:dyDescent="0.25">
      <c r="A161" s="11" t="s">
        <v>47</v>
      </c>
      <c r="B161" s="12">
        <v>1084</v>
      </c>
      <c r="C161" s="11">
        <v>23.8</v>
      </c>
      <c r="D161" s="27">
        <v>15.1</v>
      </c>
      <c r="E161" s="27">
        <v>37.299999999999997</v>
      </c>
      <c r="F161" s="11">
        <v>2016</v>
      </c>
      <c r="G161" s="11" t="s">
        <v>6</v>
      </c>
      <c r="H161" s="14" t="str">
        <f>VLOOKUP(A161,'Data Key'!$A$1:$B$500,2,FALSE)</f>
        <v>Kentucky</v>
      </c>
      <c r="I161" s="14" t="str">
        <f t="shared" si="56"/>
        <v>KY-Kentucky</v>
      </c>
      <c r="J161" s="15">
        <f t="shared" si="57"/>
        <v>26</v>
      </c>
      <c r="K161" s="15">
        <f t="shared" si="58"/>
        <v>1058</v>
      </c>
      <c r="L161" s="16">
        <f t="shared" si="50"/>
        <v>9.1082234296316466E-3</v>
      </c>
      <c r="M161" s="17">
        <f t="shared" si="59"/>
        <v>14.877016422766879</v>
      </c>
      <c r="N161" s="17">
        <f t="shared" si="60"/>
        <v>33.093463282030172</v>
      </c>
      <c r="O161" s="16">
        <f t="shared" si="61"/>
        <v>0.22298357723312101</v>
      </c>
      <c r="P161" s="16">
        <f t="shared" si="62"/>
        <v>4.2065367179698256</v>
      </c>
      <c r="Q161" s="16">
        <f t="shared" si="73"/>
        <v>16</v>
      </c>
      <c r="R161" s="16">
        <f t="shared" si="74"/>
        <v>36</v>
      </c>
      <c r="S161" s="17">
        <f t="shared" si="63"/>
        <v>14.760147601476016</v>
      </c>
      <c r="T161" s="17">
        <f t="shared" si="64"/>
        <v>33.210332103321036</v>
      </c>
      <c r="U161" s="16">
        <f t="shared" si="65"/>
        <v>0.33985239852398408</v>
      </c>
      <c r="V161" s="16">
        <f t="shared" si="66"/>
        <v>4.0896678966789608</v>
      </c>
      <c r="W161" s="16">
        <f t="shared" si="51"/>
        <v>2.5666175143403094E-2</v>
      </c>
      <c r="X161" s="16">
        <f t="shared" si="52"/>
        <v>9.5453398789578092E-3</v>
      </c>
      <c r="Y161" s="17">
        <f t="shared" si="67"/>
        <v>16.120835264445287</v>
      </c>
      <c r="Z161" s="17">
        <f t="shared" si="68"/>
        <v>35.211515022360906</v>
      </c>
      <c r="AA161" s="16">
        <f t="shared" si="69"/>
        <v>1.0208352644452869</v>
      </c>
      <c r="AB161" s="16">
        <f t="shared" si="70"/>
        <v>2.0884849776390908</v>
      </c>
      <c r="AC161" s="16">
        <f t="shared" si="53"/>
        <v>19.934097187506218</v>
      </c>
      <c r="AD161" s="17">
        <f t="shared" si="54"/>
        <v>16.963575589957014</v>
      </c>
      <c r="AE161" s="17">
        <f t="shared" si="55"/>
        <v>35.288026295408478</v>
      </c>
      <c r="AF161" s="16">
        <f t="shared" si="71"/>
        <v>1.8635755899570139</v>
      </c>
      <c r="AG161" s="16">
        <f t="shared" si="72"/>
        <v>2.0119737045915187</v>
      </c>
    </row>
    <row r="162" spans="1:33" x14ac:dyDescent="0.25">
      <c r="A162" s="11" t="s">
        <v>48</v>
      </c>
      <c r="B162" s="12">
        <v>965</v>
      </c>
      <c r="C162" s="11">
        <v>18.5</v>
      </c>
      <c r="D162" s="27">
        <v>11.6</v>
      </c>
      <c r="E162" s="27">
        <v>29.6</v>
      </c>
      <c r="F162" s="11">
        <v>2016</v>
      </c>
      <c r="G162" s="11" t="s">
        <v>6</v>
      </c>
      <c r="H162" s="14" t="str">
        <f>VLOOKUP(A162,'Data Key'!$A$1:$B$500,2,FALSE)</f>
        <v>Louisiana</v>
      </c>
      <c r="I162" s="14" t="str">
        <f t="shared" si="56"/>
        <v>LA-Louisiana</v>
      </c>
      <c r="J162" s="15">
        <f t="shared" si="57"/>
        <v>18</v>
      </c>
      <c r="K162" s="15">
        <f t="shared" si="58"/>
        <v>947</v>
      </c>
      <c r="L162" s="16">
        <f t="shared" si="50"/>
        <v>8.5362743203277677E-3</v>
      </c>
      <c r="M162" s="17">
        <f t="shared" si="59"/>
        <v>10.116575420604873</v>
      </c>
      <c r="N162" s="17">
        <f t="shared" si="60"/>
        <v>27.189124061260408</v>
      </c>
      <c r="O162" s="16">
        <f t="shared" si="61"/>
        <v>1.4834245793951268</v>
      </c>
      <c r="P162" s="16">
        <f t="shared" si="62"/>
        <v>2.4108759387395935</v>
      </c>
      <c r="Q162" s="16">
        <f t="shared" si="73"/>
        <v>10</v>
      </c>
      <c r="R162" s="16">
        <f t="shared" si="74"/>
        <v>26</v>
      </c>
      <c r="S162" s="17">
        <f t="shared" si="63"/>
        <v>10.362694300518134</v>
      </c>
      <c r="T162" s="17">
        <f t="shared" si="64"/>
        <v>26.94300518134715</v>
      </c>
      <c r="U162" s="16">
        <f t="shared" si="65"/>
        <v>1.2373056994818654</v>
      </c>
      <c r="V162" s="16">
        <f t="shared" si="66"/>
        <v>2.6569948186528514</v>
      </c>
      <c r="W162" s="16">
        <f t="shared" si="51"/>
        <v>2.0561392402215356E-2</v>
      </c>
      <c r="X162" s="16">
        <f t="shared" si="52"/>
        <v>9.1358301266739102E-3</v>
      </c>
      <c r="Y162" s="17">
        <f t="shared" si="67"/>
        <v>11.425562275541445</v>
      </c>
      <c r="Z162" s="17">
        <f t="shared" si="68"/>
        <v>29.697222528889267</v>
      </c>
      <c r="AA162" s="16">
        <f t="shared" si="69"/>
        <v>0.17443772445855465</v>
      </c>
      <c r="AB162" s="16">
        <f t="shared" si="70"/>
        <v>9.7222528889265192E-2</v>
      </c>
      <c r="AC162" s="16">
        <f t="shared" si="53"/>
        <v>16.696779930569974</v>
      </c>
      <c r="AD162" s="17">
        <f t="shared" si="54"/>
        <v>12.460593356272062</v>
      </c>
      <c r="AE162" s="17">
        <f t="shared" si="55"/>
        <v>29.694352067314263</v>
      </c>
      <c r="AF162" s="16">
        <f t="shared" si="71"/>
        <v>0.86059335627206224</v>
      </c>
      <c r="AG162" s="16">
        <f t="shared" si="72"/>
        <v>9.435206731426149E-2</v>
      </c>
    </row>
    <row r="163" spans="1:33" x14ac:dyDescent="0.25">
      <c r="A163" s="11" t="s">
        <v>28</v>
      </c>
      <c r="B163" s="12">
        <v>1376</v>
      </c>
      <c r="C163" s="11">
        <v>35.299999999999997</v>
      </c>
      <c r="D163" s="27">
        <v>22.3</v>
      </c>
      <c r="E163" s="27">
        <v>55.3</v>
      </c>
      <c r="F163" s="11">
        <v>2016</v>
      </c>
      <c r="G163" s="11" t="s">
        <v>6</v>
      </c>
      <c r="H163" s="14" t="str">
        <f>VLOOKUP(A163,'Data Key'!$A$1:$B$500,2,FALSE)</f>
        <v>Massachusetts</v>
      </c>
      <c r="I163" s="14" t="str">
        <f t="shared" si="56"/>
        <v>MA-Massachusetts</v>
      </c>
      <c r="J163" s="15">
        <f t="shared" si="57"/>
        <v>49</v>
      </c>
      <c r="K163" s="15">
        <f t="shared" si="58"/>
        <v>1327</v>
      </c>
      <c r="L163" s="16">
        <f t="shared" si="50"/>
        <v>9.7916062670191997E-3</v>
      </c>
      <c r="M163" s="17">
        <f t="shared" si="59"/>
        <v>25.818858849259872</v>
      </c>
      <c r="N163" s="17">
        <f t="shared" si="60"/>
        <v>45.402071383298271</v>
      </c>
      <c r="O163" s="16">
        <f t="shared" si="61"/>
        <v>3.5188588492598711</v>
      </c>
      <c r="P163" s="16">
        <f t="shared" si="62"/>
        <v>9.8979286167017264</v>
      </c>
      <c r="Q163" s="16">
        <f t="shared" si="73"/>
        <v>36</v>
      </c>
      <c r="R163" s="16">
        <f t="shared" si="74"/>
        <v>62</v>
      </c>
      <c r="S163" s="17">
        <f t="shared" si="63"/>
        <v>26.162790697674417</v>
      </c>
      <c r="T163" s="17">
        <f t="shared" si="64"/>
        <v>45.058139534883722</v>
      </c>
      <c r="U163" s="16">
        <f t="shared" si="65"/>
        <v>3.8627906976744164</v>
      </c>
      <c r="V163" s="16">
        <f t="shared" si="66"/>
        <v>10.241860465116275</v>
      </c>
      <c r="W163" s="16">
        <f t="shared" si="51"/>
        <v>3.6903318917426473E-2</v>
      </c>
      <c r="X163" s="16">
        <f t="shared" si="52"/>
        <v>1.0030408908845347E-2</v>
      </c>
      <c r="Y163" s="17">
        <f t="shared" si="67"/>
        <v>26.872910008581126</v>
      </c>
      <c r="Z163" s="17">
        <f t="shared" si="68"/>
        <v>46.93372782627182</v>
      </c>
      <c r="AA163" s="16">
        <f t="shared" si="69"/>
        <v>4.5729100085811254</v>
      </c>
      <c r="AB163" s="16">
        <f t="shared" si="70"/>
        <v>8.3662721737281771</v>
      </c>
      <c r="AC163" s="16">
        <f t="shared" si="53"/>
        <v>27.087490975439827</v>
      </c>
      <c r="AD163" s="17">
        <f t="shared" si="54"/>
        <v>27.450243417819454</v>
      </c>
      <c r="AE163" s="17">
        <f t="shared" si="55"/>
        <v>47.081115357694806</v>
      </c>
      <c r="AF163" s="16">
        <f t="shared" si="71"/>
        <v>5.1502434178194534</v>
      </c>
      <c r="AG163" s="16">
        <f t="shared" si="72"/>
        <v>8.2188846423051913</v>
      </c>
    </row>
    <row r="164" spans="1:33" x14ac:dyDescent="0.25">
      <c r="A164" s="11" t="s">
        <v>13</v>
      </c>
      <c r="B164" s="12">
        <v>1339</v>
      </c>
      <c r="C164" s="11">
        <v>25.4</v>
      </c>
      <c r="D164" s="27">
        <v>16.5</v>
      </c>
      <c r="E164" s="27">
        <v>39</v>
      </c>
      <c r="F164" s="11">
        <v>2016</v>
      </c>
      <c r="G164" s="11" t="s">
        <v>6</v>
      </c>
      <c r="H164" s="14" t="str">
        <f>VLOOKUP(A164,'Data Key'!$A$1:$B$500,2,FALSE)</f>
        <v>Maryland</v>
      </c>
      <c r="I164" s="14" t="str">
        <f t="shared" si="56"/>
        <v>MD-Maryland</v>
      </c>
      <c r="J164" s="15">
        <f t="shared" si="57"/>
        <v>34</v>
      </c>
      <c r="K164" s="15">
        <f t="shared" si="58"/>
        <v>1305</v>
      </c>
      <c r="L164" s="16">
        <f t="shared" si="50"/>
        <v>8.4260094111223149E-3</v>
      </c>
      <c r="M164" s="17">
        <f t="shared" si="59"/>
        <v>16.966074233388515</v>
      </c>
      <c r="N164" s="17">
        <f t="shared" si="60"/>
        <v>33.818093055633142</v>
      </c>
      <c r="O164" s="16">
        <f t="shared" si="61"/>
        <v>0.46607423338851461</v>
      </c>
      <c r="P164" s="16">
        <f t="shared" si="62"/>
        <v>5.1819069443668582</v>
      </c>
      <c r="Q164" s="16">
        <f t="shared" si="73"/>
        <v>23</v>
      </c>
      <c r="R164" s="16">
        <f t="shared" si="74"/>
        <v>46</v>
      </c>
      <c r="S164" s="17">
        <f t="shared" si="63"/>
        <v>17.176997759522031</v>
      </c>
      <c r="T164" s="17">
        <f t="shared" si="64"/>
        <v>34.353995519044062</v>
      </c>
      <c r="U164" s="16">
        <f t="shared" si="65"/>
        <v>0.67699775952203112</v>
      </c>
      <c r="V164" s="16">
        <f t="shared" si="66"/>
        <v>4.6460044809559378</v>
      </c>
      <c r="W164" s="16">
        <f t="shared" si="51"/>
        <v>2.6749791775041894E-2</v>
      </c>
      <c r="X164" s="16">
        <f t="shared" si="52"/>
        <v>8.7354931912994368E-3</v>
      </c>
      <c r="Y164" s="17">
        <f t="shared" si="67"/>
        <v>18.014298583742455</v>
      </c>
      <c r="Z164" s="17">
        <f t="shared" si="68"/>
        <v>35.485284966341332</v>
      </c>
      <c r="AA164" s="16">
        <f t="shared" si="69"/>
        <v>1.5142985837424554</v>
      </c>
      <c r="AB164" s="16">
        <f t="shared" si="70"/>
        <v>3.5147150336586677</v>
      </c>
      <c r="AC164" s="16">
        <f t="shared" si="53"/>
        <v>22.729579626017525</v>
      </c>
      <c r="AD164" s="17">
        <f t="shared" si="54"/>
        <v>18.658896352025689</v>
      </c>
      <c r="AE164" s="17">
        <f t="shared" si="55"/>
        <v>35.585376746799191</v>
      </c>
      <c r="AF164" s="16">
        <f t="shared" si="71"/>
        <v>2.158896352025689</v>
      </c>
      <c r="AG164" s="16">
        <f t="shared" si="72"/>
        <v>3.4146232532008085</v>
      </c>
    </row>
    <row r="165" spans="1:33" x14ac:dyDescent="0.25">
      <c r="A165" s="11" t="s">
        <v>34</v>
      </c>
      <c r="B165" s="12">
        <v>1245</v>
      </c>
      <c r="C165" s="11">
        <v>32.1</v>
      </c>
      <c r="D165" s="27">
        <v>22.6</v>
      </c>
      <c r="E165" s="27">
        <v>45.4</v>
      </c>
      <c r="F165" s="11">
        <v>2016</v>
      </c>
      <c r="G165" s="11" t="s">
        <v>6</v>
      </c>
      <c r="H165" s="14" t="str">
        <f>VLOOKUP(A165,'Data Key'!$A$1:$B$500,2,FALSE)</f>
        <v>Maine</v>
      </c>
      <c r="I165" s="14" t="str">
        <f t="shared" si="56"/>
        <v>ME-Maine</v>
      </c>
      <c r="J165" s="15">
        <f t="shared" si="57"/>
        <v>40</v>
      </c>
      <c r="K165" s="15">
        <f t="shared" si="58"/>
        <v>1205</v>
      </c>
      <c r="L165" s="16">
        <f t="shared" si="50"/>
        <v>9.7952964217125245E-3</v>
      </c>
      <c r="M165" s="17">
        <f t="shared" si="59"/>
        <v>22.333217634512373</v>
      </c>
      <c r="N165" s="17">
        <f t="shared" si="60"/>
        <v>41.923810477937415</v>
      </c>
      <c r="O165" s="16">
        <f t="shared" si="61"/>
        <v>0.26678236548762868</v>
      </c>
      <c r="P165" s="16">
        <f t="shared" si="62"/>
        <v>3.4761895220625831</v>
      </c>
      <c r="Q165" s="16">
        <f t="shared" si="73"/>
        <v>28</v>
      </c>
      <c r="R165" s="16">
        <f t="shared" si="74"/>
        <v>53</v>
      </c>
      <c r="S165" s="17">
        <f t="shared" si="63"/>
        <v>22.489959839357429</v>
      </c>
      <c r="T165" s="17">
        <f t="shared" si="64"/>
        <v>42.570281124497996</v>
      </c>
      <c r="U165" s="16">
        <f t="shared" si="65"/>
        <v>0.11004016064257272</v>
      </c>
      <c r="V165" s="16">
        <f t="shared" si="66"/>
        <v>2.8297188755020031</v>
      </c>
      <c r="W165" s="16">
        <f t="shared" si="51"/>
        <v>3.3567695174000427E-2</v>
      </c>
      <c r="X165" s="16">
        <f t="shared" si="52"/>
        <v>1.0091943700855621E-2</v>
      </c>
      <c r="Y165" s="17">
        <f t="shared" si="67"/>
        <v>23.475751473144804</v>
      </c>
      <c r="Z165" s="17">
        <f t="shared" si="68"/>
        <v>43.65963887485605</v>
      </c>
      <c r="AA165" s="16">
        <f t="shared" si="69"/>
        <v>0.87575147314480262</v>
      </c>
      <c r="AB165" s="16">
        <f t="shared" si="70"/>
        <v>1.7403611251439486</v>
      </c>
      <c r="AC165" s="16">
        <f t="shared" si="53"/>
        <v>24.544869877263615</v>
      </c>
      <c r="AD165" s="17">
        <f t="shared" si="54"/>
        <v>24.141010260970106</v>
      </c>
      <c r="AE165" s="17">
        <f t="shared" si="55"/>
        <v>43.795122241238467</v>
      </c>
      <c r="AF165" s="16">
        <f t="shared" si="71"/>
        <v>1.5410102609701042</v>
      </c>
      <c r="AG165" s="16">
        <f t="shared" si="72"/>
        <v>1.6048777587615319</v>
      </c>
    </row>
    <row r="166" spans="1:33" x14ac:dyDescent="0.25">
      <c r="A166" s="11" t="s">
        <v>49</v>
      </c>
      <c r="B166" s="12">
        <v>1347</v>
      </c>
      <c r="C166" s="11">
        <v>28.4</v>
      </c>
      <c r="D166" s="27">
        <v>16</v>
      </c>
      <c r="E166" s="27">
        <v>50</v>
      </c>
      <c r="F166" s="11">
        <v>2016</v>
      </c>
      <c r="G166" s="11" t="s">
        <v>6</v>
      </c>
      <c r="H166" s="14" t="str">
        <f>VLOOKUP(A166,'Data Key'!$A$1:$B$500,2,FALSE)</f>
        <v>Michigan</v>
      </c>
      <c r="I166" s="14" t="str">
        <f t="shared" si="56"/>
        <v>MI-Michigan</v>
      </c>
      <c r="J166" s="15">
        <f t="shared" si="57"/>
        <v>38</v>
      </c>
      <c r="K166" s="15">
        <f t="shared" si="58"/>
        <v>1309</v>
      </c>
      <c r="L166" s="16">
        <f t="shared" si="50"/>
        <v>8.8421589772258082E-3</v>
      </c>
      <c r="M166" s="17">
        <f t="shared" si="59"/>
        <v>19.368679924036257</v>
      </c>
      <c r="N166" s="17">
        <f t="shared" si="60"/>
        <v>37.052997878487872</v>
      </c>
      <c r="O166" s="16">
        <f t="shared" si="61"/>
        <v>3.3686799240362575</v>
      </c>
      <c r="P166" s="16">
        <f t="shared" si="62"/>
        <v>12.947002121512128</v>
      </c>
      <c r="Q166" s="16">
        <f t="shared" si="73"/>
        <v>27</v>
      </c>
      <c r="R166" s="16">
        <f t="shared" si="74"/>
        <v>51</v>
      </c>
      <c r="S166" s="17">
        <f t="shared" si="63"/>
        <v>20.044543429844097</v>
      </c>
      <c r="T166" s="17">
        <f t="shared" si="64"/>
        <v>37.861915367483299</v>
      </c>
      <c r="U166" s="16">
        <f t="shared" si="65"/>
        <v>4.0445434298440972</v>
      </c>
      <c r="V166" s="16">
        <f t="shared" si="66"/>
        <v>12.138084632516701</v>
      </c>
      <c r="W166" s="16">
        <f t="shared" si="51"/>
        <v>2.9552490523350156E-2</v>
      </c>
      <c r="X166" s="16">
        <f t="shared" si="52"/>
        <v>9.1294131979754636E-3</v>
      </c>
      <c r="Y166" s="17">
        <f t="shared" si="67"/>
        <v>20.423077325374692</v>
      </c>
      <c r="Z166" s="17">
        <f t="shared" si="68"/>
        <v>38.681903721325618</v>
      </c>
      <c r="AA166" s="16">
        <f t="shared" si="69"/>
        <v>4.4230773253746918</v>
      </c>
      <c r="AB166" s="16">
        <f t="shared" si="70"/>
        <v>11.318096278674382</v>
      </c>
      <c r="AC166" s="16">
        <f t="shared" si="53"/>
        <v>23.977779344094614</v>
      </c>
      <c r="AD166" s="17">
        <f t="shared" si="54"/>
        <v>21.047503060145342</v>
      </c>
      <c r="AE166" s="17">
        <f t="shared" si="55"/>
        <v>38.797757309098877</v>
      </c>
      <c r="AF166" s="16">
        <f t="shared" si="71"/>
        <v>5.0475030601453419</v>
      </c>
      <c r="AG166" s="16">
        <f t="shared" si="72"/>
        <v>11.202242690901123</v>
      </c>
    </row>
    <row r="167" spans="1:33" x14ac:dyDescent="0.25">
      <c r="A167" s="11" t="s">
        <v>26</v>
      </c>
      <c r="B167" s="12">
        <v>1523</v>
      </c>
      <c r="C167" s="11">
        <v>35.1</v>
      </c>
      <c r="D167" s="27">
        <v>24.2</v>
      </c>
      <c r="E167" s="27">
        <v>50.8</v>
      </c>
      <c r="F167" s="11">
        <v>2016</v>
      </c>
      <c r="G167" s="11" t="s">
        <v>6</v>
      </c>
      <c r="H167" s="14" t="str">
        <f>VLOOKUP(A167,'Data Key'!$A$1:$B$500,2,FALSE)</f>
        <v>Minnesota</v>
      </c>
      <c r="I167" s="14" t="str">
        <f t="shared" si="56"/>
        <v>MN-Minnesota</v>
      </c>
      <c r="J167" s="15">
        <f t="shared" si="57"/>
        <v>53</v>
      </c>
      <c r="K167" s="15">
        <f t="shared" si="58"/>
        <v>1470</v>
      </c>
      <c r="L167" s="16">
        <f t="shared" si="50"/>
        <v>9.2043863180975467E-3</v>
      </c>
      <c r="M167" s="17">
        <f t="shared" si="59"/>
        <v>25.595351042375206</v>
      </c>
      <c r="N167" s="17">
        <f t="shared" si="60"/>
        <v>44.004123678570302</v>
      </c>
      <c r="O167" s="16">
        <f t="shared" si="61"/>
        <v>1.3953510423752071</v>
      </c>
      <c r="P167" s="16">
        <f t="shared" si="62"/>
        <v>6.7958763214296951</v>
      </c>
      <c r="Q167" s="16">
        <f t="shared" si="73"/>
        <v>40</v>
      </c>
      <c r="R167" s="16">
        <f t="shared" si="74"/>
        <v>68</v>
      </c>
      <c r="S167" s="17">
        <f t="shared" si="63"/>
        <v>26.263952724885094</v>
      </c>
      <c r="T167" s="17">
        <f t="shared" si="64"/>
        <v>44.648719632304662</v>
      </c>
      <c r="U167" s="16">
        <f t="shared" si="65"/>
        <v>2.0639527248850946</v>
      </c>
      <c r="V167" s="16">
        <f t="shared" si="66"/>
        <v>6.1512803676953354</v>
      </c>
      <c r="W167" s="16">
        <f t="shared" si="51"/>
        <v>3.5970158586581008E-2</v>
      </c>
      <c r="X167" s="16">
        <f t="shared" si="52"/>
        <v>9.4131238585881075E-3</v>
      </c>
      <c r="Y167" s="17">
        <f t="shared" si="67"/>
        <v>26.557034727992903</v>
      </c>
      <c r="Z167" s="17">
        <f t="shared" si="68"/>
        <v>45.383282445169115</v>
      </c>
      <c r="AA167" s="16">
        <f t="shared" si="69"/>
        <v>2.3570347279929038</v>
      </c>
      <c r="AB167" s="16">
        <f t="shared" si="70"/>
        <v>5.4167175548308819</v>
      </c>
      <c r="AC167" s="16">
        <f t="shared" si="53"/>
        <v>28.171880133334337</v>
      </c>
      <c r="AD167" s="17">
        <f t="shared" si="54"/>
        <v>27.072089970366779</v>
      </c>
      <c r="AE167" s="17">
        <f t="shared" si="55"/>
        <v>45.523174050238318</v>
      </c>
      <c r="AF167" s="16">
        <f t="shared" si="71"/>
        <v>2.8720899703667797</v>
      </c>
      <c r="AG167" s="16">
        <f t="shared" si="72"/>
        <v>5.2768259497616796</v>
      </c>
    </row>
    <row r="168" spans="1:33" x14ac:dyDescent="0.25">
      <c r="A168" s="11" t="s">
        <v>20</v>
      </c>
      <c r="B168" s="12">
        <v>1249</v>
      </c>
      <c r="C168" s="11">
        <v>27.4</v>
      </c>
      <c r="D168" s="27">
        <v>17.3</v>
      </c>
      <c r="E168" s="27">
        <v>43.1</v>
      </c>
      <c r="F168" s="11">
        <v>2016</v>
      </c>
      <c r="G168" s="11" t="s">
        <v>6</v>
      </c>
      <c r="H168" s="14" t="str">
        <f>VLOOKUP(A168,'Data Key'!$A$1:$B$500,2,FALSE)</f>
        <v>Missouri</v>
      </c>
      <c r="I168" s="14" t="str">
        <f t="shared" si="56"/>
        <v>MO-Missouri</v>
      </c>
      <c r="J168" s="15">
        <f t="shared" si="57"/>
        <v>34</v>
      </c>
      <c r="K168" s="15">
        <f t="shared" si="58"/>
        <v>1215</v>
      </c>
      <c r="L168" s="16">
        <f t="shared" si="50"/>
        <v>9.0246845601854222E-3</v>
      </c>
      <c r="M168" s="17">
        <f t="shared" si="59"/>
        <v>18.197092861752125</v>
      </c>
      <c r="N168" s="17">
        <f t="shared" si="60"/>
        <v>36.246461982122973</v>
      </c>
      <c r="O168" s="16">
        <f t="shared" si="61"/>
        <v>0.89709286175212455</v>
      </c>
      <c r="P168" s="16">
        <f t="shared" si="62"/>
        <v>6.8535380178770282</v>
      </c>
      <c r="Q168" s="16">
        <f t="shared" si="73"/>
        <v>23</v>
      </c>
      <c r="R168" s="16">
        <f t="shared" si="74"/>
        <v>46</v>
      </c>
      <c r="S168" s="17">
        <f t="shared" si="63"/>
        <v>18.414731785428344</v>
      </c>
      <c r="T168" s="17">
        <f t="shared" si="64"/>
        <v>36.829463570856689</v>
      </c>
      <c r="U168" s="16">
        <f t="shared" si="65"/>
        <v>1.1147317854283436</v>
      </c>
      <c r="V168" s="16">
        <f t="shared" si="66"/>
        <v>6.2705364291433128</v>
      </c>
      <c r="W168" s="16">
        <f t="shared" si="51"/>
        <v>2.867140862672235E-2</v>
      </c>
      <c r="X168" s="16">
        <f t="shared" si="52"/>
        <v>9.3530843386088001E-3</v>
      </c>
      <c r="Y168" s="17">
        <f t="shared" si="67"/>
        <v>19.318324288113551</v>
      </c>
      <c r="Z168" s="17">
        <f t="shared" si="68"/>
        <v>38.024492965331149</v>
      </c>
      <c r="AA168" s="16">
        <f t="shared" si="69"/>
        <v>2.0183242881135506</v>
      </c>
      <c r="AB168" s="16">
        <f t="shared" si="70"/>
        <v>5.0755070346688527</v>
      </c>
      <c r="AC168" s="16">
        <f t="shared" si="53"/>
        <v>22.709156649544166</v>
      </c>
      <c r="AD168" s="17">
        <f t="shared" si="54"/>
        <v>20.00744061357123</v>
      </c>
      <c r="AE168" s="17">
        <f t="shared" si="55"/>
        <v>38.133562230683431</v>
      </c>
      <c r="AF168" s="16">
        <f t="shared" si="71"/>
        <v>2.7074406135712294</v>
      </c>
      <c r="AG168" s="16">
        <f t="shared" si="72"/>
        <v>4.9664377693165704</v>
      </c>
    </row>
    <row r="169" spans="1:33" x14ac:dyDescent="0.25">
      <c r="A169" s="11" t="s">
        <v>50</v>
      </c>
      <c r="B169" s="12">
        <v>1262</v>
      </c>
      <c r="C169" s="11">
        <v>31</v>
      </c>
      <c r="D169" s="27">
        <v>17.899999999999999</v>
      </c>
      <c r="E169" s="27">
        <v>53.4</v>
      </c>
      <c r="F169" s="11">
        <v>2016</v>
      </c>
      <c r="G169" s="11" t="s">
        <v>6</v>
      </c>
      <c r="H169" s="14" t="str">
        <f>VLOOKUP(A169,'Data Key'!$A$1:$B$500,2,FALSE)</f>
        <v>Montana</v>
      </c>
      <c r="I169" s="14" t="str">
        <f t="shared" si="56"/>
        <v>MT-Montana</v>
      </c>
      <c r="J169" s="15">
        <f t="shared" si="57"/>
        <v>39</v>
      </c>
      <c r="K169" s="15">
        <f t="shared" si="58"/>
        <v>1223</v>
      </c>
      <c r="L169" s="16">
        <f t="shared" si="50"/>
        <v>9.547828085999549E-3</v>
      </c>
      <c r="M169" s="17">
        <f t="shared" si="59"/>
        <v>21.355499964713605</v>
      </c>
      <c r="N169" s="17">
        <f t="shared" si="60"/>
        <v>40.451156136712697</v>
      </c>
      <c r="O169" s="16">
        <f t="shared" si="61"/>
        <v>3.4554999647136064</v>
      </c>
      <c r="P169" s="16">
        <f t="shared" si="62"/>
        <v>12.948843863287301</v>
      </c>
      <c r="Q169" s="16">
        <f t="shared" si="73"/>
        <v>28</v>
      </c>
      <c r="R169" s="16">
        <f t="shared" si="74"/>
        <v>52</v>
      </c>
      <c r="S169" s="17">
        <f t="shared" si="63"/>
        <v>22.18700475435816</v>
      </c>
      <c r="T169" s="17">
        <f t="shared" si="64"/>
        <v>41.204437400950873</v>
      </c>
      <c r="U169" s="16">
        <f t="shared" si="65"/>
        <v>4.2870047543581613</v>
      </c>
      <c r="V169" s="16">
        <f t="shared" si="66"/>
        <v>12.195562599049126</v>
      </c>
      <c r="W169" s="16">
        <f t="shared" si="51"/>
        <v>3.2326899332614976E-2</v>
      </c>
      <c r="X169" s="16">
        <f t="shared" si="52"/>
        <v>9.8460960967542595E-3</v>
      </c>
      <c r="Y169" s="17">
        <f t="shared" si="67"/>
        <v>22.480803235860716</v>
      </c>
      <c r="Z169" s="17">
        <f t="shared" si="68"/>
        <v>42.172995429369237</v>
      </c>
      <c r="AA169" s="16">
        <f t="shared" si="69"/>
        <v>4.5808032358607171</v>
      </c>
      <c r="AB169" s="16">
        <f t="shared" si="70"/>
        <v>11.227004570630761</v>
      </c>
      <c r="AC169" s="16">
        <f t="shared" si="53"/>
        <v>24.254770938295007</v>
      </c>
      <c r="AD169" s="17">
        <f t="shared" si="54"/>
        <v>23.141400320771886</v>
      </c>
      <c r="AE169" s="17">
        <f t="shared" si="55"/>
        <v>42.302386690180008</v>
      </c>
      <c r="AF169" s="16">
        <f t="shared" si="71"/>
        <v>5.2414003207718878</v>
      </c>
      <c r="AG169" s="16">
        <f t="shared" si="72"/>
        <v>11.097613309819991</v>
      </c>
    </row>
    <row r="170" spans="1:33" x14ac:dyDescent="0.25">
      <c r="A170" s="11" t="s">
        <v>21</v>
      </c>
      <c r="B170" s="12">
        <v>1171</v>
      </c>
      <c r="C170" s="11">
        <v>17</v>
      </c>
      <c r="D170" s="27">
        <v>10.9</v>
      </c>
      <c r="E170" s="27">
        <v>26.4</v>
      </c>
      <c r="F170" s="11">
        <v>2016</v>
      </c>
      <c r="G170" s="11" t="s">
        <v>6</v>
      </c>
      <c r="H170" s="14" t="str">
        <f>VLOOKUP(A170,'Data Key'!$A$1:$B$500,2,FALSE)</f>
        <v>North Carolina</v>
      </c>
      <c r="I170" s="14" t="str">
        <f t="shared" si="56"/>
        <v>NC-North Carolina</v>
      </c>
      <c r="J170" s="15">
        <f t="shared" si="57"/>
        <v>20</v>
      </c>
      <c r="K170" s="15">
        <f t="shared" si="58"/>
        <v>1151</v>
      </c>
      <c r="L170" s="16">
        <f t="shared" si="50"/>
        <v>7.4210508605501626E-3</v>
      </c>
      <c r="M170" s="17">
        <f t="shared" si="59"/>
        <v>9.6583684391936462</v>
      </c>
      <c r="N170" s="17">
        <f t="shared" si="60"/>
        <v>24.500470160293968</v>
      </c>
      <c r="O170" s="16">
        <f t="shared" si="61"/>
        <v>1.2416315608063542</v>
      </c>
      <c r="P170" s="16">
        <f t="shared" si="62"/>
        <v>1.8995298397060303</v>
      </c>
      <c r="Q170" s="16">
        <f t="shared" si="73"/>
        <v>12</v>
      </c>
      <c r="R170" s="16">
        <f t="shared" si="74"/>
        <v>29</v>
      </c>
      <c r="S170" s="17">
        <f t="shared" si="63"/>
        <v>10.247651579846286</v>
      </c>
      <c r="T170" s="17">
        <f t="shared" si="64"/>
        <v>24.765157984628523</v>
      </c>
      <c r="U170" s="16">
        <f t="shared" si="65"/>
        <v>0.65234842015371441</v>
      </c>
      <c r="V170" s="16">
        <f t="shared" si="66"/>
        <v>1.6348420153714756</v>
      </c>
      <c r="W170" s="16">
        <f t="shared" si="51"/>
        <v>1.8658457484426103E-2</v>
      </c>
      <c r="X170" s="16">
        <f t="shared" si="52"/>
        <v>7.8960481582067456E-3</v>
      </c>
      <c r="Y170" s="17">
        <f t="shared" si="67"/>
        <v>10.762409326219357</v>
      </c>
      <c r="Z170" s="17">
        <f t="shared" si="68"/>
        <v>26.554505642632847</v>
      </c>
      <c r="AA170" s="16">
        <f t="shared" si="69"/>
        <v>0.13759067378064316</v>
      </c>
      <c r="AB170" s="16">
        <f t="shared" si="70"/>
        <v>0.15450564263284861</v>
      </c>
      <c r="AC170" s="16">
        <f t="shared" si="53"/>
        <v>17.589797101186612</v>
      </c>
      <c r="AD170" s="17">
        <f t="shared" si="54"/>
        <v>11.598016700424724</v>
      </c>
      <c r="AE170" s="17">
        <f t="shared" si="55"/>
        <v>26.570076946615945</v>
      </c>
      <c r="AF170" s="16">
        <f t="shared" si="71"/>
        <v>0.69801670042472352</v>
      </c>
      <c r="AG170" s="16">
        <f t="shared" si="72"/>
        <v>0.17007694661594641</v>
      </c>
    </row>
    <row r="171" spans="1:33" x14ac:dyDescent="0.25">
      <c r="A171" s="11" t="s">
        <v>57</v>
      </c>
      <c r="B171" s="12">
        <v>1202</v>
      </c>
      <c r="C171" s="11">
        <v>13.6</v>
      </c>
      <c r="D171" s="27">
        <v>8.5</v>
      </c>
      <c r="E171" s="27">
        <v>21.6</v>
      </c>
      <c r="F171" s="11">
        <v>2016</v>
      </c>
      <c r="G171" s="11" t="s">
        <v>6</v>
      </c>
      <c r="H171" s="14" t="str">
        <f>VLOOKUP(A171,'Data Key'!$A$1:$B$500,2,FALSE)</f>
        <v>North Dakota</v>
      </c>
      <c r="I171" s="14" t="str">
        <f t="shared" si="56"/>
        <v>ND-North Dakota</v>
      </c>
      <c r="J171" s="15">
        <f t="shared" si="57"/>
        <v>16</v>
      </c>
      <c r="K171" s="15">
        <f t="shared" si="58"/>
        <v>1186</v>
      </c>
      <c r="L171" s="16">
        <f t="shared" si="50"/>
        <v>6.4787873472202115E-3</v>
      </c>
      <c r="M171" s="17">
        <f t="shared" si="59"/>
        <v>6.832360739302251</v>
      </c>
      <c r="N171" s="17">
        <f t="shared" si="60"/>
        <v>19.789935433742674</v>
      </c>
      <c r="O171" s="16">
        <f t="shared" si="61"/>
        <v>1.667639260697749</v>
      </c>
      <c r="P171" s="16">
        <f t="shared" si="62"/>
        <v>1.8100645662573278</v>
      </c>
      <c r="Q171" s="16">
        <f t="shared" si="73"/>
        <v>9</v>
      </c>
      <c r="R171" s="16">
        <f t="shared" si="74"/>
        <v>25</v>
      </c>
      <c r="S171" s="17">
        <f t="shared" si="63"/>
        <v>7.4875207986688848</v>
      </c>
      <c r="T171" s="17">
        <f t="shared" si="64"/>
        <v>20.798668885191347</v>
      </c>
      <c r="U171" s="16">
        <f t="shared" si="65"/>
        <v>1.0124792013311152</v>
      </c>
      <c r="V171" s="16">
        <f t="shared" si="66"/>
        <v>0.80133111480865438</v>
      </c>
      <c r="W171" s="16">
        <f t="shared" si="51"/>
        <v>1.48615966711523E-2</v>
      </c>
      <c r="X171" s="16">
        <f t="shared" si="52"/>
        <v>7.0021203183156123E-3</v>
      </c>
      <c r="Y171" s="17">
        <f t="shared" si="67"/>
        <v>7.8594763528366878</v>
      </c>
      <c r="Z171" s="17">
        <f t="shared" si="68"/>
        <v>21.86371698946791</v>
      </c>
      <c r="AA171" s="16">
        <f t="shared" si="69"/>
        <v>0.64052364716331223</v>
      </c>
      <c r="AB171" s="16">
        <f t="shared" si="70"/>
        <v>0.263716989467909</v>
      </c>
      <c r="AC171" s="16">
        <f t="shared" si="53"/>
        <v>15.806834067297922</v>
      </c>
      <c r="AD171" s="17">
        <f t="shared" si="54"/>
        <v>8.7219694593881112</v>
      </c>
      <c r="AE171" s="17">
        <f t="shared" si="55"/>
        <v>21.830520298863238</v>
      </c>
      <c r="AF171" s="16">
        <f t="shared" si="71"/>
        <v>0.22196945938811119</v>
      </c>
      <c r="AG171" s="16">
        <f t="shared" si="72"/>
        <v>0.23052029886323666</v>
      </c>
    </row>
    <row r="172" spans="1:33" x14ac:dyDescent="0.25">
      <c r="A172" s="11" t="s">
        <v>35</v>
      </c>
      <c r="B172" s="12">
        <v>1259</v>
      </c>
      <c r="C172" s="11">
        <v>27.4</v>
      </c>
      <c r="D172" s="27">
        <v>18.3</v>
      </c>
      <c r="E172" s="27">
        <v>40.799999999999997</v>
      </c>
      <c r="F172" s="11">
        <v>2016</v>
      </c>
      <c r="G172" s="11" t="s">
        <v>6</v>
      </c>
      <c r="H172" s="14" t="str">
        <f>VLOOKUP(A172,'Data Key'!$A$1:$B$500,2,FALSE)</f>
        <v>New Hampshire</v>
      </c>
      <c r="I172" s="14" t="str">
        <f t="shared" si="56"/>
        <v>NH-New Hampshire</v>
      </c>
      <c r="J172" s="15">
        <f t="shared" si="57"/>
        <v>34</v>
      </c>
      <c r="K172" s="15">
        <f t="shared" si="58"/>
        <v>1225</v>
      </c>
      <c r="L172" s="16">
        <f t="shared" si="50"/>
        <v>8.9539981172718948E-3</v>
      </c>
      <c r="M172" s="17">
        <f t="shared" si="59"/>
        <v>18.051561850956858</v>
      </c>
      <c r="N172" s="17">
        <f t="shared" si="60"/>
        <v>35.959558085500653</v>
      </c>
      <c r="O172" s="16">
        <f t="shared" si="61"/>
        <v>0.24843814904314243</v>
      </c>
      <c r="P172" s="16">
        <f t="shared" si="62"/>
        <v>4.840441914499344</v>
      </c>
      <c r="Q172" s="16">
        <f t="shared" si="73"/>
        <v>24</v>
      </c>
      <c r="R172" s="16">
        <f t="shared" si="74"/>
        <v>46</v>
      </c>
      <c r="S172" s="17">
        <f t="shared" si="63"/>
        <v>19.062748212867355</v>
      </c>
      <c r="T172" s="17">
        <f t="shared" si="64"/>
        <v>36.536934074662433</v>
      </c>
      <c r="U172" s="16">
        <f t="shared" si="65"/>
        <v>0.76274821286735417</v>
      </c>
      <c r="V172" s="16">
        <f t="shared" si="66"/>
        <v>4.263065925337564</v>
      </c>
      <c r="W172" s="16">
        <f t="shared" si="51"/>
        <v>2.8444369765854592E-2</v>
      </c>
      <c r="X172" s="16">
        <f t="shared" si="52"/>
        <v>9.2801857499610185E-3</v>
      </c>
      <c r="Y172" s="17">
        <f t="shared" si="67"/>
        <v>19.164184015893571</v>
      </c>
      <c r="Z172" s="17">
        <f t="shared" si="68"/>
        <v>37.724555515815609</v>
      </c>
      <c r="AA172" s="16">
        <f t="shared" si="69"/>
        <v>0.86418401589357074</v>
      </c>
      <c r="AB172" s="16">
        <f t="shared" si="70"/>
        <v>3.0754444841843878</v>
      </c>
      <c r="AC172" s="16">
        <f t="shared" si="53"/>
        <v>22.711571017905658</v>
      </c>
      <c r="AD172" s="17">
        <f t="shared" si="54"/>
        <v>19.848052759371047</v>
      </c>
      <c r="AE172" s="17">
        <f t="shared" si="55"/>
        <v>37.832551810514715</v>
      </c>
      <c r="AF172" s="16">
        <f t="shared" si="71"/>
        <v>1.5480527593710462</v>
      </c>
      <c r="AG172" s="16">
        <f t="shared" si="72"/>
        <v>2.9674481894852818</v>
      </c>
    </row>
    <row r="173" spans="1:33" x14ac:dyDescent="0.25">
      <c r="A173" s="11" t="s">
        <v>14</v>
      </c>
      <c r="B173" s="12">
        <v>1349</v>
      </c>
      <c r="C173" s="11">
        <v>38.200000000000003</v>
      </c>
      <c r="D173" s="27">
        <v>25.4</v>
      </c>
      <c r="E173" s="27">
        <v>57</v>
      </c>
      <c r="F173" s="11">
        <v>2016</v>
      </c>
      <c r="G173" s="11" t="s">
        <v>6</v>
      </c>
      <c r="H173" s="14" t="str">
        <f>VLOOKUP(A173,'Data Key'!$A$1:$B$500,2,FALSE)</f>
        <v>New Jersey</v>
      </c>
      <c r="I173" s="14" t="str">
        <f t="shared" si="56"/>
        <v>NJ-New Jersey</v>
      </c>
      <c r="J173" s="15">
        <f t="shared" si="57"/>
        <v>52</v>
      </c>
      <c r="K173" s="15">
        <f t="shared" si="58"/>
        <v>1297</v>
      </c>
      <c r="L173" s="16">
        <f t="shared" si="50"/>
        <v>1.0273107350578058E-2</v>
      </c>
      <c r="M173" s="17">
        <f t="shared" si="59"/>
        <v>28.273964554536846</v>
      </c>
      <c r="N173" s="17">
        <f t="shared" si="60"/>
        <v>48.820179255692956</v>
      </c>
      <c r="O173" s="16">
        <f t="shared" si="61"/>
        <v>2.8739645545368475</v>
      </c>
      <c r="P173" s="16">
        <f t="shared" si="62"/>
        <v>8.1798207443070439</v>
      </c>
      <c r="Q173" s="16">
        <f t="shared" si="73"/>
        <v>38</v>
      </c>
      <c r="R173" s="16">
        <f t="shared" si="74"/>
        <v>66</v>
      </c>
      <c r="S173" s="17">
        <f t="shared" si="63"/>
        <v>28.169014084507044</v>
      </c>
      <c r="T173" s="17">
        <f t="shared" si="64"/>
        <v>48.925129725722755</v>
      </c>
      <c r="U173" s="16">
        <f t="shared" si="65"/>
        <v>2.7690140845070452</v>
      </c>
      <c r="V173" s="16">
        <f t="shared" si="66"/>
        <v>8.0748702742772451</v>
      </c>
      <c r="W173" s="16">
        <f t="shared" si="51"/>
        <v>3.9857389835872649E-2</v>
      </c>
      <c r="X173" s="16">
        <f t="shared" si="52"/>
        <v>1.0505867175429492E-2</v>
      </c>
      <c r="Y173" s="17">
        <f t="shared" si="67"/>
        <v>29.351522660443155</v>
      </c>
      <c r="Z173" s="17">
        <f t="shared" si="68"/>
        <v>50.363257011302139</v>
      </c>
      <c r="AA173" s="16">
        <f t="shared" si="69"/>
        <v>3.9515226604431568</v>
      </c>
      <c r="AB173" s="16">
        <f t="shared" si="70"/>
        <v>6.6367429886978613</v>
      </c>
      <c r="AC173" s="16">
        <f t="shared" si="53"/>
        <v>27.854744110577872</v>
      </c>
      <c r="AD173" s="17">
        <f t="shared" si="54"/>
        <v>29.932078952072629</v>
      </c>
      <c r="AE173" s="17">
        <f t="shared" si="55"/>
        <v>50.521885635598991</v>
      </c>
      <c r="AF173" s="16">
        <f t="shared" si="71"/>
        <v>4.5320789520726308</v>
      </c>
      <c r="AG173" s="16">
        <f t="shared" si="72"/>
        <v>6.4781143644010086</v>
      </c>
    </row>
    <row r="174" spans="1:33" x14ac:dyDescent="0.25">
      <c r="A174" s="11" t="s">
        <v>29</v>
      </c>
      <c r="B174" s="12">
        <v>1051</v>
      </c>
      <c r="C174" s="11">
        <v>27.3</v>
      </c>
      <c r="D174" s="27">
        <v>16.3</v>
      </c>
      <c r="E174" s="27">
        <v>45.4</v>
      </c>
      <c r="F174" s="11">
        <v>2016</v>
      </c>
      <c r="G174" s="11" t="s">
        <v>6</v>
      </c>
      <c r="H174" s="14" t="str">
        <f>VLOOKUP(A174,'Data Key'!$A$1:$B$500,2,FALSE)</f>
        <v>Nevada</v>
      </c>
      <c r="I174" s="14" t="str">
        <f t="shared" si="56"/>
        <v>NV-Nevada</v>
      </c>
      <c r="J174" s="15">
        <f t="shared" si="57"/>
        <v>29</v>
      </c>
      <c r="K174" s="15">
        <f t="shared" si="58"/>
        <v>1022</v>
      </c>
      <c r="L174" s="16">
        <f t="shared" si="50"/>
        <v>9.9030384171937789E-3</v>
      </c>
      <c r="M174" s="17">
        <f t="shared" si="59"/>
        <v>17.689730374433243</v>
      </c>
      <c r="N174" s="17">
        <f t="shared" si="60"/>
        <v>37.4958072088208</v>
      </c>
      <c r="O174" s="16">
        <f t="shared" si="61"/>
        <v>1.3897303744332419</v>
      </c>
      <c r="P174" s="16">
        <f t="shared" si="62"/>
        <v>7.9041927911791987</v>
      </c>
      <c r="Q174" s="16">
        <f t="shared" si="73"/>
        <v>19</v>
      </c>
      <c r="R174" s="16">
        <f t="shared" si="74"/>
        <v>39</v>
      </c>
      <c r="S174" s="17">
        <f t="shared" si="63"/>
        <v>18.078020932445291</v>
      </c>
      <c r="T174" s="17">
        <f t="shared" si="64"/>
        <v>37.107516650808755</v>
      </c>
      <c r="U174" s="16">
        <f t="shared" si="65"/>
        <v>1.7780209324452905</v>
      </c>
      <c r="V174" s="16">
        <f t="shared" si="66"/>
        <v>8.2924833491912437</v>
      </c>
      <c r="W174" s="16">
        <f t="shared" si="51"/>
        <v>2.9313153319662118E-2</v>
      </c>
      <c r="X174" s="16">
        <f t="shared" si="52"/>
        <v>1.0322785291967817E-2</v>
      </c>
      <c r="Y174" s="17">
        <f t="shared" si="67"/>
        <v>18.990368027694299</v>
      </c>
      <c r="Z174" s="17">
        <f t="shared" si="68"/>
        <v>39.635938611629939</v>
      </c>
      <c r="AA174" s="16">
        <f t="shared" si="69"/>
        <v>2.6903680276942978</v>
      </c>
      <c r="AB174" s="16">
        <f t="shared" si="70"/>
        <v>5.7640613883700595</v>
      </c>
      <c r="AC174" s="16">
        <f t="shared" si="53"/>
        <v>20.995424502783202</v>
      </c>
      <c r="AD174" s="17">
        <f t="shared" si="54"/>
        <v>19.835224510749946</v>
      </c>
      <c r="AE174" s="17">
        <f t="shared" si="55"/>
        <v>39.739091890266813</v>
      </c>
      <c r="AF174" s="16">
        <f t="shared" si="71"/>
        <v>3.5352245107499449</v>
      </c>
      <c r="AG174" s="16">
        <f t="shared" si="72"/>
        <v>5.6609081097331853</v>
      </c>
    </row>
    <row r="175" spans="1:33" x14ac:dyDescent="0.25">
      <c r="A175" s="11" t="s">
        <v>36</v>
      </c>
      <c r="B175" s="12">
        <v>1193</v>
      </c>
      <c r="C175" s="11">
        <v>24.8</v>
      </c>
      <c r="D175" s="27">
        <v>16.2</v>
      </c>
      <c r="E175" s="27">
        <v>37.799999999999997</v>
      </c>
      <c r="F175" s="11">
        <v>2016</v>
      </c>
      <c r="G175" s="11" t="s">
        <v>6</v>
      </c>
      <c r="H175" s="14" t="str">
        <f>VLOOKUP(A175,'Data Key'!$A$1:$B$500,2,FALSE)</f>
        <v>New York</v>
      </c>
      <c r="I175" s="14" t="str">
        <f t="shared" si="56"/>
        <v>NY-New York</v>
      </c>
      <c r="J175" s="15">
        <f t="shared" si="57"/>
        <v>30</v>
      </c>
      <c r="K175" s="15">
        <f t="shared" si="58"/>
        <v>1163</v>
      </c>
      <c r="L175" s="16">
        <f t="shared" si="50"/>
        <v>8.8846006207450329E-3</v>
      </c>
      <c r="M175" s="17">
        <f t="shared" si="59"/>
        <v>16.262088398534097</v>
      </c>
      <c r="N175" s="17">
        <f t="shared" si="60"/>
        <v>34.031289640024156</v>
      </c>
      <c r="O175" s="16">
        <f t="shared" si="61"/>
        <v>6.2088398534097422E-2</v>
      </c>
      <c r="P175" s="16">
        <f t="shared" si="62"/>
        <v>3.7687103599758416</v>
      </c>
      <c r="Q175" s="16">
        <f t="shared" si="73"/>
        <v>20</v>
      </c>
      <c r="R175" s="16">
        <f t="shared" si="74"/>
        <v>41</v>
      </c>
      <c r="S175" s="17">
        <f t="shared" si="63"/>
        <v>16.764459346186086</v>
      </c>
      <c r="T175" s="17">
        <f t="shared" si="64"/>
        <v>34.367141659681472</v>
      </c>
      <c r="U175" s="16">
        <f t="shared" si="65"/>
        <v>0.56445934618608717</v>
      </c>
      <c r="V175" s="16">
        <f t="shared" si="66"/>
        <v>3.4328583403185249</v>
      </c>
      <c r="W175" s="16">
        <f t="shared" si="51"/>
        <v>2.6670808547859047E-2</v>
      </c>
      <c r="X175" s="16">
        <f t="shared" si="52"/>
        <v>9.2536072490200464E-3</v>
      </c>
      <c r="Y175" s="17">
        <f t="shared" si="67"/>
        <v>17.417201298839004</v>
      </c>
      <c r="Z175" s="17">
        <f t="shared" si="68"/>
        <v>35.924415796879089</v>
      </c>
      <c r="AA175" s="16">
        <f t="shared" si="69"/>
        <v>1.2172012988390044</v>
      </c>
      <c r="AB175" s="16">
        <f t="shared" si="70"/>
        <v>1.8755842031209085</v>
      </c>
      <c r="AC175" s="16">
        <f t="shared" si="53"/>
        <v>21.373818801375617</v>
      </c>
      <c r="AD175" s="17">
        <f t="shared" si="54"/>
        <v>18.159314125928287</v>
      </c>
      <c r="AE175" s="17">
        <f t="shared" si="55"/>
        <v>36.017835523103386</v>
      </c>
      <c r="AF175" s="16">
        <f t="shared" si="71"/>
        <v>1.9593141259282874</v>
      </c>
      <c r="AG175" s="16">
        <f t="shared" si="72"/>
        <v>1.7821644768966109</v>
      </c>
    </row>
    <row r="176" spans="1:33" x14ac:dyDescent="0.25">
      <c r="A176" s="11" t="s">
        <v>37</v>
      </c>
      <c r="B176" s="12">
        <v>1006</v>
      </c>
      <c r="C176" s="11">
        <v>26.7</v>
      </c>
      <c r="D176" s="27">
        <v>17.399999999999999</v>
      </c>
      <c r="E176" s="27">
        <v>40.700000000000003</v>
      </c>
      <c r="F176" s="11">
        <v>2016</v>
      </c>
      <c r="G176" s="11" t="s">
        <v>6</v>
      </c>
      <c r="H176" s="14" t="str">
        <f>VLOOKUP(A176,'Data Key'!$A$1:$B$500,2,FALSE)</f>
        <v>Oklahoma</v>
      </c>
      <c r="I176" s="14" t="str">
        <f t="shared" si="56"/>
        <v>OK-Oklahoma</v>
      </c>
      <c r="J176" s="15">
        <f t="shared" si="57"/>
        <v>27</v>
      </c>
      <c r="K176" s="15">
        <f t="shared" si="58"/>
        <v>979</v>
      </c>
      <c r="L176" s="16">
        <f t="shared" si="50"/>
        <v>9.9867539017599663E-3</v>
      </c>
      <c r="M176" s="17">
        <f t="shared" si="59"/>
        <v>16.852212301023332</v>
      </c>
      <c r="N176" s="17">
        <f t="shared" si="60"/>
        <v>36.825720104543272</v>
      </c>
      <c r="O176" s="16">
        <f t="shared" si="61"/>
        <v>0.54778769897666635</v>
      </c>
      <c r="P176" s="16">
        <f t="shared" si="62"/>
        <v>3.8742798954567306</v>
      </c>
      <c r="Q176" s="16">
        <f t="shared" si="73"/>
        <v>17</v>
      </c>
      <c r="R176" s="16">
        <f t="shared" si="74"/>
        <v>37</v>
      </c>
      <c r="S176" s="17">
        <f t="shared" si="63"/>
        <v>16.898608349900595</v>
      </c>
      <c r="T176" s="17">
        <f t="shared" si="64"/>
        <v>36.779324055666002</v>
      </c>
      <c r="U176" s="16">
        <f t="shared" si="65"/>
        <v>0.50139165009940356</v>
      </c>
      <c r="V176" s="16">
        <f t="shared" si="66"/>
        <v>3.9206759443340005</v>
      </c>
      <c r="W176" s="16">
        <f t="shared" si="51"/>
        <v>2.8638881041902417E-2</v>
      </c>
      <c r="X176" s="16">
        <f t="shared" si="52"/>
        <v>1.0442126890542741E-2</v>
      </c>
      <c r="Y176" s="17">
        <f t="shared" si="67"/>
        <v>18.196754151359677</v>
      </c>
      <c r="Z176" s="17">
        <f t="shared" si="68"/>
        <v>39.081007932445154</v>
      </c>
      <c r="AA176" s="16">
        <f t="shared" si="69"/>
        <v>0.79675415135967853</v>
      </c>
      <c r="AB176" s="16">
        <f t="shared" si="70"/>
        <v>1.6189920675548493</v>
      </c>
      <c r="AC176" s="16">
        <f t="shared" si="53"/>
        <v>20.27868686176447</v>
      </c>
      <c r="AD176" s="17">
        <f t="shared" si="54"/>
        <v>19.093478299040999</v>
      </c>
      <c r="AE176" s="17">
        <f t="shared" si="55"/>
        <v>39.17453823635649</v>
      </c>
      <c r="AF176" s="16">
        <f t="shared" si="71"/>
        <v>1.6934782990410007</v>
      </c>
      <c r="AG176" s="16">
        <f t="shared" si="72"/>
        <v>1.5254617636435128</v>
      </c>
    </row>
    <row r="177" spans="1:33" x14ac:dyDescent="0.25">
      <c r="A177" s="11" t="s">
        <v>30</v>
      </c>
      <c r="B177" s="12">
        <v>1290</v>
      </c>
      <c r="C177" s="11">
        <v>28.9</v>
      </c>
      <c r="D177" s="27">
        <v>16.3</v>
      </c>
      <c r="E177" s="27">
        <v>50.7</v>
      </c>
      <c r="F177" s="11">
        <v>2016</v>
      </c>
      <c r="G177" s="11" t="s">
        <v>6</v>
      </c>
      <c r="H177" s="14" t="str">
        <f>VLOOKUP(A177,'Data Key'!$A$1:$B$500,2,FALSE)</f>
        <v>Oregon</v>
      </c>
      <c r="I177" s="14" t="str">
        <f t="shared" si="56"/>
        <v>OR-Oregon</v>
      </c>
      <c r="J177" s="15">
        <f t="shared" si="57"/>
        <v>37</v>
      </c>
      <c r="K177" s="15">
        <f t="shared" si="58"/>
        <v>1253</v>
      </c>
      <c r="L177" s="16">
        <f t="shared" si="50"/>
        <v>9.1083544570688228E-3</v>
      </c>
      <c r="M177" s="17">
        <f t="shared" si="59"/>
        <v>19.573816085566836</v>
      </c>
      <c r="N177" s="17">
        <f t="shared" si="60"/>
        <v>37.790524999704481</v>
      </c>
      <c r="O177" s="16">
        <f t="shared" si="61"/>
        <v>3.2738160855668355</v>
      </c>
      <c r="P177" s="16">
        <f t="shared" si="62"/>
        <v>12.909475000295522</v>
      </c>
      <c r="Q177" s="16">
        <f t="shared" si="73"/>
        <v>26</v>
      </c>
      <c r="R177" s="16">
        <f t="shared" si="74"/>
        <v>49</v>
      </c>
      <c r="S177" s="17">
        <f t="shared" si="63"/>
        <v>20.155038759689923</v>
      </c>
      <c r="T177" s="17">
        <f t="shared" si="64"/>
        <v>37.984496124031011</v>
      </c>
      <c r="U177" s="16">
        <f t="shared" si="65"/>
        <v>3.855038759689922</v>
      </c>
      <c r="V177" s="16">
        <f t="shared" si="66"/>
        <v>12.715503875968992</v>
      </c>
      <c r="W177" s="16">
        <f t="shared" si="51"/>
        <v>3.0081529035112527E-2</v>
      </c>
      <c r="X177" s="16">
        <f t="shared" si="52"/>
        <v>9.4113225159051482E-3</v>
      </c>
      <c r="Y177" s="17">
        <f t="shared" si="67"/>
        <v>20.67020651920738</v>
      </c>
      <c r="Z177" s="17">
        <f t="shared" si="68"/>
        <v>39.492851551017672</v>
      </c>
      <c r="AA177" s="16">
        <f t="shared" si="69"/>
        <v>4.3702065192073789</v>
      </c>
      <c r="AB177" s="16">
        <f t="shared" si="70"/>
        <v>11.207148448982331</v>
      </c>
      <c r="AC177" s="16">
        <f t="shared" si="53"/>
        <v>23.658839733287699</v>
      </c>
      <c r="AD177" s="17">
        <f t="shared" si="54"/>
        <v>21.325108540618292</v>
      </c>
      <c r="AE177" s="17">
        <f t="shared" si="55"/>
        <v>39.610841751588495</v>
      </c>
      <c r="AF177" s="16">
        <f t="shared" si="71"/>
        <v>5.0251085406182909</v>
      </c>
      <c r="AG177" s="16">
        <f t="shared" si="72"/>
        <v>11.089158248411508</v>
      </c>
    </row>
    <row r="178" spans="1:33" x14ac:dyDescent="0.25">
      <c r="A178" s="11" t="s">
        <v>22</v>
      </c>
      <c r="B178" s="12">
        <v>1304</v>
      </c>
      <c r="C178" s="11">
        <v>37.9</v>
      </c>
      <c r="D178" s="27">
        <v>24.3</v>
      </c>
      <c r="E178" s="27">
        <v>58.6</v>
      </c>
      <c r="F178" s="11">
        <v>2016</v>
      </c>
      <c r="G178" s="11" t="s">
        <v>6</v>
      </c>
      <c r="H178" s="14" t="str">
        <f>VLOOKUP(A178,'Data Key'!$A$1:$B$500,2,FALSE)</f>
        <v>Pennsylvania</v>
      </c>
      <c r="I178" s="14" t="str">
        <f t="shared" si="56"/>
        <v>PA-Pennsylvania</v>
      </c>
      <c r="J178" s="15">
        <f t="shared" si="57"/>
        <v>49</v>
      </c>
      <c r="K178" s="15">
        <f t="shared" si="58"/>
        <v>1255</v>
      </c>
      <c r="L178" s="16">
        <f t="shared" si="50"/>
        <v>1.0321708905154972E-2</v>
      </c>
      <c r="M178" s="17">
        <f t="shared" si="59"/>
        <v>27.254978211409444</v>
      </c>
      <c r="N178" s="17">
        <f t="shared" si="60"/>
        <v>47.898396021719385</v>
      </c>
      <c r="O178" s="16">
        <f t="shared" si="61"/>
        <v>2.9549782114094434</v>
      </c>
      <c r="P178" s="16">
        <f t="shared" si="62"/>
        <v>10.701603978280616</v>
      </c>
      <c r="Q178" s="16">
        <f t="shared" si="73"/>
        <v>36</v>
      </c>
      <c r="R178" s="16">
        <f t="shared" si="74"/>
        <v>63</v>
      </c>
      <c r="S178" s="17">
        <f t="shared" si="63"/>
        <v>27.607361963190183</v>
      </c>
      <c r="T178" s="17">
        <f t="shared" si="64"/>
        <v>48.312883435582819</v>
      </c>
      <c r="U178" s="16">
        <f t="shared" si="65"/>
        <v>3.3073619631901821</v>
      </c>
      <c r="V178" s="16">
        <f t="shared" si="66"/>
        <v>10.287116564417182</v>
      </c>
      <c r="W178" s="16">
        <f t="shared" si="51"/>
        <v>3.8934940521202978E-2</v>
      </c>
      <c r="X178" s="16">
        <f t="shared" si="52"/>
        <v>1.0570859155345105E-2</v>
      </c>
      <c r="Y178" s="17">
        <f t="shared" si="67"/>
        <v>28.364081365857871</v>
      </c>
      <c r="Z178" s="17">
        <f t="shared" si="68"/>
        <v>49.505799676548087</v>
      </c>
      <c r="AA178" s="16">
        <f t="shared" si="69"/>
        <v>4.0640813658578701</v>
      </c>
      <c r="AB178" s="16">
        <f t="shared" si="70"/>
        <v>9.0942003234519149</v>
      </c>
      <c r="AC178" s="16">
        <f t="shared" si="53"/>
        <v>27.060705946369513</v>
      </c>
      <c r="AD178" s="17">
        <f t="shared" si="54"/>
        <v>28.971689329476369</v>
      </c>
      <c r="AE178" s="17">
        <f t="shared" si="55"/>
        <v>49.662810385365425</v>
      </c>
      <c r="AF178" s="16">
        <f t="shared" si="71"/>
        <v>4.6716893294763686</v>
      </c>
      <c r="AG178" s="16">
        <f t="shared" si="72"/>
        <v>8.9371896146345762</v>
      </c>
    </row>
    <row r="179" spans="1:33" x14ac:dyDescent="0.25">
      <c r="A179" s="11" t="s">
        <v>38</v>
      </c>
      <c r="B179" s="12">
        <v>1113</v>
      </c>
      <c r="C179" s="11">
        <v>26.9</v>
      </c>
      <c r="D179" s="27">
        <v>18.399999999999999</v>
      </c>
      <c r="E179" s="27">
        <v>39.299999999999997</v>
      </c>
      <c r="F179" s="11">
        <v>2016</v>
      </c>
      <c r="G179" s="11" t="s">
        <v>6</v>
      </c>
      <c r="H179" s="14" t="str">
        <f>VLOOKUP(A179,'Data Key'!$A$1:$B$500,2,FALSE)</f>
        <v>Rhode Island</v>
      </c>
      <c r="I179" s="14" t="str">
        <f t="shared" si="56"/>
        <v>RI-Rhode Island</v>
      </c>
      <c r="J179" s="15">
        <f t="shared" si="57"/>
        <v>30</v>
      </c>
      <c r="K179" s="15">
        <f t="shared" si="58"/>
        <v>1083</v>
      </c>
      <c r="L179" s="16">
        <f t="shared" si="50"/>
        <v>9.5143735862395634E-3</v>
      </c>
      <c r="M179" s="17">
        <f t="shared" si="59"/>
        <v>17.439804311334562</v>
      </c>
      <c r="N179" s="17">
        <f t="shared" si="60"/>
        <v>36.468551483813684</v>
      </c>
      <c r="O179" s="16">
        <f t="shared" si="61"/>
        <v>0.96019568866543636</v>
      </c>
      <c r="P179" s="16">
        <f t="shared" si="62"/>
        <v>2.8314485161863132</v>
      </c>
      <c r="Q179" s="16">
        <f t="shared" si="73"/>
        <v>20</v>
      </c>
      <c r="R179" s="16">
        <f t="shared" si="74"/>
        <v>41</v>
      </c>
      <c r="S179" s="17">
        <f t="shared" si="63"/>
        <v>17.969451931716083</v>
      </c>
      <c r="T179" s="17">
        <f t="shared" si="64"/>
        <v>36.837376460017971</v>
      </c>
      <c r="U179" s="16">
        <f t="shared" si="65"/>
        <v>0.43054806828391534</v>
      </c>
      <c r="V179" s="16">
        <f t="shared" si="66"/>
        <v>2.462623539982026</v>
      </c>
      <c r="W179" s="16">
        <f t="shared" si="51"/>
        <v>2.8581253998264989E-2</v>
      </c>
      <c r="X179" s="16">
        <f t="shared" si="52"/>
        <v>9.9058965684186758E-3</v>
      </c>
      <c r="Y179" s="17">
        <f t="shared" si="67"/>
        <v>18.675357429846315</v>
      </c>
      <c r="Z179" s="17">
        <f t="shared" si="68"/>
        <v>38.48715056668366</v>
      </c>
      <c r="AA179" s="16">
        <f t="shared" si="69"/>
        <v>0.27535742984631639</v>
      </c>
      <c r="AB179" s="16">
        <f t="shared" si="70"/>
        <v>0.81284943331633741</v>
      </c>
      <c r="AC179" s="16">
        <f t="shared" si="53"/>
        <v>21.35496347439085</v>
      </c>
      <c r="AD179" s="17">
        <f t="shared" si="54"/>
        <v>19.46851766777263</v>
      </c>
      <c r="AE179" s="17">
        <f t="shared" si="55"/>
        <v>38.58937256237887</v>
      </c>
      <c r="AF179" s="16">
        <f t="shared" si="71"/>
        <v>1.0685176677726318</v>
      </c>
      <c r="AG179" s="16">
        <f t="shared" si="72"/>
        <v>0.71062743762112746</v>
      </c>
    </row>
    <row r="180" spans="1:33" x14ac:dyDescent="0.25">
      <c r="A180" s="11" t="s">
        <v>15</v>
      </c>
      <c r="B180" s="12">
        <v>1123</v>
      </c>
      <c r="C180" s="11">
        <v>20.9</v>
      </c>
      <c r="D180" s="27">
        <v>12.1</v>
      </c>
      <c r="E180" s="27">
        <v>35.700000000000003</v>
      </c>
      <c r="F180" s="11">
        <v>2016</v>
      </c>
      <c r="G180" s="11" t="s">
        <v>6</v>
      </c>
      <c r="H180" s="14" t="str">
        <f>VLOOKUP(A180,'Data Key'!$A$1:$B$500,2,FALSE)</f>
        <v>South Carolina</v>
      </c>
      <c r="I180" s="14" t="str">
        <f t="shared" si="56"/>
        <v>SC-South Carolina</v>
      </c>
      <c r="J180" s="15">
        <f t="shared" si="57"/>
        <v>23</v>
      </c>
      <c r="K180" s="15">
        <f t="shared" si="58"/>
        <v>1100</v>
      </c>
      <c r="L180" s="16">
        <f t="shared" si="50"/>
        <v>8.2839738104891376E-3</v>
      </c>
      <c r="M180" s="17">
        <f t="shared" si="59"/>
        <v>12.196881042582989</v>
      </c>
      <c r="N180" s="17">
        <f t="shared" si="60"/>
        <v>28.764828663561264</v>
      </c>
      <c r="O180" s="16">
        <f t="shared" si="61"/>
        <v>9.6881042582989352E-2</v>
      </c>
      <c r="P180" s="16">
        <f t="shared" si="62"/>
        <v>6.9351713364387386</v>
      </c>
      <c r="Q180" s="16">
        <f t="shared" si="73"/>
        <v>15</v>
      </c>
      <c r="R180" s="16">
        <f t="shared" si="74"/>
        <v>33</v>
      </c>
      <c r="S180" s="17">
        <f t="shared" si="63"/>
        <v>13.357079252003562</v>
      </c>
      <c r="T180" s="17">
        <f t="shared" si="64"/>
        <v>29.385574354407836</v>
      </c>
      <c r="U180" s="16">
        <f t="shared" si="65"/>
        <v>1.2570792520035621</v>
      </c>
      <c r="V180" s="16">
        <f t="shared" si="66"/>
        <v>6.3144256455921663</v>
      </c>
      <c r="W180" s="16">
        <f t="shared" si="51"/>
        <v>2.2115559571643795E-2</v>
      </c>
      <c r="X180" s="16">
        <f t="shared" si="52"/>
        <v>8.7395514015355912E-3</v>
      </c>
      <c r="Y180" s="17">
        <f t="shared" si="67"/>
        <v>13.376008170108204</v>
      </c>
      <c r="Z180" s="17">
        <f t="shared" si="68"/>
        <v>30.855110973179386</v>
      </c>
      <c r="AA180" s="16">
        <f t="shared" si="69"/>
        <v>1.276008170108204</v>
      </c>
      <c r="AB180" s="16">
        <f t="shared" si="70"/>
        <v>4.8448890268206171</v>
      </c>
      <c r="AC180" s="16">
        <f t="shared" si="53"/>
        <v>18.80322204558388</v>
      </c>
      <c r="AD180" s="17">
        <f t="shared" si="54"/>
        <v>14.215946939261597</v>
      </c>
      <c r="AE180" s="17">
        <f t="shared" si="55"/>
        <v>30.902608490801029</v>
      </c>
      <c r="AF180" s="16">
        <f t="shared" si="71"/>
        <v>2.1159469392615975</v>
      </c>
      <c r="AG180" s="16">
        <f t="shared" si="72"/>
        <v>4.7973915091989738</v>
      </c>
    </row>
    <row r="181" spans="1:33" x14ac:dyDescent="0.25">
      <c r="A181" s="11" t="s">
        <v>27</v>
      </c>
      <c r="B181" s="12">
        <v>1108</v>
      </c>
      <c r="C181" s="11">
        <v>20.100000000000001</v>
      </c>
      <c r="D181" s="27">
        <v>11.6</v>
      </c>
      <c r="E181" s="27">
        <v>34.700000000000003</v>
      </c>
      <c r="F181" s="11">
        <v>2016</v>
      </c>
      <c r="G181" s="11" t="s">
        <v>6</v>
      </c>
      <c r="H181" s="14" t="str">
        <f>VLOOKUP(A181,'Data Key'!$A$1:$B$500,2,FALSE)</f>
        <v>Tennessee</v>
      </c>
      <c r="I181" s="14" t="str">
        <f t="shared" si="56"/>
        <v>TN-Tennessee</v>
      </c>
      <c r="J181" s="15">
        <f t="shared" si="57"/>
        <v>22</v>
      </c>
      <c r="K181" s="15">
        <f t="shared" si="58"/>
        <v>1086</v>
      </c>
      <c r="L181" s="16">
        <f t="shared" si="50"/>
        <v>8.2141892301672414E-3</v>
      </c>
      <c r="M181" s="17">
        <f t="shared" si="59"/>
        <v>11.641406437702797</v>
      </c>
      <c r="N181" s="17">
        <f t="shared" si="60"/>
        <v>28.069784898037277</v>
      </c>
      <c r="O181" s="16">
        <f t="shared" si="61"/>
        <v>4.140643770279695E-2</v>
      </c>
      <c r="P181" s="16">
        <f t="shared" si="62"/>
        <v>6.630215101962726</v>
      </c>
      <c r="Q181" s="16">
        <f t="shared" si="73"/>
        <v>14</v>
      </c>
      <c r="R181" s="16">
        <f t="shared" si="74"/>
        <v>32</v>
      </c>
      <c r="S181" s="17">
        <f t="shared" si="63"/>
        <v>12.635379061371841</v>
      </c>
      <c r="T181" s="17">
        <f t="shared" si="64"/>
        <v>28.880866425992778</v>
      </c>
      <c r="U181" s="16">
        <f t="shared" si="65"/>
        <v>1.0353790613718417</v>
      </c>
      <c r="V181" s="16">
        <f t="shared" si="66"/>
        <v>5.8191335740072248</v>
      </c>
      <c r="W181" s="16">
        <f t="shared" si="51"/>
        <v>2.1514514700431531E-2</v>
      </c>
      <c r="X181" s="16">
        <f t="shared" si="52"/>
        <v>8.6871933306399887E-3</v>
      </c>
      <c r="Y181" s="17">
        <f t="shared" si="67"/>
        <v>12.827321369791543</v>
      </c>
      <c r="Z181" s="17">
        <f t="shared" si="68"/>
        <v>30.201708031071522</v>
      </c>
      <c r="AA181" s="16">
        <f t="shared" si="69"/>
        <v>1.227321369791543</v>
      </c>
      <c r="AB181" s="16">
        <f t="shared" si="70"/>
        <v>4.4982919689284806</v>
      </c>
      <c r="AC181" s="16">
        <f t="shared" si="53"/>
        <v>18.404122999160681</v>
      </c>
      <c r="AD181" s="17">
        <f t="shared" si="54"/>
        <v>13.687803949052979</v>
      </c>
      <c r="AE181" s="17">
        <f t="shared" si="55"/>
        <v>30.240634258764164</v>
      </c>
      <c r="AF181" s="16">
        <f t="shared" si="71"/>
        <v>2.0878039490529794</v>
      </c>
      <c r="AG181" s="16">
        <f t="shared" si="72"/>
        <v>4.459365741235839</v>
      </c>
    </row>
    <row r="182" spans="1:33" x14ac:dyDescent="0.25">
      <c r="A182" s="11" t="s">
        <v>23</v>
      </c>
      <c r="B182" s="12">
        <v>1325</v>
      </c>
      <c r="C182" s="11">
        <v>26.3</v>
      </c>
      <c r="D182" s="27">
        <v>17.7</v>
      </c>
      <c r="E182" s="27">
        <v>38.9</v>
      </c>
      <c r="F182" s="11">
        <v>2016</v>
      </c>
      <c r="G182" s="11" t="s">
        <v>6</v>
      </c>
      <c r="H182" s="14" t="str">
        <f>VLOOKUP(A182,'Data Key'!$A$1:$B$500,2,FALSE)</f>
        <v>Utah</v>
      </c>
      <c r="I182" s="14" t="str">
        <f t="shared" si="56"/>
        <v>UT-Utah</v>
      </c>
      <c r="J182" s="15">
        <f t="shared" si="57"/>
        <v>35</v>
      </c>
      <c r="K182" s="15">
        <f t="shared" si="58"/>
        <v>1290</v>
      </c>
      <c r="L182" s="16">
        <f t="shared" si="50"/>
        <v>8.6348172595539646E-3</v>
      </c>
      <c r="M182" s="17">
        <f t="shared" si="59"/>
        <v>17.780277080068679</v>
      </c>
      <c r="N182" s="17">
        <f t="shared" si="60"/>
        <v>35.04991159917661</v>
      </c>
      <c r="O182" s="16">
        <f t="shared" si="61"/>
        <v>8.0277080068679396E-2</v>
      </c>
      <c r="P182" s="16">
        <f t="shared" si="62"/>
        <v>3.8500884008233882</v>
      </c>
      <c r="Q182" s="16">
        <f t="shared" si="73"/>
        <v>24</v>
      </c>
      <c r="R182" s="16">
        <f t="shared" si="74"/>
        <v>47</v>
      </c>
      <c r="S182" s="17">
        <f t="shared" si="63"/>
        <v>18.113207547169811</v>
      </c>
      <c r="T182" s="17">
        <f t="shared" si="64"/>
        <v>35.471698113207545</v>
      </c>
      <c r="U182" s="16">
        <f t="shared" si="65"/>
        <v>0.41320754716981156</v>
      </c>
      <c r="V182" s="16">
        <f t="shared" si="66"/>
        <v>3.428301886792454</v>
      </c>
      <c r="W182" s="16">
        <f t="shared" si="51"/>
        <v>2.7784149241635699E-2</v>
      </c>
      <c r="X182" s="16">
        <f t="shared" si="52"/>
        <v>8.9415447808180622E-3</v>
      </c>
      <c r="Y182" s="17">
        <f t="shared" si="67"/>
        <v>18.842604460817636</v>
      </c>
      <c r="Z182" s="17">
        <f t="shared" si="68"/>
        <v>36.725694022453766</v>
      </c>
      <c r="AA182" s="16">
        <f t="shared" si="69"/>
        <v>1.1426044608176369</v>
      </c>
      <c r="AB182" s="16">
        <f t="shared" si="70"/>
        <v>2.1743059775462328</v>
      </c>
      <c r="AC182" s="16">
        <f t="shared" si="53"/>
        <v>23.045063772969204</v>
      </c>
      <c r="AD182" s="17">
        <f t="shared" si="54"/>
        <v>19.489305779822914</v>
      </c>
      <c r="AE182" s="17">
        <f t="shared" si="55"/>
        <v>36.831527923780548</v>
      </c>
      <c r="AF182" s="16">
        <f t="shared" si="71"/>
        <v>1.7893057798229144</v>
      </c>
      <c r="AG182" s="16">
        <f t="shared" si="72"/>
        <v>2.0684720762194502</v>
      </c>
    </row>
    <row r="183" spans="1:33" x14ac:dyDescent="0.25">
      <c r="A183" s="11" t="s">
        <v>54</v>
      </c>
      <c r="B183" s="12">
        <v>1364</v>
      </c>
      <c r="C183" s="11">
        <v>32.5</v>
      </c>
      <c r="D183" s="27">
        <v>22.4</v>
      </c>
      <c r="E183" s="27">
        <v>46.9</v>
      </c>
      <c r="F183" s="11">
        <v>2016</v>
      </c>
      <c r="G183" s="11" t="s">
        <v>6</v>
      </c>
      <c r="H183" s="14" t="str">
        <f>VLOOKUP(A183,'Data Key'!$A$1:$B$500,2,FALSE)</f>
        <v>Virginia</v>
      </c>
      <c r="I183" s="14" t="str">
        <f t="shared" si="56"/>
        <v>VA-Virginia</v>
      </c>
      <c r="J183" s="15">
        <f t="shared" si="57"/>
        <v>44</v>
      </c>
      <c r="K183" s="15">
        <f t="shared" si="58"/>
        <v>1320</v>
      </c>
      <c r="L183" s="16">
        <f t="shared" si="50"/>
        <v>9.3764801678557514E-3</v>
      </c>
      <c r="M183" s="17">
        <f t="shared" si="59"/>
        <v>22.881584348273282</v>
      </c>
      <c r="N183" s="17">
        <f t="shared" si="60"/>
        <v>41.634544683984778</v>
      </c>
      <c r="O183" s="16">
        <f t="shared" si="61"/>
        <v>0.48158434827328378</v>
      </c>
      <c r="P183" s="16">
        <f t="shared" si="62"/>
        <v>5.2654553160152204</v>
      </c>
      <c r="Q183" s="16">
        <f t="shared" si="73"/>
        <v>32</v>
      </c>
      <c r="R183" s="16">
        <f t="shared" si="74"/>
        <v>58</v>
      </c>
      <c r="S183" s="17">
        <f t="shared" si="63"/>
        <v>23.460410557184751</v>
      </c>
      <c r="T183" s="17">
        <f t="shared" si="64"/>
        <v>42.521994134897362</v>
      </c>
      <c r="U183" s="16">
        <f t="shared" si="65"/>
        <v>1.0604105571847526</v>
      </c>
      <c r="V183" s="16">
        <f t="shared" si="66"/>
        <v>4.3780058651026366</v>
      </c>
      <c r="W183" s="16">
        <f t="shared" si="51"/>
        <v>3.3571675367946759E-2</v>
      </c>
      <c r="X183" s="16">
        <f t="shared" si="52"/>
        <v>9.6350228438439045E-3</v>
      </c>
      <c r="Y183" s="17">
        <f t="shared" si="67"/>
        <v>23.936652524102854</v>
      </c>
      <c r="Z183" s="17">
        <f t="shared" si="68"/>
        <v>43.206698211790666</v>
      </c>
      <c r="AA183" s="16">
        <f t="shared" si="69"/>
        <v>1.5366525241028555</v>
      </c>
      <c r="AB183" s="16">
        <f t="shared" si="70"/>
        <v>3.6933017882093324</v>
      </c>
      <c r="AC183" s="16">
        <f t="shared" si="53"/>
        <v>25.726521797544923</v>
      </c>
      <c r="AD183" s="17">
        <f t="shared" si="54"/>
        <v>24.533156452580915</v>
      </c>
      <c r="AE183" s="17">
        <f t="shared" si="55"/>
        <v>43.341273162046242</v>
      </c>
      <c r="AF183" s="16">
        <f t="shared" si="71"/>
        <v>2.1331564525809164</v>
      </c>
      <c r="AG183" s="16">
        <f t="shared" si="72"/>
        <v>3.5587268379537562</v>
      </c>
    </row>
    <row r="184" spans="1:33" x14ac:dyDescent="0.25">
      <c r="A184" s="11" t="s">
        <v>55</v>
      </c>
      <c r="B184" s="12">
        <v>1362</v>
      </c>
      <c r="C184" s="11">
        <v>18.5</v>
      </c>
      <c r="D184" s="27">
        <v>11.3</v>
      </c>
      <c r="E184" s="27">
        <v>30</v>
      </c>
      <c r="F184" s="11">
        <v>2016</v>
      </c>
      <c r="G184" s="11" t="s">
        <v>6</v>
      </c>
      <c r="H184" s="14" t="str">
        <f>VLOOKUP(A184,'Data Key'!$A$1:$B$500,2,FALSE)</f>
        <v>Vermont</v>
      </c>
      <c r="I184" s="14" t="str">
        <f t="shared" si="56"/>
        <v>VT-Vermont</v>
      </c>
      <c r="J184" s="15">
        <f t="shared" si="57"/>
        <v>25</v>
      </c>
      <c r="K184" s="15">
        <f t="shared" si="58"/>
        <v>1337</v>
      </c>
      <c r="L184" s="16">
        <f t="shared" si="50"/>
        <v>7.1288280192729533E-3</v>
      </c>
      <c r="M184" s="17">
        <f t="shared" si="59"/>
        <v>11.226531745778441</v>
      </c>
      <c r="N184" s="17">
        <f t="shared" si="60"/>
        <v>25.484187784324348</v>
      </c>
      <c r="O184" s="16">
        <f t="shared" si="61"/>
        <v>7.3468254221559448E-2</v>
      </c>
      <c r="P184" s="16">
        <f t="shared" si="62"/>
        <v>4.5158122156756519</v>
      </c>
      <c r="Q184" s="16">
        <f t="shared" si="73"/>
        <v>16</v>
      </c>
      <c r="R184" s="16">
        <f t="shared" si="74"/>
        <v>35</v>
      </c>
      <c r="S184" s="17">
        <f t="shared" si="63"/>
        <v>11.747430249632894</v>
      </c>
      <c r="T184" s="17">
        <f t="shared" si="64"/>
        <v>25.697503671071953</v>
      </c>
      <c r="U184" s="16">
        <f t="shared" si="65"/>
        <v>0.4474302496328928</v>
      </c>
      <c r="V184" s="16">
        <f t="shared" si="66"/>
        <v>4.3024963289280471</v>
      </c>
      <c r="W184" s="16">
        <f t="shared" si="51"/>
        <v>1.9709995795259557E-2</v>
      </c>
      <c r="X184" s="16">
        <f t="shared" si="52"/>
        <v>7.4944581939268302E-3</v>
      </c>
      <c r="Y184" s="17">
        <f t="shared" si="67"/>
        <v>12.215537601332727</v>
      </c>
      <c r="Z184" s="17">
        <f t="shared" si="68"/>
        <v>27.204453989186391</v>
      </c>
      <c r="AA184" s="16">
        <f t="shared" si="69"/>
        <v>0.91553760133272633</v>
      </c>
      <c r="AB184" s="16">
        <f t="shared" si="70"/>
        <v>2.7955460108136094</v>
      </c>
      <c r="AC184" s="16">
        <f t="shared" si="53"/>
        <v>19.607341977224362</v>
      </c>
      <c r="AD184" s="17">
        <f t="shared" si="54"/>
        <v>12.898318694283848</v>
      </c>
      <c r="AE184" s="17">
        <f t="shared" si="55"/>
        <v>27.253822292888835</v>
      </c>
      <c r="AF184" s="16">
        <f t="shared" si="71"/>
        <v>1.5983186942838472</v>
      </c>
      <c r="AG184" s="16">
        <f t="shared" si="72"/>
        <v>2.7461777071111655</v>
      </c>
    </row>
    <row r="185" spans="1:33" x14ac:dyDescent="0.25">
      <c r="A185" s="11" t="s">
        <v>24</v>
      </c>
      <c r="B185" s="12">
        <v>1461</v>
      </c>
      <c r="C185" s="11">
        <v>28.9</v>
      </c>
      <c r="D185" s="27">
        <v>16.399999999999999</v>
      </c>
      <c r="E185" s="27">
        <v>50.5</v>
      </c>
      <c r="F185" s="11">
        <v>2016</v>
      </c>
      <c r="G185" s="11" t="s">
        <v>6</v>
      </c>
      <c r="H185" s="14" t="str">
        <f>VLOOKUP(A185,'Data Key'!$A$1:$B$500,2,FALSE)</f>
        <v>Wisconsin</v>
      </c>
      <c r="I185" s="14" t="str">
        <f t="shared" si="56"/>
        <v>WI-Wisconsin</v>
      </c>
      <c r="J185" s="15">
        <f t="shared" si="57"/>
        <v>42</v>
      </c>
      <c r="K185" s="15">
        <f t="shared" si="58"/>
        <v>1419</v>
      </c>
      <c r="L185" s="16">
        <f t="shared" si="50"/>
        <v>8.5681805619748658E-3</v>
      </c>
      <c r="M185" s="17">
        <f t="shared" si="59"/>
        <v>20.179252702912194</v>
      </c>
      <c r="N185" s="17">
        <f t="shared" si="60"/>
        <v>37.315613826861927</v>
      </c>
      <c r="O185" s="16">
        <f t="shared" si="61"/>
        <v>3.7792527029121956</v>
      </c>
      <c r="P185" s="16">
        <f t="shared" si="62"/>
        <v>13.184386173138073</v>
      </c>
      <c r="Q185" s="16">
        <f t="shared" si="73"/>
        <v>30</v>
      </c>
      <c r="R185" s="16">
        <f t="shared" si="74"/>
        <v>55</v>
      </c>
      <c r="S185" s="17">
        <f t="shared" si="63"/>
        <v>20.533880903490761</v>
      </c>
      <c r="T185" s="17">
        <f t="shared" si="64"/>
        <v>37.64544832306639</v>
      </c>
      <c r="U185" s="16">
        <f t="shared" si="65"/>
        <v>4.1338809034907626</v>
      </c>
      <c r="V185" s="16">
        <f t="shared" si="66"/>
        <v>12.85455167693361</v>
      </c>
      <c r="W185" s="16">
        <f t="shared" si="51"/>
        <v>2.9983264841306787E-2</v>
      </c>
      <c r="X185" s="16">
        <f t="shared" si="52"/>
        <v>8.8199222804729756E-3</v>
      </c>
      <c r="Y185" s="17">
        <f t="shared" si="67"/>
        <v>21.163342560833811</v>
      </c>
      <c r="Z185" s="17">
        <f t="shared" si="68"/>
        <v>38.803187121779764</v>
      </c>
      <c r="AA185" s="16">
        <f t="shared" si="69"/>
        <v>4.7633425608338129</v>
      </c>
      <c r="AB185" s="16">
        <f t="shared" si="70"/>
        <v>11.696812878220236</v>
      </c>
      <c r="AC185" s="16">
        <f t="shared" si="53"/>
        <v>25.185819015324153</v>
      </c>
      <c r="AD185" s="17">
        <f t="shared" si="54"/>
        <v>21.727825704980212</v>
      </c>
      <c r="AE185" s="17">
        <f t="shared" si="55"/>
        <v>38.921371712068655</v>
      </c>
      <c r="AF185" s="16">
        <f t="shared" si="71"/>
        <v>5.3278257049802136</v>
      </c>
      <c r="AG185" s="16">
        <f t="shared" si="72"/>
        <v>11.578628287931345</v>
      </c>
    </row>
    <row r="186" spans="1:33" x14ac:dyDescent="0.25">
      <c r="A186" s="11" t="s">
        <v>16</v>
      </c>
      <c r="B186" s="12">
        <v>1016</v>
      </c>
      <c r="C186" s="11">
        <v>30.2</v>
      </c>
      <c r="D186" s="27">
        <v>19.3</v>
      </c>
      <c r="E186" s="27">
        <v>47</v>
      </c>
      <c r="F186" s="11">
        <v>2016</v>
      </c>
      <c r="G186" s="11" t="s">
        <v>6</v>
      </c>
      <c r="H186" s="14" t="str">
        <f>VLOOKUP(A186,'Data Key'!$A$1:$B$500,2,FALSE)</f>
        <v>West Virginia</v>
      </c>
      <c r="I186" s="14" t="str">
        <f t="shared" si="56"/>
        <v>WV-West Virginia</v>
      </c>
      <c r="J186" s="15">
        <f t="shared" si="57"/>
        <v>31</v>
      </c>
      <c r="K186" s="15">
        <f t="shared" si="58"/>
        <v>985</v>
      </c>
      <c r="L186" s="16">
        <f t="shared" si="50"/>
        <v>1.0575635920409682E-2</v>
      </c>
      <c r="M186" s="17">
        <f t="shared" si="59"/>
        <v>19.936175103212367</v>
      </c>
      <c r="N186" s="17">
        <f t="shared" si="60"/>
        <v>41.087446944031726</v>
      </c>
      <c r="O186" s="16">
        <f t="shared" si="61"/>
        <v>0.63617510321236637</v>
      </c>
      <c r="P186" s="16">
        <f t="shared" si="62"/>
        <v>5.9125530559682744</v>
      </c>
      <c r="Q186" s="16">
        <f t="shared" si="73"/>
        <v>20</v>
      </c>
      <c r="R186" s="16">
        <f t="shared" si="74"/>
        <v>42</v>
      </c>
      <c r="S186" s="17">
        <f t="shared" si="63"/>
        <v>19.685039370078741</v>
      </c>
      <c r="T186" s="17">
        <f t="shared" si="64"/>
        <v>41.338582677165356</v>
      </c>
      <c r="U186" s="16">
        <f t="shared" si="65"/>
        <v>0.38503937007874001</v>
      </c>
      <c r="V186" s="16">
        <f t="shared" si="66"/>
        <v>5.6614173228346445</v>
      </c>
      <c r="W186" s="16">
        <f t="shared" si="51"/>
        <v>3.2280242311795548E-2</v>
      </c>
      <c r="X186" s="16">
        <f t="shared" si="52"/>
        <v>1.0989519648462827E-2</v>
      </c>
      <c r="Y186" s="17">
        <f t="shared" si="67"/>
        <v>21.290722663332719</v>
      </c>
      <c r="Z186" s="17">
        <f t="shared" si="68"/>
        <v>43.269761960258379</v>
      </c>
      <c r="AA186" s="16">
        <f t="shared" si="69"/>
        <v>1.9907226633327184</v>
      </c>
      <c r="AB186" s="16">
        <f t="shared" si="70"/>
        <v>3.7302380397416215</v>
      </c>
      <c r="AC186" s="16">
        <f t="shared" si="53"/>
        <v>21.664390532884145</v>
      </c>
      <c r="AD186" s="17">
        <f t="shared" si="54"/>
        <v>22.149064394798696</v>
      </c>
      <c r="AE186" s="17">
        <f t="shared" si="55"/>
        <v>43.391964794176474</v>
      </c>
      <c r="AF186" s="16">
        <f t="shared" si="71"/>
        <v>2.8490643947986953</v>
      </c>
      <c r="AG186" s="16">
        <f t="shared" si="72"/>
        <v>3.6080352058235263</v>
      </c>
    </row>
    <row r="187" spans="1:33" x14ac:dyDescent="0.25">
      <c r="A187" s="11" t="s">
        <v>17</v>
      </c>
      <c r="B187" s="12">
        <v>252812</v>
      </c>
      <c r="C187" s="11">
        <v>1.5</v>
      </c>
      <c r="D187" s="27">
        <v>1.3</v>
      </c>
      <c r="E187" s="27">
        <v>1.6</v>
      </c>
      <c r="F187" s="11">
        <v>2000</v>
      </c>
      <c r="G187" s="11" t="s">
        <v>8</v>
      </c>
      <c r="H187" s="14" t="str">
        <f>VLOOKUP(A187,'Data Key'!$A$1:$B$500,2,FALSE)</f>
        <v>Alabama</v>
      </c>
      <c r="I187" s="14" t="str">
        <f t="shared" si="56"/>
        <v>AL-Alabama</v>
      </c>
      <c r="J187" s="15">
        <f t="shared" si="57"/>
        <v>379</v>
      </c>
      <c r="K187" s="15">
        <f t="shared" si="58"/>
        <v>252433</v>
      </c>
      <c r="L187" s="16">
        <f t="shared" si="50"/>
        <v>1.5081489419930587E-4</v>
      </c>
      <c r="M187" s="17">
        <f t="shared" si="59"/>
        <v>1.348322804960544</v>
      </c>
      <c r="N187" s="17">
        <f t="shared" si="60"/>
        <v>1.6499525933591559</v>
      </c>
      <c r="O187" s="16">
        <f t="shared" si="61"/>
        <v>4.8322804960543975E-2</v>
      </c>
      <c r="P187" s="16">
        <f t="shared" si="62"/>
        <v>4.9952593359155806E-2</v>
      </c>
      <c r="Q187" s="16">
        <f t="shared" si="73"/>
        <v>342</v>
      </c>
      <c r="R187" s="16">
        <f t="shared" si="74"/>
        <v>418</v>
      </c>
      <c r="S187" s="17">
        <f t="shared" si="63"/>
        <v>1.3527838868408144</v>
      </c>
      <c r="T187" s="17">
        <f t="shared" si="64"/>
        <v>1.6534025283609954</v>
      </c>
      <c r="U187" s="16">
        <f t="shared" si="65"/>
        <v>5.2783886840814365E-2</v>
      </c>
      <c r="V187" s="16">
        <f t="shared" si="66"/>
        <v>5.3402528360995349E-2</v>
      </c>
      <c r="W187" s="16">
        <f t="shared" si="51"/>
        <v>1.5067122661789074E-3</v>
      </c>
      <c r="X187" s="16">
        <f t="shared" si="52"/>
        <v>1.5138330914707198E-4</v>
      </c>
      <c r="Y187" s="17">
        <f t="shared" si="67"/>
        <v>1.3553289570318354</v>
      </c>
      <c r="Z187" s="17">
        <f t="shared" si="68"/>
        <v>1.6580955753259794</v>
      </c>
      <c r="AA187" s="16">
        <f t="shared" si="69"/>
        <v>5.532895703183538E-2</v>
      </c>
      <c r="AB187" s="16">
        <f t="shared" si="70"/>
        <v>5.809557532597931E-2</v>
      </c>
      <c r="AC187" s="16">
        <f t="shared" si="53"/>
        <v>76.30214954437001</v>
      </c>
      <c r="AD187" s="17">
        <f t="shared" si="54"/>
        <v>1.3577853850351966</v>
      </c>
      <c r="AE187" s="17">
        <f t="shared" si="55"/>
        <v>1.659594595660941</v>
      </c>
      <c r="AF187" s="16">
        <f t="shared" si="71"/>
        <v>5.778538503519659E-2</v>
      </c>
      <c r="AG187" s="16">
        <f t="shared" si="72"/>
        <v>5.9594595660940941E-2</v>
      </c>
    </row>
    <row r="188" spans="1:33" x14ac:dyDescent="0.25">
      <c r="A188" s="11" t="s">
        <v>41</v>
      </c>
      <c r="B188" s="12">
        <v>50342</v>
      </c>
      <c r="C188" s="11">
        <v>3.3</v>
      </c>
      <c r="D188" s="27">
        <v>2.8</v>
      </c>
      <c r="E188" s="27">
        <v>3.8</v>
      </c>
      <c r="F188" s="11">
        <v>2000</v>
      </c>
      <c r="G188" s="11" t="s">
        <v>8</v>
      </c>
      <c r="H188" s="14" t="str">
        <f>VLOOKUP(A188,'Data Key'!$A$1:$B$500,2,FALSE)</f>
        <v>Alaska</v>
      </c>
      <c r="I188" s="14" t="str">
        <f t="shared" si="56"/>
        <v>AK-Alaska</v>
      </c>
      <c r="J188" s="15">
        <f t="shared" si="57"/>
        <v>166</v>
      </c>
      <c r="K188" s="15">
        <f t="shared" si="58"/>
        <v>50176</v>
      </c>
      <c r="L188" s="16">
        <f t="shared" si="50"/>
        <v>5.0078862467995962E-4</v>
      </c>
      <c r="M188" s="17">
        <f t="shared" si="59"/>
        <v>2.7966568482849601</v>
      </c>
      <c r="N188" s="17">
        <f t="shared" si="60"/>
        <v>3.7982340976448792</v>
      </c>
      <c r="O188" s="16">
        <f t="shared" si="61"/>
        <v>3.3431517150397383E-3</v>
      </c>
      <c r="P188" s="16">
        <f t="shared" si="62"/>
        <v>1.765902355120641E-3</v>
      </c>
      <c r="Q188" s="16">
        <f t="shared" si="73"/>
        <v>141</v>
      </c>
      <c r="R188" s="16">
        <f t="shared" si="74"/>
        <v>192</v>
      </c>
      <c r="S188" s="17">
        <f t="shared" si="63"/>
        <v>2.8008422390846608</v>
      </c>
      <c r="T188" s="17">
        <f t="shared" si="64"/>
        <v>3.8139128362003891</v>
      </c>
      <c r="U188" s="16">
        <f t="shared" si="65"/>
        <v>8.4223908466096731E-4</v>
      </c>
      <c r="V188" s="16">
        <f t="shared" si="66"/>
        <v>1.39128362003893E-2</v>
      </c>
      <c r="W188" s="16">
        <f t="shared" si="51"/>
        <v>3.3353445795060196E-3</v>
      </c>
      <c r="X188" s="16">
        <f t="shared" si="52"/>
        <v>5.0505327351521969E-4</v>
      </c>
      <c r="Y188" s="17">
        <f t="shared" si="67"/>
        <v>2.8302913059908001</v>
      </c>
      <c r="Z188" s="17">
        <f t="shared" si="68"/>
        <v>3.8403978530212393</v>
      </c>
      <c r="AA188" s="16">
        <f t="shared" si="69"/>
        <v>3.0291305990800321E-2</v>
      </c>
      <c r="AB188" s="16">
        <f t="shared" si="70"/>
        <v>4.0397853021239438E-2</v>
      </c>
      <c r="AC188" s="16">
        <f t="shared" si="53"/>
        <v>50.492001824098473</v>
      </c>
      <c r="AD188" s="17">
        <f t="shared" si="54"/>
        <v>2.8438243229166114</v>
      </c>
      <c r="AE188" s="17">
        <f t="shared" si="55"/>
        <v>3.8467274497895096</v>
      </c>
      <c r="AF188" s="16">
        <f t="shared" si="71"/>
        <v>4.3824322916611536E-2</v>
      </c>
      <c r="AG188" s="16">
        <f t="shared" si="72"/>
        <v>4.6727449789509823E-2</v>
      </c>
    </row>
    <row r="189" spans="1:33" x14ac:dyDescent="0.25">
      <c r="A189" s="11" t="s">
        <v>11</v>
      </c>
      <c r="B189" s="12">
        <v>274759</v>
      </c>
      <c r="C189" s="11">
        <v>3.3</v>
      </c>
      <c r="D189" s="27">
        <v>3.1</v>
      </c>
      <c r="E189" s="27">
        <v>3.5</v>
      </c>
      <c r="F189" s="11">
        <v>2000</v>
      </c>
      <c r="G189" s="11" t="s">
        <v>8</v>
      </c>
      <c r="H189" s="14" t="str">
        <f>VLOOKUP(A189,'Data Key'!$A$1:$B$500,2,FALSE)</f>
        <v>Arizona</v>
      </c>
      <c r="I189" s="14" t="str">
        <f t="shared" si="56"/>
        <v>AZ-Arizona</v>
      </c>
      <c r="J189" s="15">
        <f t="shared" si="57"/>
        <v>907</v>
      </c>
      <c r="K189" s="15">
        <f t="shared" si="58"/>
        <v>273852</v>
      </c>
      <c r="L189" s="16">
        <f t="shared" si="50"/>
        <v>2.1447753145405665E-4</v>
      </c>
      <c r="M189" s="17">
        <f t="shared" si="59"/>
        <v>3.0865972286083978</v>
      </c>
      <c r="N189" s="17">
        <f t="shared" si="60"/>
        <v>3.5155522915165114</v>
      </c>
      <c r="O189" s="16">
        <f t="shared" si="61"/>
        <v>1.3402771391602286E-2</v>
      </c>
      <c r="P189" s="16">
        <f t="shared" si="62"/>
        <v>1.5552291516511385E-2</v>
      </c>
      <c r="Q189" s="16">
        <f t="shared" si="73"/>
        <v>848</v>
      </c>
      <c r="R189" s="16">
        <f t="shared" si="74"/>
        <v>966</v>
      </c>
      <c r="S189" s="17">
        <f t="shared" si="63"/>
        <v>3.0863411207640148</v>
      </c>
      <c r="T189" s="17">
        <f t="shared" si="64"/>
        <v>3.5158083993608944</v>
      </c>
      <c r="U189" s="16">
        <f t="shared" si="65"/>
        <v>1.36588792359853E-2</v>
      </c>
      <c r="V189" s="16">
        <f t="shared" si="66"/>
        <v>1.5808399360894398E-2</v>
      </c>
      <c r="W189" s="16">
        <f t="shared" si="51"/>
        <v>3.3080191068942956E-3</v>
      </c>
      <c r="X189" s="16">
        <f t="shared" si="52"/>
        <v>2.1481303079717859E-4</v>
      </c>
      <c r="Y189" s="17">
        <f t="shared" si="67"/>
        <v>3.093206076097117</v>
      </c>
      <c r="Z189" s="17">
        <f t="shared" si="68"/>
        <v>3.522832137691474</v>
      </c>
      <c r="AA189" s="16">
        <f t="shared" si="69"/>
        <v>6.7939239028831366E-3</v>
      </c>
      <c r="AB189" s="16">
        <f t="shared" si="70"/>
        <v>2.2832137691473964E-2</v>
      </c>
      <c r="AC189" s="16">
        <f t="shared" si="53"/>
        <v>117.88948527830352</v>
      </c>
      <c r="AD189" s="17">
        <f t="shared" si="54"/>
        <v>3.0953093302416517</v>
      </c>
      <c r="AE189" s="17">
        <f t="shared" si="55"/>
        <v>3.524368385870801</v>
      </c>
      <c r="AF189" s="16">
        <f t="shared" si="71"/>
        <v>4.6906697583484203E-3</v>
      </c>
      <c r="AG189" s="16">
        <f t="shared" si="72"/>
        <v>2.4368385870801035E-2</v>
      </c>
    </row>
    <row r="190" spans="1:33" x14ac:dyDescent="0.25">
      <c r="A190" s="11" t="s">
        <v>18</v>
      </c>
      <c r="B190" s="12">
        <v>185692</v>
      </c>
      <c r="C190" s="11">
        <v>5.3</v>
      </c>
      <c r="D190" s="27">
        <v>5</v>
      </c>
      <c r="E190" s="27">
        <v>5.7</v>
      </c>
      <c r="F190" s="11">
        <v>2000</v>
      </c>
      <c r="G190" s="11" t="s">
        <v>8</v>
      </c>
      <c r="H190" s="14" t="str">
        <f>VLOOKUP(A190,'Data Key'!$A$1:$B$500,2,FALSE)</f>
        <v>Arkansas</v>
      </c>
      <c r="I190" s="14" t="str">
        <f t="shared" si="56"/>
        <v>AR-Arkansas</v>
      </c>
      <c r="J190" s="15">
        <f t="shared" si="57"/>
        <v>984</v>
      </c>
      <c r="K190" s="15">
        <f t="shared" si="58"/>
        <v>184708</v>
      </c>
      <c r="L190" s="16">
        <f t="shared" si="50"/>
        <v>3.3021644864405304E-4</v>
      </c>
      <c r="M190" s="17">
        <f t="shared" si="59"/>
        <v>4.9688809815091046</v>
      </c>
      <c r="N190" s="17">
        <f t="shared" si="60"/>
        <v>5.6293138787972099</v>
      </c>
      <c r="O190" s="16">
        <f t="shared" si="61"/>
        <v>3.1119018490895378E-2</v>
      </c>
      <c r="P190" s="16">
        <f t="shared" si="62"/>
        <v>7.0686121202790275E-2</v>
      </c>
      <c r="Q190" s="16">
        <f t="shared" si="73"/>
        <v>923</v>
      </c>
      <c r="R190" s="16">
        <f t="shared" si="74"/>
        <v>1046</v>
      </c>
      <c r="S190" s="17">
        <f t="shared" si="63"/>
        <v>4.9705964715765889</v>
      </c>
      <c r="T190" s="17">
        <f t="shared" si="64"/>
        <v>5.632983650345734</v>
      </c>
      <c r="U190" s="16">
        <f t="shared" si="65"/>
        <v>2.9403528423411096E-2</v>
      </c>
      <c r="V190" s="16">
        <f t="shared" si="66"/>
        <v>6.7016349654266172E-2</v>
      </c>
      <c r="W190" s="16">
        <f t="shared" si="51"/>
        <v>5.3093312250020504E-3</v>
      </c>
      <c r="X190" s="16">
        <f t="shared" si="52"/>
        <v>3.3068842189322699E-4</v>
      </c>
      <c r="Y190" s="17">
        <f t="shared" si="67"/>
        <v>4.9786428031088237</v>
      </c>
      <c r="Z190" s="17">
        <f t="shared" si="68"/>
        <v>5.6400196468952775</v>
      </c>
      <c r="AA190" s="16">
        <f t="shared" si="69"/>
        <v>2.1357196891176322E-2</v>
      </c>
      <c r="AB190" s="16">
        <f t="shared" si="70"/>
        <v>5.9980353104722717E-2</v>
      </c>
      <c r="AC190" s="16">
        <f t="shared" si="53"/>
        <v>122.66627471936121</v>
      </c>
      <c r="AD190" s="17">
        <f t="shared" si="54"/>
        <v>4.9817356424527741</v>
      </c>
      <c r="AE190" s="17">
        <f t="shared" si="55"/>
        <v>5.6423119577633303</v>
      </c>
      <c r="AF190" s="16">
        <f t="shared" si="71"/>
        <v>1.8264357547225885E-2</v>
      </c>
      <c r="AG190" s="16">
        <f t="shared" si="72"/>
        <v>5.7688042236669901E-2</v>
      </c>
    </row>
    <row r="191" spans="1:33" x14ac:dyDescent="0.25">
      <c r="A191" s="11" t="s">
        <v>42</v>
      </c>
      <c r="B191" s="12">
        <v>2406609</v>
      </c>
      <c r="C191" s="11">
        <v>1</v>
      </c>
      <c r="D191" s="27">
        <v>1</v>
      </c>
      <c r="E191" s="27">
        <v>1.1000000000000001</v>
      </c>
      <c r="F191" s="11">
        <v>2000</v>
      </c>
      <c r="G191" s="11" t="s">
        <v>8</v>
      </c>
      <c r="H191" s="14" t="str">
        <f>VLOOKUP(A191,'Data Key'!$A$1:$B$500,2,FALSE)</f>
        <v>California</v>
      </c>
      <c r="I191" s="14" t="str">
        <f t="shared" si="56"/>
        <v>CA-California</v>
      </c>
      <c r="J191" s="15">
        <f t="shared" si="57"/>
        <v>2407</v>
      </c>
      <c r="K191" s="15">
        <f t="shared" si="58"/>
        <v>2404202</v>
      </c>
      <c r="L191" s="16">
        <f t="shared" si="50"/>
        <v>3.9935884575943293E-5</v>
      </c>
      <c r="M191" s="17">
        <f t="shared" si="59"/>
        <v>0.96022658469097955</v>
      </c>
      <c r="N191" s="17">
        <f t="shared" si="60"/>
        <v>1.0400983538428661</v>
      </c>
      <c r="O191" s="16">
        <f t="shared" si="61"/>
        <v>3.9773415309020455E-2</v>
      </c>
      <c r="P191" s="16">
        <f t="shared" si="62"/>
        <v>5.9901646157134003E-2</v>
      </c>
      <c r="Q191" s="16">
        <f t="shared" si="73"/>
        <v>2311</v>
      </c>
      <c r="R191" s="16">
        <f t="shared" si="74"/>
        <v>2503</v>
      </c>
      <c r="S191" s="17">
        <f t="shared" si="63"/>
        <v>0.96027231677434932</v>
      </c>
      <c r="T191" s="17">
        <f t="shared" si="64"/>
        <v>1.0400526217594965</v>
      </c>
      <c r="U191" s="16">
        <f t="shared" si="65"/>
        <v>3.9727683225650678E-2</v>
      </c>
      <c r="V191" s="16">
        <f t="shared" si="66"/>
        <v>5.9947378240503557E-2</v>
      </c>
      <c r="W191" s="16">
        <f t="shared" si="51"/>
        <v>1.0009589776601238E-3</v>
      </c>
      <c r="X191" s="16">
        <f t="shared" si="52"/>
        <v>3.9959674735057209E-5</v>
      </c>
      <c r="Y191" s="17">
        <f t="shared" si="67"/>
        <v>0.96099930292506652</v>
      </c>
      <c r="Z191" s="17">
        <f t="shared" si="68"/>
        <v>1.040918652395181</v>
      </c>
      <c r="AA191" s="16">
        <f t="shared" si="69"/>
        <v>3.9000697074933477E-2</v>
      </c>
      <c r="AB191" s="16">
        <f t="shared" si="70"/>
        <v>5.908134760481909E-2</v>
      </c>
      <c r="AC191" s="16">
        <f t="shared" si="53"/>
        <v>192.23855806280096</v>
      </c>
      <c r="AD191" s="17">
        <f t="shared" si="54"/>
        <v>0.96122708668698409</v>
      </c>
      <c r="AE191" s="17">
        <f t="shared" si="55"/>
        <v>1.0411063903918005</v>
      </c>
      <c r="AF191" s="16">
        <f t="shared" si="71"/>
        <v>3.8772913313015911E-2</v>
      </c>
      <c r="AG191" s="16">
        <f t="shared" si="72"/>
        <v>5.889360960819956E-2</v>
      </c>
    </row>
    <row r="192" spans="1:33" x14ac:dyDescent="0.25">
      <c r="A192" s="11" t="s">
        <v>19</v>
      </c>
      <c r="B192" s="12">
        <v>130820</v>
      </c>
      <c r="C192" s="11">
        <v>1.9</v>
      </c>
      <c r="D192" s="27">
        <v>1.7</v>
      </c>
      <c r="E192" s="27">
        <v>2.2000000000000002</v>
      </c>
      <c r="F192" s="11">
        <v>2000</v>
      </c>
      <c r="G192" s="11" t="s">
        <v>8</v>
      </c>
      <c r="H192" s="14" t="str">
        <f>VLOOKUP(A192,'Data Key'!$A$1:$B$500,2,FALSE)</f>
        <v>Colorado</v>
      </c>
      <c r="I192" s="14" t="str">
        <f t="shared" si="56"/>
        <v>CO-Colorado</v>
      </c>
      <c r="J192" s="15">
        <f t="shared" si="57"/>
        <v>249</v>
      </c>
      <c r="K192" s="15">
        <f t="shared" si="58"/>
        <v>130571</v>
      </c>
      <c r="L192" s="16">
        <f t="shared" si="50"/>
        <v>2.3618913329015234E-4</v>
      </c>
      <c r="M192" s="17">
        <f t="shared" si="59"/>
        <v>1.6671895549838118</v>
      </c>
      <c r="N192" s="17">
        <f t="shared" si="60"/>
        <v>2.1395678215641163</v>
      </c>
      <c r="O192" s="16">
        <f t="shared" si="61"/>
        <v>3.2810445016188128E-2</v>
      </c>
      <c r="P192" s="16">
        <f t="shared" si="62"/>
        <v>6.0432178435883888E-2</v>
      </c>
      <c r="Q192" s="16">
        <f t="shared" si="73"/>
        <v>218</v>
      </c>
      <c r="R192" s="16">
        <f t="shared" si="74"/>
        <v>280</v>
      </c>
      <c r="S192" s="17">
        <f t="shared" si="63"/>
        <v>1.6664118636294145</v>
      </c>
      <c r="T192" s="17">
        <f t="shared" si="64"/>
        <v>2.1403455129185138</v>
      </c>
      <c r="U192" s="16">
        <f t="shared" si="65"/>
        <v>3.3588136370585442E-2</v>
      </c>
      <c r="V192" s="16">
        <f t="shared" si="66"/>
        <v>5.9654487081486351E-2</v>
      </c>
      <c r="W192" s="16">
        <f t="shared" si="51"/>
        <v>1.9180045977271595E-3</v>
      </c>
      <c r="X192" s="16">
        <f t="shared" si="52"/>
        <v>2.3754031545197157E-4</v>
      </c>
      <c r="Y192" s="17">
        <f t="shared" si="67"/>
        <v>1.6804642822751881</v>
      </c>
      <c r="Z192" s="17">
        <f t="shared" si="68"/>
        <v>2.1555449131791309</v>
      </c>
      <c r="AA192" s="16">
        <f t="shared" si="69"/>
        <v>1.9535717724811885E-2</v>
      </c>
      <c r="AB192" s="16">
        <f t="shared" si="70"/>
        <v>4.4455086820869294E-2</v>
      </c>
      <c r="AC192" s="16">
        <f t="shared" si="53"/>
        <v>61.853969859922529</v>
      </c>
      <c r="AD192" s="17">
        <f t="shared" si="54"/>
        <v>1.6854247820707084</v>
      </c>
      <c r="AE192" s="17">
        <f t="shared" si="55"/>
        <v>2.1582282800431503</v>
      </c>
      <c r="AF192" s="16">
        <f t="shared" si="71"/>
        <v>1.4575217929291506E-2</v>
      </c>
      <c r="AG192" s="16">
        <f t="shared" si="72"/>
        <v>4.1771719956849918E-2</v>
      </c>
    </row>
    <row r="193" spans="1:33" x14ac:dyDescent="0.25">
      <c r="A193" s="11" t="s">
        <v>31</v>
      </c>
      <c r="B193" s="12">
        <v>163068</v>
      </c>
      <c r="C193" s="11">
        <v>0.5</v>
      </c>
      <c r="D193" s="27">
        <v>0.4</v>
      </c>
      <c r="E193" s="27">
        <v>0.6</v>
      </c>
      <c r="F193" s="11">
        <v>2000</v>
      </c>
      <c r="G193" s="11" t="s">
        <v>8</v>
      </c>
      <c r="H193" s="14" t="str">
        <f>VLOOKUP(A193,'Data Key'!$A$1:$B$500,2,FALSE)</f>
        <v>Connecticut</v>
      </c>
      <c r="I193" s="14" t="str">
        <f t="shared" si="56"/>
        <v>CT-Connecticut</v>
      </c>
      <c r="J193" s="15">
        <f t="shared" si="57"/>
        <v>82</v>
      </c>
      <c r="K193" s="15">
        <f t="shared" si="58"/>
        <v>162986</v>
      </c>
      <c r="L193" s="16">
        <f t="shared" si="50"/>
        <v>1.0881206465391811E-4</v>
      </c>
      <c r="M193" s="17">
        <f t="shared" si="59"/>
        <v>0.39404563888080363</v>
      </c>
      <c r="N193" s="17">
        <f t="shared" si="60"/>
        <v>0.61166976818863983</v>
      </c>
      <c r="O193" s="16">
        <f t="shared" si="61"/>
        <v>5.9543611191963941E-3</v>
      </c>
      <c r="P193" s="16">
        <f t="shared" si="62"/>
        <v>1.1669768188639851E-2</v>
      </c>
      <c r="Q193" s="16">
        <f t="shared" si="73"/>
        <v>64</v>
      </c>
      <c r="R193" s="16">
        <f t="shared" si="74"/>
        <v>100</v>
      </c>
      <c r="S193" s="17">
        <f t="shared" si="63"/>
        <v>0.39247430519783155</v>
      </c>
      <c r="T193" s="17">
        <f t="shared" si="64"/>
        <v>0.61324110187161185</v>
      </c>
      <c r="U193" s="16">
        <f t="shared" si="65"/>
        <v>7.52569480216847E-3</v>
      </c>
      <c r="V193" s="16">
        <f t="shared" si="66"/>
        <v>1.3241101871611871E-2</v>
      </c>
      <c r="W193" s="16">
        <f t="shared" si="51"/>
        <v>5.1462428252236866E-4</v>
      </c>
      <c r="X193" s="16">
        <f t="shared" si="52"/>
        <v>1.1070290808465067E-4</v>
      </c>
      <c r="Y193" s="17">
        <f t="shared" si="67"/>
        <v>0.40392137443771797</v>
      </c>
      <c r="Z193" s="17">
        <f t="shared" si="68"/>
        <v>0.62532719060701925</v>
      </c>
      <c r="AA193" s="16">
        <f t="shared" si="69"/>
        <v>3.9213744377179505E-3</v>
      </c>
      <c r="AB193" s="16">
        <f t="shared" si="70"/>
        <v>2.5327190607019268E-2</v>
      </c>
      <c r="AC193" s="16">
        <f t="shared" si="53"/>
        <v>35.587167416638685</v>
      </c>
      <c r="AD193" s="17">
        <f t="shared" si="54"/>
        <v>0.4085754174723818</v>
      </c>
      <c r="AE193" s="17">
        <f t="shared" si="55"/>
        <v>0.62680541413078872</v>
      </c>
      <c r="AF193" s="16">
        <f t="shared" si="71"/>
        <v>8.5754174723817744E-3</v>
      </c>
      <c r="AG193" s="16">
        <f t="shared" si="72"/>
        <v>2.6805414130788741E-2</v>
      </c>
    </row>
    <row r="194" spans="1:33" x14ac:dyDescent="0.25">
      <c r="A194" s="11" t="s">
        <v>43</v>
      </c>
      <c r="B194" s="12">
        <v>42834</v>
      </c>
      <c r="C194" s="11">
        <v>3.2</v>
      </c>
      <c r="D194" s="27">
        <v>2.7</v>
      </c>
      <c r="E194" s="27">
        <v>3.8</v>
      </c>
      <c r="F194" s="11">
        <v>2000</v>
      </c>
      <c r="G194" s="11" t="s">
        <v>8</v>
      </c>
      <c r="H194" s="14" t="str">
        <f>VLOOKUP(A194,'Data Key'!$A$1:$B$500,2,FALSE)</f>
        <v>Delaware</v>
      </c>
      <c r="I194" s="14" t="str">
        <f t="shared" si="56"/>
        <v>DE-Delaware</v>
      </c>
      <c r="J194" s="15">
        <f t="shared" si="57"/>
        <v>137</v>
      </c>
      <c r="K194" s="15">
        <f t="shared" si="58"/>
        <v>42697</v>
      </c>
      <c r="L194" s="16">
        <f t="shared" si="50"/>
        <v>5.3471714181326532E-4</v>
      </c>
      <c r="M194" s="17">
        <f t="shared" si="59"/>
        <v>2.6636766575050332</v>
      </c>
      <c r="N194" s="17">
        <f t="shared" si="60"/>
        <v>3.7331109411315637</v>
      </c>
      <c r="O194" s="16">
        <f t="shared" si="61"/>
        <v>3.6323342494966937E-2</v>
      </c>
      <c r="P194" s="16">
        <f t="shared" si="62"/>
        <v>6.6889058868436102E-2</v>
      </c>
      <c r="Q194" s="16">
        <f t="shared" si="73"/>
        <v>115</v>
      </c>
      <c r="R194" s="16">
        <f t="shared" si="74"/>
        <v>160</v>
      </c>
      <c r="S194" s="17">
        <f t="shared" si="63"/>
        <v>2.68478311621609</v>
      </c>
      <c r="T194" s="17">
        <f t="shared" si="64"/>
        <v>3.7353504225615164</v>
      </c>
      <c r="U194" s="16">
        <f t="shared" si="65"/>
        <v>1.5216883783910173E-2</v>
      </c>
      <c r="V194" s="16">
        <f t="shared" si="66"/>
        <v>6.464957743848343E-2</v>
      </c>
      <c r="W194" s="16">
        <f t="shared" si="51"/>
        <v>3.2429441979211124E-3</v>
      </c>
      <c r="X194" s="16">
        <f t="shared" si="52"/>
        <v>5.4023185942916863E-4</v>
      </c>
      <c r="Y194" s="17">
        <f t="shared" si="67"/>
        <v>2.7027123384919438</v>
      </c>
      <c r="Z194" s="17">
        <f t="shared" si="68"/>
        <v>3.7831760573502811</v>
      </c>
      <c r="AA194" s="16">
        <f t="shared" si="69"/>
        <v>2.7123384919436333E-3</v>
      </c>
      <c r="AB194" s="16">
        <f t="shared" si="70"/>
        <v>1.6823942649718759E-2</v>
      </c>
      <c r="AC194" s="16">
        <f t="shared" si="53"/>
        <v>45.885829809824763</v>
      </c>
      <c r="AD194" s="17">
        <f t="shared" si="54"/>
        <v>2.7190402349614855</v>
      </c>
      <c r="AE194" s="17">
        <f t="shared" si="55"/>
        <v>3.7901920074879802</v>
      </c>
      <c r="AF194" s="16">
        <f t="shared" si="71"/>
        <v>1.9040234961485325E-2</v>
      </c>
      <c r="AG194" s="16">
        <f t="shared" si="72"/>
        <v>9.807992512019581E-3</v>
      </c>
    </row>
    <row r="195" spans="1:33" x14ac:dyDescent="0.25">
      <c r="A195" s="11" t="s">
        <v>58</v>
      </c>
      <c r="B195" s="12">
        <v>58590</v>
      </c>
      <c r="C195" s="11">
        <v>0.5</v>
      </c>
      <c r="D195" s="27">
        <v>0.4</v>
      </c>
      <c r="E195" s="27">
        <v>0.8</v>
      </c>
      <c r="F195" s="11">
        <v>2000</v>
      </c>
      <c r="G195" s="11" t="s">
        <v>8</v>
      </c>
      <c r="H195" s="14" t="str">
        <f>VLOOKUP(A195,'Data Key'!$A$1:$B$500,2,FALSE)</f>
        <v>District of Columbia</v>
      </c>
      <c r="I195" s="14" t="str">
        <f t="shared" si="56"/>
        <v>DC-District of Columbia</v>
      </c>
      <c r="J195" s="15">
        <f t="shared" si="57"/>
        <v>29</v>
      </c>
      <c r="K195" s="15">
        <f t="shared" si="58"/>
        <v>58561</v>
      </c>
      <c r="L195" s="16">
        <f t="shared" ref="L195:L258" si="75">_xlfn.NORM.S.INV(0.975)*SQRT(J195/B195*(1-J195/B195)/B195)</f>
        <v>1.801009837633389E-4</v>
      </c>
      <c r="M195" s="17">
        <f t="shared" si="59"/>
        <v>0.3148640273307044</v>
      </c>
      <c r="N195" s="17">
        <f t="shared" si="60"/>
        <v>0.67506599485738217</v>
      </c>
      <c r="O195" s="16">
        <f t="shared" si="61"/>
        <v>8.5135972669295623E-2</v>
      </c>
      <c r="P195" s="16">
        <f t="shared" si="62"/>
        <v>0.12493400514261788</v>
      </c>
      <c r="Q195" s="16">
        <f t="shared" si="73"/>
        <v>19</v>
      </c>
      <c r="R195" s="16">
        <f t="shared" si="74"/>
        <v>40</v>
      </c>
      <c r="S195" s="17">
        <f t="shared" si="63"/>
        <v>0.32428742106161462</v>
      </c>
      <c r="T195" s="17">
        <f t="shared" si="64"/>
        <v>0.68271036012971498</v>
      </c>
      <c r="U195" s="16">
        <f t="shared" si="65"/>
        <v>7.57125789383854E-2</v>
      </c>
      <c r="V195" s="16">
        <f t="shared" si="66"/>
        <v>0.11728963987028507</v>
      </c>
      <c r="W195" s="16">
        <f t="shared" ref="W195:W258" si="76">((J195/B195)+_xlfn.NORM.S.INV(0.975)^2/(2*B195))/(1+_xlfn.NORM.S.INV(0.975)^2/B195)</f>
        <v>5.2771295823090744E-4</v>
      </c>
      <c r="X195" s="16">
        <f t="shared" ref="X195:X258" si="77">_xlfn.NORM.S.INV(0.975)*SQRT(W195*(1-W195)/B195+(_xlfn.NORM.S.INV(0.975)^2/(4*B195^2)))/(1+_xlfn.NORM.S.INV(0.975)^2/B195)</f>
        <v>1.888155475606663E-4</v>
      </c>
      <c r="Y195" s="17">
        <f t="shared" si="67"/>
        <v>0.33889741067024115</v>
      </c>
      <c r="Z195" s="17">
        <f t="shared" si="68"/>
        <v>0.71652850579157368</v>
      </c>
      <c r="AA195" s="16">
        <f t="shared" si="69"/>
        <v>6.1102589329758872E-2</v>
      </c>
      <c r="AB195" s="16">
        <f t="shared" si="70"/>
        <v>8.3471494208426367E-2</v>
      </c>
      <c r="AC195" s="16">
        <f t="shared" ref="AC195:AC258" si="78">_xlfn.NORM.S.INV(0.975)*SQRT(_xlfn.NORM.S.INV(0.975)^2-1/B195+4*B195*(J195/B195)*(1-(J195/B195))+(4*(J195/B195)-2))</f>
        <v>21.271344349660918</v>
      </c>
      <c r="AD195" s="17">
        <f t="shared" ref="AD195:AD258" si="79">1000*(2*B195*(J195/B195)+_xlfn.NORM.S.INV(0.975)^2+1-AC195)/(2*B195+2*_xlfn.NORM.S.INV(0.975)^2)</f>
        <v>0.35473108978738283</v>
      </c>
      <c r="AE195" s="17">
        <f t="shared" ref="AE195:AE258" si="80">1000*(2*B195*(J195/B195)+_xlfn.NORM.S.INV(0.975)^2+1+AC195)/(2*B195+2*_xlfn.NORM.S.INV(0.975)^2)</f>
        <v>0.71776146670182794</v>
      </c>
      <c r="AF195" s="16">
        <f t="shared" si="71"/>
        <v>4.5268910212617197E-2</v>
      </c>
      <c r="AG195" s="16">
        <f t="shared" si="72"/>
        <v>8.2238533298172101E-2</v>
      </c>
    </row>
    <row r="196" spans="1:33" x14ac:dyDescent="0.25">
      <c r="A196" s="11" t="s">
        <v>25</v>
      </c>
      <c r="B196" s="12">
        <v>801638</v>
      </c>
      <c r="C196" s="11">
        <v>1.7</v>
      </c>
      <c r="D196" s="27">
        <v>1.6</v>
      </c>
      <c r="E196" s="27">
        <v>1.8</v>
      </c>
      <c r="F196" s="11">
        <v>2000</v>
      </c>
      <c r="G196" s="11" t="s">
        <v>8</v>
      </c>
      <c r="H196" s="14" t="str">
        <f>VLOOKUP(A196,'Data Key'!$A$1:$B$500,2,FALSE)</f>
        <v>Florida</v>
      </c>
      <c r="I196" s="14" t="str">
        <f t="shared" ref="I196:I259" si="81">CONCATENATE(A196,"-",H196)</f>
        <v>FL-Florida</v>
      </c>
      <c r="J196" s="15">
        <f t="shared" ref="J196:J259" si="82">ROUND(B196*C196/1000,0)</f>
        <v>1363</v>
      </c>
      <c r="K196" s="15">
        <f t="shared" ref="K196:K259" si="83">B196-J196</f>
        <v>800275</v>
      </c>
      <c r="L196" s="16">
        <f t="shared" si="75"/>
        <v>9.0187884545891308E-5</v>
      </c>
      <c r="M196" s="17">
        <f t="shared" ref="M196:M259" si="84">1000*(J196/B196-L196)</f>
        <v>1.6100808152911923</v>
      </c>
      <c r="N196" s="17">
        <f t="shared" ref="N196:N259" si="85">1000*(J196/B196+L196)</f>
        <v>1.7904565843829747</v>
      </c>
      <c r="O196" s="16">
        <f t="shared" ref="O196:O259" si="86">ABS($D196-M196)</f>
        <v>1.0080815291192202E-2</v>
      </c>
      <c r="P196" s="16">
        <f t="shared" ref="P196:P259" si="87">ABS($E196-N196)</f>
        <v>9.5434156170253193E-3</v>
      </c>
      <c r="Q196" s="16">
        <f t="shared" si="73"/>
        <v>1291</v>
      </c>
      <c r="R196" s="16">
        <f t="shared" si="74"/>
        <v>1436</v>
      </c>
      <c r="S196" s="17">
        <f t="shared" ref="S196:S259" si="88">1000*Q196/B196</f>
        <v>1.6104525983049707</v>
      </c>
      <c r="T196" s="17">
        <f t="shared" ref="T196:T259" si="89">1000*R196/B196</f>
        <v>1.7913322472238093</v>
      </c>
      <c r="U196" s="16">
        <f t="shared" ref="U196:U259" si="90">ABS($D196-S196)</f>
        <v>1.0452598304970584E-2</v>
      </c>
      <c r="V196" s="16">
        <f t="shared" ref="V196:V259" si="91">ABS($E196-T196)</f>
        <v>8.6677527761906958E-3</v>
      </c>
      <c r="W196" s="16">
        <f t="shared" si="76"/>
        <v>1.7026565466274519E-3</v>
      </c>
      <c r="X196" s="16">
        <f t="shared" si="77"/>
        <v>9.0282450655906486E-5</v>
      </c>
      <c r="Y196" s="17">
        <f t="shared" ref="Y196:Y259" si="92">1000*(W196-X196)</f>
        <v>1.6123740959715456</v>
      </c>
      <c r="Z196" s="17">
        <f t="shared" ref="Z196:Z259" si="93">1000*(W196+X196)</f>
        <v>1.7929389972833583</v>
      </c>
      <c r="AA196" s="16">
        <f t="shared" ref="AA196:AA259" si="94">ABS($D196-Y196)</f>
        <v>1.2374095971545485E-2</v>
      </c>
      <c r="AB196" s="16">
        <f t="shared" ref="AB196:AB259" si="95">ABS($E196-Z196)</f>
        <v>7.0610027166417844E-3</v>
      </c>
      <c r="AC196" s="16">
        <f t="shared" si="78"/>
        <v>144.62061988328705</v>
      </c>
      <c r="AD196" s="17">
        <f t="shared" si="79"/>
        <v>1.6130775024361412</v>
      </c>
      <c r="AE196" s="17">
        <f t="shared" si="80"/>
        <v>1.7934830306956289</v>
      </c>
      <c r="AF196" s="16">
        <f t="shared" ref="AF196:AF259" si="96">ABS($D196-AD196)</f>
        <v>1.3077502436141142E-2</v>
      </c>
      <c r="AG196" s="16">
        <f t="shared" ref="AG196:AG259" si="97">ABS($E196-AE196)</f>
        <v>6.5169693043711785E-3</v>
      </c>
    </row>
    <row r="197" spans="1:33" x14ac:dyDescent="0.25">
      <c r="A197" s="11" t="s">
        <v>12</v>
      </c>
      <c r="B197" s="12">
        <v>460568</v>
      </c>
      <c r="C197" s="11">
        <v>2.2999999999999998</v>
      </c>
      <c r="D197" s="27">
        <v>2.1</v>
      </c>
      <c r="E197" s="27">
        <v>2.4</v>
      </c>
      <c r="F197" s="11">
        <v>2000</v>
      </c>
      <c r="G197" s="11" t="s">
        <v>8</v>
      </c>
      <c r="H197" s="14" t="str">
        <f>VLOOKUP(A197,'Data Key'!$A$1:$B$500,2,FALSE)</f>
        <v>Georgia</v>
      </c>
      <c r="I197" s="14" t="str">
        <f t="shared" si="81"/>
        <v>GA-Georgia</v>
      </c>
      <c r="J197" s="15">
        <f t="shared" si="82"/>
        <v>1059</v>
      </c>
      <c r="K197" s="15">
        <f t="shared" si="83"/>
        <v>459509</v>
      </c>
      <c r="L197" s="16">
        <f t="shared" si="75"/>
        <v>1.3832556150809411E-4</v>
      </c>
      <c r="M197" s="17">
        <f t="shared" si="84"/>
        <v>2.1610091729936514</v>
      </c>
      <c r="N197" s="17">
        <f t="shared" si="85"/>
        <v>2.4376602960098399</v>
      </c>
      <c r="O197" s="16">
        <f t="shared" si="86"/>
        <v>6.1009172993651273E-2</v>
      </c>
      <c r="P197" s="16">
        <f t="shared" si="87"/>
        <v>3.766029600984E-2</v>
      </c>
      <c r="Q197" s="16">
        <f t="shared" ref="Q197:Q260" si="98">_xlfn.BINOM.INV(B197, C197/1000, 0.025)</f>
        <v>996</v>
      </c>
      <c r="R197" s="16">
        <f t="shared" ref="R197:R260" si="99">_xlfn.BINOM.INV(B197, C197/1000, 0.975)</f>
        <v>1123</v>
      </c>
      <c r="S197" s="17">
        <f t="shared" si="88"/>
        <v>2.1625471157353529</v>
      </c>
      <c r="T197" s="17">
        <f t="shared" si="89"/>
        <v>2.4382935853120493</v>
      </c>
      <c r="U197" s="16">
        <f t="shared" si="90"/>
        <v>6.2547115735352765E-2</v>
      </c>
      <c r="V197" s="16">
        <f t="shared" si="91"/>
        <v>3.8293585312049405E-2</v>
      </c>
      <c r="W197" s="16">
        <f t="shared" si="76"/>
        <v>2.3034858710640543E-3</v>
      </c>
      <c r="X197" s="16">
        <f t="shared" si="77"/>
        <v>1.3851172062451545E-4</v>
      </c>
      <c r="Y197" s="17">
        <f t="shared" si="92"/>
        <v>2.164974150439539</v>
      </c>
      <c r="Z197" s="17">
        <f t="shared" si="93"/>
        <v>2.4419975916885699</v>
      </c>
      <c r="AA197" s="16">
        <f t="shared" si="94"/>
        <v>6.4974150439538914E-2</v>
      </c>
      <c r="AB197" s="16">
        <f t="shared" si="95"/>
        <v>4.199759168856998E-2</v>
      </c>
      <c r="AC197" s="16">
        <f t="shared" si="78"/>
        <v>127.44454886745508</v>
      </c>
      <c r="AD197" s="17">
        <f t="shared" si="79"/>
        <v>2.166216787844645</v>
      </c>
      <c r="AE197" s="17">
        <f t="shared" si="80"/>
        <v>2.4429261682179342</v>
      </c>
      <c r="AF197" s="16">
        <f t="shared" si="96"/>
        <v>6.6216787844644909E-2</v>
      </c>
      <c r="AG197" s="16">
        <f t="shared" si="97"/>
        <v>4.2926168217934269E-2</v>
      </c>
    </row>
    <row r="198" spans="1:33" x14ac:dyDescent="0.25">
      <c r="A198" s="11" t="s">
        <v>56</v>
      </c>
      <c r="B198" s="12">
        <v>62623</v>
      </c>
      <c r="C198" s="11">
        <v>0.7</v>
      </c>
      <c r="D198" s="27">
        <v>0.5</v>
      </c>
      <c r="E198" s="27">
        <v>1</v>
      </c>
      <c r="F198" s="11">
        <v>2000</v>
      </c>
      <c r="G198" s="11" t="s">
        <v>8</v>
      </c>
      <c r="H198" s="14" t="str">
        <f>VLOOKUP(A198,'Data Key'!$A$1:$B$500,2,FALSE)</f>
        <v>Hawaii</v>
      </c>
      <c r="I198" s="14" t="str">
        <f t="shared" si="81"/>
        <v>HI-Hawaii</v>
      </c>
      <c r="J198" s="15">
        <f t="shared" si="82"/>
        <v>44</v>
      </c>
      <c r="K198" s="15">
        <f t="shared" si="83"/>
        <v>62579</v>
      </c>
      <c r="L198" s="16">
        <f t="shared" si="75"/>
        <v>2.0753336852544221E-4</v>
      </c>
      <c r="M198" s="17">
        <f t="shared" si="84"/>
        <v>0.49508388072802695</v>
      </c>
      <c r="N198" s="17">
        <f t="shared" si="85"/>
        <v>0.91015061777891149</v>
      </c>
      <c r="O198" s="16">
        <f t="shared" si="86"/>
        <v>4.9161192719730518E-3</v>
      </c>
      <c r="P198" s="16">
        <f t="shared" si="87"/>
        <v>8.9849382221088514E-2</v>
      </c>
      <c r="Q198" s="16">
        <f t="shared" si="98"/>
        <v>31</v>
      </c>
      <c r="R198" s="16">
        <f t="shared" si="99"/>
        <v>57</v>
      </c>
      <c r="S198" s="17">
        <f t="shared" si="88"/>
        <v>0.49502578924676238</v>
      </c>
      <c r="T198" s="17">
        <f t="shared" si="89"/>
        <v>0.91020870926017594</v>
      </c>
      <c r="U198" s="16">
        <f t="shared" si="90"/>
        <v>4.9742107532376179E-3</v>
      </c>
      <c r="V198" s="16">
        <f t="shared" si="91"/>
        <v>8.9791290739824059E-2</v>
      </c>
      <c r="W198" s="16">
        <f t="shared" si="76"/>
        <v>7.3324357960063372E-4</v>
      </c>
      <c r="X198" s="16">
        <f t="shared" si="77"/>
        <v>2.1419897505269933E-4</v>
      </c>
      <c r="Y198" s="17">
        <f t="shared" si="92"/>
        <v>0.51904460454793433</v>
      </c>
      <c r="Z198" s="17">
        <f t="shared" si="93"/>
        <v>0.94744255465333305</v>
      </c>
      <c r="AA198" s="16">
        <f t="shared" si="94"/>
        <v>1.904460454793433E-2</v>
      </c>
      <c r="AB198" s="16">
        <f t="shared" si="95"/>
        <v>5.2557445346666953E-2</v>
      </c>
      <c r="AC198" s="16">
        <f t="shared" si="78"/>
        <v>26.128649762085601</v>
      </c>
      <c r="AD198" s="17">
        <f t="shared" si="79"/>
        <v>0.53262153658567069</v>
      </c>
      <c r="AE198" s="17">
        <f t="shared" si="80"/>
        <v>0.94983321696821232</v>
      </c>
      <c r="AF198" s="16">
        <f t="shared" si="96"/>
        <v>3.2621536585670685E-2</v>
      </c>
      <c r="AG198" s="16">
        <f t="shared" si="97"/>
        <v>5.0166783031787676E-2</v>
      </c>
    </row>
    <row r="199" spans="1:33" x14ac:dyDescent="0.25">
      <c r="A199" s="11" t="s">
        <v>32</v>
      </c>
      <c r="B199" s="12">
        <v>66850</v>
      </c>
      <c r="C199" s="11">
        <v>6.2</v>
      </c>
      <c r="D199" s="27">
        <v>5.6</v>
      </c>
      <c r="E199" s="27">
        <v>6.8</v>
      </c>
      <c r="F199" s="11">
        <v>2000</v>
      </c>
      <c r="G199" s="11" t="s">
        <v>8</v>
      </c>
      <c r="H199" s="14" t="str">
        <f>VLOOKUP(A199,'Data Key'!$A$1:$B$500,2,FALSE)</f>
        <v>Idaho</v>
      </c>
      <c r="I199" s="14" t="str">
        <f t="shared" si="81"/>
        <v>ID-Idaho</v>
      </c>
      <c r="J199" s="15">
        <f t="shared" si="82"/>
        <v>414</v>
      </c>
      <c r="K199" s="15">
        <f t="shared" si="83"/>
        <v>66436</v>
      </c>
      <c r="L199" s="16">
        <f t="shared" si="75"/>
        <v>5.9469992317524758E-4</v>
      </c>
      <c r="M199" s="17">
        <f t="shared" si="84"/>
        <v>5.5982694111553428</v>
      </c>
      <c r="N199" s="17">
        <f t="shared" si="85"/>
        <v>6.7876692575058382</v>
      </c>
      <c r="O199" s="16">
        <f t="shared" si="86"/>
        <v>1.7305888446568218E-3</v>
      </c>
      <c r="P199" s="16">
        <f t="shared" si="87"/>
        <v>1.2330742494161662E-2</v>
      </c>
      <c r="Q199" s="16">
        <f t="shared" si="98"/>
        <v>375</v>
      </c>
      <c r="R199" s="16">
        <f t="shared" si="99"/>
        <v>455</v>
      </c>
      <c r="S199" s="17">
        <f t="shared" si="88"/>
        <v>5.6095736724008978</v>
      </c>
      <c r="T199" s="17">
        <f t="shared" si="89"/>
        <v>6.8062827225130889</v>
      </c>
      <c r="U199" s="16">
        <f t="shared" si="90"/>
        <v>9.5736724008981255E-3</v>
      </c>
      <c r="V199" s="16">
        <f t="shared" si="91"/>
        <v>6.2827225130890341E-3</v>
      </c>
      <c r="W199" s="16">
        <f t="shared" si="76"/>
        <v>6.2213437602764779E-3</v>
      </c>
      <c r="X199" s="16">
        <f t="shared" si="77"/>
        <v>5.9671003177866756E-4</v>
      </c>
      <c r="Y199" s="17">
        <f t="shared" si="92"/>
        <v>5.6246337284978098</v>
      </c>
      <c r="Z199" s="17">
        <f t="shared" si="93"/>
        <v>6.8180537920551458</v>
      </c>
      <c r="AA199" s="16">
        <f t="shared" si="94"/>
        <v>2.4633728497810203E-2</v>
      </c>
      <c r="AB199" s="16">
        <f t="shared" si="95"/>
        <v>1.8053792055146012E-2</v>
      </c>
      <c r="AC199" s="16">
        <f t="shared" si="78"/>
        <v>79.556448495688485</v>
      </c>
      <c r="AD199" s="17">
        <f t="shared" si="79"/>
        <v>5.6338199412893815</v>
      </c>
      <c r="AE199" s="17">
        <f t="shared" si="80"/>
        <v>6.8238255828454033</v>
      </c>
      <c r="AF199" s="16">
        <f t="shared" si="96"/>
        <v>3.3819941289381816E-2</v>
      </c>
      <c r="AG199" s="16">
        <f t="shared" si="97"/>
        <v>2.3825582845403481E-2</v>
      </c>
    </row>
    <row r="200" spans="1:33" x14ac:dyDescent="0.25">
      <c r="A200" s="11" t="s">
        <v>45</v>
      </c>
      <c r="B200" s="12">
        <v>706643</v>
      </c>
      <c r="C200" s="11">
        <v>1.9</v>
      </c>
      <c r="D200" s="27">
        <v>1.8</v>
      </c>
      <c r="E200" s="27">
        <v>2</v>
      </c>
      <c r="F200" s="11">
        <v>2000</v>
      </c>
      <c r="G200" s="11" t="s">
        <v>8</v>
      </c>
      <c r="H200" s="14" t="str">
        <f>VLOOKUP(A200,'Data Key'!$A$1:$B$500,2,FALSE)</f>
        <v>Illinois</v>
      </c>
      <c r="I200" s="14" t="str">
        <f t="shared" si="81"/>
        <v>IL-Illinois</v>
      </c>
      <c r="J200" s="15">
        <f t="shared" si="82"/>
        <v>1343</v>
      </c>
      <c r="K200" s="15">
        <f t="shared" si="83"/>
        <v>705300</v>
      </c>
      <c r="L200" s="16">
        <f t="shared" si="75"/>
        <v>1.0154836783619233E-4</v>
      </c>
      <c r="M200" s="17">
        <f t="shared" si="84"/>
        <v>1.7989869802815983</v>
      </c>
      <c r="N200" s="17">
        <f t="shared" si="85"/>
        <v>2.002083715953983</v>
      </c>
      <c r="O200" s="16">
        <f t="shared" si="86"/>
        <v>1.0130197184017309E-3</v>
      </c>
      <c r="P200" s="16">
        <f t="shared" si="87"/>
        <v>2.0837159539830452E-3</v>
      </c>
      <c r="Q200" s="16">
        <f t="shared" si="98"/>
        <v>1271</v>
      </c>
      <c r="R200" s="16">
        <f t="shared" si="99"/>
        <v>1415</v>
      </c>
      <c r="S200" s="17">
        <f t="shared" si="88"/>
        <v>1.7986451433043276</v>
      </c>
      <c r="T200" s="17">
        <f t="shared" si="89"/>
        <v>2.0024255529312538</v>
      </c>
      <c r="U200" s="16">
        <f t="shared" si="90"/>
        <v>1.3548566956724795E-3</v>
      </c>
      <c r="V200" s="16">
        <f t="shared" si="91"/>
        <v>2.4255529312537938E-3</v>
      </c>
      <c r="W200" s="16">
        <f t="shared" si="76"/>
        <v>1.9032431060384514E-3</v>
      </c>
      <c r="X200" s="16">
        <f t="shared" si="77"/>
        <v>1.0165633620796478E-4</v>
      </c>
      <c r="Y200" s="17">
        <f t="shared" si="92"/>
        <v>1.8015867698304866</v>
      </c>
      <c r="Z200" s="17">
        <f t="shared" si="93"/>
        <v>2.0048994422464164</v>
      </c>
      <c r="AA200" s="16">
        <f t="shared" si="94"/>
        <v>1.5867698304865563E-3</v>
      </c>
      <c r="AB200" s="16">
        <f t="shared" si="95"/>
        <v>4.8994422464163634E-3</v>
      </c>
      <c r="AC200" s="16">
        <f t="shared" si="78"/>
        <v>143.54163096945436</v>
      </c>
      <c r="AD200" s="17">
        <f t="shared" si="79"/>
        <v>1.8023853489478039</v>
      </c>
      <c r="AE200" s="17">
        <f t="shared" si="80"/>
        <v>2.0055159971696557</v>
      </c>
      <c r="AF200" s="16">
        <f t="shared" si="96"/>
        <v>2.3853489478038448E-3</v>
      </c>
      <c r="AG200" s="16">
        <f t="shared" si="97"/>
        <v>5.5159971696556731E-3</v>
      </c>
    </row>
    <row r="201" spans="1:33" x14ac:dyDescent="0.25">
      <c r="A201" s="11" t="s">
        <v>33</v>
      </c>
      <c r="B201" s="12">
        <v>318736</v>
      </c>
      <c r="C201" s="11">
        <v>2.8</v>
      </c>
      <c r="D201" s="27">
        <v>2.6</v>
      </c>
      <c r="E201" s="27">
        <v>3</v>
      </c>
      <c r="F201" s="11">
        <v>2000</v>
      </c>
      <c r="G201" s="11" t="s">
        <v>8</v>
      </c>
      <c r="H201" s="14" t="str">
        <f>VLOOKUP(A201,'Data Key'!$A$1:$B$500,2,FALSE)</f>
        <v>Indiana</v>
      </c>
      <c r="I201" s="14" t="str">
        <f t="shared" si="81"/>
        <v>IN-Indiana</v>
      </c>
      <c r="J201" s="15">
        <f t="shared" si="82"/>
        <v>892</v>
      </c>
      <c r="K201" s="15">
        <f t="shared" si="83"/>
        <v>317844</v>
      </c>
      <c r="L201" s="16">
        <f t="shared" si="75"/>
        <v>1.8339641833702518E-4</v>
      </c>
      <c r="M201" s="17">
        <f t="shared" si="84"/>
        <v>2.6151578711062755</v>
      </c>
      <c r="N201" s="17">
        <f t="shared" si="85"/>
        <v>2.9819507077803262</v>
      </c>
      <c r="O201" s="16">
        <f t="shared" si="86"/>
        <v>1.5157871106275422E-2</v>
      </c>
      <c r="P201" s="16">
        <f t="shared" si="87"/>
        <v>1.8049292219673774E-2</v>
      </c>
      <c r="Q201" s="16">
        <f t="shared" si="98"/>
        <v>834</v>
      </c>
      <c r="R201" s="16">
        <f t="shared" si="99"/>
        <v>951</v>
      </c>
      <c r="S201" s="17">
        <f t="shared" si="88"/>
        <v>2.6165855127754631</v>
      </c>
      <c r="T201" s="17">
        <f t="shared" si="89"/>
        <v>2.9836604588123086</v>
      </c>
      <c r="U201" s="16">
        <f t="shared" si="90"/>
        <v>1.6585512775463052E-2</v>
      </c>
      <c r="V201" s="16">
        <f t="shared" si="91"/>
        <v>1.6339541187691431E-2</v>
      </c>
      <c r="W201" s="16">
        <f t="shared" si="76"/>
        <v>2.8045465710185976E-3</v>
      </c>
      <c r="X201" s="16">
        <f t="shared" si="77"/>
        <v>1.8368876371574895E-4</v>
      </c>
      <c r="Y201" s="17">
        <f t="shared" si="92"/>
        <v>2.6208578073028486</v>
      </c>
      <c r="Z201" s="17">
        <f t="shared" si="93"/>
        <v>2.9882353347343469</v>
      </c>
      <c r="AA201" s="16">
        <f t="shared" si="94"/>
        <v>2.0857807302848475E-2</v>
      </c>
      <c r="AB201" s="16">
        <f t="shared" si="95"/>
        <v>1.1764665265653118E-2</v>
      </c>
      <c r="AC201" s="16">
        <f t="shared" si="78"/>
        <v>116.9405150309977</v>
      </c>
      <c r="AD201" s="17">
        <f t="shared" si="79"/>
        <v>2.622673300171193</v>
      </c>
      <c r="AE201" s="17">
        <f t="shared" si="80"/>
        <v>2.9895571967552534</v>
      </c>
      <c r="AF201" s="16">
        <f t="shared" si="96"/>
        <v>2.2673300171192956E-2</v>
      </c>
      <c r="AG201" s="16">
        <f t="shared" si="97"/>
        <v>1.0442803244746557E-2</v>
      </c>
    </row>
    <row r="202" spans="1:33" x14ac:dyDescent="0.25">
      <c r="A202" s="11" t="s">
        <v>44</v>
      </c>
      <c r="B202" s="12">
        <v>106118</v>
      </c>
      <c r="C202" s="11">
        <v>1.5</v>
      </c>
      <c r="D202" s="27">
        <v>1.2</v>
      </c>
      <c r="E202" s="27">
        <v>1.7</v>
      </c>
      <c r="F202" s="11">
        <v>2000</v>
      </c>
      <c r="G202" s="11" t="s">
        <v>8</v>
      </c>
      <c r="H202" s="14" t="str">
        <f>VLOOKUP(A202,'Data Key'!$A$1:$B$500,2,FALSE)</f>
        <v>Iowa</v>
      </c>
      <c r="I202" s="14" t="str">
        <f t="shared" si="81"/>
        <v>IA-Iowa</v>
      </c>
      <c r="J202" s="15">
        <f t="shared" si="82"/>
        <v>159</v>
      </c>
      <c r="K202" s="15">
        <f t="shared" si="83"/>
        <v>105959</v>
      </c>
      <c r="L202" s="16">
        <f t="shared" si="75"/>
        <v>2.327190815507712E-4</v>
      </c>
      <c r="M202" s="17">
        <f t="shared" si="84"/>
        <v>1.2656129639080576</v>
      </c>
      <c r="N202" s="17">
        <f t="shared" si="85"/>
        <v>1.7310511270096001</v>
      </c>
      <c r="O202" s="16">
        <f t="shared" si="86"/>
        <v>6.5612963908057598E-2</v>
      </c>
      <c r="P202" s="16">
        <f t="shared" si="87"/>
        <v>3.105112700960011E-2</v>
      </c>
      <c r="Q202" s="16">
        <f t="shared" si="98"/>
        <v>135</v>
      </c>
      <c r="R202" s="16">
        <f t="shared" si="99"/>
        <v>184</v>
      </c>
      <c r="S202" s="17">
        <f t="shared" si="88"/>
        <v>1.2721687178424019</v>
      </c>
      <c r="T202" s="17">
        <f t="shared" si="89"/>
        <v>1.7339188450592737</v>
      </c>
      <c r="U202" s="16">
        <f t="shared" si="90"/>
        <v>7.2168717842401975E-2</v>
      </c>
      <c r="V202" s="16">
        <f t="shared" si="91"/>
        <v>3.3918845059273783E-2</v>
      </c>
      <c r="W202" s="16">
        <f t="shared" si="76"/>
        <v>1.5163770925779724E-3</v>
      </c>
      <c r="X202" s="16">
        <f t="shared" si="77"/>
        <v>2.3480427228911622E-4</v>
      </c>
      <c r="Y202" s="17">
        <f t="shared" si="92"/>
        <v>1.2815728202888561</v>
      </c>
      <c r="Z202" s="17">
        <f t="shared" si="93"/>
        <v>1.7511813648670886</v>
      </c>
      <c r="AA202" s="16">
        <f t="shared" si="94"/>
        <v>8.1572820288856152E-2</v>
      </c>
      <c r="AB202" s="16">
        <f t="shared" si="95"/>
        <v>5.1181364867088686E-2</v>
      </c>
      <c r="AC202" s="16">
        <f t="shared" si="78"/>
        <v>49.463158092590433</v>
      </c>
      <c r="AD202" s="17">
        <f t="shared" si="79"/>
        <v>1.2880397520909248</v>
      </c>
      <c r="AE202" s="17">
        <f t="shared" si="80"/>
        <v>1.7541375639328352</v>
      </c>
      <c r="AF202" s="16">
        <f t="shared" si="96"/>
        <v>8.803975209092485E-2</v>
      </c>
      <c r="AG202" s="16">
        <f t="shared" si="97"/>
        <v>5.4137563932835198E-2</v>
      </c>
    </row>
    <row r="203" spans="1:33" x14ac:dyDescent="0.25">
      <c r="A203" s="11" t="s">
        <v>46</v>
      </c>
      <c r="B203" s="12">
        <v>102151</v>
      </c>
      <c r="C203" s="11">
        <v>4.2</v>
      </c>
      <c r="D203" s="27">
        <v>3.8</v>
      </c>
      <c r="E203" s="27">
        <v>4.5999999999999996</v>
      </c>
      <c r="F203" s="11">
        <v>2000</v>
      </c>
      <c r="G203" s="11" t="s">
        <v>8</v>
      </c>
      <c r="H203" s="14" t="str">
        <f>VLOOKUP(A203,'Data Key'!$A$1:$B$500,2,FALSE)</f>
        <v>Kansas</v>
      </c>
      <c r="I203" s="14" t="str">
        <f t="shared" si="81"/>
        <v>KS-Kansas</v>
      </c>
      <c r="J203" s="15">
        <f t="shared" si="82"/>
        <v>429</v>
      </c>
      <c r="K203" s="15">
        <f t="shared" si="83"/>
        <v>101722</v>
      </c>
      <c r="L203" s="16">
        <f t="shared" si="75"/>
        <v>3.9657035731090759E-4</v>
      </c>
      <c r="M203" s="17">
        <f t="shared" si="84"/>
        <v>3.8030948442044958</v>
      </c>
      <c r="N203" s="17">
        <f t="shared" si="85"/>
        <v>4.5962355588263106</v>
      </c>
      <c r="O203" s="16">
        <f t="shared" si="86"/>
        <v>3.0948442044960167E-3</v>
      </c>
      <c r="P203" s="16">
        <f t="shared" si="87"/>
        <v>3.7644411736890149E-3</v>
      </c>
      <c r="Q203" s="16">
        <f t="shared" si="98"/>
        <v>389</v>
      </c>
      <c r="R203" s="16">
        <f t="shared" si="99"/>
        <v>470</v>
      </c>
      <c r="S203" s="17">
        <f t="shared" si="88"/>
        <v>3.8080880265489325</v>
      </c>
      <c r="T203" s="17">
        <f t="shared" si="89"/>
        <v>4.6010318058560369</v>
      </c>
      <c r="U203" s="16">
        <f t="shared" si="90"/>
        <v>8.088026548932703E-3</v>
      </c>
      <c r="V203" s="16">
        <f t="shared" si="91"/>
        <v>1.0318058560372378E-3</v>
      </c>
      <c r="W203" s="16">
        <f t="shared" si="76"/>
        <v>4.2183094139894885E-3</v>
      </c>
      <c r="X203" s="16">
        <f t="shared" si="77"/>
        <v>3.9787550202166828E-4</v>
      </c>
      <c r="Y203" s="17">
        <f t="shared" si="92"/>
        <v>3.8204339119678199</v>
      </c>
      <c r="Z203" s="17">
        <f t="shared" si="93"/>
        <v>4.6161849160111563</v>
      </c>
      <c r="AA203" s="16">
        <f t="shared" si="94"/>
        <v>2.0433911967820073E-2</v>
      </c>
      <c r="AB203" s="16">
        <f t="shared" si="95"/>
        <v>1.618491601115668E-2</v>
      </c>
      <c r="AC203" s="16">
        <f t="shared" si="78"/>
        <v>81.064158314627477</v>
      </c>
      <c r="AD203" s="17">
        <f t="shared" si="79"/>
        <v>3.8264329391632712</v>
      </c>
      <c r="AE203" s="17">
        <f t="shared" si="80"/>
        <v>4.6199749500654663</v>
      </c>
      <c r="AF203" s="16">
        <f t="shared" si="96"/>
        <v>2.6432939163271385E-2</v>
      </c>
      <c r="AG203" s="16">
        <f t="shared" si="97"/>
        <v>1.9974950065466679E-2</v>
      </c>
    </row>
    <row r="204" spans="1:33" x14ac:dyDescent="0.25">
      <c r="A204" s="11" t="s">
        <v>47</v>
      </c>
      <c r="B204" s="12">
        <v>270411</v>
      </c>
      <c r="C204" s="11">
        <v>2.2000000000000002</v>
      </c>
      <c r="D204" s="27">
        <v>2</v>
      </c>
      <c r="E204" s="27">
        <v>2.4</v>
      </c>
      <c r="F204" s="11">
        <v>2000</v>
      </c>
      <c r="G204" s="11" t="s">
        <v>8</v>
      </c>
      <c r="H204" s="14" t="str">
        <f>VLOOKUP(A204,'Data Key'!$A$1:$B$500,2,FALSE)</f>
        <v>Kentucky</v>
      </c>
      <c r="I204" s="14" t="str">
        <f t="shared" si="81"/>
        <v>KY-Kentucky</v>
      </c>
      <c r="J204" s="15">
        <f t="shared" si="82"/>
        <v>595</v>
      </c>
      <c r="K204" s="15">
        <f t="shared" si="83"/>
        <v>269816</v>
      </c>
      <c r="L204" s="16">
        <f t="shared" si="75"/>
        <v>1.7660536488985277E-4</v>
      </c>
      <c r="M204" s="17">
        <f t="shared" si="84"/>
        <v>2.0237489106388793</v>
      </c>
      <c r="N204" s="17">
        <f t="shared" si="85"/>
        <v>2.3769596404185851</v>
      </c>
      <c r="O204" s="16">
        <f t="shared" si="86"/>
        <v>2.3748910638879295E-2</v>
      </c>
      <c r="P204" s="16">
        <f t="shared" si="87"/>
        <v>2.3040359581414815E-2</v>
      </c>
      <c r="Q204" s="16">
        <f t="shared" si="98"/>
        <v>548</v>
      </c>
      <c r="R204" s="16">
        <f t="shared" si="99"/>
        <v>643</v>
      </c>
      <c r="S204" s="17">
        <f t="shared" si="88"/>
        <v>2.0265447781340256</v>
      </c>
      <c r="T204" s="17">
        <f t="shared" si="89"/>
        <v>2.3778618473360922</v>
      </c>
      <c r="U204" s="16">
        <f t="shared" si="90"/>
        <v>2.654477813402556E-2</v>
      </c>
      <c r="V204" s="16">
        <f t="shared" si="91"/>
        <v>2.2138152663907729E-2</v>
      </c>
      <c r="W204" s="16">
        <f t="shared" si="76"/>
        <v>2.2074259171209255E-3</v>
      </c>
      <c r="X204" s="16">
        <f t="shared" si="77"/>
        <v>1.7702834250474643E-4</v>
      </c>
      <c r="Y204" s="17">
        <f t="shared" si="92"/>
        <v>2.0303975746161789</v>
      </c>
      <c r="Z204" s="17">
        <f t="shared" si="93"/>
        <v>2.3844542596256719</v>
      </c>
      <c r="AA204" s="16">
        <f t="shared" si="94"/>
        <v>3.0397574616178868E-2</v>
      </c>
      <c r="AB204" s="16">
        <f t="shared" si="95"/>
        <v>1.5545740374327988E-2</v>
      </c>
      <c r="AC204" s="16">
        <f t="shared" si="78"/>
        <v>95.549267711202091</v>
      </c>
      <c r="AD204" s="17">
        <f t="shared" si="79"/>
        <v>2.0326032868223587</v>
      </c>
      <c r="AE204" s="17">
        <f t="shared" si="80"/>
        <v>2.3859465692980453</v>
      </c>
      <c r="AF204" s="16">
        <f t="shared" si="96"/>
        <v>3.260328682235869E-2</v>
      </c>
      <c r="AG204" s="16">
        <f t="shared" si="97"/>
        <v>1.4053430701954639E-2</v>
      </c>
    </row>
    <row r="205" spans="1:33" x14ac:dyDescent="0.25">
      <c r="A205" s="11" t="s">
        <v>48</v>
      </c>
      <c r="B205" s="12">
        <v>339301</v>
      </c>
      <c r="C205" s="11">
        <v>1.7</v>
      </c>
      <c r="D205" s="27">
        <v>1.6</v>
      </c>
      <c r="E205" s="27">
        <v>1.8</v>
      </c>
      <c r="F205" s="11">
        <v>2000</v>
      </c>
      <c r="G205" s="11" t="s">
        <v>8</v>
      </c>
      <c r="H205" s="14" t="str">
        <f>VLOOKUP(A205,'Data Key'!$A$1:$B$500,2,FALSE)</f>
        <v>Louisiana</v>
      </c>
      <c r="I205" s="14" t="str">
        <f t="shared" si="81"/>
        <v>LA-Louisiana</v>
      </c>
      <c r="J205" s="15">
        <f t="shared" si="82"/>
        <v>577</v>
      </c>
      <c r="K205" s="15">
        <f t="shared" si="83"/>
        <v>338724</v>
      </c>
      <c r="L205" s="16">
        <f t="shared" si="75"/>
        <v>1.3863767701793213E-4</v>
      </c>
      <c r="M205" s="17">
        <f t="shared" si="84"/>
        <v>1.5619172874531422</v>
      </c>
      <c r="N205" s="17">
        <f t="shared" si="85"/>
        <v>1.8391926414890065</v>
      </c>
      <c r="O205" s="16">
        <f t="shared" si="86"/>
        <v>3.8082712546857911E-2</v>
      </c>
      <c r="P205" s="16">
        <f t="shared" si="87"/>
        <v>3.9192641489006474E-2</v>
      </c>
      <c r="Q205" s="16">
        <f t="shared" si="98"/>
        <v>530</v>
      </c>
      <c r="R205" s="16">
        <f t="shared" si="99"/>
        <v>624</v>
      </c>
      <c r="S205" s="17">
        <f t="shared" si="88"/>
        <v>1.5620348893755103</v>
      </c>
      <c r="T205" s="17">
        <f t="shared" si="89"/>
        <v>1.8390750395666384</v>
      </c>
      <c r="U205" s="16">
        <f t="shared" si="90"/>
        <v>3.7965110624489817E-2</v>
      </c>
      <c r="V205" s="16">
        <f t="shared" si="91"/>
        <v>3.9075039566638381E-2</v>
      </c>
      <c r="W205" s="16">
        <f t="shared" si="76"/>
        <v>1.7061964896265918E-3</v>
      </c>
      <c r="X205" s="16">
        <f t="shared" si="77"/>
        <v>1.3898081601892515E-4</v>
      </c>
      <c r="Y205" s="17">
        <f t="shared" si="92"/>
        <v>1.5672156736076666</v>
      </c>
      <c r="Z205" s="17">
        <f t="shared" si="93"/>
        <v>1.845177305645517</v>
      </c>
      <c r="AA205" s="16">
        <f t="shared" si="94"/>
        <v>3.2784326392333529E-2</v>
      </c>
      <c r="AB205" s="16">
        <f t="shared" si="95"/>
        <v>4.5177305645516919E-2</v>
      </c>
      <c r="AC205" s="16">
        <f t="shared" si="78"/>
        <v>94.117531296381713</v>
      </c>
      <c r="AD205" s="17">
        <f t="shared" si="79"/>
        <v>1.5689783896784322</v>
      </c>
      <c r="AE205" s="17">
        <f t="shared" si="80"/>
        <v>1.8463617918477881</v>
      </c>
      <c r="AF205" s="16">
        <f t="shared" si="96"/>
        <v>3.1021610321567916E-2</v>
      </c>
      <c r="AG205" s="16">
        <f t="shared" si="97"/>
        <v>4.6361791847788103E-2</v>
      </c>
    </row>
    <row r="206" spans="1:33" x14ac:dyDescent="0.25">
      <c r="A206" s="11" t="s">
        <v>34</v>
      </c>
      <c r="B206" s="12">
        <v>69466</v>
      </c>
      <c r="C206" s="11">
        <v>9.8000000000000007</v>
      </c>
      <c r="D206" s="27">
        <v>9.1</v>
      </c>
      <c r="E206" s="27">
        <v>10.6</v>
      </c>
      <c r="F206" s="11">
        <v>2000</v>
      </c>
      <c r="G206" s="11" t="s">
        <v>8</v>
      </c>
      <c r="H206" s="14" t="str">
        <f>VLOOKUP(A206,'Data Key'!$A$1:$B$500,2,FALSE)</f>
        <v>Maine</v>
      </c>
      <c r="I206" s="14" t="str">
        <f t="shared" si="81"/>
        <v>ME-Maine</v>
      </c>
      <c r="J206" s="15">
        <f t="shared" si="82"/>
        <v>681</v>
      </c>
      <c r="K206" s="15">
        <f t="shared" si="83"/>
        <v>68785</v>
      </c>
      <c r="L206" s="16">
        <f t="shared" si="75"/>
        <v>7.3267281831037006E-4</v>
      </c>
      <c r="M206" s="17">
        <f t="shared" si="84"/>
        <v>9.0706842196650435</v>
      </c>
      <c r="N206" s="17">
        <f t="shared" si="85"/>
        <v>10.536029856285783</v>
      </c>
      <c r="O206" s="16">
        <f t="shared" si="86"/>
        <v>2.9315780334956187E-2</v>
      </c>
      <c r="P206" s="16">
        <f t="shared" si="87"/>
        <v>6.3970143714216832E-2</v>
      </c>
      <c r="Q206" s="16">
        <f t="shared" si="98"/>
        <v>630</v>
      </c>
      <c r="R206" s="16">
        <f t="shared" si="99"/>
        <v>732</v>
      </c>
      <c r="S206" s="17">
        <f t="shared" si="88"/>
        <v>9.0691849249992806</v>
      </c>
      <c r="T206" s="17">
        <f t="shared" si="89"/>
        <v>10.537529150951544</v>
      </c>
      <c r="U206" s="16">
        <f t="shared" si="90"/>
        <v>3.0815075000719006E-2</v>
      </c>
      <c r="V206" s="16">
        <f t="shared" si="91"/>
        <v>6.247084904845579E-2</v>
      </c>
      <c r="W206" s="16">
        <f t="shared" si="76"/>
        <v>9.8304633358802015E-3</v>
      </c>
      <c r="X206" s="16">
        <f t="shared" si="77"/>
        <v>7.3415523367101354E-4</v>
      </c>
      <c r="Y206" s="17">
        <f t="shared" si="92"/>
        <v>9.0963081022091874</v>
      </c>
      <c r="Z206" s="17">
        <f t="shared" si="93"/>
        <v>10.564618569551214</v>
      </c>
      <c r="AA206" s="16">
        <f t="shared" si="94"/>
        <v>3.6918977908122486E-3</v>
      </c>
      <c r="AB206" s="16">
        <f t="shared" si="95"/>
        <v>3.5381430448785167E-2</v>
      </c>
      <c r="AC206" s="16">
        <f t="shared" si="78"/>
        <v>101.82718034623802</v>
      </c>
      <c r="AD206" s="17">
        <f t="shared" si="79"/>
        <v>9.1047730346722648</v>
      </c>
      <c r="AE206" s="17">
        <f t="shared" si="80"/>
        <v>10.570548372688512</v>
      </c>
      <c r="AF206" s="16">
        <f t="shared" si="96"/>
        <v>4.7730346722651973E-3</v>
      </c>
      <c r="AG206" s="16">
        <f t="shared" si="97"/>
        <v>2.9451627311487982E-2</v>
      </c>
    </row>
    <row r="207" spans="1:33" x14ac:dyDescent="0.25">
      <c r="A207" s="11" t="s">
        <v>13</v>
      </c>
      <c r="B207" s="12">
        <v>275403</v>
      </c>
      <c r="C207" s="11">
        <v>1.9</v>
      </c>
      <c r="D207" s="27">
        <v>1.8</v>
      </c>
      <c r="E207" s="27">
        <v>2.1</v>
      </c>
      <c r="F207" s="11">
        <v>2000</v>
      </c>
      <c r="G207" s="11" t="s">
        <v>8</v>
      </c>
      <c r="H207" s="14" t="str">
        <f>VLOOKUP(A207,'Data Key'!$A$1:$B$500,2,FALSE)</f>
        <v>Maryland</v>
      </c>
      <c r="I207" s="14" t="str">
        <f t="shared" si="81"/>
        <v>MD-Maryland</v>
      </c>
      <c r="J207" s="15">
        <f t="shared" si="82"/>
        <v>523</v>
      </c>
      <c r="K207" s="15">
        <f t="shared" si="83"/>
        <v>274880</v>
      </c>
      <c r="L207" s="16">
        <f t="shared" si="75"/>
        <v>1.6259886374145484E-4</v>
      </c>
      <c r="M207" s="17">
        <f t="shared" si="84"/>
        <v>1.7364363682640063</v>
      </c>
      <c r="N207" s="17">
        <f t="shared" si="85"/>
        <v>2.0616340957469164</v>
      </c>
      <c r="O207" s="16">
        <f t="shared" si="86"/>
        <v>6.3563631735993775E-2</v>
      </c>
      <c r="P207" s="16">
        <f t="shared" si="87"/>
        <v>3.8365904253083727E-2</v>
      </c>
      <c r="Q207" s="16">
        <f t="shared" si="98"/>
        <v>479</v>
      </c>
      <c r="R207" s="16">
        <f t="shared" si="99"/>
        <v>569</v>
      </c>
      <c r="S207" s="17">
        <f t="shared" si="88"/>
        <v>1.7392693616264165</v>
      </c>
      <c r="T207" s="17">
        <f t="shared" si="89"/>
        <v>2.0660631874017348</v>
      </c>
      <c r="U207" s="16">
        <f t="shared" si="90"/>
        <v>6.0730638373583501E-2</v>
      </c>
      <c r="V207" s="16">
        <f t="shared" si="91"/>
        <v>3.3936812598265309E-2</v>
      </c>
      <c r="W207" s="16">
        <f t="shared" si="76"/>
        <v>1.905982896539025E-3</v>
      </c>
      <c r="X207" s="16">
        <f t="shared" si="77"/>
        <v>1.6304241726258016E-4</v>
      </c>
      <c r="Y207" s="17">
        <f t="shared" si="92"/>
        <v>1.7429404792764449</v>
      </c>
      <c r="Z207" s="17">
        <f t="shared" si="93"/>
        <v>2.0690253138016055</v>
      </c>
      <c r="AA207" s="16">
        <f t="shared" si="94"/>
        <v>5.7059520723555135E-2</v>
      </c>
      <c r="AB207" s="16">
        <f t="shared" si="95"/>
        <v>3.0974686198394608E-2</v>
      </c>
      <c r="AC207" s="16">
        <f t="shared" si="78"/>
        <v>89.600076060855812</v>
      </c>
      <c r="AD207" s="17">
        <f t="shared" si="79"/>
        <v>1.7451298189764917</v>
      </c>
      <c r="AE207" s="17">
        <f t="shared" si="80"/>
        <v>2.0704669659632815</v>
      </c>
      <c r="AF207" s="16">
        <f t="shared" si="96"/>
        <v>5.487018102350838E-2</v>
      </c>
      <c r="AG207" s="16">
        <f t="shared" si="97"/>
        <v>2.9533034036718586E-2</v>
      </c>
    </row>
    <row r="208" spans="1:33" x14ac:dyDescent="0.25">
      <c r="A208" s="11" t="s">
        <v>28</v>
      </c>
      <c r="B208" s="12">
        <v>331038</v>
      </c>
      <c r="C208" s="11">
        <v>1.1000000000000001</v>
      </c>
      <c r="D208" s="27">
        <v>1</v>
      </c>
      <c r="E208" s="27">
        <v>1.2</v>
      </c>
      <c r="F208" s="11">
        <v>2000</v>
      </c>
      <c r="G208" s="11" t="s">
        <v>8</v>
      </c>
      <c r="H208" s="14" t="str">
        <f>VLOOKUP(A208,'Data Key'!$A$1:$B$500,2,FALSE)</f>
        <v>Massachusetts</v>
      </c>
      <c r="I208" s="14" t="str">
        <f t="shared" si="81"/>
        <v>MA-Massachusetts</v>
      </c>
      <c r="J208" s="15">
        <f t="shared" si="82"/>
        <v>364</v>
      </c>
      <c r="K208" s="15">
        <f t="shared" si="83"/>
        <v>330674</v>
      </c>
      <c r="L208" s="16">
        <f t="shared" si="75"/>
        <v>1.1289690418438336E-4</v>
      </c>
      <c r="M208" s="17">
        <f t="shared" si="84"/>
        <v>0.98667474620016471</v>
      </c>
      <c r="N208" s="17">
        <f t="shared" si="85"/>
        <v>1.2124685545689313</v>
      </c>
      <c r="O208" s="16">
        <f t="shared" si="86"/>
        <v>1.332525379983529E-2</v>
      </c>
      <c r="P208" s="16">
        <f t="shared" si="87"/>
        <v>1.2468554568931367E-2</v>
      </c>
      <c r="Q208" s="16">
        <f t="shared" si="98"/>
        <v>327</v>
      </c>
      <c r="R208" s="16">
        <f t="shared" si="99"/>
        <v>402</v>
      </c>
      <c r="S208" s="17">
        <f t="shared" si="88"/>
        <v>0.98780200460370104</v>
      </c>
      <c r="T208" s="17">
        <f t="shared" si="89"/>
        <v>1.2143620974027152</v>
      </c>
      <c r="U208" s="16">
        <f t="shared" si="90"/>
        <v>1.2197995396298955E-2</v>
      </c>
      <c r="V208" s="16">
        <f t="shared" si="91"/>
        <v>1.4362097402715213E-2</v>
      </c>
      <c r="W208" s="16">
        <f t="shared" si="76"/>
        <v>1.1053609652418063E-3</v>
      </c>
      <c r="X208" s="16">
        <f t="shared" si="77"/>
        <v>1.133406829168768E-4</v>
      </c>
      <c r="Y208" s="17">
        <f t="shared" si="92"/>
        <v>0.99202028232492945</v>
      </c>
      <c r="Z208" s="17">
        <f t="shared" si="93"/>
        <v>1.2187016481586832</v>
      </c>
      <c r="AA208" s="16">
        <f t="shared" si="94"/>
        <v>7.9797176750705523E-3</v>
      </c>
      <c r="AB208" s="16">
        <f t="shared" si="95"/>
        <v>1.8701648158683248E-2</v>
      </c>
      <c r="AC208" s="16">
        <f t="shared" si="78"/>
        <v>74.793747939084895</v>
      </c>
      <c r="AD208" s="17">
        <f t="shared" si="79"/>
        <v>0.99390413607801575</v>
      </c>
      <c r="AE208" s="17">
        <f t="shared" si="80"/>
        <v>1.2198385605890898</v>
      </c>
      <c r="AF208" s="16">
        <f t="shared" si="96"/>
        <v>6.0958639219842459E-3</v>
      </c>
      <c r="AG208" s="16">
        <f t="shared" si="97"/>
        <v>1.9838560589089838E-2</v>
      </c>
    </row>
    <row r="209" spans="1:33" x14ac:dyDescent="0.25">
      <c r="A209" s="11" t="s">
        <v>49</v>
      </c>
      <c r="B209" s="12">
        <v>551959</v>
      </c>
      <c r="C209" s="11">
        <v>5.8</v>
      </c>
      <c r="D209" s="27">
        <v>5.6</v>
      </c>
      <c r="E209" s="27">
        <v>6</v>
      </c>
      <c r="F209" s="11">
        <v>2000</v>
      </c>
      <c r="G209" s="11" t="s">
        <v>8</v>
      </c>
      <c r="H209" s="14" t="str">
        <f>VLOOKUP(A209,'Data Key'!$A$1:$B$500,2,FALSE)</f>
        <v>Michigan</v>
      </c>
      <c r="I209" s="14" t="str">
        <f t="shared" si="81"/>
        <v>MI-Michigan</v>
      </c>
      <c r="J209" s="15">
        <f t="shared" si="82"/>
        <v>3201</v>
      </c>
      <c r="K209" s="15">
        <f t="shared" si="83"/>
        <v>548758</v>
      </c>
      <c r="L209" s="16">
        <f t="shared" si="75"/>
        <v>2.0031853328142743E-4</v>
      </c>
      <c r="M209" s="17">
        <f t="shared" si="84"/>
        <v>5.5990252585581839</v>
      </c>
      <c r="N209" s="17">
        <f t="shared" si="85"/>
        <v>5.9996623251210393</v>
      </c>
      <c r="O209" s="16">
        <f t="shared" si="86"/>
        <v>9.7474144181575184E-4</v>
      </c>
      <c r="P209" s="16">
        <f t="shared" si="87"/>
        <v>3.3767487896074755E-4</v>
      </c>
      <c r="Q209" s="16">
        <f t="shared" si="98"/>
        <v>3091</v>
      </c>
      <c r="R209" s="16">
        <f t="shared" si="99"/>
        <v>3312</v>
      </c>
      <c r="S209" s="17">
        <f t="shared" si="88"/>
        <v>5.6000536271715831</v>
      </c>
      <c r="T209" s="17">
        <f t="shared" si="89"/>
        <v>6.0004456852773487</v>
      </c>
      <c r="U209" s="16">
        <f t="shared" si="90"/>
        <v>5.3627171583414679E-5</v>
      </c>
      <c r="V209" s="16">
        <f t="shared" si="91"/>
        <v>4.4568527734867303E-4</v>
      </c>
      <c r="W209" s="16">
        <f t="shared" si="76"/>
        <v>5.8027832470481655E-3</v>
      </c>
      <c r="X209" s="16">
        <f t="shared" si="77"/>
        <v>2.0040639913098207E-4</v>
      </c>
      <c r="Y209" s="17">
        <f t="shared" si="92"/>
        <v>5.6023768479171832</v>
      </c>
      <c r="Z209" s="17">
        <f t="shared" si="93"/>
        <v>6.0031896461791474</v>
      </c>
      <c r="AA209" s="16">
        <f t="shared" si="94"/>
        <v>2.3768479171835111E-3</v>
      </c>
      <c r="AB209" s="16">
        <f t="shared" si="95"/>
        <v>3.1896461791474096E-3</v>
      </c>
      <c r="AC209" s="16">
        <f t="shared" si="78"/>
        <v>221.15142998584943</v>
      </c>
      <c r="AD209" s="17">
        <f t="shared" si="79"/>
        <v>5.6033572952902562</v>
      </c>
      <c r="AE209" s="17">
        <f t="shared" si="80"/>
        <v>6.0040209149668149</v>
      </c>
      <c r="AF209" s="16">
        <f t="shared" si="96"/>
        <v>3.3572952902565234E-3</v>
      </c>
      <c r="AG209" s="16">
        <f t="shared" si="97"/>
        <v>4.0209149668148925E-3</v>
      </c>
    </row>
    <row r="210" spans="1:33" x14ac:dyDescent="0.25">
      <c r="A210" s="11" t="s">
        <v>26</v>
      </c>
      <c r="B210" s="12">
        <v>211436</v>
      </c>
      <c r="C210" s="11">
        <v>5.6</v>
      </c>
      <c r="D210" s="27">
        <v>5.3</v>
      </c>
      <c r="E210" s="27">
        <v>5.9</v>
      </c>
      <c r="F210" s="11">
        <v>2000</v>
      </c>
      <c r="G210" s="11" t="s">
        <v>8</v>
      </c>
      <c r="H210" s="14" t="str">
        <f>VLOOKUP(A210,'Data Key'!$A$1:$B$500,2,FALSE)</f>
        <v>Minnesota</v>
      </c>
      <c r="I210" s="14" t="str">
        <f t="shared" si="81"/>
        <v>MN-Minnesota</v>
      </c>
      <c r="J210" s="15">
        <f t="shared" si="82"/>
        <v>1184</v>
      </c>
      <c r="K210" s="15">
        <f t="shared" si="83"/>
        <v>210252</v>
      </c>
      <c r="L210" s="16">
        <f t="shared" si="75"/>
        <v>3.1807212392465914E-4</v>
      </c>
      <c r="M210" s="17">
        <f t="shared" si="84"/>
        <v>5.2817311262314171</v>
      </c>
      <c r="N210" s="17">
        <f t="shared" si="85"/>
        <v>5.9178753740807348</v>
      </c>
      <c r="O210" s="16">
        <f t="shared" si="86"/>
        <v>1.8268873768582772E-2</v>
      </c>
      <c r="P210" s="16">
        <f t="shared" si="87"/>
        <v>1.7875374080734474E-2</v>
      </c>
      <c r="Q210" s="16">
        <f t="shared" si="98"/>
        <v>1117</v>
      </c>
      <c r="R210" s="16">
        <f t="shared" si="99"/>
        <v>1252</v>
      </c>
      <c r="S210" s="17">
        <f t="shared" si="88"/>
        <v>5.282922491912446</v>
      </c>
      <c r="T210" s="17">
        <f t="shared" si="89"/>
        <v>5.92141357195558</v>
      </c>
      <c r="U210" s="16">
        <f t="shared" si="90"/>
        <v>1.7077508087553817E-2</v>
      </c>
      <c r="V210" s="16">
        <f t="shared" si="91"/>
        <v>2.1413571955579691E-2</v>
      </c>
      <c r="W210" s="16">
        <f t="shared" si="76"/>
        <v>5.6087855591838067E-3</v>
      </c>
      <c r="X210" s="16">
        <f t="shared" si="77"/>
        <v>3.1844949235804946E-4</v>
      </c>
      <c r="Y210" s="17">
        <f t="shared" si="92"/>
        <v>5.2903360668257573</v>
      </c>
      <c r="Z210" s="17">
        <f t="shared" si="93"/>
        <v>5.9272350515418566</v>
      </c>
      <c r="AA210" s="16">
        <f t="shared" si="94"/>
        <v>9.6639331742425227E-3</v>
      </c>
      <c r="AB210" s="16">
        <f t="shared" si="95"/>
        <v>2.7235051541856237E-2</v>
      </c>
      <c r="AC210" s="16">
        <f t="shared" si="78"/>
        <v>134.53040859137872</v>
      </c>
      <c r="AD210" s="17">
        <f t="shared" si="79"/>
        <v>5.2930210190902969</v>
      </c>
      <c r="AE210" s="17">
        <f t="shared" si="80"/>
        <v>5.9292795769060396</v>
      </c>
      <c r="AF210" s="16">
        <f t="shared" si="96"/>
        <v>6.9789809097029476E-3</v>
      </c>
      <c r="AG210" s="16">
        <f t="shared" si="97"/>
        <v>2.9279576906039217E-2</v>
      </c>
    </row>
    <row r="211" spans="1:33" x14ac:dyDescent="0.25">
      <c r="A211" s="11" t="s">
        <v>59</v>
      </c>
      <c r="B211" s="12">
        <v>228630</v>
      </c>
      <c r="C211" s="11">
        <v>1.7</v>
      </c>
      <c r="D211" s="27">
        <v>1.5</v>
      </c>
      <c r="E211" s="27">
        <v>1.9</v>
      </c>
      <c r="F211" s="11">
        <v>2000</v>
      </c>
      <c r="G211" s="11" t="s">
        <v>8</v>
      </c>
      <c r="H211" s="14" t="str">
        <f>VLOOKUP(A211,'Data Key'!$A$1:$B$500,2,FALSE)</f>
        <v>Mississippi</v>
      </c>
      <c r="I211" s="14" t="str">
        <f t="shared" si="81"/>
        <v>MS-Mississippi</v>
      </c>
      <c r="J211" s="15">
        <f t="shared" si="82"/>
        <v>389</v>
      </c>
      <c r="K211" s="15">
        <f t="shared" si="83"/>
        <v>228241</v>
      </c>
      <c r="L211" s="16">
        <f t="shared" si="75"/>
        <v>1.6893510181384457E-4</v>
      </c>
      <c r="M211" s="17">
        <f t="shared" si="84"/>
        <v>1.5325039044408029</v>
      </c>
      <c r="N211" s="17">
        <f t="shared" si="85"/>
        <v>1.8703741080684919</v>
      </c>
      <c r="O211" s="16">
        <f t="shared" si="86"/>
        <v>3.2503904440802867E-2</v>
      </c>
      <c r="P211" s="16">
        <f t="shared" si="87"/>
        <v>2.9625891931507997E-2</v>
      </c>
      <c r="Q211" s="16">
        <f t="shared" si="98"/>
        <v>351</v>
      </c>
      <c r="R211" s="16">
        <f t="shared" si="99"/>
        <v>428</v>
      </c>
      <c r="S211" s="17">
        <f t="shared" si="88"/>
        <v>1.5352315969032935</v>
      </c>
      <c r="T211" s="17">
        <f t="shared" si="89"/>
        <v>1.8720202947994575</v>
      </c>
      <c r="U211" s="16">
        <f t="shared" si="90"/>
        <v>3.5231596903293472E-2</v>
      </c>
      <c r="V211" s="16">
        <f t="shared" si="91"/>
        <v>2.7979705200542382E-2</v>
      </c>
      <c r="W211" s="16">
        <f t="shared" si="76"/>
        <v>1.7098113162777608E-3</v>
      </c>
      <c r="X211" s="16">
        <f t="shared" si="77"/>
        <v>1.6955492416760565E-4</v>
      </c>
      <c r="Y211" s="17">
        <f t="shared" si="92"/>
        <v>1.5402563921101551</v>
      </c>
      <c r="Z211" s="17">
        <f t="shared" si="93"/>
        <v>1.8793662404453664</v>
      </c>
      <c r="AA211" s="16">
        <f t="shared" si="94"/>
        <v>4.0256392110155081E-2</v>
      </c>
      <c r="AB211" s="16">
        <f t="shared" si="95"/>
        <v>2.0633759554633535E-2</v>
      </c>
      <c r="AC211" s="16">
        <f t="shared" si="78"/>
        <v>77.29320741307302</v>
      </c>
      <c r="AD211" s="17">
        <f t="shared" si="79"/>
        <v>1.542965483381203</v>
      </c>
      <c r="AE211" s="17">
        <f t="shared" si="80"/>
        <v>1.881030954878756</v>
      </c>
      <c r="AF211" s="16">
        <f t="shared" si="96"/>
        <v>4.2965483381202985E-2</v>
      </c>
      <c r="AG211" s="16">
        <f t="shared" si="97"/>
        <v>1.8969045121243866E-2</v>
      </c>
    </row>
    <row r="212" spans="1:33" x14ac:dyDescent="0.25">
      <c r="A212" s="11" t="s">
        <v>20</v>
      </c>
      <c r="B212" s="12">
        <v>400654</v>
      </c>
      <c r="C212" s="11">
        <v>2.7</v>
      </c>
      <c r="D212" s="27">
        <v>2.5</v>
      </c>
      <c r="E212" s="27">
        <v>2.9</v>
      </c>
      <c r="F212" s="11">
        <v>2000</v>
      </c>
      <c r="G212" s="11" t="s">
        <v>8</v>
      </c>
      <c r="H212" s="14" t="str">
        <f>VLOOKUP(A212,'Data Key'!$A$1:$B$500,2,FALSE)</f>
        <v>Missouri</v>
      </c>
      <c r="I212" s="14" t="str">
        <f t="shared" si="81"/>
        <v>MO-Missouri</v>
      </c>
      <c r="J212" s="15">
        <f t="shared" si="82"/>
        <v>1082</v>
      </c>
      <c r="K212" s="15">
        <f t="shared" si="83"/>
        <v>399572</v>
      </c>
      <c r="L212" s="16">
        <f t="shared" si="75"/>
        <v>1.6069598302902185E-4</v>
      </c>
      <c r="M212" s="17">
        <f t="shared" si="84"/>
        <v>2.5398885612410966</v>
      </c>
      <c r="N212" s="17">
        <f t="shared" si="85"/>
        <v>2.8612805272991402</v>
      </c>
      <c r="O212" s="16">
        <f t="shared" si="86"/>
        <v>3.9888561241096632E-2</v>
      </c>
      <c r="P212" s="16">
        <f t="shared" si="87"/>
        <v>3.8719472700859736E-2</v>
      </c>
      <c r="Q212" s="16">
        <f t="shared" si="98"/>
        <v>1018</v>
      </c>
      <c r="R212" s="16">
        <f t="shared" si="99"/>
        <v>1147</v>
      </c>
      <c r="S212" s="17">
        <f t="shared" si="88"/>
        <v>2.5408457172522927</v>
      </c>
      <c r="T212" s="17">
        <f t="shared" si="89"/>
        <v>2.8628192904600978</v>
      </c>
      <c r="U212" s="16">
        <f t="shared" si="90"/>
        <v>4.084571725229269E-2</v>
      </c>
      <c r="V212" s="16">
        <f t="shared" si="91"/>
        <v>3.7180709539902157E-2</v>
      </c>
      <c r="W212" s="16">
        <f t="shared" si="76"/>
        <v>2.7053525907884961E-3</v>
      </c>
      <c r="X212" s="16">
        <f t="shared" si="77"/>
        <v>1.609072823735711E-4</v>
      </c>
      <c r="Y212" s="17">
        <f t="shared" si="92"/>
        <v>2.5444453084149248</v>
      </c>
      <c r="Z212" s="17">
        <f t="shared" si="93"/>
        <v>2.8662598731620674</v>
      </c>
      <c r="AA212" s="16">
        <f t="shared" si="94"/>
        <v>4.4445308414924778E-2</v>
      </c>
      <c r="AB212" s="16">
        <f t="shared" si="95"/>
        <v>3.3740126837932483E-2</v>
      </c>
      <c r="AC212" s="16">
        <f t="shared" si="78"/>
        <v>128.7946026882035</v>
      </c>
      <c r="AD212" s="17">
        <f t="shared" si="79"/>
        <v>2.5458716204137555</v>
      </c>
      <c r="AE212" s="17">
        <f t="shared" si="80"/>
        <v>2.86732945640482</v>
      </c>
      <c r="AF212" s="16">
        <f t="shared" si="96"/>
        <v>4.5871620413755476E-2</v>
      </c>
      <c r="AG212" s="16">
        <f t="shared" si="97"/>
        <v>3.2670543595179957E-2</v>
      </c>
    </row>
    <row r="213" spans="1:33" x14ac:dyDescent="0.25">
      <c r="A213" s="11" t="s">
        <v>50</v>
      </c>
      <c r="B213" s="12">
        <v>33967</v>
      </c>
      <c r="C213" s="11">
        <v>5.2</v>
      </c>
      <c r="D213" s="27">
        <v>4.4000000000000004</v>
      </c>
      <c r="E213" s="27">
        <v>6</v>
      </c>
      <c r="F213" s="11">
        <v>2000</v>
      </c>
      <c r="G213" s="11" t="s">
        <v>8</v>
      </c>
      <c r="H213" s="14" t="str">
        <f>VLOOKUP(A213,'Data Key'!$A$1:$B$500,2,FALSE)</f>
        <v>Montana</v>
      </c>
      <c r="I213" s="14" t="str">
        <f t="shared" si="81"/>
        <v>MT-Montana</v>
      </c>
      <c r="J213" s="15">
        <f t="shared" si="82"/>
        <v>177</v>
      </c>
      <c r="K213" s="15">
        <f t="shared" si="83"/>
        <v>33790</v>
      </c>
      <c r="L213" s="16">
        <f t="shared" si="75"/>
        <v>7.6567247187184077E-4</v>
      </c>
      <c r="M213" s="17">
        <f t="shared" si="84"/>
        <v>4.4452675581573056</v>
      </c>
      <c r="N213" s="17">
        <f t="shared" si="85"/>
        <v>5.9766125019009859</v>
      </c>
      <c r="O213" s="16">
        <f t="shared" si="86"/>
        <v>4.526755815730521E-2</v>
      </c>
      <c r="P213" s="16">
        <f t="shared" si="87"/>
        <v>2.3387498099014081E-2</v>
      </c>
      <c r="Q213" s="16">
        <f t="shared" si="98"/>
        <v>151</v>
      </c>
      <c r="R213" s="16">
        <f t="shared" si="99"/>
        <v>203</v>
      </c>
      <c r="S213" s="17">
        <f t="shared" si="88"/>
        <v>4.4454912120587631</v>
      </c>
      <c r="T213" s="17">
        <f t="shared" si="89"/>
        <v>5.9763888479995293</v>
      </c>
      <c r="U213" s="16">
        <f t="shared" si="90"/>
        <v>4.549121205876272E-2</v>
      </c>
      <c r="V213" s="16">
        <f t="shared" si="91"/>
        <v>2.3611152000470703E-2</v>
      </c>
      <c r="W213" s="16">
        <f t="shared" si="76"/>
        <v>5.2668913022726853E-3</v>
      </c>
      <c r="X213" s="16">
        <f t="shared" si="77"/>
        <v>7.717373986925874E-4</v>
      </c>
      <c r="Y213" s="17">
        <f t="shared" si="92"/>
        <v>4.495153903580098</v>
      </c>
      <c r="Z213" s="17">
        <f t="shared" si="93"/>
        <v>6.0386287009652726</v>
      </c>
      <c r="AA213" s="16">
        <f t="shared" si="94"/>
        <v>9.5153903580097676E-2</v>
      </c>
      <c r="AB213" s="16">
        <f t="shared" si="95"/>
        <v>3.86287009652726E-2</v>
      </c>
      <c r="AC213" s="16">
        <f t="shared" si="78"/>
        <v>52.08391519136589</v>
      </c>
      <c r="AD213" s="17">
        <f t="shared" si="79"/>
        <v>4.5150124409072756</v>
      </c>
      <c r="AE213" s="17">
        <f t="shared" si="80"/>
        <v>6.0482071736459933</v>
      </c>
      <c r="AF213" s="16">
        <f t="shared" si="96"/>
        <v>0.11501244090727525</v>
      </c>
      <c r="AG213" s="16">
        <f t="shared" si="97"/>
        <v>4.8207173645993251E-2</v>
      </c>
    </row>
    <row r="214" spans="1:33" x14ac:dyDescent="0.25">
      <c r="A214" s="11" t="s">
        <v>51</v>
      </c>
      <c r="B214" s="12">
        <v>97463</v>
      </c>
      <c r="C214" s="11">
        <v>1.1000000000000001</v>
      </c>
      <c r="D214" s="27">
        <v>0.9</v>
      </c>
      <c r="E214" s="27">
        <v>1.4</v>
      </c>
      <c r="F214" s="11">
        <v>2000</v>
      </c>
      <c r="G214" s="11" t="s">
        <v>8</v>
      </c>
      <c r="H214" s="14" t="str">
        <f>VLOOKUP(A214,'Data Key'!$A$1:$B$500,2,FALSE)</f>
        <v>Nebraska</v>
      </c>
      <c r="I214" s="14" t="str">
        <f t="shared" si="81"/>
        <v>NE-Nebraska</v>
      </c>
      <c r="J214" s="15">
        <f t="shared" si="82"/>
        <v>107</v>
      </c>
      <c r="K214" s="15">
        <f t="shared" si="83"/>
        <v>97356</v>
      </c>
      <c r="L214" s="16">
        <f t="shared" si="75"/>
        <v>2.0790344131137479E-4</v>
      </c>
      <c r="M214" s="17">
        <f t="shared" si="84"/>
        <v>0.88994907708021997</v>
      </c>
      <c r="N214" s="17">
        <f t="shared" si="85"/>
        <v>1.3057559597029695</v>
      </c>
      <c r="O214" s="16">
        <f t="shared" si="86"/>
        <v>1.0050922919780048E-2</v>
      </c>
      <c r="P214" s="16">
        <f t="shared" si="87"/>
        <v>9.4244040297030374E-2</v>
      </c>
      <c r="Q214" s="16">
        <f t="shared" si="98"/>
        <v>87</v>
      </c>
      <c r="R214" s="16">
        <f t="shared" si="99"/>
        <v>128</v>
      </c>
      <c r="S214" s="17">
        <f t="shared" si="88"/>
        <v>0.89264644018755834</v>
      </c>
      <c r="T214" s="17">
        <f t="shared" si="89"/>
        <v>1.313318900505833</v>
      </c>
      <c r="U214" s="16">
        <f t="shared" si="90"/>
        <v>7.353559812441679E-3</v>
      </c>
      <c r="V214" s="16">
        <f t="shared" si="91"/>
        <v>8.6681099494166913E-2</v>
      </c>
      <c r="W214" s="16">
        <f t="shared" si="76"/>
        <v>1.1175157395078364E-3</v>
      </c>
      <c r="X214" s="16">
        <f t="shared" si="77"/>
        <v>2.1067040230439462E-4</v>
      </c>
      <c r="Y214" s="17">
        <f t="shared" si="92"/>
        <v>0.90684533720344185</v>
      </c>
      <c r="Z214" s="17">
        <f t="shared" si="93"/>
        <v>1.3281861418122312</v>
      </c>
      <c r="AA214" s="16">
        <f t="shared" si="94"/>
        <v>6.8453372034418258E-3</v>
      </c>
      <c r="AB214" s="16">
        <f t="shared" si="95"/>
        <v>7.1813858187768753E-2</v>
      </c>
      <c r="AC214" s="16">
        <f t="shared" si="78"/>
        <v>40.613176007919371</v>
      </c>
      <c r="AD214" s="17">
        <f t="shared" si="79"/>
        <v>0.91430213673270322</v>
      </c>
      <c r="AE214" s="17">
        <f t="shared" si="80"/>
        <v>1.3309892418040035</v>
      </c>
      <c r="AF214" s="16">
        <f t="shared" si="96"/>
        <v>1.4302136732703197E-2</v>
      </c>
      <c r="AG214" s="16">
        <f t="shared" si="97"/>
        <v>6.9010758195996447E-2</v>
      </c>
    </row>
    <row r="215" spans="1:33" x14ac:dyDescent="0.25">
      <c r="A215" s="11" t="s">
        <v>29</v>
      </c>
      <c r="B215" s="12">
        <v>50946</v>
      </c>
      <c r="C215" s="11">
        <v>3.3</v>
      </c>
      <c r="D215" s="27">
        <v>2.9</v>
      </c>
      <c r="E215" s="27">
        <v>3.9</v>
      </c>
      <c r="F215" s="11">
        <v>2000</v>
      </c>
      <c r="G215" s="11" t="s">
        <v>8</v>
      </c>
      <c r="H215" s="14" t="str">
        <f>VLOOKUP(A215,'Data Key'!$A$1:$B$500,2,FALSE)</f>
        <v>Nevada</v>
      </c>
      <c r="I215" s="14" t="str">
        <f t="shared" si="81"/>
        <v>NV-Nevada</v>
      </c>
      <c r="J215" s="15">
        <f t="shared" si="82"/>
        <v>168</v>
      </c>
      <c r="K215" s="15">
        <f t="shared" si="83"/>
        <v>50778</v>
      </c>
      <c r="L215" s="16">
        <f t="shared" si="75"/>
        <v>4.9782349630595303E-4</v>
      </c>
      <c r="M215" s="17">
        <f t="shared" si="84"/>
        <v>2.7997857369999002</v>
      </c>
      <c r="N215" s="17">
        <f t="shared" si="85"/>
        <v>3.7954327296118064</v>
      </c>
      <c r="O215" s="16">
        <f t="shared" si="86"/>
        <v>0.10021426300009972</v>
      </c>
      <c r="P215" s="16">
        <f t="shared" si="87"/>
        <v>0.10456727038819347</v>
      </c>
      <c r="Q215" s="16">
        <f t="shared" si="98"/>
        <v>143</v>
      </c>
      <c r="R215" s="16">
        <f t="shared" si="99"/>
        <v>194</v>
      </c>
      <c r="S215" s="17">
        <f t="shared" si="88"/>
        <v>2.8068935735877205</v>
      </c>
      <c r="T215" s="17">
        <f t="shared" si="89"/>
        <v>3.8079535194127114</v>
      </c>
      <c r="U215" s="16">
        <f t="shared" si="90"/>
        <v>9.3106426412279397E-2</v>
      </c>
      <c r="V215" s="16">
        <f t="shared" si="91"/>
        <v>9.2046480587288482E-2</v>
      </c>
      <c r="W215" s="16">
        <f t="shared" si="76"/>
        <v>3.3350590413059964E-3</v>
      </c>
      <c r="X215" s="16">
        <f t="shared" si="77"/>
        <v>5.0201264439855354E-4</v>
      </c>
      <c r="Y215" s="17">
        <f t="shared" si="92"/>
        <v>2.8330463969074429</v>
      </c>
      <c r="Z215" s="17">
        <f t="shared" si="93"/>
        <v>3.8370716857045499</v>
      </c>
      <c r="AA215" s="16">
        <f t="shared" si="94"/>
        <v>6.6953603092557046E-2</v>
      </c>
      <c r="AB215" s="16">
        <f t="shared" si="95"/>
        <v>6.2928314295449983E-2</v>
      </c>
      <c r="AC215" s="16">
        <f t="shared" si="78"/>
        <v>50.794410750027403</v>
      </c>
      <c r="AD215" s="17">
        <f t="shared" si="79"/>
        <v>2.8463979451740995</v>
      </c>
      <c r="AE215" s="17">
        <f t="shared" si="80"/>
        <v>3.8433472838895315</v>
      </c>
      <c r="AF215" s="16">
        <f t="shared" si="96"/>
        <v>5.3602054825900414E-2</v>
      </c>
      <c r="AG215" s="16">
        <f t="shared" si="97"/>
        <v>5.6652716110468404E-2</v>
      </c>
    </row>
    <row r="216" spans="1:33" x14ac:dyDescent="0.25">
      <c r="A216" s="11" t="s">
        <v>35</v>
      </c>
      <c r="B216" s="12">
        <v>44032</v>
      </c>
      <c r="C216" s="11">
        <v>4.2</v>
      </c>
      <c r="D216" s="27">
        <v>3.7</v>
      </c>
      <c r="E216" s="27">
        <v>4.9000000000000004</v>
      </c>
      <c r="F216" s="11">
        <v>2000</v>
      </c>
      <c r="G216" s="11" t="s">
        <v>8</v>
      </c>
      <c r="H216" s="14" t="str">
        <f>VLOOKUP(A216,'Data Key'!$A$1:$B$500,2,FALSE)</f>
        <v>New Hampshire</v>
      </c>
      <c r="I216" s="14" t="str">
        <f t="shared" si="81"/>
        <v>NH-New Hampshire</v>
      </c>
      <c r="J216" s="15">
        <f t="shared" si="82"/>
        <v>185</v>
      </c>
      <c r="K216" s="15">
        <f t="shared" si="83"/>
        <v>43847</v>
      </c>
      <c r="L216" s="16">
        <f t="shared" si="75"/>
        <v>6.0415904125325466E-4</v>
      </c>
      <c r="M216" s="17">
        <f t="shared" si="84"/>
        <v>3.5973307843281401</v>
      </c>
      <c r="N216" s="17">
        <f t="shared" si="85"/>
        <v>4.80564886683465</v>
      </c>
      <c r="O216" s="16">
        <f t="shared" si="86"/>
        <v>0.10266921567186005</v>
      </c>
      <c r="P216" s="16">
        <f t="shared" si="87"/>
        <v>9.4351133165350376E-2</v>
      </c>
      <c r="Q216" s="16">
        <f t="shared" si="98"/>
        <v>159</v>
      </c>
      <c r="R216" s="16">
        <f t="shared" si="99"/>
        <v>212</v>
      </c>
      <c r="S216" s="17">
        <f t="shared" si="88"/>
        <v>3.6110101744186047</v>
      </c>
      <c r="T216" s="17">
        <f t="shared" si="89"/>
        <v>4.8146802325581399</v>
      </c>
      <c r="U216" s="16">
        <f t="shared" si="90"/>
        <v>8.8989825581395454E-2</v>
      </c>
      <c r="V216" s="16">
        <f t="shared" si="91"/>
        <v>8.5319767441860428E-2</v>
      </c>
      <c r="W216" s="16">
        <f t="shared" si="76"/>
        <v>4.2447407206954932E-3</v>
      </c>
      <c r="X216" s="16">
        <f t="shared" si="77"/>
        <v>6.0875917730329558E-4</v>
      </c>
      <c r="Y216" s="17">
        <f t="shared" si="92"/>
        <v>3.6359815433921976</v>
      </c>
      <c r="Z216" s="17">
        <f t="shared" si="93"/>
        <v>4.8534998979987884</v>
      </c>
      <c r="AA216" s="16">
        <f t="shared" si="94"/>
        <v>6.4018456607802587E-2</v>
      </c>
      <c r="AB216" s="16">
        <f t="shared" si="95"/>
        <v>4.6500102001211907E-2</v>
      </c>
      <c r="AC216" s="16">
        <f t="shared" si="78"/>
        <v>53.271703545035272</v>
      </c>
      <c r="AD216" s="17">
        <f t="shared" si="79"/>
        <v>3.6512275526331073</v>
      </c>
      <c r="AE216" s="17">
        <f t="shared" si="80"/>
        <v>4.8609626634030771</v>
      </c>
      <c r="AF216" s="16">
        <f t="shared" si="96"/>
        <v>4.8772447366892901E-2</v>
      </c>
      <c r="AG216" s="16">
        <f t="shared" si="97"/>
        <v>3.9037336596923211E-2</v>
      </c>
    </row>
    <row r="217" spans="1:33" x14ac:dyDescent="0.25">
      <c r="A217" s="11" t="s">
        <v>14</v>
      </c>
      <c r="B217" s="12">
        <v>334551</v>
      </c>
      <c r="C217" s="11">
        <v>2.1</v>
      </c>
      <c r="D217" s="27">
        <v>1.9</v>
      </c>
      <c r="E217" s="27">
        <v>2.2000000000000002</v>
      </c>
      <c r="F217" s="11">
        <v>2000</v>
      </c>
      <c r="G217" s="11" t="s">
        <v>8</v>
      </c>
      <c r="H217" s="14" t="str">
        <f>VLOOKUP(A217,'Data Key'!$A$1:$B$500,2,FALSE)</f>
        <v>New Jersey</v>
      </c>
      <c r="I217" s="14" t="str">
        <f t="shared" si="81"/>
        <v>NJ-New Jersey</v>
      </c>
      <c r="J217" s="15">
        <f t="shared" si="82"/>
        <v>703</v>
      </c>
      <c r="K217" s="15">
        <f t="shared" si="83"/>
        <v>333848</v>
      </c>
      <c r="L217" s="16">
        <f t="shared" si="75"/>
        <v>1.5516960136032667E-4</v>
      </c>
      <c r="M217" s="17">
        <f t="shared" si="84"/>
        <v>1.946154262564755</v>
      </c>
      <c r="N217" s="17">
        <f t="shared" si="85"/>
        <v>2.2564934652854083</v>
      </c>
      <c r="O217" s="16">
        <f t="shared" si="86"/>
        <v>4.6154262564755077E-2</v>
      </c>
      <c r="P217" s="16">
        <f t="shared" si="87"/>
        <v>5.6493465285408107E-2</v>
      </c>
      <c r="Q217" s="16">
        <f t="shared" si="98"/>
        <v>651</v>
      </c>
      <c r="R217" s="16">
        <f t="shared" si="99"/>
        <v>755</v>
      </c>
      <c r="S217" s="17">
        <f t="shared" si="88"/>
        <v>1.945891657774151</v>
      </c>
      <c r="T217" s="17">
        <f t="shared" si="89"/>
        <v>2.2567560700760123</v>
      </c>
      <c r="U217" s="16">
        <f t="shared" si="90"/>
        <v>4.5891657774151051E-2</v>
      </c>
      <c r="V217" s="16">
        <f t="shared" si="91"/>
        <v>5.6756070076012133E-2</v>
      </c>
      <c r="W217" s="16">
        <f t="shared" si="76"/>
        <v>2.1070408855437639E-3</v>
      </c>
      <c r="X217" s="16">
        <f t="shared" si="77"/>
        <v>1.5548434198577475E-4</v>
      </c>
      <c r="Y217" s="17">
        <f t="shared" si="92"/>
        <v>1.9515565435579891</v>
      </c>
      <c r="Z217" s="17">
        <f t="shared" si="93"/>
        <v>2.2625252275295384</v>
      </c>
      <c r="AA217" s="16">
        <f t="shared" si="94"/>
        <v>5.1556543557989221E-2</v>
      </c>
      <c r="AB217" s="16">
        <f t="shared" si="95"/>
        <v>6.2525227529538263E-2</v>
      </c>
      <c r="AC217" s="16">
        <f t="shared" si="78"/>
        <v>103.85850704630901</v>
      </c>
      <c r="AD217" s="17">
        <f t="shared" si="79"/>
        <v>1.9533164519086137</v>
      </c>
      <c r="AE217" s="17">
        <f t="shared" si="80"/>
        <v>2.2637543657449104</v>
      </c>
      <c r="AF217" s="16">
        <f t="shared" si="96"/>
        <v>5.3316451908613782E-2</v>
      </c>
      <c r="AG217" s="16">
        <f t="shared" si="97"/>
        <v>6.3754365744910224E-2</v>
      </c>
    </row>
    <row r="218" spans="1:33" x14ac:dyDescent="0.25">
      <c r="A218" s="11" t="s">
        <v>60</v>
      </c>
      <c r="B218" s="12">
        <v>183786</v>
      </c>
      <c r="C218" s="11">
        <v>1.5</v>
      </c>
      <c r="D218" s="27">
        <v>1.3</v>
      </c>
      <c r="E218" s="27">
        <v>1.7</v>
      </c>
      <c r="F218" s="11">
        <v>2000</v>
      </c>
      <c r="G218" s="11" t="s">
        <v>8</v>
      </c>
      <c r="H218" s="14" t="str">
        <f>VLOOKUP(A218,'Data Key'!$A$1:$B$500,2,FALSE)</f>
        <v>New Mexico</v>
      </c>
      <c r="I218" s="14" t="str">
        <f t="shared" si="81"/>
        <v>NM-New Mexico</v>
      </c>
      <c r="J218" s="15">
        <f t="shared" si="82"/>
        <v>276</v>
      </c>
      <c r="K218" s="15">
        <f t="shared" si="83"/>
        <v>183510</v>
      </c>
      <c r="L218" s="16">
        <f t="shared" si="75"/>
        <v>1.7703692643381469E-4</v>
      </c>
      <c r="M218" s="17">
        <f t="shared" si="84"/>
        <v>1.3247096701513443</v>
      </c>
      <c r="N218" s="17">
        <f t="shared" si="85"/>
        <v>1.6787835230189736</v>
      </c>
      <c r="O218" s="16">
        <f t="shared" si="86"/>
        <v>2.4709670151344287E-2</v>
      </c>
      <c r="P218" s="16">
        <f t="shared" si="87"/>
        <v>2.1216476981026355E-2</v>
      </c>
      <c r="Q218" s="16">
        <f t="shared" si="98"/>
        <v>244</v>
      </c>
      <c r="R218" s="16">
        <f t="shared" si="99"/>
        <v>309</v>
      </c>
      <c r="S218" s="17">
        <f t="shared" si="88"/>
        <v>1.3276310491549954</v>
      </c>
      <c r="T218" s="17">
        <f t="shared" si="89"/>
        <v>1.6813032548725149</v>
      </c>
      <c r="U218" s="16">
        <f t="shared" si="90"/>
        <v>2.7631049154995369E-2</v>
      </c>
      <c r="V218" s="16">
        <f t="shared" si="91"/>
        <v>1.8696745127485093E-2</v>
      </c>
      <c r="W218" s="16">
        <f t="shared" si="76"/>
        <v>1.5121658912395166E-3</v>
      </c>
      <c r="X218" s="16">
        <f t="shared" si="77"/>
        <v>1.779525119941828E-4</v>
      </c>
      <c r="Y218" s="17">
        <f t="shared" si="92"/>
        <v>1.3342133792453339</v>
      </c>
      <c r="Z218" s="17">
        <f t="shared" si="93"/>
        <v>1.6901184032336996</v>
      </c>
      <c r="AA218" s="16">
        <f t="shared" si="94"/>
        <v>3.4213379245333853E-2</v>
      </c>
      <c r="AB218" s="16">
        <f t="shared" si="95"/>
        <v>9.8815967663004045E-3</v>
      </c>
      <c r="AC218" s="16">
        <f t="shared" si="78"/>
        <v>65.128324236796701</v>
      </c>
      <c r="AD218" s="17">
        <f t="shared" si="79"/>
        <v>1.337704877160115</v>
      </c>
      <c r="AE218" s="17">
        <f t="shared" si="80"/>
        <v>1.6920679024494596</v>
      </c>
      <c r="AF218" s="16">
        <f t="shared" si="96"/>
        <v>3.7704877160114947E-2</v>
      </c>
      <c r="AG218" s="16">
        <f t="shared" si="97"/>
        <v>7.9320975505403624E-3</v>
      </c>
    </row>
    <row r="219" spans="1:33" x14ac:dyDescent="0.25">
      <c r="A219" s="11" t="s">
        <v>36</v>
      </c>
      <c r="B219" s="12">
        <v>986828</v>
      </c>
      <c r="C219" s="11">
        <v>2.5</v>
      </c>
      <c r="D219" s="27">
        <v>2.4</v>
      </c>
      <c r="E219" s="27">
        <v>2.6</v>
      </c>
      <c r="F219" s="11">
        <v>2000</v>
      </c>
      <c r="G219" s="11" t="s">
        <v>8</v>
      </c>
      <c r="H219" s="14" t="str">
        <f>VLOOKUP(A219,'Data Key'!$A$1:$B$500,2,FALSE)</f>
        <v>New York</v>
      </c>
      <c r="I219" s="14" t="str">
        <f t="shared" si="81"/>
        <v>NY-New York</v>
      </c>
      <c r="J219" s="15">
        <f t="shared" si="82"/>
        <v>2467</v>
      </c>
      <c r="K219" s="15">
        <f t="shared" si="83"/>
        <v>984361</v>
      </c>
      <c r="L219" s="16">
        <f t="shared" si="75"/>
        <v>9.8525278201006715E-5</v>
      </c>
      <c r="M219" s="17">
        <f t="shared" si="84"/>
        <v>2.4014037874517715</v>
      </c>
      <c r="N219" s="17">
        <f t="shared" si="85"/>
        <v>2.5984543438537853</v>
      </c>
      <c r="O219" s="16">
        <f t="shared" si="86"/>
        <v>1.4037874517716098E-3</v>
      </c>
      <c r="P219" s="16">
        <f t="shared" si="87"/>
        <v>1.5456561462148244E-3</v>
      </c>
      <c r="Q219" s="16">
        <f t="shared" si="98"/>
        <v>2370</v>
      </c>
      <c r="R219" s="16">
        <f t="shared" si="99"/>
        <v>2565</v>
      </c>
      <c r="S219" s="17">
        <f t="shared" si="88"/>
        <v>2.4016343273599858</v>
      </c>
      <c r="T219" s="17">
        <f t="shared" si="89"/>
        <v>2.5992371517630226</v>
      </c>
      <c r="U219" s="16">
        <f t="shared" si="90"/>
        <v>1.6343273599859209E-3</v>
      </c>
      <c r="V219" s="16">
        <f t="shared" si="91"/>
        <v>7.6284823697747584E-4</v>
      </c>
      <c r="W219" s="16">
        <f t="shared" si="76"/>
        <v>2.5018656935112404E-3</v>
      </c>
      <c r="X219" s="16">
        <f t="shared" si="77"/>
        <v>9.85821697654046E-5</v>
      </c>
      <c r="Y219" s="17">
        <f t="shared" si="92"/>
        <v>2.4032835237458356</v>
      </c>
      <c r="Z219" s="17">
        <f t="shared" si="93"/>
        <v>2.6004478632766452</v>
      </c>
      <c r="AA219" s="16">
        <f t="shared" si="94"/>
        <v>3.2835237458357369E-3</v>
      </c>
      <c r="AB219" s="16">
        <f t="shared" si="95"/>
        <v>4.4786327664514403E-4</v>
      </c>
      <c r="AC219" s="16">
        <f t="shared" si="78"/>
        <v>194.47329338570674</v>
      </c>
      <c r="AD219" s="17">
        <f t="shared" si="79"/>
        <v>2.403838205312391</v>
      </c>
      <c r="AE219" s="17">
        <f t="shared" si="80"/>
        <v>2.6009065255828632</v>
      </c>
      <c r="AF219" s="16">
        <f t="shared" si="96"/>
        <v>3.8382053123910964E-3</v>
      </c>
      <c r="AG219" s="16">
        <f t="shared" si="97"/>
        <v>9.0652558286308249E-4</v>
      </c>
    </row>
    <row r="220" spans="1:33" x14ac:dyDescent="0.25">
      <c r="A220" s="11" t="s">
        <v>21</v>
      </c>
      <c r="B220" s="12">
        <v>435822</v>
      </c>
      <c r="C220" s="11">
        <v>3.4</v>
      </c>
      <c r="D220" s="27">
        <v>3.3</v>
      </c>
      <c r="E220" s="27">
        <v>3.6</v>
      </c>
      <c r="F220" s="11">
        <v>2000</v>
      </c>
      <c r="G220" s="11" t="s">
        <v>8</v>
      </c>
      <c r="H220" s="14" t="str">
        <f>VLOOKUP(A220,'Data Key'!$A$1:$B$500,2,FALSE)</f>
        <v>North Carolina</v>
      </c>
      <c r="I220" s="14" t="str">
        <f t="shared" si="81"/>
        <v>NC-North Carolina</v>
      </c>
      <c r="J220" s="15">
        <f t="shared" si="82"/>
        <v>1482</v>
      </c>
      <c r="K220" s="15">
        <f t="shared" si="83"/>
        <v>434340</v>
      </c>
      <c r="L220" s="16">
        <f t="shared" si="75"/>
        <v>1.7283169226287387E-4</v>
      </c>
      <c r="M220" s="17">
        <f t="shared" si="84"/>
        <v>3.2276391421603536</v>
      </c>
      <c r="N220" s="17">
        <f t="shared" si="85"/>
        <v>3.5733025266861014</v>
      </c>
      <c r="O220" s="16">
        <f t="shared" si="86"/>
        <v>7.2360857839646187E-2</v>
      </c>
      <c r="P220" s="16">
        <f t="shared" si="87"/>
        <v>2.6697473313898712E-2</v>
      </c>
      <c r="Q220" s="16">
        <f t="shared" si="98"/>
        <v>1407</v>
      </c>
      <c r="R220" s="16">
        <f t="shared" si="99"/>
        <v>1558</v>
      </c>
      <c r="S220" s="17">
        <f t="shared" si="88"/>
        <v>3.2283822294422952</v>
      </c>
      <c r="T220" s="17">
        <f t="shared" si="89"/>
        <v>3.5748539541372395</v>
      </c>
      <c r="U220" s="16">
        <f t="shared" si="90"/>
        <v>7.1617770557704574E-2</v>
      </c>
      <c r="V220" s="16">
        <f t="shared" si="91"/>
        <v>2.5146045862760591E-2</v>
      </c>
      <c r="W220" s="16">
        <f t="shared" si="76"/>
        <v>3.4048479650570611E-3</v>
      </c>
      <c r="X220" s="16">
        <f t="shared" si="77"/>
        <v>1.7299713256077506E-4</v>
      </c>
      <c r="Y220" s="17">
        <f t="shared" si="92"/>
        <v>3.2318508324962858</v>
      </c>
      <c r="Z220" s="17">
        <f t="shared" si="93"/>
        <v>3.577845097617836</v>
      </c>
      <c r="AA220" s="16">
        <f t="shared" si="94"/>
        <v>6.8149167503714025E-2</v>
      </c>
      <c r="AB220" s="16">
        <f t="shared" si="95"/>
        <v>2.215490238216411E-2</v>
      </c>
      <c r="AC220" s="16">
        <f t="shared" si="78"/>
        <v>150.67135735375027</v>
      </c>
      <c r="AD220" s="17">
        <f t="shared" si="79"/>
        <v>3.2331379112741536</v>
      </c>
      <c r="AE220" s="17">
        <f t="shared" si="80"/>
        <v>3.5788525133487226</v>
      </c>
      <c r="AF220" s="16">
        <f t="shared" si="96"/>
        <v>6.6862088725846203E-2</v>
      </c>
      <c r="AG220" s="16">
        <f t="shared" si="97"/>
        <v>2.1147486651277525E-2</v>
      </c>
    </row>
    <row r="221" spans="1:33" x14ac:dyDescent="0.25">
      <c r="A221" s="11" t="s">
        <v>57</v>
      </c>
      <c r="B221" s="12">
        <v>21041</v>
      </c>
      <c r="C221" s="11">
        <v>2.9</v>
      </c>
      <c r="D221" s="27">
        <v>2.2999999999999998</v>
      </c>
      <c r="E221" s="27">
        <v>3.8</v>
      </c>
      <c r="F221" s="11">
        <v>2000</v>
      </c>
      <c r="G221" s="11" t="s">
        <v>8</v>
      </c>
      <c r="H221" s="14" t="str">
        <f>VLOOKUP(A221,'Data Key'!$A$1:$B$500,2,FALSE)</f>
        <v>North Dakota</v>
      </c>
      <c r="I221" s="14" t="str">
        <f t="shared" si="81"/>
        <v>ND-North Dakota</v>
      </c>
      <c r="J221" s="15">
        <f t="shared" si="82"/>
        <v>61</v>
      </c>
      <c r="K221" s="15">
        <f t="shared" si="83"/>
        <v>20980</v>
      </c>
      <c r="L221" s="16">
        <f t="shared" si="75"/>
        <v>7.2646749311840023E-4</v>
      </c>
      <c r="M221" s="17">
        <f t="shared" si="84"/>
        <v>2.1726342606005296</v>
      </c>
      <c r="N221" s="17">
        <f t="shared" si="85"/>
        <v>3.6255692468373297</v>
      </c>
      <c r="O221" s="16">
        <f t="shared" si="86"/>
        <v>0.12736573939947027</v>
      </c>
      <c r="P221" s="16">
        <f t="shared" si="87"/>
        <v>0.17443075316267009</v>
      </c>
      <c r="Q221" s="16">
        <f t="shared" si="98"/>
        <v>46</v>
      </c>
      <c r="R221" s="16">
        <f t="shared" si="99"/>
        <v>77</v>
      </c>
      <c r="S221" s="17">
        <f t="shared" si="88"/>
        <v>2.1862078798536193</v>
      </c>
      <c r="T221" s="17">
        <f t="shared" si="89"/>
        <v>3.6595218858419276</v>
      </c>
      <c r="U221" s="16">
        <f t="shared" si="90"/>
        <v>0.11379212014638052</v>
      </c>
      <c r="V221" s="16">
        <f t="shared" si="91"/>
        <v>0.14047811415807221</v>
      </c>
      <c r="W221" s="16">
        <f t="shared" si="76"/>
        <v>2.9898409799601787E-3</v>
      </c>
      <c r="X221" s="16">
        <f t="shared" si="77"/>
        <v>7.4320589127532485E-4</v>
      </c>
      <c r="Y221" s="17">
        <f t="shared" si="92"/>
        <v>2.2466350886848541</v>
      </c>
      <c r="Z221" s="17">
        <f t="shared" si="93"/>
        <v>3.7330468712355032</v>
      </c>
      <c r="AA221" s="16">
        <f t="shared" si="94"/>
        <v>5.3364911315145758E-2</v>
      </c>
      <c r="AB221" s="16">
        <f t="shared" si="95"/>
        <v>6.6953128764496661E-2</v>
      </c>
      <c r="AC221" s="16">
        <f t="shared" si="78"/>
        <v>30.687405082671351</v>
      </c>
      <c r="AD221" s="17">
        <f t="shared" si="79"/>
        <v>2.2845041129478538</v>
      </c>
      <c r="AE221" s="17">
        <f t="shared" si="80"/>
        <v>3.7426954299372763</v>
      </c>
      <c r="AF221" s="16">
        <f t="shared" si="96"/>
        <v>1.5495887052145996E-2</v>
      </c>
      <c r="AG221" s="16">
        <f t="shared" si="97"/>
        <v>5.7304570062723492E-2</v>
      </c>
    </row>
    <row r="222" spans="1:33" x14ac:dyDescent="0.25">
      <c r="A222" s="11" t="s">
        <v>52</v>
      </c>
      <c r="B222" s="12">
        <v>562133</v>
      </c>
      <c r="C222" s="11">
        <v>2.5</v>
      </c>
      <c r="D222" s="27">
        <v>2.4</v>
      </c>
      <c r="E222" s="27">
        <v>2.6</v>
      </c>
      <c r="F222" s="11">
        <v>2000</v>
      </c>
      <c r="G222" s="11" t="s">
        <v>8</v>
      </c>
      <c r="H222" s="14" t="str">
        <f>VLOOKUP(A222,'Data Key'!$A$1:$B$500,2,FALSE)</f>
        <v>Ohio</v>
      </c>
      <c r="I222" s="14" t="str">
        <f t="shared" si="81"/>
        <v>OH-Ohio</v>
      </c>
      <c r="J222" s="15">
        <f t="shared" si="82"/>
        <v>1405</v>
      </c>
      <c r="K222" s="15">
        <f t="shared" si="83"/>
        <v>560728</v>
      </c>
      <c r="L222" s="16">
        <f t="shared" si="75"/>
        <v>1.3052802078669093E-4</v>
      </c>
      <c r="M222" s="17">
        <f t="shared" si="84"/>
        <v>2.3688804821832465</v>
      </c>
      <c r="N222" s="17">
        <f t="shared" si="85"/>
        <v>2.6299365237566286</v>
      </c>
      <c r="O222" s="16">
        <f t="shared" si="86"/>
        <v>3.1119517816753373E-2</v>
      </c>
      <c r="P222" s="16">
        <f t="shared" si="87"/>
        <v>2.9936523756628475E-2</v>
      </c>
      <c r="Q222" s="16">
        <f t="shared" si="98"/>
        <v>1332</v>
      </c>
      <c r="R222" s="16">
        <f t="shared" si="99"/>
        <v>1479</v>
      </c>
      <c r="S222" s="17">
        <f t="shared" si="88"/>
        <v>2.3695459971216777</v>
      </c>
      <c r="T222" s="17">
        <f t="shared" si="89"/>
        <v>2.6310499472544753</v>
      </c>
      <c r="U222" s="16">
        <f t="shared" si="90"/>
        <v>3.0454002878322228E-2</v>
      </c>
      <c r="V222" s="16">
        <f t="shared" si="91"/>
        <v>3.1049947254475185E-2</v>
      </c>
      <c r="W222" s="16">
        <f t="shared" si="76"/>
        <v>2.5028082588559727E-3</v>
      </c>
      <c r="X222" s="16">
        <f t="shared" si="77"/>
        <v>1.3066033278949361E-4</v>
      </c>
      <c r="Y222" s="17">
        <f t="shared" si="92"/>
        <v>2.3721479260664791</v>
      </c>
      <c r="Z222" s="17">
        <f t="shared" si="93"/>
        <v>2.6334685916454665</v>
      </c>
      <c r="AA222" s="16">
        <f t="shared" si="94"/>
        <v>2.7852073933520849E-2</v>
      </c>
      <c r="AB222" s="16">
        <f t="shared" si="95"/>
        <v>3.346859164546645E-2</v>
      </c>
      <c r="AC222" s="16">
        <f t="shared" si="78"/>
        <v>146.77244677593305</v>
      </c>
      <c r="AD222" s="17">
        <f t="shared" si="79"/>
        <v>2.3731490406506386</v>
      </c>
      <c r="AE222" s="17">
        <f t="shared" si="80"/>
        <v>2.6342464033409025</v>
      </c>
      <c r="AF222" s="16">
        <f t="shared" si="96"/>
        <v>2.6850959349361325E-2</v>
      </c>
      <c r="AG222" s="16">
        <f t="shared" si="97"/>
        <v>3.4246403340902454E-2</v>
      </c>
    </row>
    <row r="223" spans="1:33" x14ac:dyDescent="0.25">
      <c r="A223" s="11" t="s">
        <v>37</v>
      </c>
      <c r="B223" s="12">
        <v>252657</v>
      </c>
      <c r="C223" s="11">
        <v>1.1000000000000001</v>
      </c>
      <c r="D223" s="27">
        <v>1</v>
      </c>
      <c r="E223" s="27">
        <v>1.3</v>
      </c>
      <c r="F223" s="11">
        <v>2000</v>
      </c>
      <c r="G223" s="11" t="s">
        <v>8</v>
      </c>
      <c r="H223" s="14" t="str">
        <f>VLOOKUP(A223,'Data Key'!$A$1:$B$500,2,FALSE)</f>
        <v>Oklahoma</v>
      </c>
      <c r="I223" s="14" t="str">
        <f t="shared" si="81"/>
        <v>OK-Oklahoma</v>
      </c>
      <c r="J223" s="15">
        <f t="shared" si="82"/>
        <v>278</v>
      </c>
      <c r="K223" s="15">
        <f t="shared" si="83"/>
        <v>252379</v>
      </c>
      <c r="L223" s="16">
        <f t="shared" si="75"/>
        <v>1.2927069803902804E-4</v>
      </c>
      <c r="M223" s="17">
        <f t="shared" si="84"/>
        <v>0.97103525034158278</v>
      </c>
      <c r="N223" s="17">
        <f t="shared" si="85"/>
        <v>1.2295766464196387</v>
      </c>
      <c r="O223" s="16">
        <f t="shared" si="86"/>
        <v>2.8964749658417221E-2</v>
      </c>
      <c r="P223" s="16">
        <f t="shared" si="87"/>
        <v>7.0423353580361336E-2</v>
      </c>
      <c r="Q223" s="16">
        <f t="shared" si="98"/>
        <v>246</v>
      </c>
      <c r="R223" s="16">
        <f t="shared" si="99"/>
        <v>311</v>
      </c>
      <c r="S223" s="17">
        <f t="shared" si="88"/>
        <v>0.97365202626485714</v>
      </c>
      <c r="T223" s="17">
        <f t="shared" si="89"/>
        <v>1.2309178055624819</v>
      </c>
      <c r="U223" s="16">
        <f t="shared" si="90"/>
        <v>2.634797373514286E-2</v>
      </c>
      <c r="V223" s="16">
        <f t="shared" si="91"/>
        <v>6.9082194437518174E-2</v>
      </c>
      <c r="W223" s="16">
        <f t="shared" si="76"/>
        <v>1.1078912260171871E-3</v>
      </c>
      <c r="X223" s="16">
        <f t="shared" si="77"/>
        <v>1.2993562246234677E-4</v>
      </c>
      <c r="Y223" s="17">
        <f t="shared" si="92"/>
        <v>0.97795560355484046</v>
      </c>
      <c r="Z223" s="17">
        <f t="shared" si="93"/>
        <v>1.2378268484795338</v>
      </c>
      <c r="AA223" s="16">
        <f t="shared" si="94"/>
        <v>2.2044396445159542E-2</v>
      </c>
      <c r="AB223" s="16">
        <f t="shared" si="95"/>
        <v>6.2173151520466208E-2</v>
      </c>
      <c r="AC223" s="16">
        <f t="shared" si="78"/>
        <v>65.376546325172598</v>
      </c>
      <c r="AD223" s="17">
        <f t="shared" si="79"/>
        <v>0.98049406792677374</v>
      </c>
      <c r="AE223" s="17">
        <f t="shared" si="80"/>
        <v>1.2392462589972206</v>
      </c>
      <c r="AF223" s="16">
        <f t="shared" si="96"/>
        <v>1.9505932073226262E-2</v>
      </c>
      <c r="AG223" s="16">
        <f t="shared" si="97"/>
        <v>6.0753741002779416E-2</v>
      </c>
    </row>
    <row r="224" spans="1:33" x14ac:dyDescent="0.25">
      <c r="A224" s="11" t="s">
        <v>30</v>
      </c>
      <c r="B224" s="12">
        <v>154884</v>
      </c>
      <c r="C224" s="11">
        <v>4.7</v>
      </c>
      <c r="D224" s="27">
        <v>4.4000000000000004</v>
      </c>
      <c r="E224" s="27">
        <v>5.0999999999999996</v>
      </c>
      <c r="F224" s="11">
        <v>2000</v>
      </c>
      <c r="G224" s="11" t="s">
        <v>8</v>
      </c>
      <c r="H224" s="14" t="str">
        <f>VLOOKUP(A224,'Data Key'!$A$1:$B$500,2,FALSE)</f>
        <v>Oregon</v>
      </c>
      <c r="I224" s="14" t="str">
        <f t="shared" si="81"/>
        <v>OR-Oregon</v>
      </c>
      <c r="J224" s="15">
        <f t="shared" si="82"/>
        <v>728</v>
      </c>
      <c r="K224" s="15">
        <f t="shared" si="83"/>
        <v>154156</v>
      </c>
      <c r="L224" s="16">
        <f t="shared" si="75"/>
        <v>3.4063099484533824E-4</v>
      </c>
      <c r="M224" s="17">
        <f t="shared" si="84"/>
        <v>4.3596608364606713</v>
      </c>
      <c r="N224" s="17">
        <f t="shared" si="85"/>
        <v>5.0409228261513483</v>
      </c>
      <c r="O224" s="16">
        <f t="shared" si="86"/>
        <v>4.0339163539329093E-2</v>
      </c>
      <c r="P224" s="16">
        <f t="shared" si="87"/>
        <v>5.9077173848651299E-2</v>
      </c>
      <c r="Q224" s="16">
        <f t="shared" si="98"/>
        <v>676</v>
      </c>
      <c r="R224" s="16">
        <f t="shared" si="99"/>
        <v>781</v>
      </c>
      <c r="S224" s="17">
        <f t="shared" si="88"/>
        <v>4.3645567004984374</v>
      </c>
      <c r="T224" s="17">
        <f t="shared" si="89"/>
        <v>5.0424834069368041</v>
      </c>
      <c r="U224" s="16">
        <f t="shared" si="90"/>
        <v>3.5443299501562997E-2</v>
      </c>
      <c r="V224" s="16">
        <f t="shared" si="91"/>
        <v>5.7516593063195565E-2</v>
      </c>
      <c r="W224" s="16">
        <f t="shared" si="76"/>
        <v>4.7125760326668879E-3</v>
      </c>
      <c r="X224" s="16">
        <f t="shared" si="77"/>
        <v>3.4129062471716933E-4</v>
      </c>
      <c r="Y224" s="17">
        <f t="shared" si="92"/>
        <v>4.3712854079497179</v>
      </c>
      <c r="Z224" s="17">
        <f t="shared" si="93"/>
        <v>5.0538666573840576</v>
      </c>
      <c r="AA224" s="16">
        <f t="shared" si="94"/>
        <v>2.8714592050282484E-2</v>
      </c>
      <c r="AB224" s="16">
        <f t="shared" si="95"/>
        <v>4.6133342615942041E-2</v>
      </c>
      <c r="AC224" s="16">
        <f t="shared" si="78"/>
        <v>105.5504389695969</v>
      </c>
      <c r="AD224" s="17">
        <f t="shared" si="79"/>
        <v>4.3750723332645256</v>
      </c>
      <c r="AE224" s="17">
        <f t="shared" si="80"/>
        <v>5.056536016762621</v>
      </c>
      <c r="AF224" s="16">
        <f t="shared" si="96"/>
        <v>2.4927666735474752E-2</v>
      </c>
      <c r="AG224" s="16">
        <f t="shared" si="97"/>
        <v>4.3463983237378656E-2</v>
      </c>
    </row>
    <row r="225" spans="1:33" x14ac:dyDescent="0.25">
      <c r="A225" s="11" t="s">
        <v>22</v>
      </c>
      <c r="B225" s="12">
        <v>573278</v>
      </c>
      <c r="C225" s="11">
        <v>4.2</v>
      </c>
      <c r="D225" s="27">
        <v>4</v>
      </c>
      <c r="E225" s="27">
        <v>4.4000000000000004</v>
      </c>
      <c r="F225" s="11">
        <v>2000</v>
      </c>
      <c r="G225" s="11" t="s">
        <v>8</v>
      </c>
      <c r="H225" s="14" t="str">
        <f>VLOOKUP(A225,'Data Key'!$A$1:$B$500,2,FALSE)</f>
        <v>Pennsylvania</v>
      </c>
      <c r="I225" s="14" t="str">
        <f t="shared" si="81"/>
        <v>PA-Pennsylvania</v>
      </c>
      <c r="J225" s="15">
        <f t="shared" si="82"/>
        <v>2408</v>
      </c>
      <c r="K225" s="15">
        <f t="shared" si="83"/>
        <v>570870</v>
      </c>
      <c r="L225" s="16">
        <f t="shared" si="75"/>
        <v>1.6741602616832267E-4</v>
      </c>
      <c r="M225" s="17">
        <f t="shared" si="84"/>
        <v>4.0329893617935388</v>
      </c>
      <c r="N225" s="17">
        <f t="shared" si="85"/>
        <v>4.3678214141301845</v>
      </c>
      <c r="O225" s="16">
        <f t="shared" si="86"/>
        <v>3.2989361793538841E-2</v>
      </c>
      <c r="P225" s="16">
        <f t="shared" si="87"/>
        <v>3.2178585869815812E-2</v>
      </c>
      <c r="Q225" s="16">
        <f t="shared" si="98"/>
        <v>2312</v>
      </c>
      <c r="R225" s="16">
        <f t="shared" si="99"/>
        <v>2504</v>
      </c>
      <c r="S225" s="17">
        <f t="shared" si="88"/>
        <v>4.0329473658504247</v>
      </c>
      <c r="T225" s="17">
        <f t="shared" si="89"/>
        <v>4.3678634100732978</v>
      </c>
      <c r="U225" s="16">
        <f t="shared" si="90"/>
        <v>3.2947365850424681E-2</v>
      </c>
      <c r="V225" s="16">
        <f t="shared" si="91"/>
        <v>3.2136589926702541E-2</v>
      </c>
      <c r="W225" s="16">
        <f t="shared" si="76"/>
        <v>4.2037276521402836E-3</v>
      </c>
      <c r="X225" s="16">
        <f t="shared" si="77"/>
        <v>1.6751432805130965E-4</v>
      </c>
      <c r="Y225" s="17">
        <f t="shared" si="92"/>
        <v>4.0362133240889735</v>
      </c>
      <c r="Z225" s="17">
        <f t="shared" si="93"/>
        <v>4.3712419801915932</v>
      </c>
      <c r="AA225" s="16">
        <f t="shared" si="94"/>
        <v>3.6213324088973486E-2</v>
      </c>
      <c r="AB225" s="16">
        <f t="shared" si="95"/>
        <v>2.8758019808407198E-2</v>
      </c>
      <c r="AC225" s="16">
        <f t="shared" si="78"/>
        <v>191.97044270862094</v>
      </c>
      <c r="AD225" s="17">
        <f t="shared" si="79"/>
        <v>4.0371687025120684</v>
      </c>
      <c r="AE225" s="17">
        <f t="shared" si="80"/>
        <v>4.3720309444768874</v>
      </c>
      <c r="AF225" s="16">
        <f t="shared" si="96"/>
        <v>3.7168702512068386E-2</v>
      </c>
      <c r="AG225" s="16">
        <f t="shared" si="97"/>
        <v>2.7969055523112907E-2</v>
      </c>
    </row>
    <row r="226" spans="1:33" x14ac:dyDescent="0.25">
      <c r="A226" s="11" t="s">
        <v>38</v>
      </c>
      <c r="B226" s="12">
        <v>66153</v>
      </c>
      <c r="C226" s="11">
        <v>4.8</v>
      </c>
      <c r="D226" s="27">
        <v>4.3</v>
      </c>
      <c r="E226" s="27">
        <v>5.3</v>
      </c>
      <c r="F226" s="11">
        <v>2000</v>
      </c>
      <c r="G226" s="11" t="s">
        <v>8</v>
      </c>
      <c r="H226" s="14" t="str">
        <f>VLOOKUP(A226,'Data Key'!$A$1:$B$500,2,FALSE)</f>
        <v>Rhode Island</v>
      </c>
      <c r="I226" s="14" t="str">
        <f t="shared" si="81"/>
        <v>RI-Rhode Island</v>
      </c>
      <c r="J226" s="15">
        <f t="shared" si="82"/>
        <v>318</v>
      </c>
      <c r="K226" s="15">
        <f t="shared" si="83"/>
        <v>65835</v>
      </c>
      <c r="L226" s="16">
        <f t="shared" si="75"/>
        <v>5.2706691430956748E-4</v>
      </c>
      <c r="M226" s="17">
        <f t="shared" si="84"/>
        <v>4.2799713152491821</v>
      </c>
      <c r="N226" s="17">
        <f t="shared" si="85"/>
        <v>5.3341051438683182</v>
      </c>
      <c r="O226" s="16">
        <f t="shared" si="86"/>
        <v>2.002868475081776E-2</v>
      </c>
      <c r="P226" s="16">
        <f t="shared" si="87"/>
        <v>3.4105143868318422E-2</v>
      </c>
      <c r="Q226" s="16">
        <f t="shared" si="98"/>
        <v>283</v>
      </c>
      <c r="R226" s="16">
        <f t="shared" si="99"/>
        <v>353</v>
      </c>
      <c r="S226" s="17">
        <f t="shared" si="88"/>
        <v>4.2779616948588881</v>
      </c>
      <c r="T226" s="17">
        <f t="shared" si="89"/>
        <v>5.3361147642586122</v>
      </c>
      <c r="U226" s="16">
        <f t="shared" si="90"/>
        <v>2.2038305141111714E-2</v>
      </c>
      <c r="V226" s="16">
        <f t="shared" si="91"/>
        <v>3.6114764258612375E-2</v>
      </c>
      <c r="W226" s="16">
        <f t="shared" si="76"/>
        <v>4.8357920716254514E-3</v>
      </c>
      <c r="X226" s="16">
        <f t="shared" si="77"/>
        <v>5.2939928952549554E-4</v>
      </c>
      <c r="Y226" s="17">
        <f t="shared" si="92"/>
        <v>4.3063927820999561</v>
      </c>
      <c r="Z226" s="17">
        <f t="shared" si="93"/>
        <v>5.3651913611509467</v>
      </c>
      <c r="AA226" s="16">
        <f t="shared" si="94"/>
        <v>6.3927820999563068E-3</v>
      </c>
      <c r="AB226" s="16">
        <f t="shared" si="95"/>
        <v>6.5191361150946925E-2</v>
      </c>
      <c r="AC226" s="16">
        <f t="shared" si="78"/>
        <v>69.785345969720098</v>
      </c>
      <c r="AD226" s="17">
        <f t="shared" si="79"/>
        <v>4.315926367240702</v>
      </c>
      <c r="AE226" s="17">
        <f t="shared" si="80"/>
        <v>5.3707733706780996</v>
      </c>
      <c r="AF226" s="16">
        <f t="shared" si="96"/>
        <v>1.5926367240702177E-2</v>
      </c>
      <c r="AG226" s="16">
        <f t="shared" si="97"/>
        <v>7.0773370678099745E-2</v>
      </c>
    </row>
    <row r="227" spans="1:33" x14ac:dyDescent="0.25">
      <c r="A227" s="11" t="s">
        <v>15</v>
      </c>
      <c r="B227" s="12">
        <v>312791</v>
      </c>
      <c r="C227" s="11">
        <v>3.1</v>
      </c>
      <c r="D227" s="27">
        <v>3</v>
      </c>
      <c r="E227" s="27">
        <v>3.4</v>
      </c>
      <c r="F227" s="11">
        <v>2000</v>
      </c>
      <c r="G227" s="11" t="s">
        <v>8</v>
      </c>
      <c r="H227" s="14" t="str">
        <f>VLOOKUP(A227,'Data Key'!$A$1:$B$500,2,FALSE)</f>
        <v>South Carolina</v>
      </c>
      <c r="I227" s="14" t="str">
        <f t="shared" si="81"/>
        <v>SC-South Carolina</v>
      </c>
      <c r="J227" s="15">
        <f t="shared" si="82"/>
        <v>970</v>
      </c>
      <c r="K227" s="15">
        <f t="shared" si="83"/>
        <v>311821</v>
      </c>
      <c r="L227" s="16">
        <f t="shared" si="75"/>
        <v>1.9485217835291666E-4</v>
      </c>
      <c r="M227" s="17">
        <f t="shared" si="84"/>
        <v>2.9062600659252116</v>
      </c>
      <c r="N227" s="17">
        <f t="shared" si="85"/>
        <v>3.2959644226310449</v>
      </c>
      <c r="O227" s="16">
        <f t="shared" si="86"/>
        <v>9.3739934074788422E-2</v>
      </c>
      <c r="P227" s="16">
        <f t="shared" si="87"/>
        <v>0.10403557736895497</v>
      </c>
      <c r="Q227" s="16">
        <f t="shared" si="98"/>
        <v>909</v>
      </c>
      <c r="R227" s="16">
        <f t="shared" si="99"/>
        <v>1031</v>
      </c>
      <c r="S227" s="17">
        <f t="shared" si="88"/>
        <v>2.9060938454111533</v>
      </c>
      <c r="T227" s="17">
        <f t="shared" si="89"/>
        <v>3.2961306431451032</v>
      </c>
      <c r="U227" s="16">
        <f t="shared" si="90"/>
        <v>9.3906154588846658E-2</v>
      </c>
      <c r="V227" s="16">
        <f t="shared" si="91"/>
        <v>0.10386935685489673</v>
      </c>
      <c r="W227" s="16">
        <f t="shared" si="76"/>
        <v>3.1072146998252213E-3</v>
      </c>
      <c r="X227" s="16">
        <f t="shared" si="77"/>
        <v>1.9513744809130336E-4</v>
      </c>
      <c r="Y227" s="17">
        <f t="shared" si="92"/>
        <v>2.9120772517339177</v>
      </c>
      <c r="Z227" s="17">
        <f t="shared" si="93"/>
        <v>3.3023521479165248</v>
      </c>
      <c r="AA227" s="16">
        <f t="shared" si="94"/>
        <v>8.7922748266082262E-2</v>
      </c>
      <c r="AB227" s="16">
        <f t="shared" si="95"/>
        <v>9.7647852083475151E-2</v>
      </c>
      <c r="AC227" s="16">
        <f t="shared" si="78"/>
        <v>121.92522342354268</v>
      </c>
      <c r="AD227" s="17">
        <f t="shared" si="79"/>
        <v>2.9139167175765865</v>
      </c>
      <c r="AE227" s="17">
        <f t="shared" si="80"/>
        <v>3.3037096657432019</v>
      </c>
      <c r="AF227" s="16">
        <f t="shared" si="96"/>
        <v>8.6083282423413454E-2</v>
      </c>
      <c r="AG227" s="16">
        <f t="shared" si="97"/>
        <v>9.6290334256798005E-2</v>
      </c>
    </row>
    <row r="228" spans="1:33" x14ac:dyDescent="0.25">
      <c r="A228" s="11" t="s">
        <v>53</v>
      </c>
      <c r="B228" s="12">
        <v>42764</v>
      </c>
      <c r="C228" s="11">
        <v>2.9</v>
      </c>
      <c r="D228" s="27">
        <v>2.4</v>
      </c>
      <c r="E228" s="27">
        <v>3.5</v>
      </c>
      <c r="F228" s="11">
        <v>2000</v>
      </c>
      <c r="G228" s="11" t="s">
        <v>8</v>
      </c>
      <c r="H228" s="14" t="str">
        <f>VLOOKUP(A228,'Data Key'!$A$1:$B$500,2,FALSE)</f>
        <v>South Dakota</v>
      </c>
      <c r="I228" s="14" t="str">
        <f t="shared" si="81"/>
        <v>SD-South Dakota</v>
      </c>
      <c r="J228" s="15">
        <f t="shared" si="82"/>
        <v>124</v>
      </c>
      <c r="K228" s="15">
        <f t="shared" si="83"/>
        <v>42640</v>
      </c>
      <c r="L228" s="16">
        <f t="shared" si="75"/>
        <v>5.0962420890263507E-4</v>
      </c>
      <c r="M228" s="17">
        <f t="shared" si="84"/>
        <v>2.3900109982809776</v>
      </c>
      <c r="N228" s="17">
        <f t="shared" si="85"/>
        <v>3.4092594160862473</v>
      </c>
      <c r="O228" s="16">
        <f t="shared" si="86"/>
        <v>9.9890017190222835E-3</v>
      </c>
      <c r="P228" s="16">
        <f t="shared" si="87"/>
        <v>9.0740583913752726E-2</v>
      </c>
      <c r="Q228" s="16">
        <f t="shared" si="98"/>
        <v>103</v>
      </c>
      <c r="R228" s="16">
        <f t="shared" si="99"/>
        <v>146</v>
      </c>
      <c r="S228" s="17">
        <f t="shared" si="88"/>
        <v>2.4085679543541296</v>
      </c>
      <c r="T228" s="17">
        <f t="shared" si="89"/>
        <v>3.4140866149097371</v>
      </c>
      <c r="U228" s="16">
        <f t="shared" si="90"/>
        <v>8.5679543541297143E-3</v>
      </c>
      <c r="V228" s="16">
        <f t="shared" si="91"/>
        <v>8.5913385090262917E-2</v>
      </c>
      <c r="W228" s="16">
        <f t="shared" si="76"/>
        <v>2.9442853582309198E-3</v>
      </c>
      <c r="X228" s="16">
        <f t="shared" si="77"/>
        <v>5.1543561866778591E-4</v>
      </c>
      <c r="Y228" s="17">
        <f t="shared" si="92"/>
        <v>2.4288497395631343</v>
      </c>
      <c r="Z228" s="17">
        <f t="shared" si="93"/>
        <v>3.4597209768987054</v>
      </c>
      <c r="AA228" s="16">
        <f t="shared" si="94"/>
        <v>2.8849739563134413E-2</v>
      </c>
      <c r="AB228" s="16">
        <f t="shared" si="95"/>
        <v>4.0279023101294609E-2</v>
      </c>
      <c r="AC228" s="16">
        <f t="shared" si="78"/>
        <v>43.66871957679718</v>
      </c>
      <c r="AD228" s="17">
        <f t="shared" si="79"/>
        <v>2.4454441948549164</v>
      </c>
      <c r="AE228" s="17">
        <f t="shared" si="80"/>
        <v>3.4665085761107224</v>
      </c>
      <c r="AF228" s="16">
        <f t="shared" si="96"/>
        <v>4.5444194854916464E-2</v>
      </c>
      <c r="AG228" s="16">
        <f t="shared" si="97"/>
        <v>3.3491423889277616E-2</v>
      </c>
    </row>
    <row r="229" spans="1:33" x14ac:dyDescent="0.25">
      <c r="A229" s="11" t="s">
        <v>27</v>
      </c>
      <c r="B229" s="12">
        <v>479157</v>
      </c>
      <c r="C229" s="11">
        <v>0.9</v>
      </c>
      <c r="D229" s="27">
        <v>0.8</v>
      </c>
      <c r="E229" s="27">
        <v>1</v>
      </c>
      <c r="F229" s="11">
        <v>2000</v>
      </c>
      <c r="G229" s="11" t="s">
        <v>8</v>
      </c>
      <c r="H229" s="14" t="str">
        <f>VLOOKUP(A229,'Data Key'!$A$1:$B$500,2,FALSE)</f>
        <v>Tennessee</v>
      </c>
      <c r="I229" s="14" t="str">
        <f t="shared" si="81"/>
        <v>TN-Tennessee</v>
      </c>
      <c r="J229" s="15">
        <f t="shared" si="82"/>
        <v>431</v>
      </c>
      <c r="K229" s="15">
        <f t="shared" si="83"/>
        <v>478726</v>
      </c>
      <c r="L229" s="16">
        <f t="shared" si="75"/>
        <v>8.4881584476702025E-5</v>
      </c>
      <c r="M229" s="17">
        <f t="shared" si="84"/>
        <v>0.81461482275516561</v>
      </c>
      <c r="N229" s="17">
        <f t="shared" si="85"/>
        <v>0.98437799170856966</v>
      </c>
      <c r="O229" s="16">
        <f t="shared" si="86"/>
        <v>1.4614822755165569E-2</v>
      </c>
      <c r="P229" s="16">
        <f t="shared" si="87"/>
        <v>1.5622008291430345E-2</v>
      </c>
      <c r="Q229" s="16">
        <f t="shared" si="98"/>
        <v>391</v>
      </c>
      <c r="R229" s="16">
        <f t="shared" si="99"/>
        <v>472</v>
      </c>
      <c r="S229" s="17">
        <f t="shared" si="88"/>
        <v>0.81601646224515134</v>
      </c>
      <c r="T229" s="17">
        <f t="shared" si="89"/>
        <v>0.98506335084325181</v>
      </c>
      <c r="U229" s="16">
        <f t="shared" si="90"/>
        <v>1.6016462245151297E-2</v>
      </c>
      <c r="V229" s="16">
        <f t="shared" si="91"/>
        <v>1.4936649156748194E-2</v>
      </c>
      <c r="W229" s="16">
        <f t="shared" si="76"/>
        <v>9.0349772342060723E-4</v>
      </c>
      <c r="X229" s="16">
        <f t="shared" si="77"/>
        <v>8.5163706060651471E-5</v>
      </c>
      <c r="Y229" s="17">
        <f t="shared" si="92"/>
        <v>0.81833401735995581</v>
      </c>
      <c r="Z229" s="17">
        <f t="shared" si="93"/>
        <v>0.98866142948125879</v>
      </c>
      <c r="AA229" s="16">
        <f t="shared" si="94"/>
        <v>1.8334017359955768E-2</v>
      </c>
      <c r="AB229" s="16">
        <f t="shared" si="95"/>
        <v>1.1338570518741209E-2</v>
      </c>
      <c r="AC229" s="16">
        <f t="shared" si="78"/>
        <v>81.386765731462319</v>
      </c>
      <c r="AD229" s="17">
        <f t="shared" si="79"/>
        <v>0.81961486115798787</v>
      </c>
      <c r="AE229" s="17">
        <f t="shared" si="80"/>
        <v>0.98946756757631205</v>
      </c>
      <c r="AF229" s="16">
        <f t="shared" si="96"/>
        <v>1.9614861157987828E-2</v>
      </c>
      <c r="AG229" s="16">
        <f t="shared" si="97"/>
        <v>1.0532432423687954E-2</v>
      </c>
    </row>
    <row r="230" spans="1:33" x14ac:dyDescent="0.25">
      <c r="A230" s="11" t="s">
        <v>61</v>
      </c>
      <c r="B230" s="12">
        <v>1007251</v>
      </c>
      <c r="C230" s="11">
        <v>1.3</v>
      </c>
      <c r="D230" s="27">
        <v>1.3</v>
      </c>
      <c r="E230" s="27">
        <v>1.4</v>
      </c>
      <c r="F230" s="11">
        <v>2000</v>
      </c>
      <c r="G230" s="11" t="s">
        <v>8</v>
      </c>
      <c r="H230" s="14" t="str">
        <f>VLOOKUP(A230,'Data Key'!$A$1:$B$500,2,FALSE)</f>
        <v>Texas</v>
      </c>
      <c r="I230" s="14" t="str">
        <f t="shared" si="81"/>
        <v>TX-Texas</v>
      </c>
      <c r="J230" s="15">
        <f t="shared" si="82"/>
        <v>1309</v>
      </c>
      <c r="K230" s="15">
        <f t="shared" si="83"/>
        <v>1005942</v>
      </c>
      <c r="L230" s="16">
        <f t="shared" si="75"/>
        <v>7.0355462774699149E-5</v>
      </c>
      <c r="M230" s="17">
        <f t="shared" si="84"/>
        <v>1.2292213060743762</v>
      </c>
      <c r="N230" s="17">
        <f t="shared" si="85"/>
        <v>1.3699322316237745</v>
      </c>
      <c r="O230" s="16">
        <f t="shared" si="86"/>
        <v>7.0778693925623859E-2</v>
      </c>
      <c r="P230" s="16">
        <f t="shared" si="87"/>
        <v>3.0067768376225379E-2</v>
      </c>
      <c r="Q230" s="16">
        <f t="shared" si="98"/>
        <v>1239</v>
      </c>
      <c r="R230" s="16">
        <f t="shared" si="99"/>
        <v>1381</v>
      </c>
      <c r="S230" s="17">
        <f t="shared" si="88"/>
        <v>1.2300806849534029</v>
      </c>
      <c r="T230" s="17">
        <f t="shared" si="89"/>
        <v>1.3710584551417671</v>
      </c>
      <c r="U230" s="16">
        <f t="shared" si="90"/>
        <v>6.9919315046597097E-2</v>
      </c>
      <c r="V230" s="16">
        <f t="shared" si="91"/>
        <v>2.8941544858232859E-2</v>
      </c>
      <c r="W230" s="16">
        <f t="shared" si="76"/>
        <v>1.3014787077237802E-3</v>
      </c>
      <c r="X230" s="16">
        <f t="shared" si="77"/>
        <v>7.0432409709284951E-5</v>
      </c>
      <c r="Y230" s="17">
        <f t="shared" si="92"/>
        <v>1.2310462980144952</v>
      </c>
      <c r="Z230" s="17">
        <f t="shared" si="93"/>
        <v>1.3719111174330652</v>
      </c>
      <c r="AA230" s="16">
        <f t="shared" si="94"/>
        <v>6.8953701985504878E-2</v>
      </c>
      <c r="AB230" s="16">
        <f t="shared" si="95"/>
        <v>2.8088882566934759E-2</v>
      </c>
      <c r="AC230" s="16">
        <f t="shared" si="78"/>
        <v>141.7562439879531</v>
      </c>
      <c r="AD230" s="17">
        <f t="shared" si="79"/>
        <v>1.2316074903344978</v>
      </c>
      <c r="AE230" s="17">
        <f t="shared" si="80"/>
        <v>1.3723427225252367</v>
      </c>
      <c r="AF230" s="16">
        <f t="shared" si="96"/>
        <v>6.8392509665502255E-2</v>
      </c>
      <c r="AG230" s="16">
        <f t="shared" si="97"/>
        <v>2.7657277474763209E-2</v>
      </c>
    </row>
    <row r="231" spans="1:33" x14ac:dyDescent="0.25">
      <c r="A231" s="11" t="s">
        <v>23</v>
      </c>
      <c r="B231" s="12">
        <v>69605</v>
      </c>
      <c r="C231" s="11">
        <v>2.6</v>
      </c>
      <c r="D231" s="27">
        <v>2.2000000000000002</v>
      </c>
      <c r="E231" s="27">
        <v>3</v>
      </c>
      <c r="F231" s="11">
        <v>2000</v>
      </c>
      <c r="G231" s="11" t="s">
        <v>8</v>
      </c>
      <c r="H231" s="14" t="str">
        <f>VLOOKUP(A231,'Data Key'!$A$1:$B$500,2,FALSE)</f>
        <v>Utah</v>
      </c>
      <c r="I231" s="14" t="str">
        <f t="shared" si="81"/>
        <v>UT-Utah</v>
      </c>
      <c r="J231" s="15">
        <f t="shared" si="82"/>
        <v>181</v>
      </c>
      <c r="K231" s="15">
        <f t="shared" si="83"/>
        <v>69424</v>
      </c>
      <c r="L231" s="16">
        <f t="shared" si="75"/>
        <v>3.7833937157160248E-4</v>
      </c>
      <c r="M231" s="17">
        <f t="shared" si="84"/>
        <v>2.2220485315962732</v>
      </c>
      <c r="N231" s="17">
        <f t="shared" si="85"/>
        <v>2.9787272747394784</v>
      </c>
      <c r="O231" s="16">
        <f t="shared" si="86"/>
        <v>2.2048531596273069E-2</v>
      </c>
      <c r="P231" s="16">
        <f t="shared" si="87"/>
        <v>2.1272725260521597E-2</v>
      </c>
      <c r="Q231" s="16">
        <f t="shared" si="98"/>
        <v>155</v>
      </c>
      <c r="R231" s="16">
        <f t="shared" si="99"/>
        <v>208</v>
      </c>
      <c r="S231" s="17">
        <f t="shared" si="88"/>
        <v>2.2268515192874077</v>
      </c>
      <c r="T231" s="17">
        <f t="shared" si="89"/>
        <v>2.9882910710437467</v>
      </c>
      <c r="U231" s="16">
        <f t="shared" si="90"/>
        <v>2.6851519287407477E-2</v>
      </c>
      <c r="V231" s="16">
        <f t="shared" si="91"/>
        <v>1.1708928956253306E-2</v>
      </c>
      <c r="W231" s="16">
        <f t="shared" si="76"/>
        <v>2.6278375789167475E-3</v>
      </c>
      <c r="X231" s="16">
        <f t="shared" si="77"/>
        <v>3.8130448465735977E-4</v>
      </c>
      <c r="Y231" s="17">
        <f t="shared" si="92"/>
        <v>2.2465330942593877</v>
      </c>
      <c r="Z231" s="17">
        <f t="shared" si="93"/>
        <v>3.0091420635741071</v>
      </c>
      <c r="AA231" s="16">
        <f t="shared" si="94"/>
        <v>4.6533094259387564E-2</v>
      </c>
      <c r="AB231" s="16">
        <f t="shared" si="95"/>
        <v>9.1420635741070733E-3</v>
      </c>
      <c r="AC231" s="16">
        <f t="shared" si="78"/>
        <v>52.736114147976281</v>
      </c>
      <c r="AD231" s="17">
        <f t="shared" si="79"/>
        <v>2.2562173000576133</v>
      </c>
      <c r="AE231" s="17">
        <f t="shared" si="80"/>
        <v>3.0138238489207207</v>
      </c>
      <c r="AF231" s="16">
        <f t="shared" si="96"/>
        <v>5.6217300057613162E-2</v>
      </c>
      <c r="AG231" s="16">
        <f t="shared" si="97"/>
        <v>1.3823848920720749E-2</v>
      </c>
    </row>
    <row r="232" spans="1:33" x14ac:dyDescent="0.25">
      <c r="A232" s="11" t="s">
        <v>55</v>
      </c>
      <c r="B232" s="12">
        <v>49725</v>
      </c>
      <c r="C232" s="11">
        <v>5.5</v>
      </c>
      <c r="D232" s="27">
        <v>4.9000000000000004</v>
      </c>
      <c r="E232" s="27">
        <v>6.2</v>
      </c>
      <c r="F232" s="11">
        <v>2000</v>
      </c>
      <c r="G232" s="11" t="s">
        <v>8</v>
      </c>
      <c r="H232" s="14" t="str">
        <f>VLOOKUP(A232,'Data Key'!$A$1:$B$500,2,FALSE)</f>
        <v>Vermont</v>
      </c>
      <c r="I232" s="14" t="str">
        <f t="shared" si="81"/>
        <v>VT-Vermont</v>
      </c>
      <c r="J232" s="15">
        <f t="shared" si="82"/>
        <v>273</v>
      </c>
      <c r="K232" s="15">
        <f t="shared" si="83"/>
        <v>49452</v>
      </c>
      <c r="L232" s="16">
        <f t="shared" si="75"/>
        <v>6.494700926848229E-4</v>
      </c>
      <c r="M232" s="17">
        <f t="shared" si="84"/>
        <v>4.8407259857465501</v>
      </c>
      <c r="N232" s="17">
        <f t="shared" si="85"/>
        <v>6.1396661711161951</v>
      </c>
      <c r="O232" s="16">
        <f t="shared" si="86"/>
        <v>5.9274014253450247E-2</v>
      </c>
      <c r="P232" s="16">
        <f t="shared" si="87"/>
        <v>6.0333828883805118E-2</v>
      </c>
      <c r="Q232" s="16">
        <f t="shared" si="98"/>
        <v>242</v>
      </c>
      <c r="R232" s="16">
        <f t="shared" si="99"/>
        <v>306</v>
      </c>
      <c r="S232" s="17">
        <f t="shared" si="88"/>
        <v>4.8667672197083958</v>
      </c>
      <c r="T232" s="17">
        <f t="shared" si="89"/>
        <v>6.1538461538461542</v>
      </c>
      <c r="U232" s="16">
        <f t="shared" si="90"/>
        <v>3.3232780291604591E-2</v>
      </c>
      <c r="V232" s="16">
        <f t="shared" si="91"/>
        <v>4.615384615384599E-2</v>
      </c>
      <c r="W232" s="16">
        <f t="shared" si="76"/>
        <v>5.5283960242267574E-3</v>
      </c>
      <c r="X232" s="16">
        <f t="shared" si="77"/>
        <v>6.5280639287276852E-4</v>
      </c>
      <c r="Y232" s="17">
        <f t="shared" si="92"/>
        <v>4.8755896313539884</v>
      </c>
      <c r="Z232" s="17">
        <f t="shared" si="93"/>
        <v>6.1812024170995263</v>
      </c>
      <c r="AA232" s="16">
        <f t="shared" si="94"/>
        <v>2.4410368646011982E-2</v>
      </c>
      <c r="AB232" s="16">
        <f t="shared" si="95"/>
        <v>1.8797582900473842E-2</v>
      </c>
      <c r="AC232" s="16">
        <f t="shared" si="78"/>
        <v>64.645189528311619</v>
      </c>
      <c r="AD232" s="17">
        <f t="shared" si="79"/>
        <v>4.8884737209793077</v>
      </c>
      <c r="AE232" s="17">
        <f t="shared" si="80"/>
        <v>6.1884273823137024</v>
      </c>
      <c r="AF232" s="16">
        <f t="shared" si="96"/>
        <v>1.1526279020692698E-2</v>
      </c>
      <c r="AG232" s="16">
        <f t="shared" si="97"/>
        <v>1.1572617686297804E-2</v>
      </c>
    </row>
    <row r="233" spans="1:33" x14ac:dyDescent="0.25">
      <c r="A233" s="11" t="s">
        <v>54</v>
      </c>
      <c r="B233" s="12">
        <v>265202</v>
      </c>
      <c r="C233" s="11">
        <v>1.8</v>
      </c>
      <c r="D233" s="27">
        <v>1.6</v>
      </c>
      <c r="E233" s="27">
        <v>2</v>
      </c>
      <c r="F233" s="11">
        <v>2000</v>
      </c>
      <c r="G233" s="11" t="s">
        <v>8</v>
      </c>
      <c r="H233" s="14" t="str">
        <f>VLOOKUP(A233,'Data Key'!$A$1:$B$500,2,FALSE)</f>
        <v>Virginia</v>
      </c>
      <c r="I233" s="14" t="str">
        <f t="shared" si="81"/>
        <v>VA-Virginia</v>
      </c>
      <c r="J233" s="15">
        <f t="shared" si="82"/>
        <v>477</v>
      </c>
      <c r="K233" s="15">
        <f t="shared" si="83"/>
        <v>264725</v>
      </c>
      <c r="L233" s="16">
        <f t="shared" si="75"/>
        <v>1.6126479417375727E-4</v>
      </c>
      <c r="M233" s="17">
        <f t="shared" si="84"/>
        <v>1.6373641754418564</v>
      </c>
      <c r="N233" s="17">
        <f t="shared" si="85"/>
        <v>1.959893763789371</v>
      </c>
      <c r="O233" s="16">
        <f t="shared" si="86"/>
        <v>3.7364175441856329E-2</v>
      </c>
      <c r="P233" s="16">
        <f t="shared" si="87"/>
        <v>4.0106236210629032E-2</v>
      </c>
      <c r="Q233" s="16">
        <f t="shared" si="98"/>
        <v>435</v>
      </c>
      <c r="R233" s="16">
        <f t="shared" si="99"/>
        <v>521</v>
      </c>
      <c r="S233" s="17">
        <f t="shared" si="88"/>
        <v>1.6402591232343648</v>
      </c>
      <c r="T233" s="17">
        <f t="shared" si="89"/>
        <v>1.9645402372531127</v>
      </c>
      <c r="U233" s="16">
        <f t="shared" si="90"/>
        <v>4.0259123234364758E-2</v>
      </c>
      <c r="V233" s="16">
        <f t="shared" si="91"/>
        <v>3.5459762746887336E-2</v>
      </c>
      <c r="W233" s="16">
        <f t="shared" si="76"/>
        <v>1.8058453266939466E-3</v>
      </c>
      <c r="X233" s="16">
        <f t="shared" si="77"/>
        <v>1.6174727913747429E-4</v>
      </c>
      <c r="Y233" s="17">
        <f t="shared" si="92"/>
        <v>1.6440980475564724</v>
      </c>
      <c r="Z233" s="17">
        <f t="shared" si="93"/>
        <v>1.9675926058314208</v>
      </c>
      <c r="AA233" s="16">
        <f t="shared" si="94"/>
        <v>4.4098047556472286E-2</v>
      </c>
      <c r="AB233" s="16">
        <f t="shared" si="95"/>
        <v>3.2407394168579184E-2</v>
      </c>
      <c r="AC233" s="16">
        <f t="shared" si="78"/>
        <v>85.576993893590654</v>
      </c>
      <c r="AD233" s="17">
        <f t="shared" si="79"/>
        <v>1.6463899515250646</v>
      </c>
      <c r="AE233" s="17">
        <f t="shared" si="80"/>
        <v>1.9690713578728898</v>
      </c>
      <c r="AF233" s="16">
        <f t="shared" si="96"/>
        <v>4.6389951525064532E-2</v>
      </c>
      <c r="AG233" s="16">
        <f t="shared" si="97"/>
        <v>3.0928642127110217E-2</v>
      </c>
    </row>
    <row r="234" spans="1:33" x14ac:dyDescent="0.25">
      <c r="A234" s="11" t="s">
        <v>39</v>
      </c>
      <c r="B234" s="12">
        <v>421362</v>
      </c>
      <c r="C234" s="11">
        <v>1.1000000000000001</v>
      </c>
      <c r="D234" s="27">
        <v>1</v>
      </c>
      <c r="E234" s="27">
        <v>1.2</v>
      </c>
      <c r="F234" s="11">
        <v>2000</v>
      </c>
      <c r="G234" s="11" t="s">
        <v>8</v>
      </c>
      <c r="H234" s="14" t="str">
        <f>VLOOKUP(A234,'Data Key'!$A$1:$B$500,2,FALSE)</f>
        <v>Washington</v>
      </c>
      <c r="I234" s="14" t="str">
        <f t="shared" si="81"/>
        <v>WA-Washington</v>
      </c>
      <c r="J234" s="15">
        <f t="shared" si="82"/>
        <v>463</v>
      </c>
      <c r="K234" s="15">
        <f t="shared" si="83"/>
        <v>420899</v>
      </c>
      <c r="L234" s="16">
        <f t="shared" si="75"/>
        <v>1.0003327406298603E-4</v>
      </c>
      <c r="M234" s="17">
        <f t="shared" si="84"/>
        <v>0.99878436967327866</v>
      </c>
      <c r="N234" s="17">
        <f t="shared" si="85"/>
        <v>1.1988509177992508</v>
      </c>
      <c r="O234" s="16">
        <f t="shared" si="86"/>
        <v>1.2156303267213397E-3</v>
      </c>
      <c r="P234" s="16">
        <f t="shared" si="87"/>
        <v>1.149082200749163E-3</v>
      </c>
      <c r="Q234" s="16">
        <f t="shared" si="98"/>
        <v>422</v>
      </c>
      <c r="R234" s="16">
        <f t="shared" si="99"/>
        <v>506</v>
      </c>
      <c r="S234" s="17">
        <f t="shared" si="88"/>
        <v>1.001514137487481</v>
      </c>
      <c r="T234" s="17">
        <f t="shared" si="89"/>
        <v>1.2008676624849892</v>
      </c>
      <c r="U234" s="16">
        <f t="shared" si="90"/>
        <v>1.514137487480971E-3</v>
      </c>
      <c r="V234" s="16">
        <f t="shared" si="91"/>
        <v>8.6766248498926224E-4</v>
      </c>
      <c r="W234" s="16">
        <f t="shared" si="76"/>
        <v>1.1033659676843619E-3</v>
      </c>
      <c r="X234" s="16">
        <f t="shared" si="77"/>
        <v>1.0034254271576467E-4</v>
      </c>
      <c r="Y234" s="17">
        <f t="shared" si="92"/>
        <v>1.0030234249685972</v>
      </c>
      <c r="Z234" s="17">
        <f t="shared" si="93"/>
        <v>1.2037085104001266</v>
      </c>
      <c r="AA234" s="16">
        <f t="shared" si="94"/>
        <v>3.0234249685971992E-3</v>
      </c>
      <c r="AB234" s="16">
        <f t="shared" si="95"/>
        <v>3.7085104001266522E-3</v>
      </c>
      <c r="AC234" s="16">
        <f t="shared" si="78"/>
        <v>84.342486868206933</v>
      </c>
      <c r="AD234" s="17">
        <f t="shared" si="79"/>
        <v>1.0044703303687397</v>
      </c>
      <c r="AE234" s="17">
        <f t="shared" si="80"/>
        <v>1.2046348396137294</v>
      </c>
      <c r="AF234" s="16">
        <f t="shared" si="96"/>
        <v>4.4703303687396723E-3</v>
      </c>
      <c r="AG234" s="16">
        <f t="shared" si="97"/>
        <v>4.6348396137294579E-3</v>
      </c>
    </row>
    <row r="235" spans="1:33" x14ac:dyDescent="0.25">
      <c r="A235" s="11" t="s">
        <v>16</v>
      </c>
      <c r="B235" s="12">
        <v>122080</v>
      </c>
      <c r="C235" s="11">
        <v>4.2</v>
      </c>
      <c r="D235" s="27">
        <v>3.9</v>
      </c>
      <c r="E235" s="27">
        <v>4.5999999999999996</v>
      </c>
      <c r="F235" s="11">
        <v>2000</v>
      </c>
      <c r="G235" s="11" t="s">
        <v>8</v>
      </c>
      <c r="H235" s="14" t="str">
        <f>VLOOKUP(A235,'Data Key'!$A$1:$B$500,2,FALSE)</f>
        <v>West Virginia</v>
      </c>
      <c r="I235" s="14" t="str">
        <f t="shared" si="81"/>
        <v>WV-West Virginia</v>
      </c>
      <c r="J235" s="15">
        <f t="shared" si="82"/>
        <v>513</v>
      </c>
      <c r="K235" s="15">
        <f t="shared" si="83"/>
        <v>121567</v>
      </c>
      <c r="L235" s="16">
        <f t="shared" si="75"/>
        <v>3.6286730761004969E-4</v>
      </c>
      <c r="M235" s="17">
        <f t="shared" si="84"/>
        <v>3.8392952087726506</v>
      </c>
      <c r="N235" s="17">
        <f t="shared" si="85"/>
        <v>4.5650298239927496</v>
      </c>
      <c r="O235" s="16">
        <f t="shared" si="86"/>
        <v>6.0704791227349286E-2</v>
      </c>
      <c r="P235" s="16">
        <f t="shared" si="87"/>
        <v>3.4970176007250053E-2</v>
      </c>
      <c r="Q235" s="16">
        <f t="shared" si="98"/>
        <v>469</v>
      </c>
      <c r="R235" s="16">
        <f t="shared" si="99"/>
        <v>557</v>
      </c>
      <c r="S235" s="17">
        <f t="shared" si="88"/>
        <v>3.8417431192660549</v>
      </c>
      <c r="T235" s="17">
        <f t="shared" si="89"/>
        <v>4.5625819134993444</v>
      </c>
      <c r="U235" s="16">
        <f t="shared" si="90"/>
        <v>5.8256880733944971E-2</v>
      </c>
      <c r="V235" s="16">
        <f t="shared" si="91"/>
        <v>3.7418086500655257E-2</v>
      </c>
      <c r="W235" s="16">
        <f t="shared" si="76"/>
        <v>4.2177631638830081E-3</v>
      </c>
      <c r="X235" s="16">
        <f t="shared" si="77"/>
        <v>3.6386626305063191E-4</v>
      </c>
      <c r="Y235" s="17">
        <f t="shared" si="92"/>
        <v>3.853896900832376</v>
      </c>
      <c r="Z235" s="17">
        <f t="shared" si="93"/>
        <v>4.5816294269336399</v>
      </c>
      <c r="AA235" s="16">
        <f t="shared" si="94"/>
        <v>4.6103099167623895E-2</v>
      </c>
      <c r="AB235" s="16">
        <f t="shared" si="95"/>
        <v>1.8370573066359697E-2</v>
      </c>
      <c r="AC235" s="16">
        <f t="shared" si="78"/>
        <v>88.637958299215754</v>
      </c>
      <c r="AD235" s="17">
        <f t="shared" si="79"/>
        <v>3.8588378661040368</v>
      </c>
      <c r="AE235" s="17">
        <f t="shared" si="80"/>
        <v>4.5848795538495324</v>
      </c>
      <c r="AF235" s="16">
        <f t="shared" si="96"/>
        <v>4.1162133895963127E-2</v>
      </c>
      <c r="AG235" s="16">
        <f t="shared" si="97"/>
        <v>1.5120446150467259E-2</v>
      </c>
    </row>
    <row r="236" spans="1:33" x14ac:dyDescent="0.25">
      <c r="A236" s="11" t="s">
        <v>24</v>
      </c>
      <c r="B236" s="12">
        <v>217566</v>
      </c>
      <c r="C236" s="11">
        <v>5.6</v>
      </c>
      <c r="D236" s="27">
        <v>5.3</v>
      </c>
      <c r="E236" s="27">
        <v>5.9</v>
      </c>
      <c r="F236" s="11">
        <v>2000</v>
      </c>
      <c r="G236" s="11" t="s">
        <v>8</v>
      </c>
      <c r="H236" s="14" t="str">
        <f>VLOOKUP(A236,'Data Key'!$A$1:$B$500,2,FALSE)</f>
        <v>Wisconsin</v>
      </c>
      <c r="I236" s="14" t="str">
        <f t="shared" si="81"/>
        <v>WI-Wisconsin</v>
      </c>
      <c r="J236" s="15">
        <f t="shared" si="82"/>
        <v>1218</v>
      </c>
      <c r="K236" s="15">
        <f t="shared" si="83"/>
        <v>216348</v>
      </c>
      <c r="L236" s="16">
        <f t="shared" si="75"/>
        <v>3.1351739123551981E-4</v>
      </c>
      <c r="M236" s="17">
        <f t="shared" si="84"/>
        <v>5.2847838139160199</v>
      </c>
      <c r="N236" s="17">
        <f t="shared" si="85"/>
        <v>5.91181859638706</v>
      </c>
      <c r="O236" s="16">
        <f t="shared" si="86"/>
        <v>1.5216186083979899E-2</v>
      </c>
      <c r="P236" s="16">
        <f t="shared" si="87"/>
        <v>1.1818596387059621E-2</v>
      </c>
      <c r="Q236" s="16">
        <f t="shared" si="98"/>
        <v>1151</v>
      </c>
      <c r="R236" s="16">
        <f t="shared" si="99"/>
        <v>1287</v>
      </c>
      <c r="S236" s="17">
        <f t="shared" si="88"/>
        <v>5.2903486758041236</v>
      </c>
      <c r="T236" s="17">
        <f t="shared" si="89"/>
        <v>5.9154463473152976</v>
      </c>
      <c r="U236" s="16">
        <f t="shared" si="90"/>
        <v>9.6513241958762208E-3</v>
      </c>
      <c r="V236" s="16">
        <f t="shared" si="91"/>
        <v>1.544634731529726E-2</v>
      </c>
      <c r="W236" s="16">
        <f t="shared" si="76"/>
        <v>5.6070304653930668E-3</v>
      </c>
      <c r="X236" s="16">
        <f t="shared" si="77"/>
        <v>3.1387898151907198E-4</v>
      </c>
      <c r="Y236" s="17">
        <f t="shared" si="92"/>
        <v>5.293151483873995</v>
      </c>
      <c r="Z236" s="17">
        <f t="shared" si="93"/>
        <v>5.9209094469121384</v>
      </c>
      <c r="AA236" s="16">
        <f t="shared" si="94"/>
        <v>6.8485161260047889E-3</v>
      </c>
      <c r="AB236" s="16">
        <f t="shared" si="95"/>
        <v>2.090944691213803E-2</v>
      </c>
      <c r="AC236" s="16">
        <f t="shared" si="78"/>
        <v>136.44768877564687</v>
      </c>
      <c r="AD236" s="17">
        <f t="shared" si="79"/>
        <v>5.2957564214643211</v>
      </c>
      <c r="AE236" s="17">
        <f t="shared" si="80"/>
        <v>5.9229007345766327</v>
      </c>
      <c r="AF236" s="16">
        <f t="shared" si="96"/>
        <v>4.2435785356786937E-3</v>
      </c>
      <c r="AG236" s="16">
        <f t="shared" si="97"/>
        <v>2.2900734576632331E-2</v>
      </c>
    </row>
    <row r="237" spans="1:33" x14ac:dyDescent="0.25">
      <c r="A237" s="11" t="s">
        <v>40</v>
      </c>
      <c r="B237" s="12">
        <v>19981</v>
      </c>
      <c r="C237" s="11">
        <v>2.8</v>
      </c>
      <c r="D237" s="27">
        <v>2.2000000000000002</v>
      </c>
      <c r="E237" s="27">
        <v>3.6</v>
      </c>
      <c r="F237" s="11">
        <v>2000</v>
      </c>
      <c r="G237" s="11" t="s">
        <v>8</v>
      </c>
      <c r="H237" s="14" t="str">
        <f>VLOOKUP(A237,'Data Key'!$A$1:$B$500,2,FALSE)</f>
        <v>Wyoming</v>
      </c>
      <c r="I237" s="14" t="str">
        <f t="shared" si="81"/>
        <v>WY-Wyoming</v>
      </c>
      <c r="J237" s="15">
        <f t="shared" si="82"/>
        <v>56</v>
      </c>
      <c r="K237" s="15">
        <f t="shared" si="83"/>
        <v>19925</v>
      </c>
      <c r="L237" s="16">
        <f t="shared" si="75"/>
        <v>7.3301935117186146E-4</v>
      </c>
      <c r="M237" s="17">
        <f t="shared" si="84"/>
        <v>2.0696431782310718</v>
      </c>
      <c r="N237" s="17">
        <f t="shared" si="85"/>
        <v>3.5356818805747943</v>
      </c>
      <c r="O237" s="16">
        <f t="shared" si="86"/>
        <v>0.13035682176892838</v>
      </c>
      <c r="P237" s="16">
        <f t="shared" si="87"/>
        <v>6.4318119425205822E-2</v>
      </c>
      <c r="Q237" s="16">
        <f t="shared" si="98"/>
        <v>42</v>
      </c>
      <c r="R237" s="16">
        <f t="shared" si="99"/>
        <v>71</v>
      </c>
      <c r="S237" s="17">
        <f t="shared" si="88"/>
        <v>2.1019968970521994</v>
      </c>
      <c r="T237" s="17">
        <f t="shared" si="89"/>
        <v>3.5533757069215754</v>
      </c>
      <c r="U237" s="16">
        <f t="shared" si="90"/>
        <v>9.8003102947800791E-2</v>
      </c>
      <c r="V237" s="16">
        <f t="shared" si="91"/>
        <v>4.6624293078424639E-2</v>
      </c>
      <c r="W237" s="16">
        <f t="shared" si="76"/>
        <v>2.8982331198220555E-3</v>
      </c>
      <c r="X237" s="16">
        <f t="shared" si="77"/>
        <v>7.514053721910227E-4</v>
      </c>
      <c r="Y237" s="17">
        <f t="shared" si="92"/>
        <v>2.1468277476310331</v>
      </c>
      <c r="Z237" s="17">
        <f t="shared" si="93"/>
        <v>3.6496384920130782</v>
      </c>
      <c r="AA237" s="16">
        <f t="shared" si="94"/>
        <v>5.3172252368967055E-2</v>
      </c>
      <c r="AB237" s="16">
        <f t="shared" si="95"/>
        <v>4.9638492013078128E-2</v>
      </c>
      <c r="AC237" s="16">
        <f t="shared" si="78"/>
        <v>29.4141442679657</v>
      </c>
      <c r="AD237" s="17">
        <f t="shared" si="79"/>
        <v>2.1873407085283811</v>
      </c>
      <c r="AE237" s="17">
        <f t="shared" si="80"/>
        <v>3.659163456213137</v>
      </c>
      <c r="AF237" s="16">
        <f t="shared" si="96"/>
        <v>1.2659291471619039E-2</v>
      </c>
      <c r="AG237" s="16">
        <f t="shared" si="97"/>
        <v>5.91634562131369E-2</v>
      </c>
    </row>
    <row r="238" spans="1:33" x14ac:dyDescent="0.25">
      <c r="A238" s="11" t="s">
        <v>17</v>
      </c>
      <c r="B238" s="12">
        <v>273698</v>
      </c>
      <c r="C238" s="11">
        <v>1.6</v>
      </c>
      <c r="D238" s="27">
        <v>1.5</v>
      </c>
      <c r="E238" s="27">
        <v>1.8</v>
      </c>
      <c r="F238" s="11">
        <v>2001</v>
      </c>
      <c r="G238" s="11" t="s">
        <v>8</v>
      </c>
      <c r="H238" s="14" t="str">
        <f>VLOOKUP(A238,'Data Key'!$A$1:$B$500,2,FALSE)</f>
        <v>Alabama</v>
      </c>
      <c r="I238" s="14" t="str">
        <f t="shared" si="81"/>
        <v>AL-Alabama</v>
      </c>
      <c r="J238" s="15">
        <f t="shared" si="82"/>
        <v>438</v>
      </c>
      <c r="K238" s="15">
        <f t="shared" si="83"/>
        <v>273260</v>
      </c>
      <c r="L238" s="16">
        <f t="shared" si="75"/>
        <v>1.4974962462889973E-4</v>
      </c>
      <c r="M238" s="17">
        <f t="shared" si="84"/>
        <v>1.4505543600549486</v>
      </c>
      <c r="N238" s="17">
        <f t="shared" si="85"/>
        <v>1.7500536093127483</v>
      </c>
      <c r="O238" s="16">
        <f t="shared" si="86"/>
        <v>4.9445639945051356E-2</v>
      </c>
      <c r="P238" s="16">
        <f t="shared" si="87"/>
        <v>4.9946390687251707E-2</v>
      </c>
      <c r="Q238" s="16">
        <f t="shared" si="98"/>
        <v>397</v>
      </c>
      <c r="R238" s="16">
        <f t="shared" si="99"/>
        <v>479</v>
      </c>
      <c r="S238" s="17">
        <f t="shared" si="88"/>
        <v>1.4505038399988308</v>
      </c>
      <c r="T238" s="17">
        <f t="shared" si="89"/>
        <v>1.7501041293688664</v>
      </c>
      <c r="U238" s="16">
        <f t="shared" si="90"/>
        <v>4.9496160001169187E-2</v>
      </c>
      <c r="V238" s="16">
        <f t="shared" si="91"/>
        <v>4.9895870631133654E-2</v>
      </c>
      <c r="W238" s="16">
        <f t="shared" si="76"/>
        <v>1.6072991217946722E-3</v>
      </c>
      <c r="X238" s="16">
        <f t="shared" si="77"/>
        <v>1.5023790835617961E-4</v>
      </c>
      <c r="Y238" s="17">
        <f t="shared" si="92"/>
        <v>1.4570612134384926</v>
      </c>
      <c r="Z238" s="17">
        <f t="shared" si="93"/>
        <v>1.7575370301508519</v>
      </c>
      <c r="AA238" s="16">
        <f t="shared" si="94"/>
        <v>4.2938786561507403E-2</v>
      </c>
      <c r="AB238" s="16">
        <f t="shared" si="95"/>
        <v>4.2462969849148102E-2</v>
      </c>
      <c r="AC238" s="16">
        <f t="shared" si="78"/>
        <v>82.015632014897349</v>
      </c>
      <c r="AD238" s="17">
        <f t="shared" si="79"/>
        <v>1.4592993283276514</v>
      </c>
      <c r="AE238" s="17">
        <f t="shared" si="80"/>
        <v>1.7589525260473202</v>
      </c>
      <c r="AF238" s="16">
        <f t="shared" si="96"/>
        <v>4.0700671672348587E-2</v>
      </c>
      <c r="AG238" s="16">
        <f t="shared" si="97"/>
        <v>4.1047473952679825E-2</v>
      </c>
    </row>
    <row r="239" spans="1:33" x14ac:dyDescent="0.25">
      <c r="A239" s="11" t="s">
        <v>41</v>
      </c>
      <c r="B239" s="12">
        <v>54204</v>
      </c>
      <c r="C239" s="11">
        <v>3.6</v>
      </c>
      <c r="D239" s="27">
        <v>3.1</v>
      </c>
      <c r="E239" s="27">
        <v>4.0999999999999996</v>
      </c>
      <c r="F239" s="11">
        <v>2001</v>
      </c>
      <c r="G239" s="11" t="s">
        <v>8</v>
      </c>
      <c r="H239" s="14" t="str">
        <f>VLOOKUP(A239,'Data Key'!$A$1:$B$500,2,FALSE)</f>
        <v>Alaska</v>
      </c>
      <c r="I239" s="14" t="str">
        <f t="shared" si="81"/>
        <v>AK-Alaska</v>
      </c>
      <c r="J239" s="15">
        <f t="shared" si="82"/>
        <v>195</v>
      </c>
      <c r="K239" s="15">
        <f t="shared" si="83"/>
        <v>54009</v>
      </c>
      <c r="L239" s="16">
        <f t="shared" si="75"/>
        <v>5.0402428230331793E-4</v>
      </c>
      <c r="M239" s="17">
        <f t="shared" si="84"/>
        <v>3.0934961958901734</v>
      </c>
      <c r="N239" s="17">
        <f t="shared" si="85"/>
        <v>4.1015447604968092</v>
      </c>
      <c r="O239" s="16">
        <f t="shared" si="86"/>
        <v>6.5038041098266497E-3</v>
      </c>
      <c r="P239" s="16">
        <f t="shared" si="87"/>
        <v>1.5447604968095163E-3</v>
      </c>
      <c r="Q239" s="16">
        <f t="shared" si="98"/>
        <v>168</v>
      </c>
      <c r="R239" s="16">
        <f t="shared" si="99"/>
        <v>223</v>
      </c>
      <c r="S239" s="17">
        <f t="shared" si="88"/>
        <v>3.0994022581359308</v>
      </c>
      <c r="T239" s="17">
        <f t="shared" si="89"/>
        <v>4.1140875212161463</v>
      </c>
      <c r="U239" s="16">
        <f t="shared" si="90"/>
        <v>5.9774186406924557E-4</v>
      </c>
      <c r="V239" s="16">
        <f t="shared" si="91"/>
        <v>1.4087521216146648E-2</v>
      </c>
      <c r="W239" s="16">
        <f t="shared" si="76"/>
        <v>3.6326982242954474E-3</v>
      </c>
      <c r="X239" s="16">
        <f t="shared" si="77"/>
        <v>5.0767571624524917E-4</v>
      </c>
      <c r="Y239" s="17">
        <f t="shared" si="92"/>
        <v>3.1250225080501983</v>
      </c>
      <c r="Z239" s="17">
        <f t="shared" si="93"/>
        <v>4.1403739405406963</v>
      </c>
      <c r="AA239" s="16">
        <f t="shared" si="94"/>
        <v>2.5022508050198233E-2</v>
      </c>
      <c r="AB239" s="16">
        <f t="shared" si="95"/>
        <v>4.0373940540696651E-2</v>
      </c>
      <c r="AC239" s="16">
        <f t="shared" si="78"/>
        <v>54.705462154381095</v>
      </c>
      <c r="AD239" s="17">
        <f t="shared" si="79"/>
        <v>3.1373320493189101</v>
      </c>
      <c r="AE239" s="17">
        <f t="shared" si="80"/>
        <v>4.1465119148543863</v>
      </c>
      <c r="AF239" s="16">
        <f t="shared" si="96"/>
        <v>3.7332049318909988E-2</v>
      </c>
      <c r="AG239" s="16">
        <f t="shared" si="97"/>
        <v>4.651191485438666E-2</v>
      </c>
    </row>
    <row r="240" spans="1:33" x14ac:dyDescent="0.25">
      <c r="A240" s="11" t="s">
        <v>11</v>
      </c>
      <c r="B240" s="12">
        <v>312970</v>
      </c>
      <c r="C240" s="11">
        <v>3.7</v>
      </c>
      <c r="D240" s="27">
        <v>3.5</v>
      </c>
      <c r="E240" s="27">
        <v>3.9</v>
      </c>
      <c r="F240" s="11">
        <v>2001</v>
      </c>
      <c r="G240" s="11" t="s">
        <v>8</v>
      </c>
      <c r="H240" s="14" t="str">
        <f>VLOOKUP(A240,'Data Key'!$A$1:$B$500,2,FALSE)</f>
        <v>Arizona</v>
      </c>
      <c r="I240" s="14" t="str">
        <f t="shared" si="81"/>
        <v>AZ-Arizona</v>
      </c>
      <c r="J240" s="15">
        <f t="shared" si="82"/>
        <v>1158</v>
      </c>
      <c r="K240" s="15">
        <f t="shared" si="83"/>
        <v>311812</v>
      </c>
      <c r="L240" s="16">
        <f t="shared" si="75"/>
        <v>2.127133358095257E-4</v>
      </c>
      <c r="M240" s="17">
        <f t="shared" si="84"/>
        <v>3.4873218113291777</v>
      </c>
      <c r="N240" s="17">
        <f t="shared" si="85"/>
        <v>3.9127484829482291</v>
      </c>
      <c r="O240" s="16">
        <f t="shared" si="86"/>
        <v>1.2678188670822266E-2</v>
      </c>
      <c r="P240" s="16">
        <f t="shared" si="87"/>
        <v>1.2748482948229167E-2</v>
      </c>
      <c r="Q240" s="16">
        <f t="shared" si="98"/>
        <v>1092</v>
      </c>
      <c r="R240" s="16">
        <f t="shared" si="99"/>
        <v>1225</v>
      </c>
      <c r="S240" s="17">
        <f t="shared" si="88"/>
        <v>3.4891523149183628</v>
      </c>
      <c r="T240" s="17">
        <f t="shared" si="89"/>
        <v>3.914113173786625</v>
      </c>
      <c r="U240" s="16">
        <f t="shared" si="90"/>
        <v>1.0847685081637248E-2</v>
      </c>
      <c r="V240" s="16">
        <f t="shared" si="91"/>
        <v>1.4113173786625133E-2</v>
      </c>
      <c r="W240" s="16">
        <f t="shared" si="76"/>
        <v>3.7061267612774687E-3</v>
      </c>
      <c r="X240" s="16">
        <f t="shared" si="77"/>
        <v>2.1297354246353436E-4</v>
      </c>
      <c r="Y240" s="17">
        <f t="shared" si="92"/>
        <v>3.4931532188139345</v>
      </c>
      <c r="Z240" s="17">
        <f t="shared" si="93"/>
        <v>3.9191003037410028</v>
      </c>
      <c r="AA240" s="16">
        <f t="shared" si="94"/>
        <v>6.8467811860655203E-3</v>
      </c>
      <c r="AB240" s="16">
        <f t="shared" si="95"/>
        <v>1.9100303741002911E-2</v>
      </c>
      <c r="AC240" s="16">
        <f t="shared" si="78"/>
        <v>133.17256062828133</v>
      </c>
      <c r="AD240" s="17">
        <f t="shared" si="79"/>
        <v>3.4949708384498552</v>
      </c>
      <c r="AE240" s="17">
        <f t="shared" si="80"/>
        <v>3.9204778393146649</v>
      </c>
      <c r="AF240" s="16">
        <f t="shared" si="96"/>
        <v>5.0291615501447673E-3</v>
      </c>
      <c r="AG240" s="16">
        <f t="shared" si="97"/>
        <v>2.0477839314664958E-2</v>
      </c>
    </row>
    <row r="241" spans="1:33" x14ac:dyDescent="0.25">
      <c r="A241" s="11" t="s">
        <v>18</v>
      </c>
      <c r="B241" s="12">
        <v>218750</v>
      </c>
      <c r="C241" s="11">
        <v>5.0999999999999996</v>
      </c>
      <c r="D241" s="27">
        <v>4.8</v>
      </c>
      <c r="E241" s="27">
        <v>5.4</v>
      </c>
      <c r="F241" s="11">
        <v>2001</v>
      </c>
      <c r="G241" s="11" t="s">
        <v>8</v>
      </c>
      <c r="H241" s="14" t="str">
        <f>VLOOKUP(A241,'Data Key'!$A$1:$B$500,2,FALSE)</f>
        <v>Arkansas</v>
      </c>
      <c r="I241" s="14" t="str">
        <f t="shared" si="81"/>
        <v>AR-Arkansas</v>
      </c>
      <c r="J241" s="15">
        <f t="shared" si="82"/>
        <v>1116</v>
      </c>
      <c r="K241" s="15">
        <f t="shared" si="83"/>
        <v>217634</v>
      </c>
      <c r="L241" s="16">
        <f t="shared" si="75"/>
        <v>2.9855301949925297E-4</v>
      </c>
      <c r="M241" s="17">
        <f t="shared" si="84"/>
        <v>4.8031612662150325</v>
      </c>
      <c r="N241" s="17">
        <f t="shared" si="85"/>
        <v>5.4002673052135384</v>
      </c>
      <c r="O241" s="16">
        <f t="shared" si="86"/>
        <v>3.1612662150326543E-3</v>
      </c>
      <c r="P241" s="16">
        <f t="shared" si="87"/>
        <v>2.6730521353801606E-4</v>
      </c>
      <c r="Q241" s="16">
        <f t="shared" si="98"/>
        <v>1051</v>
      </c>
      <c r="R241" s="16">
        <f t="shared" si="99"/>
        <v>1181</v>
      </c>
      <c r="S241" s="17">
        <f t="shared" si="88"/>
        <v>4.8045714285714283</v>
      </c>
      <c r="T241" s="17">
        <f t="shared" si="89"/>
        <v>5.3988571428571426</v>
      </c>
      <c r="U241" s="16">
        <f t="shared" si="90"/>
        <v>4.5714285714284486E-3</v>
      </c>
      <c r="V241" s="16">
        <f t="shared" si="91"/>
        <v>1.1428571428577783E-3</v>
      </c>
      <c r="W241" s="16">
        <f t="shared" si="76"/>
        <v>5.1104050194281502E-3</v>
      </c>
      <c r="X241" s="16">
        <f t="shared" si="77"/>
        <v>2.9892962847736203E-4</v>
      </c>
      <c r="Y241" s="17">
        <f t="shared" si="92"/>
        <v>4.8114753909507879</v>
      </c>
      <c r="Z241" s="17">
        <f t="shared" si="93"/>
        <v>5.4093346479055127</v>
      </c>
      <c r="AA241" s="16">
        <f t="shared" si="94"/>
        <v>1.1475390950788089E-2</v>
      </c>
      <c r="AB241" s="16">
        <f t="shared" si="95"/>
        <v>9.3346479055123055E-3</v>
      </c>
      <c r="AC241" s="16">
        <f t="shared" si="78"/>
        <v>130.64432193254791</v>
      </c>
      <c r="AD241" s="17">
        <f t="shared" si="79"/>
        <v>4.8140803444693505</v>
      </c>
      <c r="AE241" s="17">
        <f t="shared" si="80"/>
        <v>5.4113010426811403</v>
      </c>
      <c r="AF241" s="16">
        <f t="shared" si="96"/>
        <v>1.4080344469350692E-2</v>
      </c>
      <c r="AG241" s="16">
        <f t="shared" si="97"/>
        <v>1.1301042681139961E-2</v>
      </c>
    </row>
    <row r="242" spans="1:33" x14ac:dyDescent="0.25">
      <c r="A242" s="11" t="s">
        <v>42</v>
      </c>
      <c r="B242" s="12">
        <v>2471781</v>
      </c>
      <c r="C242" s="11">
        <v>1.2</v>
      </c>
      <c r="D242" s="27">
        <v>1.2</v>
      </c>
      <c r="E242" s="27">
        <v>1.3</v>
      </c>
      <c r="F242" s="11">
        <v>2001</v>
      </c>
      <c r="G242" s="11" t="s">
        <v>8</v>
      </c>
      <c r="H242" s="14" t="str">
        <f>VLOOKUP(A242,'Data Key'!$A$1:$B$500,2,FALSE)</f>
        <v>California</v>
      </c>
      <c r="I242" s="14" t="str">
        <f t="shared" si="81"/>
        <v>CA-California</v>
      </c>
      <c r="J242" s="15">
        <f t="shared" si="82"/>
        <v>2966</v>
      </c>
      <c r="K242" s="15">
        <f t="shared" si="83"/>
        <v>2468815</v>
      </c>
      <c r="L242" s="16">
        <f t="shared" si="75"/>
        <v>4.3158163272850802E-5</v>
      </c>
      <c r="M242" s="17">
        <f t="shared" si="84"/>
        <v>1.1567863301915784</v>
      </c>
      <c r="N242" s="17">
        <f t="shared" si="85"/>
        <v>1.2431026567372798</v>
      </c>
      <c r="O242" s="16">
        <f t="shared" si="86"/>
        <v>4.3213669808421562E-2</v>
      </c>
      <c r="P242" s="16">
        <f t="shared" si="87"/>
        <v>5.6897343262720224E-2</v>
      </c>
      <c r="Q242" s="16">
        <f t="shared" si="98"/>
        <v>2860</v>
      </c>
      <c r="R242" s="16">
        <f t="shared" si="99"/>
        <v>3073</v>
      </c>
      <c r="S242" s="17">
        <f t="shared" si="88"/>
        <v>1.1570604353702856</v>
      </c>
      <c r="T242" s="17">
        <f t="shared" si="89"/>
        <v>1.2432331181443663</v>
      </c>
      <c r="U242" s="16">
        <f t="shared" si="90"/>
        <v>4.2939564629714377E-2</v>
      </c>
      <c r="V242" s="16">
        <f t="shared" si="91"/>
        <v>5.6766881855633722E-2</v>
      </c>
      <c r="W242" s="16">
        <f t="shared" si="76"/>
        <v>1.2007196903346623E-3</v>
      </c>
      <c r="X242" s="16">
        <f t="shared" si="77"/>
        <v>4.3179010527045802E-5</v>
      </c>
      <c r="Y242" s="17">
        <f t="shared" si="92"/>
        <v>1.1575406798076164</v>
      </c>
      <c r="Z242" s="17">
        <f t="shared" si="93"/>
        <v>1.2438987008617082</v>
      </c>
      <c r="AA242" s="16">
        <f t="shared" si="94"/>
        <v>4.2459320192383521E-2</v>
      </c>
      <c r="AB242" s="16">
        <f t="shared" si="95"/>
        <v>5.6101299138291871E-2</v>
      </c>
      <c r="AC242" s="16">
        <f t="shared" si="78"/>
        <v>213.37167624198798</v>
      </c>
      <c r="AD242" s="17">
        <f t="shared" si="79"/>
        <v>1.1577605151103636</v>
      </c>
      <c r="AE242" s="17">
        <f t="shared" si="80"/>
        <v>1.2440834315160079</v>
      </c>
      <c r="AF242" s="16">
        <f t="shared" si="96"/>
        <v>4.2239484889636358E-2</v>
      </c>
      <c r="AG242" s="16">
        <f t="shared" si="97"/>
        <v>5.5916568483992179E-2</v>
      </c>
    </row>
    <row r="243" spans="1:33" x14ac:dyDescent="0.25">
      <c r="A243" s="11" t="s">
        <v>19</v>
      </c>
      <c r="B243" s="12">
        <v>145270</v>
      </c>
      <c r="C243" s="11">
        <v>1.8</v>
      </c>
      <c r="D243" s="27">
        <v>1.6</v>
      </c>
      <c r="E243" s="27">
        <v>2</v>
      </c>
      <c r="F243" s="11">
        <v>2001</v>
      </c>
      <c r="G243" s="11" t="s">
        <v>8</v>
      </c>
      <c r="H243" s="14" t="str">
        <f>VLOOKUP(A243,'Data Key'!$A$1:$B$500,2,FALSE)</f>
        <v>Colorado</v>
      </c>
      <c r="I243" s="14" t="str">
        <f t="shared" si="81"/>
        <v>CO-Colorado</v>
      </c>
      <c r="J243" s="15">
        <f t="shared" si="82"/>
        <v>261</v>
      </c>
      <c r="K243" s="15">
        <f t="shared" si="83"/>
        <v>145009</v>
      </c>
      <c r="L243" s="16">
        <f t="shared" si="75"/>
        <v>2.1777193934201749E-4</v>
      </c>
      <c r="M243" s="17">
        <f t="shared" si="84"/>
        <v>1.5788825660617136</v>
      </c>
      <c r="N243" s="17">
        <f t="shared" si="85"/>
        <v>2.0144264447457485</v>
      </c>
      <c r="O243" s="16">
        <f t="shared" si="86"/>
        <v>2.1117433938286467E-2</v>
      </c>
      <c r="P243" s="16">
        <f t="shared" si="87"/>
        <v>1.4426444745748501E-2</v>
      </c>
      <c r="Q243" s="16">
        <f t="shared" si="98"/>
        <v>230</v>
      </c>
      <c r="R243" s="16">
        <f t="shared" si="99"/>
        <v>294</v>
      </c>
      <c r="S243" s="17">
        <f t="shared" si="88"/>
        <v>1.5832587595511805</v>
      </c>
      <c r="T243" s="17">
        <f t="shared" si="89"/>
        <v>2.0238177187306396</v>
      </c>
      <c r="U243" s="16">
        <f t="shared" si="90"/>
        <v>1.6741240448819639E-2</v>
      </c>
      <c r="V243" s="16">
        <f t="shared" si="91"/>
        <v>2.3817718730639648E-2</v>
      </c>
      <c r="W243" s="16">
        <f t="shared" si="76"/>
        <v>1.8098284369032435E-3</v>
      </c>
      <c r="X243" s="16">
        <f t="shared" si="77"/>
        <v>2.1896120014101207E-4</v>
      </c>
      <c r="Y243" s="17">
        <f t="shared" si="92"/>
        <v>1.5908672367622314</v>
      </c>
      <c r="Z243" s="17">
        <f t="shared" si="93"/>
        <v>2.0287896370442553</v>
      </c>
      <c r="AA243" s="16">
        <f t="shared" si="94"/>
        <v>9.1327632377686818E-3</v>
      </c>
      <c r="AB243" s="16">
        <f t="shared" si="95"/>
        <v>2.8789637044255301E-2</v>
      </c>
      <c r="AC243" s="16">
        <f t="shared" si="78"/>
        <v>63.327553444937074</v>
      </c>
      <c r="AD243" s="17">
        <f t="shared" si="79"/>
        <v>1.5953109683106463</v>
      </c>
      <c r="AE243" s="17">
        <f t="shared" si="80"/>
        <v>2.0312294572072718</v>
      </c>
      <c r="AF243" s="16">
        <f t="shared" si="96"/>
        <v>4.6890316893537509E-3</v>
      </c>
      <c r="AG243" s="16">
        <f t="shared" si="97"/>
        <v>3.1229457207271771E-2</v>
      </c>
    </row>
    <row r="244" spans="1:33" x14ac:dyDescent="0.25">
      <c r="A244" s="11" t="s">
        <v>31</v>
      </c>
      <c r="B244" s="12">
        <v>170794</v>
      </c>
      <c r="C244" s="11">
        <v>0.6</v>
      </c>
      <c r="D244" s="27">
        <v>0.5</v>
      </c>
      <c r="E244" s="27">
        <v>0.7</v>
      </c>
      <c r="F244" s="11">
        <v>2001</v>
      </c>
      <c r="G244" s="11" t="s">
        <v>8</v>
      </c>
      <c r="H244" s="14" t="str">
        <f>VLOOKUP(A244,'Data Key'!$A$1:$B$500,2,FALSE)</f>
        <v>Connecticut</v>
      </c>
      <c r="I244" s="14" t="str">
        <f t="shared" si="81"/>
        <v>CT-Connecticut</v>
      </c>
      <c r="J244" s="15">
        <f t="shared" si="82"/>
        <v>102</v>
      </c>
      <c r="K244" s="15">
        <f t="shared" si="83"/>
        <v>170692</v>
      </c>
      <c r="L244" s="16">
        <f t="shared" si="75"/>
        <v>1.1586328714832397E-4</v>
      </c>
      <c r="M244" s="17">
        <f t="shared" si="84"/>
        <v>0.48134738769973862</v>
      </c>
      <c r="N244" s="17">
        <f t="shared" si="85"/>
        <v>0.71307396199638662</v>
      </c>
      <c r="O244" s="16">
        <f t="shared" si="86"/>
        <v>1.8652612300261384E-2</v>
      </c>
      <c r="P244" s="16">
        <f t="shared" si="87"/>
        <v>1.3073961996386663E-2</v>
      </c>
      <c r="Q244" s="16">
        <f t="shared" si="98"/>
        <v>83</v>
      </c>
      <c r="R244" s="16">
        <f t="shared" si="99"/>
        <v>123</v>
      </c>
      <c r="S244" s="17">
        <f t="shared" si="88"/>
        <v>0.48596554914107054</v>
      </c>
      <c r="T244" s="17">
        <f t="shared" si="89"/>
        <v>0.72016581378736955</v>
      </c>
      <c r="U244" s="16">
        <f t="shared" si="90"/>
        <v>1.4034450858929459E-2</v>
      </c>
      <c r="V244" s="16">
        <f t="shared" si="91"/>
        <v>2.0165813787369591E-2</v>
      </c>
      <c r="W244" s="16">
        <f t="shared" si="76"/>
        <v>6.0844287329826893E-4</v>
      </c>
      <c r="X244" s="16">
        <f t="shared" si="77"/>
        <v>1.1748394661758312E-4</v>
      </c>
      <c r="Y244" s="17">
        <f t="shared" si="92"/>
        <v>0.49095892668068586</v>
      </c>
      <c r="Z244" s="17">
        <f t="shared" si="93"/>
        <v>0.72592681991585206</v>
      </c>
      <c r="AA244" s="16">
        <f t="shared" si="94"/>
        <v>9.0410733193141413E-3</v>
      </c>
      <c r="AB244" s="16">
        <f t="shared" si="95"/>
        <v>2.5926819915852106E-2</v>
      </c>
      <c r="AC244" s="16">
        <f t="shared" si="78"/>
        <v>39.666890776243029</v>
      </c>
      <c r="AD244" s="17">
        <f t="shared" si="79"/>
        <v>0.4952479685910991</v>
      </c>
      <c r="AE244" s="17">
        <f t="shared" si="80"/>
        <v>0.72749265293511467</v>
      </c>
      <c r="AF244" s="16">
        <f t="shared" si="96"/>
        <v>4.752031408900903E-3</v>
      </c>
      <c r="AG244" s="16">
        <f t="shared" si="97"/>
        <v>2.7492652935114714E-2</v>
      </c>
    </row>
    <row r="245" spans="1:33" x14ac:dyDescent="0.25">
      <c r="A245" s="11" t="s">
        <v>43</v>
      </c>
      <c r="B245" s="12">
        <v>46003</v>
      </c>
      <c r="C245" s="11">
        <v>2.8</v>
      </c>
      <c r="D245" s="27">
        <v>2.2999999999999998</v>
      </c>
      <c r="E245" s="27">
        <v>3.3</v>
      </c>
      <c r="F245" s="11">
        <v>2001</v>
      </c>
      <c r="G245" s="11" t="s">
        <v>8</v>
      </c>
      <c r="H245" s="14" t="str">
        <f>VLOOKUP(A245,'Data Key'!$A$1:$B$500,2,FALSE)</f>
        <v>Delaware</v>
      </c>
      <c r="I245" s="14" t="str">
        <f t="shared" si="81"/>
        <v>DE-Delaware</v>
      </c>
      <c r="J245" s="15">
        <f t="shared" si="82"/>
        <v>129</v>
      </c>
      <c r="K245" s="15">
        <f t="shared" si="83"/>
        <v>45874</v>
      </c>
      <c r="L245" s="16">
        <f t="shared" si="75"/>
        <v>4.8322235752240578E-4</v>
      </c>
      <c r="M245" s="17">
        <f t="shared" si="84"/>
        <v>2.3209425882420005</v>
      </c>
      <c r="N245" s="17">
        <f t="shared" si="85"/>
        <v>3.2873873032868124</v>
      </c>
      <c r="O245" s="16">
        <f t="shared" si="86"/>
        <v>2.0942588242000681E-2</v>
      </c>
      <c r="P245" s="16">
        <f t="shared" si="87"/>
        <v>1.2612696713187432E-2</v>
      </c>
      <c r="Q245" s="16">
        <f t="shared" si="98"/>
        <v>107</v>
      </c>
      <c r="R245" s="16">
        <f t="shared" si="99"/>
        <v>151</v>
      </c>
      <c r="S245" s="17">
        <f t="shared" si="88"/>
        <v>2.3259352650914069</v>
      </c>
      <c r="T245" s="17">
        <f t="shared" si="89"/>
        <v>3.2823946264374064</v>
      </c>
      <c r="U245" s="16">
        <f t="shared" si="90"/>
        <v>2.5935265091407089E-2</v>
      </c>
      <c r="V245" s="16">
        <f t="shared" si="91"/>
        <v>1.7605373562593396E-2</v>
      </c>
      <c r="W245" s="16">
        <f t="shared" si="76"/>
        <v>2.8456795828405252E-3</v>
      </c>
      <c r="X245" s="16">
        <f t="shared" si="77"/>
        <v>4.8852258226239772E-4</v>
      </c>
      <c r="Y245" s="17">
        <f t="shared" si="92"/>
        <v>2.3571570005781273</v>
      </c>
      <c r="Z245" s="17">
        <f t="shared" si="93"/>
        <v>3.3342021651029232</v>
      </c>
      <c r="AA245" s="16">
        <f t="shared" si="94"/>
        <v>5.7157000578127448E-2</v>
      </c>
      <c r="AB245" s="16">
        <f t="shared" si="95"/>
        <v>3.4202165102923399E-2</v>
      </c>
      <c r="AC245" s="16">
        <f t="shared" si="78"/>
        <v>44.539322503946536</v>
      </c>
      <c r="AD245" s="17">
        <f t="shared" si="79"/>
        <v>2.3724964526432779</v>
      </c>
      <c r="AE245" s="17">
        <f t="shared" si="80"/>
        <v>3.3405986107497485</v>
      </c>
      <c r="AF245" s="16">
        <f t="shared" si="96"/>
        <v>7.2496452643278086E-2</v>
      </c>
      <c r="AG245" s="16">
        <f t="shared" si="97"/>
        <v>4.0598610749748687E-2</v>
      </c>
    </row>
    <row r="246" spans="1:33" x14ac:dyDescent="0.25">
      <c r="A246" s="11" t="s">
        <v>58</v>
      </c>
      <c r="B246" s="12">
        <v>58799</v>
      </c>
      <c r="C246" s="11">
        <v>0.5</v>
      </c>
      <c r="D246" s="27">
        <v>0.4</v>
      </c>
      <c r="E246" s="27">
        <v>0.7</v>
      </c>
      <c r="F246" s="11">
        <v>2001</v>
      </c>
      <c r="G246" s="11" t="s">
        <v>8</v>
      </c>
      <c r="H246" s="14" t="str">
        <f>VLOOKUP(A246,'Data Key'!$A$1:$B$500,2,FALSE)</f>
        <v>District of Columbia</v>
      </c>
      <c r="I246" s="14" t="str">
        <f t="shared" si="81"/>
        <v>DC-District of Columbia</v>
      </c>
      <c r="J246" s="15">
        <f t="shared" si="82"/>
        <v>29</v>
      </c>
      <c r="K246" s="15">
        <f t="shared" si="83"/>
        <v>58770</v>
      </c>
      <c r="L246" s="16">
        <f t="shared" si="75"/>
        <v>1.7946097596370641E-4</v>
      </c>
      <c r="M246" s="17">
        <f t="shared" si="84"/>
        <v>0.31374469079933376</v>
      </c>
      <c r="N246" s="17">
        <f t="shared" si="85"/>
        <v>0.6726666427267467</v>
      </c>
      <c r="O246" s="16">
        <f t="shared" si="86"/>
        <v>8.6255309200666264E-2</v>
      </c>
      <c r="P246" s="16">
        <f t="shared" si="87"/>
        <v>2.7333357273253256E-2</v>
      </c>
      <c r="Q246" s="16">
        <f t="shared" si="98"/>
        <v>19</v>
      </c>
      <c r="R246" s="16">
        <f t="shared" si="99"/>
        <v>40</v>
      </c>
      <c r="S246" s="17">
        <f t="shared" si="88"/>
        <v>0.32313474718957808</v>
      </c>
      <c r="T246" s="17">
        <f t="shared" si="89"/>
        <v>0.6802836782938485</v>
      </c>
      <c r="U246" s="16">
        <f t="shared" si="90"/>
        <v>7.6865252810421947E-2</v>
      </c>
      <c r="V246" s="16">
        <f t="shared" si="91"/>
        <v>1.9716321706151452E-2</v>
      </c>
      <c r="W246" s="16">
        <f t="shared" si="76"/>
        <v>5.2583733444242962E-4</v>
      </c>
      <c r="X246" s="16">
        <f t="shared" si="77"/>
        <v>1.8814464237595959E-4</v>
      </c>
      <c r="Y246" s="17">
        <f t="shared" si="92"/>
        <v>0.33769269206647001</v>
      </c>
      <c r="Z246" s="17">
        <f t="shared" si="93"/>
        <v>0.71398197681838926</v>
      </c>
      <c r="AA246" s="16">
        <f t="shared" si="94"/>
        <v>6.230730793353001E-2</v>
      </c>
      <c r="AB246" s="16">
        <f t="shared" si="95"/>
        <v>1.3981976818389308E-2</v>
      </c>
      <c r="AC246" s="16">
        <f t="shared" si="78"/>
        <v>21.271362147760236</v>
      </c>
      <c r="AD246" s="17">
        <f t="shared" si="79"/>
        <v>0.35347013546994316</v>
      </c>
      <c r="AE246" s="17">
        <f t="shared" si="80"/>
        <v>0.71521051433677829</v>
      </c>
      <c r="AF246" s="16">
        <f t="shared" si="96"/>
        <v>4.6529864530056864E-2</v>
      </c>
      <c r="AG246" s="16">
        <f t="shared" si="97"/>
        <v>1.5210514336778336E-2</v>
      </c>
    </row>
    <row r="247" spans="1:33" x14ac:dyDescent="0.25">
      <c r="A247" s="11" t="s">
        <v>25</v>
      </c>
      <c r="B247" s="12">
        <v>904760</v>
      </c>
      <c r="C247" s="11">
        <v>1.7</v>
      </c>
      <c r="D247" s="27">
        <v>1.6</v>
      </c>
      <c r="E247" s="27">
        <v>1.7</v>
      </c>
      <c r="F247" s="11">
        <v>2001</v>
      </c>
      <c r="G247" s="11" t="s">
        <v>8</v>
      </c>
      <c r="H247" s="14" t="str">
        <f>VLOOKUP(A247,'Data Key'!$A$1:$B$500,2,FALSE)</f>
        <v>Florida</v>
      </c>
      <c r="I247" s="14" t="str">
        <f t="shared" si="81"/>
        <v>FL-Florida</v>
      </c>
      <c r="J247" s="15">
        <f t="shared" si="82"/>
        <v>1538</v>
      </c>
      <c r="K247" s="15">
        <f t="shared" si="83"/>
        <v>903222</v>
      </c>
      <c r="L247" s="16">
        <f t="shared" si="75"/>
        <v>8.4883528534708018E-5</v>
      </c>
      <c r="M247" s="17">
        <f t="shared" si="84"/>
        <v>1.6150147870406932</v>
      </c>
      <c r="N247" s="17">
        <f t="shared" si="85"/>
        <v>1.7847818441101091</v>
      </c>
      <c r="O247" s="16">
        <f t="shared" si="86"/>
        <v>1.5014787040693145E-2</v>
      </c>
      <c r="P247" s="16">
        <f t="shared" si="87"/>
        <v>8.4781844110109139E-2</v>
      </c>
      <c r="Q247" s="16">
        <f t="shared" si="98"/>
        <v>1462</v>
      </c>
      <c r="R247" s="16">
        <f t="shared" si="99"/>
        <v>1615</v>
      </c>
      <c r="S247" s="17">
        <f t="shared" si="88"/>
        <v>1.6158981387329237</v>
      </c>
      <c r="T247" s="17">
        <f t="shared" si="89"/>
        <v>1.7850037579026483</v>
      </c>
      <c r="U247" s="16">
        <f t="shared" si="90"/>
        <v>1.5898138732923561E-2</v>
      </c>
      <c r="V247" s="16">
        <f t="shared" si="91"/>
        <v>8.5003757902648358E-2</v>
      </c>
      <c r="W247" s="16">
        <f t="shared" si="76"/>
        <v>1.7020140050329751E-3</v>
      </c>
      <c r="X247" s="16">
        <f t="shared" si="77"/>
        <v>8.4962410471549441E-5</v>
      </c>
      <c r="Y247" s="17">
        <f t="shared" si="92"/>
        <v>1.6170515945614257</v>
      </c>
      <c r="Z247" s="17">
        <f t="shared" si="93"/>
        <v>1.7869764155045245</v>
      </c>
      <c r="AA247" s="16">
        <f t="shared" si="94"/>
        <v>1.7051594561425576E-2</v>
      </c>
      <c r="AB247" s="16">
        <f t="shared" si="95"/>
        <v>8.6976415504524507E-2</v>
      </c>
      <c r="AC247" s="16">
        <f t="shared" si="78"/>
        <v>153.6215530431657</v>
      </c>
      <c r="AD247" s="17">
        <f t="shared" si="79"/>
        <v>1.617670695735224</v>
      </c>
      <c r="AE247" s="17">
        <f t="shared" si="80"/>
        <v>1.7874625751227442</v>
      </c>
      <c r="AF247" s="16">
        <f t="shared" si="96"/>
        <v>1.7670695735223951E-2</v>
      </c>
      <c r="AG247" s="16">
        <f t="shared" si="97"/>
        <v>8.7462575122744246E-2</v>
      </c>
    </row>
    <row r="248" spans="1:33" x14ac:dyDescent="0.25">
      <c r="A248" s="11" t="s">
        <v>12</v>
      </c>
      <c r="B248" s="12">
        <v>540112</v>
      </c>
      <c r="C248" s="11">
        <v>2.4</v>
      </c>
      <c r="D248" s="27">
        <v>2.2999999999999998</v>
      </c>
      <c r="E248" s="27">
        <v>2.5</v>
      </c>
      <c r="F248" s="11">
        <v>2001</v>
      </c>
      <c r="G248" s="11" t="s">
        <v>8</v>
      </c>
      <c r="H248" s="14" t="str">
        <f>VLOOKUP(A248,'Data Key'!$A$1:$B$500,2,FALSE)</f>
        <v>Georgia</v>
      </c>
      <c r="I248" s="14" t="str">
        <f t="shared" si="81"/>
        <v>GA-Georgia</v>
      </c>
      <c r="J248" s="15">
        <f t="shared" si="82"/>
        <v>1296</v>
      </c>
      <c r="K248" s="15">
        <f t="shared" si="83"/>
        <v>538816</v>
      </c>
      <c r="L248" s="16">
        <f t="shared" si="75"/>
        <v>1.3048034428920241E-4</v>
      </c>
      <c r="M248" s="17">
        <f t="shared" si="84"/>
        <v>2.2690219811544092</v>
      </c>
      <c r="N248" s="17">
        <f t="shared" si="85"/>
        <v>2.529982669732814</v>
      </c>
      <c r="O248" s="16">
        <f t="shared" si="86"/>
        <v>3.0978018845590594E-2</v>
      </c>
      <c r="P248" s="16">
        <f t="shared" si="87"/>
        <v>2.9982669732814049E-2</v>
      </c>
      <c r="Q248" s="16">
        <f t="shared" si="98"/>
        <v>1226</v>
      </c>
      <c r="R248" s="16">
        <f t="shared" si="99"/>
        <v>1367</v>
      </c>
      <c r="S248" s="17">
        <f t="shared" si="88"/>
        <v>2.2698995763841574</v>
      </c>
      <c r="T248" s="17">
        <f t="shared" si="89"/>
        <v>2.5309565423467726</v>
      </c>
      <c r="U248" s="16">
        <f t="shared" si="90"/>
        <v>3.010042361584242E-2</v>
      </c>
      <c r="V248" s="16">
        <f t="shared" si="91"/>
        <v>3.0956542346772586E-2</v>
      </c>
      <c r="W248" s="16">
        <f t="shared" si="76"/>
        <v>2.4030414029418959E-3</v>
      </c>
      <c r="X248" s="16">
        <f t="shared" si="77"/>
        <v>1.3062378841413515E-4</v>
      </c>
      <c r="Y248" s="17">
        <f t="shared" si="92"/>
        <v>2.272417614527761</v>
      </c>
      <c r="Z248" s="17">
        <f t="shared" si="93"/>
        <v>2.5336651913560311</v>
      </c>
      <c r="AA248" s="16">
        <f t="shared" si="94"/>
        <v>2.7582385472238791E-2</v>
      </c>
      <c r="AB248" s="16">
        <f t="shared" si="95"/>
        <v>3.3665191356031077E-2</v>
      </c>
      <c r="AC248" s="16">
        <f t="shared" si="78"/>
        <v>140.97322190629586</v>
      </c>
      <c r="AD248" s="17">
        <f t="shared" si="79"/>
        <v>2.2734643648677704</v>
      </c>
      <c r="AE248" s="17">
        <f t="shared" si="80"/>
        <v>2.534469895691557</v>
      </c>
      <c r="AF248" s="16">
        <f t="shared" si="96"/>
        <v>2.6535635132229451E-2</v>
      </c>
      <c r="AG248" s="16">
        <f t="shared" si="97"/>
        <v>3.4469895691557007E-2</v>
      </c>
    </row>
    <row r="249" spans="1:33" x14ac:dyDescent="0.25">
      <c r="A249" s="11" t="s">
        <v>56</v>
      </c>
      <c r="B249" s="12">
        <v>64743</v>
      </c>
      <c r="C249" s="11">
        <v>0.7</v>
      </c>
      <c r="D249" s="27">
        <v>0.5</v>
      </c>
      <c r="E249" s="27">
        <v>0.9</v>
      </c>
      <c r="F249" s="11">
        <v>2001</v>
      </c>
      <c r="G249" s="11" t="s">
        <v>8</v>
      </c>
      <c r="H249" s="14" t="str">
        <f>VLOOKUP(A249,'Data Key'!$A$1:$B$500,2,FALSE)</f>
        <v>Hawaii</v>
      </c>
      <c r="I249" s="14" t="str">
        <f t="shared" si="81"/>
        <v>HI-Hawaii</v>
      </c>
      <c r="J249" s="15">
        <f t="shared" si="82"/>
        <v>45</v>
      </c>
      <c r="K249" s="15">
        <f t="shared" si="83"/>
        <v>64698</v>
      </c>
      <c r="L249" s="16">
        <f t="shared" si="75"/>
        <v>2.0300678179259847E-4</v>
      </c>
      <c r="M249" s="17">
        <f t="shared" si="84"/>
        <v>0.49204905435957247</v>
      </c>
      <c r="N249" s="17">
        <f t="shared" si="85"/>
        <v>0.89806261794476938</v>
      </c>
      <c r="O249" s="16">
        <f t="shared" si="86"/>
        <v>7.9509456404275314E-3</v>
      </c>
      <c r="P249" s="16">
        <f t="shared" si="87"/>
        <v>1.9373820552306409E-3</v>
      </c>
      <c r="Q249" s="16">
        <f t="shared" si="98"/>
        <v>33</v>
      </c>
      <c r="R249" s="16">
        <f t="shared" si="99"/>
        <v>59</v>
      </c>
      <c r="S249" s="17">
        <f t="shared" si="88"/>
        <v>0.50970761317825863</v>
      </c>
      <c r="T249" s="17">
        <f t="shared" si="89"/>
        <v>0.91129542962173515</v>
      </c>
      <c r="U249" s="16">
        <f t="shared" si="90"/>
        <v>9.7076131782586339E-3</v>
      </c>
      <c r="V249" s="16">
        <f t="shared" si="91"/>
        <v>1.1295429621735131E-2</v>
      </c>
      <c r="W249" s="16">
        <f t="shared" si="76"/>
        <v>7.2467981994440425E-4</v>
      </c>
      <c r="X249" s="16">
        <f t="shared" si="77"/>
        <v>2.093845586253379E-4</v>
      </c>
      <c r="Y249" s="17">
        <f t="shared" si="92"/>
        <v>0.51529526131906633</v>
      </c>
      <c r="Z249" s="17">
        <f t="shared" si="93"/>
        <v>0.93406437856974212</v>
      </c>
      <c r="AA249" s="16">
        <f t="shared" si="94"/>
        <v>1.5295261319066333E-2</v>
      </c>
      <c r="AB249" s="16">
        <f t="shared" si="95"/>
        <v>3.4064378569742093E-2</v>
      </c>
      <c r="AC249" s="16">
        <f t="shared" si="78"/>
        <v>26.420947969879705</v>
      </c>
      <c r="AD249" s="17">
        <f t="shared" si="79"/>
        <v>0.52836948729252065</v>
      </c>
      <c r="AE249" s="17">
        <f t="shared" si="80"/>
        <v>0.93643492144475737</v>
      </c>
      <c r="AF249" s="16">
        <f t="shared" si="96"/>
        <v>2.8369487292520645E-2</v>
      </c>
      <c r="AG249" s="16">
        <f t="shared" si="97"/>
        <v>3.6434921444757351E-2</v>
      </c>
    </row>
    <row r="250" spans="1:33" x14ac:dyDescent="0.25">
      <c r="A250" s="11" t="s">
        <v>32</v>
      </c>
      <c r="B250" s="12">
        <v>82400</v>
      </c>
      <c r="C250" s="11">
        <v>6.1</v>
      </c>
      <c r="D250" s="27">
        <v>5.6</v>
      </c>
      <c r="E250" s="27">
        <v>6.6</v>
      </c>
      <c r="F250" s="11">
        <v>2001</v>
      </c>
      <c r="G250" s="11" t="s">
        <v>8</v>
      </c>
      <c r="H250" s="14" t="str">
        <f>VLOOKUP(A250,'Data Key'!$A$1:$B$500,2,FALSE)</f>
        <v>Idaho</v>
      </c>
      <c r="I250" s="14" t="str">
        <f t="shared" si="81"/>
        <v>ID-Idaho</v>
      </c>
      <c r="J250" s="15">
        <f t="shared" si="82"/>
        <v>503</v>
      </c>
      <c r="K250" s="15">
        <f t="shared" si="83"/>
        <v>81897</v>
      </c>
      <c r="L250" s="16">
        <f t="shared" si="75"/>
        <v>5.3183297675162672E-4</v>
      </c>
      <c r="M250" s="17">
        <f t="shared" si="84"/>
        <v>5.5725359552872078</v>
      </c>
      <c r="N250" s="17">
        <f t="shared" si="85"/>
        <v>6.6362019087904613</v>
      </c>
      <c r="O250" s="16">
        <f t="shared" si="86"/>
        <v>2.7464044712791846E-2</v>
      </c>
      <c r="P250" s="16">
        <f t="shared" si="87"/>
        <v>3.6201908790461701E-2</v>
      </c>
      <c r="Q250" s="16">
        <f t="shared" si="98"/>
        <v>459</v>
      </c>
      <c r="R250" s="16">
        <f t="shared" si="99"/>
        <v>547</v>
      </c>
      <c r="S250" s="17">
        <f t="shared" si="88"/>
        <v>5.5703883495145634</v>
      </c>
      <c r="T250" s="17">
        <f t="shared" si="89"/>
        <v>6.6383495145631066</v>
      </c>
      <c r="U250" s="16">
        <f t="shared" si="90"/>
        <v>2.9611650485436236E-2</v>
      </c>
      <c r="V250" s="16">
        <f t="shared" si="91"/>
        <v>3.8349514563106979E-2</v>
      </c>
      <c r="W250" s="16">
        <f t="shared" si="76"/>
        <v>6.1273930980835266E-3</v>
      </c>
      <c r="X250" s="16">
        <f t="shared" si="77"/>
        <v>5.3331359640458099E-4</v>
      </c>
      <c r="Y250" s="17">
        <f t="shared" si="92"/>
        <v>5.5940795016789462</v>
      </c>
      <c r="Z250" s="17">
        <f t="shared" si="93"/>
        <v>6.6607066944881073</v>
      </c>
      <c r="AA250" s="16">
        <f t="shared" si="94"/>
        <v>5.9204983210534579E-3</v>
      </c>
      <c r="AB250" s="16">
        <f t="shared" si="95"/>
        <v>6.0706694488107615E-2</v>
      </c>
      <c r="AC250" s="16">
        <f t="shared" si="78"/>
        <v>87.686954717529659</v>
      </c>
      <c r="AD250" s="17">
        <f t="shared" si="79"/>
        <v>5.6014045447413299</v>
      </c>
      <c r="AE250" s="17">
        <f t="shared" si="80"/>
        <v>6.6655170080097941</v>
      </c>
      <c r="AF250" s="16">
        <f t="shared" si="96"/>
        <v>1.404544741330227E-3</v>
      </c>
      <c r="AG250" s="16">
        <f t="shared" si="97"/>
        <v>6.5517008009794431E-2</v>
      </c>
    </row>
    <row r="251" spans="1:33" x14ac:dyDescent="0.25">
      <c r="A251" s="11" t="s">
        <v>45</v>
      </c>
      <c r="B251" s="12">
        <v>761748</v>
      </c>
      <c r="C251" s="11">
        <v>2</v>
      </c>
      <c r="D251" s="27">
        <v>1.9</v>
      </c>
      <c r="E251" s="27">
        <v>2.1</v>
      </c>
      <c r="F251" s="11">
        <v>2001</v>
      </c>
      <c r="G251" s="11" t="s">
        <v>8</v>
      </c>
      <c r="H251" s="14" t="str">
        <f>VLOOKUP(A251,'Data Key'!$A$1:$B$500,2,FALSE)</f>
        <v>Illinois</v>
      </c>
      <c r="I251" s="14" t="str">
        <f t="shared" si="81"/>
        <v>IL-Illinois</v>
      </c>
      <c r="J251" s="15">
        <f t="shared" si="82"/>
        <v>1523</v>
      </c>
      <c r="K251" s="15">
        <f t="shared" si="83"/>
        <v>760225</v>
      </c>
      <c r="L251" s="16">
        <f t="shared" si="75"/>
        <v>1.003118251498497E-4</v>
      </c>
      <c r="M251" s="17">
        <f t="shared" si="84"/>
        <v>1.8990370408793358</v>
      </c>
      <c r="N251" s="17">
        <f t="shared" si="85"/>
        <v>2.099660691179035</v>
      </c>
      <c r="O251" s="16">
        <f t="shared" si="86"/>
        <v>9.6295912066413081E-4</v>
      </c>
      <c r="P251" s="16">
        <f t="shared" si="87"/>
        <v>3.3930882096511183E-4</v>
      </c>
      <c r="Q251" s="16">
        <f t="shared" si="98"/>
        <v>1448</v>
      </c>
      <c r="R251" s="16">
        <f t="shared" si="99"/>
        <v>1600</v>
      </c>
      <c r="S251" s="17">
        <f t="shared" si="88"/>
        <v>1.9008911083455422</v>
      </c>
      <c r="T251" s="17">
        <f t="shared" si="89"/>
        <v>2.1004321639177261</v>
      </c>
      <c r="U251" s="16">
        <f t="shared" si="90"/>
        <v>8.9110834554229079E-4</v>
      </c>
      <c r="V251" s="16">
        <f t="shared" si="91"/>
        <v>4.3216391772604723E-4</v>
      </c>
      <c r="W251" s="16">
        <f t="shared" si="76"/>
        <v>2.0018602468882675E-3</v>
      </c>
      <c r="X251" s="16">
        <f t="shared" si="77"/>
        <v>1.0040583910646492E-4</v>
      </c>
      <c r="Y251" s="17">
        <f t="shared" si="92"/>
        <v>1.9014544077818025</v>
      </c>
      <c r="Z251" s="17">
        <f t="shared" si="93"/>
        <v>2.1022660859947324</v>
      </c>
      <c r="AA251" s="16">
        <f t="shared" si="94"/>
        <v>1.4544077818026135E-3</v>
      </c>
      <c r="AB251" s="16">
        <f t="shared" si="95"/>
        <v>2.2660859947323253E-3</v>
      </c>
      <c r="AC251" s="16">
        <f t="shared" si="78"/>
        <v>152.84790690158428</v>
      </c>
      <c r="AD251" s="17">
        <f t="shared" si="79"/>
        <v>1.9021900533704004</v>
      </c>
      <c r="AE251" s="17">
        <f t="shared" si="80"/>
        <v>2.1028432038883791</v>
      </c>
      <c r="AF251" s="16">
        <f t="shared" si="96"/>
        <v>2.1900533704004577E-3</v>
      </c>
      <c r="AG251" s="16">
        <f t="shared" si="97"/>
        <v>2.8432038883789978E-3</v>
      </c>
    </row>
    <row r="252" spans="1:33" x14ac:dyDescent="0.25">
      <c r="A252" s="11" t="s">
        <v>33</v>
      </c>
      <c r="B252" s="12">
        <v>356775</v>
      </c>
      <c r="C252" s="11">
        <v>3</v>
      </c>
      <c r="D252" s="27">
        <v>2.8</v>
      </c>
      <c r="E252" s="27">
        <v>3.2</v>
      </c>
      <c r="F252" s="11">
        <v>2001</v>
      </c>
      <c r="G252" s="11" t="s">
        <v>8</v>
      </c>
      <c r="H252" s="14" t="str">
        <f>VLOOKUP(A252,'Data Key'!$A$1:$B$500,2,FALSE)</f>
        <v>Indiana</v>
      </c>
      <c r="I252" s="14" t="str">
        <f t="shared" si="81"/>
        <v>IN-Indiana</v>
      </c>
      <c r="J252" s="15">
        <f t="shared" si="82"/>
        <v>1070</v>
      </c>
      <c r="K252" s="15">
        <f t="shared" si="83"/>
        <v>355705</v>
      </c>
      <c r="L252" s="16">
        <f t="shared" si="75"/>
        <v>1.7942929164177859E-4</v>
      </c>
      <c r="M252" s="17">
        <f t="shared" si="84"/>
        <v>2.8196597700918073</v>
      </c>
      <c r="N252" s="17">
        <f t="shared" si="85"/>
        <v>3.178518353375364</v>
      </c>
      <c r="O252" s="16">
        <f t="shared" si="86"/>
        <v>1.9659770091807527E-2</v>
      </c>
      <c r="P252" s="16">
        <f t="shared" si="87"/>
        <v>2.1481646624636141E-2</v>
      </c>
      <c r="Q252" s="16">
        <f t="shared" si="98"/>
        <v>1007</v>
      </c>
      <c r="R252" s="16">
        <f t="shared" si="99"/>
        <v>1135</v>
      </c>
      <c r="S252" s="17">
        <f t="shared" si="88"/>
        <v>2.82250718239787</v>
      </c>
      <c r="T252" s="17">
        <f t="shared" si="89"/>
        <v>3.1812767150164669</v>
      </c>
      <c r="U252" s="16">
        <f t="shared" si="90"/>
        <v>2.2507182397870196E-2</v>
      </c>
      <c r="V252" s="16">
        <f t="shared" si="91"/>
        <v>1.8723284983533262E-2</v>
      </c>
      <c r="W252" s="16">
        <f t="shared" si="76"/>
        <v>3.0044402998434753E-3</v>
      </c>
      <c r="X252" s="16">
        <f t="shared" si="77"/>
        <v>1.7966755516219565E-4</v>
      </c>
      <c r="Y252" s="17">
        <f t="shared" si="92"/>
        <v>2.8247727446812796</v>
      </c>
      <c r="Z252" s="17">
        <f t="shared" si="93"/>
        <v>3.1841078550056712</v>
      </c>
      <c r="AA252" s="16">
        <f t="shared" si="94"/>
        <v>2.4772744681279768E-2</v>
      </c>
      <c r="AB252" s="16">
        <f t="shared" si="95"/>
        <v>1.5892144994329005E-2</v>
      </c>
      <c r="AC252" s="16">
        <f t="shared" si="78"/>
        <v>128.0595734782232</v>
      </c>
      <c r="AD252" s="17">
        <f t="shared" si="79"/>
        <v>2.8263754054137871</v>
      </c>
      <c r="AE252" s="17">
        <f t="shared" si="80"/>
        <v>3.1853080510678979</v>
      </c>
      <c r="AF252" s="16">
        <f t="shared" si="96"/>
        <v>2.6375405413787245E-2</v>
      </c>
      <c r="AG252" s="16">
        <f t="shared" si="97"/>
        <v>1.4691948932102239E-2</v>
      </c>
    </row>
    <row r="253" spans="1:33" x14ac:dyDescent="0.25">
      <c r="A253" s="11" t="s">
        <v>44</v>
      </c>
      <c r="B253" s="12">
        <v>118235</v>
      </c>
      <c r="C253" s="11">
        <v>1.7</v>
      </c>
      <c r="D253" s="27">
        <v>1.5</v>
      </c>
      <c r="E253" s="27">
        <v>2</v>
      </c>
      <c r="F253" s="11">
        <v>2001</v>
      </c>
      <c r="G253" s="11" t="s">
        <v>8</v>
      </c>
      <c r="H253" s="14" t="str">
        <f>VLOOKUP(A253,'Data Key'!$A$1:$B$500,2,FALSE)</f>
        <v>Iowa</v>
      </c>
      <c r="I253" s="14" t="str">
        <f t="shared" si="81"/>
        <v>IA-Iowa</v>
      </c>
      <c r="J253" s="15">
        <f t="shared" si="82"/>
        <v>201</v>
      </c>
      <c r="K253" s="15">
        <f t="shared" si="83"/>
        <v>118034</v>
      </c>
      <c r="L253" s="16">
        <f t="shared" si="75"/>
        <v>2.3481757497448833E-4</v>
      </c>
      <c r="M253" s="17">
        <f t="shared" si="84"/>
        <v>1.4651866538917526</v>
      </c>
      <c r="N253" s="17">
        <f t="shared" si="85"/>
        <v>1.9348218038407294</v>
      </c>
      <c r="O253" s="16">
        <f t="shared" si="86"/>
        <v>3.4813346108247378E-2</v>
      </c>
      <c r="P253" s="16">
        <f t="shared" si="87"/>
        <v>6.5178196159270563E-2</v>
      </c>
      <c r="Q253" s="16">
        <f t="shared" si="98"/>
        <v>174</v>
      </c>
      <c r="R253" s="16">
        <f t="shared" si="99"/>
        <v>229</v>
      </c>
      <c r="S253" s="17">
        <f t="shared" si="88"/>
        <v>1.4716454518543578</v>
      </c>
      <c r="T253" s="17">
        <f t="shared" si="89"/>
        <v>1.9368207383600458</v>
      </c>
      <c r="U253" s="16">
        <f t="shared" si="90"/>
        <v>2.83545481456422E-2</v>
      </c>
      <c r="V253" s="16">
        <f t="shared" si="91"/>
        <v>6.3179261639954243E-2</v>
      </c>
      <c r="W253" s="16">
        <f t="shared" si="76"/>
        <v>1.7161934852095004E-3</v>
      </c>
      <c r="X253" s="16">
        <f t="shared" si="77"/>
        <v>2.3648203444566506E-4</v>
      </c>
      <c r="Y253" s="17">
        <f t="shared" si="92"/>
        <v>1.4797114507638354</v>
      </c>
      <c r="Z253" s="17">
        <f t="shared" si="93"/>
        <v>1.9526755196551653</v>
      </c>
      <c r="AA253" s="16">
        <f t="shared" si="94"/>
        <v>2.0288549236164632E-2</v>
      </c>
      <c r="AB253" s="16">
        <f t="shared" si="95"/>
        <v>4.7324480344834718E-2</v>
      </c>
      <c r="AC253" s="16">
        <f t="shared" si="78"/>
        <v>55.591207493501955</v>
      </c>
      <c r="AD253" s="17">
        <f t="shared" si="79"/>
        <v>1.4853420711565535</v>
      </c>
      <c r="AE253" s="17">
        <f t="shared" si="80"/>
        <v>1.9555023569613059</v>
      </c>
      <c r="AF253" s="16">
        <f t="shared" si="96"/>
        <v>1.4657928843446522E-2</v>
      </c>
      <c r="AG253" s="16">
        <f t="shared" si="97"/>
        <v>4.4497643038694079E-2</v>
      </c>
    </row>
    <row r="254" spans="1:33" x14ac:dyDescent="0.25">
      <c r="A254" s="11" t="s">
        <v>46</v>
      </c>
      <c r="B254" s="12">
        <v>112351</v>
      </c>
      <c r="C254" s="11">
        <v>4.5</v>
      </c>
      <c r="D254" s="27">
        <v>4.0999999999999996</v>
      </c>
      <c r="E254" s="27">
        <v>4.9000000000000004</v>
      </c>
      <c r="F254" s="11">
        <v>2001</v>
      </c>
      <c r="G254" s="11" t="s">
        <v>8</v>
      </c>
      <c r="H254" s="14" t="str">
        <f>VLOOKUP(A254,'Data Key'!$A$1:$B$500,2,FALSE)</f>
        <v>Kansas</v>
      </c>
      <c r="I254" s="14" t="str">
        <f t="shared" si="81"/>
        <v>KS-Kansas</v>
      </c>
      <c r="J254" s="15">
        <f t="shared" si="82"/>
        <v>506</v>
      </c>
      <c r="K254" s="15">
        <f t="shared" si="83"/>
        <v>111845</v>
      </c>
      <c r="L254" s="16">
        <f t="shared" si="75"/>
        <v>3.9153106249634694E-4</v>
      </c>
      <c r="M254" s="17">
        <f t="shared" si="84"/>
        <v>4.1122116723257722</v>
      </c>
      <c r="N254" s="17">
        <f t="shared" si="85"/>
        <v>4.8952737973184668</v>
      </c>
      <c r="O254" s="16">
        <f t="shared" si="86"/>
        <v>1.2211672325772582E-2</v>
      </c>
      <c r="P254" s="16">
        <f t="shared" si="87"/>
        <v>4.7262026815335645E-3</v>
      </c>
      <c r="Q254" s="16">
        <f t="shared" si="98"/>
        <v>462</v>
      </c>
      <c r="R254" s="16">
        <f t="shared" si="99"/>
        <v>550</v>
      </c>
      <c r="S254" s="17">
        <f t="shared" si="88"/>
        <v>4.1121129317941092</v>
      </c>
      <c r="T254" s="17">
        <f t="shared" si="89"/>
        <v>4.8953725378501307</v>
      </c>
      <c r="U254" s="16">
        <f t="shared" si="90"/>
        <v>1.2112931794109549E-2</v>
      </c>
      <c r="V254" s="16">
        <f t="shared" si="91"/>
        <v>4.6274621498696433E-3</v>
      </c>
      <c r="W254" s="16">
        <f t="shared" si="76"/>
        <v>4.5206839582120333E-3</v>
      </c>
      <c r="X254" s="16">
        <f t="shared" si="77"/>
        <v>3.9262235970148081E-4</v>
      </c>
      <c r="Y254" s="17">
        <f t="shared" si="92"/>
        <v>4.1280615985105529</v>
      </c>
      <c r="Z254" s="17">
        <f t="shared" si="93"/>
        <v>4.9133063179135146</v>
      </c>
      <c r="AA254" s="16">
        <f t="shared" si="94"/>
        <v>2.8061598510553232E-2</v>
      </c>
      <c r="AB254" s="16">
        <f t="shared" si="95"/>
        <v>1.3306317913514221E-2</v>
      </c>
      <c r="AC254" s="16">
        <f t="shared" si="78"/>
        <v>88.018399234298073</v>
      </c>
      <c r="AD254" s="17">
        <f t="shared" si="79"/>
        <v>4.1334358516576257</v>
      </c>
      <c r="AE254" s="17">
        <f t="shared" si="80"/>
        <v>4.9168324377901227</v>
      </c>
      <c r="AF254" s="16">
        <f t="shared" si="96"/>
        <v>3.3435851657626081E-2</v>
      </c>
      <c r="AG254" s="16">
        <f t="shared" si="97"/>
        <v>1.6832437790122334E-2</v>
      </c>
    </row>
    <row r="255" spans="1:33" x14ac:dyDescent="0.25">
      <c r="A255" s="11" t="s">
        <v>47</v>
      </c>
      <c r="B255" s="12">
        <v>286937</v>
      </c>
      <c r="C255" s="11">
        <v>2.6</v>
      </c>
      <c r="D255" s="27">
        <v>2.4</v>
      </c>
      <c r="E255" s="27">
        <v>2.8</v>
      </c>
      <c r="F255" s="11">
        <v>2001</v>
      </c>
      <c r="G255" s="11" t="s">
        <v>8</v>
      </c>
      <c r="H255" s="14" t="str">
        <f>VLOOKUP(A255,'Data Key'!$A$1:$B$500,2,FALSE)</f>
        <v>Kentucky</v>
      </c>
      <c r="I255" s="14" t="str">
        <f t="shared" si="81"/>
        <v>KY-Kentucky</v>
      </c>
      <c r="J255" s="15">
        <f t="shared" si="82"/>
        <v>746</v>
      </c>
      <c r="K255" s="15">
        <f t="shared" si="83"/>
        <v>286191</v>
      </c>
      <c r="L255" s="16">
        <f t="shared" si="75"/>
        <v>1.8632265362338658E-4</v>
      </c>
      <c r="M255" s="17">
        <f t="shared" si="84"/>
        <v>2.413551186278752</v>
      </c>
      <c r="N255" s="17">
        <f t="shared" si="85"/>
        <v>2.7861964935255257</v>
      </c>
      <c r="O255" s="16">
        <f t="shared" si="86"/>
        <v>1.355118627875207E-2</v>
      </c>
      <c r="P255" s="16">
        <f t="shared" si="87"/>
        <v>1.3803506474474148E-2</v>
      </c>
      <c r="Q255" s="16">
        <f t="shared" si="98"/>
        <v>693</v>
      </c>
      <c r="R255" s="16">
        <f t="shared" si="99"/>
        <v>800</v>
      </c>
      <c r="S255" s="17">
        <f t="shared" si="88"/>
        <v>2.4151643043594935</v>
      </c>
      <c r="T255" s="17">
        <f t="shared" si="89"/>
        <v>2.7880684610210604</v>
      </c>
      <c r="U255" s="16">
        <f t="shared" si="90"/>
        <v>1.5164304359493563E-2</v>
      </c>
      <c r="V255" s="16">
        <f t="shared" si="91"/>
        <v>1.1931538978939393E-2</v>
      </c>
      <c r="W255" s="16">
        <f t="shared" si="76"/>
        <v>2.6065328504923978E-3</v>
      </c>
      <c r="X255" s="16">
        <f t="shared" si="77"/>
        <v>1.8667804362492677E-4</v>
      </c>
      <c r="Y255" s="17">
        <f t="shared" si="92"/>
        <v>2.419854806867471</v>
      </c>
      <c r="Z255" s="17">
        <f t="shared" si="93"/>
        <v>2.7932108941173244</v>
      </c>
      <c r="AA255" s="16">
        <f t="shared" si="94"/>
        <v>1.9854806867471098E-2</v>
      </c>
      <c r="AB255" s="16">
        <f t="shared" si="95"/>
        <v>6.7891058826754502E-3</v>
      </c>
      <c r="AC255" s="16">
        <f t="shared" si="78"/>
        <v>106.95898661203789</v>
      </c>
      <c r="AD255" s="17">
        <f t="shared" si="79"/>
        <v>2.4218972543999464</v>
      </c>
      <c r="AE255" s="17">
        <f t="shared" si="80"/>
        <v>2.7946534855040768</v>
      </c>
      <c r="AF255" s="16">
        <f t="shared" si="96"/>
        <v>2.1897254399946497E-2</v>
      </c>
      <c r="AG255" s="16">
        <f t="shared" si="97"/>
        <v>5.3465144959230493E-3</v>
      </c>
    </row>
    <row r="256" spans="1:33" x14ac:dyDescent="0.25">
      <c r="A256" s="11" t="s">
        <v>48</v>
      </c>
      <c r="B256" s="12">
        <v>396329</v>
      </c>
      <c r="C256" s="11">
        <v>1.6</v>
      </c>
      <c r="D256" s="27">
        <v>1.5</v>
      </c>
      <c r="E256" s="27">
        <v>1.7</v>
      </c>
      <c r="F256" s="11">
        <v>2001</v>
      </c>
      <c r="G256" s="11" t="s">
        <v>8</v>
      </c>
      <c r="H256" s="14" t="str">
        <f>VLOOKUP(A256,'Data Key'!$A$1:$B$500,2,FALSE)</f>
        <v>Louisiana</v>
      </c>
      <c r="I256" s="14" t="str">
        <f t="shared" si="81"/>
        <v>LA-Louisiana</v>
      </c>
      <c r="J256" s="15">
        <f t="shared" si="82"/>
        <v>634</v>
      </c>
      <c r="K256" s="15">
        <f t="shared" si="83"/>
        <v>395695</v>
      </c>
      <c r="L256" s="16">
        <f t="shared" si="75"/>
        <v>1.2441972124763336E-4</v>
      </c>
      <c r="M256" s="17">
        <f t="shared" si="84"/>
        <v>1.4752613518002637</v>
      </c>
      <c r="N256" s="17">
        <f t="shared" si="85"/>
        <v>1.7241007942955304</v>
      </c>
      <c r="O256" s="16">
        <f t="shared" si="86"/>
        <v>2.4738648199736257E-2</v>
      </c>
      <c r="P256" s="16">
        <f t="shared" si="87"/>
        <v>2.410079429553047E-2</v>
      </c>
      <c r="Q256" s="16">
        <f t="shared" si="98"/>
        <v>585</v>
      </c>
      <c r="R256" s="16">
        <f t="shared" si="99"/>
        <v>684</v>
      </c>
      <c r="S256" s="17">
        <f t="shared" si="88"/>
        <v>1.4760464159826812</v>
      </c>
      <c r="T256" s="17">
        <f t="shared" si="89"/>
        <v>1.7258388863797502</v>
      </c>
      <c r="U256" s="16">
        <f t="shared" si="90"/>
        <v>2.3953584017318841E-2</v>
      </c>
      <c r="V256" s="16">
        <f t="shared" si="91"/>
        <v>2.5838886379750292E-2</v>
      </c>
      <c r="W256" s="16">
        <f t="shared" si="76"/>
        <v>1.6045118216034078E-3</v>
      </c>
      <c r="X256" s="16">
        <f t="shared" si="77"/>
        <v>1.2470013916996241E-4</v>
      </c>
      <c r="Y256" s="17">
        <f t="shared" si="92"/>
        <v>1.4798116824334453</v>
      </c>
      <c r="Z256" s="17">
        <f t="shared" si="93"/>
        <v>1.7292119607733702</v>
      </c>
      <c r="AA256" s="16">
        <f t="shared" si="94"/>
        <v>2.0188317566554703E-2</v>
      </c>
      <c r="AB256" s="16">
        <f t="shared" si="95"/>
        <v>2.9211960773370294E-2</v>
      </c>
      <c r="AC256" s="16">
        <f t="shared" si="78"/>
        <v>98.658268948474444</v>
      </c>
      <c r="AD256" s="17">
        <f t="shared" si="79"/>
        <v>1.4813094791114079</v>
      </c>
      <c r="AE256" s="17">
        <f t="shared" si="80"/>
        <v>1.7302372959063352</v>
      </c>
      <c r="AF256" s="16">
        <f t="shared" si="96"/>
        <v>1.8690520888592133E-2</v>
      </c>
      <c r="AG256" s="16">
        <f t="shared" si="97"/>
        <v>3.0237295906335282E-2</v>
      </c>
    </row>
    <row r="257" spans="1:33" x14ac:dyDescent="0.25">
      <c r="A257" s="11" t="s">
        <v>34</v>
      </c>
      <c r="B257" s="12">
        <v>73985</v>
      </c>
      <c r="C257" s="11">
        <v>12</v>
      </c>
      <c r="D257" s="27">
        <v>11.2</v>
      </c>
      <c r="E257" s="27">
        <v>12.8</v>
      </c>
      <c r="F257" s="11">
        <v>2001</v>
      </c>
      <c r="G257" s="11" t="s">
        <v>8</v>
      </c>
      <c r="H257" s="14" t="str">
        <f>VLOOKUP(A257,'Data Key'!$A$1:$B$500,2,FALSE)</f>
        <v>Maine</v>
      </c>
      <c r="I257" s="14" t="str">
        <f t="shared" si="81"/>
        <v>ME-Maine</v>
      </c>
      <c r="J257" s="15">
        <f t="shared" si="82"/>
        <v>888</v>
      </c>
      <c r="K257" s="15">
        <f t="shared" si="83"/>
        <v>73097</v>
      </c>
      <c r="L257" s="16">
        <f t="shared" si="75"/>
        <v>7.8467322443136775E-4</v>
      </c>
      <c r="M257" s="17">
        <f t="shared" si="84"/>
        <v>11.217759701161659</v>
      </c>
      <c r="N257" s="17">
        <f t="shared" si="85"/>
        <v>12.787106150024393</v>
      </c>
      <c r="O257" s="16">
        <f t="shared" si="86"/>
        <v>1.7759701161660146E-2</v>
      </c>
      <c r="P257" s="16">
        <f t="shared" si="87"/>
        <v>1.2893849975608163E-2</v>
      </c>
      <c r="Q257" s="16">
        <f t="shared" si="98"/>
        <v>830</v>
      </c>
      <c r="R257" s="16">
        <f t="shared" si="99"/>
        <v>946</v>
      </c>
      <c r="S257" s="17">
        <f t="shared" si="88"/>
        <v>11.218490234506994</v>
      </c>
      <c r="T257" s="17">
        <f t="shared" si="89"/>
        <v>12.786375616679056</v>
      </c>
      <c r="U257" s="16">
        <f t="shared" si="90"/>
        <v>1.8490234506995051E-2</v>
      </c>
      <c r="V257" s="16">
        <f t="shared" si="91"/>
        <v>1.3624383320944844E-2</v>
      </c>
      <c r="W257" s="16">
        <f t="shared" si="76"/>
        <v>1.2027769483397607E-2</v>
      </c>
      <c r="X257" s="16">
        <f t="shared" si="77"/>
        <v>7.858790143623805E-4</v>
      </c>
      <c r="Y257" s="17">
        <f t="shared" si="92"/>
        <v>11.241890469035226</v>
      </c>
      <c r="Z257" s="17">
        <f t="shared" si="93"/>
        <v>12.813648497759988</v>
      </c>
      <c r="AA257" s="16">
        <f t="shared" si="94"/>
        <v>4.1890469035227085E-2</v>
      </c>
      <c r="AB257" s="16">
        <f t="shared" si="95"/>
        <v>1.3648497759987777E-2</v>
      </c>
      <c r="AC257" s="16">
        <f t="shared" si="78"/>
        <v>116.13934930553829</v>
      </c>
      <c r="AD257" s="17">
        <f t="shared" si="79"/>
        <v>11.249683578581672</v>
      </c>
      <c r="AE257" s="17">
        <f t="shared" si="80"/>
        <v>12.819370939751893</v>
      </c>
      <c r="AF257" s="16">
        <f t="shared" si="96"/>
        <v>4.968357858167316E-2</v>
      </c>
      <c r="AG257" s="16">
        <f t="shared" si="97"/>
        <v>1.9370939751892635E-2</v>
      </c>
    </row>
    <row r="258" spans="1:33" x14ac:dyDescent="0.25">
      <c r="A258" s="11" t="s">
        <v>13</v>
      </c>
      <c r="B258" s="12">
        <v>297394</v>
      </c>
      <c r="C258" s="11">
        <v>2.5</v>
      </c>
      <c r="D258" s="27">
        <v>2.2999999999999998</v>
      </c>
      <c r="E258" s="27">
        <v>2.7</v>
      </c>
      <c r="F258" s="11">
        <v>2001</v>
      </c>
      <c r="G258" s="11" t="s">
        <v>8</v>
      </c>
      <c r="H258" s="14" t="str">
        <f>VLOOKUP(A258,'Data Key'!$A$1:$B$500,2,FALSE)</f>
        <v>Maryland</v>
      </c>
      <c r="I258" s="14" t="str">
        <f t="shared" si="81"/>
        <v>MD-Maryland</v>
      </c>
      <c r="J258" s="15">
        <f t="shared" si="82"/>
        <v>743</v>
      </c>
      <c r="K258" s="15">
        <f t="shared" si="83"/>
        <v>296651</v>
      </c>
      <c r="L258" s="16">
        <f t="shared" si="75"/>
        <v>1.7941845097074451E-4</v>
      </c>
      <c r="M258" s="17">
        <f t="shared" si="84"/>
        <v>2.318950715858445</v>
      </c>
      <c r="N258" s="17">
        <f t="shared" si="85"/>
        <v>2.6777876177999342</v>
      </c>
      <c r="O258" s="16">
        <f t="shared" si="86"/>
        <v>1.8950715858445211E-2</v>
      </c>
      <c r="P258" s="16">
        <f t="shared" si="87"/>
        <v>2.2212382200065939E-2</v>
      </c>
      <c r="Q258" s="16">
        <f t="shared" si="98"/>
        <v>691</v>
      </c>
      <c r="R258" s="16">
        <f t="shared" si="99"/>
        <v>797</v>
      </c>
      <c r="S258" s="17">
        <f t="shared" si="88"/>
        <v>2.3235169505773485</v>
      </c>
      <c r="T258" s="17">
        <f t="shared" si="89"/>
        <v>2.6799464683214858</v>
      </c>
      <c r="U258" s="16">
        <f t="shared" si="90"/>
        <v>2.3516950577348705E-2</v>
      </c>
      <c r="V258" s="16">
        <f t="shared" si="91"/>
        <v>2.0053531678514425E-2</v>
      </c>
      <c r="W258" s="16">
        <f t="shared" si="76"/>
        <v>2.5047953467190612E-3</v>
      </c>
      <c r="X258" s="16">
        <f t="shared" si="77"/>
        <v>1.7976220544010959E-4</v>
      </c>
      <c r="Y258" s="17">
        <f t="shared" si="92"/>
        <v>2.3250331412789516</v>
      </c>
      <c r="Z258" s="17">
        <f t="shared" si="93"/>
        <v>2.6845575521591711</v>
      </c>
      <c r="AA258" s="16">
        <f t="shared" si="94"/>
        <v>2.5033141278951732E-2</v>
      </c>
      <c r="AB258" s="16">
        <f t="shared" si="95"/>
        <v>1.5442447840829043E-2</v>
      </c>
      <c r="AC258" s="16">
        <f t="shared" si="78"/>
        <v>106.74925976243821</v>
      </c>
      <c r="AD258" s="17">
        <f t="shared" si="79"/>
        <v>2.3270044467520199</v>
      </c>
      <c r="AE258" s="17">
        <f t="shared" si="80"/>
        <v>2.6859487458726954</v>
      </c>
      <c r="AF258" s="16">
        <f t="shared" si="96"/>
        <v>2.7004446752020073E-2</v>
      </c>
      <c r="AG258" s="16">
        <f t="shared" si="97"/>
        <v>1.4051254127304791E-2</v>
      </c>
    </row>
    <row r="259" spans="1:33" x14ac:dyDescent="0.25">
      <c r="A259" s="11" t="s">
        <v>28</v>
      </c>
      <c r="B259" s="12">
        <v>334015</v>
      </c>
      <c r="C259" s="11">
        <v>1.2</v>
      </c>
      <c r="D259" s="27">
        <v>1.1000000000000001</v>
      </c>
      <c r="E259" s="27">
        <v>1.3</v>
      </c>
      <c r="F259" s="11">
        <v>2001</v>
      </c>
      <c r="G259" s="11" t="s">
        <v>8</v>
      </c>
      <c r="H259" s="14" t="str">
        <f>VLOOKUP(A259,'Data Key'!$A$1:$B$500,2,FALSE)</f>
        <v>Massachusetts</v>
      </c>
      <c r="I259" s="14" t="str">
        <f t="shared" si="81"/>
        <v>MA-Massachusetts</v>
      </c>
      <c r="J259" s="15">
        <f t="shared" si="82"/>
        <v>401</v>
      </c>
      <c r="K259" s="15">
        <f t="shared" si="83"/>
        <v>333614</v>
      </c>
      <c r="L259" s="16">
        <f t="shared" ref="L259:L322" si="100">_xlfn.NORM.S.INV(0.975)*SQRT(J259/B259*(1-J259/B259)/B259)</f>
        <v>1.1743389215161358E-4</v>
      </c>
      <c r="M259" s="17">
        <f t="shared" si="84"/>
        <v>1.0831109935571119</v>
      </c>
      <c r="N259" s="17">
        <f t="shared" si="85"/>
        <v>1.3179787778603391</v>
      </c>
      <c r="O259" s="16">
        <f t="shared" si="86"/>
        <v>1.6889006442888155E-2</v>
      </c>
      <c r="P259" s="16">
        <f t="shared" si="87"/>
        <v>1.7978777860339079E-2</v>
      </c>
      <c r="Q259" s="16">
        <f t="shared" si="98"/>
        <v>362</v>
      </c>
      <c r="R259" s="16">
        <f t="shared" si="99"/>
        <v>440</v>
      </c>
      <c r="S259" s="17">
        <f t="shared" si="88"/>
        <v>1.0837836624103707</v>
      </c>
      <c r="T259" s="17">
        <f t="shared" si="89"/>
        <v>1.3173061090070806</v>
      </c>
      <c r="U259" s="16">
        <f t="shared" si="90"/>
        <v>1.621633758962937E-2</v>
      </c>
      <c r="V259" s="16">
        <f t="shared" si="91"/>
        <v>1.7306109007080517E-2</v>
      </c>
      <c r="W259" s="16">
        <f t="shared" ref="W259:W322" si="101">((J259/B259)+_xlfn.NORM.S.INV(0.975)^2/(2*B259))/(1+_xlfn.NORM.S.INV(0.975)^2/B259)</f>
        <v>1.2062814410426631E-3</v>
      </c>
      <c r="X259" s="16">
        <f t="shared" ref="X259:X322" si="102">_xlfn.NORM.S.INV(0.975)*SQRT(W259*(1-W259)/B259+(_xlfn.NORM.S.INV(0.975)^2/(4*B259^2)))/(1+_xlfn.NORM.S.INV(0.975)^2/B259)</f>
        <v>1.1785280433028739E-4</v>
      </c>
      <c r="Y259" s="17">
        <f t="shared" si="92"/>
        <v>1.0884286367123757</v>
      </c>
      <c r="Z259" s="17">
        <f t="shared" si="93"/>
        <v>1.3241342453729505</v>
      </c>
      <c r="AA259" s="16">
        <f t="shared" si="94"/>
        <v>1.1571363287624425E-2</v>
      </c>
      <c r="AB259" s="16">
        <f t="shared" si="95"/>
        <v>2.4134245372950502E-2</v>
      </c>
      <c r="AC259" s="16">
        <f t="shared" ref="AC259:AC322" si="103">_xlfn.NORM.S.INV(0.975)*SQRT(_xlfn.NORM.S.INV(0.975)^2-1/B259+4*B259*(J259/B259)*(1-(J259/B259))+(4*(J259/B259)-2))</f>
        <v>78.494553155851932</v>
      </c>
      <c r="AD259" s="17">
        <f t="shared" ref="AD259:AD322" si="104">1000*(2*B259*(J259/B259)+_xlfn.NORM.S.INV(0.975)^2+1-AC259)/(2*B259+2*_xlfn.NORM.S.INV(0.975)^2)</f>
        <v>1.0902781748535524</v>
      </c>
      <c r="AE259" s="17">
        <f t="shared" ref="AE259:AE322" si="105">1000*(2*B259*(J259/B259)+_xlfn.NORM.S.INV(0.975)^2+1+AC259)/(2*B259+2*_xlfn.NORM.S.INV(0.975)^2)</f>
        <v>1.3252785503204825</v>
      </c>
      <c r="AF259" s="16">
        <f t="shared" si="96"/>
        <v>9.7218251464477046E-3</v>
      </c>
      <c r="AG259" s="16">
        <f t="shared" si="97"/>
        <v>2.5278550320482429E-2</v>
      </c>
    </row>
    <row r="260" spans="1:33" x14ac:dyDescent="0.25">
      <c r="A260" s="11" t="s">
        <v>49</v>
      </c>
      <c r="B260" s="12">
        <v>592669</v>
      </c>
      <c r="C260" s="11">
        <v>7.1</v>
      </c>
      <c r="D260" s="27">
        <v>6.9</v>
      </c>
      <c r="E260" s="27">
        <v>7.3</v>
      </c>
      <c r="F260" s="11">
        <v>2001</v>
      </c>
      <c r="G260" s="11" t="s">
        <v>8</v>
      </c>
      <c r="H260" s="14" t="str">
        <f>VLOOKUP(A260,'Data Key'!$A$1:$B$500,2,FALSE)</f>
        <v>Michigan</v>
      </c>
      <c r="I260" s="14" t="str">
        <f t="shared" ref="I260:I323" si="106">CONCATENATE(A260,"-",H260)</f>
        <v>MI-Michigan</v>
      </c>
      <c r="J260" s="15">
        <f t="shared" ref="J260:J323" si="107">ROUND(B260*C260/1000,0)</f>
        <v>4208</v>
      </c>
      <c r="K260" s="15">
        <f t="shared" ref="K260:K323" si="108">B260-J260</f>
        <v>588461</v>
      </c>
      <c r="L260" s="16">
        <f t="shared" si="100"/>
        <v>2.1376002014383244E-4</v>
      </c>
      <c r="M260" s="17">
        <f t="shared" ref="M260:M323" si="109">1000*(J260/B260-L260)</f>
        <v>6.8863245127067128</v>
      </c>
      <c r="N260" s="17">
        <f t="shared" ref="N260:N323" si="110">1000*(J260/B260+L260)</f>
        <v>7.3138445529943779</v>
      </c>
      <c r="O260" s="16">
        <f t="shared" ref="O260:O323" si="111">ABS($D260-M260)</f>
        <v>1.3675487293287603E-2</v>
      </c>
      <c r="P260" s="16">
        <f t="shared" ref="P260:P323" si="112">ABS($E260-N260)</f>
        <v>1.3844552994378034E-2</v>
      </c>
      <c r="Q260" s="16">
        <f t="shared" si="98"/>
        <v>4082</v>
      </c>
      <c r="R260" s="16">
        <f t="shared" si="99"/>
        <v>4335</v>
      </c>
      <c r="S260" s="17">
        <f t="shared" ref="S260:S323" si="113">1000*Q260/B260</f>
        <v>6.8874869446520739</v>
      </c>
      <c r="T260" s="17">
        <f t="shared" ref="T260:T323" si="114">1000*R260/B260</f>
        <v>7.3143694034950366</v>
      </c>
      <c r="U260" s="16">
        <f t="shared" ref="U260:U323" si="115">ABS($D260-S260)</f>
        <v>1.2513055347926461E-2</v>
      </c>
      <c r="V260" s="16">
        <f t="shared" ref="V260:V323" si="116">ABS($E260-T260)</f>
        <v>1.4369403495036792E-2</v>
      </c>
      <c r="W260" s="16">
        <f t="shared" si="101"/>
        <v>7.1032793050680981E-3</v>
      </c>
      <c r="X260" s="16">
        <f t="shared" si="102"/>
        <v>2.1383093685603863E-4</v>
      </c>
      <c r="Y260" s="17">
        <f t="shared" ref="Y260:Y323" si="117">1000*(W260-X260)</f>
        <v>6.8894483682120589</v>
      </c>
      <c r="Z260" s="17">
        <f t="shared" ref="Z260:Z323" si="118">1000*(W260+X260)</f>
        <v>7.3171102419241372</v>
      </c>
      <c r="AA260" s="16">
        <f t="shared" ref="AA260:AA323" si="119">ABS($D260-Y260)</f>
        <v>1.0551631787941496E-2</v>
      </c>
      <c r="AB260" s="16">
        <f t="shared" ref="AB260:AB323" si="120">ABS($E260-Z260)</f>
        <v>1.7110241924137348E-2</v>
      </c>
      <c r="AC260" s="16">
        <f t="shared" si="103"/>
        <v>253.3920488037819</v>
      </c>
      <c r="AD260" s="17">
        <f t="shared" si="104"/>
        <v>6.8903523484502296</v>
      </c>
      <c r="AE260" s="17">
        <f t="shared" si="105"/>
        <v>7.3178935331957238</v>
      </c>
      <c r="AF260" s="16">
        <f t="shared" ref="AF260:AF323" si="121">ABS($D260-AD260)</f>
        <v>9.6476515497707638E-3</v>
      </c>
      <c r="AG260" s="16">
        <f t="shared" ref="AG260:AG323" si="122">ABS($E260-AE260)</f>
        <v>1.7893533195723954E-2</v>
      </c>
    </row>
    <row r="261" spans="1:33" x14ac:dyDescent="0.25">
      <c r="A261" s="11" t="s">
        <v>26</v>
      </c>
      <c r="B261" s="12">
        <v>220104</v>
      </c>
      <c r="C261" s="11">
        <v>6.5</v>
      </c>
      <c r="D261" s="27">
        <v>6.2</v>
      </c>
      <c r="E261" s="27">
        <v>6.9</v>
      </c>
      <c r="F261" s="11">
        <v>2001</v>
      </c>
      <c r="G261" s="11" t="s">
        <v>8</v>
      </c>
      <c r="H261" s="14" t="str">
        <f>VLOOKUP(A261,'Data Key'!$A$1:$B$500,2,FALSE)</f>
        <v>Minnesota</v>
      </c>
      <c r="I261" s="14" t="str">
        <f t="shared" si="106"/>
        <v>MN-Minnesota</v>
      </c>
      <c r="J261" s="15">
        <f t="shared" si="107"/>
        <v>1431</v>
      </c>
      <c r="K261" s="15">
        <f t="shared" si="108"/>
        <v>218673</v>
      </c>
      <c r="L261" s="16">
        <f t="shared" si="100"/>
        <v>3.3575584879727837E-4</v>
      </c>
      <c r="M261" s="17">
        <f t="shared" si="109"/>
        <v>6.1657161826060589</v>
      </c>
      <c r="N261" s="17">
        <f t="shared" si="110"/>
        <v>6.837227880200615</v>
      </c>
      <c r="O261" s="16">
        <f t="shared" si="111"/>
        <v>3.4283817393941263E-2</v>
      </c>
      <c r="P261" s="16">
        <f t="shared" si="112"/>
        <v>6.2772119799385351E-2</v>
      </c>
      <c r="Q261" s="16">
        <f t="shared" ref="Q261:Q324" si="123">_xlfn.BINOM.INV(B261, C261/1000, 0.025)</f>
        <v>1357</v>
      </c>
      <c r="R261" s="16">
        <f t="shared" ref="R261:R324" si="124">_xlfn.BINOM.INV(B261, C261/1000, 0.975)</f>
        <v>1505</v>
      </c>
      <c r="S261" s="17">
        <f t="shared" si="113"/>
        <v>6.1652673281721366</v>
      </c>
      <c r="T261" s="17">
        <f t="shared" si="114"/>
        <v>6.8376767346345364</v>
      </c>
      <c r="U261" s="16">
        <f t="shared" si="115"/>
        <v>3.4732671827863548E-2</v>
      </c>
      <c r="V261" s="16">
        <f t="shared" si="116"/>
        <v>6.2323265365463953E-2</v>
      </c>
      <c r="W261" s="16">
        <f t="shared" si="101"/>
        <v>6.5100848743656781E-3</v>
      </c>
      <c r="X261" s="16">
        <f t="shared" si="102"/>
        <v>3.3608415886587673E-4</v>
      </c>
      <c r="Y261" s="17">
        <f t="shared" si="117"/>
        <v>6.174000715499802</v>
      </c>
      <c r="Z261" s="17">
        <f t="shared" si="118"/>
        <v>6.846169033231555</v>
      </c>
      <c r="AA261" s="16">
        <f t="shared" si="119"/>
        <v>2.5999284500198172E-2</v>
      </c>
      <c r="AB261" s="16">
        <f t="shared" si="120"/>
        <v>5.3830966768445343E-2</v>
      </c>
      <c r="AC261" s="16">
        <f t="shared" si="103"/>
        <v>147.82667680874741</v>
      </c>
      <c r="AD261" s="17">
        <f t="shared" si="104"/>
        <v>6.1765513758868948</v>
      </c>
      <c r="AE261" s="17">
        <f t="shared" si="105"/>
        <v>6.8481616003522685</v>
      </c>
      <c r="AF261" s="16">
        <f t="shared" si="121"/>
        <v>2.3448624113105332E-2</v>
      </c>
      <c r="AG261" s="16">
        <f t="shared" si="122"/>
        <v>5.1838399647731848E-2</v>
      </c>
    </row>
    <row r="262" spans="1:33" x14ac:dyDescent="0.25">
      <c r="A262" s="11" t="s">
        <v>59</v>
      </c>
      <c r="B262" s="12">
        <v>278423</v>
      </c>
      <c r="C262" s="11">
        <v>1.6</v>
      </c>
      <c r="D262" s="27">
        <v>1.5</v>
      </c>
      <c r="E262" s="27">
        <v>1.8</v>
      </c>
      <c r="F262" s="11">
        <v>2001</v>
      </c>
      <c r="G262" s="11" t="s">
        <v>8</v>
      </c>
      <c r="H262" s="14" t="str">
        <f>VLOOKUP(A262,'Data Key'!$A$1:$B$500,2,FALSE)</f>
        <v>Mississippi</v>
      </c>
      <c r="I262" s="14" t="str">
        <f t="shared" si="106"/>
        <v>MS-Mississippi</v>
      </c>
      <c r="J262" s="15">
        <f t="shared" si="107"/>
        <v>445</v>
      </c>
      <c r="K262" s="15">
        <f t="shared" si="108"/>
        <v>277978</v>
      </c>
      <c r="L262" s="16">
        <f t="shared" si="100"/>
        <v>1.483800955703302E-4</v>
      </c>
      <c r="M262" s="17">
        <f t="shared" si="109"/>
        <v>1.4499074022297798</v>
      </c>
      <c r="N262" s="17">
        <f t="shared" si="110"/>
        <v>1.7466675933704399</v>
      </c>
      <c r="O262" s="16">
        <f t="shared" si="111"/>
        <v>5.0092597770220237E-2</v>
      </c>
      <c r="P262" s="16">
        <f t="shared" si="112"/>
        <v>5.3332406629560181E-2</v>
      </c>
      <c r="Q262" s="16">
        <f t="shared" si="123"/>
        <v>405</v>
      </c>
      <c r="R262" s="16">
        <f t="shared" si="124"/>
        <v>487</v>
      </c>
      <c r="S262" s="17">
        <f t="shared" si="113"/>
        <v>1.4546212058630215</v>
      </c>
      <c r="T262" s="17">
        <f t="shared" si="114"/>
        <v>1.7491371043340529</v>
      </c>
      <c r="U262" s="16">
        <f t="shared" si="115"/>
        <v>4.537879413697854E-2</v>
      </c>
      <c r="V262" s="16">
        <f t="shared" si="116"/>
        <v>5.086289566594715E-2</v>
      </c>
      <c r="W262" s="16">
        <f t="shared" si="101"/>
        <v>1.6051639528312021E-3</v>
      </c>
      <c r="X262" s="16">
        <f t="shared" si="102"/>
        <v>1.4885631979060147E-4</v>
      </c>
      <c r="Y262" s="17">
        <f t="shared" si="117"/>
        <v>1.4563076330406006</v>
      </c>
      <c r="Z262" s="17">
        <f t="shared" si="118"/>
        <v>1.7540202726218037</v>
      </c>
      <c r="AA262" s="16">
        <f t="shared" si="119"/>
        <v>4.3692366959399376E-2</v>
      </c>
      <c r="AB262" s="16">
        <f t="shared" si="120"/>
        <v>4.5979727378196333E-2</v>
      </c>
      <c r="AC262" s="16">
        <f t="shared" si="103"/>
        <v>82.667807333393199</v>
      </c>
      <c r="AD262" s="17">
        <f t="shared" si="104"/>
        <v>1.4585045881925529</v>
      </c>
      <c r="AE262" s="17">
        <f t="shared" si="105"/>
        <v>1.7554149252141353</v>
      </c>
      <c r="AF262" s="16">
        <f t="shared" si="121"/>
        <v>4.1495411807447091E-2</v>
      </c>
      <c r="AG262" s="16">
        <f t="shared" si="122"/>
        <v>4.4585074785864709E-2</v>
      </c>
    </row>
    <row r="263" spans="1:33" x14ac:dyDescent="0.25">
      <c r="A263" s="11" t="s">
        <v>20</v>
      </c>
      <c r="B263" s="12">
        <v>429228</v>
      </c>
      <c r="C263" s="11">
        <v>3</v>
      </c>
      <c r="D263" s="27">
        <v>2.8</v>
      </c>
      <c r="E263" s="27">
        <v>3.1</v>
      </c>
      <c r="F263" s="11">
        <v>2001</v>
      </c>
      <c r="G263" s="11" t="s">
        <v>8</v>
      </c>
      <c r="H263" s="14" t="str">
        <f>VLOOKUP(A263,'Data Key'!$A$1:$B$500,2,FALSE)</f>
        <v>Missouri</v>
      </c>
      <c r="I263" s="14" t="str">
        <f t="shared" si="106"/>
        <v>MO-Missouri</v>
      </c>
      <c r="J263" s="15">
        <f t="shared" si="107"/>
        <v>1288</v>
      </c>
      <c r="K263" s="15">
        <f t="shared" si="108"/>
        <v>427940</v>
      </c>
      <c r="L263" s="16">
        <f t="shared" si="100"/>
        <v>1.6363092921022729E-4</v>
      </c>
      <c r="M263" s="17">
        <f t="shared" si="109"/>
        <v>2.8371052762563314</v>
      </c>
      <c r="N263" s="17">
        <f t="shared" si="110"/>
        <v>3.1643671346767857</v>
      </c>
      <c r="O263" s="16">
        <f t="shared" si="111"/>
        <v>3.7105276256331532E-2</v>
      </c>
      <c r="P263" s="16">
        <f t="shared" si="112"/>
        <v>6.4367134676785565E-2</v>
      </c>
      <c r="Q263" s="16">
        <f t="shared" si="123"/>
        <v>1218</v>
      </c>
      <c r="R263" s="16">
        <f t="shared" si="124"/>
        <v>1358</v>
      </c>
      <c r="S263" s="17">
        <f t="shared" si="113"/>
        <v>2.8376527160390284</v>
      </c>
      <c r="T263" s="17">
        <f t="shared" si="114"/>
        <v>3.1638196948940891</v>
      </c>
      <c r="U263" s="16">
        <f t="shared" si="115"/>
        <v>3.7652716039028533E-2</v>
      </c>
      <c r="V263" s="16">
        <f t="shared" si="116"/>
        <v>6.3819694894089007E-2</v>
      </c>
      <c r="W263" s="16">
        <f t="shared" si="101"/>
        <v>3.0051841564836435E-3</v>
      </c>
      <c r="X263" s="16">
        <f t="shared" si="102"/>
        <v>1.6381145760037836E-4</v>
      </c>
      <c r="Y263" s="17">
        <f t="shared" si="117"/>
        <v>2.8413726988832653</v>
      </c>
      <c r="Z263" s="17">
        <f t="shared" si="118"/>
        <v>3.1689956140840221</v>
      </c>
      <c r="AA263" s="16">
        <f t="shared" si="119"/>
        <v>4.1372698883265446E-2</v>
      </c>
      <c r="AB263" s="16">
        <f t="shared" si="120"/>
        <v>6.8995614084021994E-2</v>
      </c>
      <c r="AC263" s="16">
        <f t="shared" si="103"/>
        <v>140.49529413612106</v>
      </c>
      <c r="AD263" s="17">
        <f t="shared" si="104"/>
        <v>2.8426900441386445</v>
      </c>
      <c r="AE263" s="17">
        <f t="shared" si="105"/>
        <v>3.1700080121128353</v>
      </c>
      <c r="AF263" s="16">
        <f t="shared" si="121"/>
        <v>4.2690044138644634E-2</v>
      </c>
      <c r="AG263" s="16">
        <f t="shared" si="122"/>
        <v>7.0008012112835249E-2</v>
      </c>
    </row>
    <row r="264" spans="1:33" x14ac:dyDescent="0.25">
      <c r="A264" s="11" t="s">
        <v>50</v>
      </c>
      <c r="B264" s="12">
        <v>36697</v>
      </c>
      <c r="C264" s="11">
        <v>6.2</v>
      </c>
      <c r="D264" s="27">
        <v>5.4</v>
      </c>
      <c r="E264" s="27">
        <v>7</v>
      </c>
      <c r="F264" s="11">
        <v>2001</v>
      </c>
      <c r="G264" s="11" t="s">
        <v>8</v>
      </c>
      <c r="H264" s="14" t="str">
        <f>VLOOKUP(A264,'Data Key'!$A$1:$B$500,2,FALSE)</f>
        <v>Montana</v>
      </c>
      <c r="I264" s="14" t="str">
        <f t="shared" si="106"/>
        <v>MT-Montana</v>
      </c>
      <c r="J264" s="15">
        <f t="shared" si="107"/>
        <v>228</v>
      </c>
      <c r="K264" s="15">
        <f t="shared" si="108"/>
        <v>36469</v>
      </c>
      <c r="L264" s="16">
        <f t="shared" si="100"/>
        <v>8.0395473821910472E-4</v>
      </c>
      <c r="M264" s="17">
        <f t="shared" si="109"/>
        <v>5.4090871998139773</v>
      </c>
      <c r="N264" s="17">
        <f t="shared" si="110"/>
        <v>7.0169966762521865</v>
      </c>
      <c r="O264" s="16">
        <f t="shared" si="111"/>
        <v>9.0871998139769872E-3</v>
      </c>
      <c r="P264" s="16">
        <f t="shared" si="112"/>
        <v>1.6996676252186482E-2</v>
      </c>
      <c r="Q264" s="16">
        <f t="shared" si="123"/>
        <v>199</v>
      </c>
      <c r="R264" s="16">
        <f t="shared" si="124"/>
        <v>257</v>
      </c>
      <c r="S264" s="17">
        <f t="shared" si="113"/>
        <v>5.422786603809576</v>
      </c>
      <c r="T264" s="17">
        <f t="shared" si="114"/>
        <v>7.0032972722565878</v>
      </c>
      <c r="U264" s="16">
        <f t="shared" si="115"/>
        <v>2.2786603809575645E-2</v>
      </c>
      <c r="V264" s="16">
        <f t="shared" si="116"/>
        <v>3.2972722565878243E-3</v>
      </c>
      <c r="W264" s="16">
        <f t="shared" si="101"/>
        <v>6.2647263733264574E-3</v>
      </c>
      <c r="X264" s="16">
        <f t="shared" si="102"/>
        <v>8.0888106199899416E-4</v>
      </c>
      <c r="Y264" s="17">
        <f t="shared" si="117"/>
        <v>5.4558453113274625</v>
      </c>
      <c r="Z264" s="17">
        <f t="shared" si="118"/>
        <v>7.0736074353254521</v>
      </c>
      <c r="AA264" s="16">
        <f t="shared" si="119"/>
        <v>5.5845311327462177E-2</v>
      </c>
      <c r="AB264" s="16">
        <f t="shared" si="120"/>
        <v>7.3607435325452109E-2</v>
      </c>
      <c r="AC264" s="16">
        <f t="shared" si="103"/>
        <v>59.066173573236085</v>
      </c>
      <c r="AD264" s="17">
        <f t="shared" si="104"/>
        <v>5.4736522280866557</v>
      </c>
      <c r="AE264" s="17">
        <f t="shared" si="105"/>
        <v>7.0830478502418028</v>
      </c>
      <c r="AF264" s="16">
        <f t="shared" si="121"/>
        <v>7.3652228086655391E-2</v>
      </c>
      <c r="AG264" s="16">
        <f t="shared" si="122"/>
        <v>8.3047850241802834E-2</v>
      </c>
    </row>
    <row r="265" spans="1:33" x14ac:dyDescent="0.25">
      <c r="A265" s="11" t="s">
        <v>51</v>
      </c>
      <c r="B265" s="12">
        <v>105601</v>
      </c>
      <c r="C265" s="11">
        <v>1.1000000000000001</v>
      </c>
      <c r="D265" s="27">
        <v>0.9</v>
      </c>
      <c r="E265" s="27">
        <v>1.3</v>
      </c>
      <c r="F265" s="11">
        <v>2001</v>
      </c>
      <c r="G265" s="11" t="s">
        <v>8</v>
      </c>
      <c r="H265" s="14" t="str">
        <f>VLOOKUP(A265,'Data Key'!$A$1:$B$500,2,FALSE)</f>
        <v>Nebraska</v>
      </c>
      <c r="I265" s="14" t="str">
        <f t="shared" si="106"/>
        <v>NE-Nebraska</v>
      </c>
      <c r="J265" s="15">
        <f t="shared" si="107"/>
        <v>116</v>
      </c>
      <c r="K265" s="15">
        <f t="shared" si="108"/>
        <v>105485</v>
      </c>
      <c r="L265" s="16">
        <f t="shared" si="100"/>
        <v>1.9978845711416624E-4</v>
      </c>
      <c r="M265" s="17">
        <f t="shared" si="109"/>
        <v>0.8986859891505472</v>
      </c>
      <c r="N265" s="17">
        <f t="shared" si="110"/>
        <v>1.2982629033788797</v>
      </c>
      <c r="O265" s="16">
        <f t="shared" si="111"/>
        <v>1.314010849452818E-3</v>
      </c>
      <c r="P265" s="16">
        <f t="shared" si="112"/>
        <v>1.7370966211203154E-3</v>
      </c>
      <c r="Q265" s="16">
        <f t="shared" si="123"/>
        <v>96</v>
      </c>
      <c r="R265" s="16">
        <f t="shared" si="124"/>
        <v>138</v>
      </c>
      <c r="S265" s="17">
        <f t="shared" si="113"/>
        <v>0.90908230035700421</v>
      </c>
      <c r="T265" s="17">
        <f t="shared" si="114"/>
        <v>1.3068058067631936</v>
      </c>
      <c r="U265" s="16">
        <f t="shared" si="115"/>
        <v>9.0823003570041916E-3</v>
      </c>
      <c r="V265" s="16">
        <f t="shared" si="116"/>
        <v>6.8058067631935337E-3</v>
      </c>
      <c r="W265" s="16">
        <f t="shared" si="101"/>
        <v>1.1166223800101894E-3</v>
      </c>
      <c r="X265" s="16">
        <f t="shared" si="102"/>
        <v>2.0224238477239132E-4</v>
      </c>
      <c r="Y265" s="17">
        <f t="shared" si="117"/>
        <v>0.91437999523779812</v>
      </c>
      <c r="Z265" s="17">
        <f t="shared" si="118"/>
        <v>1.3188647647825806</v>
      </c>
      <c r="AA265" s="16">
        <f t="shared" si="119"/>
        <v>1.4379995237798093E-2</v>
      </c>
      <c r="AB265" s="16">
        <f t="shared" si="120"/>
        <v>1.886476478258059E-2</v>
      </c>
      <c r="AC265" s="16">
        <f t="shared" si="103"/>
        <v>42.279660148270445</v>
      </c>
      <c r="AD265" s="17">
        <f t="shared" si="104"/>
        <v>0.92117840425095787</v>
      </c>
      <c r="AE265" s="17">
        <f t="shared" si="105"/>
        <v>1.3215356186004239</v>
      </c>
      <c r="AF265" s="16">
        <f t="shared" si="121"/>
        <v>2.117840425095785E-2</v>
      </c>
      <c r="AG265" s="16">
        <f t="shared" si="122"/>
        <v>2.1535618600423856E-2</v>
      </c>
    </row>
    <row r="266" spans="1:33" x14ac:dyDescent="0.25">
      <c r="A266" s="11" t="s">
        <v>29</v>
      </c>
      <c r="B266" s="12">
        <v>53446</v>
      </c>
      <c r="C266" s="11">
        <v>4.3</v>
      </c>
      <c r="D266" s="27">
        <v>3.8</v>
      </c>
      <c r="E266" s="27">
        <v>4.9000000000000004</v>
      </c>
      <c r="F266" s="11">
        <v>2001</v>
      </c>
      <c r="G266" s="11" t="s">
        <v>8</v>
      </c>
      <c r="H266" s="14" t="str">
        <f>VLOOKUP(A266,'Data Key'!$A$1:$B$500,2,FALSE)</f>
        <v>Nevada</v>
      </c>
      <c r="I266" s="14" t="str">
        <f t="shared" si="106"/>
        <v>NV-Nevada</v>
      </c>
      <c r="J266" s="15">
        <f t="shared" si="107"/>
        <v>230</v>
      </c>
      <c r="K266" s="15">
        <f t="shared" si="108"/>
        <v>53216</v>
      </c>
      <c r="L266" s="16">
        <f t="shared" si="100"/>
        <v>5.5495824974120225E-4</v>
      </c>
      <c r="M266" s="17">
        <f t="shared" si="109"/>
        <v>3.7484507986440843</v>
      </c>
      <c r="N266" s="17">
        <f t="shared" si="110"/>
        <v>4.8583672981264883</v>
      </c>
      <c r="O266" s="16">
        <f t="shared" si="111"/>
        <v>5.1549201355915564E-2</v>
      </c>
      <c r="P266" s="16">
        <f t="shared" si="112"/>
        <v>4.163270187351209E-2</v>
      </c>
      <c r="Q266" s="16">
        <f t="shared" si="123"/>
        <v>201</v>
      </c>
      <c r="R266" s="16">
        <f t="shared" si="124"/>
        <v>260</v>
      </c>
      <c r="S266" s="17">
        <f t="shared" si="113"/>
        <v>3.7608052988062717</v>
      </c>
      <c r="T266" s="17">
        <f t="shared" si="114"/>
        <v>4.8647232720877147</v>
      </c>
      <c r="U266" s="16">
        <f t="shared" si="115"/>
        <v>3.9194701193728143E-2</v>
      </c>
      <c r="V266" s="16">
        <f t="shared" si="116"/>
        <v>3.5276727912285644E-2</v>
      </c>
      <c r="W266" s="16">
        <f t="shared" si="101"/>
        <v>4.3390349359413074E-3</v>
      </c>
      <c r="X266" s="16">
        <f t="shared" si="102"/>
        <v>5.5835818465068028E-4</v>
      </c>
      <c r="Y266" s="17">
        <f t="shared" si="117"/>
        <v>3.7806767512906272</v>
      </c>
      <c r="Z266" s="17">
        <f t="shared" si="118"/>
        <v>4.8973931205919881</v>
      </c>
      <c r="AA266" s="16">
        <f t="shared" si="119"/>
        <v>1.9323248709372631E-2</v>
      </c>
      <c r="AB266" s="16">
        <f t="shared" si="120"/>
        <v>2.606879408012297E-3</v>
      </c>
      <c r="AC266" s="16">
        <f t="shared" si="103"/>
        <v>59.380747702527579</v>
      </c>
      <c r="AD266" s="17">
        <f t="shared" si="104"/>
        <v>3.7929084544670286</v>
      </c>
      <c r="AE266" s="17">
        <f t="shared" si="105"/>
        <v>4.9038705468106736</v>
      </c>
      <c r="AF266" s="16">
        <f t="shared" si="121"/>
        <v>7.0915455329711996E-3</v>
      </c>
      <c r="AG266" s="16">
        <f t="shared" si="122"/>
        <v>3.8705468106732255E-3</v>
      </c>
    </row>
    <row r="267" spans="1:33" x14ac:dyDescent="0.25">
      <c r="A267" s="11" t="s">
        <v>35</v>
      </c>
      <c r="B267" s="12">
        <v>45367</v>
      </c>
      <c r="C267" s="11">
        <v>4.3</v>
      </c>
      <c r="D267" s="27">
        <v>3.7</v>
      </c>
      <c r="E267" s="27">
        <v>4.9000000000000004</v>
      </c>
      <c r="F267" s="11">
        <v>2001</v>
      </c>
      <c r="G267" s="11" t="s">
        <v>8</v>
      </c>
      <c r="H267" s="14" t="str">
        <f>VLOOKUP(A267,'Data Key'!$A$1:$B$500,2,FALSE)</f>
        <v>New Hampshire</v>
      </c>
      <c r="I267" s="14" t="str">
        <f t="shared" si="106"/>
        <v>NH-New Hampshire</v>
      </c>
      <c r="J267" s="15">
        <f t="shared" si="107"/>
        <v>195</v>
      </c>
      <c r="K267" s="15">
        <f t="shared" si="108"/>
        <v>45172</v>
      </c>
      <c r="L267" s="16">
        <f t="shared" si="100"/>
        <v>6.0199095259403138E-4</v>
      </c>
      <c r="M267" s="17">
        <f t="shared" si="109"/>
        <v>3.6962875317668469</v>
      </c>
      <c r="N267" s="17">
        <f t="shared" si="110"/>
        <v>4.9002694369549102</v>
      </c>
      <c r="O267" s="16">
        <f t="shared" si="111"/>
        <v>3.7124682331532988E-3</v>
      </c>
      <c r="P267" s="16">
        <f t="shared" si="112"/>
        <v>2.6943695490988517E-4</v>
      </c>
      <c r="Q267" s="16">
        <f t="shared" si="123"/>
        <v>168</v>
      </c>
      <c r="R267" s="16">
        <f t="shared" si="124"/>
        <v>223</v>
      </c>
      <c r="S267" s="17">
        <f t="shared" si="113"/>
        <v>3.7031322326801419</v>
      </c>
      <c r="T267" s="17">
        <f t="shared" si="114"/>
        <v>4.9154671898075692</v>
      </c>
      <c r="U267" s="16">
        <f t="shared" si="115"/>
        <v>3.1322326801417333E-3</v>
      </c>
      <c r="V267" s="16">
        <f t="shared" si="116"/>
        <v>1.5467189807568893E-2</v>
      </c>
      <c r="W267" s="16">
        <f t="shared" si="101"/>
        <v>4.3402485622638376E-3</v>
      </c>
      <c r="X267" s="16">
        <f t="shared" si="102"/>
        <v>6.0633855131224097E-4</v>
      </c>
      <c r="Y267" s="17">
        <f t="shared" si="117"/>
        <v>3.7339100109515964</v>
      </c>
      <c r="Z267" s="17">
        <f t="shared" si="118"/>
        <v>4.9465871135760784</v>
      </c>
      <c r="AA267" s="16">
        <f t="shared" si="119"/>
        <v>3.3910010951596181E-2</v>
      </c>
      <c r="AB267" s="16">
        <f t="shared" si="120"/>
        <v>4.6587113576078032E-2</v>
      </c>
      <c r="AC267" s="16">
        <f t="shared" si="103"/>
        <v>54.686366086009414</v>
      </c>
      <c r="AD267" s="17">
        <f t="shared" si="104"/>
        <v>3.7486090382896564</v>
      </c>
      <c r="AE267" s="17">
        <f t="shared" si="105"/>
        <v>4.9539286737132944</v>
      </c>
      <c r="AF267" s="16">
        <f t="shared" si="121"/>
        <v>4.8609038289656237E-2</v>
      </c>
      <c r="AG267" s="16">
        <f t="shared" si="122"/>
        <v>5.3928673713294017E-2</v>
      </c>
    </row>
    <row r="268" spans="1:33" x14ac:dyDescent="0.25">
      <c r="A268" s="11" t="s">
        <v>14</v>
      </c>
      <c r="B268" s="12">
        <v>347409</v>
      </c>
      <c r="C268" s="11">
        <v>2.1</v>
      </c>
      <c r="D268" s="27">
        <v>2</v>
      </c>
      <c r="E268" s="27">
        <v>2.2999999999999998</v>
      </c>
      <c r="F268" s="11">
        <v>2001</v>
      </c>
      <c r="G268" s="11" t="s">
        <v>8</v>
      </c>
      <c r="H268" s="14" t="str">
        <f>VLOOKUP(A268,'Data Key'!$A$1:$B$500,2,FALSE)</f>
        <v>New Jersey</v>
      </c>
      <c r="I268" s="14" t="str">
        <f t="shared" si="106"/>
        <v>NJ-New Jersey</v>
      </c>
      <c r="J268" s="15">
        <f t="shared" si="107"/>
        <v>730</v>
      </c>
      <c r="K268" s="15">
        <f t="shared" si="108"/>
        <v>346679</v>
      </c>
      <c r="L268" s="16">
        <f t="shared" si="100"/>
        <v>1.5226906850751521E-4</v>
      </c>
      <c r="M268" s="17">
        <f t="shared" si="109"/>
        <v>1.9490006165035239</v>
      </c>
      <c r="N268" s="17">
        <f t="shared" si="110"/>
        <v>2.253538753518554</v>
      </c>
      <c r="O268" s="16">
        <f t="shared" si="111"/>
        <v>5.0999383496476147E-2</v>
      </c>
      <c r="P268" s="16">
        <f t="shared" si="112"/>
        <v>4.6461246481445784E-2</v>
      </c>
      <c r="Q268" s="16">
        <f t="shared" si="123"/>
        <v>677</v>
      </c>
      <c r="R268" s="16">
        <f t="shared" si="124"/>
        <v>783</v>
      </c>
      <c r="S268" s="17">
        <f t="shared" si="113"/>
        <v>1.9487117489759909</v>
      </c>
      <c r="T268" s="17">
        <f t="shared" si="114"/>
        <v>2.2538276210460868</v>
      </c>
      <c r="U268" s="16">
        <f t="shared" si="115"/>
        <v>5.1288251024009135E-2</v>
      </c>
      <c r="V268" s="16">
        <f t="shared" si="116"/>
        <v>4.6172378953913018E-2</v>
      </c>
      <c r="W268" s="16">
        <f t="shared" si="101"/>
        <v>2.1067751161325528E-3</v>
      </c>
      <c r="X268" s="16">
        <f t="shared" si="102"/>
        <v>1.5256651388945931E-4</v>
      </c>
      <c r="Y268" s="17">
        <f t="shared" si="117"/>
        <v>1.9542086022430933</v>
      </c>
      <c r="Z268" s="17">
        <f t="shared" si="118"/>
        <v>2.2593416300220124</v>
      </c>
      <c r="AA268" s="16">
        <f t="shared" si="119"/>
        <v>4.579139775690666E-2</v>
      </c>
      <c r="AB268" s="16">
        <f t="shared" si="120"/>
        <v>4.0658369977987441E-2</v>
      </c>
      <c r="AC268" s="16">
        <f t="shared" si="103"/>
        <v>105.8328675494613</v>
      </c>
      <c r="AD268" s="17">
        <f t="shared" si="104"/>
        <v>1.9558986155558069</v>
      </c>
      <c r="AE268" s="17">
        <f t="shared" si="105"/>
        <v>2.2605300365046084</v>
      </c>
      <c r="AF268" s="16">
        <f t="shared" si="121"/>
        <v>4.4101384444193092E-2</v>
      </c>
      <c r="AG268" s="16">
        <f t="shared" si="122"/>
        <v>3.9469963495391447E-2</v>
      </c>
    </row>
    <row r="269" spans="1:33" x14ac:dyDescent="0.25">
      <c r="A269" s="11" t="s">
        <v>60</v>
      </c>
      <c r="B269" s="12">
        <v>196635</v>
      </c>
      <c r="C269" s="11">
        <v>1.7</v>
      </c>
      <c r="D269" s="27">
        <v>1.5</v>
      </c>
      <c r="E269" s="27">
        <v>1.9</v>
      </c>
      <c r="F269" s="11">
        <v>2001</v>
      </c>
      <c r="G269" s="11" t="s">
        <v>8</v>
      </c>
      <c r="H269" s="14" t="str">
        <f>VLOOKUP(A269,'Data Key'!$A$1:$B$500,2,FALSE)</f>
        <v>New Mexico</v>
      </c>
      <c r="I269" s="14" t="str">
        <f t="shared" si="106"/>
        <v>NM-New Mexico</v>
      </c>
      <c r="J269" s="15">
        <f t="shared" si="107"/>
        <v>334</v>
      </c>
      <c r="K269" s="15">
        <f t="shared" si="108"/>
        <v>196301</v>
      </c>
      <c r="L269" s="16">
        <f t="shared" si="100"/>
        <v>1.8200836427742883E-4</v>
      </c>
      <c r="M269" s="17">
        <f t="shared" si="109"/>
        <v>1.5165702204099363</v>
      </c>
      <c r="N269" s="17">
        <f t="shared" si="110"/>
        <v>1.8805869489647937</v>
      </c>
      <c r="O269" s="16">
        <f t="shared" si="111"/>
        <v>1.6570220409936276E-2</v>
      </c>
      <c r="P269" s="16">
        <f t="shared" si="112"/>
        <v>1.9413051035206186E-2</v>
      </c>
      <c r="Q269" s="16">
        <f t="shared" si="123"/>
        <v>299</v>
      </c>
      <c r="R269" s="16">
        <f t="shared" si="124"/>
        <v>371</v>
      </c>
      <c r="S269" s="17">
        <f t="shared" si="113"/>
        <v>1.5205838228189286</v>
      </c>
      <c r="T269" s="17">
        <f t="shared" si="114"/>
        <v>1.8867444758054264</v>
      </c>
      <c r="U269" s="16">
        <f t="shared" si="115"/>
        <v>2.0583822818928565E-2</v>
      </c>
      <c r="V269" s="16">
        <f t="shared" si="116"/>
        <v>1.3255524194573542E-2</v>
      </c>
      <c r="W269" s="16">
        <f t="shared" si="101"/>
        <v>1.7083132046457577E-3</v>
      </c>
      <c r="X269" s="16">
        <f t="shared" si="102"/>
        <v>1.8278588685553083E-4</v>
      </c>
      <c r="Y269" s="17">
        <f t="shared" si="117"/>
        <v>1.5255273177902269</v>
      </c>
      <c r="Z269" s="17">
        <f t="shared" si="118"/>
        <v>1.8910990915012886</v>
      </c>
      <c r="AA269" s="16">
        <f t="shared" si="119"/>
        <v>2.5527317790226878E-2</v>
      </c>
      <c r="AB269" s="16">
        <f t="shared" si="120"/>
        <v>8.9009084987112796E-3</v>
      </c>
      <c r="AC269" s="16">
        <f t="shared" si="103"/>
        <v>71.628007978152368</v>
      </c>
      <c r="AD269" s="17">
        <f t="shared" si="104"/>
        <v>1.5287250636300294</v>
      </c>
      <c r="AE269" s="17">
        <f t="shared" si="105"/>
        <v>1.8929868109367149</v>
      </c>
      <c r="AF269" s="16">
        <f t="shared" si="121"/>
        <v>2.8725063630029357E-2</v>
      </c>
      <c r="AG269" s="16">
        <f t="shared" si="122"/>
        <v>7.0131890632849636E-3</v>
      </c>
    </row>
    <row r="270" spans="1:33" x14ac:dyDescent="0.25">
      <c r="A270" s="11" t="s">
        <v>36</v>
      </c>
      <c r="B270" s="12">
        <v>1085474</v>
      </c>
      <c r="C270" s="11">
        <v>2.5</v>
      </c>
      <c r="D270" s="27">
        <v>2.4</v>
      </c>
      <c r="E270" s="27">
        <v>2.6</v>
      </c>
      <c r="F270" s="11">
        <v>2001</v>
      </c>
      <c r="G270" s="11" t="s">
        <v>8</v>
      </c>
      <c r="H270" s="14" t="str">
        <f>VLOOKUP(A270,'Data Key'!$A$1:$B$500,2,FALSE)</f>
        <v>New York</v>
      </c>
      <c r="I270" s="14" t="str">
        <f t="shared" si="106"/>
        <v>NY-New York</v>
      </c>
      <c r="J270" s="15">
        <f t="shared" si="107"/>
        <v>2714</v>
      </c>
      <c r="K270" s="15">
        <f t="shared" si="108"/>
        <v>1082760</v>
      </c>
      <c r="L270" s="16">
        <f t="shared" si="100"/>
        <v>9.3948527218713635E-5</v>
      </c>
      <c r="M270" s="17">
        <f t="shared" si="109"/>
        <v>2.4063416685851471</v>
      </c>
      <c r="N270" s="17">
        <f t="shared" si="110"/>
        <v>2.5942387230225741</v>
      </c>
      <c r="O270" s="16">
        <f t="shared" si="111"/>
        <v>6.3416685851471755E-3</v>
      </c>
      <c r="P270" s="16">
        <f t="shared" si="112"/>
        <v>5.7612769774260109E-3</v>
      </c>
      <c r="Q270" s="16">
        <f t="shared" si="123"/>
        <v>2612</v>
      </c>
      <c r="R270" s="16">
        <f t="shared" si="124"/>
        <v>2816</v>
      </c>
      <c r="S270" s="17">
        <f t="shared" si="113"/>
        <v>2.4063220307441724</v>
      </c>
      <c r="T270" s="17">
        <f t="shared" si="114"/>
        <v>2.5942583608635492</v>
      </c>
      <c r="U270" s="16">
        <f t="shared" si="115"/>
        <v>6.3220307441724799E-3</v>
      </c>
      <c r="V270" s="16">
        <f t="shared" si="116"/>
        <v>5.7416391364508712E-3</v>
      </c>
      <c r="W270" s="16">
        <f t="shared" si="101"/>
        <v>2.5020508256163969E-3</v>
      </c>
      <c r="X270" s="16">
        <f t="shared" si="102"/>
        <v>9.3997840133073436E-5</v>
      </c>
      <c r="Y270" s="17">
        <f t="shared" si="117"/>
        <v>2.4080529854833235</v>
      </c>
      <c r="Z270" s="17">
        <f t="shared" si="118"/>
        <v>2.5960486657494704</v>
      </c>
      <c r="AA270" s="16">
        <f t="shared" si="119"/>
        <v>8.0529854833235603E-3</v>
      </c>
      <c r="AB270" s="16">
        <f t="shared" si="120"/>
        <v>3.9513342505297366E-3</v>
      </c>
      <c r="AC270" s="16">
        <f t="shared" si="103"/>
        <v>203.97480228400735</v>
      </c>
      <c r="AD270" s="17">
        <f t="shared" si="104"/>
        <v>2.4085552264749071</v>
      </c>
      <c r="AE270" s="17">
        <f t="shared" si="105"/>
        <v>2.5964676780177935</v>
      </c>
      <c r="AF270" s="16">
        <f t="shared" si="121"/>
        <v>8.5552264749071405E-3</v>
      </c>
      <c r="AG270" s="16">
        <f t="shared" si="122"/>
        <v>3.5323219822065433E-3</v>
      </c>
    </row>
    <row r="271" spans="1:33" x14ac:dyDescent="0.25">
      <c r="A271" s="11" t="s">
        <v>21</v>
      </c>
      <c r="B271" s="12">
        <v>482049</v>
      </c>
      <c r="C271" s="11">
        <v>3.5</v>
      </c>
      <c r="D271" s="27">
        <v>3.3</v>
      </c>
      <c r="E271" s="27">
        <v>3.6</v>
      </c>
      <c r="F271" s="11">
        <v>2001</v>
      </c>
      <c r="G271" s="11" t="s">
        <v>8</v>
      </c>
      <c r="H271" s="14" t="str">
        <f>VLOOKUP(A271,'Data Key'!$A$1:$B$500,2,FALSE)</f>
        <v>North Carolina</v>
      </c>
      <c r="I271" s="14" t="str">
        <f t="shared" si="106"/>
        <v>NC-North Carolina</v>
      </c>
      <c r="J271" s="15">
        <f t="shared" si="107"/>
        <v>1687</v>
      </c>
      <c r="K271" s="15">
        <f t="shared" si="108"/>
        <v>480362</v>
      </c>
      <c r="L271" s="16">
        <f t="shared" si="100"/>
        <v>1.6670674624366679E-4</v>
      </c>
      <c r="M271" s="17">
        <f t="shared" si="109"/>
        <v>3.332937480795493</v>
      </c>
      <c r="N271" s="17">
        <f t="shared" si="110"/>
        <v>3.6663509732828263</v>
      </c>
      <c r="O271" s="16">
        <f t="shared" si="111"/>
        <v>3.293748079549319E-2</v>
      </c>
      <c r="P271" s="16">
        <f t="shared" si="112"/>
        <v>6.6350973282826242E-2</v>
      </c>
      <c r="Q271" s="16">
        <f t="shared" si="123"/>
        <v>1607</v>
      </c>
      <c r="R271" s="16">
        <f t="shared" si="124"/>
        <v>1768</v>
      </c>
      <c r="S271" s="17">
        <f t="shared" si="113"/>
        <v>3.3336859945773147</v>
      </c>
      <c r="T271" s="17">
        <f t="shared" si="114"/>
        <v>3.6676769374067781</v>
      </c>
      <c r="U271" s="16">
        <f t="shared" si="115"/>
        <v>3.3685994577314915E-2</v>
      </c>
      <c r="V271" s="16">
        <f t="shared" si="116"/>
        <v>6.7676937406778048E-2</v>
      </c>
      <c r="W271" s="16">
        <f t="shared" si="101"/>
        <v>3.5036008174938287E-3</v>
      </c>
      <c r="X271" s="16">
        <f t="shared" si="102"/>
        <v>1.6684687958291771E-4</v>
      </c>
      <c r="Y271" s="17">
        <f t="shared" si="117"/>
        <v>3.336753937910911</v>
      </c>
      <c r="Z271" s="17">
        <f t="shared" si="118"/>
        <v>3.6704476970767463</v>
      </c>
      <c r="AA271" s="16">
        <f t="shared" si="119"/>
        <v>3.6753937910911194E-2</v>
      </c>
      <c r="AB271" s="16">
        <f t="shared" si="120"/>
        <v>7.0447697076746252E-2</v>
      </c>
      <c r="AC271" s="16">
        <f t="shared" si="103"/>
        <v>160.7438130232056</v>
      </c>
      <c r="AD271" s="17">
        <f t="shared" si="104"/>
        <v>3.3379096325401436</v>
      </c>
      <c r="AE271" s="17">
        <f t="shared" si="105"/>
        <v>3.6713664638218595</v>
      </c>
      <c r="AF271" s="16">
        <f t="shared" si="121"/>
        <v>3.7909632540143789E-2</v>
      </c>
      <c r="AG271" s="16">
        <f t="shared" si="122"/>
        <v>7.1366463821859405E-2</v>
      </c>
    </row>
    <row r="272" spans="1:33" x14ac:dyDescent="0.25">
      <c r="A272" s="11" t="s">
        <v>57</v>
      </c>
      <c r="B272" s="12">
        <v>21553</v>
      </c>
      <c r="C272" s="11">
        <v>3.2</v>
      </c>
      <c r="D272" s="27">
        <v>2.5</v>
      </c>
      <c r="E272" s="27">
        <v>4</v>
      </c>
      <c r="F272" s="11">
        <v>2001</v>
      </c>
      <c r="G272" s="11" t="s">
        <v>8</v>
      </c>
      <c r="H272" s="14" t="str">
        <f>VLOOKUP(A272,'Data Key'!$A$1:$B$500,2,FALSE)</f>
        <v>North Dakota</v>
      </c>
      <c r="I272" s="14" t="str">
        <f t="shared" si="106"/>
        <v>ND-North Dakota</v>
      </c>
      <c r="J272" s="15">
        <f t="shared" si="107"/>
        <v>69</v>
      </c>
      <c r="K272" s="15">
        <f t="shared" si="108"/>
        <v>21484</v>
      </c>
      <c r="L272" s="16">
        <f t="shared" si="100"/>
        <v>7.5416889239589388E-4</v>
      </c>
      <c r="M272" s="17">
        <f t="shared" si="109"/>
        <v>2.4472415841038972</v>
      </c>
      <c r="N272" s="17">
        <f t="shared" si="110"/>
        <v>3.9555793688956848</v>
      </c>
      <c r="O272" s="16">
        <f t="shared" si="111"/>
        <v>5.2758415896102751E-2</v>
      </c>
      <c r="P272" s="16">
        <f t="shared" si="112"/>
        <v>4.4420631104315156E-2</v>
      </c>
      <c r="Q272" s="16">
        <f t="shared" si="123"/>
        <v>53</v>
      </c>
      <c r="R272" s="16">
        <f t="shared" si="124"/>
        <v>86</v>
      </c>
      <c r="S272" s="17">
        <f t="shared" si="113"/>
        <v>2.4590544239781007</v>
      </c>
      <c r="T272" s="17">
        <f t="shared" si="114"/>
        <v>3.9901637823040876</v>
      </c>
      <c r="U272" s="16">
        <f t="shared" si="115"/>
        <v>4.0945576021899299E-2</v>
      </c>
      <c r="V272" s="16">
        <f t="shared" si="116"/>
        <v>9.8362176959123637E-3</v>
      </c>
      <c r="W272" s="16">
        <f t="shared" si="101"/>
        <v>3.2899406689901457E-3</v>
      </c>
      <c r="X272" s="16">
        <f t="shared" si="102"/>
        <v>7.695309985427057E-4</v>
      </c>
      <c r="Y272" s="17">
        <f t="shared" si="117"/>
        <v>2.5204096704474401</v>
      </c>
      <c r="Z272" s="17">
        <f t="shared" si="118"/>
        <v>4.0594716675328515</v>
      </c>
      <c r="AA272" s="16">
        <f t="shared" si="119"/>
        <v>2.0409670447440131E-2</v>
      </c>
      <c r="AB272" s="16">
        <f t="shared" si="120"/>
        <v>5.9471667532851491E-2</v>
      </c>
      <c r="AC272" s="16">
        <f t="shared" si="103"/>
        <v>32.618572393292112</v>
      </c>
      <c r="AD272" s="17">
        <f t="shared" si="104"/>
        <v>2.5565639251454595</v>
      </c>
      <c r="AE272" s="17">
        <f t="shared" si="105"/>
        <v>4.0697063980630377</v>
      </c>
      <c r="AF272" s="16">
        <f t="shared" si="121"/>
        <v>5.6563925145459493E-2</v>
      </c>
      <c r="AG272" s="16">
        <f t="shared" si="122"/>
        <v>6.9706398063037689E-2</v>
      </c>
    </row>
    <row r="273" spans="1:33" x14ac:dyDescent="0.25">
      <c r="A273" s="11" t="s">
        <v>52</v>
      </c>
      <c r="B273" s="12">
        <v>680239</v>
      </c>
      <c r="C273" s="11">
        <v>2.5</v>
      </c>
      <c r="D273" s="27">
        <v>2.2999999999999998</v>
      </c>
      <c r="E273" s="27">
        <v>2.6</v>
      </c>
      <c r="F273" s="11">
        <v>2001</v>
      </c>
      <c r="G273" s="11" t="s">
        <v>8</v>
      </c>
      <c r="H273" s="14" t="str">
        <f>VLOOKUP(A273,'Data Key'!$A$1:$B$500,2,FALSE)</f>
        <v>Ohio</v>
      </c>
      <c r="I273" s="14" t="str">
        <f t="shared" si="106"/>
        <v>OH-Ohio</v>
      </c>
      <c r="J273" s="15">
        <f t="shared" si="107"/>
        <v>1701</v>
      </c>
      <c r="K273" s="15">
        <f t="shared" si="108"/>
        <v>678538</v>
      </c>
      <c r="L273" s="16">
        <f t="shared" si="100"/>
        <v>1.1868478395510041E-4</v>
      </c>
      <c r="M273" s="17">
        <f t="shared" si="109"/>
        <v>2.3819069198431237</v>
      </c>
      <c r="N273" s="17">
        <f t="shared" si="110"/>
        <v>2.6192764877533246</v>
      </c>
      <c r="O273" s="16">
        <f t="shared" si="111"/>
        <v>8.1906919843123926E-2</v>
      </c>
      <c r="P273" s="16">
        <f t="shared" si="112"/>
        <v>1.9276487753324467E-2</v>
      </c>
      <c r="Q273" s="16">
        <f t="shared" si="123"/>
        <v>1620</v>
      </c>
      <c r="R273" s="16">
        <f t="shared" si="124"/>
        <v>1782</v>
      </c>
      <c r="S273" s="17">
        <f t="shared" si="113"/>
        <v>2.381515908379261</v>
      </c>
      <c r="T273" s="17">
        <f t="shared" si="114"/>
        <v>2.6196674992171869</v>
      </c>
      <c r="U273" s="16">
        <f t="shared" si="115"/>
        <v>8.1515908379261148E-2</v>
      </c>
      <c r="V273" s="16">
        <f t="shared" si="116"/>
        <v>1.9667499217186801E-2</v>
      </c>
      <c r="W273" s="16">
        <f t="shared" si="101"/>
        <v>2.5034011762010366E-3</v>
      </c>
      <c r="X273" s="16">
        <f t="shared" si="102"/>
        <v>1.1878416421211768E-4</v>
      </c>
      <c r="Y273" s="17">
        <f t="shared" si="117"/>
        <v>2.3846170119889187</v>
      </c>
      <c r="Z273" s="17">
        <f t="shared" si="118"/>
        <v>2.6221853404131541</v>
      </c>
      <c r="AA273" s="16">
        <f t="shared" si="119"/>
        <v>8.4617011988918911E-2</v>
      </c>
      <c r="AB273" s="16">
        <f t="shared" si="120"/>
        <v>2.2185340413154009E-2</v>
      </c>
      <c r="AC273" s="16">
        <f t="shared" si="103"/>
        <v>161.49005988665132</v>
      </c>
      <c r="AD273" s="17">
        <f t="shared" si="104"/>
        <v>2.3854359069580187</v>
      </c>
      <c r="AE273" s="17">
        <f t="shared" si="105"/>
        <v>2.6228365086906678</v>
      </c>
      <c r="AF273" s="16">
        <f t="shared" si="121"/>
        <v>8.5435906958018837E-2</v>
      </c>
      <c r="AG273" s="16">
        <f t="shared" si="122"/>
        <v>2.2836508690667667E-2</v>
      </c>
    </row>
    <row r="274" spans="1:33" x14ac:dyDescent="0.25">
      <c r="A274" s="11" t="s">
        <v>37</v>
      </c>
      <c r="B274" s="12">
        <v>277750</v>
      </c>
      <c r="C274" s="11">
        <v>1.3</v>
      </c>
      <c r="D274" s="27">
        <v>1.2</v>
      </c>
      <c r="E274" s="27">
        <v>1.5</v>
      </c>
      <c r="F274" s="11">
        <v>2001</v>
      </c>
      <c r="G274" s="11" t="s">
        <v>8</v>
      </c>
      <c r="H274" s="14" t="str">
        <f>VLOOKUP(A274,'Data Key'!$A$1:$B$500,2,FALSE)</f>
        <v>Oklahoma</v>
      </c>
      <c r="I274" s="14" t="str">
        <f t="shared" si="106"/>
        <v>OK-Oklahoma</v>
      </c>
      <c r="J274" s="15">
        <f t="shared" si="107"/>
        <v>361</v>
      </c>
      <c r="K274" s="15">
        <f t="shared" si="108"/>
        <v>277389</v>
      </c>
      <c r="L274" s="16">
        <f t="shared" si="100"/>
        <v>1.3398778509526643E-4</v>
      </c>
      <c r="M274" s="17">
        <f t="shared" si="109"/>
        <v>1.1657421879020333</v>
      </c>
      <c r="N274" s="17">
        <f t="shared" si="110"/>
        <v>1.4337177580925664</v>
      </c>
      <c r="O274" s="16">
        <f t="shared" si="111"/>
        <v>3.4257812097966633E-2</v>
      </c>
      <c r="P274" s="16">
        <f t="shared" si="112"/>
        <v>6.6282241907433592E-2</v>
      </c>
      <c r="Q274" s="16">
        <f t="shared" si="123"/>
        <v>324</v>
      </c>
      <c r="R274" s="16">
        <f t="shared" si="124"/>
        <v>399</v>
      </c>
      <c r="S274" s="17">
        <f t="shared" si="113"/>
        <v>1.1665166516651666</v>
      </c>
      <c r="T274" s="17">
        <f t="shared" si="114"/>
        <v>1.4365436543654366</v>
      </c>
      <c r="U274" s="16">
        <f t="shared" si="115"/>
        <v>3.3483348334833352E-2</v>
      </c>
      <c r="V274" s="16">
        <f t="shared" si="116"/>
        <v>6.3456345634563371E-2</v>
      </c>
      <c r="W274" s="16">
        <f t="shared" si="101"/>
        <v>1.3066272189223818E-3</v>
      </c>
      <c r="X274" s="16">
        <f t="shared" si="102"/>
        <v>1.3451837157355513E-4</v>
      </c>
      <c r="Y274" s="17">
        <f t="shared" si="117"/>
        <v>1.1721088473488268</v>
      </c>
      <c r="Z274" s="17">
        <f t="shared" si="118"/>
        <v>1.4411455904959369</v>
      </c>
      <c r="AA274" s="16">
        <f t="shared" si="119"/>
        <v>2.7891152651173146E-2</v>
      </c>
      <c r="AB274" s="16">
        <f t="shared" si="120"/>
        <v>5.8854409504063065E-2</v>
      </c>
      <c r="AC274" s="16">
        <f t="shared" si="103"/>
        <v>74.477853716911042</v>
      </c>
      <c r="AD274" s="17">
        <f t="shared" si="104"/>
        <v>1.1743556842948317</v>
      </c>
      <c r="AE274" s="17">
        <f t="shared" si="105"/>
        <v>1.4424990637913597</v>
      </c>
      <c r="AF274" s="16">
        <f t="shared" si="121"/>
        <v>2.564431570516823E-2</v>
      </c>
      <c r="AG274" s="16">
        <f t="shared" si="122"/>
        <v>5.7500936208640274E-2</v>
      </c>
    </row>
    <row r="275" spans="1:33" x14ac:dyDescent="0.25">
      <c r="A275" s="11" t="s">
        <v>30</v>
      </c>
      <c r="B275" s="12">
        <v>165685</v>
      </c>
      <c r="C275" s="11">
        <v>5</v>
      </c>
      <c r="D275" s="27">
        <v>4.5999999999999996</v>
      </c>
      <c r="E275" s="27">
        <v>5.3</v>
      </c>
      <c r="F275" s="11">
        <v>2001</v>
      </c>
      <c r="G275" s="11" t="s">
        <v>8</v>
      </c>
      <c r="H275" s="14" t="str">
        <f>VLOOKUP(A275,'Data Key'!$A$1:$B$500,2,FALSE)</f>
        <v>Oregon</v>
      </c>
      <c r="I275" s="14" t="str">
        <f t="shared" si="106"/>
        <v>OR-Oregon</v>
      </c>
      <c r="J275" s="15">
        <f t="shared" si="107"/>
        <v>828</v>
      </c>
      <c r="K275" s="15">
        <f t="shared" si="108"/>
        <v>164857</v>
      </c>
      <c r="L275" s="16">
        <f t="shared" si="100"/>
        <v>3.3954095629110727E-4</v>
      </c>
      <c r="M275" s="17">
        <f t="shared" si="109"/>
        <v>4.6578939352198923</v>
      </c>
      <c r="N275" s="17">
        <f t="shared" si="110"/>
        <v>5.3369758478021074</v>
      </c>
      <c r="O275" s="16">
        <f t="shared" si="111"/>
        <v>5.7893935219892612E-2</v>
      </c>
      <c r="P275" s="16">
        <f t="shared" si="112"/>
        <v>3.6975847802107609E-2</v>
      </c>
      <c r="Q275" s="16">
        <f t="shared" si="123"/>
        <v>773</v>
      </c>
      <c r="R275" s="16">
        <f t="shared" si="124"/>
        <v>885</v>
      </c>
      <c r="S275" s="17">
        <f t="shared" si="113"/>
        <v>4.6654796752874432</v>
      </c>
      <c r="T275" s="17">
        <f t="shared" si="114"/>
        <v>5.3414612065063221</v>
      </c>
      <c r="U275" s="16">
        <f t="shared" si="115"/>
        <v>6.5479675287443584E-2</v>
      </c>
      <c r="V275" s="16">
        <f t="shared" si="116"/>
        <v>4.1461206506322235E-2</v>
      </c>
      <c r="W275" s="16">
        <f t="shared" si="101"/>
        <v>5.0089114155379656E-3</v>
      </c>
      <c r="X275" s="16">
        <f t="shared" si="102"/>
        <v>3.4011837751194947E-4</v>
      </c>
      <c r="Y275" s="17">
        <f t="shared" si="117"/>
        <v>4.6687930380260161</v>
      </c>
      <c r="Z275" s="17">
        <f t="shared" si="118"/>
        <v>5.3490297930499144</v>
      </c>
      <c r="AA275" s="16">
        <f t="shared" si="119"/>
        <v>6.879303802601644E-2</v>
      </c>
      <c r="AB275" s="16">
        <f t="shared" si="120"/>
        <v>4.9029793049914616E-2</v>
      </c>
      <c r="AC275" s="16">
        <f t="shared" si="103"/>
        <v>112.54545902222173</v>
      </c>
      <c r="AD275" s="17">
        <f t="shared" si="104"/>
        <v>4.6723001566260471</v>
      </c>
      <c r="AE275" s="17">
        <f t="shared" si="105"/>
        <v>5.3515580839029004</v>
      </c>
      <c r="AF275" s="16">
        <f t="shared" si="121"/>
        <v>7.2300156626047496E-2</v>
      </c>
      <c r="AG275" s="16">
        <f t="shared" si="122"/>
        <v>5.155808390290062E-2</v>
      </c>
    </row>
    <row r="276" spans="1:33" x14ac:dyDescent="0.25">
      <c r="A276" s="11" t="s">
        <v>22</v>
      </c>
      <c r="B276" s="12">
        <v>589318</v>
      </c>
      <c r="C276" s="11">
        <v>5.2</v>
      </c>
      <c r="D276" s="27">
        <v>5</v>
      </c>
      <c r="E276" s="27">
        <v>5.4</v>
      </c>
      <c r="F276" s="11">
        <v>2001</v>
      </c>
      <c r="G276" s="11" t="s">
        <v>8</v>
      </c>
      <c r="H276" s="14" t="str">
        <f>VLOOKUP(A276,'Data Key'!$A$1:$B$500,2,FALSE)</f>
        <v>Pennsylvania</v>
      </c>
      <c r="I276" s="14" t="str">
        <f t="shared" si="106"/>
        <v>PA-Pennsylvania</v>
      </c>
      <c r="J276" s="15">
        <f t="shared" si="107"/>
        <v>3064</v>
      </c>
      <c r="K276" s="15">
        <f t="shared" si="108"/>
        <v>586254</v>
      </c>
      <c r="L276" s="16">
        <f t="shared" si="100"/>
        <v>1.8361612653675045E-4</v>
      </c>
      <c r="M276" s="17">
        <f t="shared" si="109"/>
        <v>5.0156141701791137</v>
      </c>
      <c r="N276" s="17">
        <f t="shared" si="110"/>
        <v>5.382846423252615</v>
      </c>
      <c r="O276" s="16">
        <f t="shared" si="111"/>
        <v>1.5614170179113707E-2</v>
      </c>
      <c r="P276" s="16">
        <f t="shared" si="112"/>
        <v>1.715357674738538E-2</v>
      </c>
      <c r="Q276" s="16">
        <f t="shared" si="123"/>
        <v>2957</v>
      </c>
      <c r="R276" s="16">
        <f t="shared" si="124"/>
        <v>3173</v>
      </c>
      <c r="S276" s="17">
        <f t="shared" si="113"/>
        <v>5.0176644867456961</v>
      </c>
      <c r="T276" s="17">
        <f t="shared" si="114"/>
        <v>5.3841898601434197</v>
      </c>
      <c r="U276" s="16">
        <f t="shared" si="115"/>
        <v>1.7664486745696095E-2</v>
      </c>
      <c r="V276" s="16">
        <f t="shared" si="116"/>
        <v>1.5810139856580641E-2</v>
      </c>
      <c r="W276" s="16">
        <f t="shared" si="101"/>
        <v>5.2024556256406469E-3</v>
      </c>
      <c r="X276" s="16">
        <f t="shared" si="102"/>
        <v>1.8370049045261005E-4</v>
      </c>
      <c r="Y276" s="17">
        <f t="shared" si="117"/>
        <v>5.0187551351880364</v>
      </c>
      <c r="Z276" s="17">
        <f t="shared" si="118"/>
        <v>5.3861561160932574</v>
      </c>
      <c r="AA276" s="16">
        <f t="shared" si="119"/>
        <v>1.8755135188036398E-2</v>
      </c>
      <c r="AB276" s="16">
        <f t="shared" si="120"/>
        <v>1.384388390674296E-2</v>
      </c>
      <c r="AC276" s="16">
        <f t="shared" si="103"/>
        <v>216.43310406820746</v>
      </c>
      <c r="AD276" s="17">
        <f t="shared" si="104"/>
        <v>5.0196751066504461</v>
      </c>
      <c r="AE276" s="17">
        <f t="shared" si="105"/>
        <v>5.3869330102985513</v>
      </c>
      <c r="AF276" s="16">
        <f t="shared" si="121"/>
        <v>1.9675106650446139E-2</v>
      </c>
      <c r="AG276" s="16">
        <f t="shared" si="122"/>
        <v>1.3066989701449039E-2</v>
      </c>
    </row>
    <row r="277" spans="1:33" x14ac:dyDescent="0.25">
      <c r="A277" s="11" t="s">
        <v>38</v>
      </c>
      <c r="B277" s="12">
        <v>69924</v>
      </c>
      <c r="C277" s="11">
        <v>5.2</v>
      </c>
      <c r="D277" s="27">
        <v>4.7</v>
      </c>
      <c r="E277" s="27">
        <v>5.8</v>
      </c>
      <c r="F277" s="11">
        <v>2001</v>
      </c>
      <c r="G277" s="11" t="s">
        <v>8</v>
      </c>
      <c r="H277" s="14" t="str">
        <f>VLOOKUP(A277,'Data Key'!$A$1:$B$500,2,FALSE)</f>
        <v>Rhode Island</v>
      </c>
      <c r="I277" s="14" t="str">
        <f t="shared" si="106"/>
        <v>RI-Rhode Island</v>
      </c>
      <c r="J277" s="15">
        <f t="shared" si="107"/>
        <v>364</v>
      </c>
      <c r="K277" s="15">
        <f t="shared" si="108"/>
        <v>69560</v>
      </c>
      <c r="L277" s="16">
        <f t="shared" si="100"/>
        <v>5.3338300439250276E-4</v>
      </c>
      <c r="M277" s="17">
        <f t="shared" si="109"/>
        <v>4.6722688461881274</v>
      </c>
      <c r="N277" s="17">
        <f t="shared" si="110"/>
        <v>5.7390348549731334</v>
      </c>
      <c r="O277" s="16">
        <f t="shared" si="111"/>
        <v>2.7731153811872744E-2</v>
      </c>
      <c r="P277" s="16">
        <f t="shared" si="112"/>
        <v>6.0965145026866452E-2</v>
      </c>
      <c r="Q277" s="16">
        <f t="shared" si="123"/>
        <v>327</v>
      </c>
      <c r="R277" s="16">
        <f t="shared" si="124"/>
        <v>401</v>
      </c>
      <c r="S277" s="17">
        <f t="shared" si="113"/>
        <v>4.6765059207139181</v>
      </c>
      <c r="T277" s="17">
        <f t="shared" si="114"/>
        <v>5.7347977804473427</v>
      </c>
      <c r="U277" s="16">
        <f t="shared" si="115"/>
        <v>2.3494079286082048E-2</v>
      </c>
      <c r="V277" s="16">
        <f t="shared" si="116"/>
        <v>6.5202219552657148E-2</v>
      </c>
      <c r="W277" s="16">
        <f t="shared" si="101"/>
        <v>5.2328331859897541E-3</v>
      </c>
      <c r="X277" s="16">
        <f t="shared" si="102"/>
        <v>5.3544201725663472E-4</v>
      </c>
      <c r="Y277" s="17">
        <f t="shared" si="117"/>
        <v>4.6973911687331187</v>
      </c>
      <c r="Z277" s="17">
        <f t="shared" si="118"/>
        <v>5.7682752032463895</v>
      </c>
      <c r="AA277" s="16">
        <f t="shared" si="119"/>
        <v>2.608831266881495E-3</v>
      </c>
      <c r="AB277" s="16">
        <f t="shared" si="120"/>
        <v>3.1724796753610285E-2</v>
      </c>
      <c r="AC277" s="16">
        <f t="shared" si="103"/>
        <v>74.640483657737022</v>
      </c>
      <c r="AD277" s="17">
        <f t="shared" si="104"/>
        <v>4.7062869483148591</v>
      </c>
      <c r="AE277" s="17">
        <f t="shared" si="105"/>
        <v>5.7736798793792561</v>
      </c>
      <c r="AF277" s="16">
        <f t="shared" si="121"/>
        <v>6.2869483148588756E-3</v>
      </c>
      <c r="AG277" s="16">
        <f t="shared" si="122"/>
        <v>2.6320120620743737E-2</v>
      </c>
    </row>
    <row r="278" spans="1:33" x14ac:dyDescent="0.25">
      <c r="A278" s="11" t="s">
        <v>15</v>
      </c>
      <c r="B278" s="12">
        <v>352715</v>
      </c>
      <c r="C278" s="11">
        <v>3.2</v>
      </c>
      <c r="D278" s="27">
        <v>3</v>
      </c>
      <c r="E278" s="27">
        <v>3.4</v>
      </c>
      <c r="F278" s="11">
        <v>2001</v>
      </c>
      <c r="G278" s="11" t="s">
        <v>8</v>
      </c>
      <c r="H278" s="14" t="str">
        <f>VLOOKUP(A278,'Data Key'!$A$1:$B$500,2,FALSE)</f>
        <v>South Carolina</v>
      </c>
      <c r="I278" s="14" t="str">
        <f t="shared" si="106"/>
        <v>SC-South Carolina</v>
      </c>
      <c r="J278" s="15">
        <f t="shared" si="107"/>
        <v>1129</v>
      </c>
      <c r="K278" s="15">
        <f t="shared" si="108"/>
        <v>351586</v>
      </c>
      <c r="L278" s="16">
        <f t="shared" si="100"/>
        <v>1.8641246723425013E-4</v>
      </c>
      <c r="M278" s="17">
        <f t="shared" si="109"/>
        <v>3.0144720996256793</v>
      </c>
      <c r="N278" s="17">
        <f t="shared" si="110"/>
        <v>3.3872970340941793</v>
      </c>
      <c r="O278" s="16">
        <f t="shared" si="111"/>
        <v>1.4472099625679302E-2</v>
      </c>
      <c r="P278" s="16">
        <f t="shared" si="112"/>
        <v>1.2702965905820651E-2</v>
      </c>
      <c r="Q278" s="16">
        <f t="shared" si="123"/>
        <v>1063</v>
      </c>
      <c r="R278" s="16">
        <f t="shared" si="124"/>
        <v>1195</v>
      </c>
      <c r="S278" s="17">
        <f t="shared" si="113"/>
        <v>3.0137646541825553</v>
      </c>
      <c r="T278" s="17">
        <f t="shared" si="114"/>
        <v>3.3880044795373037</v>
      </c>
      <c r="U278" s="16">
        <f t="shared" si="115"/>
        <v>1.3764654182555347E-2</v>
      </c>
      <c r="V278" s="16">
        <f t="shared" si="116"/>
        <v>1.1995520462696252E-2</v>
      </c>
      <c r="W278" s="16">
        <f t="shared" si="101"/>
        <v>3.2062952030941618E-3</v>
      </c>
      <c r="X278" s="16">
        <f t="shared" si="102"/>
        <v>1.866468683891197E-4</v>
      </c>
      <c r="Y278" s="17">
        <f t="shared" si="117"/>
        <v>3.019648334705042</v>
      </c>
      <c r="Z278" s="17">
        <f t="shared" si="118"/>
        <v>3.3929420714832816</v>
      </c>
      <c r="AA278" s="16">
        <f t="shared" si="119"/>
        <v>1.9648334705042014E-2</v>
      </c>
      <c r="AB278" s="16">
        <f t="shared" si="120"/>
        <v>7.0579285167182704E-3</v>
      </c>
      <c r="AC278" s="16">
        <f t="shared" si="103"/>
        <v>131.52802766200807</v>
      </c>
      <c r="AD278" s="17">
        <f t="shared" si="104"/>
        <v>3.0212639369415624</v>
      </c>
      <c r="AE278" s="17">
        <f t="shared" si="105"/>
        <v>3.3941615885612406</v>
      </c>
      <c r="AF278" s="16">
        <f t="shared" si="121"/>
        <v>2.1263936941562367E-2</v>
      </c>
      <c r="AG278" s="16">
        <f t="shared" si="122"/>
        <v>5.8384114387592945E-3</v>
      </c>
    </row>
    <row r="279" spans="1:33" x14ac:dyDescent="0.25">
      <c r="A279" s="11" t="s">
        <v>53</v>
      </c>
      <c r="B279" s="12">
        <v>47275</v>
      </c>
      <c r="C279" s="11">
        <v>2.6</v>
      </c>
      <c r="D279" s="27">
        <v>2.1</v>
      </c>
      <c r="E279" s="27">
        <v>3.1</v>
      </c>
      <c r="F279" s="11">
        <v>2001</v>
      </c>
      <c r="G279" s="11" t="s">
        <v>8</v>
      </c>
      <c r="H279" s="14" t="str">
        <f>VLOOKUP(A279,'Data Key'!$A$1:$B$500,2,FALSE)</f>
        <v>South Dakota</v>
      </c>
      <c r="I279" s="14" t="str">
        <f t="shared" si="106"/>
        <v>SD-South Dakota</v>
      </c>
      <c r="J279" s="15">
        <f t="shared" si="107"/>
        <v>123</v>
      </c>
      <c r="K279" s="15">
        <f t="shared" si="108"/>
        <v>47152</v>
      </c>
      <c r="L279" s="16">
        <f t="shared" si="100"/>
        <v>4.5920160751635982E-4</v>
      </c>
      <c r="M279" s="17">
        <f t="shared" si="109"/>
        <v>2.1425963829648671</v>
      </c>
      <c r="N279" s="17">
        <f t="shared" si="110"/>
        <v>3.0609995979975868</v>
      </c>
      <c r="O279" s="16">
        <f t="shared" si="111"/>
        <v>4.2596382964867008E-2</v>
      </c>
      <c r="P279" s="16">
        <f t="shared" si="112"/>
        <v>3.9000402002413281E-2</v>
      </c>
      <c r="Q279" s="16">
        <f t="shared" si="123"/>
        <v>102</v>
      </c>
      <c r="R279" s="16">
        <f t="shared" si="124"/>
        <v>145</v>
      </c>
      <c r="S279" s="17">
        <f t="shared" si="113"/>
        <v>2.1575885774722368</v>
      </c>
      <c r="T279" s="17">
        <f t="shared" si="114"/>
        <v>3.0671602326811209</v>
      </c>
      <c r="U279" s="16">
        <f t="shared" si="115"/>
        <v>5.7588577472236668E-2</v>
      </c>
      <c r="V279" s="16">
        <f t="shared" si="116"/>
        <v>3.2839767318879165E-2</v>
      </c>
      <c r="W279" s="16">
        <f t="shared" si="101"/>
        <v>2.6422121514790404E-3</v>
      </c>
      <c r="X279" s="16">
        <f t="shared" si="102"/>
        <v>4.6448735004551311E-4</v>
      </c>
      <c r="Y279" s="17">
        <f t="shared" si="117"/>
        <v>2.1777248014335275</v>
      </c>
      <c r="Z279" s="17">
        <f t="shared" si="118"/>
        <v>3.1066995015245533</v>
      </c>
      <c r="AA279" s="16">
        <f t="shared" si="119"/>
        <v>7.7724801433527446E-2</v>
      </c>
      <c r="AB279" s="16">
        <f t="shared" si="120"/>
        <v>6.6995015245532308E-3</v>
      </c>
      <c r="AC279" s="16">
        <f t="shared" si="103"/>
        <v>43.499357848495535</v>
      </c>
      <c r="AD279" s="17">
        <f t="shared" si="104"/>
        <v>2.1927578444661244</v>
      </c>
      <c r="AE279" s="17">
        <f t="shared" si="105"/>
        <v>3.1128175689917974</v>
      </c>
      <c r="AF279" s="16">
        <f t="shared" si="121"/>
        <v>9.275784446612434E-2</v>
      </c>
      <c r="AG279" s="16">
        <f t="shared" si="122"/>
        <v>1.2817568991797312E-2</v>
      </c>
    </row>
    <row r="280" spans="1:33" x14ac:dyDescent="0.25">
      <c r="A280" s="11" t="s">
        <v>27</v>
      </c>
      <c r="B280" s="12">
        <v>514766</v>
      </c>
      <c r="C280" s="11">
        <v>0.8</v>
      </c>
      <c r="D280" s="27">
        <v>0.7</v>
      </c>
      <c r="E280" s="27">
        <v>0.9</v>
      </c>
      <c r="F280" s="11">
        <v>2001</v>
      </c>
      <c r="G280" s="11" t="s">
        <v>8</v>
      </c>
      <c r="H280" s="14" t="str">
        <f>VLOOKUP(A280,'Data Key'!$A$1:$B$500,2,FALSE)</f>
        <v>Tennessee</v>
      </c>
      <c r="I280" s="14" t="str">
        <f t="shared" si="106"/>
        <v>TN-Tennessee</v>
      </c>
      <c r="J280" s="15">
        <f t="shared" si="107"/>
        <v>412</v>
      </c>
      <c r="K280" s="15">
        <f t="shared" si="108"/>
        <v>514354</v>
      </c>
      <c r="L280" s="16">
        <f t="shared" si="100"/>
        <v>7.7252577503303572E-5</v>
      </c>
      <c r="M280" s="17">
        <f t="shared" si="109"/>
        <v>0.72311108287830672</v>
      </c>
      <c r="N280" s="17">
        <f t="shared" si="110"/>
        <v>0.87761623788491394</v>
      </c>
      <c r="O280" s="16">
        <f t="shared" si="111"/>
        <v>2.3111082878306766E-2</v>
      </c>
      <c r="P280" s="16">
        <f t="shared" si="112"/>
        <v>2.2383762115086081E-2</v>
      </c>
      <c r="Q280" s="16">
        <f t="shared" si="123"/>
        <v>373</v>
      </c>
      <c r="R280" s="16">
        <f t="shared" si="124"/>
        <v>452</v>
      </c>
      <c r="S280" s="17">
        <f t="shared" si="113"/>
        <v>0.72460108087946762</v>
      </c>
      <c r="T280" s="17">
        <f t="shared" si="114"/>
        <v>0.87806887012739765</v>
      </c>
      <c r="U280" s="16">
        <f t="shared" si="115"/>
        <v>2.4601080879467663E-2</v>
      </c>
      <c r="V280" s="16">
        <f t="shared" si="116"/>
        <v>2.1931129872602373E-2</v>
      </c>
      <c r="W280" s="16">
        <f t="shared" si="101"/>
        <v>8.0408892688298421E-4</v>
      </c>
      <c r="X280" s="16">
        <f t="shared" si="102"/>
        <v>7.7521279117164648E-5</v>
      </c>
      <c r="Y280" s="17">
        <f t="shared" si="117"/>
        <v>0.7265676477658195</v>
      </c>
      <c r="Z280" s="17">
        <f t="shared" si="118"/>
        <v>0.88161020600014894</v>
      </c>
      <c r="AA280" s="16">
        <f t="shared" si="119"/>
        <v>2.6567647765819546E-2</v>
      </c>
      <c r="AB280" s="16">
        <f t="shared" si="120"/>
        <v>1.8389793999851078E-2</v>
      </c>
      <c r="AC280" s="16">
        <f t="shared" si="103"/>
        <v>79.578536264400441</v>
      </c>
      <c r="AD280" s="17">
        <f t="shared" si="104"/>
        <v>0.72776497592879219</v>
      </c>
      <c r="AE280" s="17">
        <f t="shared" si="105"/>
        <v>0.8823554935839848</v>
      </c>
      <c r="AF280" s="16">
        <f t="shared" si="121"/>
        <v>2.7764975928792235E-2</v>
      </c>
      <c r="AG280" s="16">
        <f t="shared" si="122"/>
        <v>1.7644506416015227E-2</v>
      </c>
    </row>
    <row r="281" spans="1:33" x14ac:dyDescent="0.25">
      <c r="A281" s="11" t="s">
        <v>61</v>
      </c>
      <c r="B281" s="12">
        <v>1054202</v>
      </c>
      <c r="C281" s="11">
        <v>1.6</v>
      </c>
      <c r="D281" s="27">
        <v>1.6</v>
      </c>
      <c r="E281" s="27">
        <v>1.7</v>
      </c>
      <c r="F281" s="11">
        <v>2001</v>
      </c>
      <c r="G281" s="11" t="s">
        <v>8</v>
      </c>
      <c r="H281" s="14" t="str">
        <f>VLOOKUP(A281,'Data Key'!$A$1:$B$500,2,FALSE)</f>
        <v>Texas</v>
      </c>
      <c r="I281" s="14" t="str">
        <f t="shared" si="106"/>
        <v>TX-Texas</v>
      </c>
      <c r="J281" s="15">
        <f t="shared" si="107"/>
        <v>1687</v>
      </c>
      <c r="K281" s="15">
        <f t="shared" si="108"/>
        <v>1052515</v>
      </c>
      <c r="L281" s="16">
        <f t="shared" si="100"/>
        <v>7.6301666870532035E-5</v>
      </c>
      <c r="M281" s="17">
        <f t="shared" si="109"/>
        <v>1.5239609014038593</v>
      </c>
      <c r="N281" s="17">
        <f t="shared" si="110"/>
        <v>1.6765642351449235</v>
      </c>
      <c r="O281" s="16">
        <f t="shared" si="111"/>
        <v>7.6039098596140775E-2</v>
      </c>
      <c r="P281" s="16">
        <f t="shared" si="112"/>
        <v>2.343576485507648E-2</v>
      </c>
      <c r="Q281" s="16">
        <f t="shared" si="123"/>
        <v>1607</v>
      </c>
      <c r="R281" s="16">
        <f t="shared" si="124"/>
        <v>1768</v>
      </c>
      <c r="S281" s="17">
        <f t="shared" si="113"/>
        <v>1.5243757837681962</v>
      </c>
      <c r="T281" s="17">
        <f t="shared" si="114"/>
        <v>1.6770979375869142</v>
      </c>
      <c r="U281" s="16">
        <f t="shared" si="115"/>
        <v>7.5624216231803931E-2</v>
      </c>
      <c r="V281" s="16">
        <f t="shared" si="116"/>
        <v>2.2902062413085789E-2</v>
      </c>
      <c r="W281" s="16">
        <f t="shared" si="101"/>
        <v>1.6020787051162621E-3</v>
      </c>
      <c r="X281" s="16">
        <f t="shared" si="102"/>
        <v>7.6366341901757564E-5</v>
      </c>
      <c r="Y281" s="17">
        <f t="shared" si="117"/>
        <v>1.5257123632145044</v>
      </c>
      <c r="Z281" s="17">
        <f t="shared" si="118"/>
        <v>1.6784450470180197</v>
      </c>
      <c r="AA281" s="16">
        <f t="shared" si="119"/>
        <v>7.4287636785495659E-2</v>
      </c>
      <c r="AB281" s="16">
        <f t="shared" si="120"/>
        <v>2.1554952981980291E-2</v>
      </c>
      <c r="AC281" s="16">
        <f t="shared" si="103"/>
        <v>160.89680023874794</v>
      </c>
      <c r="AD281" s="17">
        <f t="shared" si="104"/>
        <v>1.5262411438210786</v>
      </c>
      <c r="AE281" s="17">
        <f t="shared" si="105"/>
        <v>1.6788648477611907</v>
      </c>
      <c r="AF281" s="16">
        <f t="shared" si="121"/>
        <v>7.3758856178921528E-2</v>
      </c>
      <c r="AG281" s="16">
        <f t="shared" si="122"/>
        <v>2.1135152238809241E-2</v>
      </c>
    </row>
    <row r="282" spans="1:33" x14ac:dyDescent="0.25">
      <c r="A282" s="11" t="s">
        <v>23</v>
      </c>
      <c r="B282" s="12">
        <v>72832</v>
      </c>
      <c r="C282" s="11">
        <v>2.9</v>
      </c>
      <c r="D282" s="27">
        <v>2.5</v>
      </c>
      <c r="E282" s="27">
        <v>3.3</v>
      </c>
      <c r="F282" s="11">
        <v>2001</v>
      </c>
      <c r="G282" s="11" t="s">
        <v>8</v>
      </c>
      <c r="H282" s="14" t="str">
        <f>VLOOKUP(A282,'Data Key'!$A$1:$B$500,2,FALSE)</f>
        <v>Utah</v>
      </c>
      <c r="I282" s="14" t="str">
        <f t="shared" si="106"/>
        <v>UT-Utah</v>
      </c>
      <c r="J282" s="15">
        <f t="shared" si="107"/>
        <v>211</v>
      </c>
      <c r="K282" s="15">
        <f t="shared" si="108"/>
        <v>72621</v>
      </c>
      <c r="L282" s="16">
        <f t="shared" si="100"/>
        <v>3.9033462461085939E-4</v>
      </c>
      <c r="M282" s="17">
        <f t="shared" si="109"/>
        <v>2.5067435827705111</v>
      </c>
      <c r="N282" s="17">
        <f t="shared" si="110"/>
        <v>3.2874128319922304</v>
      </c>
      <c r="O282" s="16">
        <f t="shared" si="111"/>
        <v>6.7435827705111251E-3</v>
      </c>
      <c r="P282" s="16">
        <f t="shared" si="112"/>
        <v>1.2587168007769378E-2</v>
      </c>
      <c r="Q282" s="16">
        <f t="shared" si="123"/>
        <v>183</v>
      </c>
      <c r="R282" s="16">
        <f t="shared" si="124"/>
        <v>240</v>
      </c>
      <c r="S282" s="17">
        <f t="shared" si="113"/>
        <v>2.5126318101933216</v>
      </c>
      <c r="T282" s="17">
        <f t="shared" si="114"/>
        <v>3.2952548330404219</v>
      </c>
      <c r="U282" s="16">
        <f t="shared" si="115"/>
        <v>1.2631810193321602E-2</v>
      </c>
      <c r="V282" s="16">
        <f t="shared" si="116"/>
        <v>4.74516695957794E-3</v>
      </c>
      <c r="W282" s="16">
        <f t="shared" si="101"/>
        <v>2.9232960743746789E-3</v>
      </c>
      <c r="X282" s="16">
        <f t="shared" si="102"/>
        <v>3.9295687337699282E-4</v>
      </c>
      <c r="Y282" s="17">
        <f t="shared" si="117"/>
        <v>2.5303392009976857</v>
      </c>
      <c r="Z282" s="17">
        <f t="shared" si="118"/>
        <v>3.3162529477516718</v>
      </c>
      <c r="AA282" s="16">
        <f t="shared" si="119"/>
        <v>3.0339200997685722E-2</v>
      </c>
      <c r="AB282" s="16">
        <f t="shared" si="120"/>
        <v>1.6252947751671964E-2</v>
      </c>
      <c r="AC282" s="16">
        <f t="shared" si="103"/>
        <v>56.920266290477642</v>
      </c>
      <c r="AD282" s="17">
        <f t="shared" si="104"/>
        <v>2.5394173055538829</v>
      </c>
      <c r="AE282" s="17">
        <f t="shared" si="105"/>
        <v>3.3209043475160294</v>
      </c>
      <c r="AF282" s="16">
        <f t="shared" si="121"/>
        <v>3.9417305553882898E-2</v>
      </c>
      <c r="AG282" s="16">
        <f t="shared" si="122"/>
        <v>2.0904347516029542E-2</v>
      </c>
    </row>
    <row r="283" spans="1:33" x14ac:dyDescent="0.25">
      <c r="A283" s="11" t="s">
        <v>55</v>
      </c>
      <c r="B283" s="12">
        <v>51215</v>
      </c>
      <c r="C283" s="11">
        <v>6.2</v>
      </c>
      <c r="D283" s="27">
        <v>5.6</v>
      </c>
      <c r="E283" s="27">
        <v>7</v>
      </c>
      <c r="F283" s="11">
        <v>2001</v>
      </c>
      <c r="G283" s="11" t="s">
        <v>8</v>
      </c>
      <c r="H283" s="14" t="str">
        <f>VLOOKUP(A283,'Data Key'!$A$1:$B$500,2,FALSE)</f>
        <v>Vermont</v>
      </c>
      <c r="I283" s="14" t="str">
        <f t="shared" si="106"/>
        <v>VT-Vermont</v>
      </c>
      <c r="J283" s="15">
        <f t="shared" si="107"/>
        <v>318</v>
      </c>
      <c r="K283" s="15">
        <f t="shared" si="108"/>
        <v>50897</v>
      </c>
      <c r="L283" s="16">
        <f t="shared" si="100"/>
        <v>6.8031802505193455E-4</v>
      </c>
      <c r="M283" s="17">
        <f t="shared" si="109"/>
        <v>5.5288003972852708</v>
      </c>
      <c r="N283" s="17">
        <f t="shared" si="110"/>
        <v>6.8894364473891399</v>
      </c>
      <c r="O283" s="16">
        <f t="shared" si="111"/>
        <v>7.1199602714728805E-2</v>
      </c>
      <c r="P283" s="16">
        <f t="shared" si="112"/>
        <v>0.11056355261086015</v>
      </c>
      <c r="Q283" s="16">
        <f t="shared" si="123"/>
        <v>283</v>
      </c>
      <c r="R283" s="16">
        <f t="shared" si="124"/>
        <v>353</v>
      </c>
      <c r="S283" s="17">
        <f t="shared" si="113"/>
        <v>5.5257248852875138</v>
      </c>
      <c r="T283" s="17">
        <f t="shared" si="114"/>
        <v>6.8925119593868986</v>
      </c>
      <c r="U283" s="16">
        <f t="shared" si="115"/>
        <v>7.4275114712485824E-2</v>
      </c>
      <c r="V283" s="16">
        <f t="shared" si="116"/>
        <v>0.10748804061310135</v>
      </c>
      <c r="W283" s="16">
        <f t="shared" si="101"/>
        <v>6.2461531791491078E-3</v>
      </c>
      <c r="X283" s="16">
        <f t="shared" si="102"/>
        <v>6.8330982239960545E-4</v>
      </c>
      <c r="Y283" s="17">
        <f t="shared" si="117"/>
        <v>5.5628433567495028</v>
      </c>
      <c r="Z283" s="17">
        <f t="shared" si="118"/>
        <v>6.9294630015487124</v>
      </c>
      <c r="AA283" s="16">
        <f t="shared" si="119"/>
        <v>3.7156643250496835E-2</v>
      </c>
      <c r="AB283" s="16">
        <f t="shared" si="120"/>
        <v>7.053699845128758E-2</v>
      </c>
      <c r="AC283" s="16">
        <f t="shared" si="103"/>
        <v>69.736396558193704</v>
      </c>
      <c r="AD283" s="17">
        <f t="shared" si="104"/>
        <v>5.5751462352156258</v>
      </c>
      <c r="AE283" s="17">
        <f t="shared" si="105"/>
        <v>6.9366841882804353</v>
      </c>
      <c r="AF283" s="16">
        <f t="shared" si="121"/>
        <v>2.4853764784373844E-2</v>
      </c>
      <c r="AG283" s="16">
        <f t="shared" si="122"/>
        <v>6.3315811719564685E-2</v>
      </c>
    </row>
    <row r="284" spans="1:33" x14ac:dyDescent="0.25">
      <c r="A284" s="11" t="s">
        <v>54</v>
      </c>
      <c r="B284" s="12">
        <v>260389</v>
      </c>
      <c r="C284" s="11">
        <v>2.2000000000000002</v>
      </c>
      <c r="D284" s="27">
        <v>2</v>
      </c>
      <c r="E284" s="27">
        <v>2.4</v>
      </c>
      <c r="F284" s="11">
        <v>2001</v>
      </c>
      <c r="G284" s="11" t="s">
        <v>8</v>
      </c>
      <c r="H284" s="14" t="str">
        <f>VLOOKUP(A284,'Data Key'!$A$1:$B$500,2,FALSE)</f>
        <v>Virginia</v>
      </c>
      <c r="I284" s="14" t="str">
        <f t="shared" si="106"/>
        <v>VA-Virginia</v>
      </c>
      <c r="J284" s="15">
        <f t="shared" si="107"/>
        <v>573</v>
      </c>
      <c r="K284" s="15">
        <f t="shared" si="108"/>
        <v>259816</v>
      </c>
      <c r="L284" s="16">
        <f t="shared" si="100"/>
        <v>1.7998006219253191E-4</v>
      </c>
      <c r="M284" s="17">
        <f t="shared" si="109"/>
        <v>2.0205737246417814</v>
      </c>
      <c r="N284" s="17">
        <f t="shared" si="110"/>
        <v>2.3805338490268455</v>
      </c>
      <c r="O284" s="16">
        <f t="shared" si="111"/>
        <v>2.0573724641781421E-2</v>
      </c>
      <c r="P284" s="16">
        <f t="shared" si="112"/>
        <v>1.9466150973154406E-2</v>
      </c>
      <c r="Q284" s="16">
        <f t="shared" si="123"/>
        <v>526</v>
      </c>
      <c r="R284" s="16">
        <f t="shared" si="124"/>
        <v>620</v>
      </c>
      <c r="S284" s="17">
        <f t="shared" si="113"/>
        <v>2.0200546106018304</v>
      </c>
      <c r="T284" s="17">
        <f t="shared" si="114"/>
        <v>2.381052963066796</v>
      </c>
      <c r="U284" s="16">
        <f t="shared" si="115"/>
        <v>2.0054610601830447E-2</v>
      </c>
      <c r="V284" s="16">
        <f t="shared" si="116"/>
        <v>1.8947036933203876E-2</v>
      </c>
      <c r="W284" s="16">
        <f t="shared" si="101"/>
        <v>2.2078975988334415E-3</v>
      </c>
      <c r="X284" s="16">
        <f t="shared" si="102"/>
        <v>1.8042765100505386E-4</v>
      </c>
      <c r="Y284" s="17">
        <f t="shared" si="117"/>
        <v>2.0274699478283873</v>
      </c>
      <c r="Z284" s="17">
        <f t="shared" si="118"/>
        <v>2.3883252498384957</v>
      </c>
      <c r="AA284" s="16">
        <f t="shared" si="119"/>
        <v>2.7469947828387298E-2</v>
      </c>
      <c r="AB284" s="16">
        <f t="shared" si="120"/>
        <v>1.167475016150421E-2</v>
      </c>
      <c r="AC284" s="16">
        <f t="shared" si="103"/>
        <v>93.767565053235614</v>
      </c>
      <c r="AD284" s="17">
        <f t="shared" si="104"/>
        <v>2.0297675770296228</v>
      </c>
      <c r="AE284" s="17">
        <f t="shared" si="105"/>
        <v>2.389867971986388</v>
      </c>
      <c r="AF284" s="16">
        <f t="shared" si="121"/>
        <v>2.9767577029622849E-2</v>
      </c>
      <c r="AG284" s="16">
        <f t="shared" si="122"/>
        <v>1.0132028013611905E-2</v>
      </c>
    </row>
    <row r="285" spans="1:33" x14ac:dyDescent="0.25">
      <c r="A285" s="11" t="s">
        <v>39</v>
      </c>
      <c r="B285" s="12">
        <v>440348</v>
      </c>
      <c r="C285" s="11">
        <v>1.2</v>
      </c>
      <c r="D285" s="27">
        <v>1.1000000000000001</v>
      </c>
      <c r="E285" s="27">
        <v>1.3</v>
      </c>
      <c r="F285" s="11">
        <v>2001</v>
      </c>
      <c r="G285" s="11" t="s">
        <v>8</v>
      </c>
      <c r="H285" s="14" t="str">
        <f>VLOOKUP(A285,'Data Key'!$A$1:$B$500,2,FALSE)</f>
        <v>Washington</v>
      </c>
      <c r="I285" s="14" t="str">
        <f t="shared" si="106"/>
        <v>WA-Washington</v>
      </c>
      <c r="J285" s="15">
        <f t="shared" si="107"/>
        <v>528</v>
      </c>
      <c r="K285" s="15">
        <f t="shared" si="108"/>
        <v>439820</v>
      </c>
      <c r="L285" s="16">
        <f t="shared" si="100"/>
        <v>1.0221355588493595E-4</v>
      </c>
      <c r="M285" s="17">
        <f t="shared" si="109"/>
        <v>1.0968381032573786</v>
      </c>
      <c r="N285" s="17">
        <f t="shared" si="110"/>
        <v>1.3012652150272508</v>
      </c>
      <c r="O285" s="16">
        <f t="shared" si="111"/>
        <v>3.1618967426214617E-3</v>
      </c>
      <c r="P285" s="16">
        <f t="shared" si="112"/>
        <v>1.2652150272507434E-3</v>
      </c>
      <c r="Q285" s="16">
        <f t="shared" si="123"/>
        <v>484</v>
      </c>
      <c r="R285" s="16">
        <f t="shared" si="124"/>
        <v>574</v>
      </c>
      <c r="S285" s="17">
        <f t="shared" si="113"/>
        <v>1.0991306875471218</v>
      </c>
      <c r="T285" s="17">
        <f t="shared" si="114"/>
        <v>1.3035144930827436</v>
      </c>
      <c r="U285" s="16">
        <f t="shared" si="115"/>
        <v>8.6931245287824588E-4</v>
      </c>
      <c r="V285" s="16">
        <f t="shared" si="116"/>
        <v>3.5144930827435417E-3</v>
      </c>
      <c r="W285" s="16">
        <f t="shared" si="101"/>
        <v>1.2034030053213764E-3</v>
      </c>
      <c r="X285" s="16">
        <f t="shared" si="102"/>
        <v>1.0249059474371516E-4</v>
      </c>
      <c r="Y285" s="17">
        <f t="shared" si="117"/>
        <v>1.1009124105776611</v>
      </c>
      <c r="Z285" s="17">
        <f t="shared" si="118"/>
        <v>1.3058936000650916</v>
      </c>
      <c r="AA285" s="16">
        <f t="shared" si="119"/>
        <v>9.1241057766100475E-4</v>
      </c>
      <c r="AB285" s="16">
        <f t="shared" si="120"/>
        <v>5.8936000650915421E-3</v>
      </c>
      <c r="AC285" s="16">
        <f t="shared" si="103"/>
        <v>90.058454539533443</v>
      </c>
      <c r="AD285" s="17">
        <f t="shared" si="104"/>
        <v>1.1022810771780809</v>
      </c>
      <c r="AE285" s="17">
        <f t="shared" si="105"/>
        <v>1.3067958448265662</v>
      </c>
      <c r="AF285" s="16">
        <f t="shared" si="121"/>
        <v>2.2810771780807926E-3</v>
      </c>
      <c r="AG285" s="16">
        <f t="shared" si="122"/>
        <v>6.7958448265661442E-3</v>
      </c>
    </row>
    <row r="286" spans="1:33" x14ac:dyDescent="0.25">
      <c r="A286" s="11" t="s">
        <v>16</v>
      </c>
      <c r="B286" s="12">
        <v>123188</v>
      </c>
      <c r="C286" s="11">
        <v>5.2</v>
      </c>
      <c r="D286" s="27">
        <v>4.9000000000000004</v>
      </c>
      <c r="E286" s="27">
        <v>5.7</v>
      </c>
      <c r="F286" s="11">
        <v>2001</v>
      </c>
      <c r="G286" s="11" t="s">
        <v>8</v>
      </c>
      <c r="H286" s="14" t="str">
        <f>VLOOKUP(A286,'Data Key'!$A$1:$B$500,2,FALSE)</f>
        <v>West Virginia</v>
      </c>
      <c r="I286" s="14" t="str">
        <f t="shared" si="106"/>
        <v>WV-West Virginia</v>
      </c>
      <c r="J286" s="15">
        <f t="shared" si="107"/>
        <v>641</v>
      </c>
      <c r="K286" s="15">
        <f t="shared" si="108"/>
        <v>122547</v>
      </c>
      <c r="L286" s="16">
        <f t="shared" si="100"/>
        <v>4.0176846082129957E-4</v>
      </c>
      <c r="M286" s="17">
        <f t="shared" si="109"/>
        <v>4.8016604445915654</v>
      </c>
      <c r="N286" s="17">
        <f t="shared" si="110"/>
        <v>5.6051973662341643</v>
      </c>
      <c r="O286" s="16">
        <f t="shared" si="111"/>
        <v>9.8339555408434975E-2</v>
      </c>
      <c r="P286" s="16">
        <f t="shared" si="112"/>
        <v>9.4802633765835864E-2</v>
      </c>
      <c r="Q286" s="16">
        <f t="shared" si="123"/>
        <v>592</v>
      </c>
      <c r="R286" s="16">
        <f t="shared" si="124"/>
        <v>691</v>
      </c>
      <c r="S286" s="17">
        <f t="shared" si="113"/>
        <v>4.8056628892424591</v>
      </c>
      <c r="T286" s="17">
        <f t="shared" si="114"/>
        <v>5.6093125953826668</v>
      </c>
      <c r="U286" s="16">
        <f t="shared" si="115"/>
        <v>9.4337110757541254E-2</v>
      </c>
      <c r="V286" s="16">
        <f t="shared" si="116"/>
        <v>9.0687404617333378E-2</v>
      </c>
      <c r="W286" s="16">
        <f t="shared" si="101"/>
        <v>5.2188580168700208E-3</v>
      </c>
      <c r="X286" s="16">
        <f t="shared" si="102"/>
        <v>4.0264998799246213E-4</v>
      </c>
      <c r="Y286" s="17">
        <f t="shared" si="117"/>
        <v>4.8162080288775586</v>
      </c>
      <c r="Z286" s="17">
        <f t="shared" si="118"/>
        <v>5.6215080048624824</v>
      </c>
      <c r="AA286" s="16">
        <f t="shared" si="119"/>
        <v>8.3791971122441744E-2</v>
      </c>
      <c r="AB286" s="16">
        <f t="shared" si="120"/>
        <v>7.8491995137517812E-2</v>
      </c>
      <c r="AC286" s="16">
        <f t="shared" si="103"/>
        <v>99.022235145281115</v>
      </c>
      <c r="AD286" s="17">
        <f t="shared" si="104"/>
        <v>4.8210141581188442</v>
      </c>
      <c r="AE286" s="17">
        <f t="shared" si="105"/>
        <v>5.6248192962893055</v>
      </c>
      <c r="AF286" s="16">
        <f t="shared" si="121"/>
        <v>7.8985841881156205E-2</v>
      </c>
      <c r="AG286" s="16">
        <f t="shared" si="122"/>
        <v>7.518070371069463E-2</v>
      </c>
    </row>
    <row r="287" spans="1:33" x14ac:dyDescent="0.25">
      <c r="A287" s="11" t="s">
        <v>24</v>
      </c>
      <c r="B287" s="12">
        <v>238280</v>
      </c>
      <c r="C287" s="11">
        <v>6.2</v>
      </c>
      <c r="D287" s="27">
        <v>5.9</v>
      </c>
      <c r="E287" s="27">
        <v>6.5</v>
      </c>
      <c r="F287" s="11">
        <v>2001</v>
      </c>
      <c r="G287" s="11" t="s">
        <v>8</v>
      </c>
      <c r="H287" s="14" t="str">
        <f>VLOOKUP(A287,'Data Key'!$A$1:$B$500,2,FALSE)</f>
        <v>Wisconsin</v>
      </c>
      <c r="I287" s="14" t="str">
        <f t="shared" si="106"/>
        <v>WI-Wisconsin</v>
      </c>
      <c r="J287" s="15">
        <f t="shared" si="107"/>
        <v>1477</v>
      </c>
      <c r="K287" s="15">
        <f t="shared" si="108"/>
        <v>236803</v>
      </c>
      <c r="L287" s="16">
        <f t="shared" si="100"/>
        <v>3.1513783825302429E-4</v>
      </c>
      <c r="M287" s="17">
        <f t="shared" si="109"/>
        <v>5.8834520559890437</v>
      </c>
      <c r="N287" s="17">
        <f t="shared" si="110"/>
        <v>6.5137277324950924</v>
      </c>
      <c r="O287" s="16">
        <f t="shared" si="111"/>
        <v>1.6547944010956606E-2</v>
      </c>
      <c r="P287" s="16">
        <f t="shared" si="112"/>
        <v>1.3727732495092404E-2</v>
      </c>
      <c r="Q287" s="16">
        <f t="shared" si="123"/>
        <v>1403</v>
      </c>
      <c r="R287" s="16">
        <f t="shared" si="124"/>
        <v>1553</v>
      </c>
      <c r="S287" s="17">
        <f t="shared" si="113"/>
        <v>5.8880308880308876</v>
      </c>
      <c r="T287" s="17">
        <f t="shared" si="114"/>
        <v>6.5175423871076044</v>
      </c>
      <c r="U287" s="16">
        <f t="shared" si="115"/>
        <v>1.1969111969112767E-2</v>
      </c>
      <c r="V287" s="16">
        <f t="shared" si="116"/>
        <v>1.7542387107604362E-2</v>
      </c>
      <c r="W287" s="16">
        <f t="shared" si="101"/>
        <v>6.2065506429479344E-3</v>
      </c>
      <c r="X287" s="16">
        <f t="shared" si="102"/>
        <v>3.1543679803060145E-4</v>
      </c>
      <c r="Y287" s="17">
        <f t="shared" si="117"/>
        <v>5.8911138449173333</v>
      </c>
      <c r="Z287" s="17">
        <f t="shared" si="118"/>
        <v>6.5219874409785357</v>
      </c>
      <c r="AA287" s="16">
        <f t="shared" si="119"/>
        <v>8.8861550826671021E-3</v>
      </c>
      <c r="AB287" s="16">
        <f t="shared" si="120"/>
        <v>2.1987440978535666E-2</v>
      </c>
      <c r="AC287" s="16">
        <f t="shared" si="103"/>
        <v>150.20595438959657</v>
      </c>
      <c r="AD287" s="17">
        <f t="shared" si="104"/>
        <v>5.8934661436463278</v>
      </c>
      <c r="AE287" s="17">
        <f t="shared" si="105"/>
        <v>6.5238318179195227</v>
      </c>
      <c r="AF287" s="16">
        <f t="shared" si="121"/>
        <v>6.5338563536725403E-3</v>
      </c>
      <c r="AG287" s="16">
        <f t="shared" si="122"/>
        <v>2.3831817919522713E-2</v>
      </c>
    </row>
    <row r="288" spans="1:33" x14ac:dyDescent="0.25">
      <c r="A288" s="11" t="s">
        <v>40</v>
      </c>
      <c r="B288" s="12">
        <v>23603</v>
      </c>
      <c r="C288" s="11">
        <v>3.1</v>
      </c>
      <c r="D288" s="27">
        <v>2.5</v>
      </c>
      <c r="E288" s="27">
        <v>3.9</v>
      </c>
      <c r="F288" s="11">
        <v>2001</v>
      </c>
      <c r="G288" s="11" t="s">
        <v>8</v>
      </c>
      <c r="H288" s="14" t="str">
        <f>VLOOKUP(A288,'Data Key'!$A$1:$B$500,2,FALSE)</f>
        <v>Wyoming</v>
      </c>
      <c r="I288" s="14" t="str">
        <f t="shared" si="106"/>
        <v>WY-Wyoming</v>
      </c>
      <c r="J288" s="15">
        <f t="shared" si="107"/>
        <v>73</v>
      </c>
      <c r="K288" s="15">
        <f t="shared" si="108"/>
        <v>23530</v>
      </c>
      <c r="L288" s="16">
        <f t="shared" si="100"/>
        <v>7.0838551971604631E-4</v>
      </c>
      <c r="M288" s="17">
        <f t="shared" si="109"/>
        <v>2.3844416632691674</v>
      </c>
      <c r="N288" s="17">
        <f t="shared" si="110"/>
        <v>3.8012127027012599</v>
      </c>
      <c r="O288" s="16">
        <f t="shared" si="111"/>
        <v>0.1155583367308326</v>
      </c>
      <c r="P288" s="16">
        <f t="shared" si="112"/>
        <v>9.8787297298740029E-2</v>
      </c>
      <c r="Q288" s="16">
        <f t="shared" si="123"/>
        <v>57</v>
      </c>
      <c r="R288" s="16">
        <f t="shared" si="124"/>
        <v>90</v>
      </c>
      <c r="S288" s="17">
        <f t="shared" si="113"/>
        <v>2.4149472524679068</v>
      </c>
      <c r="T288" s="17">
        <f t="shared" si="114"/>
        <v>3.8130746091598526</v>
      </c>
      <c r="U288" s="16">
        <f t="shared" si="115"/>
        <v>8.5052747532093242E-2</v>
      </c>
      <c r="V288" s="16">
        <f t="shared" si="116"/>
        <v>8.6925390840147276E-2</v>
      </c>
      <c r="W288" s="16">
        <f t="shared" si="101"/>
        <v>3.1736871508641806E-3</v>
      </c>
      <c r="X288" s="16">
        <f t="shared" si="102"/>
        <v>7.2203891741143375E-4</v>
      </c>
      <c r="Y288" s="17">
        <f t="shared" si="117"/>
        <v>2.451648233452747</v>
      </c>
      <c r="Z288" s="17">
        <f t="shared" si="118"/>
        <v>3.8957260682756143</v>
      </c>
      <c r="AA288" s="16">
        <f t="shared" si="119"/>
        <v>4.8351766547253039E-2</v>
      </c>
      <c r="AB288" s="16">
        <f t="shared" si="120"/>
        <v>4.2739317243856156E-3</v>
      </c>
      <c r="AC288" s="16">
        <f t="shared" si="103"/>
        <v>33.546355722487384</v>
      </c>
      <c r="AD288" s="17">
        <f t="shared" si="104"/>
        <v>2.4843455509034102</v>
      </c>
      <c r="AE288" s="17">
        <f t="shared" si="105"/>
        <v>3.9053893521677594</v>
      </c>
      <c r="AF288" s="16">
        <f t="shared" si="121"/>
        <v>1.5654449096589751E-2</v>
      </c>
      <c r="AG288" s="16">
        <f t="shared" si="122"/>
        <v>5.3893521677594869E-3</v>
      </c>
    </row>
    <row r="289" spans="1:33" x14ac:dyDescent="0.25">
      <c r="A289" s="11" t="s">
        <v>17</v>
      </c>
      <c r="B289" s="12">
        <v>301754</v>
      </c>
      <c r="C289" s="11">
        <v>1.8</v>
      </c>
      <c r="D289" s="27">
        <v>1.6</v>
      </c>
      <c r="E289" s="27">
        <v>1.9</v>
      </c>
      <c r="F289" s="11">
        <v>2002</v>
      </c>
      <c r="G289" s="11" t="s">
        <v>8</v>
      </c>
      <c r="H289" s="14" t="str">
        <f>VLOOKUP(A289,'Data Key'!$A$1:$B$500,2,FALSE)</f>
        <v>Alabama</v>
      </c>
      <c r="I289" s="14" t="str">
        <f t="shared" si="106"/>
        <v>AL-Alabama</v>
      </c>
      <c r="J289" s="15">
        <f t="shared" si="107"/>
        <v>543</v>
      </c>
      <c r="K289" s="15">
        <f t="shared" si="108"/>
        <v>301211</v>
      </c>
      <c r="L289" s="16">
        <f t="shared" si="100"/>
        <v>1.5121813104348168E-4</v>
      </c>
      <c r="M289" s="17">
        <f t="shared" si="109"/>
        <v>1.6482609148018095</v>
      </c>
      <c r="N289" s="17">
        <f t="shared" si="110"/>
        <v>1.9506971768887729</v>
      </c>
      <c r="O289" s="16">
        <f t="shared" si="111"/>
        <v>4.8260914801809385E-2</v>
      </c>
      <c r="P289" s="16">
        <f t="shared" si="112"/>
        <v>5.0697176888772955E-2</v>
      </c>
      <c r="Q289" s="16">
        <f t="shared" si="123"/>
        <v>498</v>
      </c>
      <c r="R289" s="16">
        <f t="shared" si="124"/>
        <v>589</v>
      </c>
      <c r="S289" s="17">
        <f t="shared" si="113"/>
        <v>1.6503509481233058</v>
      </c>
      <c r="T289" s="17">
        <f t="shared" si="114"/>
        <v>1.951921101294432</v>
      </c>
      <c r="U289" s="16">
        <f t="shared" si="115"/>
        <v>5.0350948123305761E-2</v>
      </c>
      <c r="V289" s="16">
        <f t="shared" si="116"/>
        <v>5.1921101294432059E-2</v>
      </c>
      <c r="W289" s="16">
        <f t="shared" si="101"/>
        <v>1.8058212730313074E-3</v>
      </c>
      <c r="X289" s="16">
        <f t="shared" si="102"/>
        <v>1.5161563921653435E-4</v>
      </c>
      <c r="Y289" s="17">
        <f t="shared" si="117"/>
        <v>1.654205633814773</v>
      </c>
      <c r="Z289" s="17">
        <f t="shared" si="118"/>
        <v>1.9574369122478419</v>
      </c>
      <c r="AA289" s="16">
        <f t="shared" si="119"/>
        <v>5.4205633814772947E-2</v>
      </c>
      <c r="AB289" s="16">
        <f t="shared" si="120"/>
        <v>5.7436912247841976E-2</v>
      </c>
      <c r="AC289" s="16">
        <f t="shared" si="103"/>
        <v>91.300251170511658</v>
      </c>
      <c r="AD289" s="17">
        <f t="shared" si="104"/>
        <v>1.656197570240415</v>
      </c>
      <c r="AE289" s="17">
        <f t="shared" si="105"/>
        <v>1.9587588913617784</v>
      </c>
      <c r="AF289" s="16">
        <f t="shared" si="121"/>
        <v>5.619757024041494E-2</v>
      </c>
      <c r="AG289" s="16">
        <f t="shared" si="122"/>
        <v>5.8758891361778476E-2</v>
      </c>
    </row>
    <row r="290" spans="1:33" x14ac:dyDescent="0.25">
      <c r="A290" s="11" t="s">
        <v>41</v>
      </c>
      <c r="B290" s="12">
        <v>57115</v>
      </c>
      <c r="C290" s="11">
        <v>3.9</v>
      </c>
      <c r="D290" s="27">
        <v>3.4</v>
      </c>
      <c r="E290" s="27">
        <v>4.4000000000000004</v>
      </c>
      <c r="F290" s="11">
        <v>2002</v>
      </c>
      <c r="G290" s="11" t="s">
        <v>8</v>
      </c>
      <c r="H290" s="14" t="str">
        <f>VLOOKUP(A290,'Data Key'!$A$1:$B$500,2,FALSE)</f>
        <v>Alaska</v>
      </c>
      <c r="I290" s="14" t="str">
        <f t="shared" si="106"/>
        <v>AK-Alaska</v>
      </c>
      <c r="J290" s="15">
        <f t="shared" si="107"/>
        <v>223</v>
      </c>
      <c r="K290" s="15">
        <f t="shared" si="108"/>
        <v>56892</v>
      </c>
      <c r="L290" s="16">
        <f t="shared" si="100"/>
        <v>5.1144725440221961E-4</v>
      </c>
      <c r="M290" s="17">
        <f t="shared" si="109"/>
        <v>3.3929561422536501</v>
      </c>
      <c r="N290" s="17">
        <f t="shared" si="110"/>
        <v>4.415850651058089</v>
      </c>
      <c r="O290" s="16">
        <f t="shared" si="111"/>
        <v>7.0438577463498575E-3</v>
      </c>
      <c r="P290" s="16">
        <f t="shared" si="112"/>
        <v>1.5850651058088694E-2</v>
      </c>
      <c r="Q290" s="16">
        <f t="shared" si="123"/>
        <v>194</v>
      </c>
      <c r="R290" s="16">
        <f t="shared" si="124"/>
        <v>252</v>
      </c>
      <c r="S290" s="17">
        <f t="shared" si="113"/>
        <v>3.3966558697364966</v>
      </c>
      <c r="T290" s="17">
        <f t="shared" si="114"/>
        <v>4.4121509235752425</v>
      </c>
      <c r="U290" s="16">
        <f t="shared" si="115"/>
        <v>3.344130263503331E-3</v>
      </c>
      <c r="V290" s="16">
        <f t="shared" si="116"/>
        <v>1.2150923575242167E-2</v>
      </c>
      <c r="W290" s="16">
        <f t="shared" si="101"/>
        <v>3.9377677079200143E-3</v>
      </c>
      <c r="X290" s="16">
        <f t="shared" si="102"/>
        <v>5.1468437814839525E-4</v>
      </c>
      <c r="Y290" s="17">
        <f t="shared" si="117"/>
        <v>3.4230833297716194</v>
      </c>
      <c r="Z290" s="17">
        <f t="shared" si="118"/>
        <v>4.4524520860684094</v>
      </c>
      <c r="AA290" s="16">
        <f t="shared" si="119"/>
        <v>2.3083329771619532E-2</v>
      </c>
      <c r="AB290" s="16">
        <f t="shared" si="120"/>
        <v>5.245208606840901E-2</v>
      </c>
      <c r="AC290" s="16">
        <f t="shared" si="103"/>
        <v>58.483641541101761</v>
      </c>
      <c r="AD290" s="17">
        <f t="shared" si="104"/>
        <v>3.4345743651196003</v>
      </c>
      <c r="AE290" s="17">
        <f t="shared" si="105"/>
        <v>4.4584684086160005</v>
      </c>
      <c r="AF290" s="16">
        <f t="shared" si="121"/>
        <v>3.4574365119600436E-2</v>
      </c>
      <c r="AG290" s="16">
        <f t="shared" si="122"/>
        <v>5.8468408616000112E-2</v>
      </c>
    </row>
    <row r="291" spans="1:33" x14ac:dyDescent="0.25">
      <c r="A291" s="11" t="s">
        <v>11</v>
      </c>
      <c r="B291" s="12">
        <v>373705</v>
      </c>
      <c r="C291" s="11">
        <v>3.9</v>
      </c>
      <c r="D291" s="27">
        <v>3.8</v>
      </c>
      <c r="E291" s="27">
        <v>4.2</v>
      </c>
      <c r="F291" s="11">
        <v>2002</v>
      </c>
      <c r="G291" s="11" t="s">
        <v>8</v>
      </c>
      <c r="H291" s="14" t="str">
        <f>VLOOKUP(A291,'Data Key'!$A$1:$B$500,2,FALSE)</f>
        <v>Arizona</v>
      </c>
      <c r="I291" s="14" t="str">
        <f t="shared" si="106"/>
        <v>AZ-Arizona</v>
      </c>
      <c r="J291" s="15">
        <f t="shared" si="107"/>
        <v>1457</v>
      </c>
      <c r="K291" s="15">
        <f t="shared" si="108"/>
        <v>372248</v>
      </c>
      <c r="L291" s="16">
        <f t="shared" si="100"/>
        <v>1.9980239540356247E-4</v>
      </c>
      <c r="M291" s="17">
        <f t="shared" si="109"/>
        <v>3.6989947841899671</v>
      </c>
      <c r="N291" s="17">
        <f t="shared" si="110"/>
        <v>4.0985995749970918</v>
      </c>
      <c r="O291" s="16">
        <f t="shared" si="111"/>
        <v>0.10100521581003274</v>
      </c>
      <c r="P291" s="16">
        <f t="shared" si="112"/>
        <v>0.10140042500290836</v>
      </c>
      <c r="Q291" s="16">
        <f t="shared" si="123"/>
        <v>1383</v>
      </c>
      <c r="R291" s="16">
        <f t="shared" si="124"/>
        <v>1533</v>
      </c>
      <c r="S291" s="17">
        <f t="shared" si="113"/>
        <v>3.7007800270266653</v>
      </c>
      <c r="T291" s="17">
        <f t="shared" si="114"/>
        <v>4.1021661470946338</v>
      </c>
      <c r="U291" s="16">
        <f t="shared" si="115"/>
        <v>9.9219972973334514E-2</v>
      </c>
      <c r="V291" s="16">
        <f t="shared" si="116"/>
        <v>9.7833852905366392E-2</v>
      </c>
      <c r="W291" s="16">
        <f t="shared" si="101"/>
        <v>3.9038967440943105E-3</v>
      </c>
      <c r="X291" s="16">
        <f t="shared" si="102"/>
        <v>1.9999650677480994E-4</v>
      </c>
      <c r="Y291" s="17">
        <f t="shared" si="117"/>
        <v>3.7039002373195005</v>
      </c>
      <c r="Z291" s="17">
        <f t="shared" si="118"/>
        <v>4.1038932508691204</v>
      </c>
      <c r="AA291" s="16">
        <f t="shared" si="119"/>
        <v>9.6099762680499357E-2</v>
      </c>
      <c r="AB291" s="16">
        <f t="shared" si="120"/>
        <v>9.6106749130879798E-2</v>
      </c>
      <c r="AC291" s="16">
        <f t="shared" si="103"/>
        <v>149.35819172771653</v>
      </c>
      <c r="AD291" s="17">
        <f t="shared" si="104"/>
        <v>3.7054023879685887</v>
      </c>
      <c r="AE291" s="17">
        <f t="shared" si="105"/>
        <v>4.1050669801807436</v>
      </c>
      <c r="AF291" s="16">
        <f t="shared" si="121"/>
        <v>9.4597612031411149E-2</v>
      </c>
      <c r="AG291" s="16">
        <f t="shared" si="122"/>
        <v>9.4933019819256614E-2</v>
      </c>
    </row>
    <row r="292" spans="1:33" x14ac:dyDescent="0.25">
      <c r="A292" s="11" t="s">
        <v>18</v>
      </c>
      <c r="B292" s="12">
        <v>249902</v>
      </c>
      <c r="C292" s="11">
        <v>5</v>
      </c>
      <c r="D292" s="27">
        <v>4.7</v>
      </c>
      <c r="E292" s="27">
        <v>5.3</v>
      </c>
      <c r="F292" s="11">
        <v>2002</v>
      </c>
      <c r="G292" s="11" t="s">
        <v>8</v>
      </c>
      <c r="H292" s="14" t="str">
        <f>VLOOKUP(A292,'Data Key'!$A$1:$B$500,2,FALSE)</f>
        <v>Arkansas</v>
      </c>
      <c r="I292" s="14" t="str">
        <f t="shared" si="106"/>
        <v>AR-Arkansas</v>
      </c>
      <c r="J292" s="15">
        <f t="shared" si="107"/>
        <v>1250</v>
      </c>
      <c r="K292" s="15">
        <f t="shared" si="108"/>
        <v>248652</v>
      </c>
      <c r="L292" s="16">
        <f t="shared" si="100"/>
        <v>2.7659509744807975E-4</v>
      </c>
      <c r="M292" s="17">
        <f t="shared" si="109"/>
        <v>4.7253656711732193</v>
      </c>
      <c r="N292" s="17">
        <f t="shared" si="110"/>
        <v>5.2785558660693797</v>
      </c>
      <c r="O292" s="16">
        <f t="shared" si="111"/>
        <v>2.5365671173219084E-2</v>
      </c>
      <c r="P292" s="16">
        <f t="shared" si="112"/>
        <v>2.1444133930620168E-2</v>
      </c>
      <c r="Q292" s="16">
        <f t="shared" si="123"/>
        <v>1181</v>
      </c>
      <c r="R292" s="16">
        <f t="shared" si="124"/>
        <v>1319</v>
      </c>
      <c r="S292" s="17">
        <f t="shared" si="113"/>
        <v>4.7258525341934039</v>
      </c>
      <c r="T292" s="17">
        <f t="shared" si="114"/>
        <v>5.278069003049195</v>
      </c>
      <c r="U292" s="16">
        <f t="shared" si="115"/>
        <v>2.585253419340372E-2</v>
      </c>
      <c r="V292" s="16">
        <f t="shared" si="116"/>
        <v>2.1930996950804804E-2</v>
      </c>
      <c r="W292" s="16">
        <f t="shared" si="101"/>
        <v>5.0095696927382055E-3</v>
      </c>
      <c r="X292" s="16">
        <f t="shared" si="102"/>
        <v>2.7690676488180622E-4</v>
      </c>
      <c r="Y292" s="17">
        <f t="shared" si="117"/>
        <v>4.7326629278564001</v>
      </c>
      <c r="Z292" s="17">
        <f t="shared" si="118"/>
        <v>5.2864764576200116</v>
      </c>
      <c r="AA292" s="16">
        <f t="shared" si="119"/>
        <v>3.2662927856399904E-2</v>
      </c>
      <c r="AB292" s="16">
        <f t="shared" si="120"/>
        <v>1.3523542379988207E-2</v>
      </c>
      <c r="AC292" s="16">
        <f t="shared" si="103"/>
        <v>138.26919651193751</v>
      </c>
      <c r="AD292" s="17">
        <f t="shared" si="104"/>
        <v>4.7349278602171427</v>
      </c>
      <c r="AE292" s="17">
        <f t="shared" si="105"/>
        <v>5.2882130323635552</v>
      </c>
      <c r="AF292" s="16">
        <f t="shared" si="121"/>
        <v>3.4927860217142559E-2</v>
      </c>
      <c r="AG292" s="16">
        <f t="shared" si="122"/>
        <v>1.1786967636444601E-2</v>
      </c>
    </row>
    <row r="293" spans="1:33" x14ac:dyDescent="0.25">
      <c r="A293" s="11" t="s">
        <v>42</v>
      </c>
      <c r="B293" s="12">
        <v>2695067</v>
      </c>
      <c r="C293" s="11">
        <v>1.4</v>
      </c>
      <c r="D293" s="27">
        <v>1.4</v>
      </c>
      <c r="E293" s="27">
        <v>1.4</v>
      </c>
      <c r="F293" s="11">
        <v>2002</v>
      </c>
      <c r="G293" s="11" t="s">
        <v>8</v>
      </c>
      <c r="H293" s="14" t="str">
        <f>VLOOKUP(A293,'Data Key'!$A$1:$B$500,2,FALSE)</f>
        <v>California</v>
      </c>
      <c r="I293" s="14" t="str">
        <f t="shared" si="106"/>
        <v>CA-California</v>
      </c>
      <c r="J293" s="15">
        <f t="shared" si="107"/>
        <v>3773</v>
      </c>
      <c r="K293" s="15">
        <f t="shared" si="108"/>
        <v>2691294</v>
      </c>
      <c r="L293" s="16">
        <f t="shared" si="100"/>
        <v>4.4639334949815514E-5</v>
      </c>
      <c r="M293" s="17">
        <f t="shared" si="109"/>
        <v>1.3553258607206446</v>
      </c>
      <c r="N293" s="17">
        <f t="shared" si="110"/>
        <v>1.4446045306202755</v>
      </c>
      <c r="O293" s="16">
        <f t="shared" si="111"/>
        <v>4.4674139279355263E-2</v>
      </c>
      <c r="P293" s="16">
        <f t="shared" si="112"/>
        <v>4.4604530620275584E-2</v>
      </c>
      <c r="Q293" s="16">
        <f t="shared" si="123"/>
        <v>3653</v>
      </c>
      <c r="R293" s="16">
        <f t="shared" si="124"/>
        <v>3894</v>
      </c>
      <c r="S293" s="17">
        <f t="shared" si="113"/>
        <v>1.3554394009499577</v>
      </c>
      <c r="T293" s="17">
        <f t="shared" si="114"/>
        <v>1.4448620386802999</v>
      </c>
      <c r="U293" s="16">
        <f t="shared" si="115"/>
        <v>4.4560599050042171E-2</v>
      </c>
      <c r="V293" s="16">
        <f t="shared" si="116"/>
        <v>4.4862038680300032E-2</v>
      </c>
      <c r="W293" s="16">
        <f t="shared" si="101"/>
        <v>1.4006758825556556E-3</v>
      </c>
      <c r="X293" s="16">
        <f t="shared" si="102"/>
        <v>4.4656271786465276E-5</v>
      </c>
      <c r="Y293" s="17">
        <f t="shared" si="117"/>
        <v>1.3560196107691904</v>
      </c>
      <c r="Z293" s="17">
        <f t="shared" si="118"/>
        <v>1.4453321543421207</v>
      </c>
      <c r="AA293" s="16">
        <f t="shared" si="119"/>
        <v>4.3980389230809491E-2</v>
      </c>
      <c r="AB293" s="16">
        <f t="shared" si="120"/>
        <v>4.533215434212079E-2</v>
      </c>
      <c r="AC293" s="16">
        <f t="shared" si="103"/>
        <v>240.62674108048606</v>
      </c>
      <c r="AD293" s="17">
        <f t="shared" si="104"/>
        <v>1.3562193997437275</v>
      </c>
      <c r="AE293" s="17">
        <f t="shared" si="105"/>
        <v>1.4455034131280422</v>
      </c>
      <c r="AF293" s="16">
        <f t="shared" si="121"/>
        <v>4.3780600256272395E-2</v>
      </c>
      <c r="AG293" s="16">
        <f t="shared" si="122"/>
        <v>4.5503413128042292E-2</v>
      </c>
    </row>
    <row r="294" spans="1:33" x14ac:dyDescent="0.25">
      <c r="A294" s="11" t="s">
        <v>19</v>
      </c>
      <c r="B294" s="12">
        <v>156929</v>
      </c>
      <c r="C294" s="11">
        <v>2</v>
      </c>
      <c r="D294" s="27">
        <v>1.8</v>
      </c>
      <c r="E294" s="27">
        <v>2.2000000000000002</v>
      </c>
      <c r="F294" s="11">
        <v>2002</v>
      </c>
      <c r="G294" s="11" t="s">
        <v>8</v>
      </c>
      <c r="H294" s="14" t="str">
        <f>VLOOKUP(A294,'Data Key'!$A$1:$B$500,2,FALSE)</f>
        <v>Colorado</v>
      </c>
      <c r="I294" s="14" t="str">
        <f t="shared" si="106"/>
        <v>CO-Colorado</v>
      </c>
      <c r="J294" s="15">
        <f t="shared" si="107"/>
        <v>314</v>
      </c>
      <c r="K294" s="15">
        <f t="shared" si="108"/>
        <v>156615</v>
      </c>
      <c r="L294" s="16">
        <f t="shared" si="100"/>
        <v>2.210928925171729E-4</v>
      </c>
      <c r="M294" s="17">
        <f t="shared" si="109"/>
        <v>1.7798119752892874</v>
      </c>
      <c r="N294" s="17">
        <f t="shared" si="110"/>
        <v>2.2219977603236334</v>
      </c>
      <c r="O294" s="16">
        <f t="shared" si="111"/>
        <v>2.0188024710712682E-2</v>
      </c>
      <c r="P294" s="16">
        <f t="shared" si="112"/>
        <v>2.1997760323633209E-2</v>
      </c>
      <c r="Q294" s="16">
        <f t="shared" si="123"/>
        <v>280</v>
      </c>
      <c r="R294" s="16">
        <f t="shared" si="124"/>
        <v>349</v>
      </c>
      <c r="S294" s="17">
        <f t="shared" si="113"/>
        <v>1.784246378935697</v>
      </c>
      <c r="T294" s="17">
        <f t="shared" si="114"/>
        <v>2.2239356651734226</v>
      </c>
      <c r="U294" s="16">
        <f t="shared" si="115"/>
        <v>1.5753621064303003E-2</v>
      </c>
      <c r="V294" s="16">
        <f t="shared" si="116"/>
        <v>2.3935665173422382E-2</v>
      </c>
      <c r="W294" s="16">
        <f t="shared" si="101"/>
        <v>2.0130950696718567E-3</v>
      </c>
      <c r="X294" s="16">
        <f t="shared" si="102"/>
        <v>2.2209606642356201E-4</v>
      </c>
      <c r="Y294" s="17">
        <f t="shared" si="117"/>
        <v>1.7909990032482948</v>
      </c>
      <c r="Z294" s="17">
        <f t="shared" si="118"/>
        <v>2.2351911360954189</v>
      </c>
      <c r="AA294" s="16">
        <f t="shared" si="119"/>
        <v>9.0009967517052925E-3</v>
      </c>
      <c r="AB294" s="16">
        <f t="shared" si="120"/>
        <v>3.5191136095418685E-2</v>
      </c>
      <c r="AC294" s="16">
        <f t="shared" si="103"/>
        <v>69.442946205413804</v>
      </c>
      <c r="AD294" s="17">
        <f t="shared" si="104"/>
        <v>1.7950306238580298</v>
      </c>
      <c r="AE294" s="17">
        <f t="shared" si="105"/>
        <v>2.2375316679982116</v>
      </c>
      <c r="AF294" s="16">
        <f t="shared" si="121"/>
        <v>4.9693761419702387E-3</v>
      </c>
      <c r="AG294" s="16">
        <f t="shared" si="122"/>
        <v>3.7531667998211393E-2</v>
      </c>
    </row>
    <row r="295" spans="1:33" x14ac:dyDescent="0.25">
      <c r="A295" s="11" t="s">
        <v>31</v>
      </c>
      <c r="B295" s="12">
        <v>182671</v>
      </c>
      <c r="C295" s="11">
        <v>0.6</v>
      </c>
      <c r="D295" s="27">
        <v>0.5</v>
      </c>
      <c r="E295" s="27">
        <v>0.8</v>
      </c>
      <c r="F295" s="11">
        <v>2002</v>
      </c>
      <c r="G295" s="11" t="s">
        <v>8</v>
      </c>
      <c r="H295" s="14" t="str">
        <f>VLOOKUP(A295,'Data Key'!$A$1:$B$500,2,FALSE)</f>
        <v>Connecticut</v>
      </c>
      <c r="I295" s="14" t="str">
        <f t="shared" si="106"/>
        <v>CT-Connecticut</v>
      </c>
      <c r="J295" s="15">
        <f t="shared" si="107"/>
        <v>110</v>
      </c>
      <c r="K295" s="15">
        <f t="shared" si="108"/>
        <v>182561</v>
      </c>
      <c r="L295" s="16">
        <f t="shared" si="100"/>
        <v>1.1249779940996537E-4</v>
      </c>
      <c r="M295" s="17">
        <f t="shared" si="109"/>
        <v>0.48967769642681225</v>
      </c>
      <c r="N295" s="17">
        <f t="shared" si="110"/>
        <v>0.71467329524674295</v>
      </c>
      <c r="O295" s="16">
        <f t="shared" si="111"/>
        <v>1.0322303573187752E-2</v>
      </c>
      <c r="P295" s="16">
        <f t="shared" si="112"/>
        <v>8.5326704753257099E-2</v>
      </c>
      <c r="Q295" s="16">
        <f t="shared" si="123"/>
        <v>90</v>
      </c>
      <c r="R295" s="16">
        <f t="shared" si="124"/>
        <v>131</v>
      </c>
      <c r="S295" s="17">
        <f t="shared" si="113"/>
        <v>0.49268904204827257</v>
      </c>
      <c r="T295" s="17">
        <f t="shared" si="114"/>
        <v>0.71713627231470789</v>
      </c>
      <c r="U295" s="16">
        <f t="shared" si="115"/>
        <v>7.3109579517274259E-3</v>
      </c>
      <c r="V295" s="16">
        <f t="shared" si="116"/>
        <v>8.2863727685292154E-2</v>
      </c>
      <c r="W295" s="16">
        <f t="shared" si="101"/>
        <v>6.1267730420106424E-4</v>
      </c>
      <c r="X295" s="16">
        <f t="shared" si="102"/>
        <v>1.1395764877369156E-4</v>
      </c>
      <c r="Y295" s="17">
        <f t="shared" si="117"/>
        <v>0.49871965542737262</v>
      </c>
      <c r="Z295" s="17">
        <f t="shared" si="118"/>
        <v>0.72663495297475589</v>
      </c>
      <c r="AA295" s="16">
        <f t="shared" si="119"/>
        <v>1.2803445726273788E-3</v>
      </c>
      <c r="AB295" s="16">
        <f t="shared" si="120"/>
        <v>7.3365047025244157E-2</v>
      </c>
      <c r="AC295" s="16">
        <f t="shared" si="103"/>
        <v>41.186249877748899</v>
      </c>
      <c r="AD295" s="17">
        <f t="shared" si="104"/>
        <v>0.50268336755158904</v>
      </c>
      <c r="AE295" s="17">
        <f t="shared" si="105"/>
        <v>0.72814544842074513</v>
      </c>
      <c r="AF295" s="16">
        <f t="shared" si="121"/>
        <v>2.6833675515890443E-3</v>
      </c>
      <c r="AG295" s="16">
        <f t="shared" si="122"/>
        <v>7.1854551579254911E-2</v>
      </c>
    </row>
    <row r="296" spans="1:33" x14ac:dyDescent="0.25">
      <c r="A296" s="11" t="s">
        <v>43</v>
      </c>
      <c r="B296" s="12">
        <v>49318</v>
      </c>
      <c r="C296" s="11">
        <v>4</v>
      </c>
      <c r="D296" s="27">
        <v>3.5</v>
      </c>
      <c r="E296" s="27">
        <v>4.5999999999999996</v>
      </c>
      <c r="F296" s="11">
        <v>2002</v>
      </c>
      <c r="G296" s="11" t="s">
        <v>8</v>
      </c>
      <c r="H296" s="14" t="str">
        <f>VLOOKUP(A296,'Data Key'!$A$1:$B$500,2,FALSE)</f>
        <v>Delaware</v>
      </c>
      <c r="I296" s="14" t="str">
        <f t="shared" si="106"/>
        <v>DE-Delaware</v>
      </c>
      <c r="J296" s="15">
        <f t="shared" si="107"/>
        <v>197</v>
      </c>
      <c r="K296" s="15">
        <f t="shared" si="108"/>
        <v>49121</v>
      </c>
      <c r="L296" s="16">
        <f t="shared" si="100"/>
        <v>5.5668128295241492E-4</v>
      </c>
      <c r="M296" s="17">
        <f t="shared" si="109"/>
        <v>3.4378034893416762</v>
      </c>
      <c r="N296" s="17">
        <f t="shared" si="110"/>
        <v>4.5511660552465063</v>
      </c>
      <c r="O296" s="16">
        <f t="shared" si="111"/>
        <v>6.2196510658323767E-2</v>
      </c>
      <c r="P296" s="16">
        <f t="shared" si="112"/>
        <v>4.8833944753493341E-2</v>
      </c>
      <c r="Q296" s="16">
        <f t="shared" si="123"/>
        <v>170</v>
      </c>
      <c r="R296" s="16">
        <f t="shared" si="124"/>
        <v>225</v>
      </c>
      <c r="S296" s="17">
        <f t="shared" si="113"/>
        <v>3.4470173161928708</v>
      </c>
      <c r="T296" s="17">
        <f t="shared" si="114"/>
        <v>4.5622288008435055</v>
      </c>
      <c r="U296" s="16">
        <f t="shared" si="115"/>
        <v>5.2982683807129227E-2</v>
      </c>
      <c r="V296" s="16">
        <f t="shared" si="116"/>
        <v>3.7771199156494184E-2</v>
      </c>
      <c r="W296" s="16">
        <f t="shared" si="101"/>
        <v>4.0331164353712944E-3</v>
      </c>
      <c r="X296" s="16">
        <f t="shared" si="102"/>
        <v>5.6066637316272395E-4</v>
      </c>
      <c r="Y296" s="17">
        <f t="shared" si="117"/>
        <v>3.4724500622085706</v>
      </c>
      <c r="Z296" s="17">
        <f t="shared" si="118"/>
        <v>4.5937828085340184</v>
      </c>
      <c r="AA296" s="16">
        <f t="shared" si="119"/>
        <v>2.7549937791429446E-2</v>
      </c>
      <c r="AB296" s="16">
        <f t="shared" si="120"/>
        <v>6.2171914659812089E-3</v>
      </c>
      <c r="AC296" s="16">
        <f t="shared" si="103"/>
        <v>54.973749703063994</v>
      </c>
      <c r="AD296" s="17">
        <f t="shared" si="104"/>
        <v>3.4859577313706818</v>
      </c>
      <c r="AE296" s="17">
        <f t="shared" si="105"/>
        <v>4.600550132568074</v>
      </c>
      <c r="AF296" s="16">
        <f t="shared" si="121"/>
        <v>1.4042268629318233E-2</v>
      </c>
      <c r="AG296" s="16">
        <f t="shared" si="122"/>
        <v>5.501325680743463E-4</v>
      </c>
    </row>
    <row r="297" spans="1:33" x14ac:dyDescent="0.25">
      <c r="A297" s="11" t="s">
        <v>58</v>
      </c>
      <c r="B297" s="12">
        <v>56388</v>
      </c>
      <c r="C297" s="11">
        <v>0.4</v>
      </c>
      <c r="D297" s="27">
        <v>0.3</v>
      </c>
      <c r="E297" s="27">
        <v>0.7</v>
      </c>
      <c r="F297" s="11">
        <v>2002</v>
      </c>
      <c r="G297" s="11" t="s">
        <v>8</v>
      </c>
      <c r="H297" s="14" t="str">
        <f>VLOOKUP(A297,'Data Key'!$A$1:$B$500,2,FALSE)</f>
        <v>District of Columbia</v>
      </c>
      <c r="I297" s="14" t="str">
        <f t="shared" si="106"/>
        <v>DC-District of Columbia</v>
      </c>
      <c r="J297" s="15">
        <f t="shared" si="107"/>
        <v>23</v>
      </c>
      <c r="K297" s="15">
        <f t="shared" si="108"/>
        <v>56365</v>
      </c>
      <c r="L297" s="16">
        <f t="shared" si="100"/>
        <v>1.6666205329998252E-4</v>
      </c>
      <c r="M297" s="17">
        <f t="shared" si="109"/>
        <v>0.24122614986381119</v>
      </c>
      <c r="N297" s="17">
        <f t="shared" si="110"/>
        <v>0.57455025646377622</v>
      </c>
      <c r="O297" s="16">
        <f t="shared" si="111"/>
        <v>5.8773850136188799E-2</v>
      </c>
      <c r="P297" s="16">
        <f t="shared" si="112"/>
        <v>0.12544974353622373</v>
      </c>
      <c r="Q297" s="16">
        <f t="shared" si="123"/>
        <v>14</v>
      </c>
      <c r="R297" s="16">
        <f t="shared" si="124"/>
        <v>32</v>
      </c>
      <c r="S297" s="17">
        <f t="shared" si="113"/>
        <v>0.24827977583883096</v>
      </c>
      <c r="T297" s="17">
        <f t="shared" si="114"/>
        <v>0.56749663048875643</v>
      </c>
      <c r="U297" s="16">
        <f t="shared" si="115"/>
        <v>5.1720224161169032E-2</v>
      </c>
      <c r="V297" s="16">
        <f t="shared" si="116"/>
        <v>0.13250336951124353</v>
      </c>
      <c r="W297" s="16">
        <f t="shared" si="101"/>
        <v>4.419208304900817E-4</v>
      </c>
      <c r="X297" s="16">
        <f t="shared" si="102"/>
        <v>1.7677321727757611E-4</v>
      </c>
      <c r="Y297" s="17">
        <f t="shared" si="117"/>
        <v>0.26514761321250557</v>
      </c>
      <c r="Z297" s="17">
        <f t="shared" si="118"/>
        <v>0.6186940477676578</v>
      </c>
      <c r="AA297" s="16">
        <f t="shared" si="119"/>
        <v>3.4852386787494416E-2</v>
      </c>
      <c r="AB297" s="16">
        <f t="shared" si="120"/>
        <v>8.130595223234216E-2</v>
      </c>
      <c r="AC297" s="16">
        <f t="shared" si="103"/>
        <v>18.982890866865713</v>
      </c>
      <c r="AD297" s="17">
        <f t="shared" si="104"/>
        <v>0.28247497447917758</v>
      </c>
      <c r="AE297" s="17">
        <f t="shared" si="105"/>
        <v>0.61909974813065849</v>
      </c>
      <c r="AF297" s="16">
        <f t="shared" si="121"/>
        <v>1.7525025520822413E-2</v>
      </c>
      <c r="AG297" s="16">
        <f t="shared" si="122"/>
        <v>8.0900251869341466E-2</v>
      </c>
    </row>
    <row r="298" spans="1:33" x14ac:dyDescent="0.25">
      <c r="A298" s="11" t="s">
        <v>25</v>
      </c>
      <c r="B298" s="12">
        <v>998003</v>
      </c>
      <c r="C298" s="11">
        <v>1.7</v>
      </c>
      <c r="D298" s="27">
        <v>1.7</v>
      </c>
      <c r="E298" s="27">
        <v>1.8</v>
      </c>
      <c r="F298" s="11">
        <v>2002</v>
      </c>
      <c r="G298" s="11" t="s">
        <v>8</v>
      </c>
      <c r="H298" s="14" t="str">
        <f>VLOOKUP(A298,'Data Key'!$A$1:$B$500,2,FALSE)</f>
        <v>Florida</v>
      </c>
      <c r="I298" s="14" t="str">
        <f t="shared" si="106"/>
        <v>FL-Florida</v>
      </c>
      <c r="J298" s="15">
        <f t="shared" si="107"/>
        <v>1697</v>
      </c>
      <c r="K298" s="15">
        <f t="shared" si="108"/>
        <v>996306</v>
      </c>
      <c r="L298" s="16">
        <f t="shared" si="100"/>
        <v>8.0832798534321215E-5</v>
      </c>
      <c r="M298" s="17">
        <f t="shared" si="109"/>
        <v>1.6195628916589948</v>
      </c>
      <c r="N298" s="17">
        <f t="shared" si="110"/>
        <v>1.7812284887276373</v>
      </c>
      <c r="O298" s="16">
        <f t="shared" si="111"/>
        <v>8.0437108341005148E-2</v>
      </c>
      <c r="P298" s="16">
        <f t="shared" si="112"/>
        <v>1.8771511272362762E-2</v>
      </c>
      <c r="Q298" s="16">
        <f t="shared" si="123"/>
        <v>1616</v>
      </c>
      <c r="R298" s="16">
        <f t="shared" si="124"/>
        <v>1778</v>
      </c>
      <c r="S298" s="17">
        <f t="shared" si="113"/>
        <v>1.6192336095182078</v>
      </c>
      <c r="T298" s="17">
        <f t="shared" si="114"/>
        <v>1.7815577708684243</v>
      </c>
      <c r="U298" s="16">
        <f t="shared" si="115"/>
        <v>8.0766390481792127E-2</v>
      </c>
      <c r="V298" s="16">
        <f t="shared" si="116"/>
        <v>1.8442229131575782E-2</v>
      </c>
      <c r="W298" s="16">
        <f t="shared" si="101"/>
        <v>1.7023137105222413E-3</v>
      </c>
      <c r="X298" s="16">
        <f t="shared" si="102"/>
        <v>8.0900880912149014E-5</v>
      </c>
      <c r="Y298" s="17">
        <f t="shared" si="117"/>
        <v>1.6214128296100923</v>
      </c>
      <c r="Z298" s="17">
        <f t="shared" si="118"/>
        <v>1.7832145914343904</v>
      </c>
      <c r="AA298" s="16">
        <f t="shared" si="119"/>
        <v>7.8587170389907701E-2</v>
      </c>
      <c r="AB298" s="16">
        <f t="shared" si="120"/>
        <v>1.6785408565609616E-2</v>
      </c>
      <c r="AC298" s="16">
        <f t="shared" si="103"/>
        <v>161.36475225741785</v>
      </c>
      <c r="AD298" s="17">
        <f t="shared" si="104"/>
        <v>1.6219711990305326</v>
      </c>
      <c r="AE298" s="17">
        <f t="shared" si="105"/>
        <v>1.7836582191531056</v>
      </c>
      <c r="AF298" s="16">
        <f t="shared" si="121"/>
        <v>7.8028800969467405E-2</v>
      </c>
      <c r="AG298" s="16">
        <f t="shared" si="122"/>
        <v>1.6341780846894416E-2</v>
      </c>
    </row>
    <row r="299" spans="1:33" x14ac:dyDescent="0.25">
      <c r="A299" s="11" t="s">
        <v>12</v>
      </c>
      <c r="B299" s="12">
        <v>606252</v>
      </c>
      <c r="C299" s="11">
        <v>2.7</v>
      </c>
      <c r="D299" s="27">
        <v>2.6</v>
      </c>
      <c r="E299" s="27">
        <v>2.9</v>
      </c>
      <c r="F299" s="11">
        <v>2002</v>
      </c>
      <c r="G299" s="11" t="s">
        <v>8</v>
      </c>
      <c r="H299" s="14" t="str">
        <f>VLOOKUP(A299,'Data Key'!$A$1:$B$500,2,FALSE)</f>
        <v>Georgia</v>
      </c>
      <c r="I299" s="14" t="str">
        <f t="shared" si="106"/>
        <v>GA-Georgia</v>
      </c>
      <c r="J299" s="15">
        <f t="shared" si="107"/>
        <v>1637</v>
      </c>
      <c r="K299" s="15">
        <f t="shared" si="108"/>
        <v>604615</v>
      </c>
      <c r="L299" s="16">
        <f t="shared" si="100"/>
        <v>1.306267473665294E-4</v>
      </c>
      <c r="M299" s="17">
        <f t="shared" si="109"/>
        <v>2.5695705303331731</v>
      </c>
      <c r="N299" s="17">
        <f t="shared" si="110"/>
        <v>2.8308240250662315</v>
      </c>
      <c r="O299" s="16">
        <f t="shared" si="111"/>
        <v>3.0429469666827025E-2</v>
      </c>
      <c r="P299" s="16">
        <f t="shared" si="112"/>
        <v>6.9175974933768369E-2</v>
      </c>
      <c r="Q299" s="16">
        <f t="shared" si="123"/>
        <v>1558</v>
      </c>
      <c r="R299" s="16">
        <f t="shared" si="124"/>
        <v>1717</v>
      </c>
      <c r="S299" s="17">
        <f t="shared" si="113"/>
        <v>2.569888429234048</v>
      </c>
      <c r="T299" s="17">
        <f t="shared" si="114"/>
        <v>2.8321556052598589</v>
      </c>
      <c r="U299" s="16">
        <f t="shared" si="115"/>
        <v>3.0111570765952056E-2</v>
      </c>
      <c r="V299" s="16">
        <f t="shared" si="116"/>
        <v>6.7844394740141034E-2</v>
      </c>
      <c r="W299" s="16">
        <f t="shared" si="101"/>
        <v>2.7033483511955058E-3</v>
      </c>
      <c r="X299" s="16">
        <f t="shared" si="102"/>
        <v>1.307403021708711E-4</v>
      </c>
      <c r="Y299" s="17">
        <f t="shared" si="117"/>
        <v>2.5726080490246348</v>
      </c>
      <c r="Z299" s="17">
        <f t="shared" si="118"/>
        <v>2.8340886533663769</v>
      </c>
      <c r="AA299" s="16">
        <f t="shared" si="119"/>
        <v>2.7391950975365287E-2</v>
      </c>
      <c r="AB299" s="16">
        <f t="shared" si="120"/>
        <v>6.5911346633622969E-2</v>
      </c>
      <c r="AC299" s="16">
        <f t="shared" si="103"/>
        <v>158.40791430014031</v>
      </c>
      <c r="AD299" s="17">
        <f t="shared" si="104"/>
        <v>2.5735286418122749</v>
      </c>
      <c r="AE299" s="17">
        <f t="shared" si="105"/>
        <v>2.8348175292215356</v>
      </c>
      <c r="AF299" s="16">
        <f t="shared" si="121"/>
        <v>2.6471358187725169E-2</v>
      </c>
      <c r="AG299" s="16">
        <f t="shared" si="122"/>
        <v>6.5182470778464285E-2</v>
      </c>
    </row>
    <row r="300" spans="1:33" x14ac:dyDescent="0.25">
      <c r="A300" s="11" t="s">
        <v>56</v>
      </c>
      <c r="B300" s="12">
        <v>68692</v>
      </c>
      <c r="C300" s="11">
        <v>0.7</v>
      </c>
      <c r="D300" s="27">
        <v>0.5</v>
      </c>
      <c r="E300" s="27">
        <v>0.9</v>
      </c>
      <c r="F300" s="11">
        <v>2002</v>
      </c>
      <c r="G300" s="11" t="s">
        <v>8</v>
      </c>
      <c r="H300" s="14" t="str">
        <f>VLOOKUP(A300,'Data Key'!$A$1:$B$500,2,FALSE)</f>
        <v>Hawaii</v>
      </c>
      <c r="I300" s="14" t="str">
        <f t="shared" si="106"/>
        <v>HI-Hawaii</v>
      </c>
      <c r="J300" s="15">
        <f t="shared" si="107"/>
        <v>48</v>
      </c>
      <c r="K300" s="15">
        <f t="shared" si="108"/>
        <v>68644</v>
      </c>
      <c r="L300" s="16">
        <f t="shared" si="100"/>
        <v>1.9761083767884708E-4</v>
      </c>
      <c r="M300" s="17">
        <f t="shared" si="109"/>
        <v>0.50116048940436497</v>
      </c>
      <c r="N300" s="17">
        <f t="shared" si="110"/>
        <v>0.89638216476205912</v>
      </c>
      <c r="O300" s="16">
        <f t="shared" si="111"/>
        <v>1.1604894043649727E-3</v>
      </c>
      <c r="P300" s="16">
        <f t="shared" si="112"/>
        <v>3.6178352379409029E-3</v>
      </c>
      <c r="Q300" s="16">
        <f t="shared" si="123"/>
        <v>35</v>
      </c>
      <c r="R300" s="16">
        <f t="shared" si="124"/>
        <v>62</v>
      </c>
      <c r="S300" s="17">
        <f t="shared" si="113"/>
        <v>0.50952075933150875</v>
      </c>
      <c r="T300" s="17">
        <f t="shared" si="114"/>
        <v>0.90257963081581549</v>
      </c>
      <c r="U300" s="16">
        <f t="shared" si="115"/>
        <v>9.5207593315087546E-3</v>
      </c>
      <c r="V300" s="16">
        <f t="shared" si="116"/>
        <v>2.5796308158154702E-3</v>
      </c>
      <c r="W300" s="16">
        <f t="shared" si="101"/>
        <v>7.2669215996534135E-4</v>
      </c>
      <c r="X300" s="16">
        <f t="shared" si="102"/>
        <v>2.034365931810581E-4</v>
      </c>
      <c r="Y300" s="17">
        <f t="shared" si="117"/>
        <v>0.52325556678428331</v>
      </c>
      <c r="Z300" s="17">
        <f t="shared" si="118"/>
        <v>0.93012875314639942</v>
      </c>
      <c r="AA300" s="16">
        <f t="shared" si="119"/>
        <v>2.325556678428331E-2</v>
      </c>
      <c r="AB300" s="16">
        <f t="shared" si="120"/>
        <v>3.0128753146399401E-2</v>
      </c>
      <c r="AC300" s="16">
        <f t="shared" si="103"/>
        <v>27.278733057819075</v>
      </c>
      <c r="AD300" s="17">
        <f t="shared" si="104"/>
        <v>0.53542342739168425</v>
      </c>
      <c r="AE300" s="17">
        <f t="shared" si="105"/>
        <v>0.9325178144539803</v>
      </c>
      <c r="AF300" s="16">
        <f t="shared" si="121"/>
        <v>3.5423427391684248E-2</v>
      </c>
      <c r="AG300" s="16">
        <f t="shared" si="122"/>
        <v>3.2517814453980276E-2</v>
      </c>
    </row>
    <row r="301" spans="1:33" x14ac:dyDescent="0.25">
      <c r="A301" s="11" t="s">
        <v>32</v>
      </c>
      <c r="B301" s="12">
        <v>90875</v>
      </c>
      <c r="C301" s="11">
        <v>7</v>
      </c>
      <c r="D301" s="27">
        <v>6.4</v>
      </c>
      <c r="E301" s="27">
        <v>7.5</v>
      </c>
      <c r="F301" s="11">
        <v>2002</v>
      </c>
      <c r="G301" s="11" t="s">
        <v>8</v>
      </c>
      <c r="H301" s="14" t="str">
        <f>VLOOKUP(A301,'Data Key'!$A$1:$B$500,2,FALSE)</f>
        <v>Idaho</v>
      </c>
      <c r="I301" s="14" t="str">
        <f t="shared" si="106"/>
        <v>ID-Idaho</v>
      </c>
      <c r="J301" s="15">
        <f t="shared" si="107"/>
        <v>636</v>
      </c>
      <c r="K301" s="15">
        <f t="shared" si="108"/>
        <v>90239</v>
      </c>
      <c r="L301" s="16">
        <f t="shared" si="100"/>
        <v>5.420098137224104E-4</v>
      </c>
      <c r="M301" s="17">
        <f t="shared" si="109"/>
        <v>6.4566146704591585</v>
      </c>
      <c r="N301" s="17">
        <f t="shared" si="110"/>
        <v>7.5406342979039787</v>
      </c>
      <c r="O301" s="16">
        <f t="shared" si="111"/>
        <v>5.6614670459158134E-2</v>
      </c>
      <c r="P301" s="16">
        <f t="shared" si="112"/>
        <v>4.0634297903978656E-2</v>
      </c>
      <c r="Q301" s="16">
        <f t="shared" si="123"/>
        <v>587</v>
      </c>
      <c r="R301" s="16">
        <f t="shared" si="124"/>
        <v>686</v>
      </c>
      <c r="S301" s="17">
        <f t="shared" si="113"/>
        <v>6.4594222833562585</v>
      </c>
      <c r="T301" s="17">
        <f t="shared" si="114"/>
        <v>7.5488308115543328</v>
      </c>
      <c r="U301" s="16">
        <f t="shared" si="115"/>
        <v>5.9422283356258099E-2</v>
      </c>
      <c r="V301" s="16">
        <f t="shared" si="116"/>
        <v>4.8830811554332776E-2</v>
      </c>
      <c r="W301" s="16">
        <f t="shared" si="101"/>
        <v>7.0194637076156346E-3</v>
      </c>
      <c r="X301" s="16">
        <f t="shared" si="102"/>
        <v>5.431988447290229E-4</v>
      </c>
      <c r="Y301" s="17">
        <f t="shared" si="117"/>
        <v>6.4762648628866115</v>
      </c>
      <c r="Z301" s="17">
        <f t="shared" si="118"/>
        <v>7.5626625523446576</v>
      </c>
      <c r="AA301" s="16">
        <f t="shared" si="119"/>
        <v>7.6264862886611162E-2</v>
      </c>
      <c r="AB301" s="16">
        <f t="shared" si="120"/>
        <v>6.2662552344657563E-2</v>
      </c>
      <c r="AC301" s="16">
        <f t="shared" si="103"/>
        <v>98.546726831993979</v>
      </c>
      <c r="AD301" s="17">
        <f t="shared" si="104"/>
        <v>6.4827781311594554</v>
      </c>
      <c r="AE301" s="17">
        <f t="shared" si="105"/>
        <v>7.5671529454736071</v>
      </c>
      <c r="AF301" s="16">
        <f t="shared" si="121"/>
        <v>8.2778131159455093E-2</v>
      </c>
      <c r="AG301" s="16">
        <f t="shared" si="122"/>
        <v>6.7152945473607062E-2</v>
      </c>
    </row>
    <row r="302" spans="1:33" x14ac:dyDescent="0.25">
      <c r="A302" s="11" t="s">
        <v>45</v>
      </c>
      <c r="B302" s="12">
        <v>784475</v>
      </c>
      <c r="C302" s="11">
        <v>2.2000000000000002</v>
      </c>
      <c r="D302" s="27">
        <v>2.1</v>
      </c>
      <c r="E302" s="27">
        <v>2.2999999999999998</v>
      </c>
      <c r="F302" s="11">
        <v>2002</v>
      </c>
      <c r="G302" s="11" t="s">
        <v>8</v>
      </c>
      <c r="H302" s="14" t="str">
        <f>VLOOKUP(A302,'Data Key'!$A$1:$B$500,2,FALSE)</f>
        <v>Illinois</v>
      </c>
      <c r="I302" s="14" t="str">
        <f t="shared" si="106"/>
        <v>IL-Illinois</v>
      </c>
      <c r="J302" s="15">
        <f t="shared" si="107"/>
        <v>1726</v>
      </c>
      <c r="K302" s="15">
        <f t="shared" si="108"/>
        <v>782749</v>
      </c>
      <c r="L302" s="16">
        <f t="shared" si="100"/>
        <v>1.0368384297221824E-4</v>
      </c>
      <c r="M302" s="17">
        <f t="shared" si="109"/>
        <v>2.096513741399495</v>
      </c>
      <c r="N302" s="17">
        <f t="shared" si="110"/>
        <v>2.3038814273439319</v>
      </c>
      <c r="O302" s="16">
        <f t="shared" si="111"/>
        <v>3.4862586005051099E-3</v>
      </c>
      <c r="P302" s="16">
        <f t="shared" si="112"/>
        <v>3.8814273439320424E-3</v>
      </c>
      <c r="Q302" s="16">
        <f t="shared" si="123"/>
        <v>1645</v>
      </c>
      <c r="R302" s="16">
        <f t="shared" si="124"/>
        <v>1808</v>
      </c>
      <c r="S302" s="17">
        <f t="shared" si="113"/>
        <v>2.0969438159278497</v>
      </c>
      <c r="T302" s="17">
        <f t="shared" si="114"/>
        <v>2.3047260906976001</v>
      </c>
      <c r="U302" s="16">
        <f t="shared" si="115"/>
        <v>3.0561840721503586E-3</v>
      </c>
      <c r="V302" s="16">
        <f t="shared" si="116"/>
        <v>4.726090697600327E-3</v>
      </c>
      <c r="W302" s="16">
        <f t="shared" si="101"/>
        <v>2.2026352249311112E-3</v>
      </c>
      <c r="X302" s="16">
        <f t="shared" si="102"/>
        <v>1.0376951786585347E-4</v>
      </c>
      <c r="Y302" s="17">
        <f t="shared" si="117"/>
        <v>2.0988657070652574</v>
      </c>
      <c r="Z302" s="17">
        <f t="shared" si="118"/>
        <v>2.3064047427969649</v>
      </c>
      <c r="AA302" s="16">
        <f t="shared" si="119"/>
        <v>1.1342929347426534E-3</v>
      </c>
      <c r="AB302" s="16">
        <f t="shared" si="120"/>
        <v>6.4047427969651238E-3</v>
      </c>
      <c r="AC302" s="16">
        <f t="shared" si="103"/>
        <v>162.69661028836026</v>
      </c>
      <c r="AD302" s="17">
        <f t="shared" si="104"/>
        <v>2.0995753323356214</v>
      </c>
      <c r="AE302" s="17">
        <f t="shared" si="105"/>
        <v>2.3069698491664501</v>
      </c>
      <c r="AF302" s="16">
        <f t="shared" si="121"/>
        <v>4.2466766437865289E-4</v>
      </c>
      <c r="AG302" s="16">
        <f t="shared" si="122"/>
        <v>6.9698491664502704E-3</v>
      </c>
    </row>
    <row r="303" spans="1:33" x14ac:dyDescent="0.25">
      <c r="A303" s="11" t="s">
        <v>33</v>
      </c>
      <c r="B303" s="12">
        <v>388141</v>
      </c>
      <c r="C303" s="11">
        <v>3.7</v>
      </c>
      <c r="D303" s="27">
        <v>3.5</v>
      </c>
      <c r="E303" s="27">
        <v>3.9</v>
      </c>
      <c r="F303" s="11">
        <v>2002</v>
      </c>
      <c r="G303" s="11" t="s">
        <v>8</v>
      </c>
      <c r="H303" s="14" t="str">
        <f>VLOOKUP(A303,'Data Key'!$A$1:$B$500,2,FALSE)</f>
        <v>Indiana</v>
      </c>
      <c r="I303" s="14" t="str">
        <f t="shared" si="106"/>
        <v>IN-Indiana</v>
      </c>
      <c r="J303" s="15">
        <f t="shared" si="107"/>
        <v>1436</v>
      </c>
      <c r="K303" s="15">
        <f t="shared" si="108"/>
        <v>386705</v>
      </c>
      <c r="L303" s="16">
        <f t="shared" si="100"/>
        <v>1.9099892549382261E-4</v>
      </c>
      <c r="M303" s="17">
        <f t="shared" si="109"/>
        <v>3.5086875286555714</v>
      </c>
      <c r="N303" s="17">
        <f t="shared" si="110"/>
        <v>3.8906853796432168</v>
      </c>
      <c r="O303" s="16">
        <f t="shared" si="111"/>
        <v>8.6875286555714304E-3</v>
      </c>
      <c r="P303" s="16">
        <f t="shared" si="112"/>
        <v>9.3146203567830987E-3</v>
      </c>
      <c r="Q303" s="16">
        <f t="shared" si="123"/>
        <v>1362</v>
      </c>
      <c r="R303" s="16">
        <f t="shared" si="124"/>
        <v>1511</v>
      </c>
      <c r="S303" s="17">
        <f t="shared" si="113"/>
        <v>3.509034088127768</v>
      </c>
      <c r="T303" s="17">
        <f t="shared" si="114"/>
        <v>3.8929152034956367</v>
      </c>
      <c r="U303" s="16">
        <f t="shared" si="115"/>
        <v>9.0340881277679586E-3</v>
      </c>
      <c r="V303" s="16">
        <f t="shared" si="116"/>
        <v>7.0847965043632222E-3</v>
      </c>
      <c r="W303" s="16">
        <f t="shared" si="101"/>
        <v>3.7045983247027126E-3</v>
      </c>
      <c r="X303" s="16">
        <f t="shared" si="102"/>
        <v>1.9118736148884526E-4</v>
      </c>
      <c r="Y303" s="17">
        <f t="shared" si="117"/>
        <v>3.5134109632138673</v>
      </c>
      <c r="Z303" s="17">
        <f t="shared" si="118"/>
        <v>3.8957856861915579</v>
      </c>
      <c r="AA303" s="16">
        <f t="shared" si="119"/>
        <v>1.3410963213867255E-2</v>
      </c>
      <c r="AB303" s="16">
        <f t="shared" si="120"/>
        <v>4.2143138084420606E-3</v>
      </c>
      <c r="AC303" s="16">
        <f t="shared" si="103"/>
        <v>148.29307251400354</v>
      </c>
      <c r="AD303" s="17">
        <f t="shared" si="104"/>
        <v>3.5148584946428683</v>
      </c>
      <c r="AE303" s="17">
        <f t="shared" si="105"/>
        <v>3.8969145125887783</v>
      </c>
      <c r="AF303" s="16">
        <f t="shared" si="121"/>
        <v>1.4858494642868258E-2</v>
      </c>
      <c r="AG303" s="16">
        <f t="shared" si="122"/>
        <v>3.0854874112216102E-3</v>
      </c>
    </row>
    <row r="304" spans="1:33" x14ac:dyDescent="0.25">
      <c r="A304" s="11" t="s">
        <v>44</v>
      </c>
      <c r="B304" s="12">
        <v>129963</v>
      </c>
      <c r="C304" s="11">
        <v>3.3</v>
      </c>
      <c r="D304" s="27">
        <v>3</v>
      </c>
      <c r="E304" s="27">
        <v>3.6</v>
      </c>
      <c r="F304" s="11">
        <v>2002</v>
      </c>
      <c r="G304" s="11" t="s">
        <v>8</v>
      </c>
      <c r="H304" s="14" t="str">
        <f>VLOOKUP(A304,'Data Key'!$A$1:$B$500,2,FALSE)</f>
        <v>Iowa</v>
      </c>
      <c r="I304" s="14" t="str">
        <f t="shared" si="106"/>
        <v>IA-Iowa</v>
      </c>
      <c r="J304" s="15">
        <f t="shared" si="107"/>
        <v>429</v>
      </c>
      <c r="K304" s="15">
        <f t="shared" si="108"/>
        <v>129534</v>
      </c>
      <c r="L304" s="16">
        <f t="shared" si="100"/>
        <v>3.1184517850685084E-4</v>
      </c>
      <c r="M304" s="17">
        <f t="shared" si="109"/>
        <v>2.9890943196580113</v>
      </c>
      <c r="N304" s="17">
        <f t="shared" si="110"/>
        <v>3.6127846766717133</v>
      </c>
      <c r="O304" s="16">
        <f t="shared" si="111"/>
        <v>1.0905680341988688E-2</v>
      </c>
      <c r="P304" s="16">
        <f t="shared" si="112"/>
        <v>1.2784676671713235E-2</v>
      </c>
      <c r="Q304" s="16">
        <f t="shared" si="123"/>
        <v>389</v>
      </c>
      <c r="R304" s="16">
        <f t="shared" si="124"/>
        <v>470</v>
      </c>
      <c r="S304" s="17">
        <f t="shared" si="113"/>
        <v>2.993159591576064</v>
      </c>
      <c r="T304" s="17">
        <f t="shared" si="114"/>
        <v>3.6164139024183806</v>
      </c>
      <c r="U304" s="16">
        <f t="shared" si="115"/>
        <v>6.8404084239359619E-3</v>
      </c>
      <c r="V304" s="16">
        <f t="shared" si="116"/>
        <v>1.6413902418380477E-2</v>
      </c>
      <c r="W304" s="16">
        <f t="shared" si="101"/>
        <v>3.3156205426972856E-3</v>
      </c>
      <c r="X304" s="16">
        <f t="shared" si="102"/>
        <v>3.1287556805973136E-4</v>
      </c>
      <c r="Y304" s="17">
        <f t="shared" si="117"/>
        <v>3.0027449746375541</v>
      </c>
      <c r="Z304" s="17">
        <f t="shared" si="118"/>
        <v>3.6284961107570171</v>
      </c>
      <c r="AA304" s="16">
        <f t="shared" si="119"/>
        <v>2.7449746375540762E-3</v>
      </c>
      <c r="AB304" s="16">
        <f t="shared" si="120"/>
        <v>2.8496110757016968E-2</v>
      </c>
      <c r="AC304" s="16">
        <f t="shared" si="103"/>
        <v>81.100606104682299</v>
      </c>
      <c r="AD304" s="17">
        <f t="shared" si="104"/>
        <v>3.0074626879491504</v>
      </c>
      <c r="AE304" s="17">
        <f t="shared" si="105"/>
        <v>3.6314726676821616</v>
      </c>
      <c r="AF304" s="16">
        <f t="shared" si="121"/>
        <v>7.4626879491503928E-3</v>
      </c>
      <c r="AG304" s="16">
        <f t="shared" si="122"/>
        <v>3.1472667682161504E-2</v>
      </c>
    </row>
    <row r="305" spans="1:33" x14ac:dyDescent="0.25">
      <c r="A305" s="11" t="s">
        <v>46</v>
      </c>
      <c r="B305" s="12">
        <v>119002</v>
      </c>
      <c r="C305" s="11">
        <v>4.9000000000000004</v>
      </c>
      <c r="D305" s="27">
        <v>4.5</v>
      </c>
      <c r="E305" s="27">
        <v>5.3</v>
      </c>
      <c r="F305" s="11">
        <v>2002</v>
      </c>
      <c r="G305" s="11" t="s">
        <v>8</v>
      </c>
      <c r="H305" s="14" t="str">
        <f>VLOOKUP(A305,'Data Key'!$A$1:$B$500,2,FALSE)</f>
        <v>Kansas</v>
      </c>
      <c r="I305" s="14" t="str">
        <f t="shared" si="106"/>
        <v>KS-Kansas</v>
      </c>
      <c r="J305" s="15">
        <f t="shared" si="107"/>
        <v>583</v>
      </c>
      <c r="K305" s="15">
        <f t="shared" si="108"/>
        <v>118419</v>
      </c>
      <c r="L305" s="16">
        <f t="shared" si="100"/>
        <v>3.9669951769671154E-4</v>
      </c>
      <c r="M305" s="17">
        <f t="shared" si="109"/>
        <v>4.502377808734777</v>
      </c>
      <c r="N305" s="17">
        <f t="shared" si="110"/>
        <v>5.2957768441282003</v>
      </c>
      <c r="O305" s="16">
        <f t="shared" si="111"/>
        <v>2.3778087347769983E-3</v>
      </c>
      <c r="P305" s="16">
        <f t="shared" si="112"/>
        <v>4.2231558717995554E-3</v>
      </c>
      <c r="Q305" s="16">
        <f t="shared" si="123"/>
        <v>536</v>
      </c>
      <c r="R305" s="16">
        <f t="shared" si="124"/>
        <v>631</v>
      </c>
      <c r="S305" s="17">
        <f t="shared" si="113"/>
        <v>4.5041259810759486</v>
      </c>
      <c r="T305" s="17">
        <f t="shared" si="114"/>
        <v>5.3024318919009765</v>
      </c>
      <c r="U305" s="16">
        <f t="shared" si="115"/>
        <v>4.1259810759486371E-3</v>
      </c>
      <c r="V305" s="16">
        <f t="shared" si="116"/>
        <v>2.4318919009767015E-3</v>
      </c>
      <c r="W305" s="16">
        <f t="shared" si="101"/>
        <v>4.9150589772750421E-3</v>
      </c>
      <c r="X305" s="16">
        <f t="shared" si="102"/>
        <v>3.9765769481305788E-4</v>
      </c>
      <c r="Y305" s="17">
        <f t="shared" si="117"/>
        <v>4.517401282461984</v>
      </c>
      <c r="Z305" s="17">
        <f t="shared" si="118"/>
        <v>5.3127166720880998</v>
      </c>
      <c r="AA305" s="16">
        <f t="shared" si="119"/>
        <v>1.7401282461984025E-2</v>
      </c>
      <c r="AB305" s="16">
        <f t="shared" si="120"/>
        <v>1.2716672088100012E-2</v>
      </c>
      <c r="AC305" s="16">
        <f t="shared" si="103"/>
        <v>94.453924154270553</v>
      </c>
      <c r="AD305" s="17">
        <f t="shared" si="104"/>
        <v>4.5224147044869358</v>
      </c>
      <c r="AE305" s="17">
        <f t="shared" si="105"/>
        <v>5.3161061989246621</v>
      </c>
      <c r="AF305" s="16">
        <f t="shared" si="121"/>
        <v>2.2414704486935833E-2</v>
      </c>
      <c r="AG305" s="16">
        <f t="shared" si="122"/>
        <v>1.6106198924662252E-2</v>
      </c>
    </row>
    <row r="306" spans="1:33" x14ac:dyDescent="0.25">
      <c r="A306" s="11" t="s">
        <v>47</v>
      </c>
      <c r="B306" s="12">
        <v>292737</v>
      </c>
      <c r="C306" s="11">
        <v>3.1</v>
      </c>
      <c r="D306" s="27">
        <v>2.9</v>
      </c>
      <c r="E306" s="27">
        <v>3.3</v>
      </c>
      <c r="F306" s="11">
        <v>2002</v>
      </c>
      <c r="G306" s="11" t="s">
        <v>8</v>
      </c>
      <c r="H306" s="14" t="str">
        <f>VLOOKUP(A306,'Data Key'!$A$1:$B$500,2,FALSE)</f>
        <v>Kentucky</v>
      </c>
      <c r="I306" s="14" t="str">
        <f t="shared" si="106"/>
        <v>KY-Kentucky</v>
      </c>
      <c r="J306" s="15">
        <f t="shared" si="107"/>
        <v>907</v>
      </c>
      <c r="K306" s="15">
        <f t="shared" si="108"/>
        <v>291830</v>
      </c>
      <c r="L306" s="16">
        <f t="shared" si="100"/>
        <v>2.0132619027085464E-4</v>
      </c>
      <c r="M306" s="17">
        <f t="shared" si="109"/>
        <v>2.8970180572960742</v>
      </c>
      <c r="N306" s="17">
        <f t="shared" si="110"/>
        <v>3.2996704378377832</v>
      </c>
      <c r="O306" s="16">
        <f t="shared" si="111"/>
        <v>2.9819427039257107E-3</v>
      </c>
      <c r="P306" s="16">
        <f t="shared" si="112"/>
        <v>3.2956216221657897E-4</v>
      </c>
      <c r="Q306" s="16">
        <f t="shared" si="123"/>
        <v>849</v>
      </c>
      <c r="R306" s="16">
        <f t="shared" si="124"/>
        <v>967</v>
      </c>
      <c r="S306" s="17">
        <f t="shared" si="113"/>
        <v>2.9002141854292418</v>
      </c>
      <c r="T306" s="17">
        <f t="shared" si="114"/>
        <v>3.3033063808128116</v>
      </c>
      <c r="U306" s="16">
        <f t="shared" si="115"/>
        <v>2.1418542924189765E-4</v>
      </c>
      <c r="V306" s="16">
        <f t="shared" si="116"/>
        <v>3.30638081281176E-3</v>
      </c>
      <c r="W306" s="16">
        <f t="shared" si="101"/>
        <v>3.1048647837483355E-3</v>
      </c>
      <c r="X306" s="16">
        <f t="shared" si="102"/>
        <v>2.0164139830841442E-4</v>
      </c>
      <c r="Y306" s="17">
        <f t="shared" si="117"/>
        <v>2.9032233854399214</v>
      </c>
      <c r="Z306" s="17">
        <f t="shared" si="118"/>
        <v>3.3065061820567498</v>
      </c>
      <c r="AA306" s="16">
        <f t="shared" si="119"/>
        <v>3.2233854399215112E-3</v>
      </c>
      <c r="AB306" s="16">
        <f t="shared" si="120"/>
        <v>6.5061820567500206E-3</v>
      </c>
      <c r="AC306" s="16">
        <f t="shared" si="103"/>
        <v>117.9014547920405</v>
      </c>
      <c r="AD306" s="17">
        <f t="shared" si="104"/>
        <v>2.9051976409446811</v>
      </c>
      <c r="AE306" s="17">
        <f t="shared" si="105"/>
        <v>3.3079479172795447</v>
      </c>
      <c r="AF306" s="16">
        <f t="shared" si="121"/>
        <v>5.1976409446812255E-3</v>
      </c>
      <c r="AG306" s="16">
        <f t="shared" si="122"/>
        <v>7.9479172795449138E-3</v>
      </c>
    </row>
    <row r="307" spans="1:33" x14ac:dyDescent="0.25">
      <c r="A307" s="11" t="s">
        <v>48</v>
      </c>
      <c r="B307" s="12">
        <v>462469</v>
      </c>
      <c r="C307" s="11">
        <v>1.7</v>
      </c>
      <c r="D307" s="27">
        <v>1.6</v>
      </c>
      <c r="E307" s="27">
        <v>1.8</v>
      </c>
      <c r="F307" s="11">
        <v>2002</v>
      </c>
      <c r="G307" s="11" t="s">
        <v>8</v>
      </c>
      <c r="H307" s="14" t="str">
        <f>VLOOKUP(A307,'Data Key'!$A$1:$B$500,2,FALSE)</f>
        <v>Louisiana</v>
      </c>
      <c r="I307" s="14" t="str">
        <f t="shared" si="106"/>
        <v>LA-Louisiana</v>
      </c>
      <c r="J307" s="15">
        <f t="shared" si="107"/>
        <v>786</v>
      </c>
      <c r="K307" s="15">
        <f t="shared" si="108"/>
        <v>461683</v>
      </c>
      <c r="L307" s="16">
        <f t="shared" si="100"/>
        <v>1.1871548353695516E-4</v>
      </c>
      <c r="M307" s="17">
        <f t="shared" si="109"/>
        <v>1.5808578932731661</v>
      </c>
      <c r="N307" s="17">
        <f t="shared" si="110"/>
        <v>1.8182888603470766</v>
      </c>
      <c r="O307" s="16">
        <f t="shared" si="111"/>
        <v>1.9142106726834029E-2</v>
      </c>
      <c r="P307" s="16">
        <f t="shared" si="112"/>
        <v>1.8288860347076552E-2</v>
      </c>
      <c r="Q307" s="16">
        <f t="shared" si="123"/>
        <v>732</v>
      </c>
      <c r="R307" s="16">
        <f t="shared" si="124"/>
        <v>842</v>
      </c>
      <c r="S307" s="17">
        <f t="shared" si="113"/>
        <v>1.5828087936704947</v>
      </c>
      <c r="T307" s="17">
        <f t="shared" si="114"/>
        <v>1.8206625741401046</v>
      </c>
      <c r="U307" s="16">
        <f t="shared" si="115"/>
        <v>1.7191206329505437E-2</v>
      </c>
      <c r="V307" s="16">
        <f t="shared" si="116"/>
        <v>2.0662574140104528E-2</v>
      </c>
      <c r="W307" s="16">
        <f t="shared" si="101"/>
        <v>1.7037124319018088E-3</v>
      </c>
      <c r="X307" s="16">
        <f t="shared" si="102"/>
        <v>1.1893125691468666E-4</v>
      </c>
      <c r="Y307" s="17">
        <f t="shared" si="117"/>
        <v>1.5847811749871221</v>
      </c>
      <c r="Z307" s="17">
        <f t="shared" si="118"/>
        <v>1.8226436888164954</v>
      </c>
      <c r="AA307" s="16">
        <f t="shared" si="119"/>
        <v>1.5218825012877968E-2</v>
      </c>
      <c r="AB307" s="16">
        <f t="shared" si="120"/>
        <v>2.2643688816495366E-2</v>
      </c>
      <c r="AC307" s="16">
        <f t="shared" si="103"/>
        <v>109.83678733014159</v>
      </c>
      <c r="AD307" s="17">
        <f t="shared" si="104"/>
        <v>1.5860441305732078</v>
      </c>
      <c r="AE307" s="17">
        <f t="shared" si="105"/>
        <v>1.82354302236472</v>
      </c>
      <c r="AF307" s="16">
        <f t="shared" si="121"/>
        <v>1.3955869426792278E-2</v>
      </c>
      <c r="AG307" s="16">
        <f t="shared" si="122"/>
        <v>2.3543022364719945E-2</v>
      </c>
    </row>
    <row r="308" spans="1:33" x14ac:dyDescent="0.25">
      <c r="A308" s="11" t="s">
        <v>34</v>
      </c>
      <c r="B308" s="12">
        <v>87386</v>
      </c>
      <c r="C308" s="11">
        <v>12.1</v>
      </c>
      <c r="D308" s="27">
        <v>11.4</v>
      </c>
      <c r="E308" s="27">
        <v>12.8</v>
      </c>
      <c r="F308" s="11">
        <v>2002</v>
      </c>
      <c r="G308" s="11" t="s">
        <v>8</v>
      </c>
      <c r="H308" s="14" t="str">
        <f>VLOOKUP(A308,'Data Key'!$A$1:$B$500,2,FALSE)</f>
        <v>Maine</v>
      </c>
      <c r="I308" s="14" t="str">
        <f t="shared" si="106"/>
        <v>ME-Maine</v>
      </c>
      <c r="J308" s="15">
        <f t="shared" si="107"/>
        <v>1057</v>
      </c>
      <c r="K308" s="15">
        <f t="shared" si="108"/>
        <v>86329</v>
      </c>
      <c r="L308" s="16">
        <f t="shared" si="100"/>
        <v>7.2477156972784512E-4</v>
      </c>
      <c r="M308" s="17">
        <f t="shared" si="109"/>
        <v>11.370987476343608</v>
      </c>
      <c r="N308" s="17">
        <f t="shared" si="110"/>
        <v>12.820530615799299</v>
      </c>
      <c r="O308" s="16">
        <f t="shared" si="111"/>
        <v>2.901252365639273E-2</v>
      </c>
      <c r="P308" s="16">
        <f t="shared" si="112"/>
        <v>2.0530615799298602E-2</v>
      </c>
      <c r="Q308" s="16">
        <f t="shared" si="123"/>
        <v>994</v>
      </c>
      <c r="R308" s="16">
        <f t="shared" si="124"/>
        <v>1121</v>
      </c>
      <c r="S308" s="17">
        <f t="shared" si="113"/>
        <v>11.374819765179778</v>
      </c>
      <c r="T308" s="17">
        <f t="shared" si="114"/>
        <v>12.828141807612203</v>
      </c>
      <c r="U308" s="16">
        <f t="shared" si="115"/>
        <v>2.518023482022258E-2</v>
      </c>
      <c r="V308" s="16">
        <f t="shared" si="116"/>
        <v>2.8141807612202641E-2</v>
      </c>
      <c r="W308" s="16">
        <f t="shared" si="101"/>
        <v>1.211720620764972E-2</v>
      </c>
      <c r="X308" s="16">
        <f t="shared" si="102"/>
        <v>7.2570697883096052E-4</v>
      </c>
      <c r="Y308" s="17">
        <f t="shared" si="117"/>
        <v>11.391499228818761</v>
      </c>
      <c r="Z308" s="17">
        <f t="shared" si="118"/>
        <v>12.842913186480681</v>
      </c>
      <c r="AA308" s="16">
        <f t="shared" si="119"/>
        <v>8.5007711812394859E-3</v>
      </c>
      <c r="AB308" s="16">
        <f t="shared" si="120"/>
        <v>4.291318648068021E-2</v>
      </c>
      <c r="AC308" s="16">
        <f t="shared" si="103"/>
        <v>126.69842957329767</v>
      </c>
      <c r="AD308" s="17">
        <f t="shared" si="104"/>
        <v>11.398024049432118</v>
      </c>
      <c r="AE308" s="17">
        <f t="shared" si="105"/>
        <v>12.847831343486998</v>
      </c>
      <c r="AF308" s="16">
        <f t="shared" si="121"/>
        <v>1.9759505678820233E-3</v>
      </c>
      <c r="AG308" s="16">
        <f t="shared" si="122"/>
        <v>4.7831343486997469E-2</v>
      </c>
    </row>
    <row r="309" spans="1:33" x14ac:dyDescent="0.25">
      <c r="A309" s="11" t="s">
        <v>13</v>
      </c>
      <c r="B309" s="12">
        <v>319183</v>
      </c>
      <c r="C309" s="11">
        <v>3.7</v>
      </c>
      <c r="D309" s="27">
        <v>3.5</v>
      </c>
      <c r="E309" s="27">
        <v>3.9</v>
      </c>
      <c r="F309" s="11">
        <v>2002</v>
      </c>
      <c r="G309" s="11" t="s">
        <v>8</v>
      </c>
      <c r="H309" s="14" t="str">
        <f>VLOOKUP(A309,'Data Key'!$A$1:$B$500,2,FALSE)</f>
        <v>Maryland</v>
      </c>
      <c r="I309" s="14" t="str">
        <f t="shared" si="106"/>
        <v>MD-Maryland</v>
      </c>
      <c r="J309" s="15">
        <f t="shared" si="107"/>
        <v>1181</v>
      </c>
      <c r="K309" s="15">
        <f t="shared" si="108"/>
        <v>318002</v>
      </c>
      <c r="L309" s="16">
        <f t="shared" si="100"/>
        <v>2.106339329703631E-4</v>
      </c>
      <c r="M309" s="17">
        <f t="shared" si="109"/>
        <v>3.4894378127053152</v>
      </c>
      <c r="N309" s="17">
        <f t="shared" si="110"/>
        <v>3.9107056786460417</v>
      </c>
      <c r="O309" s="16">
        <f t="shared" si="111"/>
        <v>1.0562187294684833E-2</v>
      </c>
      <c r="P309" s="16">
        <f t="shared" si="112"/>
        <v>1.0705678646041772E-2</v>
      </c>
      <c r="Q309" s="16">
        <f t="shared" si="123"/>
        <v>1114</v>
      </c>
      <c r="R309" s="16">
        <f t="shared" si="124"/>
        <v>1249</v>
      </c>
      <c r="S309" s="17">
        <f t="shared" si="113"/>
        <v>3.4901608168354832</v>
      </c>
      <c r="T309" s="17">
        <f t="shared" si="114"/>
        <v>3.9131156734537869</v>
      </c>
      <c r="U309" s="16">
        <f t="shared" si="115"/>
        <v>9.8391831645168182E-3</v>
      </c>
      <c r="V309" s="16">
        <f t="shared" si="116"/>
        <v>1.3115673453786947E-2</v>
      </c>
      <c r="W309" s="16">
        <f t="shared" si="101"/>
        <v>3.7060447855678897E-3</v>
      </c>
      <c r="X309" s="16">
        <f t="shared" si="102"/>
        <v>2.108865811002013E-4</v>
      </c>
      <c r="Y309" s="17">
        <f t="shared" si="117"/>
        <v>3.4951582044676885</v>
      </c>
      <c r="Z309" s="17">
        <f t="shared" si="118"/>
        <v>3.9169313666680909</v>
      </c>
      <c r="AA309" s="16">
        <f t="shared" si="119"/>
        <v>4.8417955323114548E-3</v>
      </c>
      <c r="AB309" s="16">
        <f t="shared" si="120"/>
        <v>1.693136666809103E-2</v>
      </c>
      <c r="AC309" s="16">
        <f t="shared" si="103"/>
        <v>134.48805451577778</v>
      </c>
      <c r="AD309" s="17">
        <f t="shared" si="104"/>
        <v>3.4969383357128767</v>
      </c>
      <c r="AE309" s="17">
        <f t="shared" si="105"/>
        <v>3.9182841966547302</v>
      </c>
      <c r="AF309" s="16">
        <f t="shared" si="121"/>
        <v>3.0616642871232891E-3</v>
      </c>
      <c r="AG309" s="16">
        <f t="shared" si="122"/>
        <v>1.8284196654730245E-2</v>
      </c>
    </row>
    <row r="310" spans="1:33" x14ac:dyDescent="0.25">
      <c r="A310" s="11" t="s">
        <v>28</v>
      </c>
      <c r="B310" s="12">
        <v>352027</v>
      </c>
      <c r="C310" s="11">
        <v>1.3</v>
      </c>
      <c r="D310" s="27">
        <v>1.2</v>
      </c>
      <c r="E310" s="27">
        <v>1.5</v>
      </c>
      <c r="F310" s="11">
        <v>2002</v>
      </c>
      <c r="G310" s="11" t="s">
        <v>8</v>
      </c>
      <c r="H310" s="14" t="str">
        <f>VLOOKUP(A310,'Data Key'!$A$1:$B$500,2,FALSE)</f>
        <v>Massachusetts</v>
      </c>
      <c r="I310" s="14" t="str">
        <f t="shared" si="106"/>
        <v>MA-Massachusetts</v>
      </c>
      <c r="J310" s="15">
        <f t="shared" si="107"/>
        <v>458</v>
      </c>
      <c r="K310" s="15">
        <f t="shared" si="108"/>
        <v>351569</v>
      </c>
      <c r="L310" s="16">
        <f t="shared" si="100"/>
        <v>1.190754290475002E-4</v>
      </c>
      <c r="M310" s="17">
        <f t="shared" si="109"/>
        <v>1.1819611391702787</v>
      </c>
      <c r="N310" s="17">
        <f t="shared" si="110"/>
        <v>1.4201119972652789</v>
      </c>
      <c r="O310" s="16">
        <f t="shared" si="111"/>
        <v>1.8038860829721282E-2</v>
      </c>
      <c r="P310" s="16">
        <f t="shared" si="112"/>
        <v>7.9888002734721075E-2</v>
      </c>
      <c r="Q310" s="16">
        <f t="shared" si="123"/>
        <v>416</v>
      </c>
      <c r="R310" s="16">
        <f t="shared" si="124"/>
        <v>500</v>
      </c>
      <c r="S310" s="17">
        <f t="shared" si="113"/>
        <v>1.1817275379445327</v>
      </c>
      <c r="T310" s="17">
        <f t="shared" si="114"/>
        <v>1.4203455984910249</v>
      </c>
      <c r="U310" s="16">
        <f t="shared" si="115"/>
        <v>1.8272462055467287E-2</v>
      </c>
      <c r="V310" s="16">
        <f t="shared" si="116"/>
        <v>7.965440150897507E-2</v>
      </c>
      <c r="W310" s="16">
        <f t="shared" si="101"/>
        <v>1.3064785105317172E-3</v>
      </c>
      <c r="X310" s="16">
        <f t="shared" si="102"/>
        <v>1.1944725328384784E-4</v>
      </c>
      <c r="Y310" s="17">
        <f t="shared" si="117"/>
        <v>1.1870312572478694</v>
      </c>
      <c r="Z310" s="17">
        <f t="shared" si="118"/>
        <v>1.4259257638155651</v>
      </c>
      <c r="AA310" s="16">
        <f t="shared" si="119"/>
        <v>1.2968742752130558E-2</v>
      </c>
      <c r="AB310" s="16">
        <f t="shared" si="120"/>
        <v>7.4074236184434872E-2</v>
      </c>
      <c r="AC310" s="16">
        <f t="shared" si="103"/>
        <v>83.877829699580687</v>
      </c>
      <c r="AD310" s="17">
        <f t="shared" si="104"/>
        <v>1.1887646344461249</v>
      </c>
      <c r="AE310" s="17">
        <f t="shared" si="105"/>
        <v>1.4270330468158761</v>
      </c>
      <c r="AF310" s="16">
        <f t="shared" si="121"/>
        <v>1.1235365553875054E-2</v>
      </c>
      <c r="AG310" s="16">
        <f t="shared" si="122"/>
        <v>7.2966953184123939E-2</v>
      </c>
    </row>
    <row r="311" spans="1:33" x14ac:dyDescent="0.25">
      <c r="A311" s="11" t="s">
        <v>49</v>
      </c>
      <c r="B311" s="12">
        <v>637087</v>
      </c>
      <c r="C311" s="11">
        <v>6.6</v>
      </c>
      <c r="D311" s="27">
        <v>6.4</v>
      </c>
      <c r="E311" s="27">
        <v>6.8</v>
      </c>
      <c r="F311" s="11">
        <v>2002</v>
      </c>
      <c r="G311" s="11" t="s">
        <v>8</v>
      </c>
      <c r="H311" s="14" t="str">
        <f>VLOOKUP(A311,'Data Key'!$A$1:$B$500,2,FALSE)</f>
        <v>Michigan</v>
      </c>
      <c r="I311" s="14" t="str">
        <f t="shared" si="106"/>
        <v>MI-Michigan</v>
      </c>
      <c r="J311" s="15">
        <f t="shared" si="107"/>
        <v>4205</v>
      </c>
      <c r="K311" s="15">
        <f t="shared" si="108"/>
        <v>632882</v>
      </c>
      <c r="L311" s="16">
        <f t="shared" si="100"/>
        <v>1.98835693430559E-4</v>
      </c>
      <c r="M311" s="17">
        <f t="shared" si="109"/>
        <v>6.401518732260123</v>
      </c>
      <c r="N311" s="17">
        <f t="shared" si="110"/>
        <v>6.799190119121242</v>
      </c>
      <c r="O311" s="16">
        <f t="shared" si="111"/>
        <v>1.5187322601226683E-3</v>
      </c>
      <c r="P311" s="16">
        <f t="shared" si="112"/>
        <v>8.0988087875777381E-4</v>
      </c>
      <c r="Q311" s="16">
        <f t="shared" si="123"/>
        <v>4079</v>
      </c>
      <c r="R311" s="16">
        <f t="shared" si="124"/>
        <v>4332</v>
      </c>
      <c r="S311" s="17">
        <f t="shared" si="113"/>
        <v>6.4025792395701062</v>
      </c>
      <c r="T311" s="17">
        <f t="shared" si="114"/>
        <v>6.7996992561455496</v>
      </c>
      <c r="U311" s="16">
        <f t="shared" si="115"/>
        <v>2.5792395701058624E-3</v>
      </c>
      <c r="V311" s="16">
        <f t="shared" si="116"/>
        <v>3.00743854450225E-4</v>
      </c>
      <c r="W311" s="16">
        <f t="shared" si="101"/>
        <v>6.6033294714726593E-3</v>
      </c>
      <c r="X311" s="16">
        <f t="shared" si="102"/>
        <v>1.9890185299941573E-4</v>
      </c>
      <c r="Y311" s="17">
        <f t="shared" si="117"/>
        <v>6.4044276184732443</v>
      </c>
      <c r="Z311" s="17">
        <f t="shared" si="118"/>
        <v>6.8022313244720749</v>
      </c>
      <c r="AA311" s="16">
        <f t="shared" si="119"/>
        <v>4.4276184732439106E-3</v>
      </c>
      <c r="AB311" s="16">
        <f t="shared" si="120"/>
        <v>2.2313244720750802E-3</v>
      </c>
      <c r="AC311" s="16">
        <f t="shared" si="103"/>
        <v>253.36543122337036</v>
      </c>
      <c r="AD311" s="17">
        <f t="shared" si="104"/>
        <v>6.4052686810793311</v>
      </c>
      <c r="AE311" s="17">
        <f t="shared" si="105"/>
        <v>6.8029598967358149</v>
      </c>
      <c r="AF311" s="16">
        <f t="shared" si="121"/>
        <v>5.2686810793307615E-3</v>
      </c>
      <c r="AG311" s="16">
        <f t="shared" si="122"/>
        <v>2.9598967358150929E-3</v>
      </c>
    </row>
    <row r="312" spans="1:33" x14ac:dyDescent="0.25">
      <c r="A312" s="11" t="s">
        <v>26</v>
      </c>
      <c r="B312" s="12">
        <v>235826</v>
      </c>
      <c r="C312" s="11">
        <v>7.4</v>
      </c>
      <c r="D312" s="27">
        <v>7.1</v>
      </c>
      <c r="E312" s="27">
        <v>7.8</v>
      </c>
      <c r="F312" s="11">
        <v>2002</v>
      </c>
      <c r="G312" s="11" t="s">
        <v>8</v>
      </c>
      <c r="H312" s="14" t="str">
        <f>VLOOKUP(A312,'Data Key'!$A$1:$B$500,2,FALSE)</f>
        <v>Minnesota</v>
      </c>
      <c r="I312" s="14" t="str">
        <f t="shared" si="106"/>
        <v>MN-Minnesota</v>
      </c>
      <c r="J312" s="15">
        <f t="shared" si="107"/>
        <v>1745</v>
      </c>
      <c r="K312" s="15">
        <f t="shared" si="108"/>
        <v>234081</v>
      </c>
      <c r="L312" s="16">
        <f t="shared" si="100"/>
        <v>3.4589267232802332E-4</v>
      </c>
      <c r="M312" s="17">
        <f t="shared" si="109"/>
        <v>7.0536307050773512</v>
      </c>
      <c r="N312" s="17">
        <f t="shared" si="110"/>
        <v>7.7454160497333984</v>
      </c>
      <c r="O312" s="16">
        <f t="shared" si="111"/>
        <v>4.6369294922648407E-2</v>
      </c>
      <c r="P312" s="16">
        <f t="shared" si="112"/>
        <v>5.4583950266601455E-2</v>
      </c>
      <c r="Q312" s="16">
        <f t="shared" si="123"/>
        <v>1664</v>
      </c>
      <c r="R312" s="16">
        <f t="shared" si="124"/>
        <v>1827</v>
      </c>
      <c r="S312" s="17">
        <f t="shared" si="113"/>
        <v>7.0560497994283917</v>
      </c>
      <c r="T312" s="17">
        <f t="shared" si="114"/>
        <v>7.7472373699252843</v>
      </c>
      <c r="U312" s="16">
        <f t="shared" si="115"/>
        <v>4.3950200571607922E-2</v>
      </c>
      <c r="V312" s="16">
        <f t="shared" si="116"/>
        <v>5.2762630074715489E-2</v>
      </c>
      <c r="W312" s="16">
        <f t="shared" si="101"/>
        <v>7.4075474019914692E-3</v>
      </c>
      <c r="X312" s="16">
        <f t="shared" si="102"/>
        <v>3.4616895250414185E-4</v>
      </c>
      <c r="Y312" s="17">
        <f t="shared" si="117"/>
        <v>7.0613784494873277</v>
      </c>
      <c r="Z312" s="17">
        <f t="shared" si="118"/>
        <v>7.7537163544956105</v>
      </c>
      <c r="AA312" s="16">
        <f t="shared" si="119"/>
        <v>3.8621550512671909E-2</v>
      </c>
      <c r="AB312" s="16">
        <f t="shared" si="120"/>
        <v>4.6283645504389348E-2</v>
      </c>
      <c r="AC312" s="16">
        <f t="shared" si="103"/>
        <v>163.16299791650121</v>
      </c>
      <c r="AD312" s="17">
        <f t="shared" si="104"/>
        <v>7.0637338351557863</v>
      </c>
      <c r="AE312" s="17">
        <f t="shared" si="105"/>
        <v>7.755601314297488</v>
      </c>
      <c r="AF312" s="16">
        <f t="shared" si="121"/>
        <v>3.62661648442133E-2</v>
      </c>
      <c r="AG312" s="16">
        <f t="shared" si="122"/>
        <v>4.439868570251182E-2</v>
      </c>
    </row>
    <row r="313" spans="1:33" x14ac:dyDescent="0.25">
      <c r="A313" s="11" t="s">
        <v>59</v>
      </c>
      <c r="B313" s="12">
        <v>285144</v>
      </c>
      <c r="C313" s="11">
        <v>1.8</v>
      </c>
      <c r="D313" s="27">
        <v>1.6</v>
      </c>
      <c r="E313" s="27">
        <v>1.9</v>
      </c>
      <c r="F313" s="11">
        <v>2002</v>
      </c>
      <c r="G313" s="11" t="s">
        <v>8</v>
      </c>
      <c r="H313" s="14" t="str">
        <f>VLOOKUP(A313,'Data Key'!$A$1:$B$500,2,FALSE)</f>
        <v>Mississippi</v>
      </c>
      <c r="I313" s="14" t="str">
        <f t="shared" si="106"/>
        <v>MS-Mississippi</v>
      </c>
      <c r="J313" s="15">
        <f t="shared" si="107"/>
        <v>513</v>
      </c>
      <c r="K313" s="15">
        <f t="shared" si="108"/>
        <v>284631</v>
      </c>
      <c r="L313" s="16">
        <f t="shared" si="100"/>
        <v>1.5554337442539234E-4</v>
      </c>
      <c r="M313" s="17">
        <f t="shared" si="109"/>
        <v>1.6435476111818799</v>
      </c>
      <c r="N313" s="17">
        <f t="shared" si="110"/>
        <v>1.9546343600326646</v>
      </c>
      <c r="O313" s="16">
        <f t="shared" si="111"/>
        <v>4.3547611181879775E-2</v>
      </c>
      <c r="P313" s="16">
        <f t="shared" si="112"/>
        <v>5.4634360032664642E-2</v>
      </c>
      <c r="Q313" s="16">
        <f t="shared" si="123"/>
        <v>469</v>
      </c>
      <c r="R313" s="16">
        <f t="shared" si="124"/>
        <v>558</v>
      </c>
      <c r="S313" s="17">
        <f t="shared" si="113"/>
        <v>1.6447829868417361</v>
      </c>
      <c r="T313" s="17">
        <f t="shared" si="114"/>
        <v>1.956905984344752</v>
      </c>
      <c r="U313" s="16">
        <f t="shared" si="115"/>
        <v>4.4782986841735983E-2</v>
      </c>
      <c r="V313" s="16">
        <f t="shared" si="116"/>
        <v>5.6905984344752136E-2</v>
      </c>
      <c r="W313" s="16">
        <f t="shared" si="101"/>
        <v>1.8058026558293578E-3</v>
      </c>
      <c r="X313" s="16">
        <f t="shared" si="102"/>
        <v>1.5597612998464303E-4</v>
      </c>
      <c r="Y313" s="17">
        <f t="shared" si="117"/>
        <v>1.6498265258447149</v>
      </c>
      <c r="Z313" s="17">
        <f t="shared" si="118"/>
        <v>1.961778785814001</v>
      </c>
      <c r="AA313" s="16">
        <f t="shared" si="119"/>
        <v>4.9826525844714808E-2</v>
      </c>
      <c r="AB313" s="16">
        <f t="shared" si="120"/>
        <v>6.1778785814001091E-2</v>
      </c>
      <c r="AC313" s="16">
        <f t="shared" si="103"/>
        <v>88.744539958925586</v>
      </c>
      <c r="AD313" s="17">
        <f t="shared" si="104"/>
        <v>1.6519446790163066</v>
      </c>
      <c r="AE313" s="17">
        <f t="shared" si="105"/>
        <v>1.9631675853686996</v>
      </c>
      <c r="AF313" s="16">
        <f t="shared" si="121"/>
        <v>5.1944679016306505E-2</v>
      </c>
      <c r="AG313" s="16">
        <f t="shared" si="122"/>
        <v>6.3167585368699708E-2</v>
      </c>
    </row>
    <row r="314" spans="1:33" x14ac:dyDescent="0.25">
      <c r="A314" s="11" t="s">
        <v>20</v>
      </c>
      <c r="B314" s="12">
        <v>436980</v>
      </c>
      <c r="C314" s="11">
        <v>3.4</v>
      </c>
      <c r="D314" s="27">
        <v>3.2</v>
      </c>
      <c r="E314" s="27">
        <v>3.6</v>
      </c>
      <c r="F314" s="11">
        <v>2002</v>
      </c>
      <c r="G314" s="11" t="s">
        <v>8</v>
      </c>
      <c r="H314" s="14" t="str">
        <f>VLOOKUP(A314,'Data Key'!$A$1:$B$500,2,FALSE)</f>
        <v>Missouri</v>
      </c>
      <c r="I314" s="14" t="str">
        <f t="shared" si="106"/>
        <v>MO-Missouri</v>
      </c>
      <c r="J314" s="15">
        <f t="shared" si="107"/>
        <v>1486</v>
      </c>
      <c r="K314" s="15">
        <f t="shared" si="108"/>
        <v>435494</v>
      </c>
      <c r="L314" s="16">
        <f t="shared" si="100"/>
        <v>1.7260614105998098E-4</v>
      </c>
      <c r="M314" s="17">
        <f t="shared" si="109"/>
        <v>3.2280071593198989</v>
      </c>
      <c r="N314" s="17">
        <f t="shared" si="110"/>
        <v>3.573219441439861</v>
      </c>
      <c r="O314" s="16">
        <f t="shared" si="111"/>
        <v>2.8007159319898722E-2</v>
      </c>
      <c r="P314" s="16">
        <f t="shared" si="112"/>
        <v>2.6780558560139056E-2</v>
      </c>
      <c r="Q314" s="16">
        <f t="shared" si="123"/>
        <v>1411</v>
      </c>
      <c r="R314" s="16">
        <f t="shared" si="124"/>
        <v>1562</v>
      </c>
      <c r="S314" s="17">
        <f t="shared" si="113"/>
        <v>3.2289807313835874</v>
      </c>
      <c r="T314" s="17">
        <f t="shared" si="114"/>
        <v>3.5745343036294566</v>
      </c>
      <c r="U314" s="16">
        <f t="shared" si="115"/>
        <v>2.8980731383587255E-2</v>
      </c>
      <c r="V314" s="16">
        <f t="shared" si="116"/>
        <v>2.5465696370543522E-2</v>
      </c>
      <c r="W314" s="16">
        <f t="shared" si="101"/>
        <v>3.4049788304370558E-3</v>
      </c>
      <c r="X314" s="16">
        <f t="shared" si="102"/>
        <v>1.7277092082395367E-4</v>
      </c>
      <c r="Y314" s="17">
        <f t="shared" si="117"/>
        <v>3.2322079096131024</v>
      </c>
      <c r="Z314" s="17">
        <f t="shared" si="118"/>
        <v>3.5777497512610092</v>
      </c>
      <c r="AA314" s="16">
        <f t="shared" si="119"/>
        <v>3.220790961310227E-2</v>
      </c>
      <c r="AB314" s="16">
        <f t="shared" si="120"/>
        <v>2.2250248738990841E-2</v>
      </c>
      <c r="AC314" s="16">
        <f t="shared" si="103"/>
        <v>150.8744809861862</v>
      </c>
      <c r="AD314" s="17">
        <f t="shared" si="104"/>
        <v>3.2334913899794779</v>
      </c>
      <c r="AE314" s="17">
        <f t="shared" si="105"/>
        <v>3.5787546850306389</v>
      </c>
      <c r="AF314" s="16">
        <f t="shared" si="121"/>
        <v>3.3491389979477759E-2</v>
      </c>
      <c r="AG314" s="16">
        <f t="shared" si="122"/>
        <v>2.1245314969361218E-2</v>
      </c>
    </row>
    <row r="315" spans="1:33" x14ac:dyDescent="0.25">
      <c r="A315" s="11" t="s">
        <v>50</v>
      </c>
      <c r="B315" s="12">
        <v>38320</v>
      </c>
      <c r="C315" s="11">
        <v>7.3</v>
      </c>
      <c r="D315" s="27">
        <v>6.5</v>
      </c>
      <c r="E315" s="27">
        <v>8.1999999999999993</v>
      </c>
      <c r="F315" s="11">
        <v>2002</v>
      </c>
      <c r="G315" s="11" t="s">
        <v>8</v>
      </c>
      <c r="H315" s="14" t="str">
        <f>VLOOKUP(A315,'Data Key'!$A$1:$B$500,2,FALSE)</f>
        <v>Montana</v>
      </c>
      <c r="I315" s="14" t="str">
        <f t="shared" si="106"/>
        <v>MT-Montana</v>
      </c>
      <c r="J315" s="15">
        <f t="shared" si="107"/>
        <v>280</v>
      </c>
      <c r="K315" s="15">
        <f t="shared" si="108"/>
        <v>38040</v>
      </c>
      <c r="L315" s="16">
        <f t="shared" si="100"/>
        <v>8.5272522481002187E-4</v>
      </c>
      <c r="M315" s="17">
        <f t="shared" si="109"/>
        <v>6.4541641280083493</v>
      </c>
      <c r="N315" s="17">
        <f t="shared" si="110"/>
        <v>8.1596145776283944</v>
      </c>
      <c r="O315" s="16">
        <f t="shared" si="111"/>
        <v>4.5835871991650734E-2</v>
      </c>
      <c r="P315" s="16">
        <f t="shared" si="112"/>
        <v>4.0385422371604918E-2</v>
      </c>
      <c r="Q315" s="16">
        <f t="shared" si="123"/>
        <v>248</v>
      </c>
      <c r="R315" s="16">
        <f t="shared" si="124"/>
        <v>313</v>
      </c>
      <c r="S315" s="17">
        <f t="shared" si="113"/>
        <v>6.4718162839248432</v>
      </c>
      <c r="T315" s="17">
        <f t="shared" si="114"/>
        <v>8.1680584551148225</v>
      </c>
      <c r="U315" s="16">
        <f t="shared" si="115"/>
        <v>2.8183716075156795E-2</v>
      </c>
      <c r="V315" s="16">
        <f t="shared" si="116"/>
        <v>3.1941544885176754E-2</v>
      </c>
      <c r="W315" s="16">
        <f t="shared" si="101"/>
        <v>7.3562753283298431E-3</v>
      </c>
      <c r="X315" s="16">
        <f t="shared" si="102"/>
        <v>8.5696185046277989E-4</v>
      </c>
      <c r="Y315" s="17">
        <f t="shared" si="117"/>
        <v>6.4993134778670631</v>
      </c>
      <c r="Z315" s="17">
        <f t="shared" si="118"/>
        <v>8.2132371787926228</v>
      </c>
      <c r="AA315" s="16">
        <f t="shared" si="119"/>
        <v>6.8652213293685094E-4</v>
      </c>
      <c r="AB315" s="16">
        <f t="shared" si="120"/>
        <v>1.3237178792623538E-2</v>
      </c>
      <c r="AC315" s="16">
        <f t="shared" si="103"/>
        <v>65.407817081106899</v>
      </c>
      <c r="AD315" s="17">
        <f t="shared" si="104"/>
        <v>6.5159652937745438</v>
      </c>
      <c r="AE315" s="17">
        <f t="shared" si="105"/>
        <v>8.2226787805054649</v>
      </c>
      <c r="AF315" s="16">
        <f t="shared" si="121"/>
        <v>1.5965293774543809E-2</v>
      </c>
      <c r="AG315" s="16">
        <f t="shared" si="122"/>
        <v>2.2678780505465568E-2</v>
      </c>
    </row>
    <row r="316" spans="1:33" x14ac:dyDescent="0.25">
      <c r="A316" s="11" t="s">
        <v>51</v>
      </c>
      <c r="B316" s="12">
        <v>112447</v>
      </c>
      <c r="C316" s="11">
        <v>1.2</v>
      </c>
      <c r="D316" s="27">
        <v>1</v>
      </c>
      <c r="E316" s="27">
        <v>1.4</v>
      </c>
      <c r="F316" s="11">
        <v>2002</v>
      </c>
      <c r="G316" s="11" t="s">
        <v>8</v>
      </c>
      <c r="H316" s="14" t="str">
        <f>VLOOKUP(A316,'Data Key'!$A$1:$B$500,2,FALSE)</f>
        <v>Nebraska</v>
      </c>
      <c r="I316" s="14" t="str">
        <f t="shared" si="106"/>
        <v>NE-Nebraska</v>
      </c>
      <c r="J316" s="15">
        <f t="shared" si="107"/>
        <v>135</v>
      </c>
      <c r="K316" s="15">
        <f t="shared" si="108"/>
        <v>112312</v>
      </c>
      <c r="L316" s="16">
        <f t="shared" si="100"/>
        <v>2.0239801359002595E-4</v>
      </c>
      <c r="M316" s="17">
        <f t="shared" si="109"/>
        <v>0.99816758620365476</v>
      </c>
      <c r="N316" s="17">
        <f t="shared" si="110"/>
        <v>1.4029636133837067</v>
      </c>
      <c r="O316" s="16">
        <f t="shared" si="111"/>
        <v>1.8324137963452447E-3</v>
      </c>
      <c r="P316" s="16">
        <f t="shared" si="112"/>
        <v>2.9636133837067646E-3</v>
      </c>
      <c r="Q316" s="16">
        <f t="shared" si="123"/>
        <v>113</v>
      </c>
      <c r="R316" s="16">
        <f t="shared" si="124"/>
        <v>158</v>
      </c>
      <c r="S316" s="17">
        <f t="shared" si="113"/>
        <v>1.0049178724198955</v>
      </c>
      <c r="T316" s="17">
        <f t="shared" si="114"/>
        <v>1.4051064056844558</v>
      </c>
      <c r="U316" s="16">
        <f t="shared" si="115"/>
        <v>4.9178724198954971E-3</v>
      </c>
      <c r="V316" s="16">
        <f t="shared" si="116"/>
        <v>5.1064056844558614E-3</v>
      </c>
      <c r="W316" s="16">
        <f t="shared" si="101"/>
        <v>1.2176052009400676E-3</v>
      </c>
      <c r="X316" s="16">
        <f t="shared" si="102"/>
        <v>2.0453501108143763E-4</v>
      </c>
      <c r="Y316" s="17">
        <f t="shared" si="117"/>
        <v>1.0130701898586298</v>
      </c>
      <c r="Z316" s="17">
        <f t="shared" si="118"/>
        <v>1.4221402120215052</v>
      </c>
      <c r="AA316" s="16">
        <f t="shared" si="119"/>
        <v>1.3070189858629844E-2</v>
      </c>
      <c r="AB316" s="16">
        <f t="shared" si="120"/>
        <v>2.214021202150529E-2</v>
      </c>
      <c r="AC316" s="16">
        <f t="shared" si="103"/>
        <v>45.595938704519327</v>
      </c>
      <c r="AD316" s="17">
        <f t="shared" si="104"/>
        <v>1.0193143828102174</v>
      </c>
      <c r="AE316" s="17">
        <f t="shared" si="105"/>
        <v>1.4247887937884265</v>
      </c>
      <c r="AF316" s="16">
        <f t="shared" si="121"/>
        <v>1.9314382810217356E-2</v>
      </c>
      <c r="AG316" s="16">
        <f t="shared" si="122"/>
        <v>2.4788793788426577E-2</v>
      </c>
    </row>
    <row r="317" spans="1:33" x14ac:dyDescent="0.25">
      <c r="A317" s="11" t="s">
        <v>29</v>
      </c>
      <c r="B317" s="12">
        <v>78225</v>
      </c>
      <c r="C317" s="11">
        <v>3.8</v>
      </c>
      <c r="D317" s="27">
        <v>3.4</v>
      </c>
      <c r="E317" s="27">
        <v>4.3</v>
      </c>
      <c r="F317" s="11">
        <v>2002</v>
      </c>
      <c r="G317" s="11" t="s">
        <v>8</v>
      </c>
      <c r="H317" s="14" t="str">
        <f>VLOOKUP(A317,'Data Key'!$A$1:$B$500,2,FALSE)</f>
        <v>Nevada</v>
      </c>
      <c r="I317" s="14" t="str">
        <f t="shared" si="106"/>
        <v>NV-Nevada</v>
      </c>
      <c r="J317" s="15">
        <f t="shared" si="107"/>
        <v>297</v>
      </c>
      <c r="K317" s="15">
        <f t="shared" si="108"/>
        <v>77928</v>
      </c>
      <c r="L317" s="16">
        <f t="shared" si="100"/>
        <v>4.3097762457820169E-4</v>
      </c>
      <c r="M317" s="17">
        <f t="shared" si="109"/>
        <v>3.3657625480008972</v>
      </c>
      <c r="N317" s="17">
        <f t="shared" si="110"/>
        <v>4.2277177971573012</v>
      </c>
      <c r="O317" s="16">
        <f t="shared" si="111"/>
        <v>3.4237451999102664E-2</v>
      </c>
      <c r="P317" s="16">
        <f t="shared" si="112"/>
        <v>7.2282202842698595E-2</v>
      </c>
      <c r="Q317" s="16">
        <f t="shared" si="123"/>
        <v>264</v>
      </c>
      <c r="R317" s="16">
        <f t="shared" si="124"/>
        <v>331</v>
      </c>
      <c r="S317" s="17">
        <f t="shared" si="113"/>
        <v>3.3748801534036432</v>
      </c>
      <c r="T317" s="17">
        <f t="shared" si="114"/>
        <v>4.2313838286992649</v>
      </c>
      <c r="U317" s="16">
        <f t="shared" si="115"/>
        <v>2.5119846596356687E-2</v>
      </c>
      <c r="V317" s="16">
        <f t="shared" si="116"/>
        <v>6.8616171300734941E-2</v>
      </c>
      <c r="W317" s="16">
        <f t="shared" si="101"/>
        <v>3.8211064338425308E-3</v>
      </c>
      <c r="X317" s="16">
        <f t="shared" si="102"/>
        <v>4.3302846161289343E-4</v>
      </c>
      <c r="Y317" s="17">
        <f t="shared" si="117"/>
        <v>3.3880779722296372</v>
      </c>
      <c r="Z317" s="17">
        <f t="shared" si="118"/>
        <v>4.2541348954554241</v>
      </c>
      <c r="AA317" s="16">
        <f t="shared" si="119"/>
        <v>1.1922027770362664E-2</v>
      </c>
      <c r="AB317" s="16">
        <f t="shared" si="120"/>
        <v>4.5865104544575708E-2</v>
      </c>
      <c r="AC317" s="16">
        <f t="shared" si="103"/>
        <v>67.479317225442585</v>
      </c>
      <c r="AD317" s="17">
        <f t="shared" si="104"/>
        <v>3.3962035720224626</v>
      </c>
      <c r="AE317" s="17">
        <f t="shared" si="105"/>
        <v>4.25879230486166</v>
      </c>
      <c r="AF317" s="16">
        <f t="shared" si="121"/>
        <v>3.79642797753732E-3</v>
      </c>
      <c r="AG317" s="16">
        <f t="shared" si="122"/>
        <v>4.1207695138339773E-2</v>
      </c>
    </row>
    <row r="318" spans="1:33" x14ac:dyDescent="0.25">
      <c r="A318" s="11" t="s">
        <v>35</v>
      </c>
      <c r="B318" s="12">
        <v>50451</v>
      </c>
      <c r="C318" s="11">
        <v>5</v>
      </c>
      <c r="D318" s="27">
        <v>4.4000000000000004</v>
      </c>
      <c r="E318" s="27">
        <v>5.6</v>
      </c>
      <c r="F318" s="11">
        <v>2002</v>
      </c>
      <c r="G318" s="11" t="s">
        <v>8</v>
      </c>
      <c r="H318" s="14" t="str">
        <f>VLOOKUP(A318,'Data Key'!$A$1:$B$500,2,FALSE)</f>
        <v>New Hampshire</v>
      </c>
      <c r="I318" s="14" t="str">
        <f t="shared" si="106"/>
        <v>NH-New Hampshire</v>
      </c>
      <c r="J318" s="15">
        <f t="shared" si="107"/>
        <v>252</v>
      </c>
      <c r="K318" s="15">
        <f t="shared" si="108"/>
        <v>50199</v>
      </c>
      <c r="L318" s="16">
        <f t="shared" si="100"/>
        <v>6.1516444441310253E-4</v>
      </c>
      <c r="M318" s="17">
        <f t="shared" si="109"/>
        <v>4.3797811463581411</v>
      </c>
      <c r="N318" s="17">
        <f t="shared" si="110"/>
        <v>5.6101100351843458</v>
      </c>
      <c r="O318" s="16">
        <f t="shared" si="111"/>
        <v>2.0218853641859269E-2</v>
      </c>
      <c r="P318" s="16">
        <f t="shared" si="112"/>
        <v>1.0110035184346167E-2</v>
      </c>
      <c r="Q318" s="16">
        <f t="shared" si="123"/>
        <v>222</v>
      </c>
      <c r="R318" s="16">
        <f t="shared" si="124"/>
        <v>284</v>
      </c>
      <c r="S318" s="17">
        <f t="shared" si="113"/>
        <v>4.4003092109175244</v>
      </c>
      <c r="T318" s="17">
        <f t="shared" si="114"/>
        <v>5.629224395948544</v>
      </c>
      <c r="U318" s="16">
        <f t="shared" si="115"/>
        <v>3.0921091752400542E-4</v>
      </c>
      <c r="V318" s="16">
        <f t="shared" si="116"/>
        <v>2.9224395948544313E-2</v>
      </c>
      <c r="W318" s="16">
        <f t="shared" si="101"/>
        <v>5.0326335802201938E-3</v>
      </c>
      <c r="X318" s="16">
        <f t="shared" si="102"/>
        <v>6.1859462553174335E-4</v>
      </c>
      <c r="Y318" s="17">
        <f t="shared" si="117"/>
        <v>4.4140389546884498</v>
      </c>
      <c r="Z318" s="17">
        <f t="shared" si="118"/>
        <v>5.6512282057519378</v>
      </c>
      <c r="AA318" s="16">
        <f t="shared" si="119"/>
        <v>1.4038954688449401E-2</v>
      </c>
      <c r="AB318" s="16">
        <f t="shared" si="120"/>
        <v>5.1228205751938205E-2</v>
      </c>
      <c r="AC318" s="16">
        <f t="shared" si="103"/>
        <v>62.128895644758202</v>
      </c>
      <c r="AD318" s="17">
        <f t="shared" si="104"/>
        <v>4.4268552854390153</v>
      </c>
      <c r="AE318" s="17">
        <f t="shared" si="105"/>
        <v>5.6582315785439192</v>
      </c>
      <c r="AF318" s="16">
        <f t="shared" si="121"/>
        <v>2.6855285439014942E-2</v>
      </c>
      <c r="AG318" s="16">
        <f t="shared" si="122"/>
        <v>5.8231578543919582E-2</v>
      </c>
    </row>
    <row r="319" spans="1:33" x14ac:dyDescent="0.25">
      <c r="A319" s="11" t="s">
        <v>14</v>
      </c>
      <c r="B319" s="12">
        <v>367563</v>
      </c>
      <c r="C319" s="11">
        <v>2.5</v>
      </c>
      <c r="D319" s="27">
        <v>2.4</v>
      </c>
      <c r="E319" s="27">
        <v>2.7</v>
      </c>
      <c r="F319" s="11">
        <v>2002</v>
      </c>
      <c r="G319" s="11" t="s">
        <v>8</v>
      </c>
      <c r="H319" s="14" t="str">
        <f>VLOOKUP(A319,'Data Key'!$A$1:$B$500,2,FALSE)</f>
        <v>New Jersey</v>
      </c>
      <c r="I319" s="14" t="str">
        <f t="shared" si="106"/>
        <v>NJ-New Jersey</v>
      </c>
      <c r="J319" s="15">
        <f t="shared" si="107"/>
        <v>919</v>
      </c>
      <c r="K319" s="15">
        <f t="shared" si="108"/>
        <v>366644</v>
      </c>
      <c r="L319" s="16">
        <f t="shared" si="100"/>
        <v>1.6144717739582573E-4</v>
      </c>
      <c r="M319" s="17">
        <f t="shared" si="109"/>
        <v>2.3388044801431538</v>
      </c>
      <c r="N319" s="17">
        <f t="shared" si="110"/>
        <v>2.6616988349348056</v>
      </c>
      <c r="O319" s="16">
        <f t="shared" si="111"/>
        <v>6.1195519856846126E-2</v>
      </c>
      <c r="P319" s="16">
        <f t="shared" si="112"/>
        <v>3.8301165065194542E-2</v>
      </c>
      <c r="Q319" s="16">
        <f t="shared" si="123"/>
        <v>860</v>
      </c>
      <c r="R319" s="16">
        <f t="shared" si="124"/>
        <v>979</v>
      </c>
      <c r="S319" s="17">
        <f t="shared" si="113"/>
        <v>2.3397349570005685</v>
      </c>
      <c r="T319" s="17">
        <f t="shared" si="114"/>
        <v>2.6634889801204147</v>
      </c>
      <c r="U319" s="16">
        <f t="shared" si="115"/>
        <v>6.0265042999431362E-2</v>
      </c>
      <c r="V319" s="16">
        <f t="shared" si="116"/>
        <v>3.6511019879585493E-2</v>
      </c>
      <c r="W319" s="16">
        <f t="shared" si="101"/>
        <v>2.5054510514477945E-3</v>
      </c>
      <c r="X319" s="16">
        <f t="shared" si="102"/>
        <v>1.6169730648336818E-4</v>
      </c>
      <c r="Y319" s="17">
        <f t="shared" si="117"/>
        <v>2.3437537449644261</v>
      </c>
      <c r="Z319" s="17">
        <f t="shared" si="118"/>
        <v>2.667148357931163</v>
      </c>
      <c r="AA319" s="16">
        <f t="shared" si="119"/>
        <v>5.6246255035573789E-2</v>
      </c>
      <c r="AB319" s="16">
        <f t="shared" si="120"/>
        <v>3.2851642068837172E-2</v>
      </c>
      <c r="AC319" s="16">
        <f t="shared" si="103"/>
        <v>118.7139771081569</v>
      </c>
      <c r="AD319" s="17">
        <f t="shared" si="104"/>
        <v>2.3453251045030608</v>
      </c>
      <c r="AE319" s="17">
        <f t="shared" si="105"/>
        <v>2.6682975920021996</v>
      </c>
      <c r="AF319" s="16">
        <f t="shared" si="121"/>
        <v>5.4674895496939158E-2</v>
      </c>
      <c r="AG319" s="16">
        <f t="shared" si="122"/>
        <v>3.1702407997800552E-2</v>
      </c>
    </row>
    <row r="320" spans="1:33" x14ac:dyDescent="0.25">
      <c r="A320" s="11" t="s">
        <v>60</v>
      </c>
      <c r="B320" s="12">
        <v>212060</v>
      </c>
      <c r="C320" s="11">
        <v>1.6</v>
      </c>
      <c r="D320" s="27">
        <v>1.5</v>
      </c>
      <c r="E320" s="27">
        <v>1.8</v>
      </c>
      <c r="F320" s="11">
        <v>2002</v>
      </c>
      <c r="G320" s="11" t="s">
        <v>8</v>
      </c>
      <c r="H320" s="14" t="str">
        <f>VLOOKUP(A320,'Data Key'!$A$1:$B$500,2,FALSE)</f>
        <v>New Mexico</v>
      </c>
      <c r="I320" s="14" t="str">
        <f t="shared" si="106"/>
        <v>NM-New Mexico</v>
      </c>
      <c r="J320" s="15">
        <f t="shared" si="107"/>
        <v>339</v>
      </c>
      <c r="K320" s="15">
        <f t="shared" si="108"/>
        <v>211721</v>
      </c>
      <c r="L320" s="16">
        <f t="shared" si="100"/>
        <v>1.7003634959890553E-4</v>
      </c>
      <c r="M320" s="17">
        <f t="shared" si="109"/>
        <v>1.4285678190326139</v>
      </c>
      <c r="N320" s="17">
        <f t="shared" si="110"/>
        <v>1.7686405182304248</v>
      </c>
      <c r="O320" s="16">
        <f t="shared" si="111"/>
        <v>7.1432180967386127E-2</v>
      </c>
      <c r="P320" s="16">
        <f t="shared" si="112"/>
        <v>3.1359481769575259E-2</v>
      </c>
      <c r="Q320" s="16">
        <f t="shared" si="123"/>
        <v>304</v>
      </c>
      <c r="R320" s="16">
        <f t="shared" si="124"/>
        <v>376</v>
      </c>
      <c r="S320" s="17">
        <f t="shared" si="113"/>
        <v>1.4335565406017166</v>
      </c>
      <c r="T320" s="17">
        <f t="shared" si="114"/>
        <v>1.7730830896915968</v>
      </c>
      <c r="U320" s="16">
        <f t="shared" si="115"/>
        <v>6.6443459398283444E-2</v>
      </c>
      <c r="V320" s="16">
        <f t="shared" si="116"/>
        <v>2.6916910308403263E-2</v>
      </c>
      <c r="W320" s="16">
        <f t="shared" si="101"/>
        <v>1.6076325273799601E-3</v>
      </c>
      <c r="X320" s="16">
        <f t="shared" si="102"/>
        <v>1.7075235226363328E-4</v>
      </c>
      <c r="Y320" s="17">
        <f t="shared" si="117"/>
        <v>1.4368801751163267</v>
      </c>
      <c r="Z320" s="17">
        <f t="shared" si="118"/>
        <v>1.7783848796435935</v>
      </c>
      <c r="AA320" s="16">
        <f t="shared" si="119"/>
        <v>6.3119824883673292E-2</v>
      </c>
      <c r="AB320" s="16">
        <f t="shared" si="120"/>
        <v>2.1615120356406559E-2</v>
      </c>
      <c r="AC320" s="16">
        <f t="shared" si="103"/>
        <v>72.165015324032723</v>
      </c>
      <c r="AD320" s="17">
        <f t="shared" si="104"/>
        <v>1.4398410386601543</v>
      </c>
      <c r="AE320" s="17">
        <f t="shared" si="105"/>
        <v>1.7801395771926936</v>
      </c>
      <c r="AF320" s="16">
        <f t="shared" si="121"/>
        <v>6.0158961339845662E-2</v>
      </c>
      <c r="AG320" s="16">
        <f t="shared" si="122"/>
        <v>1.9860422807306488E-2</v>
      </c>
    </row>
    <row r="321" spans="1:33" x14ac:dyDescent="0.25">
      <c r="A321" s="11" t="s">
        <v>36</v>
      </c>
      <c r="B321" s="12">
        <v>1213599</v>
      </c>
      <c r="C321" s="11">
        <v>2.5</v>
      </c>
      <c r="D321" s="27">
        <v>2.4</v>
      </c>
      <c r="E321" s="27">
        <v>2.6</v>
      </c>
      <c r="F321" s="11">
        <v>2002</v>
      </c>
      <c r="G321" s="11" t="s">
        <v>8</v>
      </c>
      <c r="H321" s="14" t="str">
        <f>VLOOKUP(A321,'Data Key'!$A$1:$B$500,2,FALSE)</f>
        <v>New York</v>
      </c>
      <c r="I321" s="14" t="str">
        <f t="shared" si="106"/>
        <v>NY-New York</v>
      </c>
      <c r="J321" s="15">
        <f t="shared" si="107"/>
        <v>3034</v>
      </c>
      <c r="K321" s="15">
        <f t="shared" si="108"/>
        <v>1210565</v>
      </c>
      <c r="L321" s="16">
        <f t="shared" si="100"/>
        <v>8.8845844759812185E-5</v>
      </c>
      <c r="M321" s="17">
        <f t="shared" si="109"/>
        <v>2.4111562152287016</v>
      </c>
      <c r="N321" s="17">
        <f t="shared" si="110"/>
        <v>2.5888479047483259</v>
      </c>
      <c r="O321" s="16">
        <f t="shared" si="111"/>
        <v>1.1156215228701694E-2</v>
      </c>
      <c r="P321" s="16">
        <f t="shared" si="112"/>
        <v>1.1152095251674154E-2</v>
      </c>
      <c r="Q321" s="16">
        <f t="shared" si="123"/>
        <v>2927</v>
      </c>
      <c r="R321" s="16">
        <f t="shared" si="124"/>
        <v>3142</v>
      </c>
      <c r="S321" s="17">
        <f t="shared" si="113"/>
        <v>2.4118345516105402</v>
      </c>
      <c r="T321" s="17">
        <f t="shared" si="114"/>
        <v>2.5889935637718886</v>
      </c>
      <c r="U321" s="16">
        <f t="shared" si="115"/>
        <v>1.1834551610540256E-2</v>
      </c>
      <c r="V321" s="16">
        <f t="shared" si="116"/>
        <v>1.1006436228111482E-2</v>
      </c>
      <c r="W321" s="16">
        <f t="shared" si="101"/>
        <v>2.5015768138454543E-3</v>
      </c>
      <c r="X321" s="16">
        <f t="shared" si="102"/>
        <v>8.8887561957972944E-5</v>
      </c>
      <c r="Y321" s="17">
        <f t="shared" si="117"/>
        <v>2.4126892518874814</v>
      </c>
      <c r="Z321" s="17">
        <f t="shared" si="118"/>
        <v>2.5904643758034274</v>
      </c>
      <c r="AA321" s="16">
        <f t="shared" si="119"/>
        <v>1.268925188748149E-2</v>
      </c>
      <c r="AB321" s="16">
        <f t="shared" si="120"/>
        <v>9.5356241965727229E-3</v>
      </c>
      <c r="AC321" s="16">
        <f t="shared" si="103"/>
        <v>215.66294672699735</v>
      </c>
      <c r="AD321" s="17">
        <f t="shared" si="104"/>
        <v>2.413136452883148</v>
      </c>
      <c r="AE321" s="17">
        <f t="shared" si="105"/>
        <v>2.5908411676049417</v>
      </c>
      <c r="AF321" s="16">
        <f t="shared" si="121"/>
        <v>1.3136452883148131E-2</v>
      </c>
      <c r="AG321" s="16">
        <f t="shared" si="122"/>
        <v>9.158832395058436E-3</v>
      </c>
    </row>
    <row r="322" spans="1:33" x14ac:dyDescent="0.25">
      <c r="A322" s="11" t="s">
        <v>21</v>
      </c>
      <c r="B322" s="12">
        <v>506880</v>
      </c>
      <c r="C322" s="11">
        <v>3.7</v>
      </c>
      <c r="D322" s="27">
        <v>3.5</v>
      </c>
      <c r="E322" s="27">
        <v>3.9</v>
      </c>
      <c r="F322" s="11">
        <v>2002</v>
      </c>
      <c r="G322" s="11" t="s">
        <v>8</v>
      </c>
      <c r="H322" s="14" t="str">
        <f>VLOOKUP(A322,'Data Key'!$A$1:$B$500,2,FALSE)</f>
        <v>North Carolina</v>
      </c>
      <c r="I322" s="14" t="str">
        <f t="shared" si="106"/>
        <v>NC-North Carolina</v>
      </c>
      <c r="J322" s="15">
        <f t="shared" si="107"/>
        <v>1875</v>
      </c>
      <c r="K322" s="15">
        <f t="shared" si="108"/>
        <v>505005</v>
      </c>
      <c r="L322" s="16">
        <f t="shared" si="100"/>
        <v>1.6712400426058957E-4</v>
      </c>
      <c r="M322" s="17">
        <f t="shared" si="109"/>
        <v>3.5319763745272894</v>
      </c>
      <c r="N322" s="17">
        <f t="shared" si="110"/>
        <v>3.8662243830484684</v>
      </c>
      <c r="O322" s="16">
        <f t="shared" si="111"/>
        <v>3.1976374527289408E-2</v>
      </c>
      <c r="P322" s="16">
        <f t="shared" si="112"/>
        <v>3.3775616951531529E-2</v>
      </c>
      <c r="Q322" s="16">
        <f t="shared" si="123"/>
        <v>1791</v>
      </c>
      <c r="R322" s="16">
        <f t="shared" si="124"/>
        <v>1961</v>
      </c>
      <c r="S322" s="17">
        <f t="shared" si="113"/>
        <v>3.5333806818181817</v>
      </c>
      <c r="T322" s="17">
        <f t="shared" si="114"/>
        <v>3.8687657828282829</v>
      </c>
      <c r="U322" s="16">
        <f t="shared" si="115"/>
        <v>3.3380681818181657E-2</v>
      </c>
      <c r="V322" s="16">
        <f t="shared" si="116"/>
        <v>3.1234217171717038E-2</v>
      </c>
      <c r="W322" s="16">
        <f t="shared" si="101"/>
        <v>3.7028616339564819E-3</v>
      </c>
      <c r="X322" s="16">
        <f t="shared" si="102"/>
        <v>1.6725029723983295E-4</v>
      </c>
      <c r="Y322" s="17">
        <f t="shared" si="117"/>
        <v>3.5356113367166491</v>
      </c>
      <c r="Z322" s="17">
        <f t="shared" si="118"/>
        <v>3.8701119311963148</v>
      </c>
      <c r="AA322" s="16">
        <f t="shared" si="119"/>
        <v>3.5611336716649067E-2</v>
      </c>
      <c r="AB322" s="16">
        <f t="shared" si="120"/>
        <v>2.9888068803685108E-2</v>
      </c>
      <c r="AC322" s="16">
        <f t="shared" si="103"/>
        <v>169.44467330749481</v>
      </c>
      <c r="AD322" s="17">
        <f t="shared" si="104"/>
        <v>3.53670455857733</v>
      </c>
      <c r="AE322" s="17">
        <f t="shared" si="105"/>
        <v>3.8709915479195627</v>
      </c>
      <c r="AF322" s="16">
        <f t="shared" si="121"/>
        <v>3.6704558577330015E-2</v>
      </c>
      <c r="AG322" s="16">
        <f t="shared" si="122"/>
        <v>2.900845208043723E-2</v>
      </c>
    </row>
    <row r="323" spans="1:33" x14ac:dyDescent="0.25">
      <c r="A323" s="11" t="s">
        <v>57</v>
      </c>
      <c r="B323" s="12">
        <v>23278</v>
      </c>
      <c r="C323" s="11">
        <v>3.5</v>
      </c>
      <c r="D323" s="27">
        <v>2.8</v>
      </c>
      <c r="E323" s="27">
        <v>4.3</v>
      </c>
      <c r="F323" s="11">
        <v>2002</v>
      </c>
      <c r="G323" s="11" t="s">
        <v>8</v>
      </c>
      <c r="H323" s="14" t="str">
        <f>VLOOKUP(A323,'Data Key'!$A$1:$B$500,2,FALSE)</f>
        <v>North Dakota</v>
      </c>
      <c r="I323" s="14" t="str">
        <f t="shared" si="106"/>
        <v>ND-North Dakota</v>
      </c>
      <c r="J323" s="15">
        <f t="shared" si="107"/>
        <v>81</v>
      </c>
      <c r="K323" s="15">
        <f t="shared" si="108"/>
        <v>23197</v>
      </c>
      <c r="L323" s="16">
        <f t="shared" ref="L323:L386" si="125">_xlfn.NORM.S.INV(0.975)*SQRT(J323/B323*(1-J323/B323)/B323)</f>
        <v>7.5646356642442242E-4</v>
      </c>
      <c r="M323" s="17">
        <f t="shared" si="109"/>
        <v>2.7232168184883707</v>
      </c>
      <c r="N323" s="17">
        <f t="shared" si="110"/>
        <v>4.2361439513372163</v>
      </c>
      <c r="O323" s="16">
        <f t="shared" si="111"/>
        <v>7.6783181511629106E-2</v>
      </c>
      <c r="P323" s="16">
        <f t="shared" si="112"/>
        <v>6.3856048662783493E-2</v>
      </c>
      <c r="Q323" s="16">
        <f t="shared" si="123"/>
        <v>64</v>
      </c>
      <c r="R323" s="16">
        <f t="shared" si="124"/>
        <v>100</v>
      </c>
      <c r="S323" s="17">
        <f t="shared" si="113"/>
        <v>2.7493770942520834</v>
      </c>
      <c r="T323" s="17">
        <f t="shared" si="114"/>
        <v>4.2959017097688807</v>
      </c>
      <c r="U323" s="16">
        <f t="shared" si="115"/>
        <v>5.0622905747916391E-2</v>
      </c>
      <c r="V323" s="16">
        <f t="shared" si="116"/>
        <v>4.0982902311190728E-3</v>
      </c>
      <c r="W323" s="16">
        <f t="shared" ref="W323:W386" si="126">((J323/B323)+_xlfn.NORM.S.INV(0.975)^2/(2*B323))/(1+_xlfn.NORM.S.INV(0.975)^2/B323)</f>
        <v>3.561605277529765E-3</v>
      </c>
      <c r="X323" s="16">
        <f t="shared" ref="X323:X386" si="127">_xlfn.NORM.S.INV(0.975)*SQRT(W323*(1-W323)/B323+(_xlfn.NORM.S.INV(0.975)^2/(4*B323^2)))/(1+_xlfn.NORM.S.INV(0.975)^2/B323)</f>
        <v>7.695936923695965E-4</v>
      </c>
      <c r="Y323" s="17">
        <f t="shared" si="117"/>
        <v>2.7920115851601688</v>
      </c>
      <c r="Z323" s="17">
        <f t="shared" si="118"/>
        <v>4.3311989698993623</v>
      </c>
      <c r="AA323" s="16">
        <f t="shared" si="119"/>
        <v>7.9884148398310373E-3</v>
      </c>
      <c r="AB323" s="16">
        <f t="shared" si="120"/>
        <v>3.1198969899362439E-2</v>
      </c>
      <c r="AC323" s="16">
        <f t="shared" ref="AC323:AC386" si="128">_xlfn.NORM.S.INV(0.975)*SQRT(_xlfn.NORM.S.INV(0.975)^2-1/B323+4*B323*(J323/B323)*(1-(J323/B323))+(4*(J323/B323)-2))</f>
        <v>35.31895985811019</v>
      </c>
      <c r="AD323" s="17">
        <f t="shared" ref="AD323:AD386" si="129">1000*(2*B323*(J323/B323)+_xlfn.NORM.S.INV(0.975)^2+1-AC323)/(2*B323+2*_xlfn.NORM.S.INV(0.975)^2)</f>
        <v>2.8245725149192307</v>
      </c>
      <c r="AE323" s="17">
        <f t="shared" ref="AE323:AE386" si="130">1000*(2*B323*(J323/B323)+_xlfn.NORM.S.INV(0.975)^2+1+AC323)/(2*B323+2*_xlfn.NORM.S.INV(0.975)^2)</f>
        <v>4.3415899690832367</v>
      </c>
      <c r="AF323" s="16">
        <f t="shared" si="121"/>
        <v>2.4572514919230848E-2</v>
      </c>
      <c r="AG323" s="16">
        <f t="shared" si="122"/>
        <v>4.1589969083236866E-2</v>
      </c>
    </row>
    <row r="324" spans="1:33" x14ac:dyDescent="0.25">
      <c r="A324" s="11" t="s">
        <v>52</v>
      </c>
      <c r="B324" s="12">
        <v>714335</v>
      </c>
      <c r="C324" s="11">
        <v>2.7</v>
      </c>
      <c r="D324" s="27">
        <v>2.6</v>
      </c>
      <c r="E324" s="27">
        <v>2.8</v>
      </c>
      <c r="F324" s="11">
        <v>2002</v>
      </c>
      <c r="G324" s="11" t="s">
        <v>8</v>
      </c>
      <c r="H324" s="14" t="str">
        <f>VLOOKUP(A324,'Data Key'!$A$1:$B$500,2,FALSE)</f>
        <v>Ohio</v>
      </c>
      <c r="I324" s="14" t="str">
        <f t="shared" ref="I324:I387" si="131">CONCATENATE(A324,"-",H324)</f>
        <v>OH-Ohio</v>
      </c>
      <c r="J324" s="15">
        <f t="shared" ref="J324:J387" si="132">ROUND(B324*C324/1000,0)</f>
        <v>1929</v>
      </c>
      <c r="K324" s="15">
        <f t="shared" ref="K324:K387" si="133">B324-J324</f>
        <v>712406</v>
      </c>
      <c r="L324" s="16">
        <f t="shared" si="125"/>
        <v>1.2034418072252336E-4</v>
      </c>
      <c r="M324" s="17">
        <f t="shared" ref="M324:M387" si="134">1000*(J324/B324-L324)</f>
        <v>2.5800694907341462</v>
      </c>
      <c r="N324" s="17">
        <f t="shared" ref="N324:N387" si="135">1000*(J324/B324+L324)</f>
        <v>2.8207578521791929</v>
      </c>
      <c r="O324" s="16">
        <f t="shared" ref="O324:O387" si="136">ABS($D324-M324)</f>
        <v>1.9930509265853935E-2</v>
      </c>
      <c r="P324" s="16">
        <f t="shared" ref="P324:P387" si="137">ABS($E324-N324)</f>
        <v>2.0757852179193126E-2</v>
      </c>
      <c r="Q324" s="16">
        <f t="shared" si="123"/>
        <v>1843</v>
      </c>
      <c r="R324" s="16">
        <f t="shared" si="124"/>
        <v>2015</v>
      </c>
      <c r="S324" s="17">
        <f t="shared" ref="S324:S387" si="138">1000*Q324/B324</f>
        <v>2.5800219784834848</v>
      </c>
      <c r="T324" s="17">
        <f t="shared" ref="T324:T387" si="139">1000*R324/B324</f>
        <v>2.8208053644298543</v>
      </c>
      <c r="U324" s="16">
        <f t="shared" ref="U324:U387" si="140">ABS($D324-S324)</f>
        <v>1.9978021516515287E-2</v>
      </c>
      <c r="V324" s="16">
        <f t="shared" ref="V324:V387" si="141">ABS($E324-T324)</f>
        <v>2.0805364429854478E-2</v>
      </c>
      <c r="W324" s="16">
        <f t="shared" si="126"/>
        <v>2.7030879707829222E-3</v>
      </c>
      <c r="X324" s="16">
        <f t="shared" si="127"/>
        <v>1.204329666916641E-4</v>
      </c>
      <c r="Y324" s="17">
        <f t="shared" ref="Y324:Y387" si="142">1000*(W324-X324)</f>
        <v>2.5826550040912584</v>
      </c>
      <c r="Z324" s="17">
        <f t="shared" ref="Z324:Z387" si="143">1000*(W324+X324)</f>
        <v>2.8235209374745862</v>
      </c>
      <c r="AA324" s="16">
        <f t="shared" ref="AA324:AA387" si="144">ABS($D324-Y324)</f>
        <v>1.7344995908741723E-2</v>
      </c>
      <c r="AB324" s="16">
        <f t="shared" ref="AB324:AB387" si="145">ABS($E324-Z324)</f>
        <v>2.352093747458639E-2</v>
      </c>
      <c r="AC324" s="16">
        <f t="shared" si="128"/>
        <v>171.95281182936867</v>
      </c>
      <c r="AD324" s="17">
        <f t="shared" si="129"/>
        <v>2.5834299024352387</v>
      </c>
      <c r="AE324" s="17">
        <f t="shared" si="130"/>
        <v>2.8241459350090903</v>
      </c>
      <c r="AF324" s="16">
        <f t="shared" ref="AF324:AF387" si="146">ABS($D324-AD324)</f>
        <v>1.6570097564761355E-2</v>
      </c>
      <c r="AG324" s="16">
        <f t="shared" ref="AG324:AG387" si="147">ABS($E324-AE324)</f>
        <v>2.4145935009090458E-2</v>
      </c>
    </row>
    <row r="325" spans="1:33" x14ac:dyDescent="0.25">
      <c r="A325" s="11" t="s">
        <v>37</v>
      </c>
      <c r="B325" s="12">
        <v>325747</v>
      </c>
      <c r="C325" s="11">
        <v>1.4</v>
      </c>
      <c r="D325" s="27">
        <v>1.2</v>
      </c>
      <c r="E325" s="27">
        <v>1.5</v>
      </c>
      <c r="F325" s="11">
        <v>2002</v>
      </c>
      <c r="G325" s="11" t="s">
        <v>8</v>
      </c>
      <c r="H325" s="14" t="str">
        <f>VLOOKUP(A325,'Data Key'!$A$1:$B$500,2,FALSE)</f>
        <v>Oklahoma</v>
      </c>
      <c r="I325" s="14" t="str">
        <f t="shared" si="131"/>
        <v>OK-Oklahoma</v>
      </c>
      <c r="J325" s="15">
        <f t="shared" si="132"/>
        <v>456</v>
      </c>
      <c r="K325" s="15">
        <f t="shared" si="133"/>
        <v>325291</v>
      </c>
      <c r="L325" s="16">
        <f t="shared" si="125"/>
        <v>1.2839434587860326E-4</v>
      </c>
      <c r="M325" s="17">
        <f t="shared" si="134"/>
        <v>1.2714650542079668</v>
      </c>
      <c r="N325" s="17">
        <f t="shared" si="135"/>
        <v>1.5282537459651735</v>
      </c>
      <c r="O325" s="16">
        <f t="shared" si="136"/>
        <v>7.1465054207966894E-2</v>
      </c>
      <c r="P325" s="16">
        <f t="shared" si="137"/>
        <v>2.8253745965173493E-2</v>
      </c>
      <c r="Q325" s="16">
        <f t="shared" ref="Q325:Q388" si="148">_xlfn.BINOM.INV(B325, C325/1000, 0.025)</f>
        <v>415</v>
      </c>
      <c r="R325" s="16">
        <f t="shared" ref="R325:R388" si="149">_xlfn.BINOM.INV(B325, C325/1000, 0.975)</f>
        <v>498</v>
      </c>
      <c r="S325" s="17">
        <f t="shared" si="138"/>
        <v>1.2739948487629971</v>
      </c>
      <c r="T325" s="17">
        <f t="shared" si="139"/>
        <v>1.5287938185155965</v>
      </c>
      <c r="U325" s="16">
        <f t="shared" si="140"/>
        <v>7.3994848762997112E-2</v>
      </c>
      <c r="V325" s="16">
        <f t="shared" si="141"/>
        <v>2.8793818515596481E-2</v>
      </c>
      <c r="W325" s="16">
        <f t="shared" si="126"/>
        <v>1.4057392065654401E-3</v>
      </c>
      <c r="X325" s="16">
        <f t="shared" si="127"/>
        <v>1.2879685089486485E-4</v>
      </c>
      <c r="Y325" s="17">
        <f t="shared" si="142"/>
        <v>1.2769423556705752</v>
      </c>
      <c r="Z325" s="17">
        <f t="shared" si="143"/>
        <v>1.5345360574603049</v>
      </c>
      <c r="AA325" s="16">
        <f t="shared" si="144"/>
        <v>7.694235567057528E-2</v>
      </c>
      <c r="AB325" s="16">
        <f t="shared" si="145"/>
        <v>3.4536057460304859E-2</v>
      </c>
      <c r="AC325" s="16">
        <f t="shared" si="128"/>
        <v>83.69054732349322</v>
      </c>
      <c r="AD325" s="17">
        <f t="shared" si="129"/>
        <v>1.2788162077587795</v>
      </c>
      <c r="AE325" s="17">
        <f t="shared" si="130"/>
        <v>1.5357320362757498</v>
      </c>
      <c r="AF325" s="16">
        <f t="shared" si="146"/>
        <v>7.8816207758779511E-2</v>
      </c>
      <c r="AG325" s="16">
        <f t="shared" si="147"/>
        <v>3.5732036275749834E-2</v>
      </c>
    </row>
    <row r="326" spans="1:33" x14ac:dyDescent="0.25">
      <c r="A326" s="11" t="s">
        <v>30</v>
      </c>
      <c r="B326" s="12">
        <v>175645</v>
      </c>
      <c r="C326" s="11">
        <v>5.6</v>
      </c>
      <c r="D326" s="27">
        <v>5.2</v>
      </c>
      <c r="E326" s="27">
        <v>5.9</v>
      </c>
      <c r="F326" s="11">
        <v>2002</v>
      </c>
      <c r="G326" s="11" t="s">
        <v>8</v>
      </c>
      <c r="H326" s="14" t="str">
        <f>VLOOKUP(A326,'Data Key'!$A$1:$B$500,2,FALSE)</f>
        <v>Oregon</v>
      </c>
      <c r="I326" s="14" t="str">
        <f t="shared" si="131"/>
        <v>OR-Oregon</v>
      </c>
      <c r="J326" s="15">
        <f t="shared" si="132"/>
        <v>984</v>
      </c>
      <c r="K326" s="15">
        <f t="shared" si="133"/>
        <v>174661</v>
      </c>
      <c r="L326" s="16">
        <f t="shared" si="125"/>
        <v>3.4905183398622401E-4</v>
      </c>
      <c r="M326" s="17">
        <f t="shared" si="134"/>
        <v>5.2531571671239696</v>
      </c>
      <c r="N326" s="17">
        <f t="shared" si="135"/>
        <v>5.9512608350964182</v>
      </c>
      <c r="O326" s="16">
        <f t="shared" si="136"/>
        <v>5.3157167123969451E-2</v>
      </c>
      <c r="P326" s="16">
        <f t="shared" si="137"/>
        <v>5.1260835096417878E-2</v>
      </c>
      <c r="Q326" s="16">
        <f t="shared" si="148"/>
        <v>923</v>
      </c>
      <c r="R326" s="16">
        <f t="shared" si="149"/>
        <v>1045</v>
      </c>
      <c r="S326" s="17">
        <f t="shared" si="138"/>
        <v>5.2549175894560047</v>
      </c>
      <c r="T326" s="17">
        <f t="shared" si="139"/>
        <v>5.9495004127643831</v>
      </c>
      <c r="U326" s="16">
        <f t="shared" si="140"/>
        <v>5.4917589456004556E-2</v>
      </c>
      <c r="V326" s="16">
        <f t="shared" si="141"/>
        <v>4.9500412764382773E-2</v>
      </c>
      <c r="W326" s="16">
        <f t="shared" si="126"/>
        <v>5.6130215333158769E-3</v>
      </c>
      <c r="X326" s="16">
        <f t="shared" si="127"/>
        <v>3.4955005808125813E-4</v>
      </c>
      <c r="Y326" s="17">
        <f t="shared" si="142"/>
        <v>5.2634714752346188</v>
      </c>
      <c r="Z326" s="17">
        <f t="shared" si="143"/>
        <v>5.9625715913971353</v>
      </c>
      <c r="AA326" s="16">
        <f t="shared" si="144"/>
        <v>6.3471475234618602E-2</v>
      </c>
      <c r="AB326" s="16">
        <f t="shared" si="145"/>
        <v>6.2571591397134974E-2</v>
      </c>
      <c r="AC326" s="16">
        <f t="shared" si="128"/>
        <v>122.64761134417931</v>
      </c>
      <c r="AD326" s="17">
        <f t="shared" si="129"/>
        <v>5.266740822512844</v>
      </c>
      <c r="AE326" s="17">
        <f t="shared" si="130"/>
        <v>5.96499542143619</v>
      </c>
      <c r="AF326" s="16">
        <f t="shared" si="146"/>
        <v>6.6740822512843856E-2</v>
      </c>
      <c r="AG326" s="16">
        <f t="shared" si="147"/>
        <v>6.4995421436189638E-2</v>
      </c>
    </row>
    <row r="327" spans="1:33" x14ac:dyDescent="0.25">
      <c r="A327" s="11" t="s">
        <v>22</v>
      </c>
      <c r="B327" s="12">
        <v>613611</v>
      </c>
      <c r="C327" s="11">
        <v>4.9000000000000004</v>
      </c>
      <c r="D327" s="27">
        <v>4.8</v>
      </c>
      <c r="E327" s="27">
        <v>5.0999999999999996</v>
      </c>
      <c r="F327" s="11">
        <v>2002</v>
      </c>
      <c r="G327" s="11" t="s">
        <v>8</v>
      </c>
      <c r="H327" s="14" t="str">
        <f>VLOOKUP(A327,'Data Key'!$A$1:$B$500,2,FALSE)</f>
        <v>Pennsylvania</v>
      </c>
      <c r="I327" s="14" t="str">
        <f t="shared" si="131"/>
        <v>PA-Pennsylvania</v>
      </c>
      <c r="J327" s="15">
        <f t="shared" si="132"/>
        <v>3007</v>
      </c>
      <c r="K327" s="15">
        <f t="shared" si="133"/>
        <v>610604</v>
      </c>
      <c r="L327" s="16">
        <f t="shared" si="125"/>
        <v>1.7472494919654996E-4</v>
      </c>
      <c r="M327" s="17">
        <f t="shared" si="134"/>
        <v>4.7257739010522233</v>
      </c>
      <c r="N327" s="17">
        <f t="shared" si="135"/>
        <v>5.0752237994453226</v>
      </c>
      <c r="O327" s="16">
        <f t="shared" si="136"/>
        <v>7.4226098947776542E-2</v>
      </c>
      <c r="P327" s="16">
        <f t="shared" si="137"/>
        <v>2.4776200554676997E-2</v>
      </c>
      <c r="Q327" s="16">
        <f t="shared" si="148"/>
        <v>2900</v>
      </c>
      <c r="R327" s="16">
        <f t="shared" si="149"/>
        <v>3114</v>
      </c>
      <c r="S327" s="17">
        <f t="shared" si="138"/>
        <v>4.7261212722718469</v>
      </c>
      <c r="T327" s="17">
        <f t="shared" si="139"/>
        <v>5.0748764282257</v>
      </c>
      <c r="U327" s="16">
        <f t="shared" si="140"/>
        <v>7.387872772815296E-2</v>
      </c>
      <c r="V327" s="16">
        <f t="shared" si="141"/>
        <v>2.5123571774299691E-2</v>
      </c>
      <c r="W327" s="16">
        <f t="shared" si="126"/>
        <v>4.9035983586330403E-3</v>
      </c>
      <c r="X327" s="16">
        <f t="shared" si="127"/>
        <v>1.7480685749193136E-4</v>
      </c>
      <c r="Y327" s="17">
        <f t="shared" si="142"/>
        <v>4.7287915011411092</v>
      </c>
      <c r="Z327" s="17">
        <f t="shared" si="143"/>
        <v>5.0784052161249713</v>
      </c>
      <c r="AA327" s="16">
        <f t="shared" si="144"/>
        <v>7.1208498858890579E-2</v>
      </c>
      <c r="AB327" s="16">
        <f t="shared" si="145"/>
        <v>2.1594783875028334E-2</v>
      </c>
      <c r="AC327" s="16">
        <f t="shared" si="128"/>
        <v>214.44297144303965</v>
      </c>
      <c r="AD327" s="17">
        <f t="shared" si="129"/>
        <v>4.7296757633649769</v>
      </c>
      <c r="AE327" s="17">
        <f t="shared" si="130"/>
        <v>5.0791506406890301</v>
      </c>
      <c r="AF327" s="16">
        <f t="shared" si="146"/>
        <v>7.0324236635022963E-2</v>
      </c>
      <c r="AG327" s="16">
        <f t="shared" si="147"/>
        <v>2.084935931096954E-2</v>
      </c>
    </row>
    <row r="328" spans="1:33" x14ac:dyDescent="0.25">
      <c r="A328" s="11" t="s">
        <v>38</v>
      </c>
      <c r="B328" s="12">
        <v>73167</v>
      </c>
      <c r="C328" s="11">
        <v>5.7</v>
      </c>
      <c r="D328" s="27">
        <v>5.2</v>
      </c>
      <c r="E328" s="27">
        <v>6.3</v>
      </c>
      <c r="F328" s="11">
        <v>2002</v>
      </c>
      <c r="G328" s="11" t="s">
        <v>8</v>
      </c>
      <c r="H328" s="14" t="str">
        <f>VLOOKUP(A328,'Data Key'!$A$1:$B$500,2,FALSE)</f>
        <v>Rhode Island</v>
      </c>
      <c r="I328" s="14" t="str">
        <f t="shared" si="131"/>
        <v>RI-Rhode Island</v>
      </c>
      <c r="J328" s="15">
        <f t="shared" si="132"/>
        <v>417</v>
      </c>
      <c r="K328" s="15">
        <f t="shared" si="133"/>
        <v>72750</v>
      </c>
      <c r="L328" s="16">
        <f t="shared" si="125"/>
        <v>5.4545602683820672E-4</v>
      </c>
      <c r="M328" s="17">
        <f t="shared" si="134"/>
        <v>5.1538346369856489</v>
      </c>
      <c r="N328" s="17">
        <f t="shared" si="135"/>
        <v>6.2447466906620619</v>
      </c>
      <c r="O328" s="16">
        <f t="shared" si="136"/>
        <v>4.6165363014351257E-2</v>
      </c>
      <c r="P328" s="16">
        <f t="shared" si="137"/>
        <v>5.5253309337937928E-2</v>
      </c>
      <c r="Q328" s="16">
        <f t="shared" si="148"/>
        <v>378</v>
      </c>
      <c r="R328" s="16">
        <f t="shared" si="149"/>
        <v>457</v>
      </c>
      <c r="S328" s="17">
        <f t="shared" si="138"/>
        <v>5.1662634794374513</v>
      </c>
      <c r="T328" s="17">
        <f t="shared" si="139"/>
        <v>6.2459852119124744</v>
      </c>
      <c r="U328" s="16">
        <f t="shared" si="140"/>
        <v>3.3736520562548833E-2</v>
      </c>
      <c r="V328" s="16">
        <f t="shared" si="141"/>
        <v>5.4014788087525467E-2</v>
      </c>
      <c r="W328" s="16">
        <f t="shared" si="126"/>
        <v>5.7252413811054587E-3</v>
      </c>
      <c r="X328" s="16">
        <f t="shared" si="127"/>
        <v>5.472904808731387E-4</v>
      </c>
      <c r="Y328" s="17">
        <f t="shared" si="142"/>
        <v>5.1779509002323199</v>
      </c>
      <c r="Z328" s="17">
        <f t="shared" si="143"/>
        <v>6.2725318619785977</v>
      </c>
      <c r="AA328" s="16">
        <f t="shared" si="144"/>
        <v>2.2049099767680325E-2</v>
      </c>
      <c r="AB328" s="16">
        <f t="shared" si="145"/>
        <v>2.7468138021402133E-2</v>
      </c>
      <c r="AC328" s="16">
        <f t="shared" si="128"/>
        <v>79.863610075128619</v>
      </c>
      <c r="AD328" s="17">
        <f t="shared" si="129"/>
        <v>5.1863408539090354</v>
      </c>
      <c r="AE328" s="17">
        <f t="shared" si="130"/>
        <v>6.2778085544694351</v>
      </c>
      <c r="AF328" s="16">
        <f t="shared" si="146"/>
        <v>1.3659146090964747E-2</v>
      </c>
      <c r="AG328" s="16">
        <f t="shared" si="147"/>
        <v>2.2191445530564735E-2</v>
      </c>
    </row>
    <row r="329" spans="1:33" x14ac:dyDescent="0.25">
      <c r="A329" s="11" t="s">
        <v>15</v>
      </c>
      <c r="B329" s="12">
        <v>376871</v>
      </c>
      <c r="C329" s="11">
        <v>3.4</v>
      </c>
      <c r="D329" s="27">
        <v>3.2</v>
      </c>
      <c r="E329" s="27">
        <v>3.6</v>
      </c>
      <c r="F329" s="11">
        <v>2002</v>
      </c>
      <c r="G329" s="11" t="s">
        <v>8</v>
      </c>
      <c r="H329" s="14" t="str">
        <f>VLOOKUP(A329,'Data Key'!$A$1:$B$500,2,FALSE)</f>
        <v>South Carolina</v>
      </c>
      <c r="I329" s="14" t="str">
        <f t="shared" si="131"/>
        <v>SC-South Carolina</v>
      </c>
      <c r="J329" s="15">
        <f t="shared" si="132"/>
        <v>1281</v>
      </c>
      <c r="K329" s="15">
        <f t="shared" si="133"/>
        <v>375590</v>
      </c>
      <c r="L329" s="16">
        <f t="shared" si="125"/>
        <v>1.8581920009723055E-4</v>
      </c>
      <c r="M329" s="17">
        <f t="shared" si="134"/>
        <v>3.2132218510847386</v>
      </c>
      <c r="N329" s="17">
        <f t="shared" si="135"/>
        <v>3.5848602512792</v>
      </c>
      <c r="O329" s="16">
        <f t="shared" si="136"/>
        <v>1.322185108473839E-2</v>
      </c>
      <c r="P329" s="16">
        <f t="shared" si="137"/>
        <v>1.5139748720800039E-2</v>
      </c>
      <c r="Q329" s="16">
        <f t="shared" si="148"/>
        <v>1212</v>
      </c>
      <c r="R329" s="16">
        <f t="shared" si="149"/>
        <v>1352</v>
      </c>
      <c r="S329" s="17">
        <f t="shared" si="138"/>
        <v>3.2159545308606923</v>
      </c>
      <c r="T329" s="17">
        <f t="shared" si="139"/>
        <v>3.5874344271647329</v>
      </c>
      <c r="U329" s="16">
        <f t="shared" si="140"/>
        <v>1.5954530860692095E-2</v>
      </c>
      <c r="V329" s="16">
        <f t="shared" si="141"/>
        <v>1.2565572835267158E-2</v>
      </c>
      <c r="W329" s="16">
        <f t="shared" si="126"/>
        <v>3.404102869919285E-3</v>
      </c>
      <c r="X329" s="16">
        <f t="shared" si="127"/>
        <v>1.8602496719175346E-4</v>
      </c>
      <c r="Y329" s="17">
        <f t="shared" si="142"/>
        <v>3.2180779027275315</v>
      </c>
      <c r="Z329" s="17">
        <f t="shared" si="143"/>
        <v>3.5901278371110386</v>
      </c>
      <c r="AA329" s="16">
        <f t="shared" si="144"/>
        <v>1.8077902727531292E-2</v>
      </c>
      <c r="AB329" s="16">
        <f t="shared" si="145"/>
        <v>9.8721628889615332E-3</v>
      </c>
      <c r="AC329" s="16">
        <f t="shared" si="128"/>
        <v>140.08517273782468</v>
      </c>
      <c r="AD329" s="17">
        <f t="shared" si="129"/>
        <v>3.2195785166891135</v>
      </c>
      <c r="AE329" s="17">
        <f t="shared" si="130"/>
        <v>3.5912806239339967</v>
      </c>
      <c r="AF329" s="16">
        <f t="shared" si="146"/>
        <v>1.9578516689113368E-2</v>
      </c>
      <c r="AG329" s="16">
        <f t="shared" si="147"/>
        <v>8.7193760660033703E-3</v>
      </c>
    </row>
    <row r="330" spans="1:33" x14ac:dyDescent="0.25">
      <c r="A330" s="11" t="s">
        <v>53</v>
      </c>
      <c r="B330" s="12">
        <v>50966</v>
      </c>
      <c r="C330" s="11">
        <v>2.6</v>
      </c>
      <c r="D330" s="27">
        <v>2.1</v>
      </c>
      <c r="E330" s="27">
        <v>3</v>
      </c>
      <c r="F330" s="11">
        <v>2002</v>
      </c>
      <c r="G330" s="11" t="s">
        <v>8</v>
      </c>
      <c r="H330" s="14" t="str">
        <f>VLOOKUP(A330,'Data Key'!$A$1:$B$500,2,FALSE)</f>
        <v>South Dakota</v>
      </c>
      <c r="I330" s="14" t="str">
        <f t="shared" si="131"/>
        <v>SD-South Dakota</v>
      </c>
      <c r="J330" s="15">
        <f t="shared" si="132"/>
        <v>133</v>
      </c>
      <c r="K330" s="15">
        <f t="shared" si="133"/>
        <v>50833</v>
      </c>
      <c r="L330" s="16">
        <f t="shared" si="125"/>
        <v>4.4292067921280863E-4</v>
      </c>
      <c r="M330" s="17">
        <f t="shared" si="134"/>
        <v>2.1666621799482004</v>
      </c>
      <c r="N330" s="17">
        <f t="shared" si="135"/>
        <v>3.0525035383738182</v>
      </c>
      <c r="O330" s="16">
        <f t="shared" si="136"/>
        <v>6.666217994820034E-2</v>
      </c>
      <c r="P330" s="16">
        <f t="shared" si="137"/>
        <v>5.2503538373818159E-2</v>
      </c>
      <c r="Q330" s="16">
        <f t="shared" si="148"/>
        <v>110</v>
      </c>
      <c r="R330" s="16">
        <f t="shared" si="149"/>
        <v>156</v>
      </c>
      <c r="S330" s="17">
        <f t="shared" si="138"/>
        <v>2.1583016128399324</v>
      </c>
      <c r="T330" s="17">
        <f t="shared" si="139"/>
        <v>3.0608641054820862</v>
      </c>
      <c r="U330" s="16">
        <f t="shared" si="140"/>
        <v>5.8301612839932293E-2</v>
      </c>
      <c r="V330" s="16">
        <f t="shared" si="141"/>
        <v>6.0864105482086206E-2</v>
      </c>
      <c r="W330" s="16">
        <f t="shared" si="126"/>
        <v>2.6470698269554466E-3</v>
      </c>
      <c r="X330" s="16">
        <f t="shared" si="127"/>
        <v>4.4763762481688277E-4</v>
      </c>
      <c r="Y330" s="17">
        <f t="shared" si="142"/>
        <v>2.1994322021385639</v>
      </c>
      <c r="Z330" s="17">
        <f t="shared" si="143"/>
        <v>3.094707451772329</v>
      </c>
      <c r="AA330" s="16">
        <f t="shared" si="144"/>
        <v>9.9432202138563852E-2</v>
      </c>
      <c r="AB330" s="16">
        <f t="shared" si="145"/>
        <v>9.4707451772328977E-2</v>
      </c>
      <c r="AC330" s="16">
        <f t="shared" si="128"/>
        <v>45.226506762926988</v>
      </c>
      <c r="AD330" s="17">
        <f t="shared" si="129"/>
        <v>2.2132200689700485</v>
      </c>
      <c r="AE330" s="17">
        <f t="shared" si="130"/>
        <v>3.1005390299180862</v>
      </c>
      <c r="AF330" s="16">
        <f t="shared" si="146"/>
        <v>0.11322006897004844</v>
      </c>
      <c r="AG330" s="16">
        <f t="shared" si="147"/>
        <v>0.10053902991808616</v>
      </c>
    </row>
    <row r="331" spans="1:33" x14ac:dyDescent="0.25">
      <c r="A331" s="11" t="s">
        <v>27</v>
      </c>
      <c r="B331" s="12">
        <v>517306</v>
      </c>
      <c r="C331" s="11">
        <v>0.8</v>
      </c>
      <c r="D331" s="27">
        <v>0.7</v>
      </c>
      <c r="E331" s="27">
        <v>0.9</v>
      </c>
      <c r="F331" s="11">
        <v>2002</v>
      </c>
      <c r="G331" s="11" t="s">
        <v>8</v>
      </c>
      <c r="H331" s="14" t="str">
        <f>VLOOKUP(A331,'Data Key'!$A$1:$B$500,2,FALSE)</f>
        <v>Tennessee</v>
      </c>
      <c r="I331" s="14" t="str">
        <f t="shared" si="131"/>
        <v>TN-Tennessee</v>
      </c>
      <c r="J331" s="15">
        <f t="shared" si="132"/>
        <v>414</v>
      </c>
      <c r="K331" s="15">
        <f t="shared" si="133"/>
        <v>516892</v>
      </c>
      <c r="L331" s="16">
        <f t="shared" si="125"/>
        <v>7.7059625388715866E-5</v>
      </c>
      <c r="M331" s="17">
        <f t="shared" si="134"/>
        <v>0.72324039046263711</v>
      </c>
      <c r="N331" s="17">
        <f t="shared" si="135"/>
        <v>0.87735964124006882</v>
      </c>
      <c r="O331" s="16">
        <f t="shared" si="136"/>
        <v>2.324039046263715E-2</v>
      </c>
      <c r="P331" s="16">
        <f t="shared" si="137"/>
        <v>2.2640358759931201E-2</v>
      </c>
      <c r="Q331" s="16">
        <f t="shared" si="148"/>
        <v>374</v>
      </c>
      <c r="R331" s="16">
        <f t="shared" si="149"/>
        <v>454</v>
      </c>
      <c r="S331" s="17">
        <f t="shared" si="138"/>
        <v>0.72297634282223677</v>
      </c>
      <c r="T331" s="17">
        <f t="shared" si="139"/>
        <v>0.87762368888046915</v>
      </c>
      <c r="U331" s="16">
        <f t="shared" si="140"/>
        <v>2.2976342822236817E-2</v>
      </c>
      <c r="V331" s="16">
        <f t="shared" si="141"/>
        <v>2.2376311119530867E-2</v>
      </c>
      <c r="W331" s="16">
        <f t="shared" si="126"/>
        <v>8.040069917043236E-4</v>
      </c>
      <c r="X331" s="16">
        <f t="shared" si="127"/>
        <v>7.7326363375242139E-5</v>
      </c>
      <c r="Y331" s="17">
        <f t="shared" si="142"/>
        <v>0.72668062832908142</v>
      </c>
      <c r="Z331" s="17">
        <f t="shared" si="143"/>
        <v>0.88133335507956578</v>
      </c>
      <c r="AA331" s="16">
        <f t="shared" si="144"/>
        <v>2.6680628329081468E-2</v>
      </c>
      <c r="AB331" s="16">
        <f t="shared" si="145"/>
        <v>1.8666644920434239E-2</v>
      </c>
      <c r="AC331" s="16">
        <f t="shared" si="128"/>
        <v>79.771241133432667</v>
      </c>
      <c r="AD331" s="17">
        <f t="shared" si="129"/>
        <v>0.72787153590930465</v>
      </c>
      <c r="AE331" s="17">
        <f t="shared" si="130"/>
        <v>0.88207552497024488</v>
      </c>
      <c r="AF331" s="16">
        <f t="shared" si="146"/>
        <v>2.787153590930469E-2</v>
      </c>
      <c r="AG331" s="16">
        <f t="shared" si="147"/>
        <v>1.7924475029755138E-2</v>
      </c>
    </row>
    <row r="332" spans="1:33" x14ac:dyDescent="0.25">
      <c r="A332" s="11" t="s">
        <v>61</v>
      </c>
      <c r="B332" s="12">
        <v>1298947</v>
      </c>
      <c r="C332" s="11">
        <v>1.5</v>
      </c>
      <c r="D332" s="27">
        <v>1.5</v>
      </c>
      <c r="E332" s="27">
        <v>1.6</v>
      </c>
      <c r="F332" s="11">
        <v>2002</v>
      </c>
      <c r="G332" s="11" t="s">
        <v>8</v>
      </c>
      <c r="H332" s="14" t="str">
        <f>VLOOKUP(A332,'Data Key'!$A$1:$B$500,2,FALSE)</f>
        <v>Texas</v>
      </c>
      <c r="I332" s="14" t="str">
        <f t="shared" si="131"/>
        <v>TX-Texas</v>
      </c>
      <c r="J332" s="15">
        <f t="shared" si="132"/>
        <v>1948</v>
      </c>
      <c r="K332" s="15">
        <f t="shared" si="133"/>
        <v>1296999</v>
      </c>
      <c r="L332" s="16">
        <f t="shared" si="125"/>
        <v>6.6546503415150735E-5</v>
      </c>
      <c r="M332" s="17">
        <f t="shared" si="134"/>
        <v>1.4331297728301464</v>
      </c>
      <c r="N332" s="17">
        <f t="shared" si="135"/>
        <v>1.566222779660448</v>
      </c>
      <c r="O332" s="16">
        <f t="shared" si="136"/>
        <v>6.687022716985358E-2</v>
      </c>
      <c r="P332" s="16">
        <f t="shared" si="137"/>
        <v>3.3777220339552105E-2</v>
      </c>
      <c r="Q332" s="16">
        <f t="shared" si="148"/>
        <v>1862</v>
      </c>
      <c r="R332" s="16">
        <f t="shared" si="149"/>
        <v>2035</v>
      </c>
      <c r="S332" s="17">
        <f t="shared" si="138"/>
        <v>1.4334688020373425</v>
      </c>
      <c r="T332" s="17">
        <f t="shared" si="139"/>
        <v>1.566653604804507</v>
      </c>
      <c r="U332" s="16">
        <f t="shared" si="140"/>
        <v>6.6531197962657496E-2</v>
      </c>
      <c r="V332" s="16">
        <f t="shared" si="141"/>
        <v>3.3346395195493095E-2</v>
      </c>
      <c r="W332" s="16">
        <f t="shared" si="126"/>
        <v>1.5011505186912522E-3</v>
      </c>
      <c r="X332" s="16">
        <f t="shared" si="127"/>
        <v>6.6595376516750417E-5</v>
      </c>
      <c r="Y332" s="17">
        <f t="shared" si="142"/>
        <v>1.434555142174502</v>
      </c>
      <c r="Z332" s="17">
        <f t="shared" si="143"/>
        <v>1.5677458952080026</v>
      </c>
      <c r="AA332" s="16">
        <f t="shared" si="144"/>
        <v>6.5444857825498026E-2</v>
      </c>
      <c r="AB332" s="16">
        <f t="shared" si="145"/>
        <v>3.2254104791997529E-2</v>
      </c>
      <c r="AC332" s="16">
        <f t="shared" si="128"/>
        <v>172.9012862274663</v>
      </c>
      <c r="AD332" s="17">
        <f t="shared" si="129"/>
        <v>1.4349812377835898</v>
      </c>
      <c r="AE332" s="17">
        <f t="shared" si="130"/>
        <v>1.5680896516734373</v>
      </c>
      <c r="AF332" s="16">
        <f t="shared" si="146"/>
        <v>6.5018762216410231E-2</v>
      </c>
      <c r="AG332" s="16">
        <f t="shared" si="147"/>
        <v>3.191034832656281E-2</v>
      </c>
    </row>
    <row r="333" spans="1:33" x14ac:dyDescent="0.25">
      <c r="A333" s="11" t="s">
        <v>23</v>
      </c>
      <c r="B333" s="12">
        <v>80714</v>
      </c>
      <c r="C333" s="11">
        <v>3.2</v>
      </c>
      <c r="D333" s="27">
        <v>2.8</v>
      </c>
      <c r="E333" s="27">
        <v>3.6</v>
      </c>
      <c r="F333" s="11">
        <v>2002</v>
      </c>
      <c r="G333" s="11" t="s">
        <v>8</v>
      </c>
      <c r="H333" s="14" t="str">
        <f>VLOOKUP(A333,'Data Key'!$A$1:$B$500,2,FALSE)</f>
        <v>Utah</v>
      </c>
      <c r="I333" s="14" t="str">
        <f t="shared" si="131"/>
        <v>UT-Utah</v>
      </c>
      <c r="J333" s="15">
        <f t="shared" si="132"/>
        <v>258</v>
      </c>
      <c r="K333" s="15">
        <f t="shared" si="133"/>
        <v>80456</v>
      </c>
      <c r="L333" s="16">
        <f t="shared" si="125"/>
        <v>3.8941605861161563E-4</v>
      </c>
      <c r="M333" s="17">
        <f t="shared" si="134"/>
        <v>2.8070554333228692</v>
      </c>
      <c r="N333" s="17">
        <f t="shared" si="135"/>
        <v>3.5858875505461003</v>
      </c>
      <c r="O333" s="16">
        <f t="shared" si="136"/>
        <v>7.0554333228693977E-3</v>
      </c>
      <c r="P333" s="16">
        <f t="shared" si="137"/>
        <v>1.4112449453899778E-2</v>
      </c>
      <c r="Q333" s="16">
        <f t="shared" si="148"/>
        <v>227</v>
      </c>
      <c r="R333" s="16">
        <f t="shared" si="149"/>
        <v>290</v>
      </c>
      <c r="S333" s="17">
        <f t="shared" si="138"/>
        <v>2.8123993359268527</v>
      </c>
      <c r="T333" s="17">
        <f t="shared" si="139"/>
        <v>3.5929330723294597</v>
      </c>
      <c r="U333" s="16">
        <f t="shared" si="140"/>
        <v>1.2399335926852828E-2</v>
      </c>
      <c r="V333" s="16">
        <f t="shared" si="141"/>
        <v>7.0669276705404016E-3</v>
      </c>
      <c r="W333" s="16">
        <f t="shared" si="126"/>
        <v>3.2201149673080536E-3</v>
      </c>
      <c r="X333" s="16">
        <f t="shared" si="127"/>
        <v>3.915540980703709E-4</v>
      </c>
      <c r="Y333" s="17">
        <f t="shared" si="142"/>
        <v>2.8285608692376827</v>
      </c>
      <c r="Z333" s="17">
        <f t="shared" si="143"/>
        <v>3.6116690653784245</v>
      </c>
      <c r="AA333" s="16">
        <f t="shared" si="144"/>
        <v>2.8560869237682862E-2</v>
      </c>
      <c r="AB333" s="16">
        <f t="shared" si="145"/>
        <v>1.1669065378424381E-2</v>
      </c>
      <c r="AC333" s="16">
        <f t="shared" si="128"/>
        <v>62.919284919679157</v>
      </c>
      <c r="AD333" s="17">
        <f t="shared" si="129"/>
        <v>2.8365610726510209</v>
      </c>
      <c r="AE333" s="17">
        <f t="shared" si="130"/>
        <v>3.6160576967248734</v>
      </c>
      <c r="AF333" s="16">
        <f t="shared" si="146"/>
        <v>3.6561072651021043E-2</v>
      </c>
      <c r="AG333" s="16">
        <f t="shared" si="147"/>
        <v>1.6057696724873338E-2</v>
      </c>
    </row>
    <row r="334" spans="1:33" x14ac:dyDescent="0.25">
      <c r="A334" s="11" t="s">
        <v>55</v>
      </c>
      <c r="B334" s="12">
        <v>52396</v>
      </c>
      <c r="C334" s="11">
        <v>6.9</v>
      </c>
      <c r="D334" s="27">
        <v>6.3</v>
      </c>
      <c r="E334" s="27">
        <v>7.7</v>
      </c>
      <c r="F334" s="11">
        <v>2002</v>
      </c>
      <c r="G334" s="11" t="s">
        <v>8</v>
      </c>
      <c r="H334" s="14" t="str">
        <f>VLOOKUP(A334,'Data Key'!$A$1:$B$500,2,FALSE)</f>
        <v>Vermont</v>
      </c>
      <c r="I334" s="14" t="str">
        <f t="shared" si="131"/>
        <v>VT-Vermont</v>
      </c>
      <c r="J334" s="15">
        <f t="shared" si="132"/>
        <v>362</v>
      </c>
      <c r="K334" s="15">
        <f t="shared" si="133"/>
        <v>52034</v>
      </c>
      <c r="L334" s="16">
        <f t="shared" si="125"/>
        <v>7.092490820732112E-4</v>
      </c>
      <c r="M334" s="17">
        <f t="shared" si="134"/>
        <v>6.1996752632966636</v>
      </c>
      <c r="N334" s="17">
        <f t="shared" si="135"/>
        <v>7.6181734274430868</v>
      </c>
      <c r="O334" s="16">
        <f t="shared" si="136"/>
        <v>0.10032473670333619</v>
      </c>
      <c r="P334" s="16">
        <f t="shared" si="137"/>
        <v>8.1826572556913391E-2</v>
      </c>
      <c r="Q334" s="16">
        <f t="shared" si="148"/>
        <v>325</v>
      </c>
      <c r="R334" s="16">
        <f t="shared" si="149"/>
        <v>399</v>
      </c>
      <c r="S334" s="17">
        <f t="shared" si="138"/>
        <v>6.2027635697381482</v>
      </c>
      <c r="T334" s="17">
        <f t="shared" si="139"/>
        <v>7.6150851210016031</v>
      </c>
      <c r="U334" s="16">
        <f t="shared" si="140"/>
        <v>9.7236430261851581E-2</v>
      </c>
      <c r="V334" s="16">
        <f t="shared" si="141"/>
        <v>8.4914878998397114E-2</v>
      </c>
      <c r="W334" s="16">
        <f t="shared" si="126"/>
        <v>6.9450731009623439E-3</v>
      </c>
      <c r="X334" s="16">
        <f t="shared" si="127"/>
        <v>7.1198124479105362E-4</v>
      </c>
      <c r="Y334" s="17">
        <f t="shared" si="142"/>
        <v>6.2330918561712902</v>
      </c>
      <c r="Z334" s="17">
        <f t="shared" si="143"/>
        <v>7.6570543457533971</v>
      </c>
      <c r="AA334" s="16">
        <f t="shared" si="144"/>
        <v>6.6908143828709576E-2</v>
      </c>
      <c r="AB334" s="16">
        <f t="shared" si="145"/>
        <v>4.2945654246603127E-2</v>
      </c>
      <c r="AC334" s="16">
        <f t="shared" si="128"/>
        <v>74.371916233451174</v>
      </c>
      <c r="AD334" s="17">
        <f t="shared" si="129"/>
        <v>6.2449572781777301</v>
      </c>
      <c r="AE334" s="17">
        <f t="shared" si="130"/>
        <v>7.664272950953146</v>
      </c>
      <c r="AF334" s="16">
        <f t="shared" si="146"/>
        <v>5.5042721822269769E-2</v>
      </c>
      <c r="AG334" s="16">
        <f t="shared" si="147"/>
        <v>3.5727049046854198E-2</v>
      </c>
    </row>
    <row r="335" spans="1:33" x14ac:dyDescent="0.25">
      <c r="A335" s="11" t="s">
        <v>54</v>
      </c>
      <c r="B335" s="12">
        <v>281133</v>
      </c>
      <c r="C335" s="11">
        <v>2.6</v>
      </c>
      <c r="D335" s="27">
        <v>2.5</v>
      </c>
      <c r="E335" s="27">
        <v>2.8</v>
      </c>
      <c r="F335" s="11">
        <v>2002</v>
      </c>
      <c r="G335" s="11" t="s">
        <v>8</v>
      </c>
      <c r="H335" s="14" t="str">
        <f>VLOOKUP(A335,'Data Key'!$A$1:$B$500,2,FALSE)</f>
        <v>Virginia</v>
      </c>
      <c r="I335" s="14" t="str">
        <f t="shared" si="131"/>
        <v>VA-Virginia</v>
      </c>
      <c r="J335" s="15">
        <f t="shared" si="132"/>
        <v>731</v>
      </c>
      <c r="K335" s="15">
        <f t="shared" si="133"/>
        <v>280402</v>
      </c>
      <c r="L335" s="16">
        <f t="shared" si="125"/>
        <v>1.8824766260223529E-4</v>
      </c>
      <c r="M335" s="17">
        <f t="shared" si="134"/>
        <v>2.4119451287100619</v>
      </c>
      <c r="N335" s="17">
        <f t="shared" si="135"/>
        <v>2.7884404539145322</v>
      </c>
      <c r="O335" s="16">
        <f t="shared" si="136"/>
        <v>8.8054871289938053E-2</v>
      </c>
      <c r="P335" s="16">
        <f t="shared" si="137"/>
        <v>1.1559546085467609E-2</v>
      </c>
      <c r="Q335" s="16">
        <f t="shared" si="148"/>
        <v>679</v>
      </c>
      <c r="R335" s="16">
        <f t="shared" si="149"/>
        <v>784</v>
      </c>
      <c r="S335" s="17">
        <f t="shared" si="138"/>
        <v>2.4152269566361828</v>
      </c>
      <c r="T335" s="17">
        <f t="shared" si="139"/>
        <v>2.7887156612706443</v>
      </c>
      <c r="U335" s="16">
        <f t="shared" si="140"/>
        <v>8.4773043363817191E-2</v>
      </c>
      <c r="V335" s="16">
        <f t="shared" si="141"/>
        <v>1.1284338729355525E-2</v>
      </c>
      <c r="W335" s="16">
        <f t="shared" si="126"/>
        <v>2.6069892711578359E-3</v>
      </c>
      <c r="X335" s="16">
        <f t="shared" si="127"/>
        <v>1.886140842627652E-4</v>
      </c>
      <c r="Y335" s="17">
        <f t="shared" si="142"/>
        <v>2.4183751868950707</v>
      </c>
      <c r="Z335" s="17">
        <f t="shared" si="143"/>
        <v>2.7956033554206012</v>
      </c>
      <c r="AA335" s="16">
        <f t="shared" si="144"/>
        <v>8.1624813104929306E-2</v>
      </c>
      <c r="AB335" s="16">
        <f t="shared" si="145"/>
        <v>4.3966445793985898E-3</v>
      </c>
      <c r="AC335" s="16">
        <f t="shared" si="128"/>
        <v>105.87885978020699</v>
      </c>
      <c r="AD335" s="17">
        <f t="shared" si="129"/>
        <v>2.4204629175928076</v>
      </c>
      <c r="AE335" s="17">
        <f t="shared" si="130"/>
        <v>2.7970726114017048</v>
      </c>
      <c r="AF335" s="16">
        <f t="shared" si="146"/>
        <v>7.9537082407192372E-2</v>
      </c>
      <c r="AG335" s="16">
        <f t="shared" si="147"/>
        <v>2.9273885982949999E-3</v>
      </c>
    </row>
    <row r="336" spans="1:33" x14ac:dyDescent="0.25">
      <c r="A336" s="11" t="s">
        <v>39</v>
      </c>
      <c r="B336" s="12">
        <v>471773</v>
      </c>
      <c r="C336" s="11">
        <v>1.4</v>
      </c>
      <c r="D336" s="27">
        <v>1.3</v>
      </c>
      <c r="E336" s="27">
        <v>1.5</v>
      </c>
      <c r="F336" s="11">
        <v>2002</v>
      </c>
      <c r="G336" s="11" t="s">
        <v>8</v>
      </c>
      <c r="H336" s="14" t="str">
        <f>VLOOKUP(A336,'Data Key'!$A$1:$B$500,2,FALSE)</f>
        <v>Washington</v>
      </c>
      <c r="I336" s="14" t="str">
        <f t="shared" si="131"/>
        <v>WA-Washington</v>
      </c>
      <c r="J336" s="15">
        <f t="shared" si="132"/>
        <v>660</v>
      </c>
      <c r="K336" s="15">
        <f t="shared" si="133"/>
        <v>471113</v>
      </c>
      <c r="L336" s="16">
        <f t="shared" si="125"/>
        <v>1.0665543214556259E-4</v>
      </c>
      <c r="M336" s="17">
        <f t="shared" si="134"/>
        <v>1.2923224661233081</v>
      </c>
      <c r="N336" s="17">
        <f t="shared" si="135"/>
        <v>1.5056333304144334</v>
      </c>
      <c r="O336" s="16">
        <f t="shared" si="136"/>
        <v>7.6775338766918999E-3</v>
      </c>
      <c r="P336" s="16">
        <f t="shared" si="137"/>
        <v>5.6333304144333685E-3</v>
      </c>
      <c r="Q336" s="16">
        <f t="shared" si="148"/>
        <v>611</v>
      </c>
      <c r="R336" s="16">
        <f t="shared" si="149"/>
        <v>711</v>
      </c>
      <c r="S336" s="17">
        <f t="shared" si="138"/>
        <v>1.2951143876398183</v>
      </c>
      <c r="T336" s="17">
        <f t="shared" si="139"/>
        <v>1.5070807358623746</v>
      </c>
      <c r="U336" s="16">
        <f t="shared" si="140"/>
        <v>4.8856123601817014E-3</v>
      </c>
      <c r="V336" s="16">
        <f t="shared" si="141"/>
        <v>7.0807358623745653E-3</v>
      </c>
      <c r="W336" s="16">
        <f t="shared" si="126"/>
        <v>1.4030377738838693E-3</v>
      </c>
      <c r="X336" s="16">
        <f t="shared" si="127"/>
        <v>1.0688655644715507E-4</v>
      </c>
      <c r="Y336" s="17">
        <f t="shared" si="142"/>
        <v>1.2961512174367142</v>
      </c>
      <c r="Z336" s="17">
        <f t="shared" si="143"/>
        <v>1.5099243303310244</v>
      </c>
      <c r="AA336" s="16">
        <f t="shared" si="144"/>
        <v>3.8487825632858019E-3</v>
      </c>
      <c r="AB336" s="16">
        <f t="shared" si="145"/>
        <v>9.9243303310243558E-3</v>
      </c>
      <c r="AC336" s="16">
        <f t="shared" si="128"/>
        <v>100.66955347560238</v>
      </c>
      <c r="AD336" s="17">
        <f t="shared" si="129"/>
        <v>1.2974056776077936</v>
      </c>
      <c r="AE336" s="17">
        <f t="shared" si="130"/>
        <v>1.5107895163827398</v>
      </c>
      <c r="AF336" s="16">
        <f t="shared" si="146"/>
        <v>2.5943223922064718E-3</v>
      </c>
      <c r="AG336" s="16">
        <f t="shared" si="147"/>
        <v>1.0789516382739839E-2</v>
      </c>
    </row>
    <row r="337" spans="1:33" x14ac:dyDescent="0.25">
      <c r="A337" s="11" t="s">
        <v>16</v>
      </c>
      <c r="B337" s="12">
        <v>135767</v>
      </c>
      <c r="C337" s="11">
        <v>5.5</v>
      </c>
      <c r="D337" s="27">
        <v>5.0999999999999996</v>
      </c>
      <c r="E337" s="27">
        <v>5.9</v>
      </c>
      <c r="F337" s="11">
        <v>2002</v>
      </c>
      <c r="G337" s="11" t="s">
        <v>8</v>
      </c>
      <c r="H337" s="14" t="str">
        <f>VLOOKUP(A337,'Data Key'!$A$1:$B$500,2,FALSE)</f>
        <v>West Virginia</v>
      </c>
      <c r="I337" s="14" t="str">
        <f t="shared" si="131"/>
        <v>WV-West Virginia</v>
      </c>
      <c r="J337" s="15">
        <f t="shared" si="132"/>
        <v>747</v>
      </c>
      <c r="K337" s="15">
        <f t="shared" si="133"/>
        <v>135020</v>
      </c>
      <c r="L337" s="16">
        <f t="shared" si="125"/>
        <v>3.9347406431469495E-4</v>
      </c>
      <c r="M337" s="17">
        <f t="shared" si="134"/>
        <v>5.1085993408574017</v>
      </c>
      <c r="N337" s="17">
        <f t="shared" si="135"/>
        <v>5.8955474694867904</v>
      </c>
      <c r="O337" s="16">
        <f t="shared" si="136"/>
        <v>8.5993408574021046E-3</v>
      </c>
      <c r="P337" s="16">
        <f t="shared" si="137"/>
        <v>4.4525305132099291E-3</v>
      </c>
      <c r="Q337" s="16">
        <f t="shared" si="148"/>
        <v>694</v>
      </c>
      <c r="R337" s="16">
        <f t="shared" si="149"/>
        <v>801</v>
      </c>
      <c r="S337" s="17">
        <f t="shared" si="138"/>
        <v>5.1116987191290963</v>
      </c>
      <c r="T337" s="17">
        <f t="shared" si="139"/>
        <v>5.8998136513291151</v>
      </c>
      <c r="U337" s="16">
        <f t="shared" si="140"/>
        <v>1.1698719129096702E-2</v>
      </c>
      <c r="V337" s="16">
        <f t="shared" si="141"/>
        <v>1.8634867088529461E-4</v>
      </c>
      <c r="W337" s="16">
        <f t="shared" si="126"/>
        <v>5.51606457884033E-3</v>
      </c>
      <c r="X337" s="16">
        <f t="shared" si="127"/>
        <v>3.9421402944676457E-4</v>
      </c>
      <c r="Y337" s="17">
        <f t="shared" si="142"/>
        <v>5.1218505493935655</v>
      </c>
      <c r="Z337" s="17">
        <f t="shared" si="143"/>
        <v>5.9102786082870953</v>
      </c>
      <c r="AA337" s="16">
        <f t="shared" si="144"/>
        <v>2.1850549393565899E-2</v>
      </c>
      <c r="AB337" s="16">
        <f t="shared" si="145"/>
        <v>1.0278608287094926E-2</v>
      </c>
      <c r="AC337" s="16">
        <f t="shared" si="128"/>
        <v>106.87508141162121</v>
      </c>
      <c r="AD337" s="17">
        <f t="shared" si="129"/>
        <v>5.1261609726093376</v>
      </c>
      <c r="AE337" s="17">
        <f t="shared" si="130"/>
        <v>5.9133335367864293</v>
      </c>
      <c r="AF337" s="16">
        <f t="shared" si="146"/>
        <v>2.6160972609337918E-2</v>
      </c>
      <c r="AG337" s="16">
        <f t="shared" si="147"/>
        <v>1.3333536786428901E-2</v>
      </c>
    </row>
    <row r="338" spans="1:33" x14ac:dyDescent="0.25">
      <c r="A338" s="11" t="s">
        <v>24</v>
      </c>
      <c r="B338" s="12">
        <v>266853</v>
      </c>
      <c r="C338" s="11">
        <v>6.7</v>
      </c>
      <c r="D338" s="27">
        <v>6.4</v>
      </c>
      <c r="E338" s="27">
        <v>7</v>
      </c>
      <c r="F338" s="11">
        <v>2002</v>
      </c>
      <c r="G338" s="11" t="s">
        <v>8</v>
      </c>
      <c r="H338" s="14" t="str">
        <f>VLOOKUP(A338,'Data Key'!$A$1:$B$500,2,FALSE)</f>
        <v>Wisconsin</v>
      </c>
      <c r="I338" s="14" t="str">
        <f t="shared" si="131"/>
        <v>WI-Wisconsin</v>
      </c>
      <c r="J338" s="15">
        <f t="shared" si="132"/>
        <v>1788</v>
      </c>
      <c r="K338" s="15">
        <f t="shared" si="133"/>
        <v>265065</v>
      </c>
      <c r="L338" s="16">
        <f t="shared" si="125"/>
        <v>3.0952797528113074E-4</v>
      </c>
      <c r="M338" s="17">
        <f t="shared" si="134"/>
        <v>6.3907901774096771</v>
      </c>
      <c r="N338" s="17">
        <f t="shared" si="135"/>
        <v>7.0098461279719375</v>
      </c>
      <c r="O338" s="16">
        <f t="shared" si="136"/>
        <v>9.2098225903232134E-3</v>
      </c>
      <c r="P338" s="16">
        <f t="shared" si="137"/>
        <v>9.8461279719375128E-3</v>
      </c>
      <c r="Q338" s="16">
        <f t="shared" si="148"/>
        <v>1706</v>
      </c>
      <c r="R338" s="16">
        <f t="shared" si="149"/>
        <v>1871</v>
      </c>
      <c r="S338" s="17">
        <f t="shared" si="138"/>
        <v>6.3930328682832869</v>
      </c>
      <c r="T338" s="17">
        <f t="shared" si="139"/>
        <v>7.011350818615492</v>
      </c>
      <c r="U338" s="16">
        <f t="shared" si="140"/>
        <v>6.9671317167134816E-3</v>
      </c>
      <c r="V338" s="16">
        <f t="shared" si="141"/>
        <v>1.1350818615492031E-2</v>
      </c>
      <c r="W338" s="16">
        <f t="shared" si="126"/>
        <v>6.7074193025197515E-3</v>
      </c>
      <c r="X338" s="16">
        <f t="shared" si="127"/>
        <v>3.0977001972608959E-4</v>
      </c>
      <c r="Y338" s="17">
        <f t="shared" si="142"/>
        <v>6.3976492827936617</v>
      </c>
      <c r="Z338" s="17">
        <f t="shared" si="143"/>
        <v>7.0171893222458408</v>
      </c>
      <c r="AA338" s="16">
        <f t="shared" si="144"/>
        <v>2.350717206338615E-3</v>
      </c>
      <c r="AB338" s="16">
        <f t="shared" si="145"/>
        <v>1.7189322245840799E-2</v>
      </c>
      <c r="AC338" s="16">
        <f t="shared" si="128"/>
        <v>165.21865819000908</v>
      </c>
      <c r="AD338" s="17">
        <f t="shared" si="129"/>
        <v>6.3997287496145345</v>
      </c>
      <c r="AE338" s="17">
        <f t="shared" si="130"/>
        <v>7.0188571829978113</v>
      </c>
      <c r="AF338" s="16">
        <f t="shared" si="146"/>
        <v>2.7125038546582658E-4</v>
      </c>
      <c r="AG338" s="16">
        <f t="shared" si="147"/>
        <v>1.885718299781125E-2</v>
      </c>
    </row>
    <row r="339" spans="1:33" x14ac:dyDescent="0.25">
      <c r="A339" s="11" t="s">
        <v>40</v>
      </c>
      <c r="B339" s="12">
        <v>29803</v>
      </c>
      <c r="C339" s="11">
        <v>2.8</v>
      </c>
      <c r="D339" s="27">
        <v>2.2000000000000002</v>
      </c>
      <c r="E339" s="27">
        <v>3.5</v>
      </c>
      <c r="F339" s="11">
        <v>2002</v>
      </c>
      <c r="G339" s="11" t="s">
        <v>8</v>
      </c>
      <c r="H339" s="14" t="str">
        <f>VLOOKUP(A339,'Data Key'!$A$1:$B$500,2,FALSE)</f>
        <v>Wyoming</v>
      </c>
      <c r="I339" s="14" t="str">
        <f t="shared" si="131"/>
        <v>WY-Wyoming</v>
      </c>
      <c r="J339" s="15">
        <f t="shared" si="132"/>
        <v>83</v>
      </c>
      <c r="K339" s="15">
        <f t="shared" si="133"/>
        <v>29720</v>
      </c>
      <c r="L339" s="16">
        <f t="shared" si="125"/>
        <v>5.9830353050106507E-4</v>
      </c>
      <c r="M339" s="17">
        <f t="shared" si="134"/>
        <v>2.1866510042773126</v>
      </c>
      <c r="N339" s="17">
        <f t="shared" si="135"/>
        <v>3.3832580652794428</v>
      </c>
      <c r="O339" s="16">
        <f t="shared" si="136"/>
        <v>1.3348995722687551E-2</v>
      </c>
      <c r="P339" s="16">
        <f t="shared" si="137"/>
        <v>0.11674193472055716</v>
      </c>
      <c r="Q339" s="16">
        <f t="shared" si="148"/>
        <v>66</v>
      </c>
      <c r="R339" s="16">
        <f t="shared" si="149"/>
        <v>102</v>
      </c>
      <c r="S339" s="17">
        <f t="shared" si="138"/>
        <v>2.2145421601852164</v>
      </c>
      <c r="T339" s="17">
        <f t="shared" si="139"/>
        <v>3.4224742475589705</v>
      </c>
      <c r="U339" s="16">
        <f t="shared" si="140"/>
        <v>1.4542160185216257E-2</v>
      </c>
      <c r="V339" s="16">
        <f t="shared" si="141"/>
        <v>7.752575244102955E-2</v>
      </c>
      <c r="W339" s="16">
        <f t="shared" si="126"/>
        <v>2.8490348273790883E-3</v>
      </c>
      <c r="X339" s="16">
        <f t="shared" si="127"/>
        <v>6.0847205729186557E-4</v>
      </c>
      <c r="Y339" s="17">
        <f t="shared" si="142"/>
        <v>2.240562770087223</v>
      </c>
      <c r="Z339" s="17">
        <f t="shared" si="143"/>
        <v>3.4575068846709538</v>
      </c>
      <c r="AA339" s="16">
        <f t="shared" si="144"/>
        <v>4.0562770087222866E-2</v>
      </c>
      <c r="AB339" s="16">
        <f t="shared" si="145"/>
        <v>4.2493115329046205E-2</v>
      </c>
      <c r="AC339" s="16">
        <f t="shared" si="128"/>
        <v>35.762117516831893</v>
      </c>
      <c r="AD339" s="17">
        <f t="shared" si="129"/>
        <v>2.2659116949791471</v>
      </c>
      <c r="AE339" s="17">
        <f t="shared" si="130"/>
        <v>3.4657073045286744</v>
      </c>
      <c r="AF339" s="16">
        <f t="shared" si="146"/>
        <v>6.5911694979146951E-2</v>
      </c>
      <c r="AG339" s="16">
        <f t="shared" si="147"/>
        <v>3.4292695471325629E-2</v>
      </c>
    </row>
    <row r="340" spans="1:33" x14ac:dyDescent="0.25">
      <c r="A340" s="11" t="s">
        <v>17</v>
      </c>
      <c r="B340" s="12">
        <v>317920</v>
      </c>
      <c r="C340" s="11">
        <v>2</v>
      </c>
      <c r="D340" s="27">
        <v>1.9</v>
      </c>
      <c r="E340" s="27">
        <v>2.2000000000000002</v>
      </c>
      <c r="F340" s="11">
        <v>2003</v>
      </c>
      <c r="G340" s="11" t="s">
        <v>8</v>
      </c>
      <c r="H340" s="14" t="str">
        <f>VLOOKUP(A340,'Data Key'!$A$1:$B$500,2,FALSE)</f>
        <v>Alabama</v>
      </c>
      <c r="I340" s="14" t="str">
        <f t="shared" si="131"/>
        <v>AL-Alabama</v>
      </c>
      <c r="J340" s="15">
        <f t="shared" si="132"/>
        <v>636</v>
      </c>
      <c r="K340" s="15">
        <f t="shared" si="133"/>
        <v>317284</v>
      </c>
      <c r="L340" s="16">
        <f t="shared" si="125"/>
        <v>1.5531877629272335E-4</v>
      </c>
      <c r="M340" s="17">
        <f t="shared" si="134"/>
        <v>1.8451844949704874</v>
      </c>
      <c r="N340" s="17">
        <f t="shared" si="135"/>
        <v>2.1558220475559344</v>
      </c>
      <c r="O340" s="16">
        <f t="shared" si="136"/>
        <v>5.481550502951249E-2</v>
      </c>
      <c r="P340" s="16">
        <f t="shared" si="137"/>
        <v>4.4177952444065749E-2</v>
      </c>
      <c r="Q340" s="16">
        <f t="shared" si="148"/>
        <v>587</v>
      </c>
      <c r="R340" s="16">
        <f t="shared" si="149"/>
        <v>686</v>
      </c>
      <c r="S340" s="17">
        <f t="shared" si="138"/>
        <v>1.8463764469048818</v>
      </c>
      <c r="T340" s="17">
        <f t="shared" si="139"/>
        <v>2.157775541016608</v>
      </c>
      <c r="U340" s="16">
        <f t="shared" si="140"/>
        <v>5.3623553095118126E-2</v>
      </c>
      <c r="V340" s="16">
        <f t="shared" si="141"/>
        <v>4.2224458983392221E-2</v>
      </c>
      <c r="W340" s="16">
        <f t="shared" si="126"/>
        <v>2.006520575755481E-3</v>
      </c>
      <c r="X340" s="16">
        <f t="shared" si="127"/>
        <v>1.5566712346676631E-4</v>
      </c>
      <c r="Y340" s="17">
        <f t="shared" si="142"/>
        <v>1.8508534522887148</v>
      </c>
      <c r="Z340" s="17">
        <f t="shared" si="143"/>
        <v>2.1621876992222471</v>
      </c>
      <c r="AA340" s="16">
        <f t="shared" si="144"/>
        <v>4.9146547711285127E-2</v>
      </c>
      <c r="AB340" s="16">
        <f t="shared" si="145"/>
        <v>3.7812300777753105E-2</v>
      </c>
      <c r="AC340" s="16">
        <f t="shared" si="128"/>
        <v>98.793854032585998</v>
      </c>
      <c r="AD340" s="17">
        <f t="shared" si="129"/>
        <v>1.8527198202288575</v>
      </c>
      <c r="AE340" s="17">
        <f t="shared" si="130"/>
        <v>2.1634667386709028</v>
      </c>
      <c r="AF340" s="16">
        <f t="shared" si="146"/>
        <v>4.7280179771142405E-2</v>
      </c>
      <c r="AG340" s="16">
        <f t="shared" si="147"/>
        <v>3.65332613290974E-2</v>
      </c>
    </row>
    <row r="341" spans="1:33" x14ac:dyDescent="0.25">
      <c r="A341" s="11" t="s">
        <v>41</v>
      </c>
      <c r="B341" s="12">
        <v>59663</v>
      </c>
      <c r="C341" s="11">
        <v>4.2</v>
      </c>
      <c r="D341" s="27">
        <v>3.7</v>
      </c>
      <c r="E341" s="27">
        <v>4.7</v>
      </c>
      <c r="F341" s="11">
        <v>2003</v>
      </c>
      <c r="G341" s="11" t="s">
        <v>8</v>
      </c>
      <c r="H341" s="14" t="str">
        <f>VLOOKUP(A341,'Data Key'!$A$1:$B$500,2,FALSE)</f>
        <v>Alaska</v>
      </c>
      <c r="I341" s="14" t="str">
        <f t="shared" si="131"/>
        <v>AK-Alaska</v>
      </c>
      <c r="J341" s="15">
        <f t="shared" si="132"/>
        <v>251</v>
      </c>
      <c r="K341" s="15">
        <f t="shared" si="133"/>
        <v>59412</v>
      </c>
      <c r="L341" s="16">
        <f t="shared" si="125"/>
        <v>5.1935510816537346E-4</v>
      </c>
      <c r="M341" s="17">
        <f t="shared" si="134"/>
        <v>3.6876073308671931</v>
      </c>
      <c r="N341" s="17">
        <f t="shared" si="135"/>
        <v>4.7263175471979393</v>
      </c>
      <c r="O341" s="16">
        <f t="shared" si="136"/>
        <v>1.2392669132807121E-2</v>
      </c>
      <c r="P341" s="16">
        <f t="shared" si="137"/>
        <v>2.6317547197939106E-2</v>
      </c>
      <c r="Q341" s="16">
        <f t="shared" si="148"/>
        <v>220</v>
      </c>
      <c r="R341" s="16">
        <f t="shared" si="149"/>
        <v>282</v>
      </c>
      <c r="S341" s="17">
        <f t="shared" si="138"/>
        <v>3.6873774366022491</v>
      </c>
      <c r="T341" s="17">
        <f t="shared" si="139"/>
        <v>4.7265474414628832</v>
      </c>
      <c r="U341" s="16">
        <f t="shared" si="140"/>
        <v>1.262256339775103E-2</v>
      </c>
      <c r="V341" s="16">
        <f t="shared" si="141"/>
        <v>2.6547441462883015E-2</v>
      </c>
      <c r="W341" s="16">
        <f t="shared" si="126"/>
        <v>4.2388824886080371E-3</v>
      </c>
      <c r="X341" s="16">
        <f t="shared" si="127"/>
        <v>5.2227275881130139E-4</v>
      </c>
      <c r="Y341" s="17">
        <f t="shared" si="142"/>
        <v>3.7166097297967355</v>
      </c>
      <c r="Z341" s="17">
        <f t="shared" si="143"/>
        <v>4.7611552474193379</v>
      </c>
      <c r="AA341" s="16">
        <f t="shared" si="144"/>
        <v>1.6609729796735362E-2</v>
      </c>
      <c r="AB341" s="16">
        <f t="shared" si="145"/>
        <v>6.1155247419337755E-2</v>
      </c>
      <c r="AC341" s="16">
        <f t="shared" si="128"/>
        <v>62.030134667360691</v>
      </c>
      <c r="AD341" s="17">
        <f t="shared" si="129"/>
        <v>3.7274582773107046</v>
      </c>
      <c r="AE341" s="17">
        <f t="shared" si="130"/>
        <v>4.7670664273444388</v>
      </c>
      <c r="AF341" s="16">
        <f t="shared" si="146"/>
        <v>2.7458277310704382E-2</v>
      </c>
      <c r="AG341" s="16">
        <f t="shared" si="147"/>
        <v>6.7066427344438573E-2</v>
      </c>
    </row>
    <row r="342" spans="1:33" x14ac:dyDescent="0.25">
      <c r="A342" s="11" t="s">
        <v>11</v>
      </c>
      <c r="B342" s="12">
        <v>432277</v>
      </c>
      <c r="C342" s="11">
        <v>4</v>
      </c>
      <c r="D342" s="27">
        <v>3.9</v>
      </c>
      <c r="E342" s="27">
        <v>4.2</v>
      </c>
      <c r="F342" s="11">
        <v>2003</v>
      </c>
      <c r="G342" s="11" t="s">
        <v>8</v>
      </c>
      <c r="H342" s="14" t="str">
        <f>VLOOKUP(A342,'Data Key'!$A$1:$B$500,2,FALSE)</f>
        <v>Arizona</v>
      </c>
      <c r="I342" s="14" t="str">
        <f t="shared" si="131"/>
        <v>AZ-Arizona</v>
      </c>
      <c r="J342" s="15">
        <f t="shared" si="132"/>
        <v>1729</v>
      </c>
      <c r="K342" s="15">
        <f t="shared" si="133"/>
        <v>430548</v>
      </c>
      <c r="L342" s="16">
        <f t="shared" si="125"/>
        <v>1.8815388174039943E-4</v>
      </c>
      <c r="M342" s="17">
        <f t="shared" si="134"/>
        <v>3.8115962784578068</v>
      </c>
      <c r="N342" s="17">
        <f t="shared" si="135"/>
        <v>4.1879040419386051</v>
      </c>
      <c r="O342" s="16">
        <f t="shared" si="136"/>
        <v>8.8403721542193114E-2</v>
      </c>
      <c r="P342" s="16">
        <f t="shared" si="137"/>
        <v>1.2095958061395073E-2</v>
      </c>
      <c r="Q342" s="16">
        <f t="shared" si="148"/>
        <v>1648</v>
      </c>
      <c r="R342" s="16">
        <f t="shared" si="149"/>
        <v>1811</v>
      </c>
      <c r="S342" s="17">
        <f t="shared" si="138"/>
        <v>3.8123703088528882</v>
      </c>
      <c r="T342" s="17">
        <f t="shared" si="139"/>
        <v>4.1894433430416145</v>
      </c>
      <c r="U342" s="16">
        <f t="shared" si="140"/>
        <v>8.7629691147111721E-2</v>
      </c>
      <c r="V342" s="16">
        <f t="shared" si="141"/>
        <v>1.0556656958385702E-2</v>
      </c>
      <c r="W342" s="16">
        <f t="shared" si="126"/>
        <v>4.0041578608226045E-3</v>
      </c>
      <c r="X342" s="16">
        <f t="shared" si="127"/>
        <v>1.8830786380816256E-4</v>
      </c>
      <c r="Y342" s="17">
        <f t="shared" si="142"/>
        <v>3.8158499970144422</v>
      </c>
      <c r="Z342" s="17">
        <f t="shared" si="143"/>
        <v>4.1924657246307673</v>
      </c>
      <c r="AA342" s="16">
        <f t="shared" si="144"/>
        <v>8.4150002985557748E-2</v>
      </c>
      <c r="AB342" s="16">
        <f t="shared" si="145"/>
        <v>7.5342753692329012E-3</v>
      </c>
      <c r="AC342" s="16">
        <f t="shared" si="128"/>
        <v>162.69112164951218</v>
      </c>
      <c r="AD342" s="17">
        <f t="shared" si="129"/>
        <v>3.817136940459986</v>
      </c>
      <c r="AE342" s="17">
        <f t="shared" si="130"/>
        <v>4.1934920921259202</v>
      </c>
      <c r="AF342" s="16">
        <f t="shared" si="146"/>
        <v>8.2863059540013939E-2</v>
      </c>
      <c r="AG342" s="16">
        <f t="shared" si="147"/>
        <v>6.5079078740799545E-3</v>
      </c>
    </row>
    <row r="343" spans="1:33" x14ac:dyDescent="0.25">
      <c r="A343" s="11" t="s">
        <v>18</v>
      </c>
      <c r="B343" s="12">
        <v>271969</v>
      </c>
      <c r="C343" s="11">
        <v>4.7</v>
      </c>
      <c r="D343" s="27">
        <v>4.4000000000000004</v>
      </c>
      <c r="E343" s="27">
        <v>4.9000000000000004</v>
      </c>
      <c r="F343" s="11">
        <v>2003</v>
      </c>
      <c r="G343" s="11" t="s">
        <v>8</v>
      </c>
      <c r="H343" s="14" t="str">
        <f>VLOOKUP(A343,'Data Key'!$A$1:$B$500,2,FALSE)</f>
        <v>Arkansas</v>
      </c>
      <c r="I343" s="14" t="str">
        <f t="shared" si="131"/>
        <v>AR-Arkansas</v>
      </c>
      <c r="J343" s="15">
        <f t="shared" si="132"/>
        <v>1278</v>
      </c>
      <c r="K343" s="15">
        <f t="shared" si="133"/>
        <v>270691</v>
      </c>
      <c r="L343" s="16">
        <f t="shared" si="125"/>
        <v>2.5702260415451768E-4</v>
      </c>
      <c r="M343" s="17">
        <f t="shared" si="134"/>
        <v>4.4420423628086292</v>
      </c>
      <c r="N343" s="17">
        <f t="shared" si="135"/>
        <v>4.9560875711176653</v>
      </c>
      <c r="O343" s="16">
        <f t="shared" si="136"/>
        <v>4.204236280862883E-2</v>
      </c>
      <c r="P343" s="16">
        <f t="shared" si="137"/>
        <v>5.6087571117664936E-2</v>
      </c>
      <c r="Q343" s="16">
        <f t="shared" si="148"/>
        <v>1209</v>
      </c>
      <c r="R343" s="16">
        <f t="shared" si="149"/>
        <v>1349</v>
      </c>
      <c r="S343" s="17">
        <f t="shared" si="138"/>
        <v>4.445359581422883</v>
      </c>
      <c r="T343" s="17">
        <f t="shared" si="139"/>
        <v>4.9601241317944327</v>
      </c>
      <c r="U343" s="16">
        <f t="shared" si="140"/>
        <v>4.5359581422882655E-2</v>
      </c>
      <c r="V343" s="16">
        <f t="shared" si="141"/>
        <v>6.0124131794432323E-2</v>
      </c>
      <c r="W343" s="16">
        <f t="shared" si="126"/>
        <v>4.7060608057225431E-3</v>
      </c>
      <c r="X343" s="16">
        <f t="shared" si="127"/>
        <v>2.5730625562630149E-4</v>
      </c>
      <c r="Y343" s="17">
        <f t="shared" si="142"/>
        <v>4.4487545500962424</v>
      </c>
      <c r="Z343" s="17">
        <f t="shared" si="143"/>
        <v>4.9633670613488441</v>
      </c>
      <c r="AA343" s="16">
        <f t="shared" si="144"/>
        <v>4.8754550096242077E-2</v>
      </c>
      <c r="AB343" s="16">
        <f t="shared" si="145"/>
        <v>6.3367061348843734E-2</v>
      </c>
      <c r="AC343" s="16">
        <f t="shared" si="128"/>
        <v>139.82991634871451</v>
      </c>
      <c r="AD343" s="17">
        <f t="shared" si="129"/>
        <v>4.4508332697596655</v>
      </c>
      <c r="AE343" s="17">
        <f t="shared" si="130"/>
        <v>4.9649651793969962</v>
      </c>
      <c r="AF343" s="16">
        <f t="shared" si="146"/>
        <v>5.0833269759665178E-2</v>
      </c>
      <c r="AG343" s="16">
        <f t="shared" si="147"/>
        <v>6.4965179396995865E-2</v>
      </c>
    </row>
    <row r="344" spans="1:33" x14ac:dyDescent="0.25">
      <c r="A344" s="11" t="s">
        <v>42</v>
      </c>
      <c r="B344" s="12">
        <v>2831003</v>
      </c>
      <c r="C344" s="11">
        <v>1.6</v>
      </c>
      <c r="D344" s="27">
        <v>1.6</v>
      </c>
      <c r="E344" s="27">
        <v>1.7</v>
      </c>
      <c r="F344" s="11">
        <v>2003</v>
      </c>
      <c r="G344" s="11" t="s">
        <v>8</v>
      </c>
      <c r="H344" s="14" t="str">
        <f>VLOOKUP(A344,'Data Key'!$A$1:$B$500,2,FALSE)</f>
        <v>California</v>
      </c>
      <c r="I344" s="14" t="str">
        <f t="shared" si="131"/>
        <v>CA-California</v>
      </c>
      <c r="J344" s="15">
        <f t="shared" si="132"/>
        <v>4530</v>
      </c>
      <c r="K344" s="15">
        <f t="shared" si="133"/>
        <v>2826473</v>
      </c>
      <c r="L344" s="16">
        <f t="shared" si="125"/>
        <v>4.6559586885891372E-5</v>
      </c>
      <c r="M344" s="17">
        <f t="shared" si="134"/>
        <v>1.5535800102816144</v>
      </c>
      <c r="N344" s="17">
        <f t="shared" si="135"/>
        <v>1.6466991840533971</v>
      </c>
      <c r="O344" s="16">
        <f t="shared" si="136"/>
        <v>4.6419989718385679E-2</v>
      </c>
      <c r="P344" s="16">
        <f t="shared" si="137"/>
        <v>5.3300815946602853E-2</v>
      </c>
      <c r="Q344" s="16">
        <f t="shared" si="148"/>
        <v>4398</v>
      </c>
      <c r="R344" s="16">
        <f t="shared" si="149"/>
        <v>4662</v>
      </c>
      <c r="S344" s="17">
        <f t="shared" si="138"/>
        <v>1.553513012879181</v>
      </c>
      <c r="T344" s="17">
        <f t="shared" si="139"/>
        <v>1.6467661814558303</v>
      </c>
      <c r="U344" s="16">
        <f t="shared" si="140"/>
        <v>4.6486987120819112E-2</v>
      </c>
      <c r="V344" s="16">
        <f t="shared" si="141"/>
        <v>5.3233818544169642E-2</v>
      </c>
      <c r="W344" s="16">
        <f t="shared" si="126"/>
        <v>1.6008158874935971E-3</v>
      </c>
      <c r="X344" s="16">
        <f t="shared" si="127"/>
        <v>4.6574287900160599E-5</v>
      </c>
      <c r="Y344" s="17">
        <f t="shared" si="142"/>
        <v>1.5542415995934367</v>
      </c>
      <c r="Z344" s="17">
        <f t="shared" si="143"/>
        <v>1.6473901753937576</v>
      </c>
      <c r="AA344" s="16">
        <f t="shared" si="144"/>
        <v>4.5758400406563426E-2</v>
      </c>
      <c r="AB344" s="16">
        <f t="shared" si="145"/>
        <v>5.2609824606242306E-2</v>
      </c>
      <c r="AC344" s="16">
        <f t="shared" si="128"/>
        <v>263.6341233873747</v>
      </c>
      <c r="AD344" s="17">
        <f t="shared" si="129"/>
        <v>1.5544306016049838</v>
      </c>
      <c r="AE344" s="17">
        <f t="shared" si="130"/>
        <v>1.647554404602056</v>
      </c>
      <c r="AF344" s="16">
        <f t="shared" si="146"/>
        <v>4.5569398395016281E-2</v>
      </c>
      <c r="AG344" s="16">
        <f t="shared" si="147"/>
        <v>5.2445595397943912E-2</v>
      </c>
    </row>
    <row r="345" spans="1:33" x14ac:dyDescent="0.25">
      <c r="A345" s="11" t="s">
        <v>19</v>
      </c>
      <c r="B345" s="12">
        <v>174653</v>
      </c>
      <c r="C345" s="11">
        <v>2.2999999999999998</v>
      </c>
      <c r="D345" s="27">
        <v>2.1</v>
      </c>
      <c r="E345" s="27">
        <v>2.6</v>
      </c>
      <c r="F345" s="11">
        <v>2003</v>
      </c>
      <c r="G345" s="11" t="s">
        <v>8</v>
      </c>
      <c r="H345" s="14" t="str">
        <f>VLOOKUP(A345,'Data Key'!$A$1:$B$500,2,FALSE)</f>
        <v>Colorado</v>
      </c>
      <c r="I345" s="14" t="str">
        <f t="shared" si="131"/>
        <v>CO-Colorado</v>
      </c>
      <c r="J345" s="15">
        <f t="shared" si="132"/>
        <v>402</v>
      </c>
      <c r="K345" s="15">
        <f t="shared" si="133"/>
        <v>174251</v>
      </c>
      <c r="L345" s="16">
        <f t="shared" si="125"/>
        <v>2.2474222817960447E-4</v>
      </c>
      <c r="M345" s="17">
        <f t="shared" si="134"/>
        <v>2.0769645847580489</v>
      </c>
      <c r="N345" s="17">
        <f t="shared" si="135"/>
        <v>2.526449041117258</v>
      </c>
      <c r="O345" s="16">
        <f t="shared" si="136"/>
        <v>2.3035415241951185E-2</v>
      </c>
      <c r="P345" s="16">
        <f t="shared" si="137"/>
        <v>7.3550958882742101E-2</v>
      </c>
      <c r="Q345" s="16">
        <f t="shared" si="148"/>
        <v>363</v>
      </c>
      <c r="R345" s="16">
        <f t="shared" si="149"/>
        <v>441</v>
      </c>
      <c r="S345" s="17">
        <f t="shared" si="138"/>
        <v>2.0784068982496722</v>
      </c>
      <c r="T345" s="17">
        <f t="shared" si="139"/>
        <v>2.5250067276256347</v>
      </c>
      <c r="U345" s="16">
        <f t="shared" si="140"/>
        <v>2.1593101750327914E-2</v>
      </c>
      <c r="V345" s="16">
        <f t="shared" si="141"/>
        <v>7.4993272374365372E-2</v>
      </c>
      <c r="W345" s="16">
        <f t="shared" si="126"/>
        <v>2.3126533494857719E-3</v>
      </c>
      <c r="X345" s="16">
        <f t="shared" si="127"/>
        <v>2.2553809056373911E-4</v>
      </c>
      <c r="Y345" s="17">
        <f t="shared" si="142"/>
        <v>2.0871152589220325</v>
      </c>
      <c r="Z345" s="17">
        <f t="shared" si="143"/>
        <v>2.5381914400495109</v>
      </c>
      <c r="AA345" s="16">
        <f t="shared" si="144"/>
        <v>1.2884741077967554E-2</v>
      </c>
      <c r="AB345" s="16">
        <f t="shared" si="145"/>
        <v>6.1808559950489173E-2</v>
      </c>
      <c r="AC345" s="16">
        <f t="shared" si="128"/>
        <v>78.549075253376159</v>
      </c>
      <c r="AD345" s="17">
        <f t="shared" si="129"/>
        <v>2.0906492338563818</v>
      </c>
      <c r="AE345" s="17">
        <f t="shared" si="130"/>
        <v>2.5403829780217708</v>
      </c>
      <c r="AF345" s="16">
        <f t="shared" si="146"/>
        <v>9.3507661436182943E-3</v>
      </c>
      <c r="AG345" s="16">
        <f t="shared" si="147"/>
        <v>5.9617021978229268E-2</v>
      </c>
    </row>
    <row r="346" spans="1:33" x14ac:dyDescent="0.25">
      <c r="A346" s="11" t="s">
        <v>31</v>
      </c>
      <c r="B346" s="12">
        <v>189680</v>
      </c>
      <c r="C346" s="11">
        <v>0.5</v>
      </c>
      <c r="D346" s="27">
        <v>0.4</v>
      </c>
      <c r="E346" s="27">
        <v>0.6</v>
      </c>
      <c r="F346" s="11">
        <v>2003</v>
      </c>
      <c r="G346" s="11" t="s">
        <v>8</v>
      </c>
      <c r="H346" s="14" t="str">
        <f>VLOOKUP(A346,'Data Key'!$A$1:$B$500,2,FALSE)</f>
        <v>Connecticut</v>
      </c>
      <c r="I346" s="14" t="str">
        <f t="shared" si="131"/>
        <v>CT-Connecticut</v>
      </c>
      <c r="J346" s="15">
        <f t="shared" si="132"/>
        <v>95</v>
      </c>
      <c r="K346" s="15">
        <f t="shared" si="133"/>
        <v>189585</v>
      </c>
      <c r="L346" s="16">
        <f t="shared" si="125"/>
        <v>1.0068842989685566E-4</v>
      </c>
      <c r="M346" s="17">
        <f t="shared" si="134"/>
        <v>0.40015509604156696</v>
      </c>
      <c r="N346" s="17">
        <f t="shared" si="135"/>
        <v>0.6015319558352783</v>
      </c>
      <c r="O346" s="16">
        <f t="shared" si="136"/>
        <v>1.5509604156693779E-4</v>
      </c>
      <c r="P346" s="16">
        <f t="shared" si="137"/>
        <v>1.5319558352783202E-3</v>
      </c>
      <c r="Q346" s="16">
        <f t="shared" si="148"/>
        <v>76</v>
      </c>
      <c r="R346" s="16">
        <f t="shared" si="149"/>
        <v>114</v>
      </c>
      <c r="S346" s="17">
        <f t="shared" si="138"/>
        <v>0.40067482075073807</v>
      </c>
      <c r="T346" s="17">
        <f t="shared" si="139"/>
        <v>0.60101223112610713</v>
      </c>
      <c r="U346" s="16">
        <f t="shared" si="140"/>
        <v>6.748207507380477E-4</v>
      </c>
      <c r="V346" s="16">
        <f t="shared" si="141"/>
        <v>1.0122311261071548E-3</v>
      </c>
      <c r="W346" s="16">
        <f t="shared" si="126"/>
        <v>5.1095933456929714E-4</v>
      </c>
      <c r="X346" s="16">
        <f t="shared" si="127"/>
        <v>1.0220047521300629E-4</v>
      </c>
      <c r="Y346" s="17">
        <f t="shared" si="142"/>
        <v>0.4087588593562908</v>
      </c>
      <c r="Z346" s="17">
        <f t="shared" si="143"/>
        <v>0.61315980978230344</v>
      </c>
      <c r="AA346" s="16">
        <f t="shared" si="144"/>
        <v>8.7588593562907824E-3</v>
      </c>
      <c r="AB346" s="16">
        <f t="shared" si="145"/>
        <v>1.3159809782303467E-2</v>
      </c>
      <c r="AC346" s="16">
        <f t="shared" si="128"/>
        <v>38.289748069211484</v>
      </c>
      <c r="AD346" s="17">
        <f t="shared" si="129"/>
        <v>0.41266485734228753</v>
      </c>
      <c r="AE346" s="17">
        <f t="shared" si="130"/>
        <v>0.61452574214266198</v>
      </c>
      <c r="AF346" s="16">
        <f t="shared" si="146"/>
        <v>1.2664857342287505E-2</v>
      </c>
      <c r="AG346" s="16">
        <f t="shared" si="147"/>
        <v>1.4525742142662001E-2</v>
      </c>
    </row>
    <row r="347" spans="1:33" x14ac:dyDescent="0.25">
      <c r="A347" s="11" t="s">
        <v>43</v>
      </c>
      <c r="B347" s="12">
        <v>51552</v>
      </c>
      <c r="C347" s="11">
        <v>3.8</v>
      </c>
      <c r="D347" s="27">
        <v>3.3</v>
      </c>
      <c r="E347" s="27">
        <v>4.3</v>
      </c>
      <c r="F347" s="11">
        <v>2003</v>
      </c>
      <c r="G347" s="11" t="s">
        <v>8</v>
      </c>
      <c r="H347" s="14" t="str">
        <f>VLOOKUP(A347,'Data Key'!$A$1:$B$500,2,FALSE)</f>
        <v>Delaware</v>
      </c>
      <c r="I347" s="14" t="str">
        <f t="shared" si="131"/>
        <v>DE-Delaware</v>
      </c>
      <c r="J347" s="15">
        <f t="shared" si="132"/>
        <v>196</v>
      </c>
      <c r="K347" s="15">
        <f t="shared" si="133"/>
        <v>51356</v>
      </c>
      <c r="L347" s="16">
        <f t="shared" si="125"/>
        <v>5.3125550540960979E-4</v>
      </c>
      <c r="M347" s="17">
        <f t="shared" si="134"/>
        <v>3.2707308384761751</v>
      </c>
      <c r="N347" s="17">
        <f t="shared" si="135"/>
        <v>4.333241849295395</v>
      </c>
      <c r="O347" s="16">
        <f t="shared" si="136"/>
        <v>2.9269161523824749E-2</v>
      </c>
      <c r="P347" s="16">
        <f t="shared" si="137"/>
        <v>3.3241849295395198E-2</v>
      </c>
      <c r="Q347" s="16">
        <f t="shared" si="148"/>
        <v>169</v>
      </c>
      <c r="R347" s="16">
        <f t="shared" si="149"/>
        <v>224</v>
      </c>
      <c r="S347" s="17">
        <f t="shared" si="138"/>
        <v>3.2782433271260087</v>
      </c>
      <c r="T347" s="17">
        <f t="shared" si="139"/>
        <v>4.3451272501551834</v>
      </c>
      <c r="U347" s="16">
        <f t="shared" si="140"/>
        <v>2.1756672873991079E-2</v>
      </c>
      <c r="V347" s="16">
        <f t="shared" si="141"/>
        <v>4.5127250155183596E-2</v>
      </c>
      <c r="W347" s="16">
        <f t="shared" si="126"/>
        <v>3.8389583761993815E-3</v>
      </c>
      <c r="X347" s="16">
        <f t="shared" si="127"/>
        <v>5.3508118139677712E-4</v>
      </c>
      <c r="Y347" s="17">
        <f t="shared" si="142"/>
        <v>3.3038771948026042</v>
      </c>
      <c r="Z347" s="17">
        <f t="shared" si="143"/>
        <v>4.3740395575961584</v>
      </c>
      <c r="AA347" s="16">
        <f t="shared" si="144"/>
        <v>3.8771948026044001E-3</v>
      </c>
      <c r="AB347" s="16">
        <f t="shared" si="145"/>
        <v>7.4039557596158545E-2</v>
      </c>
      <c r="AC347" s="16">
        <f t="shared" si="128"/>
        <v>54.839634329887119</v>
      </c>
      <c r="AD347" s="17">
        <f t="shared" si="129"/>
        <v>3.3168096457505678</v>
      </c>
      <c r="AE347" s="17">
        <f t="shared" si="130"/>
        <v>4.3805035508086263</v>
      </c>
      <c r="AF347" s="16">
        <f t="shared" si="146"/>
        <v>1.6809645750567981E-2</v>
      </c>
      <c r="AG347" s="16">
        <f t="shared" si="147"/>
        <v>8.0503550808626478E-2</v>
      </c>
    </row>
    <row r="348" spans="1:33" x14ac:dyDescent="0.25">
      <c r="A348" s="11" t="s">
        <v>58</v>
      </c>
      <c r="B348" s="12">
        <v>61285</v>
      </c>
      <c r="C348" s="11">
        <v>0.7</v>
      </c>
      <c r="D348" s="27">
        <v>0.5</v>
      </c>
      <c r="E348" s="27">
        <v>1</v>
      </c>
      <c r="F348" s="11">
        <v>2003</v>
      </c>
      <c r="G348" s="11" t="s">
        <v>8</v>
      </c>
      <c r="H348" s="14" t="str">
        <f>VLOOKUP(A348,'Data Key'!$A$1:$B$500,2,FALSE)</f>
        <v>District of Columbia</v>
      </c>
      <c r="I348" s="14" t="str">
        <f t="shared" si="131"/>
        <v>DC-District of Columbia</v>
      </c>
      <c r="J348" s="15">
        <f t="shared" si="132"/>
        <v>43</v>
      </c>
      <c r="K348" s="15">
        <f t="shared" si="133"/>
        <v>61242</v>
      </c>
      <c r="L348" s="16">
        <f t="shared" si="125"/>
        <v>2.0964075530679701E-4</v>
      </c>
      <c r="M348" s="17">
        <f t="shared" si="134"/>
        <v>0.49199912394587497</v>
      </c>
      <c r="N348" s="17">
        <f t="shared" si="135"/>
        <v>0.91128063455946895</v>
      </c>
      <c r="O348" s="16">
        <f t="shared" si="136"/>
        <v>8.0008760541250279E-3</v>
      </c>
      <c r="P348" s="16">
        <f t="shared" si="137"/>
        <v>8.8719365440531051E-2</v>
      </c>
      <c r="Q348" s="16">
        <f t="shared" si="148"/>
        <v>31</v>
      </c>
      <c r="R348" s="16">
        <f t="shared" si="149"/>
        <v>56</v>
      </c>
      <c r="S348" s="17">
        <f t="shared" si="138"/>
        <v>0.50583340132169374</v>
      </c>
      <c r="T348" s="17">
        <f t="shared" si="139"/>
        <v>0.91376356367789835</v>
      </c>
      <c r="U348" s="16">
        <f t="shared" si="140"/>
        <v>5.833401321693743E-3</v>
      </c>
      <c r="V348" s="16">
        <f t="shared" si="141"/>
        <v>8.6236436322101651E-2</v>
      </c>
      <c r="W348" s="16">
        <f t="shared" si="126"/>
        <v>7.3293487592727329E-4</v>
      </c>
      <c r="X348" s="16">
        <f t="shared" si="127"/>
        <v>2.1652814582746218E-4</v>
      </c>
      <c r="Y348" s="17">
        <f t="shared" si="142"/>
        <v>0.51640673009981108</v>
      </c>
      <c r="Z348" s="17">
        <f t="shared" si="143"/>
        <v>0.94946302175473551</v>
      </c>
      <c r="AA348" s="16">
        <f t="shared" si="144"/>
        <v>1.6406730099811084E-2</v>
      </c>
      <c r="AB348" s="16">
        <f t="shared" si="145"/>
        <v>5.0536978245264486E-2</v>
      </c>
      <c r="AC348" s="16">
        <f t="shared" si="128"/>
        <v>25.833155611134522</v>
      </c>
      <c r="AD348" s="17">
        <f t="shared" si="129"/>
        <v>0.53034371071639508</v>
      </c>
      <c r="AE348" s="17">
        <f t="shared" si="130"/>
        <v>0.95184222490337855</v>
      </c>
      <c r="AF348" s="16">
        <f t="shared" si="146"/>
        <v>3.0343710716395078E-2</v>
      </c>
      <c r="AG348" s="16">
        <f t="shared" si="147"/>
        <v>4.8157775096621447E-2</v>
      </c>
    </row>
    <row r="349" spans="1:33" x14ac:dyDescent="0.25">
      <c r="A349" s="11" t="s">
        <v>25</v>
      </c>
      <c r="B349" s="12">
        <v>1046227</v>
      </c>
      <c r="C349" s="11">
        <v>2</v>
      </c>
      <c r="D349" s="27">
        <v>1.9</v>
      </c>
      <c r="E349" s="27">
        <v>2.1</v>
      </c>
      <c r="F349" s="11">
        <v>2003</v>
      </c>
      <c r="G349" s="11" t="s">
        <v>8</v>
      </c>
      <c r="H349" s="14" t="str">
        <f>VLOOKUP(A349,'Data Key'!$A$1:$B$500,2,FALSE)</f>
        <v>Florida</v>
      </c>
      <c r="I349" s="14" t="str">
        <f t="shared" si="131"/>
        <v>FL-Florida</v>
      </c>
      <c r="J349" s="15">
        <f t="shared" si="132"/>
        <v>2092</v>
      </c>
      <c r="K349" s="15">
        <f t="shared" si="133"/>
        <v>1044135</v>
      </c>
      <c r="L349" s="16">
        <f t="shared" si="125"/>
        <v>8.559893720101035E-5</v>
      </c>
      <c r="M349" s="17">
        <f t="shared" si="134"/>
        <v>1.9139671225546639</v>
      </c>
      <c r="N349" s="17">
        <f t="shared" si="135"/>
        <v>2.0851649969566846</v>
      </c>
      <c r="O349" s="16">
        <f t="shared" si="136"/>
        <v>1.3967122554664035E-2</v>
      </c>
      <c r="P349" s="16">
        <f t="shared" si="137"/>
        <v>1.4835003043315531E-2</v>
      </c>
      <c r="Q349" s="16">
        <f t="shared" si="148"/>
        <v>2003</v>
      </c>
      <c r="R349" s="16">
        <f t="shared" si="149"/>
        <v>2182</v>
      </c>
      <c r="S349" s="17">
        <f t="shared" si="138"/>
        <v>1.914498478819606</v>
      </c>
      <c r="T349" s="17">
        <f t="shared" si="139"/>
        <v>2.0855894562078783</v>
      </c>
      <c r="U349" s="16">
        <f t="shared" si="140"/>
        <v>1.4498478819606087E-2</v>
      </c>
      <c r="V349" s="16">
        <f t="shared" si="141"/>
        <v>1.441054379212181E-2</v>
      </c>
      <c r="W349" s="16">
        <f t="shared" si="126"/>
        <v>2.0013945741559967E-3</v>
      </c>
      <c r="X349" s="16">
        <f t="shared" si="127"/>
        <v>8.5657349390227006E-5</v>
      </c>
      <c r="Y349" s="17">
        <f t="shared" si="142"/>
        <v>1.9157372247657696</v>
      </c>
      <c r="Z349" s="17">
        <f t="shared" si="143"/>
        <v>2.0870519235462237</v>
      </c>
      <c r="AA349" s="16">
        <f t="shared" si="144"/>
        <v>1.5737224765769664E-2</v>
      </c>
      <c r="AB349" s="16">
        <f t="shared" si="145"/>
        <v>1.294807645377638E-2</v>
      </c>
      <c r="AC349" s="16">
        <f t="shared" si="128"/>
        <v>179.13167033067381</v>
      </c>
      <c r="AD349" s="17">
        <f t="shared" si="129"/>
        <v>1.9162643795221368</v>
      </c>
      <c r="AE349" s="17">
        <f t="shared" si="130"/>
        <v>2.0874805807965138</v>
      </c>
      <c r="AF349" s="16">
        <f t="shared" si="146"/>
        <v>1.6264379522136885E-2</v>
      </c>
      <c r="AG349" s="16">
        <f t="shared" si="147"/>
        <v>1.2519419203486315E-2</v>
      </c>
    </row>
    <row r="350" spans="1:33" x14ac:dyDescent="0.25">
      <c r="A350" s="11" t="s">
        <v>12</v>
      </c>
      <c r="B350" s="12">
        <v>656791</v>
      </c>
      <c r="C350" s="11">
        <v>3.3</v>
      </c>
      <c r="D350" s="27">
        <v>3.2</v>
      </c>
      <c r="E350" s="27">
        <v>3.5</v>
      </c>
      <c r="F350" s="11">
        <v>2003</v>
      </c>
      <c r="G350" s="11" t="s">
        <v>8</v>
      </c>
      <c r="H350" s="14" t="str">
        <f>VLOOKUP(A350,'Data Key'!$A$1:$B$500,2,FALSE)</f>
        <v>Georgia</v>
      </c>
      <c r="I350" s="14" t="str">
        <f t="shared" si="131"/>
        <v>GA-Georgia</v>
      </c>
      <c r="J350" s="15">
        <f t="shared" si="132"/>
        <v>2167</v>
      </c>
      <c r="K350" s="15">
        <f t="shared" si="133"/>
        <v>654624</v>
      </c>
      <c r="L350" s="16">
        <f t="shared" si="125"/>
        <v>1.3868603082664677E-4</v>
      </c>
      <c r="M350" s="17">
        <f t="shared" si="134"/>
        <v>3.1606892651198568</v>
      </c>
      <c r="N350" s="17">
        <f t="shared" si="135"/>
        <v>3.4380613267731501</v>
      </c>
      <c r="O350" s="16">
        <f t="shared" si="136"/>
        <v>3.9310734880143361E-2</v>
      </c>
      <c r="P350" s="16">
        <f t="shared" si="137"/>
        <v>6.1938673226849872E-2</v>
      </c>
      <c r="Q350" s="16">
        <f t="shared" si="148"/>
        <v>2077</v>
      </c>
      <c r="R350" s="16">
        <f t="shared" si="149"/>
        <v>2259</v>
      </c>
      <c r="S350" s="17">
        <f t="shared" si="138"/>
        <v>3.1623454036367735</v>
      </c>
      <c r="T350" s="17">
        <f t="shared" si="139"/>
        <v>3.4394502969742278</v>
      </c>
      <c r="U350" s="16">
        <f t="shared" si="140"/>
        <v>3.7654596363226656E-2</v>
      </c>
      <c r="V350" s="16">
        <f t="shared" si="141"/>
        <v>6.0549703025772228E-2</v>
      </c>
      <c r="W350" s="16">
        <f t="shared" si="126"/>
        <v>3.3022803964064514E-3</v>
      </c>
      <c r="X350" s="16">
        <f t="shared" si="127"/>
        <v>1.3877687606282901E-4</v>
      </c>
      <c r="Y350" s="17">
        <f t="shared" si="142"/>
        <v>3.1635035203436224</v>
      </c>
      <c r="Z350" s="17">
        <f t="shared" si="143"/>
        <v>3.4410572724692807</v>
      </c>
      <c r="AA350" s="16">
        <f t="shared" si="144"/>
        <v>3.6496479656377812E-2</v>
      </c>
      <c r="AB350" s="16">
        <f t="shared" si="145"/>
        <v>5.8942727530719274E-2</v>
      </c>
      <c r="AC350" s="16">
        <f t="shared" si="128"/>
        <v>182.19502686509588</v>
      </c>
      <c r="AD350" s="17">
        <f t="shared" si="129"/>
        <v>3.1643415641961985</v>
      </c>
      <c r="AE350" s="17">
        <f t="shared" si="130"/>
        <v>3.4417417740705929</v>
      </c>
      <c r="AF350" s="16">
        <f t="shared" si="146"/>
        <v>3.565843580380168E-2</v>
      </c>
      <c r="AG350" s="16">
        <f t="shared" si="147"/>
        <v>5.8258225929407104E-2</v>
      </c>
    </row>
    <row r="351" spans="1:33" x14ac:dyDescent="0.25">
      <c r="A351" s="11" t="s">
        <v>56</v>
      </c>
      <c r="B351" s="12">
        <v>71906</v>
      </c>
      <c r="C351" s="11">
        <v>0.7</v>
      </c>
      <c r="D351" s="27">
        <v>0.5</v>
      </c>
      <c r="E351" s="27">
        <v>0.9</v>
      </c>
      <c r="F351" s="11">
        <v>2003</v>
      </c>
      <c r="G351" s="11" t="s">
        <v>8</v>
      </c>
      <c r="H351" s="14" t="str">
        <f>VLOOKUP(A351,'Data Key'!$A$1:$B$500,2,FALSE)</f>
        <v>Hawaii</v>
      </c>
      <c r="I351" s="14" t="str">
        <f t="shared" si="131"/>
        <v>HI-Hawaii</v>
      </c>
      <c r="J351" s="15">
        <f t="shared" si="132"/>
        <v>50</v>
      </c>
      <c r="K351" s="15">
        <f t="shared" si="133"/>
        <v>71856</v>
      </c>
      <c r="L351" s="16">
        <f t="shared" si="125"/>
        <v>1.926712506432616E-4</v>
      </c>
      <c r="M351" s="17">
        <f t="shared" si="134"/>
        <v>0.50268101481441929</v>
      </c>
      <c r="N351" s="17">
        <f t="shared" si="135"/>
        <v>0.88802351610094254</v>
      </c>
      <c r="O351" s="16">
        <f t="shared" si="136"/>
        <v>2.6810148144192913E-3</v>
      </c>
      <c r="P351" s="16">
        <f t="shared" si="137"/>
        <v>1.1976483899057477E-2</v>
      </c>
      <c r="Q351" s="16">
        <f t="shared" si="148"/>
        <v>37</v>
      </c>
      <c r="R351" s="16">
        <f t="shared" si="149"/>
        <v>65</v>
      </c>
      <c r="S351" s="17">
        <f t="shared" si="138"/>
        <v>0.51456067643868386</v>
      </c>
      <c r="T351" s="17">
        <f t="shared" si="139"/>
        <v>0.90395794509498517</v>
      </c>
      <c r="U351" s="16">
        <f t="shared" si="140"/>
        <v>1.4560676438683862E-2</v>
      </c>
      <c r="V351" s="16">
        <f t="shared" si="141"/>
        <v>3.9579450949851491E-3</v>
      </c>
      <c r="W351" s="16">
        <f t="shared" si="126"/>
        <v>7.2202536338617244E-4</v>
      </c>
      <c r="X351" s="16">
        <f t="shared" si="127"/>
        <v>1.9812742409993785E-4</v>
      </c>
      <c r="Y351" s="17">
        <f t="shared" si="142"/>
        <v>0.52389793928623452</v>
      </c>
      <c r="Z351" s="17">
        <f t="shared" si="143"/>
        <v>0.92015278748611029</v>
      </c>
      <c r="AA351" s="16">
        <f t="shared" si="144"/>
        <v>2.3897939286234515E-2</v>
      </c>
      <c r="AB351" s="16">
        <f t="shared" si="145"/>
        <v>2.0152787486110268E-2</v>
      </c>
      <c r="AC351" s="16">
        <f t="shared" si="128"/>
        <v>27.835984807346613</v>
      </c>
      <c r="AD351" s="17">
        <f t="shared" si="129"/>
        <v>0.5354307035807111</v>
      </c>
      <c r="AE351" s="17">
        <f t="shared" si="130"/>
        <v>0.92252632557964087</v>
      </c>
      <c r="AF351" s="16">
        <f t="shared" si="146"/>
        <v>3.5430703580711098E-2</v>
      </c>
      <c r="AG351" s="16">
        <f t="shared" si="147"/>
        <v>2.2526325579640849E-2</v>
      </c>
    </row>
    <row r="352" spans="1:33" x14ac:dyDescent="0.25">
      <c r="A352" s="11" t="s">
        <v>32</v>
      </c>
      <c r="B352" s="12">
        <v>97498</v>
      </c>
      <c r="C352" s="11">
        <v>8.1</v>
      </c>
      <c r="D352" s="27">
        <v>7.6</v>
      </c>
      <c r="E352" s="27">
        <v>8.6999999999999993</v>
      </c>
      <c r="F352" s="11">
        <v>2003</v>
      </c>
      <c r="G352" s="11" t="s">
        <v>8</v>
      </c>
      <c r="H352" s="14" t="str">
        <f>VLOOKUP(A352,'Data Key'!$A$1:$B$500,2,FALSE)</f>
        <v>Idaho</v>
      </c>
      <c r="I352" s="14" t="str">
        <f t="shared" si="131"/>
        <v>ID-Idaho</v>
      </c>
      <c r="J352" s="15">
        <f t="shared" si="132"/>
        <v>790</v>
      </c>
      <c r="K352" s="15">
        <f t="shared" si="133"/>
        <v>96708</v>
      </c>
      <c r="L352" s="16">
        <f t="shared" si="125"/>
        <v>5.6272897429172691E-4</v>
      </c>
      <c r="M352" s="17">
        <f t="shared" si="134"/>
        <v>7.5400013381249371</v>
      </c>
      <c r="N352" s="17">
        <f t="shared" si="135"/>
        <v>8.6654592867083924</v>
      </c>
      <c r="O352" s="16">
        <f t="shared" si="136"/>
        <v>5.9998661875062531E-2</v>
      </c>
      <c r="P352" s="16">
        <f t="shared" si="137"/>
        <v>3.4540713291606906E-2</v>
      </c>
      <c r="Q352" s="16">
        <f t="shared" si="148"/>
        <v>735</v>
      </c>
      <c r="R352" s="16">
        <f t="shared" si="149"/>
        <v>845</v>
      </c>
      <c r="S352" s="17">
        <f t="shared" si="138"/>
        <v>7.5386161767420869</v>
      </c>
      <c r="T352" s="17">
        <f t="shared" si="139"/>
        <v>8.6668444480912434</v>
      </c>
      <c r="U352" s="16">
        <f t="shared" si="140"/>
        <v>6.1383823257912695E-2</v>
      </c>
      <c r="V352" s="16">
        <f t="shared" si="141"/>
        <v>3.3155551908755854E-2</v>
      </c>
      <c r="W352" s="16">
        <f t="shared" si="126"/>
        <v>8.1221104910599029E-3</v>
      </c>
      <c r="X352" s="16">
        <f t="shared" si="127"/>
        <v>5.6371814934320723E-4</v>
      </c>
      <c r="Y352" s="17">
        <f t="shared" si="142"/>
        <v>7.5583923417166954</v>
      </c>
      <c r="Z352" s="17">
        <f t="shared" si="143"/>
        <v>8.6858286404031109</v>
      </c>
      <c r="AA352" s="16">
        <f t="shared" si="144"/>
        <v>4.1607658283304261E-2</v>
      </c>
      <c r="AB352" s="16">
        <f t="shared" si="145"/>
        <v>1.4171359596888422E-2</v>
      </c>
      <c r="AC352" s="16">
        <f t="shared" si="128"/>
        <v>109.76269450126576</v>
      </c>
      <c r="AD352" s="17">
        <f t="shared" si="129"/>
        <v>7.5643636173908506</v>
      </c>
      <c r="AE352" s="17">
        <f t="shared" si="130"/>
        <v>8.6901135812786947</v>
      </c>
      <c r="AF352" s="16">
        <f t="shared" si="146"/>
        <v>3.5636382609149031E-2</v>
      </c>
      <c r="AG352" s="16">
        <f t="shared" si="147"/>
        <v>9.8864187213045795E-3</v>
      </c>
    </row>
    <row r="353" spans="1:33" x14ac:dyDescent="0.25">
      <c r="A353" s="11" t="s">
        <v>45</v>
      </c>
      <c r="B353" s="12">
        <v>813830</v>
      </c>
      <c r="C353" s="11">
        <v>2.4</v>
      </c>
      <c r="D353" s="27">
        <v>2.2999999999999998</v>
      </c>
      <c r="E353" s="27">
        <v>2.5</v>
      </c>
      <c r="F353" s="11">
        <v>2003</v>
      </c>
      <c r="G353" s="11" t="s">
        <v>8</v>
      </c>
      <c r="H353" s="14" t="str">
        <f>VLOOKUP(A353,'Data Key'!$A$1:$B$500,2,FALSE)</f>
        <v>Illinois</v>
      </c>
      <c r="I353" s="14" t="str">
        <f t="shared" si="131"/>
        <v>IL-Illinois</v>
      </c>
      <c r="J353" s="15">
        <f t="shared" si="132"/>
        <v>1953</v>
      </c>
      <c r="K353" s="15">
        <f t="shared" si="133"/>
        <v>811877</v>
      </c>
      <c r="L353" s="16">
        <f t="shared" si="125"/>
        <v>1.0630257609110414E-4</v>
      </c>
      <c r="M353" s="17">
        <f t="shared" si="134"/>
        <v>2.2934615024019473</v>
      </c>
      <c r="N353" s="17">
        <f t="shared" si="135"/>
        <v>2.5060666545841555</v>
      </c>
      <c r="O353" s="16">
        <f t="shared" si="136"/>
        <v>6.5384975980524729E-3</v>
      </c>
      <c r="P353" s="16">
        <f t="shared" si="137"/>
        <v>6.0666545841554509E-3</v>
      </c>
      <c r="Q353" s="16">
        <f t="shared" si="148"/>
        <v>1867</v>
      </c>
      <c r="R353" s="16">
        <f t="shared" si="149"/>
        <v>2040</v>
      </c>
      <c r="S353" s="17">
        <f t="shared" si="138"/>
        <v>2.294090903505646</v>
      </c>
      <c r="T353" s="17">
        <f t="shared" si="139"/>
        <v>2.5066660113291475</v>
      </c>
      <c r="U353" s="16">
        <f t="shared" si="140"/>
        <v>5.9090964943537827E-3</v>
      </c>
      <c r="V353" s="16">
        <f t="shared" si="141"/>
        <v>6.6660113291474588E-3</v>
      </c>
      <c r="W353" s="16">
        <f t="shared" si="126"/>
        <v>2.4021128513236748E-3</v>
      </c>
      <c r="X353" s="16">
        <f t="shared" si="127"/>
        <v>1.0638014132124508E-4</v>
      </c>
      <c r="Y353" s="17">
        <f t="shared" si="142"/>
        <v>2.2957327100024298</v>
      </c>
      <c r="Z353" s="17">
        <f t="shared" si="143"/>
        <v>2.50849299264492</v>
      </c>
      <c r="AA353" s="16">
        <f t="shared" si="144"/>
        <v>4.2672899975699785E-3</v>
      </c>
      <c r="AB353" s="16">
        <f t="shared" si="145"/>
        <v>8.4929926449199833E-3</v>
      </c>
      <c r="AC353" s="16">
        <f t="shared" si="128"/>
        <v>173.04499819958667</v>
      </c>
      <c r="AD353" s="17">
        <f t="shared" si="129"/>
        <v>2.2964125293198663</v>
      </c>
      <c r="AE353" s="17">
        <f t="shared" si="130"/>
        <v>2.5090419253761898</v>
      </c>
      <c r="AF353" s="16">
        <f t="shared" si="146"/>
        <v>3.5874706801335421E-3</v>
      </c>
      <c r="AG353" s="16">
        <f t="shared" si="147"/>
        <v>9.0419253761897522E-3</v>
      </c>
    </row>
    <row r="354" spans="1:33" x14ac:dyDescent="0.25">
      <c r="A354" s="11" t="s">
        <v>33</v>
      </c>
      <c r="B354" s="12">
        <v>398970</v>
      </c>
      <c r="C354" s="11">
        <v>4.5</v>
      </c>
      <c r="D354" s="27">
        <v>4.3</v>
      </c>
      <c r="E354" s="27">
        <v>4.7</v>
      </c>
      <c r="F354" s="11">
        <v>2003</v>
      </c>
      <c r="G354" s="11" t="s">
        <v>8</v>
      </c>
      <c r="H354" s="14" t="str">
        <f>VLOOKUP(A354,'Data Key'!$A$1:$B$500,2,FALSE)</f>
        <v>Indiana</v>
      </c>
      <c r="I354" s="14" t="str">
        <f t="shared" si="131"/>
        <v>IN-Indiana</v>
      </c>
      <c r="J354" s="15">
        <f t="shared" si="132"/>
        <v>1795</v>
      </c>
      <c r="K354" s="15">
        <f t="shared" si="133"/>
        <v>397175</v>
      </c>
      <c r="L354" s="16">
        <f t="shared" si="125"/>
        <v>2.0766385338929426E-4</v>
      </c>
      <c r="M354" s="17">
        <f t="shared" si="134"/>
        <v>4.2914212908571407</v>
      </c>
      <c r="N354" s="17">
        <f t="shared" si="135"/>
        <v>4.7067489976357297</v>
      </c>
      <c r="O354" s="16">
        <f t="shared" si="136"/>
        <v>8.5787091428590756E-3</v>
      </c>
      <c r="P354" s="16">
        <f t="shared" si="137"/>
        <v>6.7489976357295589E-3</v>
      </c>
      <c r="Q354" s="16">
        <f t="shared" si="148"/>
        <v>1713</v>
      </c>
      <c r="R354" s="16">
        <f t="shared" si="149"/>
        <v>1879</v>
      </c>
      <c r="S354" s="17">
        <f t="shared" si="138"/>
        <v>4.2935559064591322</v>
      </c>
      <c r="T354" s="17">
        <f t="shared" si="139"/>
        <v>4.7096272902724516</v>
      </c>
      <c r="U354" s="16">
        <f t="shared" si="140"/>
        <v>6.4440935408676125E-3</v>
      </c>
      <c r="V354" s="16">
        <f t="shared" si="141"/>
        <v>9.6272902724514609E-3</v>
      </c>
      <c r="W354" s="16">
        <f t="shared" si="126"/>
        <v>4.5038559992806263E-3</v>
      </c>
      <c r="X354" s="16">
        <f t="shared" si="127"/>
        <v>2.078271957776258E-4</v>
      </c>
      <c r="Y354" s="17">
        <f t="shared" si="142"/>
        <v>4.2960288035030008</v>
      </c>
      <c r="Z354" s="17">
        <f t="shared" si="143"/>
        <v>4.7116831950582521</v>
      </c>
      <c r="AA354" s="16">
        <f t="shared" si="144"/>
        <v>3.9711964969990632E-3</v>
      </c>
      <c r="AB354" s="16">
        <f t="shared" si="145"/>
        <v>1.1683195058251883E-2</v>
      </c>
      <c r="AC354" s="16">
        <f t="shared" si="128"/>
        <v>165.72484738910802</v>
      </c>
      <c r="AD354" s="17">
        <f t="shared" si="129"/>
        <v>4.2974203507844715</v>
      </c>
      <c r="AE354" s="17">
        <f t="shared" si="130"/>
        <v>4.7127980777631286</v>
      </c>
      <c r="AF354" s="16">
        <f t="shared" si="146"/>
        <v>2.5796492155283346E-3</v>
      </c>
      <c r="AG354" s="16">
        <f t="shared" si="147"/>
        <v>1.2798077763128468E-2</v>
      </c>
    </row>
    <row r="355" spans="1:33" x14ac:dyDescent="0.25">
      <c r="A355" s="11" t="s">
        <v>44</v>
      </c>
      <c r="B355" s="12">
        <v>139481</v>
      </c>
      <c r="C355" s="11">
        <v>2.6</v>
      </c>
      <c r="D355" s="27">
        <v>2.2999999999999998</v>
      </c>
      <c r="E355" s="27">
        <v>2.9</v>
      </c>
      <c r="F355" s="11">
        <v>2003</v>
      </c>
      <c r="G355" s="11" t="s">
        <v>8</v>
      </c>
      <c r="H355" s="14" t="str">
        <f>VLOOKUP(A355,'Data Key'!$A$1:$B$500,2,FALSE)</f>
        <v>Iowa</v>
      </c>
      <c r="I355" s="14" t="str">
        <f t="shared" si="131"/>
        <v>IA-Iowa</v>
      </c>
      <c r="J355" s="15">
        <f t="shared" si="132"/>
        <v>363</v>
      </c>
      <c r="K355" s="15">
        <f t="shared" si="133"/>
        <v>139118</v>
      </c>
      <c r="L355" s="16">
        <f t="shared" si="125"/>
        <v>2.6737480924954158E-4</v>
      </c>
      <c r="M355" s="17">
        <f t="shared" si="134"/>
        <v>2.335130191431555</v>
      </c>
      <c r="N355" s="17">
        <f t="shared" si="135"/>
        <v>2.8698798099306377</v>
      </c>
      <c r="O355" s="16">
        <f t="shared" si="136"/>
        <v>3.5130191431555158E-2</v>
      </c>
      <c r="P355" s="16">
        <f t="shared" si="137"/>
        <v>3.0120190069362174E-2</v>
      </c>
      <c r="Q355" s="16">
        <f t="shared" si="148"/>
        <v>326</v>
      </c>
      <c r="R355" s="16">
        <f t="shared" si="149"/>
        <v>400</v>
      </c>
      <c r="S355" s="17">
        <f t="shared" si="138"/>
        <v>2.3372358959284778</v>
      </c>
      <c r="T355" s="17">
        <f t="shared" si="139"/>
        <v>2.8677741054337149</v>
      </c>
      <c r="U355" s="16">
        <f t="shared" si="140"/>
        <v>3.723589592847798E-2</v>
      </c>
      <c r="V355" s="16">
        <f t="shared" si="141"/>
        <v>3.2225894566284996E-2</v>
      </c>
      <c r="W355" s="16">
        <f t="shared" si="126"/>
        <v>2.6162034927507197E-3</v>
      </c>
      <c r="X355" s="16">
        <f t="shared" si="127"/>
        <v>2.6842177693671334E-4</v>
      </c>
      <c r="Y355" s="17">
        <f t="shared" si="142"/>
        <v>2.3477817158140062</v>
      </c>
      <c r="Z355" s="17">
        <f t="shared" si="143"/>
        <v>2.884625269687433</v>
      </c>
      <c r="AA355" s="16">
        <f t="shared" si="144"/>
        <v>4.7781715814006365E-2</v>
      </c>
      <c r="AB355" s="16">
        <f t="shared" si="145"/>
        <v>1.5374730312566864E-2</v>
      </c>
      <c r="AC355" s="16">
        <f t="shared" si="128"/>
        <v>74.635084312081062</v>
      </c>
      <c r="AD355" s="17">
        <f t="shared" si="129"/>
        <v>2.3522497772718234</v>
      </c>
      <c r="AE355" s="17">
        <f t="shared" si="130"/>
        <v>2.8873264460445744</v>
      </c>
      <c r="AF355" s="16">
        <f t="shared" si="146"/>
        <v>5.2249777271823561E-2</v>
      </c>
      <c r="AG355" s="16">
        <f t="shared" si="147"/>
        <v>1.2673553955425465E-2</v>
      </c>
    </row>
    <row r="356" spans="1:33" x14ac:dyDescent="0.25">
      <c r="A356" s="11" t="s">
        <v>46</v>
      </c>
      <c r="B356" s="12">
        <v>127906</v>
      </c>
      <c r="C356" s="11">
        <v>5.0999999999999996</v>
      </c>
      <c r="D356" s="27">
        <v>4.7</v>
      </c>
      <c r="E356" s="27">
        <v>5.5</v>
      </c>
      <c r="F356" s="11">
        <v>2003</v>
      </c>
      <c r="G356" s="11" t="s">
        <v>8</v>
      </c>
      <c r="H356" s="14" t="str">
        <f>VLOOKUP(A356,'Data Key'!$A$1:$B$500,2,FALSE)</f>
        <v>Kansas</v>
      </c>
      <c r="I356" s="14" t="str">
        <f t="shared" si="131"/>
        <v>KS-Kansas</v>
      </c>
      <c r="J356" s="15">
        <f t="shared" si="132"/>
        <v>652</v>
      </c>
      <c r="K356" s="15">
        <f t="shared" si="133"/>
        <v>127254</v>
      </c>
      <c r="L356" s="16">
        <f t="shared" si="125"/>
        <v>3.9027545069021604E-4</v>
      </c>
      <c r="M356" s="17">
        <f t="shared" si="134"/>
        <v>4.7072180210781145</v>
      </c>
      <c r="N356" s="17">
        <f t="shared" si="135"/>
        <v>5.487768922458546</v>
      </c>
      <c r="O356" s="16">
        <f t="shared" si="136"/>
        <v>7.2180210781143117E-3</v>
      </c>
      <c r="P356" s="16">
        <f t="shared" si="137"/>
        <v>1.2231077541454027E-2</v>
      </c>
      <c r="Q356" s="16">
        <f t="shared" si="148"/>
        <v>603</v>
      </c>
      <c r="R356" s="16">
        <f t="shared" si="149"/>
        <v>703</v>
      </c>
      <c r="S356" s="17">
        <f t="shared" si="138"/>
        <v>4.7143996372335932</v>
      </c>
      <c r="T356" s="17">
        <f t="shared" si="139"/>
        <v>5.4962237893453008</v>
      </c>
      <c r="U356" s="16">
        <f t="shared" si="140"/>
        <v>1.4399637233593054E-2</v>
      </c>
      <c r="V356" s="16">
        <f t="shared" si="141"/>
        <v>3.7762106546992413E-3</v>
      </c>
      <c r="W356" s="16">
        <f t="shared" si="126"/>
        <v>5.1123566564725232E-3</v>
      </c>
      <c r="X356" s="16">
        <f t="shared" si="127"/>
        <v>3.91117726369748E-4</v>
      </c>
      <c r="Y356" s="17">
        <f t="shared" si="142"/>
        <v>4.7212389301027748</v>
      </c>
      <c r="Z356" s="17">
        <f t="shared" si="143"/>
        <v>5.5034743828422714</v>
      </c>
      <c r="AA356" s="16">
        <f t="shared" si="144"/>
        <v>2.1238930102774667E-2</v>
      </c>
      <c r="AB356" s="16">
        <f t="shared" si="145"/>
        <v>3.4743828422714174E-3</v>
      </c>
      <c r="AC356" s="16">
        <f t="shared" si="128"/>
        <v>99.872956429876638</v>
      </c>
      <c r="AD356" s="17">
        <f t="shared" si="129"/>
        <v>4.7258619376056092</v>
      </c>
      <c r="AE356" s="17">
        <f t="shared" si="130"/>
        <v>5.5066693820588171</v>
      </c>
      <c r="AF356" s="16">
        <f t="shared" si="146"/>
        <v>2.5861937605609064E-2</v>
      </c>
      <c r="AG356" s="16">
        <f t="shared" si="147"/>
        <v>6.6693820588170638E-3</v>
      </c>
    </row>
    <row r="357" spans="1:33" x14ac:dyDescent="0.25">
      <c r="A357" s="11" t="s">
        <v>47</v>
      </c>
      <c r="B357" s="12">
        <v>305029</v>
      </c>
      <c r="C357" s="11">
        <v>3.3</v>
      </c>
      <c r="D357" s="27">
        <v>3.1</v>
      </c>
      <c r="E357" s="27">
        <v>3.5</v>
      </c>
      <c r="F357" s="11">
        <v>2003</v>
      </c>
      <c r="G357" s="11" t="s">
        <v>8</v>
      </c>
      <c r="H357" s="14" t="str">
        <f>VLOOKUP(A357,'Data Key'!$A$1:$B$500,2,FALSE)</f>
        <v>Kentucky</v>
      </c>
      <c r="I357" s="14" t="str">
        <f t="shared" si="131"/>
        <v>KY-Kentucky</v>
      </c>
      <c r="J357" s="15">
        <f t="shared" si="132"/>
        <v>1007</v>
      </c>
      <c r="K357" s="15">
        <f t="shared" si="133"/>
        <v>304022</v>
      </c>
      <c r="L357" s="16">
        <f t="shared" si="125"/>
        <v>2.035652466194276E-4</v>
      </c>
      <c r="M357" s="17">
        <f t="shared" si="134"/>
        <v>3.0977602011248853</v>
      </c>
      <c r="N357" s="17">
        <f t="shared" si="135"/>
        <v>3.5048906943637408</v>
      </c>
      <c r="O357" s="16">
        <f t="shared" si="136"/>
        <v>2.239798875114829E-3</v>
      </c>
      <c r="P357" s="16">
        <f t="shared" si="137"/>
        <v>4.8906943637407885E-3</v>
      </c>
      <c r="Q357" s="16">
        <f t="shared" si="148"/>
        <v>945</v>
      </c>
      <c r="R357" s="16">
        <f t="shared" si="149"/>
        <v>1069</v>
      </c>
      <c r="S357" s="17">
        <f t="shared" si="138"/>
        <v>3.0980660855197373</v>
      </c>
      <c r="T357" s="17">
        <f t="shared" si="139"/>
        <v>3.5045848099688883</v>
      </c>
      <c r="U357" s="16">
        <f t="shared" si="140"/>
        <v>1.9339144802628105E-3</v>
      </c>
      <c r="V357" s="16">
        <f t="shared" si="141"/>
        <v>4.5848099688883259E-3</v>
      </c>
      <c r="W357" s="16">
        <f t="shared" si="126"/>
        <v>3.3075806676591936E-3</v>
      </c>
      <c r="X357" s="16">
        <f t="shared" si="127"/>
        <v>2.0385207778703422E-4</v>
      </c>
      <c r="Y357" s="17">
        <f t="shared" si="142"/>
        <v>3.1037285898721594</v>
      </c>
      <c r="Z357" s="17">
        <f t="shared" si="143"/>
        <v>3.511432745446228</v>
      </c>
      <c r="AA357" s="16">
        <f t="shared" si="144"/>
        <v>3.7285898721592936E-3</v>
      </c>
      <c r="AB357" s="16">
        <f t="shared" si="145"/>
        <v>1.1432745446227965E-2</v>
      </c>
      <c r="AC357" s="16">
        <f t="shared" si="128"/>
        <v>124.21528898090095</v>
      </c>
      <c r="AD357" s="17">
        <f t="shared" si="129"/>
        <v>3.1056101382046868</v>
      </c>
      <c r="AE357" s="17">
        <f t="shared" si="130"/>
        <v>3.512829532637237</v>
      </c>
      <c r="AF357" s="16">
        <f t="shared" si="146"/>
        <v>5.6101382046866988E-3</v>
      </c>
      <c r="AG357" s="16">
        <f t="shared" si="147"/>
        <v>1.2829532637236962E-2</v>
      </c>
    </row>
    <row r="358" spans="1:33" x14ac:dyDescent="0.25">
      <c r="A358" s="11" t="s">
        <v>48</v>
      </c>
      <c r="B358" s="12">
        <v>498414</v>
      </c>
      <c r="C358" s="11">
        <v>2</v>
      </c>
      <c r="D358" s="27">
        <v>1.9</v>
      </c>
      <c r="E358" s="27">
        <v>2.1</v>
      </c>
      <c r="F358" s="11">
        <v>2003</v>
      </c>
      <c r="G358" s="11" t="s">
        <v>8</v>
      </c>
      <c r="H358" s="14" t="str">
        <f>VLOOKUP(A358,'Data Key'!$A$1:$B$500,2,FALSE)</f>
        <v>Louisiana</v>
      </c>
      <c r="I358" s="14" t="str">
        <f t="shared" si="131"/>
        <v>LA-Louisiana</v>
      </c>
      <c r="J358" s="15">
        <f t="shared" si="132"/>
        <v>997</v>
      </c>
      <c r="K358" s="15">
        <f t="shared" si="133"/>
        <v>497417</v>
      </c>
      <c r="L358" s="16">
        <f t="shared" si="125"/>
        <v>1.2404253495384483E-4</v>
      </c>
      <c r="M358" s="17">
        <f t="shared" si="134"/>
        <v>1.8763025596863538</v>
      </c>
      <c r="N358" s="17">
        <f t="shared" si="135"/>
        <v>2.1243876295940431</v>
      </c>
      <c r="O358" s="16">
        <f t="shared" si="136"/>
        <v>2.3697440313646068E-2</v>
      </c>
      <c r="P358" s="16">
        <f t="shared" si="137"/>
        <v>2.4387629594043059E-2</v>
      </c>
      <c r="Q358" s="16">
        <f t="shared" si="148"/>
        <v>935</v>
      </c>
      <c r="R358" s="16">
        <f t="shared" si="149"/>
        <v>1059</v>
      </c>
      <c r="S358" s="17">
        <f t="shared" si="138"/>
        <v>1.8759505150336868</v>
      </c>
      <c r="T358" s="17">
        <f t="shared" si="139"/>
        <v>2.1247396742467104</v>
      </c>
      <c r="U358" s="16">
        <f t="shared" si="140"/>
        <v>2.4049484966313095E-2</v>
      </c>
      <c r="V358" s="16">
        <f t="shared" si="141"/>
        <v>2.4739674246710308E-2</v>
      </c>
      <c r="W358" s="16">
        <f t="shared" si="126"/>
        <v>2.0041833303691601E-3</v>
      </c>
      <c r="X358" s="16">
        <f t="shared" si="127"/>
        <v>1.2422007772024517E-4</v>
      </c>
      <c r="Y358" s="17">
        <f t="shared" si="142"/>
        <v>1.879963252648915</v>
      </c>
      <c r="Z358" s="17">
        <f t="shared" si="143"/>
        <v>2.1284034080894054</v>
      </c>
      <c r="AA358" s="16">
        <f t="shared" si="144"/>
        <v>2.003674735108496E-2</v>
      </c>
      <c r="AB358" s="16">
        <f t="shared" si="145"/>
        <v>2.8403408089405335E-2</v>
      </c>
      <c r="AC358" s="16">
        <f t="shared" si="128"/>
        <v>123.67779765224832</v>
      </c>
      <c r="AD358" s="17">
        <f t="shared" si="129"/>
        <v>1.8811161090060737</v>
      </c>
      <c r="AE358" s="17">
        <f t="shared" si="130"/>
        <v>2.1292569004557849</v>
      </c>
      <c r="AF358" s="16">
        <f t="shared" si="146"/>
        <v>1.8883890993926178E-2</v>
      </c>
      <c r="AG358" s="16">
        <f t="shared" si="147"/>
        <v>2.9256900455784773E-2</v>
      </c>
    </row>
    <row r="359" spans="1:33" x14ac:dyDescent="0.25">
      <c r="A359" s="11" t="s">
        <v>34</v>
      </c>
      <c r="B359" s="12">
        <v>85462</v>
      </c>
      <c r="C359" s="11">
        <v>15.4</v>
      </c>
      <c r="D359" s="27">
        <v>14.6</v>
      </c>
      <c r="E359" s="27">
        <v>16.2</v>
      </c>
      <c r="F359" s="11">
        <v>2003</v>
      </c>
      <c r="G359" s="11" t="s">
        <v>8</v>
      </c>
      <c r="H359" s="14" t="str">
        <f>VLOOKUP(A359,'Data Key'!$A$1:$B$500,2,FALSE)</f>
        <v>Maine</v>
      </c>
      <c r="I359" s="14" t="str">
        <f t="shared" si="131"/>
        <v>ME-Maine</v>
      </c>
      <c r="J359" s="15">
        <f t="shared" si="132"/>
        <v>1316</v>
      </c>
      <c r="K359" s="15">
        <f t="shared" si="133"/>
        <v>84146</v>
      </c>
      <c r="L359" s="16">
        <f t="shared" si="125"/>
        <v>8.2553063736578319E-4</v>
      </c>
      <c r="M359" s="17">
        <f t="shared" si="134"/>
        <v>14.573126075559259</v>
      </c>
      <c r="N359" s="17">
        <f t="shared" si="135"/>
        <v>16.224187350290826</v>
      </c>
      <c r="O359" s="16">
        <f t="shared" si="136"/>
        <v>2.6873924440740993E-2</v>
      </c>
      <c r="P359" s="16">
        <f t="shared" si="137"/>
        <v>2.418735029082697E-2</v>
      </c>
      <c r="Q359" s="16">
        <f t="shared" si="148"/>
        <v>1246</v>
      </c>
      <c r="R359" s="16">
        <f t="shared" si="149"/>
        <v>1387</v>
      </c>
      <c r="S359" s="17">
        <f t="shared" si="138"/>
        <v>14.579579228194987</v>
      </c>
      <c r="T359" s="17">
        <f t="shared" si="139"/>
        <v>16.229435304579813</v>
      </c>
      <c r="U359" s="16">
        <f t="shared" si="140"/>
        <v>2.042077180501245E-2</v>
      </c>
      <c r="V359" s="16">
        <f t="shared" si="141"/>
        <v>2.9435304579813248E-2</v>
      </c>
      <c r="W359" s="16">
        <f t="shared" si="126"/>
        <v>1.5420438234909909E-2</v>
      </c>
      <c r="X359" s="16">
        <f t="shared" si="127"/>
        <v>8.2637366955532247E-4</v>
      </c>
      <c r="Y359" s="17">
        <f t="shared" si="142"/>
        <v>14.594064565354586</v>
      </c>
      <c r="Z359" s="17">
        <f t="shared" si="143"/>
        <v>16.246811904465233</v>
      </c>
      <c r="AA359" s="16">
        <f t="shared" si="144"/>
        <v>5.9354346454139062E-3</v>
      </c>
      <c r="AB359" s="16">
        <f t="shared" si="145"/>
        <v>4.6811904465233312E-2</v>
      </c>
      <c r="AC359" s="16">
        <f t="shared" si="128"/>
        <v>141.12890096525223</v>
      </c>
      <c r="AD359" s="17">
        <f t="shared" si="129"/>
        <v>14.600643457409417</v>
      </c>
      <c r="AE359" s="17">
        <f t="shared" si="130"/>
        <v>16.251933593401951</v>
      </c>
      <c r="AF359" s="16">
        <f t="shared" si="146"/>
        <v>6.4345740941718077E-4</v>
      </c>
      <c r="AG359" s="16">
        <f t="shared" si="147"/>
        <v>5.1933593401951583E-2</v>
      </c>
    </row>
    <row r="360" spans="1:33" x14ac:dyDescent="0.25">
      <c r="A360" s="11" t="s">
        <v>13</v>
      </c>
      <c r="B360" s="12">
        <v>331647</v>
      </c>
      <c r="C360" s="11">
        <v>4.8</v>
      </c>
      <c r="D360" s="27">
        <v>4.5999999999999996</v>
      </c>
      <c r="E360" s="27">
        <v>5</v>
      </c>
      <c r="F360" s="11">
        <v>2003</v>
      </c>
      <c r="G360" s="11" t="s">
        <v>8</v>
      </c>
      <c r="H360" s="14" t="str">
        <f>VLOOKUP(A360,'Data Key'!$A$1:$B$500,2,FALSE)</f>
        <v>Maryland</v>
      </c>
      <c r="I360" s="14" t="str">
        <f t="shared" si="131"/>
        <v>MD-Maryland</v>
      </c>
      <c r="J360" s="15">
        <f t="shared" si="132"/>
        <v>1592</v>
      </c>
      <c r="K360" s="15">
        <f t="shared" si="133"/>
        <v>330055</v>
      </c>
      <c r="L360" s="16">
        <f t="shared" si="125"/>
        <v>2.3523322957888043E-4</v>
      </c>
      <c r="M360" s="17">
        <f t="shared" si="134"/>
        <v>4.5650514104148474</v>
      </c>
      <c r="N360" s="17">
        <f t="shared" si="135"/>
        <v>5.0355178695726091</v>
      </c>
      <c r="O360" s="16">
        <f t="shared" si="136"/>
        <v>3.4948589585152234E-2</v>
      </c>
      <c r="P360" s="16">
        <f t="shared" si="137"/>
        <v>3.5517869572609051E-2</v>
      </c>
      <c r="Q360" s="16">
        <f t="shared" si="148"/>
        <v>1514</v>
      </c>
      <c r="R360" s="16">
        <f t="shared" si="149"/>
        <v>1670</v>
      </c>
      <c r="S360" s="17">
        <f t="shared" si="138"/>
        <v>4.5650948146674022</v>
      </c>
      <c r="T360" s="17">
        <f t="shared" si="139"/>
        <v>5.0354744653200543</v>
      </c>
      <c r="U360" s="16">
        <f t="shared" si="140"/>
        <v>3.4905185332597455E-2</v>
      </c>
      <c r="V360" s="16">
        <f t="shared" si="141"/>
        <v>3.5474465320054271E-2</v>
      </c>
      <c r="W360" s="16">
        <f t="shared" si="126"/>
        <v>4.8060204593458142E-3</v>
      </c>
      <c r="X360" s="16">
        <f t="shared" si="127"/>
        <v>2.3544156194931599E-4</v>
      </c>
      <c r="Y360" s="17">
        <f t="shared" si="142"/>
        <v>4.5705788973964978</v>
      </c>
      <c r="Z360" s="17">
        <f t="shared" si="143"/>
        <v>5.0414620212951302</v>
      </c>
      <c r="AA360" s="16">
        <f t="shared" si="144"/>
        <v>2.9421102603501836E-2</v>
      </c>
      <c r="AB360" s="16">
        <f t="shared" si="145"/>
        <v>4.1462021295130214E-2</v>
      </c>
      <c r="AC360" s="16">
        <f t="shared" si="128"/>
        <v>156.05169296528945</v>
      </c>
      <c r="AD360" s="17">
        <f t="shared" si="129"/>
        <v>4.5722630349966558</v>
      </c>
      <c r="AE360" s="17">
        <f t="shared" si="130"/>
        <v>5.0427931029406139</v>
      </c>
      <c r="AF360" s="16">
        <f t="shared" si="146"/>
        <v>2.7736965003343883E-2</v>
      </c>
      <c r="AG360" s="16">
        <f t="shared" si="147"/>
        <v>4.2793102940613892E-2</v>
      </c>
    </row>
    <row r="361" spans="1:33" x14ac:dyDescent="0.25">
      <c r="A361" s="11" t="s">
        <v>28</v>
      </c>
      <c r="B361" s="12">
        <v>339011</v>
      </c>
      <c r="C361" s="11">
        <v>1.5</v>
      </c>
      <c r="D361" s="27">
        <v>1.4</v>
      </c>
      <c r="E361" s="27">
        <v>1.7</v>
      </c>
      <c r="F361" s="11">
        <v>2003</v>
      </c>
      <c r="G361" s="11" t="s">
        <v>8</v>
      </c>
      <c r="H361" s="14" t="str">
        <f>VLOOKUP(A361,'Data Key'!$A$1:$B$500,2,FALSE)</f>
        <v>Massachusetts</v>
      </c>
      <c r="I361" s="14" t="str">
        <f t="shared" si="131"/>
        <v>MA-Massachusetts</v>
      </c>
      <c r="J361" s="15">
        <f t="shared" si="132"/>
        <v>509</v>
      </c>
      <c r="K361" s="15">
        <f t="shared" si="133"/>
        <v>338502</v>
      </c>
      <c r="L361" s="16">
        <f t="shared" si="125"/>
        <v>1.3033675870893421E-4</v>
      </c>
      <c r="M361" s="17">
        <f t="shared" si="134"/>
        <v>1.3710894487002649</v>
      </c>
      <c r="N361" s="17">
        <f t="shared" si="135"/>
        <v>1.6317629661181334</v>
      </c>
      <c r="O361" s="16">
        <f t="shared" si="136"/>
        <v>2.8910551299734966E-2</v>
      </c>
      <c r="P361" s="16">
        <f t="shared" si="137"/>
        <v>6.8237033881866527E-2</v>
      </c>
      <c r="Q361" s="16">
        <f t="shared" si="148"/>
        <v>465</v>
      </c>
      <c r="R361" s="16">
        <f t="shared" si="149"/>
        <v>553</v>
      </c>
      <c r="S361" s="17">
        <f t="shared" si="138"/>
        <v>1.3716369085368911</v>
      </c>
      <c r="T361" s="17">
        <f t="shared" si="139"/>
        <v>1.631215506281507</v>
      </c>
      <c r="U361" s="16">
        <f t="shared" si="140"/>
        <v>2.836309146310878E-2</v>
      </c>
      <c r="V361" s="16">
        <f t="shared" si="141"/>
        <v>6.8784493718492934E-2</v>
      </c>
      <c r="W361" s="16">
        <f t="shared" si="126"/>
        <v>1.5070748148128122E-3</v>
      </c>
      <c r="X361" s="16">
        <f t="shared" si="127"/>
        <v>1.3070270613701115E-4</v>
      </c>
      <c r="Y361" s="17">
        <f t="shared" si="142"/>
        <v>1.376372108675801</v>
      </c>
      <c r="Z361" s="17">
        <f t="shared" si="143"/>
        <v>1.6377775209498233</v>
      </c>
      <c r="AA361" s="16">
        <f t="shared" si="144"/>
        <v>2.3627891324198957E-2</v>
      </c>
      <c r="AB361" s="16">
        <f t="shared" si="145"/>
        <v>6.2222479050176638E-2</v>
      </c>
      <c r="AC361" s="16">
        <f t="shared" si="128"/>
        <v>88.41133488751926</v>
      </c>
      <c r="AD361" s="17">
        <f t="shared" si="129"/>
        <v>1.3781551862334585</v>
      </c>
      <c r="AE361" s="17">
        <f t="shared" si="130"/>
        <v>1.6389441667603137</v>
      </c>
      <c r="AF361" s="16">
        <f t="shared" si="146"/>
        <v>2.184481376654146E-2</v>
      </c>
      <c r="AG361" s="16">
        <f t="shared" si="147"/>
        <v>6.1055833239686219E-2</v>
      </c>
    </row>
    <row r="362" spans="1:33" x14ac:dyDescent="0.25">
      <c r="A362" s="11" t="s">
        <v>49</v>
      </c>
      <c r="B362" s="12">
        <v>676109</v>
      </c>
      <c r="C362" s="11">
        <v>6.3</v>
      </c>
      <c r="D362" s="27">
        <v>6.1</v>
      </c>
      <c r="E362" s="27">
        <v>6.5</v>
      </c>
      <c r="F362" s="11">
        <v>2003</v>
      </c>
      <c r="G362" s="11" t="s">
        <v>8</v>
      </c>
      <c r="H362" s="14" t="str">
        <f>VLOOKUP(A362,'Data Key'!$A$1:$B$500,2,FALSE)</f>
        <v>Michigan</v>
      </c>
      <c r="I362" s="14" t="str">
        <f t="shared" si="131"/>
        <v>MI-Michigan</v>
      </c>
      <c r="J362" s="15">
        <f t="shared" si="132"/>
        <v>4259</v>
      </c>
      <c r="K362" s="15">
        <f t="shared" si="133"/>
        <v>671850</v>
      </c>
      <c r="L362" s="16">
        <f t="shared" si="125"/>
        <v>1.8858754032089977E-4</v>
      </c>
      <c r="M362" s="17">
        <f t="shared" si="134"/>
        <v>6.1106926053360873</v>
      </c>
      <c r="N362" s="17">
        <f t="shared" si="135"/>
        <v>6.4878676859778865</v>
      </c>
      <c r="O362" s="16">
        <f t="shared" si="136"/>
        <v>1.0692605336087624E-2</v>
      </c>
      <c r="P362" s="16">
        <f t="shared" si="137"/>
        <v>1.2132314022113455E-2</v>
      </c>
      <c r="Q362" s="16">
        <f t="shared" si="148"/>
        <v>4132</v>
      </c>
      <c r="R362" s="16">
        <f t="shared" si="149"/>
        <v>4387</v>
      </c>
      <c r="S362" s="17">
        <f t="shared" si="138"/>
        <v>6.1114406109074126</v>
      </c>
      <c r="T362" s="17">
        <f t="shared" si="139"/>
        <v>6.4885987318612823</v>
      </c>
      <c r="U362" s="16">
        <f t="shared" si="140"/>
        <v>1.1440610907412996E-2</v>
      </c>
      <c r="V362" s="16">
        <f t="shared" si="141"/>
        <v>1.1401268138717668E-2</v>
      </c>
      <c r="W362" s="16">
        <f t="shared" si="126"/>
        <v>6.3020851966318738E-3</v>
      </c>
      <c r="X362" s="16">
        <f t="shared" si="127"/>
        <v>1.8864957750430378E-4</v>
      </c>
      <c r="Y362" s="17">
        <f t="shared" si="142"/>
        <v>6.1134356191275696</v>
      </c>
      <c r="Z362" s="17">
        <f t="shared" si="143"/>
        <v>6.4907347741361781</v>
      </c>
      <c r="AA362" s="16">
        <f t="shared" si="144"/>
        <v>1.3435619127569964E-2</v>
      </c>
      <c r="AB362" s="16">
        <f t="shared" si="145"/>
        <v>9.2652258638219465E-3</v>
      </c>
      <c r="AC362" s="16">
        <f t="shared" si="128"/>
        <v>255.02552572738998</v>
      </c>
      <c r="AD362" s="17">
        <f t="shared" si="129"/>
        <v>6.1142278523021245</v>
      </c>
      <c r="AE362" s="17">
        <f t="shared" si="130"/>
        <v>6.4914215840128433</v>
      </c>
      <c r="AF362" s="16">
        <f t="shared" si="146"/>
        <v>1.4227852302124866E-2</v>
      </c>
      <c r="AG362" s="16">
        <f t="shared" si="147"/>
        <v>8.5784159871566956E-3</v>
      </c>
    </row>
    <row r="363" spans="1:33" x14ac:dyDescent="0.25">
      <c r="A363" s="11" t="s">
        <v>26</v>
      </c>
      <c r="B363" s="12">
        <v>250920</v>
      </c>
      <c r="C363" s="11">
        <v>8.6</v>
      </c>
      <c r="D363" s="27">
        <v>8.3000000000000007</v>
      </c>
      <c r="E363" s="27">
        <v>9</v>
      </c>
      <c r="F363" s="11">
        <v>2003</v>
      </c>
      <c r="G363" s="11" t="s">
        <v>8</v>
      </c>
      <c r="H363" s="14" t="str">
        <f>VLOOKUP(A363,'Data Key'!$A$1:$B$500,2,FALSE)</f>
        <v>Minnesota</v>
      </c>
      <c r="I363" s="14" t="str">
        <f t="shared" si="131"/>
        <v>MN-Minnesota</v>
      </c>
      <c r="J363" s="15">
        <f t="shared" si="132"/>
        <v>2158</v>
      </c>
      <c r="K363" s="15">
        <f t="shared" si="133"/>
        <v>248762</v>
      </c>
      <c r="L363" s="16">
        <f t="shared" si="125"/>
        <v>3.6129579983036234E-4</v>
      </c>
      <c r="M363" s="17">
        <f t="shared" si="134"/>
        <v>8.2390549095590835</v>
      </c>
      <c r="N363" s="17">
        <f t="shared" si="135"/>
        <v>8.9616465092198094</v>
      </c>
      <c r="O363" s="16">
        <f t="shared" si="136"/>
        <v>6.0945090440917227E-2</v>
      </c>
      <c r="P363" s="16">
        <f t="shared" si="137"/>
        <v>3.8353490780190569E-2</v>
      </c>
      <c r="Q363" s="16">
        <f t="shared" si="148"/>
        <v>2068</v>
      </c>
      <c r="R363" s="16">
        <f t="shared" si="149"/>
        <v>2249</v>
      </c>
      <c r="S363" s="17">
        <f t="shared" si="138"/>
        <v>8.2416706520006375</v>
      </c>
      <c r="T363" s="17">
        <f t="shared" si="139"/>
        <v>8.9630161007492433</v>
      </c>
      <c r="U363" s="16">
        <f t="shared" si="140"/>
        <v>5.8329347999363179E-2</v>
      </c>
      <c r="V363" s="16">
        <f t="shared" si="141"/>
        <v>3.6983899250756735E-2</v>
      </c>
      <c r="W363" s="16">
        <f t="shared" si="126"/>
        <v>8.6078736753470806E-3</v>
      </c>
      <c r="X363" s="16">
        <f t="shared" si="127"/>
        <v>3.6152792290079349E-4</v>
      </c>
      <c r="Y363" s="17">
        <f t="shared" si="142"/>
        <v>8.2463457524462882</v>
      </c>
      <c r="Z363" s="17">
        <f t="shared" si="143"/>
        <v>8.9694015982478739</v>
      </c>
      <c r="AA363" s="16">
        <f t="shared" si="144"/>
        <v>5.3654247553712509E-2</v>
      </c>
      <c r="AB363" s="16">
        <f t="shared" si="145"/>
        <v>3.0598401752126136E-2</v>
      </c>
      <c r="AC363" s="16">
        <f t="shared" si="128"/>
        <v>181.33255491372719</v>
      </c>
      <c r="AD363" s="17">
        <f t="shared" si="129"/>
        <v>8.2485364480327892</v>
      </c>
      <c r="AE363" s="17">
        <f t="shared" si="130"/>
        <v>8.9711961756198395</v>
      </c>
      <c r="AF363" s="16">
        <f t="shared" si="146"/>
        <v>5.1463551967211529E-2</v>
      </c>
      <c r="AG363" s="16">
        <f t="shared" si="147"/>
        <v>2.8803824380160492E-2</v>
      </c>
    </row>
    <row r="364" spans="1:33" x14ac:dyDescent="0.25">
      <c r="A364" s="11" t="s">
        <v>59</v>
      </c>
      <c r="B364" s="12">
        <v>292406</v>
      </c>
      <c r="C364" s="11">
        <v>1.9</v>
      </c>
      <c r="D364" s="27">
        <v>1.8</v>
      </c>
      <c r="E364" s="27">
        <v>2.1</v>
      </c>
      <c r="F364" s="11">
        <v>2003</v>
      </c>
      <c r="G364" s="11" t="s">
        <v>8</v>
      </c>
      <c r="H364" s="14" t="str">
        <f>VLOOKUP(A364,'Data Key'!$A$1:$B$500,2,FALSE)</f>
        <v>Mississippi</v>
      </c>
      <c r="I364" s="14" t="str">
        <f t="shared" si="131"/>
        <v>MS-Mississippi</v>
      </c>
      <c r="J364" s="15">
        <f t="shared" si="132"/>
        <v>556</v>
      </c>
      <c r="K364" s="15">
        <f t="shared" si="133"/>
        <v>291850</v>
      </c>
      <c r="L364" s="16">
        <f t="shared" si="125"/>
        <v>1.5790137646107887E-4</v>
      </c>
      <c r="M364" s="17">
        <f t="shared" si="134"/>
        <v>1.743564393735155</v>
      </c>
      <c r="N364" s="17">
        <f t="shared" si="135"/>
        <v>2.0593671466573129</v>
      </c>
      <c r="O364" s="16">
        <f t="shared" si="136"/>
        <v>5.6435606264845006E-2</v>
      </c>
      <c r="P364" s="16">
        <f t="shared" si="137"/>
        <v>4.0632853342687181E-2</v>
      </c>
      <c r="Q364" s="16">
        <f t="shared" si="148"/>
        <v>510</v>
      </c>
      <c r="R364" s="16">
        <f t="shared" si="149"/>
        <v>602</v>
      </c>
      <c r="S364" s="17">
        <f t="shared" si="138"/>
        <v>1.7441502568346752</v>
      </c>
      <c r="T364" s="17">
        <f t="shared" si="139"/>
        <v>2.058781283557793</v>
      </c>
      <c r="U364" s="16">
        <f t="shared" si="140"/>
        <v>5.5849743165324872E-2</v>
      </c>
      <c r="V364" s="16">
        <f t="shared" si="141"/>
        <v>4.1218716442207093E-2</v>
      </c>
      <c r="W364" s="16">
        <f t="shared" si="126"/>
        <v>1.9080094111296102E-3</v>
      </c>
      <c r="X364" s="16">
        <f t="shared" si="127"/>
        <v>1.5830657965452264E-4</v>
      </c>
      <c r="Y364" s="17">
        <f t="shared" si="142"/>
        <v>1.7497028314750875</v>
      </c>
      <c r="Z364" s="17">
        <f t="shared" si="143"/>
        <v>2.0663159907841329</v>
      </c>
      <c r="AA364" s="16">
        <f t="shared" si="144"/>
        <v>5.0297168524912506E-2</v>
      </c>
      <c r="AB364" s="16">
        <f t="shared" si="145"/>
        <v>3.3684009215867228E-2</v>
      </c>
      <c r="AC364" s="16">
        <f t="shared" si="128"/>
        <v>92.38107229766031</v>
      </c>
      <c r="AD364" s="17">
        <f t="shared" si="129"/>
        <v>1.7517542867436386</v>
      </c>
      <c r="AE364" s="17">
        <f t="shared" si="130"/>
        <v>2.0676843930518767</v>
      </c>
      <c r="AF364" s="16">
        <f t="shared" si="146"/>
        <v>4.82457132563614E-2</v>
      </c>
      <c r="AG364" s="16">
        <f t="shared" si="147"/>
        <v>3.231560694812341E-2</v>
      </c>
    </row>
    <row r="365" spans="1:33" x14ac:dyDescent="0.25">
      <c r="A365" s="11" t="s">
        <v>20</v>
      </c>
      <c r="B365" s="12">
        <v>463143</v>
      </c>
      <c r="C365" s="11">
        <v>3.6</v>
      </c>
      <c r="D365" s="27">
        <v>3.4</v>
      </c>
      <c r="E365" s="27">
        <v>3.8</v>
      </c>
      <c r="F365" s="11">
        <v>2003</v>
      </c>
      <c r="G365" s="11" t="s">
        <v>8</v>
      </c>
      <c r="H365" s="14" t="str">
        <f>VLOOKUP(A365,'Data Key'!$A$1:$B$500,2,FALSE)</f>
        <v>Missouri</v>
      </c>
      <c r="I365" s="14" t="str">
        <f t="shared" si="131"/>
        <v>MO-Missouri</v>
      </c>
      <c r="J365" s="15">
        <f t="shared" si="132"/>
        <v>1667</v>
      </c>
      <c r="K365" s="15">
        <f t="shared" si="133"/>
        <v>461476</v>
      </c>
      <c r="L365" s="16">
        <f t="shared" si="125"/>
        <v>1.7247168012190771E-4</v>
      </c>
      <c r="M365" s="17">
        <f t="shared" si="134"/>
        <v>3.4268486162012581</v>
      </c>
      <c r="N365" s="17">
        <f t="shared" si="135"/>
        <v>3.7717919764450731</v>
      </c>
      <c r="O365" s="16">
        <f t="shared" si="136"/>
        <v>2.6848616201258224E-2</v>
      </c>
      <c r="P365" s="16">
        <f t="shared" si="137"/>
        <v>2.8208023554926687E-2</v>
      </c>
      <c r="Q365" s="16">
        <f t="shared" si="148"/>
        <v>1588</v>
      </c>
      <c r="R365" s="16">
        <f t="shared" si="149"/>
        <v>1748</v>
      </c>
      <c r="S365" s="17">
        <f t="shared" si="138"/>
        <v>3.4287466290109103</v>
      </c>
      <c r="T365" s="17">
        <f t="shared" si="139"/>
        <v>3.7742122843268708</v>
      </c>
      <c r="U365" s="16">
        <f t="shared" si="140"/>
        <v>2.8746629010910407E-2</v>
      </c>
      <c r="V365" s="16">
        <f t="shared" si="141"/>
        <v>2.5787715673128986E-2</v>
      </c>
      <c r="W365" s="16">
        <f t="shared" si="126"/>
        <v>3.6034375710165224E-3</v>
      </c>
      <c r="X365" s="16">
        <f t="shared" si="127"/>
        <v>1.7261833375982537E-4</v>
      </c>
      <c r="Y365" s="17">
        <f t="shared" si="142"/>
        <v>3.430819237256697</v>
      </c>
      <c r="Z365" s="17">
        <f t="shared" si="143"/>
        <v>3.776055904776348</v>
      </c>
      <c r="AA365" s="16">
        <f t="shared" si="144"/>
        <v>3.0819237256697107E-2</v>
      </c>
      <c r="AB365" s="16">
        <f t="shared" si="145"/>
        <v>2.3944095223651818E-2</v>
      </c>
      <c r="AC365" s="16">
        <f t="shared" si="128"/>
        <v>159.78041357655064</v>
      </c>
      <c r="AD365" s="17">
        <f t="shared" si="129"/>
        <v>3.4320228064502527</v>
      </c>
      <c r="AE365" s="17">
        <f t="shared" si="130"/>
        <v>3.7770114780198867</v>
      </c>
      <c r="AF365" s="16">
        <f t="shared" si="146"/>
        <v>3.2022806450252794E-2</v>
      </c>
      <c r="AG365" s="16">
        <f t="shared" si="147"/>
        <v>2.2988521980113141E-2</v>
      </c>
    </row>
    <row r="366" spans="1:33" x14ac:dyDescent="0.25">
      <c r="A366" s="11" t="s">
        <v>50</v>
      </c>
      <c r="B366" s="12">
        <v>40132</v>
      </c>
      <c r="C366" s="11">
        <v>8.6999999999999993</v>
      </c>
      <c r="D366" s="27">
        <v>7.8</v>
      </c>
      <c r="E366" s="27">
        <v>9.6</v>
      </c>
      <c r="F366" s="11">
        <v>2003</v>
      </c>
      <c r="G366" s="11" t="s">
        <v>8</v>
      </c>
      <c r="H366" s="14" t="str">
        <f>VLOOKUP(A366,'Data Key'!$A$1:$B$500,2,FALSE)</f>
        <v>Montana</v>
      </c>
      <c r="I366" s="14" t="str">
        <f t="shared" si="131"/>
        <v>MT-Montana</v>
      </c>
      <c r="J366" s="15">
        <f t="shared" si="132"/>
        <v>349</v>
      </c>
      <c r="K366" s="15">
        <f t="shared" si="133"/>
        <v>39783</v>
      </c>
      <c r="L366" s="16">
        <f t="shared" si="125"/>
        <v>9.0839213217965909E-4</v>
      </c>
      <c r="M366" s="17">
        <f t="shared" si="134"/>
        <v>7.7879100705513293</v>
      </c>
      <c r="N366" s="17">
        <f t="shared" si="135"/>
        <v>9.6046943349106471</v>
      </c>
      <c r="O366" s="16">
        <f t="shared" si="136"/>
        <v>1.2089929448670489E-2</v>
      </c>
      <c r="P366" s="16">
        <f t="shared" si="137"/>
        <v>4.694334910647413E-3</v>
      </c>
      <c r="Q366" s="16">
        <f t="shared" si="148"/>
        <v>313</v>
      </c>
      <c r="R366" s="16">
        <f t="shared" si="149"/>
        <v>386</v>
      </c>
      <c r="S366" s="17">
        <f t="shared" si="138"/>
        <v>7.7992624339679057</v>
      </c>
      <c r="T366" s="17">
        <f t="shared" si="139"/>
        <v>9.6182597428485987</v>
      </c>
      <c r="U366" s="16">
        <f t="shared" si="140"/>
        <v>7.3756603209407245E-4</v>
      </c>
      <c r="V366" s="16">
        <f t="shared" si="141"/>
        <v>1.8259742848599103E-2</v>
      </c>
      <c r="W366" s="16">
        <f t="shared" si="126"/>
        <v>8.7433255827062007E-3</v>
      </c>
      <c r="X366" s="16">
        <f t="shared" si="127"/>
        <v>9.1199245989589148E-4</v>
      </c>
      <c r="Y366" s="17">
        <f t="shared" si="142"/>
        <v>7.8313331228103102</v>
      </c>
      <c r="Z366" s="17">
        <f t="shared" si="143"/>
        <v>9.6553180426020919</v>
      </c>
      <c r="AA366" s="16">
        <f t="shared" si="144"/>
        <v>3.1333122810310421E-2</v>
      </c>
      <c r="AB366" s="16">
        <f t="shared" si="145"/>
        <v>5.5318042602092277E-2</v>
      </c>
      <c r="AC366" s="16">
        <f t="shared" si="128"/>
        <v>72.960595368779678</v>
      </c>
      <c r="AD366" s="17">
        <f t="shared" si="129"/>
        <v>7.8468625617102266</v>
      </c>
      <c r="AE366" s="17">
        <f t="shared" si="130"/>
        <v>9.6647039901411471</v>
      </c>
      <c r="AF366" s="16">
        <f t="shared" si="146"/>
        <v>4.6862561710226736E-2</v>
      </c>
      <c r="AG366" s="16">
        <f t="shared" si="147"/>
        <v>6.4703990141147472E-2</v>
      </c>
    </row>
    <row r="367" spans="1:33" x14ac:dyDescent="0.25">
      <c r="A367" s="11" t="s">
        <v>51</v>
      </c>
      <c r="B367" s="12">
        <v>105068</v>
      </c>
      <c r="C367" s="11">
        <v>1.5</v>
      </c>
      <c r="D367" s="27">
        <v>1.3</v>
      </c>
      <c r="E367" s="27">
        <v>1.8</v>
      </c>
      <c r="F367" s="11">
        <v>2003</v>
      </c>
      <c r="G367" s="11" t="s">
        <v>8</v>
      </c>
      <c r="H367" s="14" t="str">
        <f>VLOOKUP(A367,'Data Key'!$A$1:$B$500,2,FALSE)</f>
        <v>Nebraska</v>
      </c>
      <c r="I367" s="14" t="str">
        <f t="shared" si="131"/>
        <v>NE-Nebraska</v>
      </c>
      <c r="J367" s="15">
        <f t="shared" si="132"/>
        <v>158</v>
      </c>
      <c r="K367" s="15">
        <f t="shared" si="133"/>
        <v>104910</v>
      </c>
      <c r="L367" s="16">
        <f t="shared" si="125"/>
        <v>2.3430382575353279E-4</v>
      </c>
      <c r="M367" s="17">
        <f t="shared" si="134"/>
        <v>1.2694841972410993</v>
      </c>
      <c r="N367" s="17">
        <f t="shared" si="135"/>
        <v>1.7380918487481649</v>
      </c>
      <c r="O367" s="16">
        <f t="shared" si="136"/>
        <v>3.0515802758900756E-2</v>
      </c>
      <c r="P367" s="16">
        <f t="shared" si="137"/>
        <v>6.1908151251835131E-2</v>
      </c>
      <c r="Q367" s="16">
        <f t="shared" si="148"/>
        <v>134</v>
      </c>
      <c r="R367" s="16">
        <f t="shared" si="149"/>
        <v>183</v>
      </c>
      <c r="S367" s="17">
        <f t="shared" si="138"/>
        <v>1.2753645258308905</v>
      </c>
      <c r="T367" s="17">
        <f t="shared" si="139"/>
        <v>1.7417291658735294</v>
      </c>
      <c r="U367" s="16">
        <f t="shared" si="140"/>
        <v>2.4635474169109495E-2</v>
      </c>
      <c r="V367" s="16">
        <f t="shared" si="141"/>
        <v>5.8270834126470605E-2</v>
      </c>
      <c r="W367" s="16">
        <f t="shared" si="126"/>
        <v>1.5220131977321681E-3</v>
      </c>
      <c r="X367" s="16">
        <f t="shared" si="127"/>
        <v>2.3641639159848696E-4</v>
      </c>
      <c r="Y367" s="17">
        <f t="shared" si="142"/>
        <v>1.2855968061336811</v>
      </c>
      <c r="Z367" s="17">
        <f t="shared" si="143"/>
        <v>1.7584295893306552</v>
      </c>
      <c r="AA367" s="16">
        <f t="shared" si="144"/>
        <v>1.4403193866318942E-2</v>
      </c>
      <c r="AB367" s="16">
        <f t="shared" si="145"/>
        <v>4.1570410669344859E-2</v>
      </c>
      <c r="AC367" s="16">
        <f t="shared" si="128"/>
        <v>49.307687369963716</v>
      </c>
      <c r="AD367" s="17">
        <f t="shared" si="129"/>
        <v>1.2921338756452114</v>
      </c>
      <c r="AE367" s="17">
        <f t="shared" si="130"/>
        <v>1.7614098175662274</v>
      </c>
      <c r="AF367" s="16">
        <f t="shared" si="146"/>
        <v>7.8661243547886173E-3</v>
      </c>
      <c r="AG367" s="16">
        <f t="shared" si="147"/>
        <v>3.8590182433772657E-2</v>
      </c>
    </row>
    <row r="368" spans="1:33" x14ac:dyDescent="0.25">
      <c r="A368" s="11" t="s">
        <v>29</v>
      </c>
      <c r="B368" s="12">
        <v>88989</v>
      </c>
      <c r="C368" s="11">
        <v>3.7</v>
      </c>
      <c r="D368" s="27">
        <v>3.3</v>
      </c>
      <c r="E368" s="27">
        <v>4.0999999999999996</v>
      </c>
      <c r="F368" s="11">
        <v>2003</v>
      </c>
      <c r="G368" s="11" t="s">
        <v>8</v>
      </c>
      <c r="H368" s="14" t="str">
        <f>VLOOKUP(A368,'Data Key'!$A$1:$B$500,2,FALSE)</f>
        <v>Nevada</v>
      </c>
      <c r="I368" s="14" t="str">
        <f t="shared" si="131"/>
        <v>NV-Nevada</v>
      </c>
      <c r="J368" s="15">
        <f t="shared" si="132"/>
        <v>329</v>
      </c>
      <c r="K368" s="15">
        <f t="shared" si="133"/>
        <v>88660</v>
      </c>
      <c r="L368" s="16">
        <f t="shared" si="125"/>
        <v>3.9875433159740651E-4</v>
      </c>
      <c r="M368" s="17">
        <f t="shared" si="134"/>
        <v>3.2983318251185922</v>
      </c>
      <c r="N368" s="17">
        <f t="shared" si="135"/>
        <v>4.0958404883134056</v>
      </c>
      <c r="O368" s="16">
        <f t="shared" si="136"/>
        <v>1.6681748814075803E-3</v>
      </c>
      <c r="P368" s="16">
        <f t="shared" si="137"/>
        <v>4.1595116865940085E-3</v>
      </c>
      <c r="Q368" s="16">
        <f t="shared" si="148"/>
        <v>294</v>
      </c>
      <c r="R368" s="16">
        <f t="shared" si="149"/>
        <v>365</v>
      </c>
      <c r="S368" s="17">
        <f t="shared" si="138"/>
        <v>3.3037791187674883</v>
      </c>
      <c r="T368" s="17">
        <f t="shared" si="139"/>
        <v>4.1016305386058951</v>
      </c>
      <c r="U368" s="16">
        <f t="shared" si="140"/>
        <v>3.7791187674884874E-3</v>
      </c>
      <c r="V368" s="16">
        <f t="shared" si="141"/>
        <v>1.6305386058954596E-3</v>
      </c>
      <c r="W368" s="16">
        <f t="shared" si="126"/>
        <v>3.7185095338648417E-3</v>
      </c>
      <c r="X368" s="16">
        <f t="shared" si="127"/>
        <v>4.0046844719647393E-4</v>
      </c>
      <c r="Y368" s="17">
        <f t="shared" si="142"/>
        <v>3.3180410866683676</v>
      </c>
      <c r="Z368" s="17">
        <f t="shared" si="143"/>
        <v>4.1189779810613159</v>
      </c>
      <c r="AA368" s="16">
        <f t="shared" si="144"/>
        <v>1.804108666836779E-2</v>
      </c>
      <c r="AB368" s="16">
        <f t="shared" si="145"/>
        <v>1.8977981061316207E-2</v>
      </c>
      <c r="AC368" s="16">
        <f t="shared" si="128"/>
        <v>71.019718115103672</v>
      </c>
      <c r="AD368" s="17">
        <f t="shared" si="129"/>
        <v>3.3251086885423344</v>
      </c>
      <c r="AE368" s="17">
        <f t="shared" si="130"/>
        <v>4.1231472380583254</v>
      </c>
      <c r="AF368" s="16">
        <f t="shared" si="146"/>
        <v>2.5108688542334612E-2</v>
      </c>
      <c r="AG368" s="16">
        <f t="shared" si="147"/>
        <v>2.3147238058325748E-2</v>
      </c>
    </row>
    <row r="369" spans="1:33" x14ac:dyDescent="0.25">
      <c r="A369" s="11" t="s">
        <v>35</v>
      </c>
      <c r="B369" s="12">
        <v>54281</v>
      </c>
      <c r="C369" s="11">
        <v>7</v>
      </c>
      <c r="D369" s="27">
        <v>6.3</v>
      </c>
      <c r="E369" s="27">
        <v>7.7</v>
      </c>
      <c r="F369" s="11">
        <v>2003</v>
      </c>
      <c r="G369" s="11" t="s">
        <v>8</v>
      </c>
      <c r="H369" s="14" t="str">
        <f>VLOOKUP(A369,'Data Key'!$A$1:$B$500,2,FALSE)</f>
        <v>New Hampshire</v>
      </c>
      <c r="I369" s="14" t="str">
        <f t="shared" si="131"/>
        <v>NH-New Hampshire</v>
      </c>
      <c r="J369" s="15">
        <f t="shared" si="132"/>
        <v>380</v>
      </c>
      <c r="K369" s="15">
        <f t="shared" si="133"/>
        <v>53901</v>
      </c>
      <c r="L369" s="16">
        <f t="shared" si="125"/>
        <v>7.014012583837025E-4</v>
      </c>
      <c r="M369" s="17">
        <f t="shared" si="134"/>
        <v>6.2992066891485834</v>
      </c>
      <c r="N369" s="17">
        <f t="shared" si="135"/>
        <v>7.7020092059159886</v>
      </c>
      <c r="O369" s="16">
        <f t="shared" si="136"/>
        <v>7.9331085141642887E-4</v>
      </c>
      <c r="P369" s="16">
        <f t="shared" si="137"/>
        <v>2.0092059159884101E-3</v>
      </c>
      <c r="Q369" s="16">
        <f t="shared" si="148"/>
        <v>342</v>
      </c>
      <c r="R369" s="16">
        <f t="shared" si="149"/>
        <v>418</v>
      </c>
      <c r="S369" s="17">
        <f t="shared" si="138"/>
        <v>6.3005471527790569</v>
      </c>
      <c r="T369" s="17">
        <f t="shared" si="139"/>
        <v>7.7006687422855142</v>
      </c>
      <c r="U369" s="16">
        <f t="shared" si="140"/>
        <v>5.471527790570363E-4</v>
      </c>
      <c r="V369" s="16">
        <f t="shared" si="141"/>
        <v>6.6874228551405679E-4</v>
      </c>
      <c r="W369" s="16">
        <f t="shared" si="126"/>
        <v>7.0354949769921293E-3</v>
      </c>
      <c r="X369" s="16">
        <f t="shared" si="127"/>
        <v>7.0397440835342064E-4</v>
      </c>
      <c r="Y369" s="17">
        <f t="shared" si="142"/>
        <v>6.3315205686387079</v>
      </c>
      <c r="Z369" s="17">
        <f t="shared" si="143"/>
        <v>7.7394693853455507</v>
      </c>
      <c r="AA369" s="16">
        <f t="shared" si="144"/>
        <v>3.1520568638708113E-2</v>
      </c>
      <c r="AB369" s="16">
        <f t="shared" si="145"/>
        <v>3.9469385345550556E-2</v>
      </c>
      <c r="AC369" s="16">
        <f t="shared" si="128"/>
        <v>76.192664498855137</v>
      </c>
      <c r="AD369" s="17">
        <f t="shared" si="129"/>
        <v>6.3429198263776181</v>
      </c>
      <c r="AE369" s="17">
        <f t="shared" si="130"/>
        <v>7.7464914764238513</v>
      </c>
      <c r="AF369" s="16">
        <f t="shared" si="146"/>
        <v>4.2919826377618264E-2</v>
      </c>
      <c r="AG369" s="16">
        <f t="shared" si="147"/>
        <v>4.6491476423851097E-2</v>
      </c>
    </row>
    <row r="370" spans="1:33" x14ac:dyDescent="0.25">
      <c r="A370" s="11" t="s">
        <v>14</v>
      </c>
      <c r="B370" s="12">
        <v>367528</v>
      </c>
      <c r="C370" s="11">
        <v>2.6</v>
      </c>
      <c r="D370" s="27">
        <v>2.5</v>
      </c>
      <c r="E370" s="27">
        <v>2.8</v>
      </c>
      <c r="F370" s="11">
        <v>2003</v>
      </c>
      <c r="G370" s="11" t="s">
        <v>8</v>
      </c>
      <c r="H370" s="14" t="str">
        <f>VLOOKUP(A370,'Data Key'!$A$1:$B$500,2,FALSE)</f>
        <v>New Jersey</v>
      </c>
      <c r="I370" s="14" t="str">
        <f t="shared" si="131"/>
        <v>NJ-New Jersey</v>
      </c>
      <c r="J370" s="15">
        <f t="shared" si="132"/>
        <v>956</v>
      </c>
      <c r="K370" s="15">
        <f t="shared" si="133"/>
        <v>366572</v>
      </c>
      <c r="L370" s="16">
        <f t="shared" si="125"/>
        <v>1.6467248328505839E-4</v>
      </c>
      <c r="M370" s="17">
        <f t="shared" si="134"/>
        <v>2.4364898771337393</v>
      </c>
      <c r="N370" s="17">
        <f t="shared" si="135"/>
        <v>2.7658348437038565</v>
      </c>
      <c r="O370" s="16">
        <f t="shared" si="136"/>
        <v>6.3510122866260676E-2</v>
      </c>
      <c r="P370" s="16">
        <f t="shared" si="137"/>
        <v>3.4165156296143362E-2</v>
      </c>
      <c r="Q370" s="16">
        <f t="shared" si="148"/>
        <v>896</v>
      </c>
      <c r="R370" s="16">
        <f t="shared" si="149"/>
        <v>1017</v>
      </c>
      <c r="S370" s="17">
        <f t="shared" si="138"/>
        <v>2.4379094926100868</v>
      </c>
      <c r="T370" s="17">
        <f t="shared" si="139"/>
        <v>2.7671361093576543</v>
      </c>
      <c r="U370" s="16">
        <f t="shared" si="140"/>
        <v>6.2090507389913174E-2</v>
      </c>
      <c r="V370" s="16">
        <f t="shared" si="141"/>
        <v>3.2863890642345517E-2</v>
      </c>
      <c r="W370" s="16">
        <f t="shared" si="126"/>
        <v>2.6063611947420213E-3</v>
      </c>
      <c r="X370" s="16">
        <f t="shared" si="127"/>
        <v>1.6491763432209715E-4</v>
      </c>
      <c r="Y370" s="17">
        <f t="shared" si="142"/>
        <v>2.4414435604199243</v>
      </c>
      <c r="Z370" s="17">
        <f t="shared" si="143"/>
        <v>2.7712788290641184</v>
      </c>
      <c r="AA370" s="16">
        <f t="shared" si="144"/>
        <v>5.8556439580075725E-2</v>
      </c>
      <c r="AB370" s="16">
        <f t="shared" si="145"/>
        <v>2.8721170935881446E-2</v>
      </c>
      <c r="AC370" s="16">
        <f t="shared" si="128"/>
        <v>121.0728788052665</v>
      </c>
      <c r="AD370" s="17">
        <f t="shared" si="129"/>
        <v>2.4430108870126701</v>
      </c>
      <c r="AE370" s="17">
        <f t="shared" si="130"/>
        <v>2.7724323551627488</v>
      </c>
      <c r="AF370" s="16">
        <f t="shared" si="146"/>
        <v>5.6989112987329893E-2</v>
      </c>
      <c r="AG370" s="16">
        <f t="shared" si="147"/>
        <v>2.7567644837251049E-2</v>
      </c>
    </row>
    <row r="371" spans="1:33" x14ac:dyDescent="0.25">
      <c r="A371" s="11" t="s">
        <v>60</v>
      </c>
      <c r="B371" s="12">
        <v>221257</v>
      </c>
      <c r="C371" s="11">
        <v>1.6</v>
      </c>
      <c r="D371" s="27">
        <v>1.5</v>
      </c>
      <c r="E371" s="27">
        <v>1.8</v>
      </c>
      <c r="F371" s="11">
        <v>2003</v>
      </c>
      <c r="G371" s="11" t="s">
        <v>8</v>
      </c>
      <c r="H371" s="14" t="str">
        <f>VLOOKUP(A371,'Data Key'!$A$1:$B$500,2,FALSE)</f>
        <v>New Mexico</v>
      </c>
      <c r="I371" s="14" t="str">
        <f t="shared" si="131"/>
        <v>NM-New Mexico</v>
      </c>
      <c r="J371" s="15">
        <f t="shared" si="132"/>
        <v>354</v>
      </c>
      <c r="K371" s="15">
        <f t="shared" si="133"/>
        <v>220903</v>
      </c>
      <c r="L371" s="16">
        <f t="shared" si="125"/>
        <v>1.6653479994323869E-4</v>
      </c>
      <c r="M371" s="17">
        <f t="shared" si="134"/>
        <v>1.4334145801893674</v>
      </c>
      <c r="N371" s="17">
        <f t="shared" si="135"/>
        <v>1.7664841800758446</v>
      </c>
      <c r="O371" s="16">
        <f t="shared" si="136"/>
        <v>6.6585419810632596E-2</v>
      </c>
      <c r="P371" s="16">
        <f t="shared" si="137"/>
        <v>3.3515819924155421E-2</v>
      </c>
      <c r="Q371" s="16">
        <f t="shared" si="148"/>
        <v>318</v>
      </c>
      <c r="R371" s="16">
        <f t="shared" si="149"/>
        <v>391</v>
      </c>
      <c r="S371" s="17">
        <f t="shared" si="138"/>
        <v>1.437242663508951</v>
      </c>
      <c r="T371" s="17">
        <f t="shared" si="139"/>
        <v>1.7671757277735847</v>
      </c>
      <c r="U371" s="16">
        <f t="shared" si="140"/>
        <v>6.2757336491048976E-2</v>
      </c>
      <c r="V371" s="16">
        <f t="shared" si="141"/>
        <v>3.2824272226415374E-2</v>
      </c>
      <c r="W371" s="16">
        <f t="shared" si="126"/>
        <v>1.6086024398338382E-3</v>
      </c>
      <c r="X371" s="16">
        <f t="shared" si="127"/>
        <v>1.6720640093291123E-4</v>
      </c>
      <c r="Y371" s="17">
        <f t="shared" si="142"/>
        <v>1.4413960389009268</v>
      </c>
      <c r="Z371" s="17">
        <f t="shared" si="143"/>
        <v>1.7758088407667494</v>
      </c>
      <c r="AA371" s="16">
        <f t="shared" si="144"/>
        <v>5.8603961099073176E-2</v>
      </c>
      <c r="AB371" s="16">
        <f t="shared" si="145"/>
        <v>2.4191159233250659E-2</v>
      </c>
      <c r="AC371" s="16">
        <f t="shared" si="128"/>
        <v>73.742126439180822</v>
      </c>
      <c r="AD371" s="17">
        <f t="shared" si="129"/>
        <v>1.4442215083513938</v>
      </c>
      <c r="AE371" s="17">
        <f t="shared" si="130"/>
        <v>1.777502923865242</v>
      </c>
      <c r="AF371" s="16">
        <f t="shared" si="146"/>
        <v>5.5778491648606154E-2</v>
      </c>
      <c r="AG371" s="16">
        <f t="shared" si="147"/>
        <v>2.2497076134758043E-2</v>
      </c>
    </row>
    <row r="372" spans="1:33" x14ac:dyDescent="0.25">
      <c r="A372" s="11" t="s">
        <v>36</v>
      </c>
      <c r="B372" s="12">
        <v>1351815</v>
      </c>
      <c r="C372" s="11">
        <v>2.6</v>
      </c>
      <c r="D372" s="27">
        <v>2.5</v>
      </c>
      <c r="E372" s="27">
        <v>2.7</v>
      </c>
      <c r="F372" s="11">
        <v>2003</v>
      </c>
      <c r="G372" s="11" t="s">
        <v>8</v>
      </c>
      <c r="H372" s="14" t="str">
        <f>VLOOKUP(A372,'Data Key'!$A$1:$B$500,2,FALSE)</f>
        <v>New York</v>
      </c>
      <c r="I372" s="14" t="str">
        <f t="shared" si="131"/>
        <v>NY-New York</v>
      </c>
      <c r="J372" s="15">
        <f t="shared" si="132"/>
        <v>3515</v>
      </c>
      <c r="K372" s="15">
        <f t="shared" si="133"/>
        <v>1348300</v>
      </c>
      <c r="L372" s="16">
        <f t="shared" si="125"/>
        <v>8.5847594648812917E-5</v>
      </c>
      <c r="M372" s="17">
        <f t="shared" si="134"/>
        <v>2.5143602740314432</v>
      </c>
      <c r="N372" s="17">
        <f t="shared" si="135"/>
        <v>2.686055463329069</v>
      </c>
      <c r="O372" s="16">
        <f t="shared" si="136"/>
        <v>1.4360274031443243E-2</v>
      </c>
      <c r="P372" s="16">
        <f t="shared" si="137"/>
        <v>1.3944536670931207E-2</v>
      </c>
      <c r="Q372" s="16">
        <f t="shared" si="148"/>
        <v>3399</v>
      </c>
      <c r="R372" s="16">
        <f t="shared" si="149"/>
        <v>3631</v>
      </c>
      <c r="S372" s="17">
        <f t="shared" si="138"/>
        <v>2.5143973102828419</v>
      </c>
      <c r="T372" s="17">
        <f t="shared" si="139"/>
        <v>2.6860184270776695</v>
      </c>
      <c r="U372" s="16">
        <f t="shared" si="140"/>
        <v>1.4397310282841858E-2</v>
      </c>
      <c r="V372" s="16">
        <f t="shared" si="141"/>
        <v>1.3981572922330709E-2</v>
      </c>
      <c r="W372" s="16">
        <f t="shared" si="126"/>
        <v>2.6016213279103639E-3</v>
      </c>
      <c r="X372" s="16">
        <f t="shared" si="127"/>
        <v>8.5882373908613153E-5</v>
      </c>
      <c r="Y372" s="17">
        <f t="shared" si="142"/>
        <v>2.5157389540017507</v>
      </c>
      <c r="Z372" s="17">
        <f t="shared" si="143"/>
        <v>2.6875037018189771</v>
      </c>
      <c r="AA372" s="16">
        <f t="shared" si="144"/>
        <v>1.5738954001750738E-2</v>
      </c>
      <c r="AB372" s="16">
        <f t="shared" si="145"/>
        <v>1.2496298181023047E-2</v>
      </c>
      <c r="AC372" s="16">
        <f t="shared" si="128"/>
        <v>232.11545675134843</v>
      </c>
      <c r="AD372" s="17">
        <f t="shared" si="129"/>
        <v>2.5161381811811991</v>
      </c>
      <c r="AE372" s="17">
        <f t="shared" si="130"/>
        <v>2.6878442187304765</v>
      </c>
      <c r="AF372" s="16">
        <f t="shared" si="146"/>
        <v>1.613818118119914E-2</v>
      </c>
      <c r="AG372" s="16">
        <f t="shared" si="147"/>
        <v>1.2155781269523658E-2</v>
      </c>
    </row>
    <row r="373" spans="1:33" x14ac:dyDescent="0.25">
      <c r="A373" s="11" t="s">
        <v>21</v>
      </c>
      <c r="B373" s="12">
        <v>537981</v>
      </c>
      <c r="C373" s="11">
        <v>3.9</v>
      </c>
      <c r="D373" s="27">
        <v>3.7</v>
      </c>
      <c r="E373" s="27">
        <v>4.0999999999999996</v>
      </c>
      <c r="F373" s="11">
        <v>2003</v>
      </c>
      <c r="G373" s="11" t="s">
        <v>8</v>
      </c>
      <c r="H373" s="14" t="str">
        <f>VLOOKUP(A373,'Data Key'!$A$1:$B$500,2,FALSE)</f>
        <v>North Carolina</v>
      </c>
      <c r="I373" s="14" t="str">
        <f t="shared" si="131"/>
        <v>NC-North Carolina</v>
      </c>
      <c r="J373" s="15">
        <f t="shared" si="132"/>
        <v>2098</v>
      </c>
      <c r="K373" s="15">
        <f t="shared" si="133"/>
        <v>535883</v>
      </c>
      <c r="L373" s="16">
        <f t="shared" si="125"/>
        <v>1.6654646387469541E-4</v>
      </c>
      <c r="M373" s="17">
        <f t="shared" si="134"/>
        <v>3.7332195129906589</v>
      </c>
      <c r="N373" s="17">
        <f t="shared" si="135"/>
        <v>4.0663124407400497</v>
      </c>
      <c r="O373" s="16">
        <f t="shared" si="136"/>
        <v>3.3219512990658728E-2</v>
      </c>
      <c r="P373" s="16">
        <f t="shared" si="137"/>
        <v>3.3687559259949929E-2</v>
      </c>
      <c r="Q373" s="16">
        <f t="shared" si="148"/>
        <v>2009</v>
      </c>
      <c r="R373" s="16">
        <f t="shared" si="149"/>
        <v>2188</v>
      </c>
      <c r="S373" s="17">
        <f t="shared" si="138"/>
        <v>3.7343326251298836</v>
      </c>
      <c r="T373" s="17">
        <f t="shared" si="139"/>
        <v>4.0670581303057167</v>
      </c>
      <c r="U373" s="16">
        <f t="shared" si="140"/>
        <v>3.4332625129883443E-2</v>
      </c>
      <c r="V373" s="16">
        <f t="shared" si="141"/>
        <v>3.2941869694282921E-2</v>
      </c>
      <c r="W373" s="16">
        <f t="shared" si="126"/>
        <v>3.9033083603547641E-3</v>
      </c>
      <c r="X373" s="16">
        <f t="shared" si="127"/>
        <v>1.666588483778366E-4</v>
      </c>
      <c r="Y373" s="17">
        <f t="shared" si="142"/>
        <v>3.7366495119769279</v>
      </c>
      <c r="Z373" s="17">
        <f t="shared" si="143"/>
        <v>4.0699672087326002</v>
      </c>
      <c r="AA373" s="16">
        <f t="shared" si="144"/>
        <v>3.6649511976927673E-2</v>
      </c>
      <c r="AB373" s="16">
        <f t="shared" si="145"/>
        <v>3.0032791267399439E-2</v>
      </c>
      <c r="AC373" s="16">
        <f t="shared" si="128"/>
        <v>179.21757010514128</v>
      </c>
      <c r="AD373" s="17">
        <f t="shared" si="129"/>
        <v>3.7376739814920805</v>
      </c>
      <c r="AE373" s="17">
        <f t="shared" si="130"/>
        <v>4.0708015276496416</v>
      </c>
      <c r="AF373" s="16">
        <f t="shared" si="146"/>
        <v>3.7673981492080344E-2</v>
      </c>
      <c r="AG373" s="16">
        <f t="shared" si="147"/>
        <v>2.9198472350357996E-2</v>
      </c>
    </row>
    <row r="374" spans="1:33" x14ac:dyDescent="0.25">
      <c r="A374" s="11" t="s">
        <v>57</v>
      </c>
      <c r="B374" s="12">
        <v>24670</v>
      </c>
      <c r="C374" s="11">
        <v>6</v>
      </c>
      <c r="D374" s="27">
        <v>5.0999999999999996</v>
      </c>
      <c r="E374" s="27">
        <v>7</v>
      </c>
      <c r="F374" s="11">
        <v>2003</v>
      </c>
      <c r="G374" s="11" t="s">
        <v>8</v>
      </c>
      <c r="H374" s="14" t="str">
        <f>VLOOKUP(A374,'Data Key'!$A$1:$B$500,2,FALSE)</f>
        <v>North Dakota</v>
      </c>
      <c r="I374" s="14" t="str">
        <f t="shared" si="131"/>
        <v>ND-North Dakota</v>
      </c>
      <c r="J374" s="15">
        <f t="shared" si="132"/>
        <v>148</v>
      </c>
      <c r="K374" s="15">
        <f t="shared" si="133"/>
        <v>24522</v>
      </c>
      <c r="L374" s="16">
        <f t="shared" si="125"/>
        <v>9.6361414965987326E-4</v>
      </c>
      <c r="M374" s="17">
        <f t="shared" si="134"/>
        <v>5.035575149083539</v>
      </c>
      <c r="N374" s="17">
        <f t="shared" si="135"/>
        <v>6.962803448403287</v>
      </c>
      <c r="O374" s="16">
        <f t="shared" si="136"/>
        <v>6.4424850916460663E-2</v>
      </c>
      <c r="P374" s="16">
        <f t="shared" si="137"/>
        <v>3.7196551596712979E-2</v>
      </c>
      <c r="Q374" s="16">
        <f t="shared" si="148"/>
        <v>125</v>
      </c>
      <c r="R374" s="16">
        <f t="shared" si="149"/>
        <v>172</v>
      </c>
      <c r="S374" s="17">
        <f t="shared" si="138"/>
        <v>5.0668828536684236</v>
      </c>
      <c r="T374" s="17">
        <f t="shared" si="139"/>
        <v>6.9720308066477505</v>
      </c>
      <c r="U374" s="16">
        <f t="shared" si="140"/>
        <v>3.3117146331576031E-2</v>
      </c>
      <c r="V374" s="16">
        <f t="shared" si="141"/>
        <v>2.7969193352249455E-2</v>
      </c>
      <c r="W374" s="16">
        <f t="shared" si="126"/>
        <v>6.0761000535954901E-3</v>
      </c>
      <c r="X374" s="16">
        <f t="shared" si="127"/>
        <v>9.7270277757802084E-4</v>
      </c>
      <c r="Y374" s="17">
        <f t="shared" si="142"/>
        <v>5.1033972760174695</v>
      </c>
      <c r="Z374" s="17">
        <f t="shared" si="143"/>
        <v>7.0488028311735107</v>
      </c>
      <c r="AA374" s="16">
        <f t="shared" si="144"/>
        <v>3.3972760174698635E-3</v>
      </c>
      <c r="AB374" s="16">
        <f t="shared" si="145"/>
        <v>4.8802831173510697E-2</v>
      </c>
      <c r="AC374" s="16">
        <f t="shared" si="128"/>
        <v>47.620022247384846</v>
      </c>
      <c r="AD374" s="17">
        <f t="shared" si="129"/>
        <v>5.1313743949421529</v>
      </c>
      <c r="AE374" s="17">
        <f t="shared" si="130"/>
        <v>7.0613544641932284</v>
      </c>
      <c r="AF374" s="16">
        <f t="shared" si="146"/>
        <v>3.1374394942153216E-2</v>
      </c>
      <c r="AG374" s="16">
        <f t="shared" si="147"/>
        <v>6.1354464193228431E-2</v>
      </c>
    </row>
    <row r="375" spans="1:33" x14ac:dyDescent="0.25">
      <c r="A375" s="11" t="s">
        <v>52</v>
      </c>
      <c r="B375" s="12">
        <v>767543</v>
      </c>
      <c r="C375" s="11">
        <v>2.9</v>
      </c>
      <c r="D375" s="27">
        <v>2.8</v>
      </c>
      <c r="E375" s="27">
        <v>3</v>
      </c>
      <c r="F375" s="11">
        <v>2003</v>
      </c>
      <c r="G375" s="11" t="s">
        <v>8</v>
      </c>
      <c r="H375" s="14" t="str">
        <f>VLOOKUP(A375,'Data Key'!$A$1:$B$500,2,FALSE)</f>
        <v>Ohio</v>
      </c>
      <c r="I375" s="14" t="str">
        <f t="shared" si="131"/>
        <v>OH-Ohio</v>
      </c>
      <c r="J375" s="15">
        <f t="shared" si="132"/>
        <v>2226</v>
      </c>
      <c r="K375" s="15">
        <f t="shared" si="133"/>
        <v>765317</v>
      </c>
      <c r="L375" s="16">
        <f t="shared" si="125"/>
        <v>1.2030322737619139E-4</v>
      </c>
      <c r="M375" s="17">
        <f t="shared" si="134"/>
        <v>2.7798600208066468</v>
      </c>
      <c r="N375" s="17">
        <f t="shared" si="135"/>
        <v>3.0204664755590289</v>
      </c>
      <c r="O375" s="16">
        <f t="shared" si="136"/>
        <v>2.0139979193352975E-2</v>
      </c>
      <c r="P375" s="16">
        <f t="shared" si="137"/>
        <v>2.0466475559028918E-2</v>
      </c>
      <c r="Q375" s="16">
        <f t="shared" si="148"/>
        <v>2134</v>
      </c>
      <c r="R375" s="16">
        <f t="shared" si="149"/>
        <v>2319</v>
      </c>
      <c r="S375" s="17">
        <f t="shared" si="138"/>
        <v>2.7803002567934305</v>
      </c>
      <c r="T375" s="17">
        <f t="shared" si="139"/>
        <v>3.0213290981743044</v>
      </c>
      <c r="U375" s="16">
        <f t="shared" si="140"/>
        <v>1.9699743206569309E-2</v>
      </c>
      <c r="V375" s="16">
        <f t="shared" si="141"/>
        <v>2.1329098174304395E-2</v>
      </c>
      <c r="W375" s="16">
        <f t="shared" si="126"/>
        <v>2.9026511596033661E-3</v>
      </c>
      <c r="X375" s="16">
        <f t="shared" si="127"/>
        <v>1.2038007766793214E-4</v>
      </c>
      <c r="Y375" s="17">
        <f t="shared" si="142"/>
        <v>2.7822710819354337</v>
      </c>
      <c r="Z375" s="17">
        <f t="shared" si="143"/>
        <v>3.0230312372712982</v>
      </c>
      <c r="AA375" s="16">
        <f t="shared" si="144"/>
        <v>1.7728918064566113E-2</v>
      </c>
      <c r="AB375" s="16">
        <f t="shared" si="145"/>
        <v>2.3031237271298188E-2</v>
      </c>
      <c r="AC375" s="16">
        <f t="shared" si="128"/>
        <v>184.69507191377295</v>
      </c>
      <c r="AD375" s="17">
        <f t="shared" si="129"/>
        <v>2.7829874062064808</v>
      </c>
      <c r="AE375" s="17">
        <f t="shared" si="130"/>
        <v>3.0236177650816951</v>
      </c>
      <c r="AF375" s="16">
        <f t="shared" si="146"/>
        <v>1.7012593793519049E-2</v>
      </c>
      <c r="AG375" s="16">
        <f t="shared" si="147"/>
        <v>2.3617765081695108E-2</v>
      </c>
    </row>
    <row r="376" spans="1:33" x14ac:dyDescent="0.25">
      <c r="A376" s="11" t="s">
        <v>37</v>
      </c>
      <c r="B376" s="12">
        <v>298071</v>
      </c>
      <c r="C376" s="11">
        <v>1.5</v>
      </c>
      <c r="D376" s="27">
        <v>1.3</v>
      </c>
      <c r="E376" s="27">
        <v>1.6</v>
      </c>
      <c r="F376" s="11">
        <v>2003</v>
      </c>
      <c r="G376" s="11" t="s">
        <v>8</v>
      </c>
      <c r="H376" s="14" t="str">
        <f>VLOOKUP(A376,'Data Key'!$A$1:$B$500,2,FALSE)</f>
        <v>Oklahoma</v>
      </c>
      <c r="I376" s="14" t="str">
        <f t="shared" si="131"/>
        <v>OK-Oklahoma</v>
      </c>
      <c r="J376" s="15">
        <f t="shared" si="132"/>
        <v>447</v>
      </c>
      <c r="K376" s="15">
        <f t="shared" si="133"/>
        <v>297624</v>
      </c>
      <c r="L376" s="16">
        <f t="shared" si="125"/>
        <v>1.3891727010228495E-4</v>
      </c>
      <c r="M376" s="17">
        <f t="shared" si="134"/>
        <v>1.3607254324752889</v>
      </c>
      <c r="N376" s="17">
        <f t="shared" si="135"/>
        <v>1.638559972679859</v>
      </c>
      <c r="O376" s="16">
        <f t="shared" si="136"/>
        <v>6.0725432475288832E-2</v>
      </c>
      <c r="P376" s="16">
        <f t="shared" si="137"/>
        <v>3.8559972679858889E-2</v>
      </c>
      <c r="Q376" s="16">
        <f t="shared" si="148"/>
        <v>406</v>
      </c>
      <c r="R376" s="16">
        <f t="shared" si="149"/>
        <v>489</v>
      </c>
      <c r="S376" s="17">
        <f t="shared" si="138"/>
        <v>1.3620915822069239</v>
      </c>
      <c r="T376" s="17">
        <f t="shared" si="139"/>
        <v>1.6405487283231177</v>
      </c>
      <c r="U376" s="16">
        <f t="shared" si="140"/>
        <v>6.2091582206923901E-2</v>
      </c>
      <c r="V376" s="16">
        <f t="shared" si="141"/>
        <v>4.0548728323117622E-2</v>
      </c>
      <c r="W376" s="16">
        <f t="shared" si="126"/>
        <v>1.5060671582118946E-3</v>
      </c>
      <c r="X376" s="16">
        <f t="shared" si="127"/>
        <v>1.3936132362744519E-4</v>
      </c>
      <c r="Y376" s="17">
        <f t="shared" si="142"/>
        <v>1.3667058345844494</v>
      </c>
      <c r="Z376" s="17">
        <f t="shared" si="143"/>
        <v>1.6454284818393397</v>
      </c>
      <c r="AA376" s="16">
        <f t="shared" si="144"/>
        <v>6.6705834584449342E-2</v>
      </c>
      <c r="AB376" s="16">
        <f t="shared" si="145"/>
        <v>4.5428481839339563E-2</v>
      </c>
      <c r="AC376" s="16">
        <f t="shared" si="128"/>
        <v>82.8572564809878</v>
      </c>
      <c r="AD376" s="17">
        <f t="shared" si="129"/>
        <v>1.3687572529539287</v>
      </c>
      <c r="AE376" s="17">
        <f t="shared" si="130"/>
        <v>1.646731925608194</v>
      </c>
      <c r="AF376" s="16">
        <f t="shared" si="146"/>
        <v>6.8757252953928649E-2</v>
      </c>
      <c r="AG376" s="16">
        <f t="shared" si="147"/>
        <v>4.6731925608193947E-2</v>
      </c>
    </row>
    <row r="377" spans="1:33" x14ac:dyDescent="0.25">
      <c r="A377" s="11" t="s">
        <v>30</v>
      </c>
      <c r="B377" s="12">
        <v>174605</v>
      </c>
      <c r="C377" s="11">
        <v>6.2</v>
      </c>
      <c r="D377" s="27">
        <v>5.9</v>
      </c>
      <c r="E377" s="27">
        <v>6.6</v>
      </c>
      <c r="F377" s="11">
        <v>2003</v>
      </c>
      <c r="G377" s="11" t="s">
        <v>8</v>
      </c>
      <c r="H377" s="14" t="str">
        <f>VLOOKUP(A377,'Data Key'!$A$1:$B$500,2,FALSE)</f>
        <v>Oregon</v>
      </c>
      <c r="I377" s="14" t="str">
        <f t="shared" si="131"/>
        <v>OR-Oregon</v>
      </c>
      <c r="J377" s="15">
        <f t="shared" si="132"/>
        <v>1083</v>
      </c>
      <c r="K377" s="15">
        <f t="shared" si="133"/>
        <v>173522</v>
      </c>
      <c r="L377" s="16">
        <f t="shared" si="125"/>
        <v>3.6826002442055578E-4</v>
      </c>
      <c r="M377" s="17">
        <f t="shared" si="134"/>
        <v>5.8343114941499321</v>
      </c>
      <c r="N377" s="17">
        <f t="shared" si="135"/>
        <v>6.5708315429910424</v>
      </c>
      <c r="O377" s="16">
        <f t="shared" si="136"/>
        <v>6.5688505850068246E-2</v>
      </c>
      <c r="P377" s="16">
        <f t="shared" si="137"/>
        <v>2.9168457008957205E-2</v>
      </c>
      <c r="Q377" s="16">
        <f t="shared" si="148"/>
        <v>1019</v>
      </c>
      <c r="R377" s="16">
        <f t="shared" si="149"/>
        <v>1147</v>
      </c>
      <c r="S377" s="17">
        <f t="shared" si="138"/>
        <v>5.8360298960510866</v>
      </c>
      <c r="T377" s="17">
        <f t="shared" si="139"/>
        <v>6.5691131410898889</v>
      </c>
      <c r="U377" s="16">
        <f t="shared" si="140"/>
        <v>6.3970103948913781E-2</v>
      </c>
      <c r="V377" s="16">
        <f t="shared" si="141"/>
        <v>3.0886858910110782E-2</v>
      </c>
      <c r="W377" s="16">
        <f t="shared" si="126"/>
        <v>6.2134352438631361E-3</v>
      </c>
      <c r="X377" s="16">
        <f t="shared" si="127"/>
        <v>3.6873637708904233E-4</v>
      </c>
      <c r="Y377" s="17">
        <f t="shared" si="142"/>
        <v>5.8446988667740944</v>
      </c>
      <c r="Z377" s="17">
        <f t="shared" si="143"/>
        <v>6.5821716209521783</v>
      </c>
      <c r="AA377" s="16">
        <f t="shared" si="144"/>
        <v>5.5301133225905907E-2</v>
      </c>
      <c r="AB377" s="16">
        <f t="shared" si="145"/>
        <v>1.7828379047821308E-2</v>
      </c>
      <c r="AC377" s="16">
        <f t="shared" si="128"/>
        <v>128.6279540163199</v>
      </c>
      <c r="AD377" s="17">
        <f t="shared" si="129"/>
        <v>5.8479670552249923</v>
      </c>
      <c r="AE377" s="17">
        <f t="shared" si="130"/>
        <v>6.5846305193523529</v>
      </c>
      <c r="AF377" s="16">
        <f t="shared" si="146"/>
        <v>5.2032944775008083E-2</v>
      </c>
      <c r="AG377" s="16">
        <f t="shared" si="147"/>
        <v>1.536948064764676E-2</v>
      </c>
    </row>
    <row r="378" spans="1:33" x14ac:dyDescent="0.25">
      <c r="A378" s="11" t="s">
        <v>22</v>
      </c>
      <c r="B378" s="12">
        <v>638268</v>
      </c>
      <c r="C378" s="11">
        <v>4.9000000000000004</v>
      </c>
      <c r="D378" s="27">
        <v>4.7</v>
      </c>
      <c r="E378" s="27">
        <v>5.0999999999999996</v>
      </c>
      <c r="F378" s="11">
        <v>2003</v>
      </c>
      <c r="G378" s="11" t="s">
        <v>8</v>
      </c>
      <c r="H378" s="14" t="str">
        <f>VLOOKUP(A378,'Data Key'!$A$1:$B$500,2,FALSE)</f>
        <v>Pennsylvania</v>
      </c>
      <c r="I378" s="14" t="str">
        <f t="shared" si="131"/>
        <v>PA-Pennsylvania</v>
      </c>
      <c r="J378" s="15">
        <f t="shared" si="132"/>
        <v>3128</v>
      </c>
      <c r="K378" s="15">
        <f t="shared" si="133"/>
        <v>635140</v>
      </c>
      <c r="L378" s="16">
        <f t="shared" si="125"/>
        <v>1.7132138969599173E-4</v>
      </c>
      <c r="M378" s="17">
        <f t="shared" si="134"/>
        <v>4.7294412993311878</v>
      </c>
      <c r="N378" s="17">
        <f t="shared" si="135"/>
        <v>5.0720840787231714</v>
      </c>
      <c r="O378" s="16">
        <f t="shared" si="136"/>
        <v>2.9441299331187665E-2</v>
      </c>
      <c r="P378" s="16">
        <f t="shared" si="137"/>
        <v>2.7915921276828293E-2</v>
      </c>
      <c r="Q378" s="16">
        <f t="shared" si="148"/>
        <v>3019</v>
      </c>
      <c r="R378" s="16">
        <f t="shared" si="149"/>
        <v>3237</v>
      </c>
      <c r="S378" s="17">
        <f t="shared" si="138"/>
        <v>4.7299880301064761</v>
      </c>
      <c r="T378" s="17">
        <f t="shared" si="139"/>
        <v>5.071537347947884</v>
      </c>
      <c r="U378" s="16">
        <f t="shared" si="140"/>
        <v>2.9988030106475883E-2</v>
      </c>
      <c r="V378" s="16">
        <f t="shared" si="141"/>
        <v>2.8462652052115622E-2</v>
      </c>
      <c r="W378" s="16">
        <f t="shared" si="126"/>
        <v>4.9037424591012284E-3</v>
      </c>
      <c r="X378" s="16">
        <f t="shared" si="127"/>
        <v>1.7139859639483487E-4</v>
      </c>
      <c r="Y378" s="17">
        <f t="shared" si="142"/>
        <v>4.7323438627063936</v>
      </c>
      <c r="Z378" s="17">
        <f t="shared" si="143"/>
        <v>5.0751410554960632</v>
      </c>
      <c r="AA378" s="16">
        <f t="shared" si="144"/>
        <v>3.2343862706393445E-2</v>
      </c>
      <c r="AB378" s="16">
        <f t="shared" si="145"/>
        <v>2.4858944503936442E-2</v>
      </c>
      <c r="AC378" s="16">
        <f t="shared" si="128"/>
        <v>218.71426579526741</v>
      </c>
      <c r="AD378" s="17">
        <f t="shared" si="129"/>
        <v>4.7331926622484763</v>
      </c>
      <c r="AE378" s="17">
        <f t="shared" si="130"/>
        <v>5.0758589865146044</v>
      </c>
      <c r="AF378" s="16">
        <f t="shared" si="146"/>
        <v>3.3192662248476168E-2</v>
      </c>
      <c r="AG378" s="16">
        <f t="shared" si="147"/>
        <v>2.4141013485395213E-2</v>
      </c>
    </row>
    <row r="379" spans="1:33" x14ac:dyDescent="0.25">
      <c r="A379" s="11" t="s">
        <v>38</v>
      </c>
      <c r="B379" s="12">
        <v>74320</v>
      </c>
      <c r="C379" s="11">
        <v>7.2</v>
      </c>
      <c r="D379" s="27">
        <v>6.6</v>
      </c>
      <c r="E379" s="27">
        <v>7.8</v>
      </c>
      <c r="F379" s="11">
        <v>2003</v>
      </c>
      <c r="G379" s="11" t="s">
        <v>8</v>
      </c>
      <c r="H379" s="14" t="str">
        <f>VLOOKUP(A379,'Data Key'!$A$1:$B$500,2,FALSE)</f>
        <v>Rhode Island</v>
      </c>
      <c r="I379" s="14" t="str">
        <f t="shared" si="131"/>
        <v>RI-Rhode Island</v>
      </c>
      <c r="J379" s="15">
        <f t="shared" si="132"/>
        <v>535</v>
      </c>
      <c r="K379" s="15">
        <f t="shared" si="133"/>
        <v>73785</v>
      </c>
      <c r="L379" s="16">
        <f t="shared" si="125"/>
        <v>6.0778569102825101E-4</v>
      </c>
      <c r="M379" s="17">
        <f t="shared" si="134"/>
        <v>6.5908149548275086</v>
      </c>
      <c r="N379" s="17">
        <f t="shared" si="135"/>
        <v>7.8063863368840094</v>
      </c>
      <c r="O379" s="16">
        <f t="shared" si="136"/>
        <v>9.1850451724910798E-3</v>
      </c>
      <c r="P379" s="16">
        <f t="shared" si="137"/>
        <v>6.3863368840095802E-3</v>
      </c>
      <c r="Q379" s="16">
        <f t="shared" si="148"/>
        <v>490</v>
      </c>
      <c r="R379" s="16">
        <f t="shared" si="149"/>
        <v>581</v>
      </c>
      <c r="S379" s="17">
        <f t="shared" si="138"/>
        <v>6.5931108719052745</v>
      </c>
      <c r="T379" s="17">
        <f t="shared" si="139"/>
        <v>7.8175457481162542</v>
      </c>
      <c r="U379" s="16">
        <f t="shared" si="140"/>
        <v>6.8891280947251943E-3</v>
      </c>
      <c r="V379" s="16">
        <f t="shared" si="141"/>
        <v>1.7545748116254423E-2</v>
      </c>
      <c r="W379" s="16">
        <f t="shared" si="126"/>
        <v>7.2240712922222857E-3</v>
      </c>
      <c r="X379" s="16">
        <f t="shared" si="127"/>
        <v>6.0936894762902343E-4</v>
      </c>
      <c r="Y379" s="17">
        <f t="shared" si="142"/>
        <v>6.6147023445932618</v>
      </c>
      <c r="Z379" s="17">
        <f t="shared" si="143"/>
        <v>7.8334402398513099</v>
      </c>
      <c r="AA379" s="16">
        <f t="shared" si="144"/>
        <v>1.470234459326214E-2</v>
      </c>
      <c r="AB379" s="16">
        <f t="shared" si="145"/>
        <v>3.3440239851310061E-2</v>
      </c>
      <c r="AC379" s="16">
        <f t="shared" si="128"/>
        <v>90.381019199446953</v>
      </c>
      <c r="AD379" s="17">
        <f t="shared" si="129"/>
        <v>6.6227768929751143</v>
      </c>
      <c r="AE379" s="17">
        <f t="shared" si="130"/>
        <v>7.8388203243351953</v>
      </c>
      <c r="AF379" s="16">
        <f t="shared" si="146"/>
        <v>2.2776892975114649E-2</v>
      </c>
      <c r="AG379" s="16">
        <f t="shared" si="147"/>
        <v>3.8820324335195444E-2</v>
      </c>
    </row>
    <row r="380" spans="1:33" x14ac:dyDescent="0.25">
      <c r="A380" s="11" t="s">
        <v>15</v>
      </c>
      <c r="B380" s="12">
        <v>401466</v>
      </c>
      <c r="C380" s="11">
        <v>3.5</v>
      </c>
      <c r="D380" s="27">
        <v>3.3</v>
      </c>
      <c r="E380" s="27">
        <v>3.6</v>
      </c>
      <c r="F380" s="11">
        <v>2003</v>
      </c>
      <c r="G380" s="11" t="s">
        <v>8</v>
      </c>
      <c r="H380" s="14" t="str">
        <f>VLOOKUP(A380,'Data Key'!$A$1:$B$500,2,FALSE)</f>
        <v>South Carolina</v>
      </c>
      <c r="I380" s="14" t="str">
        <f t="shared" si="131"/>
        <v>SC-South Carolina</v>
      </c>
      <c r="J380" s="15">
        <f t="shared" si="132"/>
        <v>1405</v>
      </c>
      <c r="K380" s="15">
        <f t="shared" si="133"/>
        <v>400061</v>
      </c>
      <c r="L380" s="16">
        <f t="shared" si="125"/>
        <v>1.8267377548387636E-4</v>
      </c>
      <c r="M380" s="17">
        <f t="shared" si="134"/>
        <v>3.3169999204206335</v>
      </c>
      <c r="N380" s="17">
        <f t="shared" si="135"/>
        <v>3.6823474713883861</v>
      </c>
      <c r="O380" s="16">
        <f t="shared" si="136"/>
        <v>1.6999920420633696E-2</v>
      </c>
      <c r="P380" s="16">
        <f t="shared" si="137"/>
        <v>8.2347471388386051E-2</v>
      </c>
      <c r="Q380" s="16">
        <f t="shared" si="148"/>
        <v>1332</v>
      </c>
      <c r="R380" s="16">
        <f t="shared" si="149"/>
        <v>1479</v>
      </c>
      <c r="S380" s="17">
        <f t="shared" si="138"/>
        <v>3.3178401159749518</v>
      </c>
      <c r="T380" s="17">
        <f t="shared" si="139"/>
        <v>3.6839981467920073</v>
      </c>
      <c r="U380" s="16">
        <f t="shared" si="140"/>
        <v>1.7840115974951942E-2</v>
      </c>
      <c r="V380" s="16">
        <f t="shared" si="141"/>
        <v>8.3998146792007233E-2</v>
      </c>
      <c r="W380" s="16">
        <f t="shared" si="126"/>
        <v>3.5044244526513373E-3</v>
      </c>
      <c r="X380" s="16">
        <f t="shared" si="127"/>
        <v>1.8285813455533472E-4</v>
      </c>
      <c r="Y380" s="17">
        <f t="shared" si="142"/>
        <v>3.3215663180960022</v>
      </c>
      <c r="Z380" s="17">
        <f t="shared" si="143"/>
        <v>3.6872825872066723</v>
      </c>
      <c r="AA380" s="16">
        <f t="shared" si="144"/>
        <v>2.1566318096002401E-2</v>
      </c>
      <c r="AB380" s="16">
        <f t="shared" si="145"/>
        <v>8.7282587206672257E-2</v>
      </c>
      <c r="AC380" s="16">
        <f t="shared" si="128"/>
        <v>146.6989153877671</v>
      </c>
      <c r="AD380" s="17">
        <f t="shared" si="129"/>
        <v>3.3229675904642049</v>
      </c>
      <c r="AE380" s="17">
        <f t="shared" si="130"/>
        <v>3.6883721619625454</v>
      </c>
      <c r="AF380" s="16">
        <f t="shared" si="146"/>
        <v>2.2967590464205045E-2</v>
      </c>
      <c r="AG380" s="16">
        <f t="shared" si="147"/>
        <v>8.837216196254527E-2</v>
      </c>
    </row>
    <row r="381" spans="1:33" x14ac:dyDescent="0.25">
      <c r="A381" s="11" t="s">
        <v>53</v>
      </c>
      <c r="B381" s="12">
        <v>53420</v>
      </c>
      <c r="C381" s="11">
        <v>2.8</v>
      </c>
      <c r="D381" s="27">
        <v>2.4</v>
      </c>
      <c r="E381" s="27">
        <v>3.3</v>
      </c>
      <c r="F381" s="11">
        <v>2003</v>
      </c>
      <c r="G381" s="11" t="s">
        <v>8</v>
      </c>
      <c r="H381" s="14" t="str">
        <f>VLOOKUP(A381,'Data Key'!$A$1:$B$500,2,FALSE)</f>
        <v>South Dakota</v>
      </c>
      <c r="I381" s="14" t="str">
        <f t="shared" si="131"/>
        <v>SD-South Dakota</v>
      </c>
      <c r="J381" s="15">
        <f t="shared" si="132"/>
        <v>150</v>
      </c>
      <c r="K381" s="15">
        <f t="shared" si="133"/>
        <v>53270</v>
      </c>
      <c r="L381" s="16">
        <f t="shared" si="125"/>
        <v>4.4872394319406516E-4</v>
      </c>
      <c r="M381" s="17">
        <f t="shared" si="134"/>
        <v>2.3592131590148453</v>
      </c>
      <c r="N381" s="17">
        <f t="shared" si="135"/>
        <v>3.2566610454029759</v>
      </c>
      <c r="O381" s="16">
        <f t="shared" si="136"/>
        <v>4.0786840985154615E-2</v>
      </c>
      <c r="P381" s="16">
        <f t="shared" si="137"/>
        <v>4.3338954597023971E-2</v>
      </c>
      <c r="Q381" s="16">
        <f t="shared" si="148"/>
        <v>126</v>
      </c>
      <c r="R381" s="16">
        <f t="shared" si="149"/>
        <v>174</v>
      </c>
      <c r="S381" s="17">
        <f t="shared" si="138"/>
        <v>2.358667165855485</v>
      </c>
      <c r="T381" s="17">
        <f t="shared" si="139"/>
        <v>3.2572070385623362</v>
      </c>
      <c r="U381" s="16">
        <f t="shared" si="140"/>
        <v>4.1332834144514941E-2</v>
      </c>
      <c r="V381" s="16">
        <f t="shared" si="141"/>
        <v>4.2792961437663646E-2</v>
      </c>
      <c r="W381" s="16">
        <f t="shared" si="126"/>
        <v>2.8436878603618977E-3</v>
      </c>
      <c r="X381" s="16">
        <f t="shared" si="127"/>
        <v>4.5296001286141335E-4</v>
      </c>
      <c r="Y381" s="17">
        <f t="shared" si="142"/>
        <v>2.3907278475004845</v>
      </c>
      <c r="Z381" s="17">
        <f t="shared" si="143"/>
        <v>3.2966478732233111</v>
      </c>
      <c r="AA381" s="16">
        <f t="shared" si="144"/>
        <v>9.272152499515407E-3</v>
      </c>
      <c r="AB381" s="16">
        <f t="shared" si="145"/>
        <v>3.3521267766887242E-3</v>
      </c>
      <c r="AC381" s="16">
        <f t="shared" si="128"/>
        <v>48.015833952823648</v>
      </c>
      <c r="AD381" s="17">
        <f t="shared" si="129"/>
        <v>2.4036611544101776</v>
      </c>
      <c r="AE381" s="17">
        <f t="shared" si="130"/>
        <v>3.3024328009574297</v>
      </c>
      <c r="AF381" s="16">
        <f t="shared" si="146"/>
        <v>3.6611544101776694E-3</v>
      </c>
      <c r="AG381" s="16">
        <f t="shared" si="147"/>
        <v>2.4328009574299259E-3</v>
      </c>
    </row>
    <row r="382" spans="1:33" x14ac:dyDescent="0.25">
      <c r="A382" s="11" t="s">
        <v>27</v>
      </c>
      <c r="B382" s="12">
        <v>489562</v>
      </c>
      <c r="C382" s="11">
        <v>0.8</v>
      </c>
      <c r="D382" s="27">
        <v>0.7</v>
      </c>
      <c r="E382" s="27">
        <v>0.9</v>
      </c>
      <c r="F382" s="11">
        <v>2003</v>
      </c>
      <c r="G382" s="11" t="s">
        <v>8</v>
      </c>
      <c r="H382" s="14" t="str">
        <f>VLOOKUP(A382,'Data Key'!$A$1:$B$500,2,FALSE)</f>
        <v>Tennessee</v>
      </c>
      <c r="I382" s="14" t="str">
        <f t="shared" si="131"/>
        <v>TN-Tennessee</v>
      </c>
      <c r="J382" s="15">
        <f t="shared" si="132"/>
        <v>392</v>
      </c>
      <c r="K382" s="15">
        <f t="shared" si="133"/>
        <v>489170</v>
      </c>
      <c r="L382" s="16">
        <f t="shared" si="125"/>
        <v>7.9233616907439458E-5</v>
      </c>
      <c r="M382" s="17">
        <f t="shared" si="134"/>
        <v>0.72148212491892783</v>
      </c>
      <c r="N382" s="17">
        <f t="shared" si="135"/>
        <v>0.87994935873380675</v>
      </c>
      <c r="O382" s="16">
        <f t="shared" si="136"/>
        <v>2.148212491892787E-2</v>
      </c>
      <c r="P382" s="16">
        <f t="shared" si="137"/>
        <v>2.005064126619327E-2</v>
      </c>
      <c r="Q382" s="16">
        <f t="shared" si="148"/>
        <v>353</v>
      </c>
      <c r="R382" s="16">
        <f t="shared" si="149"/>
        <v>431</v>
      </c>
      <c r="S382" s="17">
        <f t="shared" si="138"/>
        <v>0.72105269608343781</v>
      </c>
      <c r="T382" s="17">
        <f t="shared" si="139"/>
        <v>0.88037878756929666</v>
      </c>
      <c r="U382" s="16">
        <f t="shared" si="140"/>
        <v>2.105269608343785E-2</v>
      </c>
      <c r="V382" s="16">
        <f t="shared" si="141"/>
        <v>1.9621212430703361E-2</v>
      </c>
      <c r="W382" s="16">
        <f t="shared" si="126"/>
        <v>8.0463279103895841E-4</v>
      </c>
      <c r="X382" s="16">
        <f t="shared" si="127"/>
        <v>7.9523243454757497E-5</v>
      </c>
      <c r="Y382" s="17">
        <f t="shared" si="142"/>
        <v>0.72510954758420088</v>
      </c>
      <c r="Z382" s="17">
        <f t="shared" si="143"/>
        <v>0.88415603449371594</v>
      </c>
      <c r="AA382" s="16">
        <f t="shared" si="144"/>
        <v>2.510954758420092E-2</v>
      </c>
      <c r="AB382" s="16">
        <f t="shared" si="145"/>
        <v>1.5843965506284086E-2</v>
      </c>
      <c r="AC382" s="16">
        <f t="shared" si="128"/>
        <v>77.625192932116065</v>
      </c>
      <c r="AD382" s="17">
        <f t="shared" si="129"/>
        <v>0.72637447883340656</v>
      </c>
      <c r="AE382" s="17">
        <f t="shared" si="130"/>
        <v>0.88493372941511905</v>
      </c>
      <c r="AF382" s="16">
        <f t="shared" si="146"/>
        <v>2.63744788334066E-2</v>
      </c>
      <c r="AG382" s="16">
        <f t="shared" si="147"/>
        <v>1.506627058488097E-2</v>
      </c>
    </row>
    <row r="383" spans="1:33" x14ac:dyDescent="0.25">
      <c r="A383" s="11" t="s">
        <v>61</v>
      </c>
      <c r="B383" s="12">
        <v>1538529</v>
      </c>
      <c r="C383" s="11">
        <v>1.5</v>
      </c>
      <c r="D383" s="27">
        <v>1.5</v>
      </c>
      <c r="E383" s="27">
        <v>1.6</v>
      </c>
      <c r="F383" s="11">
        <v>2003</v>
      </c>
      <c r="G383" s="11" t="s">
        <v>8</v>
      </c>
      <c r="H383" s="14" t="str">
        <f>VLOOKUP(A383,'Data Key'!$A$1:$B$500,2,FALSE)</f>
        <v>Texas</v>
      </c>
      <c r="I383" s="14" t="str">
        <f t="shared" si="131"/>
        <v>TX-Texas</v>
      </c>
      <c r="J383" s="15">
        <f t="shared" si="132"/>
        <v>2308</v>
      </c>
      <c r="K383" s="15">
        <f t="shared" si="133"/>
        <v>1536221</v>
      </c>
      <c r="L383" s="16">
        <f t="shared" si="125"/>
        <v>6.1155329706391847E-5</v>
      </c>
      <c r="M383" s="17">
        <f t="shared" si="134"/>
        <v>1.4389788894081001</v>
      </c>
      <c r="N383" s="17">
        <f t="shared" si="135"/>
        <v>1.5612895488208838</v>
      </c>
      <c r="O383" s="16">
        <f t="shared" si="136"/>
        <v>6.1021110591899852E-2</v>
      </c>
      <c r="P383" s="16">
        <f t="shared" si="137"/>
        <v>3.8710451179116312E-2</v>
      </c>
      <c r="Q383" s="16">
        <f t="shared" si="148"/>
        <v>2214</v>
      </c>
      <c r="R383" s="16">
        <f t="shared" si="149"/>
        <v>2402</v>
      </c>
      <c r="S383" s="17">
        <f t="shared" si="138"/>
        <v>1.4390368982320125</v>
      </c>
      <c r="T383" s="17">
        <f t="shared" si="139"/>
        <v>1.5612315399969712</v>
      </c>
      <c r="U383" s="16">
        <f t="shared" si="140"/>
        <v>6.0963101767987471E-2</v>
      </c>
      <c r="V383" s="16">
        <f t="shared" si="141"/>
        <v>3.8768460003028915E-2</v>
      </c>
      <c r="W383" s="16">
        <f t="shared" si="126"/>
        <v>1.5013788897870418E-3</v>
      </c>
      <c r="X383" s="16">
        <f t="shared" si="127"/>
        <v>6.119323996204929E-5</v>
      </c>
      <c r="Y383" s="17">
        <f t="shared" si="142"/>
        <v>1.4401856498249925</v>
      </c>
      <c r="Z383" s="17">
        <f t="shared" si="143"/>
        <v>1.5625721297490911</v>
      </c>
      <c r="AA383" s="16">
        <f t="shared" si="144"/>
        <v>5.9814350175007469E-2</v>
      </c>
      <c r="AB383" s="16">
        <f t="shared" si="145"/>
        <v>3.742787025090899E-2</v>
      </c>
      <c r="AC383" s="16">
        <f t="shared" si="128"/>
        <v>188.19735249852476</v>
      </c>
      <c r="AD383" s="17">
        <f t="shared" si="129"/>
        <v>1.4405425698027943</v>
      </c>
      <c r="AE383" s="17">
        <f t="shared" si="130"/>
        <v>1.5628651796471691</v>
      </c>
      <c r="AF383" s="16">
        <f t="shared" si="146"/>
        <v>5.945743019720573E-2</v>
      </c>
      <c r="AG383" s="16">
        <f t="shared" si="147"/>
        <v>3.7134820352830999E-2</v>
      </c>
    </row>
    <row r="384" spans="1:33" x14ac:dyDescent="0.25">
      <c r="A384" s="11" t="s">
        <v>23</v>
      </c>
      <c r="B384" s="12">
        <v>90071</v>
      </c>
      <c r="C384" s="11">
        <v>3.1</v>
      </c>
      <c r="D384" s="27">
        <v>2.8</v>
      </c>
      <c r="E384" s="27">
        <v>3.5</v>
      </c>
      <c r="F384" s="11">
        <v>2003</v>
      </c>
      <c r="G384" s="11" t="s">
        <v>8</v>
      </c>
      <c r="H384" s="14" t="str">
        <f>VLOOKUP(A384,'Data Key'!$A$1:$B$500,2,FALSE)</f>
        <v>Utah</v>
      </c>
      <c r="I384" s="14" t="str">
        <f t="shared" si="131"/>
        <v>UT-Utah</v>
      </c>
      <c r="J384" s="15">
        <f t="shared" si="132"/>
        <v>279</v>
      </c>
      <c r="K384" s="15">
        <f t="shared" si="133"/>
        <v>89792</v>
      </c>
      <c r="L384" s="16">
        <f t="shared" si="125"/>
        <v>3.6290381897571497E-4</v>
      </c>
      <c r="M384" s="17">
        <f t="shared" si="134"/>
        <v>2.7346525532195534</v>
      </c>
      <c r="N384" s="17">
        <f t="shared" si="135"/>
        <v>3.4604601911709829</v>
      </c>
      <c r="O384" s="16">
        <f t="shared" si="136"/>
        <v>6.5347446780446461E-2</v>
      </c>
      <c r="P384" s="16">
        <f t="shared" si="137"/>
        <v>3.9539808829017087E-2</v>
      </c>
      <c r="Q384" s="16">
        <f t="shared" si="148"/>
        <v>247</v>
      </c>
      <c r="R384" s="16">
        <f t="shared" si="149"/>
        <v>312</v>
      </c>
      <c r="S384" s="17">
        <f t="shared" si="138"/>
        <v>2.742281089362836</v>
      </c>
      <c r="T384" s="17">
        <f t="shared" si="139"/>
        <v>3.463934007616214</v>
      </c>
      <c r="U384" s="16">
        <f t="shared" si="140"/>
        <v>5.7718910637163834E-2</v>
      </c>
      <c r="V384" s="16">
        <f t="shared" si="141"/>
        <v>3.606599238378605E-2</v>
      </c>
      <c r="W384" s="16">
        <f t="shared" si="126"/>
        <v>3.118747975135487E-3</v>
      </c>
      <c r="X384" s="16">
        <f t="shared" si="127"/>
        <v>3.6474752891212217E-4</v>
      </c>
      <c r="Y384" s="17">
        <f t="shared" si="142"/>
        <v>2.7540004462233645</v>
      </c>
      <c r="Z384" s="17">
        <f t="shared" si="143"/>
        <v>3.4834955040476094</v>
      </c>
      <c r="AA384" s="16">
        <f t="shared" si="144"/>
        <v>4.5999553776635338E-2</v>
      </c>
      <c r="AB384" s="16">
        <f t="shared" si="145"/>
        <v>1.6504495952390563E-2</v>
      </c>
      <c r="AC384" s="16">
        <f t="shared" si="128"/>
        <v>65.428663833817566</v>
      </c>
      <c r="AD384" s="17">
        <f t="shared" si="129"/>
        <v>2.7611083568450003</v>
      </c>
      <c r="AE384" s="17">
        <f t="shared" si="130"/>
        <v>3.4874894725278893</v>
      </c>
      <c r="AF384" s="16">
        <f t="shared" si="146"/>
        <v>3.8891643154999489E-2</v>
      </c>
      <c r="AG384" s="16">
        <f t="shared" si="147"/>
        <v>1.2510527472110677E-2</v>
      </c>
    </row>
    <row r="385" spans="1:33" x14ac:dyDescent="0.25">
      <c r="A385" s="11" t="s">
        <v>55</v>
      </c>
      <c r="B385" s="12">
        <v>52490</v>
      </c>
      <c r="C385" s="11">
        <v>7.6</v>
      </c>
      <c r="D385" s="27">
        <v>6.9</v>
      </c>
      <c r="E385" s="27">
        <v>8.4</v>
      </c>
      <c r="F385" s="11">
        <v>2003</v>
      </c>
      <c r="G385" s="11" t="s">
        <v>8</v>
      </c>
      <c r="H385" s="14" t="str">
        <f>VLOOKUP(A385,'Data Key'!$A$1:$B$500,2,FALSE)</f>
        <v>Vermont</v>
      </c>
      <c r="I385" s="14" t="str">
        <f t="shared" si="131"/>
        <v>VT-Vermont</v>
      </c>
      <c r="J385" s="15">
        <f t="shared" si="132"/>
        <v>399</v>
      </c>
      <c r="K385" s="15">
        <f t="shared" si="133"/>
        <v>52091</v>
      </c>
      <c r="L385" s="16">
        <f t="shared" si="125"/>
        <v>7.4302089509561508E-4</v>
      </c>
      <c r="M385" s="17">
        <f t="shared" si="134"/>
        <v>6.8584269997414964</v>
      </c>
      <c r="N385" s="17">
        <f t="shared" si="135"/>
        <v>8.3444687899327263</v>
      </c>
      <c r="O385" s="16">
        <f t="shared" si="136"/>
        <v>4.1573000258503967E-2</v>
      </c>
      <c r="P385" s="16">
        <f t="shared" si="137"/>
        <v>5.5531210067274017E-2</v>
      </c>
      <c r="Q385" s="16">
        <f t="shared" si="148"/>
        <v>360</v>
      </c>
      <c r="R385" s="16">
        <f t="shared" si="149"/>
        <v>438</v>
      </c>
      <c r="S385" s="17">
        <f t="shared" si="138"/>
        <v>6.8584492284244618</v>
      </c>
      <c r="T385" s="17">
        <f t="shared" si="139"/>
        <v>8.3444465612497627</v>
      </c>
      <c r="U385" s="16">
        <f t="shared" si="140"/>
        <v>4.1550771575538548E-2</v>
      </c>
      <c r="V385" s="16">
        <f t="shared" si="141"/>
        <v>5.555343875023766E-2</v>
      </c>
      <c r="W385" s="16">
        <f t="shared" si="126"/>
        <v>7.6374812410109714E-3</v>
      </c>
      <c r="X385" s="16">
        <f t="shared" si="127"/>
        <v>7.4561020032234819E-4</v>
      </c>
      <c r="Y385" s="17">
        <f t="shared" si="142"/>
        <v>6.8918710406886232</v>
      </c>
      <c r="Z385" s="17">
        <f t="shared" si="143"/>
        <v>8.3830914413333186</v>
      </c>
      <c r="AA385" s="16">
        <f t="shared" si="144"/>
        <v>8.1289593113771375E-3</v>
      </c>
      <c r="AB385" s="16">
        <f t="shared" si="145"/>
        <v>1.6908558666681728E-2</v>
      </c>
      <c r="AC385" s="16">
        <f t="shared" si="128"/>
        <v>78.048412280842669</v>
      </c>
      <c r="AD385" s="17">
        <f t="shared" si="129"/>
        <v>6.9036007500843928</v>
      </c>
      <c r="AE385" s="17">
        <f t="shared" si="130"/>
        <v>8.390411585638665</v>
      </c>
      <c r="AF385" s="16">
        <f t="shared" si="146"/>
        <v>3.6007500843924234E-3</v>
      </c>
      <c r="AG385" s="16">
        <f t="shared" si="147"/>
        <v>9.5884143613353956E-3</v>
      </c>
    </row>
    <row r="386" spans="1:33" x14ac:dyDescent="0.25">
      <c r="A386" s="11" t="s">
        <v>54</v>
      </c>
      <c r="B386" s="12">
        <v>308865</v>
      </c>
      <c r="C386" s="11">
        <v>2.7</v>
      </c>
      <c r="D386" s="27">
        <v>2.6</v>
      </c>
      <c r="E386" s="27">
        <v>2.9</v>
      </c>
      <c r="F386" s="11">
        <v>2003</v>
      </c>
      <c r="G386" s="11" t="s">
        <v>8</v>
      </c>
      <c r="H386" s="14" t="str">
        <f>VLOOKUP(A386,'Data Key'!$A$1:$B$500,2,FALSE)</f>
        <v>Virginia</v>
      </c>
      <c r="I386" s="14" t="str">
        <f t="shared" si="131"/>
        <v>VA-Virginia</v>
      </c>
      <c r="J386" s="15">
        <f t="shared" si="132"/>
        <v>834</v>
      </c>
      <c r="K386" s="15">
        <f t="shared" si="133"/>
        <v>308031</v>
      </c>
      <c r="L386" s="16">
        <f t="shared" si="125"/>
        <v>1.8301019456364034E-4</v>
      </c>
      <c r="M386" s="17">
        <f t="shared" si="134"/>
        <v>2.5171986345364519</v>
      </c>
      <c r="N386" s="17">
        <f t="shared" si="135"/>
        <v>2.8832190236637327</v>
      </c>
      <c r="O386" s="16">
        <f t="shared" si="136"/>
        <v>8.2801365463548215E-2</v>
      </c>
      <c r="P386" s="16">
        <f t="shared" si="137"/>
        <v>1.6780976336267184E-2</v>
      </c>
      <c r="Q386" s="16">
        <f t="shared" si="148"/>
        <v>778</v>
      </c>
      <c r="R386" s="16">
        <f t="shared" si="149"/>
        <v>891</v>
      </c>
      <c r="S386" s="17">
        <f t="shared" si="138"/>
        <v>2.5188998429734673</v>
      </c>
      <c r="T386" s="17">
        <f t="shared" si="139"/>
        <v>2.8847554756932641</v>
      </c>
      <c r="U386" s="16">
        <f t="shared" si="140"/>
        <v>8.1100157026532838E-2</v>
      </c>
      <c r="V386" s="16">
        <f t="shared" si="141"/>
        <v>1.524452430673584E-2</v>
      </c>
      <c r="W386" s="16">
        <f t="shared" si="126"/>
        <v>2.7063938384403034E-3</v>
      </c>
      <c r="X386" s="16">
        <f t="shared" si="127"/>
        <v>1.8332232911794861E-4</v>
      </c>
      <c r="Y386" s="17">
        <f t="shared" si="142"/>
        <v>2.5230715093223548</v>
      </c>
      <c r="Z386" s="17">
        <f t="shared" si="143"/>
        <v>2.8897161675582521</v>
      </c>
      <c r="AA386" s="16">
        <f t="shared" si="144"/>
        <v>7.6928490677645289E-2</v>
      </c>
      <c r="AB386" s="16">
        <f t="shared" si="145"/>
        <v>1.0283832441747798E-2</v>
      </c>
      <c r="AC386" s="16">
        <f t="shared" si="128"/>
        <v>113.0823528608028</v>
      </c>
      <c r="AD386" s="17">
        <f t="shared" si="129"/>
        <v>2.5249537936442241</v>
      </c>
      <c r="AE386" s="17">
        <f t="shared" si="130"/>
        <v>2.8910715034355472</v>
      </c>
      <c r="AF386" s="16">
        <f t="shared" si="146"/>
        <v>7.5046206355775968E-2</v>
      </c>
      <c r="AG386" s="16">
        <f t="shared" si="147"/>
        <v>8.9284965644527148E-3</v>
      </c>
    </row>
    <row r="387" spans="1:33" x14ac:dyDescent="0.25">
      <c r="A387" s="11" t="s">
        <v>39</v>
      </c>
      <c r="B387" s="12">
        <v>493226</v>
      </c>
      <c r="C387" s="11">
        <v>1.6</v>
      </c>
      <c r="D387" s="27">
        <v>1.5</v>
      </c>
      <c r="E387" s="27">
        <v>1.7</v>
      </c>
      <c r="F387" s="11">
        <v>2003</v>
      </c>
      <c r="G387" s="11" t="s">
        <v>8</v>
      </c>
      <c r="H387" s="14" t="str">
        <f>VLOOKUP(A387,'Data Key'!$A$1:$B$500,2,FALSE)</f>
        <v>Washington</v>
      </c>
      <c r="I387" s="14" t="str">
        <f t="shared" si="131"/>
        <v>WA-Washington</v>
      </c>
      <c r="J387" s="15">
        <f t="shared" si="132"/>
        <v>789</v>
      </c>
      <c r="K387" s="15">
        <f t="shared" si="133"/>
        <v>492437</v>
      </c>
      <c r="L387" s="16">
        <f t="shared" ref="L387:L450" si="150">_xlfn.NORM.S.INV(0.975)*SQRT(J387/B387*(1-J387/B387)/B387)</f>
        <v>1.1153033021681506E-4</v>
      </c>
      <c r="M387" s="17">
        <f t="shared" si="134"/>
        <v>1.4881420309320292</v>
      </c>
      <c r="N387" s="17">
        <f t="shared" si="135"/>
        <v>1.7112026913656595</v>
      </c>
      <c r="O387" s="16">
        <f t="shared" si="136"/>
        <v>1.1857969067970764E-2</v>
      </c>
      <c r="P387" s="16">
        <f t="shared" si="137"/>
        <v>1.1202691365659545E-2</v>
      </c>
      <c r="Q387" s="16">
        <f t="shared" si="148"/>
        <v>735</v>
      </c>
      <c r="R387" s="16">
        <f t="shared" si="149"/>
        <v>845</v>
      </c>
      <c r="S387" s="17">
        <f t="shared" si="138"/>
        <v>1.4901890816785814</v>
      </c>
      <c r="T387" s="17">
        <f t="shared" si="139"/>
        <v>1.7132105768957842</v>
      </c>
      <c r="U387" s="16">
        <f t="shared" si="140"/>
        <v>9.8109183214185602E-3</v>
      </c>
      <c r="V387" s="16">
        <f t="shared" si="141"/>
        <v>1.3210576895784198E-2</v>
      </c>
      <c r="W387" s="16">
        <f t="shared" ref="W387:W450" si="151">((J387/B387)+_xlfn.NORM.S.INV(0.975)^2/(2*B387))/(1+_xlfn.NORM.S.INV(0.975)^2/B387)</f>
        <v>1.6035540896533126E-3</v>
      </c>
      <c r="X387" s="16">
        <f t="shared" ref="X387:X450" si="152">_xlfn.NORM.S.INV(0.975)*SQRT(W387*(1-W387)/B387+(_xlfn.NORM.S.INV(0.975)^2/(4*B387^2)))/(1+_xlfn.NORM.S.INV(0.975)^2/B387)</f>
        <v>1.117323622548642E-4</v>
      </c>
      <c r="Y387" s="17">
        <f t="shared" si="142"/>
        <v>1.4918217273984484</v>
      </c>
      <c r="Z387" s="17">
        <f t="shared" si="143"/>
        <v>1.7152864519081767</v>
      </c>
      <c r="AA387" s="16">
        <f t="shared" si="144"/>
        <v>8.1782726015515728E-3</v>
      </c>
      <c r="AB387" s="16">
        <f t="shared" si="145"/>
        <v>1.528645190817679E-2</v>
      </c>
      <c r="AC387" s="16">
        <f t="shared" ref="AC387:AC450" si="153">_xlfn.NORM.S.INV(0.975)*SQRT(_xlfn.NORM.S.INV(0.975)^2-1/B387+4*B387*(J387/B387)*(1-(J387/B387))+(4*(J387/B387)-2))</f>
        <v>110.05157264014791</v>
      </c>
      <c r="AD387" s="17">
        <f t="shared" ref="AD387:AD450" si="154">1000*(2*B387*(J387/B387)+_xlfn.NORM.S.INV(0.975)^2+1-AC387)/(2*B387+2*_xlfn.NORM.S.INV(0.975)^2)</f>
        <v>1.4930056561708545</v>
      </c>
      <c r="AE387" s="17">
        <f t="shared" ref="AE387:AE450" si="155">1000*(2*B387*(J387/B387)+_xlfn.NORM.S.INV(0.975)^2+1+AC387)/(2*B387+2*_xlfn.NORM.S.INV(0.975)^2)</f>
        <v>1.7161299754834278</v>
      </c>
      <c r="AF387" s="16">
        <f t="shared" si="146"/>
        <v>6.994343829145544E-3</v>
      </c>
      <c r="AG387" s="16">
        <f t="shared" si="147"/>
        <v>1.6129975483427872E-2</v>
      </c>
    </row>
    <row r="388" spans="1:33" x14ac:dyDescent="0.25">
      <c r="A388" s="11" t="s">
        <v>16</v>
      </c>
      <c r="B388" s="12">
        <v>139175</v>
      </c>
      <c r="C388" s="11">
        <v>5.7</v>
      </c>
      <c r="D388" s="27">
        <v>5.3</v>
      </c>
      <c r="E388" s="27">
        <v>6.1</v>
      </c>
      <c r="F388" s="11">
        <v>2003</v>
      </c>
      <c r="G388" s="11" t="s">
        <v>8</v>
      </c>
      <c r="H388" s="14" t="str">
        <f>VLOOKUP(A388,'Data Key'!$A$1:$B$500,2,FALSE)</f>
        <v>West Virginia</v>
      </c>
      <c r="I388" s="14" t="str">
        <f t="shared" ref="I388:I451" si="156">CONCATENATE(A388,"-",H388)</f>
        <v>WV-West Virginia</v>
      </c>
      <c r="J388" s="15">
        <f t="shared" ref="J388:J451" si="157">ROUND(B388*C388/1000,0)</f>
        <v>793</v>
      </c>
      <c r="K388" s="15">
        <f t="shared" ref="K388:K451" si="158">B388-J388</f>
        <v>138382</v>
      </c>
      <c r="L388" s="16">
        <f t="shared" si="150"/>
        <v>3.9544186094357876E-4</v>
      </c>
      <c r="M388" s="17">
        <f t="shared" ref="M388:M451" si="159">1000*(J388/B388-L388)</f>
        <v>5.3024205425053168</v>
      </c>
      <c r="N388" s="17">
        <f t="shared" ref="N388:N451" si="160">1000*(J388/B388+L388)</f>
        <v>6.093304264392474</v>
      </c>
      <c r="O388" s="16">
        <f t="shared" ref="O388:O451" si="161">ABS($D388-M388)</f>
        <v>2.4205425053169805E-3</v>
      </c>
      <c r="P388" s="16">
        <f t="shared" ref="P388:P451" si="162">ABS($E388-N388)</f>
        <v>6.6957356075256769E-3</v>
      </c>
      <c r="Q388" s="16">
        <f t="shared" si="148"/>
        <v>739</v>
      </c>
      <c r="R388" s="16">
        <f t="shared" si="149"/>
        <v>849</v>
      </c>
      <c r="S388" s="17">
        <f t="shared" ref="S388:S451" si="163">1000*Q388/B388</f>
        <v>5.3098616849290465</v>
      </c>
      <c r="T388" s="17">
        <f t="shared" ref="T388:T451" si="164">1000*R388/B388</f>
        <v>6.1002335189509607</v>
      </c>
      <c r="U388" s="16">
        <f t="shared" ref="U388:U451" si="165">ABS($D388-S388)</f>
        <v>9.8616849290467101E-3</v>
      </c>
      <c r="V388" s="16">
        <f t="shared" ref="V388:V451" si="166">ABS($E388-T388)</f>
        <v>2.3351895096102027E-4</v>
      </c>
      <c r="W388" s="16">
        <f t="shared" si="151"/>
        <v>5.7115055785655683E-3</v>
      </c>
      <c r="X388" s="16">
        <f t="shared" si="152"/>
        <v>3.9614182130670101E-4</v>
      </c>
      <c r="Y388" s="17">
        <f t="shared" ref="Y388:Y451" si="167">1000*(W388-X388)</f>
        <v>5.3153637572588677</v>
      </c>
      <c r="Z388" s="17">
        <f t="shared" ref="Z388:Z451" si="168">1000*(W388+X388)</f>
        <v>6.1076473998722687</v>
      </c>
      <c r="AA388" s="16">
        <f t="shared" ref="AA388:AA451" si="169">ABS($D388-Y388)</f>
        <v>1.5363757258867849E-2</v>
      </c>
      <c r="AB388" s="16">
        <f t="shared" ref="AB388:AB451" si="170">ABS($E388-Z388)</f>
        <v>7.6473998722690339E-3</v>
      </c>
      <c r="AC388" s="16">
        <f t="shared" si="153"/>
        <v>110.10376799668029</v>
      </c>
      <c r="AD388" s="17">
        <f t="shared" si="154"/>
        <v>5.319550282584169</v>
      </c>
      <c r="AE388" s="17">
        <f t="shared" si="155"/>
        <v>6.1106458747202561</v>
      </c>
      <c r="AF388" s="16">
        <f t="shared" ref="AF388:AF451" si="171">ABS($D388-AD388)</f>
        <v>1.9550282584169132E-2</v>
      </c>
      <c r="AG388" s="16">
        <f t="shared" ref="AG388:AG451" si="172">ABS($E388-AE388)</f>
        <v>1.0645874720256465E-2</v>
      </c>
    </row>
    <row r="389" spans="1:33" x14ac:dyDescent="0.25">
      <c r="A389" s="11" t="s">
        <v>24</v>
      </c>
      <c r="B389" s="12">
        <v>291200</v>
      </c>
      <c r="C389" s="11">
        <v>7.1</v>
      </c>
      <c r="D389" s="27">
        <v>6.8</v>
      </c>
      <c r="E389" s="27">
        <v>7.4</v>
      </c>
      <c r="F389" s="11">
        <v>2003</v>
      </c>
      <c r="G389" s="11" t="s">
        <v>8</v>
      </c>
      <c r="H389" s="14" t="str">
        <f>VLOOKUP(A389,'Data Key'!$A$1:$B$500,2,FALSE)</f>
        <v>Wisconsin</v>
      </c>
      <c r="I389" s="14" t="str">
        <f t="shared" si="156"/>
        <v>WI-Wisconsin</v>
      </c>
      <c r="J389" s="15">
        <f t="shared" si="157"/>
        <v>2068</v>
      </c>
      <c r="K389" s="15">
        <f t="shared" si="158"/>
        <v>289132</v>
      </c>
      <c r="L389" s="16">
        <f t="shared" si="150"/>
        <v>3.0498914498818674E-4</v>
      </c>
      <c r="M389" s="17">
        <f t="shared" si="159"/>
        <v>6.7966592066601645</v>
      </c>
      <c r="N389" s="17">
        <f t="shared" si="160"/>
        <v>7.406637496636538</v>
      </c>
      <c r="O389" s="16">
        <f t="shared" si="161"/>
        <v>3.3407933398352796E-3</v>
      </c>
      <c r="P389" s="16">
        <f t="shared" si="162"/>
        <v>6.6374966365376764E-3</v>
      </c>
      <c r="Q389" s="16">
        <f t="shared" ref="Q389:Q452" si="173">_xlfn.BINOM.INV(B389, C389/1000, 0.025)</f>
        <v>1979</v>
      </c>
      <c r="R389" s="16">
        <f t="shared" ref="R389:R452" si="174">_xlfn.BINOM.INV(B389, C389/1000, 0.975)</f>
        <v>2157</v>
      </c>
      <c r="S389" s="17">
        <f t="shared" si="163"/>
        <v>6.7960164835164836</v>
      </c>
      <c r="T389" s="17">
        <f t="shared" si="164"/>
        <v>7.4072802197802199</v>
      </c>
      <c r="U389" s="16">
        <f t="shared" si="165"/>
        <v>3.9835164835162473E-3</v>
      </c>
      <c r="V389" s="16">
        <f t="shared" si="166"/>
        <v>7.2802197802195323E-3</v>
      </c>
      <c r="W389" s="16">
        <f t="shared" si="151"/>
        <v>7.1081504936227153E-3</v>
      </c>
      <c r="X389" s="16">
        <f t="shared" si="152"/>
        <v>3.051949923777691E-4</v>
      </c>
      <c r="Y389" s="17">
        <f t="shared" si="167"/>
        <v>6.8029555012449459</v>
      </c>
      <c r="Z389" s="17">
        <f t="shared" si="168"/>
        <v>7.4133454860004848</v>
      </c>
      <c r="AA389" s="16">
        <f t="shared" si="169"/>
        <v>2.9555012449460349E-3</v>
      </c>
      <c r="AB389" s="16">
        <f t="shared" si="170"/>
        <v>1.3345486000484463E-2</v>
      </c>
      <c r="AC389" s="16">
        <f t="shared" si="153"/>
        <v>177.64589637074167</v>
      </c>
      <c r="AD389" s="17">
        <f t="shared" si="154"/>
        <v>6.8048476671802263</v>
      </c>
      <c r="AE389" s="17">
        <f t="shared" si="155"/>
        <v>7.4148873406982778</v>
      </c>
      <c r="AF389" s="16">
        <f t="shared" si="171"/>
        <v>4.8476671802264448E-3</v>
      </c>
      <c r="AG389" s="16">
        <f t="shared" si="172"/>
        <v>1.4887340698277463E-2</v>
      </c>
    </row>
    <row r="390" spans="1:33" x14ac:dyDescent="0.25">
      <c r="A390" s="11" t="s">
        <v>40</v>
      </c>
      <c r="B390" s="12">
        <v>32579</v>
      </c>
      <c r="C390" s="11">
        <v>2.7</v>
      </c>
      <c r="D390" s="27">
        <v>2.2000000000000002</v>
      </c>
      <c r="E390" s="27">
        <v>3.3</v>
      </c>
      <c r="F390" s="11">
        <v>2003</v>
      </c>
      <c r="G390" s="11" t="s">
        <v>8</v>
      </c>
      <c r="H390" s="14" t="str">
        <f>VLOOKUP(A390,'Data Key'!$A$1:$B$500,2,FALSE)</f>
        <v>Wyoming</v>
      </c>
      <c r="I390" s="14" t="str">
        <f t="shared" si="156"/>
        <v>WY-Wyoming</v>
      </c>
      <c r="J390" s="15">
        <f t="shared" si="157"/>
        <v>88</v>
      </c>
      <c r="K390" s="15">
        <f t="shared" si="158"/>
        <v>32491</v>
      </c>
      <c r="L390" s="16">
        <f t="shared" si="150"/>
        <v>5.6359137949467516E-4</v>
      </c>
      <c r="M390" s="17">
        <f t="shared" si="159"/>
        <v>2.137535113031185</v>
      </c>
      <c r="N390" s="17">
        <f t="shared" si="160"/>
        <v>3.2647178720205354</v>
      </c>
      <c r="O390" s="16">
        <f t="shared" si="161"/>
        <v>6.2464886968815136E-2</v>
      </c>
      <c r="P390" s="16">
        <f t="shared" si="162"/>
        <v>3.5282127979464395E-2</v>
      </c>
      <c r="Q390" s="16">
        <f t="shared" si="173"/>
        <v>70</v>
      </c>
      <c r="R390" s="16">
        <f t="shared" si="174"/>
        <v>107</v>
      </c>
      <c r="S390" s="17">
        <f t="shared" si="163"/>
        <v>2.1486233463273887</v>
      </c>
      <c r="T390" s="17">
        <f t="shared" si="164"/>
        <v>3.28432425795758</v>
      </c>
      <c r="U390" s="16">
        <f t="shared" si="165"/>
        <v>5.1376653672611461E-2</v>
      </c>
      <c r="V390" s="16">
        <f t="shared" si="166"/>
        <v>1.5675742042419838E-2</v>
      </c>
      <c r="W390" s="16">
        <f t="shared" si="151"/>
        <v>2.7597571416228981E-3</v>
      </c>
      <c r="X390" s="16">
        <f t="shared" si="152"/>
        <v>5.7263359808617186E-4</v>
      </c>
      <c r="Y390" s="17">
        <f t="shared" si="167"/>
        <v>2.187123543536726</v>
      </c>
      <c r="Z390" s="17">
        <f t="shared" si="168"/>
        <v>3.3323907397090702</v>
      </c>
      <c r="AA390" s="16">
        <f t="shared" si="169"/>
        <v>1.2876456463274177E-2</v>
      </c>
      <c r="AB390" s="16">
        <f t="shared" si="170"/>
        <v>3.239073970907036E-2</v>
      </c>
      <c r="AC390" s="16">
        <f t="shared" si="153"/>
        <v>36.819238647310641</v>
      </c>
      <c r="AD390" s="17">
        <f t="shared" si="154"/>
        <v>2.2100930079318539</v>
      </c>
      <c r="AE390" s="17">
        <f t="shared" si="155"/>
        <v>3.3401122757063986</v>
      </c>
      <c r="AF390" s="16">
        <f t="shared" si="171"/>
        <v>1.0093007931853748E-2</v>
      </c>
      <c r="AG390" s="16">
        <f t="shared" si="172"/>
        <v>4.0112275706398748E-2</v>
      </c>
    </row>
    <row r="391" spans="1:33" x14ac:dyDescent="0.25">
      <c r="A391" s="11" t="s">
        <v>17</v>
      </c>
      <c r="B391" s="12">
        <v>326144</v>
      </c>
      <c r="C391" s="11">
        <v>19.5</v>
      </c>
      <c r="D391" s="27">
        <v>19</v>
      </c>
      <c r="E391" s="27">
        <v>19.899999999999999</v>
      </c>
      <c r="F391" s="11">
        <v>2004</v>
      </c>
      <c r="G391" s="11" t="s">
        <v>8</v>
      </c>
      <c r="H391" s="14" t="str">
        <f>VLOOKUP(A391,'Data Key'!$A$1:$B$500,2,FALSE)</f>
        <v>Alabama</v>
      </c>
      <c r="I391" s="14" t="str">
        <f t="shared" si="156"/>
        <v>AL-Alabama</v>
      </c>
      <c r="J391" s="15">
        <f t="shared" si="157"/>
        <v>6360</v>
      </c>
      <c r="K391" s="15">
        <f t="shared" si="158"/>
        <v>319784</v>
      </c>
      <c r="L391" s="16">
        <f t="shared" si="150"/>
        <v>4.74559775786416E-4</v>
      </c>
      <c r="M391" s="17">
        <f t="shared" si="159"/>
        <v>19.026028921230854</v>
      </c>
      <c r="N391" s="17">
        <f t="shared" si="160"/>
        <v>19.975148472803685</v>
      </c>
      <c r="O391" s="16">
        <f t="shared" si="161"/>
        <v>2.6028921230853541E-2</v>
      </c>
      <c r="P391" s="16">
        <f t="shared" si="162"/>
        <v>7.5148472803686417E-2</v>
      </c>
      <c r="Q391" s="16">
        <f t="shared" si="173"/>
        <v>6205</v>
      </c>
      <c r="R391" s="16">
        <f t="shared" si="174"/>
        <v>6515</v>
      </c>
      <c r="S391" s="17">
        <f t="shared" si="163"/>
        <v>19.02533850078493</v>
      </c>
      <c r="T391" s="17">
        <f t="shared" si="164"/>
        <v>19.975838893249609</v>
      </c>
      <c r="U391" s="16">
        <f t="shared" si="165"/>
        <v>2.5338500784929607E-2</v>
      </c>
      <c r="V391" s="16">
        <f t="shared" si="166"/>
        <v>7.5838893249610351E-2</v>
      </c>
      <c r="W391" s="16">
        <f t="shared" si="151"/>
        <v>1.9506248151004862E-2</v>
      </c>
      <c r="X391" s="16">
        <f t="shared" si="152"/>
        <v>4.7465820900029383E-4</v>
      </c>
      <c r="Y391" s="17">
        <f t="shared" si="167"/>
        <v>19.031589942004565</v>
      </c>
      <c r="Z391" s="17">
        <f t="shared" si="168"/>
        <v>19.980906360005157</v>
      </c>
      <c r="AA391" s="16">
        <f t="shared" si="169"/>
        <v>3.158994200456533E-2</v>
      </c>
      <c r="AB391" s="16">
        <f t="shared" si="170"/>
        <v>8.0906360005158717E-2</v>
      </c>
      <c r="AC391" s="16">
        <f t="shared" si="153"/>
        <v>309.56155687447625</v>
      </c>
      <c r="AD391" s="17">
        <f t="shared" si="154"/>
        <v>19.033208753450801</v>
      </c>
      <c r="AE391" s="17">
        <f t="shared" si="155"/>
        <v>19.982353642743469</v>
      </c>
      <c r="AF391" s="16">
        <f t="shared" si="171"/>
        <v>3.3208753450800543E-2</v>
      </c>
      <c r="AG391" s="16">
        <f t="shared" si="172"/>
        <v>8.2353642743470346E-2</v>
      </c>
    </row>
    <row r="392" spans="1:33" x14ac:dyDescent="0.25">
      <c r="A392" s="11" t="s">
        <v>41</v>
      </c>
      <c r="B392" s="12">
        <v>59999</v>
      </c>
      <c r="C392" s="11">
        <v>4.4000000000000004</v>
      </c>
      <c r="D392" s="27">
        <v>3.9</v>
      </c>
      <c r="E392" s="27">
        <v>5</v>
      </c>
      <c r="F392" s="11">
        <v>2004</v>
      </c>
      <c r="G392" s="11" t="s">
        <v>8</v>
      </c>
      <c r="H392" s="14" t="str">
        <f>VLOOKUP(A392,'Data Key'!$A$1:$B$500,2,FALSE)</f>
        <v>Alaska</v>
      </c>
      <c r="I392" s="14" t="str">
        <f t="shared" si="156"/>
        <v>AK-Alaska</v>
      </c>
      <c r="J392" s="15">
        <f t="shared" si="157"/>
        <v>264</v>
      </c>
      <c r="K392" s="15">
        <f t="shared" si="158"/>
        <v>59735</v>
      </c>
      <c r="L392" s="16">
        <f t="shared" si="150"/>
        <v>5.2960060230447005E-4</v>
      </c>
      <c r="M392" s="17">
        <f t="shared" si="159"/>
        <v>3.8704727322511059</v>
      </c>
      <c r="N392" s="17">
        <f t="shared" si="160"/>
        <v>4.9296739368600457</v>
      </c>
      <c r="O392" s="16">
        <f t="shared" si="161"/>
        <v>2.9527267748894026E-2</v>
      </c>
      <c r="P392" s="16">
        <f t="shared" si="162"/>
        <v>7.0326063139954265E-2</v>
      </c>
      <c r="Q392" s="16">
        <f t="shared" si="173"/>
        <v>233</v>
      </c>
      <c r="R392" s="16">
        <f t="shared" si="174"/>
        <v>296</v>
      </c>
      <c r="S392" s="17">
        <f t="shared" si="163"/>
        <v>3.8833980566342774</v>
      </c>
      <c r="T392" s="17">
        <f t="shared" si="164"/>
        <v>4.933415556925949</v>
      </c>
      <c r="U392" s="16">
        <f t="shared" si="165"/>
        <v>1.6601943365722516E-2</v>
      </c>
      <c r="V392" s="16">
        <f t="shared" si="166"/>
        <v>6.6584443074050981E-2</v>
      </c>
      <c r="W392" s="16">
        <f t="shared" si="151"/>
        <v>4.4318022771112527E-3</v>
      </c>
      <c r="X392" s="16">
        <f t="shared" si="152"/>
        <v>5.3242729598767299E-4</v>
      </c>
      <c r="Y392" s="17">
        <f t="shared" si="167"/>
        <v>3.8993749811235796</v>
      </c>
      <c r="Z392" s="17">
        <f t="shared" si="168"/>
        <v>4.9642295730989252</v>
      </c>
      <c r="AA392" s="16">
        <f t="shared" si="169"/>
        <v>6.250188764203024E-4</v>
      </c>
      <c r="AB392" s="16">
        <f t="shared" si="170"/>
        <v>3.5770426901074792E-2</v>
      </c>
      <c r="AC392" s="16">
        <f t="shared" si="153"/>
        <v>63.607174893304318</v>
      </c>
      <c r="AD392" s="17">
        <f t="shared" si="154"/>
        <v>3.9101005262344142</v>
      </c>
      <c r="AE392" s="17">
        <f t="shared" si="155"/>
        <v>4.9701699053980199</v>
      </c>
      <c r="AF392" s="16">
        <f t="shared" si="171"/>
        <v>1.0100526234414264E-2</v>
      </c>
      <c r="AG392" s="16">
        <f t="shared" si="172"/>
        <v>2.9830094601980051E-2</v>
      </c>
    </row>
    <row r="393" spans="1:33" x14ac:dyDescent="0.25">
      <c r="A393" s="11" t="s">
        <v>11</v>
      </c>
      <c r="B393" s="12">
        <v>458585</v>
      </c>
      <c r="C393" s="11">
        <v>4.3</v>
      </c>
      <c r="D393" s="27">
        <v>4.0999999999999996</v>
      </c>
      <c r="E393" s="27">
        <v>4.5</v>
      </c>
      <c r="F393" s="11">
        <v>2004</v>
      </c>
      <c r="G393" s="11" t="s">
        <v>8</v>
      </c>
      <c r="H393" s="14" t="str">
        <f>VLOOKUP(A393,'Data Key'!$A$1:$B$500,2,FALSE)</f>
        <v>Arizona</v>
      </c>
      <c r="I393" s="14" t="str">
        <f t="shared" si="156"/>
        <v>AZ-Arizona</v>
      </c>
      <c r="J393" s="15">
        <f t="shared" si="157"/>
        <v>1972</v>
      </c>
      <c r="K393" s="15">
        <f t="shared" si="158"/>
        <v>456613</v>
      </c>
      <c r="L393" s="16">
        <f t="shared" si="150"/>
        <v>1.8938514663760194E-4</v>
      </c>
      <c r="M393" s="17">
        <f t="shared" si="159"/>
        <v>4.110799115821921</v>
      </c>
      <c r="N393" s="17">
        <f t="shared" si="160"/>
        <v>4.4895694090971237</v>
      </c>
      <c r="O393" s="16">
        <f t="shared" si="161"/>
        <v>1.079911582192139E-2</v>
      </c>
      <c r="P393" s="16">
        <f t="shared" si="162"/>
        <v>1.0430590902876347E-2</v>
      </c>
      <c r="Q393" s="16">
        <f t="shared" si="173"/>
        <v>1886</v>
      </c>
      <c r="R393" s="16">
        <f t="shared" si="174"/>
        <v>2059</v>
      </c>
      <c r="S393" s="17">
        <f t="shared" si="163"/>
        <v>4.112650871703174</v>
      </c>
      <c r="T393" s="17">
        <f t="shared" si="164"/>
        <v>4.4898982740386186</v>
      </c>
      <c r="U393" s="16">
        <f t="shared" si="165"/>
        <v>1.265087170317436E-2</v>
      </c>
      <c r="V393" s="16">
        <f t="shared" si="166"/>
        <v>1.0101725961381369E-2</v>
      </c>
      <c r="W393" s="16">
        <f t="shared" si="151"/>
        <v>4.3043365885901009E-3</v>
      </c>
      <c r="X393" s="16">
        <f t="shared" si="152"/>
        <v>1.8952086514644332E-4</v>
      </c>
      <c r="Y393" s="17">
        <f t="shared" si="167"/>
        <v>4.1148157234436571</v>
      </c>
      <c r="Z393" s="17">
        <f t="shared" si="168"/>
        <v>4.4938574537365445</v>
      </c>
      <c r="AA393" s="16">
        <f t="shared" si="169"/>
        <v>1.4815723443657447E-2</v>
      </c>
      <c r="AB393" s="16">
        <f t="shared" si="170"/>
        <v>6.1425462634554506E-3</v>
      </c>
      <c r="AC393" s="16">
        <f t="shared" si="153"/>
        <v>173.71892646782018</v>
      </c>
      <c r="AD393" s="17">
        <f t="shared" si="154"/>
        <v>4.1160209222969764</v>
      </c>
      <c r="AE393" s="17">
        <f t="shared" si="155"/>
        <v>4.4948328574395795</v>
      </c>
      <c r="AF393" s="16">
        <f t="shared" si="171"/>
        <v>1.6020922296976714E-2</v>
      </c>
      <c r="AG393" s="16">
        <f t="shared" si="172"/>
        <v>5.1671425604205012E-3</v>
      </c>
    </row>
    <row r="394" spans="1:33" x14ac:dyDescent="0.25">
      <c r="A394" s="11" t="s">
        <v>18</v>
      </c>
      <c r="B394" s="12">
        <v>292778</v>
      </c>
      <c r="C394" s="11">
        <v>4.5</v>
      </c>
      <c r="D394" s="27">
        <v>4.3</v>
      </c>
      <c r="E394" s="27">
        <v>4.8</v>
      </c>
      <c r="F394" s="11">
        <v>2004</v>
      </c>
      <c r="G394" s="11" t="s">
        <v>8</v>
      </c>
      <c r="H394" s="14" t="str">
        <f>VLOOKUP(A394,'Data Key'!$A$1:$B$500,2,FALSE)</f>
        <v>Arkansas</v>
      </c>
      <c r="I394" s="14" t="str">
        <f t="shared" si="156"/>
        <v>AR-Arkansas</v>
      </c>
      <c r="J394" s="15">
        <f t="shared" si="157"/>
        <v>1318</v>
      </c>
      <c r="K394" s="15">
        <f t="shared" si="158"/>
        <v>291460</v>
      </c>
      <c r="L394" s="16">
        <f t="shared" si="150"/>
        <v>2.424865289048549E-4</v>
      </c>
      <c r="M394" s="17">
        <f t="shared" si="159"/>
        <v>4.2592178341278863</v>
      </c>
      <c r="N394" s="17">
        <f t="shared" si="160"/>
        <v>4.7441908919375964</v>
      </c>
      <c r="O394" s="16">
        <f t="shared" si="161"/>
        <v>4.0782165872113474E-2</v>
      </c>
      <c r="P394" s="16">
        <f t="shared" si="162"/>
        <v>5.5809108062403467E-2</v>
      </c>
      <c r="Q394" s="16">
        <f t="shared" si="173"/>
        <v>1247</v>
      </c>
      <c r="R394" s="16">
        <f t="shared" si="174"/>
        <v>1389</v>
      </c>
      <c r="S394" s="17">
        <f t="shared" si="163"/>
        <v>4.2591998032639067</v>
      </c>
      <c r="T394" s="17">
        <f t="shared" si="164"/>
        <v>4.7442089228015769</v>
      </c>
      <c r="U394" s="16">
        <f t="shared" si="165"/>
        <v>4.0800196736093142E-2</v>
      </c>
      <c r="V394" s="16">
        <f t="shared" si="166"/>
        <v>5.5791077198422911E-2</v>
      </c>
      <c r="W394" s="16">
        <f t="shared" si="151"/>
        <v>4.5082055732475878E-3</v>
      </c>
      <c r="X394" s="16">
        <f t="shared" si="152"/>
        <v>2.4274624766374247E-4</v>
      </c>
      <c r="Y394" s="17">
        <f t="shared" si="167"/>
        <v>4.265459325583846</v>
      </c>
      <c r="Z394" s="17">
        <f t="shared" si="168"/>
        <v>4.7509518209113297</v>
      </c>
      <c r="AA394" s="16">
        <f t="shared" si="169"/>
        <v>3.4540674416153827E-2</v>
      </c>
      <c r="AB394" s="16">
        <f t="shared" si="170"/>
        <v>4.9048179088670096E-2</v>
      </c>
      <c r="AC394" s="16">
        <f t="shared" si="153"/>
        <v>142.01459313796789</v>
      </c>
      <c r="AD394" s="17">
        <f t="shared" si="154"/>
        <v>4.2673870299333139</v>
      </c>
      <c r="AE394" s="17">
        <f t="shared" si="155"/>
        <v>4.752439628927716</v>
      </c>
      <c r="AF394" s="16">
        <f t="shared" si="171"/>
        <v>3.2612970066685953E-2</v>
      </c>
      <c r="AG394" s="16">
        <f t="shared" si="172"/>
        <v>4.7560371072283836E-2</v>
      </c>
    </row>
    <row r="395" spans="1:33" x14ac:dyDescent="0.25">
      <c r="A395" s="11" t="s">
        <v>42</v>
      </c>
      <c r="B395" s="12">
        <v>2870079</v>
      </c>
      <c r="C395" s="11">
        <v>1.9</v>
      </c>
      <c r="D395" s="27">
        <v>1.8</v>
      </c>
      <c r="E395" s="27">
        <v>1.9</v>
      </c>
      <c r="F395" s="11">
        <v>2004</v>
      </c>
      <c r="G395" s="11" t="s">
        <v>8</v>
      </c>
      <c r="H395" s="14" t="str">
        <f>VLOOKUP(A395,'Data Key'!$A$1:$B$500,2,FALSE)</f>
        <v>California</v>
      </c>
      <c r="I395" s="14" t="str">
        <f t="shared" si="156"/>
        <v>CA-California</v>
      </c>
      <c r="J395" s="15">
        <f t="shared" si="157"/>
        <v>5453</v>
      </c>
      <c r="K395" s="15">
        <f t="shared" si="158"/>
        <v>2864626</v>
      </c>
      <c r="L395" s="16">
        <f t="shared" si="150"/>
        <v>5.0380100327158733E-5</v>
      </c>
      <c r="M395" s="17">
        <f t="shared" si="159"/>
        <v>1.8495676014608409</v>
      </c>
      <c r="N395" s="17">
        <f t="shared" si="160"/>
        <v>1.9503278021151584</v>
      </c>
      <c r="O395" s="16">
        <f t="shared" si="161"/>
        <v>4.9567601460840827E-2</v>
      </c>
      <c r="P395" s="16">
        <f t="shared" si="162"/>
        <v>5.0327802115158526E-2</v>
      </c>
      <c r="Q395" s="16">
        <f t="shared" si="173"/>
        <v>5309</v>
      </c>
      <c r="R395" s="16">
        <f t="shared" si="174"/>
        <v>5598</v>
      </c>
      <c r="S395" s="17">
        <f t="shared" si="163"/>
        <v>1.8497748668242233</v>
      </c>
      <c r="T395" s="17">
        <f t="shared" si="164"/>
        <v>1.9504689592168021</v>
      </c>
      <c r="U395" s="16">
        <f t="shared" si="165"/>
        <v>4.9774866824223274E-2</v>
      </c>
      <c r="V395" s="16">
        <f t="shared" si="166"/>
        <v>5.0468959216802167E-2</v>
      </c>
      <c r="W395" s="16">
        <f t="shared" si="151"/>
        <v>1.9006143831854316E-3</v>
      </c>
      <c r="X395" s="16">
        <f t="shared" si="152"/>
        <v>5.0393298187925676E-5</v>
      </c>
      <c r="Y395" s="17">
        <f t="shared" si="167"/>
        <v>1.850221084997506</v>
      </c>
      <c r="Z395" s="17">
        <f t="shared" si="168"/>
        <v>1.9510076813733572</v>
      </c>
      <c r="AA395" s="16">
        <f t="shared" si="169"/>
        <v>5.0221084997505994E-2</v>
      </c>
      <c r="AB395" s="16">
        <f t="shared" si="170"/>
        <v>5.1007681373357316E-2</v>
      </c>
      <c r="AC395" s="16">
        <f t="shared" si="153"/>
        <v>289.20201667796613</v>
      </c>
      <c r="AD395" s="17">
        <f t="shared" si="154"/>
        <v>1.8504064218480722</v>
      </c>
      <c r="AE395" s="17">
        <f t="shared" si="155"/>
        <v>1.9511707665214713</v>
      </c>
      <c r="AF395" s="16">
        <f t="shared" si="171"/>
        <v>5.0406421848072203E-2</v>
      </c>
      <c r="AG395" s="16">
        <f t="shared" si="172"/>
        <v>5.1170766521471345E-2</v>
      </c>
    </row>
    <row r="396" spans="1:33" x14ac:dyDescent="0.25">
      <c r="A396" s="11" t="s">
        <v>19</v>
      </c>
      <c r="B396" s="12">
        <v>197589</v>
      </c>
      <c r="C396" s="11">
        <v>2.5</v>
      </c>
      <c r="D396" s="27">
        <v>2.2999999999999998</v>
      </c>
      <c r="E396" s="27">
        <v>2.7</v>
      </c>
      <c r="F396" s="11">
        <v>2004</v>
      </c>
      <c r="G396" s="11" t="s">
        <v>8</v>
      </c>
      <c r="H396" s="14" t="str">
        <f>VLOOKUP(A396,'Data Key'!$A$1:$B$500,2,FALSE)</f>
        <v>Colorado</v>
      </c>
      <c r="I396" s="14" t="str">
        <f t="shared" si="156"/>
        <v>CO-Colorado</v>
      </c>
      <c r="J396" s="15">
        <f t="shared" si="157"/>
        <v>494</v>
      </c>
      <c r="K396" s="15">
        <f t="shared" si="158"/>
        <v>197095</v>
      </c>
      <c r="L396" s="16">
        <f t="shared" si="150"/>
        <v>2.2019386982875935E-4</v>
      </c>
      <c r="M396" s="17">
        <f t="shared" si="159"/>
        <v>2.2799453079594776</v>
      </c>
      <c r="N396" s="17">
        <f t="shared" si="160"/>
        <v>2.7203330476169962</v>
      </c>
      <c r="O396" s="16">
        <f t="shared" si="161"/>
        <v>2.0054692040522237E-2</v>
      </c>
      <c r="P396" s="16">
        <f t="shared" si="162"/>
        <v>2.0333047616996058E-2</v>
      </c>
      <c r="Q396" s="16">
        <f t="shared" si="173"/>
        <v>451</v>
      </c>
      <c r="R396" s="16">
        <f t="shared" si="174"/>
        <v>538</v>
      </c>
      <c r="S396" s="17">
        <f t="shared" si="163"/>
        <v>2.2825157270900709</v>
      </c>
      <c r="T396" s="17">
        <f t="shared" si="164"/>
        <v>2.7228236389677565</v>
      </c>
      <c r="U396" s="16">
        <f t="shared" si="165"/>
        <v>1.7484272909928933E-2</v>
      </c>
      <c r="V396" s="16">
        <f t="shared" si="166"/>
        <v>2.2823638967756299E-2</v>
      </c>
      <c r="W396" s="16">
        <f t="shared" si="151"/>
        <v>2.5098112145611269E-3</v>
      </c>
      <c r="X396" s="16">
        <f t="shared" si="152"/>
        <v>2.2082807141025605E-4</v>
      </c>
      <c r="Y396" s="17">
        <f t="shared" si="167"/>
        <v>2.2889831431508711</v>
      </c>
      <c r="Z396" s="17">
        <f t="shared" si="168"/>
        <v>2.7306392859713831</v>
      </c>
      <c r="AA396" s="16">
        <f t="shared" si="169"/>
        <v>1.1016856849128676E-2</v>
      </c>
      <c r="AB396" s="16">
        <f t="shared" si="170"/>
        <v>3.0639285971382879E-2</v>
      </c>
      <c r="AC396" s="16">
        <f t="shared" si="153"/>
        <v>87.056631293498825</v>
      </c>
      <c r="AD396" s="17">
        <f t="shared" si="154"/>
        <v>2.2920486917436356</v>
      </c>
      <c r="AE396" s="17">
        <f t="shared" si="155"/>
        <v>2.7326346494674225</v>
      </c>
      <c r="AF396" s="16">
        <f t="shared" si="171"/>
        <v>7.9513082563642534E-3</v>
      </c>
      <c r="AG396" s="16">
        <f t="shared" si="172"/>
        <v>3.2634649467422339E-2</v>
      </c>
    </row>
    <row r="397" spans="1:33" x14ac:dyDescent="0.25">
      <c r="A397" s="11" t="s">
        <v>31</v>
      </c>
      <c r="B397" s="12">
        <v>195864</v>
      </c>
      <c r="C397" s="11">
        <v>0.5</v>
      </c>
      <c r="D397" s="27">
        <v>0.4</v>
      </c>
      <c r="E397" s="27">
        <v>0.6</v>
      </c>
      <c r="F397" s="11">
        <v>2004</v>
      </c>
      <c r="G397" s="11" t="s">
        <v>8</v>
      </c>
      <c r="H397" s="14" t="str">
        <f>VLOOKUP(A397,'Data Key'!$A$1:$B$500,2,FALSE)</f>
        <v>Connecticut</v>
      </c>
      <c r="I397" s="14" t="str">
        <f t="shared" si="156"/>
        <v>CT-Connecticut</v>
      </c>
      <c r="J397" s="15">
        <f t="shared" si="157"/>
        <v>98</v>
      </c>
      <c r="K397" s="15">
        <f t="shared" si="158"/>
        <v>195766</v>
      </c>
      <c r="L397" s="16">
        <f t="shared" si="150"/>
        <v>9.9037081352773307E-5</v>
      </c>
      <c r="M397" s="17">
        <f t="shared" si="159"/>
        <v>0.40131009832292003</v>
      </c>
      <c r="N397" s="17">
        <f t="shared" si="160"/>
        <v>0.59938426102846665</v>
      </c>
      <c r="O397" s="16">
        <f t="shared" si="161"/>
        <v>1.3100983229200058E-3</v>
      </c>
      <c r="P397" s="16">
        <f t="shared" si="162"/>
        <v>6.1573897153333057E-4</v>
      </c>
      <c r="Q397" s="16">
        <f t="shared" si="173"/>
        <v>79</v>
      </c>
      <c r="R397" s="16">
        <f t="shared" si="174"/>
        <v>118</v>
      </c>
      <c r="S397" s="17">
        <f t="shared" si="163"/>
        <v>0.40334109382020178</v>
      </c>
      <c r="T397" s="17">
        <f t="shared" si="164"/>
        <v>0.60245884899726343</v>
      </c>
      <c r="U397" s="16">
        <f t="shared" si="165"/>
        <v>3.341093820201757E-3</v>
      </c>
      <c r="V397" s="16">
        <f t="shared" si="166"/>
        <v>2.458848997263452E-3</v>
      </c>
      <c r="W397" s="16">
        <f t="shared" si="151"/>
        <v>5.1014361860598969E-4</v>
      </c>
      <c r="X397" s="16">
        <f t="shared" si="152"/>
        <v>1.004791327452297E-4</v>
      </c>
      <c r="Y397" s="17">
        <f t="shared" si="167"/>
        <v>0.40966448586075999</v>
      </c>
      <c r="Z397" s="17">
        <f t="shared" si="168"/>
        <v>0.61062275135121946</v>
      </c>
      <c r="AA397" s="16">
        <f t="shared" si="169"/>
        <v>9.6644858607599637E-3</v>
      </c>
      <c r="AB397" s="16">
        <f t="shared" si="170"/>
        <v>1.0622751351219484E-2</v>
      </c>
      <c r="AC397" s="16">
        <f t="shared" si="153"/>
        <v>38.88675823273573</v>
      </c>
      <c r="AD397" s="17">
        <f t="shared" si="154"/>
        <v>0.41342851226041566</v>
      </c>
      <c r="AE397" s="17">
        <f t="shared" si="155"/>
        <v>0.61196420828436604</v>
      </c>
      <c r="AF397" s="16">
        <f t="shared" si="171"/>
        <v>1.3428512260415637E-2</v>
      </c>
      <c r="AG397" s="16">
        <f t="shared" si="172"/>
        <v>1.1964208284366062E-2</v>
      </c>
    </row>
    <row r="398" spans="1:33" x14ac:dyDescent="0.25">
      <c r="A398" s="11" t="s">
        <v>43</v>
      </c>
      <c r="B398" s="12">
        <v>54121</v>
      </c>
      <c r="C398" s="11">
        <v>3.5</v>
      </c>
      <c r="D398" s="27">
        <v>3</v>
      </c>
      <c r="E398" s="27">
        <v>4</v>
      </c>
      <c r="F398" s="11">
        <v>2004</v>
      </c>
      <c r="G398" s="11" t="s">
        <v>8</v>
      </c>
      <c r="H398" s="14" t="str">
        <f>VLOOKUP(A398,'Data Key'!$A$1:$B$500,2,FALSE)</f>
        <v>Delaware</v>
      </c>
      <c r="I398" s="14" t="str">
        <f t="shared" si="156"/>
        <v>DE-Delaware</v>
      </c>
      <c r="J398" s="15">
        <f t="shared" si="157"/>
        <v>189</v>
      </c>
      <c r="K398" s="15">
        <f t="shared" si="158"/>
        <v>53932</v>
      </c>
      <c r="L398" s="16">
        <f t="shared" si="150"/>
        <v>4.9699673683599509E-4</v>
      </c>
      <c r="M398" s="17">
        <f t="shared" si="159"/>
        <v>2.9951782044991613</v>
      </c>
      <c r="N398" s="17">
        <f t="shared" si="160"/>
        <v>3.9891716781711519</v>
      </c>
      <c r="O398" s="16">
        <f t="shared" si="161"/>
        <v>4.8217955008387214E-3</v>
      </c>
      <c r="P398" s="16">
        <f t="shared" si="162"/>
        <v>1.0828321828848075E-2</v>
      </c>
      <c r="Q398" s="16">
        <f t="shared" si="173"/>
        <v>163</v>
      </c>
      <c r="R398" s="16">
        <f t="shared" si="174"/>
        <v>217</v>
      </c>
      <c r="S398" s="17">
        <f t="shared" si="163"/>
        <v>3.011769922950426</v>
      </c>
      <c r="T398" s="17">
        <f t="shared" si="164"/>
        <v>4.0095341919033274</v>
      </c>
      <c r="U398" s="16">
        <f t="shared" si="165"/>
        <v>1.1769922950426004E-2</v>
      </c>
      <c r="V398" s="16">
        <f t="shared" si="166"/>
        <v>9.5341919033273825E-3</v>
      </c>
      <c r="W398" s="16">
        <f t="shared" si="151"/>
        <v>3.5274141090205968E-3</v>
      </c>
      <c r="X398" s="16">
        <f t="shared" si="152"/>
        <v>5.0071284969105693E-4</v>
      </c>
      <c r="Y398" s="17">
        <f t="shared" si="167"/>
        <v>3.0267012593295397</v>
      </c>
      <c r="Z398" s="17">
        <f t="shared" si="168"/>
        <v>4.0281269587116535</v>
      </c>
      <c r="AA398" s="16">
        <f t="shared" si="169"/>
        <v>2.6701259329539706E-2</v>
      </c>
      <c r="AB398" s="16">
        <f t="shared" si="170"/>
        <v>2.8126958711653494E-2</v>
      </c>
      <c r="AC398" s="16">
        <f t="shared" si="153"/>
        <v>53.862125570098549</v>
      </c>
      <c r="AD398" s="17">
        <f t="shared" si="154"/>
        <v>3.0390789550939368</v>
      </c>
      <c r="AE398" s="17">
        <f t="shared" si="155"/>
        <v>4.0342250676433471</v>
      </c>
      <c r="AF398" s="16">
        <f t="shared" si="171"/>
        <v>3.9078955093936774E-2</v>
      </c>
      <c r="AG398" s="16">
        <f t="shared" si="172"/>
        <v>3.4225067643347096E-2</v>
      </c>
    </row>
    <row r="399" spans="1:33" x14ac:dyDescent="0.25">
      <c r="A399" s="11" t="s">
        <v>58</v>
      </c>
      <c r="B399" s="12">
        <v>62570</v>
      </c>
      <c r="C399" s="11">
        <v>0.9</v>
      </c>
      <c r="D399" s="27">
        <v>0.7</v>
      </c>
      <c r="E399" s="27">
        <v>1.2</v>
      </c>
      <c r="F399" s="11">
        <v>2004</v>
      </c>
      <c r="G399" s="11" t="s">
        <v>8</v>
      </c>
      <c r="H399" s="14" t="str">
        <f>VLOOKUP(A399,'Data Key'!$A$1:$B$500,2,FALSE)</f>
        <v>District of Columbia</v>
      </c>
      <c r="I399" s="14" t="str">
        <f t="shared" si="156"/>
        <v>DC-District of Columbia</v>
      </c>
      <c r="J399" s="15">
        <f t="shared" si="157"/>
        <v>56</v>
      </c>
      <c r="K399" s="15">
        <f t="shared" si="158"/>
        <v>62514</v>
      </c>
      <c r="L399" s="16">
        <f t="shared" si="150"/>
        <v>2.3430497833945262E-4</v>
      </c>
      <c r="M399" s="17">
        <f t="shared" si="159"/>
        <v>0.66069262434554021</v>
      </c>
      <c r="N399" s="17">
        <f t="shared" si="160"/>
        <v>1.1293025810244453</v>
      </c>
      <c r="O399" s="16">
        <f t="shared" si="161"/>
        <v>3.9307375654459742E-2</v>
      </c>
      <c r="P399" s="16">
        <f t="shared" si="162"/>
        <v>7.0697418975554704E-2</v>
      </c>
      <c r="Q399" s="16">
        <f t="shared" si="173"/>
        <v>42</v>
      </c>
      <c r="R399" s="16">
        <f t="shared" si="174"/>
        <v>71</v>
      </c>
      <c r="S399" s="17">
        <f t="shared" si="163"/>
        <v>0.67124820201374458</v>
      </c>
      <c r="T399" s="17">
        <f t="shared" si="164"/>
        <v>1.1347291034041873</v>
      </c>
      <c r="U399" s="16">
        <f t="shared" si="165"/>
        <v>2.8751797986255379E-2</v>
      </c>
      <c r="V399" s="16">
        <f t="shared" si="166"/>
        <v>6.5270896595812644E-2</v>
      </c>
      <c r="W399" s="16">
        <f t="shared" si="151"/>
        <v>9.2563806312681313E-4</v>
      </c>
      <c r="X399" s="16">
        <f t="shared" si="152"/>
        <v>2.4023278946720745E-4</v>
      </c>
      <c r="Y399" s="17">
        <f t="shared" si="167"/>
        <v>0.68540527365960568</v>
      </c>
      <c r="Z399" s="17">
        <f t="shared" si="168"/>
        <v>1.1658708525940207</v>
      </c>
      <c r="AA399" s="16">
        <f t="shared" si="169"/>
        <v>1.4594726340394271E-2</v>
      </c>
      <c r="AB399" s="16">
        <f t="shared" si="170"/>
        <v>3.4129147405979277E-2</v>
      </c>
      <c r="AC399" s="16">
        <f t="shared" si="153"/>
        <v>29.441539046979717</v>
      </c>
      <c r="AD399" s="17">
        <f t="shared" si="154"/>
        <v>0.69837425460950442</v>
      </c>
      <c r="AE399" s="17">
        <f t="shared" si="155"/>
        <v>1.1688829905379987</v>
      </c>
      <c r="AF399" s="16">
        <f t="shared" si="171"/>
        <v>1.6257453904955366E-3</v>
      </c>
      <c r="AG399" s="16">
        <f t="shared" si="172"/>
        <v>3.1117009462001244E-2</v>
      </c>
    </row>
    <row r="400" spans="1:33" x14ac:dyDescent="0.25">
      <c r="A400" s="11" t="s">
        <v>25</v>
      </c>
      <c r="B400" s="12">
        <v>1054779</v>
      </c>
      <c r="C400" s="11">
        <v>2.2999999999999998</v>
      </c>
      <c r="D400" s="27">
        <v>2.2000000000000002</v>
      </c>
      <c r="E400" s="27">
        <v>2.4</v>
      </c>
      <c r="F400" s="11">
        <v>2004</v>
      </c>
      <c r="G400" s="11" t="s">
        <v>8</v>
      </c>
      <c r="H400" s="14" t="str">
        <f>VLOOKUP(A400,'Data Key'!$A$1:$B$500,2,FALSE)</f>
        <v>Florida</v>
      </c>
      <c r="I400" s="14" t="str">
        <f t="shared" si="156"/>
        <v>FL-Florida</v>
      </c>
      <c r="J400" s="15">
        <f t="shared" si="157"/>
        <v>2426</v>
      </c>
      <c r="K400" s="15">
        <f t="shared" si="158"/>
        <v>1052353</v>
      </c>
      <c r="L400" s="16">
        <f t="shared" si="150"/>
        <v>9.1418059622053589E-5</v>
      </c>
      <c r="M400" s="17">
        <f t="shared" si="159"/>
        <v>2.2085898093249012</v>
      </c>
      <c r="N400" s="17">
        <f t="shared" si="160"/>
        <v>2.3914259285690087</v>
      </c>
      <c r="O400" s="16">
        <f t="shared" si="161"/>
        <v>8.5898093249010543E-3</v>
      </c>
      <c r="P400" s="16">
        <f t="shared" si="162"/>
        <v>8.5740714309912036E-3</v>
      </c>
      <c r="Q400" s="16">
        <f t="shared" si="173"/>
        <v>2330</v>
      </c>
      <c r="R400" s="16">
        <f t="shared" si="174"/>
        <v>2523</v>
      </c>
      <c r="S400" s="17">
        <f t="shared" si="163"/>
        <v>2.2089935427231677</v>
      </c>
      <c r="T400" s="17">
        <f t="shared" si="164"/>
        <v>2.3919702610689062</v>
      </c>
      <c r="U400" s="16">
        <f t="shared" si="165"/>
        <v>8.9935427231675469E-3</v>
      </c>
      <c r="V400" s="16">
        <f t="shared" si="166"/>
        <v>8.0297389310937106E-3</v>
      </c>
      <c r="W400" s="16">
        <f t="shared" si="151"/>
        <v>2.3018204638714105E-3</v>
      </c>
      <c r="X400" s="16">
        <f t="shared" si="152"/>
        <v>9.1471786106842238E-5</v>
      </c>
      <c r="Y400" s="17">
        <f t="shared" si="167"/>
        <v>2.2103486777645682</v>
      </c>
      <c r="Z400" s="17">
        <f t="shared" si="168"/>
        <v>2.3932922499782525</v>
      </c>
      <c r="AA400" s="16">
        <f t="shared" si="169"/>
        <v>1.0348677764568048E-2</v>
      </c>
      <c r="AB400" s="16">
        <f t="shared" si="170"/>
        <v>6.707750021747394E-3</v>
      </c>
      <c r="AC400" s="16">
        <f t="shared" si="153"/>
        <v>192.87012998673472</v>
      </c>
      <c r="AD400" s="17">
        <f t="shared" si="154"/>
        <v>2.2108680315577751</v>
      </c>
      <c r="AE400" s="17">
        <f t="shared" si="155"/>
        <v>2.393720958630408</v>
      </c>
      <c r="AF400" s="16">
        <f t="shared" si="171"/>
        <v>1.0868031557774938E-2</v>
      </c>
      <c r="AG400" s="16">
        <f t="shared" si="172"/>
        <v>6.2790413695918978E-3</v>
      </c>
    </row>
    <row r="401" spans="1:33" x14ac:dyDescent="0.25">
      <c r="A401" s="11" t="s">
        <v>12</v>
      </c>
      <c r="B401" s="12">
        <v>705383</v>
      </c>
      <c r="C401" s="11">
        <v>3.8</v>
      </c>
      <c r="D401" s="27">
        <v>3.7</v>
      </c>
      <c r="E401" s="27">
        <v>3.9</v>
      </c>
      <c r="F401" s="11">
        <v>2004</v>
      </c>
      <c r="G401" s="11" t="s">
        <v>8</v>
      </c>
      <c r="H401" s="14" t="str">
        <f>VLOOKUP(A401,'Data Key'!$A$1:$B$500,2,FALSE)</f>
        <v>Georgia</v>
      </c>
      <c r="I401" s="14" t="str">
        <f t="shared" si="156"/>
        <v>GA-Georgia</v>
      </c>
      <c r="J401" s="15">
        <f t="shared" si="157"/>
        <v>2680</v>
      </c>
      <c r="K401" s="15">
        <f t="shared" si="158"/>
        <v>702703</v>
      </c>
      <c r="L401" s="16">
        <f t="shared" si="150"/>
        <v>1.4357006885432338E-4</v>
      </c>
      <c r="M401" s="17">
        <f t="shared" si="159"/>
        <v>3.6557843244327275</v>
      </c>
      <c r="N401" s="17">
        <f t="shared" si="160"/>
        <v>3.9429244621413742</v>
      </c>
      <c r="O401" s="16">
        <f t="shared" si="161"/>
        <v>4.4215675567272683E-2</v>
      </c>
      <c r="P401" s="16">
        <f t="shared" si="162"/>
        <v>4.2924462141374242E-2</v>
      </c>
      <c r="Q401" s="16">
        <f t="shared" si="173"/>
        <v>2580</v>
      </c>
      <c r="R401" s="16">
        <f t="shared" si="174"/>
        <v>2782</v>
      </c>
      <c r="S401" s="17">
        <f t="shared" si="163"/>
        <v>3.6575874383136537</v>
      </c>
      <c r="T401" s="17">
        <f t="shared" si="164"/>
        <v>3.9439566873599166</v>
      </c>
      <c r="U401" s="16">
        <f t="shared" si="165"/>
        <v>4.2412561686346439E-2</v>
      </c>
      <c r="V401" s="16">
        <f t="shared" si="166"/>
        <v>4.3956687359916646E-2</v>
      </c>
      <c r="W401" s="16">
        <f t="shared" si="151"/>
        <v>3.8020566471920966E-3</v>
      </c>
      <c r="X401" s="16">
        <f t="shared" si="152"/>
        <v>1.4364594956828999E-4</v>
      </c>
      <c r="Y401" s="17">
        <f t="shared" si="167"/>
        <v>3.6584106976238067</v>
      </c>
      <c r="Z401" s="17">
        <f t="shared" si="168"/>
        <v>3.9457025967603867</v>
      </c>
      <c r="AA401" s="16">
        <f t="shared" si="169"/>
        <v>4.1589302376193515E-2</v>
      </c>
      <c r="AB401" s="16">
        <f t="shared" si="170"/>
        <v>4.5702596760386793E-2</v>
      </c>
      <c r="AC401" s="16">
        <f t="shared" si="153"/>
        <v>202.56137771235254</v>
      </c>
      <c r="AD401" s="17">
        <f t="shared" si="154"/>
        <v>3.6591837114739452</v>
      </c>
      <c r="AE401" s="17">
        <f t="shared" si="155"/>
        <v>3.9463472447395112</v>
      </c>
      <c r="AF401" s="16">
        <f t="shared" si="171"/>
        <v>4.0816288526055011E-2</v>
      </c>
      <c r="AG401" s="16">
        <f t="shared" si="172"/>
        <v>4.634724473951124E-2</v>
      </c>
    </row>
    <row r="402" spans="1:33" x14ac:dyDescent="0.25">
      <c r="A402" s="11" t="s">
        <v>56</v>
      </c>
      <c r="B402" s="12">
        <v>74716</v>
      </c>
      <c r="C402" s="11">
        <v>1</v>
      </c>
      <c r="D402" s="27">
        <v>0.8</v>
      </c>
      <c r="E402" s="27">
        <v>1.2</v>
      </c>
      <c r="F402" s="11">
        <v>2004</v>
      </c>
      <c r="G402" s="11" t="s">
        <v>8</v>
      </c>
      <c r="H402" s="14" t="str">
        <f>VLOOKUP(A402,'Data Key'!$A$1:$B$500,2,FALSE)</f>
        <v>Hawaii</v>
      </c>
      <c r="I402" s="14" t="str">
        <f t="shared" si="156"/>
        <v>HI-Hawaii</v>
      </c>
      <c r="J402" s="15">
        <f t="shared" si="157"/>
        <v>75</v>
      </c>
      <c r="K402" s="15">
        <f t="shared" si="158"/>
        <v>74641</v>
      </c>
      <c r="L402" s="16">
        <f t="shared" si="150"/>
        <v>2.2706334279123846E-4</v>
      </c>
      <c r="M402" s="17">
        <f t="shared" si="159"/>
        <v>0.77673771722268092</v>
      </c>
      <c r="N402" s="17">
        <f t="shared" si="160"/>
        <v>1.2308644028051579</v>
      </c>
      <c r="O402" s="16">
        <f t="shared" si="161"/>
        <v>2.3262282777319121E-2</v>
      </c>
      <c r="P402" s="16">
        <f t="shared" si="162"/>
        <v>3.0864402805157898E-2</v>
      </c>
      <c r="Q402" s="16">
        <f t="shared" si="173"/>
        <v>58</v>
      </c>
      <c r="R402" s="16">
        <f t="shared" si="174"/>
        <v>92</v>
      </c>
      <c r="S402" s="17">
        <f t="shared" si="163"/>
        <v>0.77627281974409768</v>
      </c>
      <c r="T402" s="17">
        <f t="shared" si="164"/>
        <v>1.2313293002837411</v>
      </c>
      <c r="U402" s="16">
        <f t="shared" si="165"/>
        <v>2.3727180255902369E-2</v>
      </c>
      <c r="V402" s="16">
        <f t="shared" si="166"/>
        <v>3.1329300283741146E-2</v>
      </c>
      <c r="W402" s="16">
        <f t="shared" si="151"/>
        <v>1.0294552010357157E-3</v>
      </c>
      <c r="X402" s="16">
        <f t="shared" si="152"/>
        <v>2.3136424600013925E-4</v>
      </c>
      <c r="Y402" s="17">
        <f t="shared" si="167"/>
        <v>0.79809095503557648</v>
      </c>
      <c r="Z402" s="17">
        <f t="shared" si="168"/>
        <v>1.2608194470358549</v>
      </c>
      <c r="AA402" s="16">
        <f t="shared" si="169"/>
        <v>1.9090449644235674E-3</v>
      </c>
      <c r="AB402" s="16">
        <f t="shared" si="170"/>
        <v>6.0819447035854957E-2</v>
      </c>
      <c r="AC402" s="16">
        <f t="shared" si="153"/>
        <v>34.034836405287443</v>
      </c>
      <c r="AD402" s="17">
        <f t="shared" si="154"/>
        <v>0.80839720786871017</v>
      </c>
      <c r="AE402" s="17">
        <f t="shared" si="155"/>
        <v>1.2638965202440529</v>
      </c>
      <c r="AF402" s="16">
        <f t="shared" si="171"/>
        <v>8.3972078687101215E-3</v>
      </c>
      <c r="AG402" s="16">
        <f t="shared" si="172"/>
        <v>6.3896520244052901E-2</v>
      </c>
    </row>
    <row r="403" spans="1:33" x14ac:dyDescent="0.25">
      <c r="A403" s="11" t="s">
        <v>32</v>
      </c>
      <c r="B403" s="12">
        <v>103459</v>
      </c>
      <c r="C403" s="11">
        <v>9.6</v>
      </c>
      <c r="D403" s="27">
        <v>9</v>
      </c>
      <c r="E403" s="27">
        <v>10.199999999999999</v>
      </c>
      <c r="F403" s="11">
        <v>2004</v>
      </c>
      <c r="G403" s="11" t="s">
        <v>8</v>
      </c>
      <c r="H403" s="14" t="str">
        <f>VLOOKUP(A403,'Data Key'!$A$1:$B$500,2,FALSE)</f>
        <v>Idaho</v>
      </c>
      <c r="I403" s="14" t="str">
        <f t="shared" si="156"/>
        <v>ID-Idaho</v>
      </c>
      <c r="J403" s="15">
        <f t="shared" si="157"/>
        <v>993</v>
      </c>
      <c r="K403" s="15">
        <f t="shared" si="158"/>
        <v>102466</v>
      </c>
      <c r="L403" s="16">
        <f t="shared" si="150"/>
        <v>5.9410087520678407E-4</v>
      </c>
      <c r="M403" s="17">
        <f t="shared" si="159"/>
        <v>9.0039041316075092</v>
      </c>
      <c r="N403" s="17">
        <f t="shared" si="160"/>
        <v>10.192105882021078</v>
      </c>
      <c r="O403" s="16">
        <f t="shared" si="161"/>
        <v>3.9041316075092425E-3</v>
      </c>
      <c r="P403" s="16">
        <f t="shared" si="162"/>
        <v>7.8941179789211446E-3</v>
      </c>
      <c r="Q403" s="16">
        <f t="shared" si="173"/>
        <v>932</v>
      </c>
      <c r="R403" s="16">
        <f t="shared" si="174"/>
        <v>1055</v>
      </c>
      <c r="S403" s="17">
        <f t="shared" si="163"/>
        <v>9.0083994625890451</v>
      </c>
      <c r="T403" s="17">
        <f t="shared" si="164"/>
        <v>10.197276215698972</v>
      </c>
      <c r="U403" s="16">
        <f t="shared" si="165"/>
        <v>8.3994625890451147E-3</v>
      </c>
      <c r="V403" s="16">
        <f t="shared" si="166"/>
        <v>2.7237843010272655E-3</v>
      </c>
      <c r="W403" s="16">
        <f t="shared" si="151"/>
        <v>9.6162130807738947E-3</v>
      </c>
      <c r="X403" s="16">
        <f t="shared" si="152"/>
        <v>5.9492630637087774E-4</v>
      </c>
      <c r="Y403" s="17">
        <f t="shared" si="167"/>
        <v>9.0212867744030181</v>
      </c>
      <c r="Z403" s="17">
        <f t="shared" si="168"/>
        <v>10.211139387144772</v>
      </c>
      <c r="AA403" s="16">
        <f t="shared" si="169"/>
        <v>2.1286774403018072E-2</v>
      </c>
      <c r="AB403" s="16">
        <f t="shared" si="170"/>
        <v>1.1139387144773139E-2</v>
      </c>
      <c r="AC403" s="16">
        <f t="shared" si="153"/>
        <v>122.95953307422063</v>
      </c>
      <c r="AD403" s="17">
        <f t="shared" si="154"/>
        <v>9.0268249905446023</v>
      </c>
      <c r="AE403" s="17">
        <f t="shared" si="155"/>
        <v>10.215266476787368</v>
      </c>
      <c r="AF403" s="16">
        <f t="shared" si="171"/>
        <v>2.6824990544602301E-2</v>
      </c>
      <c r="AG403" s="16">
        <f t="shared" si="172"/>
        <v>1.5266476787369143E-2</v>
      </c>
    </row>
    <row r="404" spans="1:33" x14ac:dyDescent="0.25">
      <c r="A404" s="11" t="s">
        <v>45</v>
      </c>
      <c r="B404" s="12">
        <v>865273</v>
      </c>
      <c r="C404" s="11">
        <v>2.5</v>
      </c>
      <c r="D404" s="27">
        <v>2.4</v>
      </c>
      <c r="E404" s="27">
        <v>2.6</v>
      </c>
      <c r="F404" s="11">
        <v>2004</v>
      </c>
      <c r="G404" s="11" t="s">
        <v>8</v>
      </c>
      <c r="H404" s="14" t="str">
        <f>VLOOKUP(A404,'Data Key'!$A$1:$B$500,2,FALSE)</f>
        <v>Illinois</v>
      </c>
      <c r="I404" s="14" t="str">
        <f t="shared" si="156"/>
        <v>IL-Illinois</v>
      </c>
      <c r="J404" s="15">
        <f t="shared" si="157"/>
        <v>2163</v>
      </c>
      <c r="K404" s="15">
        <f t="shared" si="158"/>
        <v>863110</v>
      </c>
      <c r="L404" s="16">
        <f t="shared" si="150"/>
        <v>1.0521549352741231E-4</v>
      </c>
      <c r="M404" s="17">
        <f t="shared" si="159"/>
        <v>2.3945735903802099</v>
      </c>
      <c r="N404" s="17">
        <f t="shared" si="160"/>
        <v>2.6050045774350346</v>
      </c>
      <c r="O404" s="16">
        <f t="shared" si="161"/>
        <v>5.426409619790018E-3</v>
      </c>
      <c r="P404" s="16">
        <f t="shared" si="162"/>
        <v>5.004577435034463E-3</v>
      </c>
      <c r="Q404" s="16">
        <f t="shared" si="173"/>
        <v>2073</v>
      </c>
      <c r="R404" s="16">
        <f t="shared" si="174"/>
        <v>2255</v>
      </c>
      <c r="S404" s="17">
        <f t="shared" si="163"/>
        <v>2.3957756684884424</v>
      </c>
      <c r="T404" s="17">
        <f t="shared" si="164"/>
        <v>2.6061139085583394</v>
      </c>
      <c r="U404" s="16">
        <f t="shared" si="165"/>
        <v>4.2243315115575442E-3</v>
      </c>
      <c r="V404" s="16">
        <f t="shared" si="166"/>
        <v>6.1139085583392649E-3</v>
      </c>
      <c r="W404" s="16">
        <f t="shared" si="151"/>
        <v>2.5019977719042859E-3</v>
      </c>
      <c r="X404" s="16">
        <f t="shared" si="152"/>
        <v>1.0528478415160513E-4</v>
      </c>
      <c r="Y404" s="17">
        <f t="shared" si="167"/>
        <v>2.3967129877526809</v>
      </c>
      <c r="Z404" s="17">
        <f t="shared" si="168"/>
        <v>2.6072825560558908</v>
      </c>
      <c r="AA404" s="16">
        <f t="shared" si="169"/>
        <v>3.2870122473189767E-3</v>
      </c>
      <c r="AB404" s="16">
        <f t="shared" si="170"/>
        <v>7.2825560558906766E-3</v>
      </c>
      <c r="AC404" s="16">
        <f t="shared" si="153"/>
        <v>182.09978107499811</v>
      </c>
      <c r="AD404" s="17">
        <f t="shared" si="154"/>
        <v>2.3973493100491923</v>
      </c>
      <c r="AE404" s="17">
        <f t="shared" si="155"/>
        <v>2.6078019332443136</v>
      </c>
      <c r="AF404" s="16">
        <f t="shared" si="171"/>
        <v>2.6506899508076387E-3</v>
      </c>
      <c r="AG404" s="16">
        <f t="shared" si="172"/>
        <v>7.8019332443135525E-3</v>
      </c>
    </row>
    <row r="405" spans="1:33" x14ac:dyDescent="0.25">
      <c r="A405" s="11" t="s">
        <v>33</v>
      </c>
      <c r="B405" s="12">
        <v>417564</v>
      </c>
      <c r="C405" s="11">
        <v>4.9000000000000004</v>
      </c>
      <c r="D405" s="27">
        <v>4.7</v>
      </c>
      <c r="E405" s="27">
        <v>5.0999999999999996</v>
      </c>
      <c r="F405" s="11">
        <v>2004</v>
      </c>
      <c r="G405" s="11" t="s">
        <v>8</v>
      </c>
      <c r="H405" s="14" t="str">
        <f>VLOOKUP(A405,'Data Key'!$A$1:$B$500,2,FALSE)</f>
        <v>Indiana</v>
      </c>
      <c r="I405" s="14" t="str">
        <f t="shared" si="156"/>
        <v>IN-Indiana</v>
      </c>
      <c r="J405" s="15">
        <f t="shared" si="157"/>
        <v>2046</v>
      </c>
      <c r="K405" s="15">
        <f t="shared" si="158"/>
        <v>415518</v>
      </c>
      <c r="L405" s="16">
        <f t="shared" si="150"/>
        <v>2.1179282969679947E-4</v>
      </c>
      <c r="M405" s="17">
        <f t="shared" si="159"/>
        <v>4.6880548583222827</v>
      </c>
      <c r="N405" s="17">
        <f t="shared" si="160"/>
        <v>5.1116405177158821</v>
      </c>
      <c r="O405" s="16">
        <f t="shared" si="161"/>
        <v>1.194514167771743E-2</v>
      </c>
      <c r="P405" s="16">
        <f t="shared" si="162"/>
        <v>1.1640517715882481E-2</v>
      </c>
      <c r="Q405" s="16">
        <f t="shared" si="173"/>
        <v>1958</v>
      </c>
      <c r="R405" s="16">
        <f t="shared" si="174"/>
        <v>2135</v>
      </c>
      <c r="S405" s="17">
        <f t="shared" si="163"/>
        <v>4.6891015508999816</v>
      </c>
      <c r="T405" s="17">
        <f t="shared" si="164"/>
        <v>5.1129886676054452</v>
      </c>
      <c r="U405" s="16">
        <f t="shared" si="165"/>
        <v>1.0898449100018581E-2</v>
      </c>
      <c r="V405" s="16">
        <f t="shared" si="166"/>
        <v>1.2988667605445592E-2</v>
      </c>
      <c r="W405" s="16">
        <f t="shared" si="151"/>
        <v>4.904402413403541E-3</v>
      </c>
      <c r="X405" s="16">
        <f t="shared" si="152"/>
        <v>2.1193873182857634E-4</v>
      </c>
      <c r="Y405" s="17">
        <f t="shared" si="167"/>
        <v>4.6924636815749645</v>
      </c>
      <c r="Z405" s="17">
        <f t="shared" si="168"/>
        <v>5.1163411452321172</v>
      </c>
      <c r="AA405" s="16">
        <f t="shared" si="169"/>
        <v>7.5363184250356596E-3</v>
      </c>
      <c r="AB405" s="16">
        <f t="shared" si="170"/>
        <v>1.6341145232117604E-2</v>
      </c>
      <c r="AC405" s="16">
        <f t="shared" si="153"/>
        <v>176.89433089067413</v>
      </c>
      <c r="AD405" s="17">
        <f t="shared" si="154"/>
        <v>4.6937847443366802</v>
      </c>
      <c r="AE405" s="17">
        <f t="shared" si="155"/>
        <v>5.1174149029060603</v>
      </c>
      <c r="AF405" s="16">
        <f t="shared" si="171"/>
        <v>6.2152556633199296E-3</v>
      </c>
      <c r="AG405" s="16">
        <f t="shared" si="172"/>
        <v>1.7414902906060625E-2</v>
      </c>
    </row>
    <row r="406" spans="1:33" x14ac:dyDescent="0.25">
      <c r="A406" s="11" t="s">
        <v>44</v>
      </c>
      <c r="B406" s="12">
        <v>148588</v>
      </c>
      <c r="C406" s="11">
        <v>2.9</v>
      </c>
      <c r="D406" s="27">
        <v>2.6</v>
      </c>
      <c r="E406" s="27">
        <v>3.1</v>
      </c>
      <c r="F406" s="11">
        <v>2004</v>
      </c>
      <c r="G406" s="11" t="s">
        <v>8</v>
      </c>
      <c r="H406" s="14" t="str">
        <f>VLOOKUP(A406,'Data Key'!$A$1:$B$500,2,FALSE)</f>
        <v>Iowa</v>
      </c>
      <c r="I406" s="14" t="str">
        <f t="shared" si="156"/>
        <v>IA-Iowa</v>
      </c>
      <c r="J406" s="15">
        <f t="shared" si="157"/>
        <v>431</v>
      </c>
      <c r="K406" s="15">
        <f t="shared" si="158"/>
        <v>148157</v>
      </c>
      <c r="L406" s="16">
        <f t="shared" si="150"/>
        <v>2.7344639875666825E-4</v>
      </c>
      <c r="M406" s="17">
        <f t="shared" si="159"/>
        <v>2.6271916070042272</v>
      </c>
      <c r="N406" s="17">
        <f t="shared" si="160"/>
        <v>3.174084404517564</v>
      </c>
      <c r="O406" s="16">
        <f t="shared" si="161"/>
        <v>2.719160700422707E-2</v>
      </c>
      <c r="P406" s="16">
        <f t="shared" si="162"/>
        <v>7.4084404517563929E-2</v>
      </c>
      <c r="Q406" s="16">
        <f t="shared" si="173"/>
        <v>391</v>
      </c>
      <c r="R406" s="16">
        <f t="shared" si="174"/>
        <v>472</v>
      </c>
      <c r="S406" s="17">
        <f t="shared" si="163"/>
        <v>2.6314372627668452</v>
      </c>
      <c r="T406" s="17">
        <f t="shared" si="164"/>
        <v>3.176568767329798</v>
      </c>
      <c r="U406" s="16">
        <f t="shared" si="165"/>
        <v>3.1437262766845109E-2</v>
      </c>
      <c r="V406" s="16">
        <f t="shared" si="166"/>
        <v>7.6568767329797893E-2</v>
      </c>
      <c r="W406" s="16">
        <f t="shared" si="151"/>
        <v>2.9134892276728563E-3</v>
      </c>
      <c r="X406" s="16">
        <f t="shared" si="152"/>
        <v>2.7434731425107062E-4</v>
      </c>
      <c r="Y406" s="17">
        <f t="shared" si="167"/>
        <v>2.6391419134217853</v>
      </c>
      <c r="Z406" s="17">
        <f t="shared" si="168"/>
        <v>3.187836541923927</v>
      </c>
      <c r="AA406" s="16">
        <f t="shared" si="169"/>
        <v>3.9141913421785191E-2</v>
      </c>
      <c r="AB406" s="16">
        <f t="shared" si="170"/>
        <v>8.783654192392687E-2</v>
      </c>
      <c r="AC406" s="16">
        <f t="shared" si="153"/>
        <v>81.305494630771065</v>
      </c>
      <c r="AD406" s="17">
        <f t="shared" si="154"/>
        <v>2.6432674784759937</v>
      </c>
      <c r="AE406" s="17">
        <f t="shared" si="155"/>
        <v>3.1904408214572988</v>
      </c>
      <c r="AF406" s="16">
        <f t="shared" si="171"/>
        <v>4.3267478475993659E-2</v>
      </c>
      <c r="AG406" s="16">
        <f t="shared" si="172"/>
        <v>9.0440821457298703E-2</v>
      </c>
    </row>
    <row r="407" spans="1:33" x14ac:dyDescent="0.25">
      <c r="A407" s="11" t="s">
        <v>46</v>
      </c>
      <c r="B407" s="12">
        <v>133708</v>
      </c>
      <c r="C407" s="11">
        <v>6.1</v>
      </c>
      <c r="D407" s="27">
        <v>5.7</v>
      </c>
      <c r="E407" s="27">
        <v>6.6</v>
      </c>
      <c r="F407" s="11">
        <v>2004</v>
      </c>
      <c r="G407" s="11" t="s">
        <v>8</v>
      </c>
      <c r="H407" s="14" t="str">
        <f>VLOOKUP(A407,'Data Key'!$A$1:$B$500,2,FALSE)</f>
        <v>Kansas</v>
      </c>
      <c r="I407" s="14" t="str">
        <f t="shared" si="156"/>
        <v>KS-Kansas</v>
      </c>
      <c r="J407" s="15">
        <f t="shared" si="157"/>
        <v>816</v>
      </c>
      <c r="K407" s="15">
        <f t="shared" si="158"/>
        <v>132892</v>
      </c>
      <c r="L407" s="16">
        <f t="shared" si="150"/>
        <v>4.1745195581768964E-4</v>
      </c>
      <c r="M407" s="17">
        <f t="shared" si="159"/>
        <v>5.6853990329040025</v>
      </c>
      <c r="N407" s="17">
        <f t="shared" si="160"/>
        <v>6.5203029445393819</v>
      </c>
      <c r="O407" s="16">
        <f t="shared" si="161"/>
        <v>1.4600967095997675E-2</v>
      </c>
      <c r="P407" s="16">
        <f t="shared" si="162"/>
        <v>7.9697055460617783E-2</v>
      </c>
      <c r="Q407" s="16">
        <f t="shared" si="173"/>
        <v>760</v>
      </c>
      <c r="R407" s="16">
        <f t="shared" si="174"/>
        <v>872</v>
      </c>
      <c r="S407" s="17">
        <f t="shared" si="163"/>
        <v>5.6840278816525567</v>
      </c>
      <c r="T407" s="17">
        <f t="shared" si="164"/>
        <v>6.5216740957908277</v>
      </c>
      <c r="U407" s="16">
        <f t="shared" si="165"/>
        <v>1.5972118347443498E-2</v>
      </c>
      <c r="V407" s="16">
        <f t="shared" si="166"/>
        <v>7.8325904209171959E-2</v>
      </c>
      <c r="W407" s="16">
        <f t="shared" si="151"/>
        <v>6.1170403495059379E-3</v>
      </c>
      <c r="X407" s="16">
        <f t="shared" si="152"/>
        <v>4.1816877619321502E-4</v>
      </c>
      <c r="Y407" s="17">
        <f t="shared" si="167"/>
        <v>5.6988715733127231</v>
      </c>
      <c r="Z407" s="17">
        <f t="shared" si="168"/>
        <v>6.5352091256991525</v>
      </c>
      <c r="AA407" s="16">
        <f t="shared" si="169"/>
        <v>1.1284266872770843E-3</v>
      </c>
      <c r="AB407" s="16">
        <f t="shared" si="170"/>
        <v>6.4790874300847179E-2</v>
      </c>
      <c r="AC407" s="16">
        <f t="shared" si="153"/>
        <v>111.6654310731883</v>
      </c>
      <c r="AD407" s="17">
        <f t="shared" si="154"/>
        <v>5.7032197414513028</v>
      </c>
      <c r="AE407" s="17">
        <f t="shared" si="155"/>
        <v>6.5383397267487746</v>
      </c>
      <c r="AF407" s="16">
        <f t="shared" si="171"/>
        <v>3.2197414513026601E-3</v>
      </c>
      <c r="AG407" s="16">
        <f t="shared" si="172"/>
        <v>6.1660273251225028E-2</v>
      </c>
    </row>
    <row r="408" spans="1:33" x14ac:dyDescent="0.25">
      <c r="A408" s="11" t="s">
        <v>47</v>
      </c>
      <c r="B408" s="12">
        <v>315654</v>
      </c>
      <c r="C408" s="11">
        <v>3.3</v>
      </c>
      <c r="D408" s="27">
        <v>3.1</v>
      </c>
      <c r="E408" s="27">
        <v>3.6</v>
      </c>
      <c r="F408" s="11">
        <v>2004</v>
      </c>
      <c r="G408" s="11" t="s">
        <v>8</v>
      </c>
      <c r="H408" s="14" t="str">
        <f>VLOOKUP(A408,'Data Key'!$A$1:$B$500,2,FALSE)</f>
        <v>Kentucky</v>
      </c>
      <c r="I408" s="14" t="str">
        <f t="shared" si="156"/>
        <v>KY-Kentucky</v>
      </c>
      <c r="J408" s="15">
        <f t="shared" si="157"/>
        <v>1042</v>
      </c>
      <c r="K408" s="15">
        <f t="shared" si="158"/>
        <v>314612</v>
      </c>
      <c r="L408" s="16">
        <f t="shared" si="150"/>
        <v>2.001025608318075E-4</v>
      </c>
      <c r="M408" s="17">
        <f t="shared" si="159"/>
        <v>3.1009802703694445</v>
      </c>
      <c r="N408" s="17">
        <f t="shared" si="160"/>
        <v>3.5011853920330593</v>
      </c>
      <c r="O408" s="16">
        <f t="shared" si="161"/>
        <v>9.8027036944436929E-4</v>
      </c>
      <c r="P408" s="16">
        <f t="shared" si="162"/>
        <v>9.8814607966940748E-2</v>
      </c>
      <c r="Q408" s="16">
        <f t="shared" si="173"/>
        <v>979</v>
      </c>
      <c r="R408" s="16">
        <f t="shared" si="174"/>
        <v>1105</v>
      </c>
      <c r="S408" s="17">
        <f t="shared" si="163"/>
        <v>3.1014972089693145</v>
      </c>
      <c r="T408" s="17">
        <f t="shared" si="164"/>
        <v>3.5006684534331893</v>
      </c>
      <c r="U408" s="16">
        <f t="shared" si="165"/>
        <v>1.4972089693143786E-3</v>
      </c>
      <c r="V408" s="16">
        <f t="shared" si="166"/>
        <v>9.9331546566810758E-2</v>
      </c>
      <c r="W408" s="16">
        <f t="shared" si="151"/>
        <v>3.3071275042173541E-3</v>
      </c>
      <c r="X408" s="16">
        <f t="shared" si="152"/>
        <v>2.0037504945980757E-4</v>
      </c>
      <c r="Y408" s="17">
        <f t="shared" si="167"/>
        <v>3.1067524547575465</v>
      </c>
      <c r="Z408" s="17">
        <f t="shared" si="168"/>
        <v>3.5075025536771616</v>
      </c>
      <c r="AA408" s="16">
        <f t="shared" si="169"/>
        <v>6.7524547575463778E-3</v>
      </c>
      <c r="AB408" s="16">
        <f t="shared" si="170"/>
        <v>9.2497446322838517E-2</v>
      </c>
      <c r="AC408" s="16">
        <f t="shared" si="153"/>
        <v>126.35454351141209</v>
      </c>
      <c r="AD408" s="17">
        <f t="shared" si="154"/>
        <v>3.10856670982669</v>
      </c>
      <c r="AE408" s="17">
        <f t="shared" si="155"/>
        <v>3.5088562858038341</v>
      </c>
      <c r="AF408" s="16">
        <f t="shared" si="171"/>
        <v>8.5667098266899444E-3</v>
      </c>
      <c r="AG408" s="16">
        <f t="shared" si="172"/>
        <v>9.1143714196165959E-2</v>
      </c>
    </row>
    <row r="409" spans="1:33" x14ac:dyDescent="0.25">
      <c r="A409" s="11" t="s">
        <v>48</v>
      </c>
      <c r="B409" s="12">
        <v>536048</v>
      </c>
      <c r="C409" s="11">
        <v>2.2000000000000002</v>
      </c>
      <c r="D409" s="27">
        <v>2.1</v>
      </c>
      <c r="E409" s="27">
        <v>2.2999999999999998</v>
      </c>
      <c r="F409" s="11">
        <v>2004</v>
      </c>
      <c r="G409" s="11" t="s">
        <v>8</v>
      </c>
      <c r="H409" s="14" t="str">
        <f>VLOOKUP(A409,'Data Key'!$A$1:$B$500,2,FALSE)</f>
        <v>Louisiana</v>
      </c>
      <c r="I409" s="14" t="str">
        <f t="shared" si="156"/>
        <v>LA-Louisiana</v>
      </c>
      <c r="J409" s="15">
        <f t="shared" si="157"/>
        <v>1179</v>
      </c>
      <c r="K409" s="15">
        <f t="shared" si="158"/>
        <v>534869</v>
      </c>
      <c r="L409" s="16">
        <f t="shared" si="150"/>
        <v>1.2540740678047911E-4</v>
      </c>
      <c r="M409" s="17">
        <f t="shared" si="159"/>
        <v>2.0740224950193595</v>
      </c>
      <c r="N409" s="17">
        <f t="shared" si="160"/>
        <v>2.3248373085803182</v>
      </c>
      <c r="O409" s="16">
        <f t="shared" si="161"/>
        <v>2.5977504980640553E-2</v>
      </c>
      <c r="P409" s="16">
        <f t="shared" si="162"/>
        <v>2.4837308580318407E-2</v>
      </c>
      <c r="Q409" s="16">
        <f t="shared" si="173"/>
        <v>1113</v>
      </c>
      <c r="R409" s="16">
        <f t="shared" si="174"/>
        <v>1247</v>
      </c>
      <c r="S409" s="17">
        <f t="shared" si="163"/>
        <v>2.076306599409008</v>
      </c>
      <c r="T409" s="17">
        <f t="shared" si="164"/>
        <v>2.326284213354028</v>
      </c>
      <c r="U409" s="16">
        <f t="shared" si="165"/>
        <v>2.369340059099212E-2</v>
      </c>
      <c r="V409" s="16">
        <f t="shared" si="166"/>
        <v>2.6284213354028196E-2</v>
      </c>
      <c r="W409" s="16">
        <f t="shared" si="151"/>
        <v>2.2029972440661132E-3</v>
      </c>
      <c r="X409" s="16">
        <f t="shared" si="152"/>
        <v>1.2555907968472328E-4</v>
      </c>
      <c r="Y409" s="17">
        <f t="shared" si="167"/>
        <v>2.0774381643813902</v>
      </c>
      <c r="Z409" s="17">
        <f t="shared" si="168"/>
        <v>2.3285563237508362</v>
      </c>
      <c r="AA409" s="16">
        <f t="shared" si="169"/>
        <v>2.2561835618609916E-2</v>
      </c>
      <c r="AB409" s="16">
        <f t="shared" si="170"/>
        <v>2.8556323750836388E-2</v>
      </c>
      <c r="AC409" s="16">
        <f t="shared" si="153"/>
        <v>134.47520923969356</v>
      </c>
      <c r="AD409" s="17">
        <f t="shared" si="154"/>
        <v>2.0784988290653814</v>
      </c>
      <c r="AE409" s="17">
        <f t="shared" si="155"/>
        <v>2.3293611502799307</v>
      </c>
      <c r="AF409" s="16">
        <f t="shared" si="171"/>
        <v>2.1501170934618674E-2</v>
      </c>
      <c r="AG409" s="16">
        <f t="shared" si="172"/>
        <v>2.9361150279930914E-2</v>
      </c>
    </row>
    <row r="410" spans="1:33" x14ac:dyDescent="0.25">
      <c r="A410" s="11" t="s">
        <v>34</v>
      </c>
      <c r="B410" s="12">
        <v>88494</v>
      </c>
      <c r="C410" s="11">
        <v>16.899999999999999</v>
      </c>
      <c r="D410" s="27">
        <v>16</v>
      </c>
      <c r="E410" s="27">
        <v>17.7</v>
      </c>
      <c r="F410" s="11">
        <v>2004</v>
      </c>
      <c r="G410" s="11" t="s">
        <v>8</v>
      </c>
      <c r="H410" s="14" t="str">
        <f>VLOOKUP(A410,'Data Key'!$A$1:$B$500,2,FALSE)</f>
        <v>Maine</v>
      </c>
      <c r="I410" s="14" t="str">
        <f t="shared" si="156"/>
        <v>ME-Maine</v>
      </c>
      <c r="J410" s="15">
        <f t="shared" si="157"/>
        <v>1496</v>
      </c>
      <c r="K410" s="15">
        <f t="shared" si="158"/>
        <v>86998</v>
      </c>
      <c r="L410" s="16">
        <f t="shared" si="150"/>
        <v>8.4937169293688086E-4</v>
      </c>
      <c r="M410" s="17">
        <f t="shared" si="159"/>
        <v>16.055729217859334</v>
      </c>
      <c r="N410" s="17">
        <f t="shared" si="160"/>
        <v>17.754472603733092</v>
      </c>
      <c r="O410" s="16">
        <f t="shared" si="161"/>
        <v>5.5729217859333602E-2</v>
      </c>
      <c r="P410" s="16">
        <f t="shared" si="162"/>
        <v>5.4472603733092484E-2</v>
      </c>
      <c r="Q410" s="16">
        <f t="shared" si="173"/>
        <v>1421</v>
      </c>
      <c r="R410" s="16">
        <f t="shared" si="174"/>
        <v>1571</v>
      </c>
      <c r="S410" s="17">
        <f t="shared" si="163"/>
        <v>16.057585825027687</v>
      </c>
      <c r="T410" s="17">
        <f t="shared" si="164"/>
        <v>17.752615996564739</v>
      </c>
      <c r="U410" s="16">
        <f t="shared" si="165"/>
        <v>5.758582502768661E-2</v>
      </c>
      <c r="V410" s="16">
        <f t="shared" si="166"/>
        <v>5.2615996564739476E-2</v>
      </c>
      <c r="W410" s="16">
        <f t="shared" si="151"/>
        <v>1.6926070791312472E-2</v>
      </c>
      <c r="X410" s="16">
        <f t="shared" si="152"/>
        <v>8.5012946525028625E-4</v>
      </c>
      <c r="Y410" s="17">
        <f t="shared" si="167"/>
        <v>16.075941326062186</v>
      </c>
      <c r="Z410" s="17">
        <f t="shared" si="168"/>
        <v>17.77620025656276</v>
      </c>
      <c r="AA410" s="16">
        <f t="shared" si="169"/>
        <v>7.594132606218551E-2</v>
      </c>
      <c r="AB410" s="16">
        <f t="shared" si="170"/>
        <v>7.6200256562760416E-2</v>
      </c>
      <c r="AC410" s="16">
        <f t="shared" si="153"/>
        <v>150.35298712956532</v>
      </c>
      <c r="AD410" s="17">
        <f t="shared" si="154"/>
        <v>16.082248023052859</v>
      </c>
      <c r="AE410" s="17">
        <f t="shared" si="155"/>
        <v>17.781193270203627</v>
      </c>
      <c r="AF410" s="16">
        <f t="shared" si="171"/>
        <v>8.2248023052859054E-2</v>
      </c>
      <c r="AG410" s="16">
        <f t="shared" si="172"/>
        <v>8.1193270203627321E-2</v>
      </c>
    </row>
    <row r="411" spans="1:33" x14ac:dyDescent="0.25">
      <c r="A411" s="11" t="s">
        <v>13</v>
      </c>
      <c r="B411" s="12">
        <v>331587</v>
      </c>
      <c r="C411" s="11">
        <v>5.4</v>
      </c>
      <c r="D411" s="27">
        <v>5.0999999999999996</v>
      </c>
      <c r="E411" s="27">
        <v>5.6</v>
      </c>
      <c r="F411" s="11">
        <v>2004</v>
      </c>
      <c r="G411" s="11" t="s">
        <v>8</v>
      </c>
      <c r="H411" s="14" t="str">
        <f>VLOOKUP(A411,'Data Key'!$A$1:$B$500,2,FALSE)</f>
        <v>Maryland</v>
      </c>
      <c r="I411" s="14" t="str">
        <f t="shared" si="156"/>
        <v>MD-Maryland</v>
      </c>
      <c r="J411" s="15">
        <f t="shared" si="157"/>
        <v>1791</v>
      </c>
      <c r="K411" s="15">
        <f t="shared" si="158"/>
        <v>329796</v>
      </c>
      <c r="L411" s="16">
        <f t="shared" si="150"/>
        <v>2.4947230091383458E-4</v>
      </c>
      <c r="M411" s="17">
        <f t="shared" si="159"/>
        <v>5.1518250961493797</v>
      </c>
      <c r="N411" s="17">
        <f t="shared" si="160"/>
        <v>5.6507696979770481</v>
      </c>
      <c r="O411" s="16">
        <f t="shared" si="161"/>
        <v>5.1825096149380023E-2</v>
      </c>
      <c r="P411" s="16">
        <f t="shared" si="162"/>
        <v>5.0769697977048445E-2</v>
      </c>
      <c r="Q411" s="16">
        <f t="shared" si="173"/>
        <v>1708</v>
      </c>
      <c r="R411" s="16">
        <f t="shared" si="174"/>
        <v>1874</v>
      </c>
      <c r="S411" s="17">
        <f t="shared" si="163"/>
        <v>5.1509860157364429</v>
      </c>
      <c r="T411" s="17">
        <f t="shared" si="164"/>
        <v>5.6516087783899849</v>
      </c>
      <c r="U411" s="16">
        <f t="shared" si="165"/>
        <v>5.0986015736443235E-2</v>
      </c>
      <c r="V411" s="16">
        <f t="shared" si="166"/>
        <v>5.1608778389985233E-2</v>
      </c>
      <c r="W411" s="16">
        <f t="shared" si="151"/>
        <v>5.4070272915936511E-3</v>
      </c>
      <c r="X411" s="16">
        <f t="shared" si="152"/>
        <v>2.4966818349782748E-4</v>
      </c>
      <c r="Y411" s="17">
        <f t="shared" si="167"/>
        <v>5.1573591080958234</v>
      </c>
      <c r="Z411" s="17">
        <f t="shared" si="168"/>
        <v>5.6566954750914791</v>
      </c>
      <c r="AA411" s="16">
        <f t="shared" si="169"/>
        <v>5.7359108095823785E-2</v>
      </c>
      <c r="AB411" s="16">
        <f t="shared" si="170"/>
        <v>5.669547509147943E-2</v>
      </c>
      <c r="AC411" s="16">
        <f t="shared" si="153"/>
        <v>165.46517162094469</v>
      </c>
      <c r="AD411" s="17">
        <f t="shared" si="154"/>
        <v>5.1590331508366472</v>
      </c>
      <c r="AE411" s="17">
        <f t="shared" si="155"/>
        <v>5.658037197187828</v>
      </c>
      <c r="AF411" s="16">
        <f t="shared" si="171"/>
        <v>5.9033150836647508E-2</v>
      </c>
      <c r="AG411" s="16">
        <f t="shared" si="172"/>
        <v>5.8037197187828404E-2</v>
      </c>
    </row>
    <row r="412" spans="1:33" x14ac:dyDescent="0.25">
      <c r="A412" s="11" t="s">
        <v>28</v>
      </c>
      <c r="B412" s="12">
        <v>337855</v>
      </c>
      <c r="C412" s="11">
        <v>1.7</v>
      </c>
      <c r="D412" s="27">
        <v>1.6</v>
      </c>
      <c r="E412" s="27">
        <v>1.9</v>
      </c>
      <c r="F412" s="11">
        <v>2004</v>
      </c>
      <c r="G412" s="11" t="s">
        <v>8</v>
      </c>
      <c r="H412" s="14" t="str">
        <f>VLOOKUP(A412,'Data Key'!$A$1:$B$500,2,FALSE)</f>
        <v>Massachusetts</v>
      </c>
      <c r="I412" s="14" t="str">
        <f t="shared" si="156"/>
        <v>MA-Massachusetts</v>
      </c>
      <c r="J412" s="15">
        <f t="shared" si="157"/>
        <v>574</v>
      </c>
      <c r="K412" s="15">
        <f t="shared" si="158"/>
        <v>337281</v>
      </c>
      <c r="L412" s="16">
        <f t="shared" si="150"/>
        <v>1.3886872554556186E-4</v>
      </c>
      <c r="M412" s="17">
        <f t="shared" si="159"/>
        <v>1.560084967606826</v>
      </c>
      <c r="N412" s="17">
        <f t="shared" si="160"/>
        <v>1.8378224186979497</v>
      </c>
      <c r="O412" s="16">
        <f t="shared" si="161"/>
        <v>3.9915032393174066E-2</v>
      </c>
      <c r="P412" s="16">
        <f t="shared" si="162"/>
        <v>6.21775813020502E-2</v>
      </c>
      <c r="Q412" s="16">
        <f t="shared" si="173"/>
        <v>528</v>
      </c>
      <c r="R412" s="16">
        <f t="shared" si="174"/>
        <v>622</v>
      </c>
      <c r="S412" s="17">
        <f t="shared" si="163"/>
        <v>1.5628006097290257</v>
      </c>
      <c r="T412" s="17">
        <f t="shared" si="164"/>
        <v>1.8410264758550265</v>
      </c>
      <c r="U412" s="16">
        <f t="shared" si="165"/>
        <v>3.7199390270974408E-2</v>
      </c>
      <c r="V412" s="16">
        <f t="shared" si="166"/>
        <v>5.8973524144973366E-2</v>
      </c>
      <c r="W412" s="16">
        <f t="shared" si="151"/>
        <v>1.7046193816435678E-3</v>
      </c>
      <c r="X412" s="16">
        <f t="shared" si="152"/>
        <v>1.3921423293871478E-4</v>
      </c>
      <c r="Y412" s="17">
        <f t="shared" si="167"/>
        <v>1.5654051487048528</v>
      </c>
      <c r="Z412" s="17">
        <f t="shared" si="168"/>
        <v>1.8438336145822827</v>
      </c>
      <c r="AA412" s="16">
        <f t="shared" si="169"/>
        <v>3.4594851295147278E-2</v>
      </c>
      <c r="AB412" s="16">
        <f t="shared" si="170"/>
        <v>5.6166385417717235E-2</v>
      </c>
      <c r="AC412" s="16">
        <f t="shared" si="153"/>
        <v>93.872811193456315</v>
      </c>
      <c r="AD412" s="17">
        <f t="shared" si="154"/>
        <v>1.5671761660206667</v>
      </c>
      <c r="AE412" s="17">
        <f t="shared" si="155"/>
        <v>1.845022413252583</v>
      </c>
      <c r="AF412" s="16">
        <f t="shared" si="171"/>
        <v>3.2823833979333417E-2</v>
      </c>
      <c r="AG412" s="16">
        <f t="shared" si="172"/>
        <v>5.4977586747416929E-2</v>
      </c>
    </row>
    <row r="413" spans="1:33" x14ac:dyDescent="0.25">
      <c r="A413" s="11" t="s">
        <v>49</v>
      </c>
      <c r="B413" s="12">
        <v>708548</v>
      </c>
      <c r="C413" s="11">
        <v>6.1</v>
      </c>
      <c r="D413" s="27">
        <v>5.9</v>
      </c>
      <c r="E413" s="27">
        <v>6.3</v>
      </c>
      <c r="F413" s="11">
        <v>2004</v>
      </c>
      <c r="G413" s="11" t="s">
        <v>8</v>
      </c>
      <c r="H413" s="14" t="str">
        <f>VLOOKUP(A413,'Data Key'!$A$1:$B$500,2,FALSE)</f>
        <v>Michigan</v>
      </c>
      <c r="I413" s="14" t="str">
        <f t="shared" si="156"/>
        <v>MI-Michigan</v>
      </c>
      <c r="J413" s="15">
        <f t="shared" si="157"/>
        <v>4322</v>
      </c>
      <c r="K413" s="15">
        <f t="shared" si="158"/>
        <v>704226</v>
      </c>
      <c r="L413" s="16">
        <f t="shared" si="150"/>
        <v>1.8129782130862215E-4</v>
      </c>
      <c r="M413" s="17">
        <f t="shared" si="159"/>
        <v>5.918500639769527</v>
      </c>
      <c r="N413" s="17">
        <f t="shared" si="160"/>
        <v>6.2810962823867706</v>
      </c>
      <c r="O413" s="16">
        <f t="shared" si="161"/>
        <v>1.850063976952665E-2</v>
      </c>
      <c r="P413" s="16">
        <f t="shared" si="162"/>
        <v>1.8903717613229176E-2</v>
      </c>
      <c r="Q413" s="16">
        <f t="shared" si="173"/>
        <v>4194</v>
      </c>
      <c r="R413" s="16">
        <f t="shared" si="174"/>
        <v>4451</v>
      </c>
      <c r="S413" s="17">
        <f t="shared" si="163"/>
        <v>5.9191473266454775</v>
      </c>
      <c r="T413" s="17">
        <f t="shared" si="164"/>
        <v>6.2818609324985744</v>
      </c>
      <c r="U413" s="16">
        <f t="shared" si="165"/>
        <v>1.9147326645477136E-2</v>
      </c>
      <c r="V413" s="16">
        <f t="shared" si="166"/>
        <v>1.8139067501425465E-2</v>
      </c>
      <c r="W413" s="16">
        <f t="shared" si="151"/>
        <v>6.1024761723968268E-3</v>
      </c>
      <c r="X413" s="16">
        <f t="shared" si="152"/>
        <v>1.8135664340608612E-4</v>
      </c>
      <c r="Y413" s="17">
        <f t="shared" si="167"/>
        <v>5.921119528990741</v>
      </c>
      <c r="Z413" s="17">
        <f t="shared" si="168"/>
        <v>6.2838328158029126</v>
      </c>
      <c r="AA413" s="16">
        <f t="shared" si="169"/>
        <v>2.1119528990740655E-2</v>
      </c>
      <c r="AB413" s="16">
        <f t="shared" si="170"/>
        <v>1.6167184197087181E-2</v>
      </c>
      <c r="AC413" s="16">
        <f t="shared" si="153"/>
        <v>256.93036631222463</v>
      </c>
      <c r="AD413" s="17">
        <f t="shared" si="154"/>
        <v>5.9218751554089257</v>
      </c>
      <c r="AE413" s="17">
        <f t="shared" si="155"/>
        <v>6.2844885187208286</v>
      </c>
      <c r="AF413" s="16">
        <f t="shared" si="171"/>
        <v>2.1875155408925373E-2</v>
      </c>
      <c r="AG413" s="16">
        <f t="shared" si="172"/>
        <v>1.5511481279171235E-2</v>
      </c>
    </row>
    <row r="414" spans="1:33" x14ac:dyDescent="0.25">
      <c r="A414" s="11" t="s">
        <v>26</v>
      </c>
      <c r="B414" s="12">
        <v>256887</v>
      </c>
      <c r="C414" s="11">
        <v>10</v>
      </c>
      <c r="D414" s="27">
        <v>9.6</v>
      </c>
      <c r="E414" s="27">
        <v>10.4</v>
      </c>
      <c r="F414" s="11">
        <v>2004</v>
      </c>
      <c r="G414" s="11" t="s">
        <v>8</v>
      </c>
      <c r="H414" s="14" t="str">
        <f>VLOOKUP(A414,'Data Key'!$A$1:$B$500,2,FALSE)</f>
        <v>Minnesota</v>
      </c>
      <c r="I414" s="14" t="str">
        <f t="shared" si="156"/>
        <v>MN-Minnesota</v>
      </c>
      <c r="J414" s="15">
        <f t="shared" si="157"/>
        <v>2569</v>
      </c>
      <c r="K414" s="15">
        <f t="shared" si="158"/>
        <v>254318</v>
      </c>
      <c r="L414" s="16">
        <f t="shared" si="150"/>
        <v>3.8477380893465655E-4</v>
      </c>
      <c r="M414" s="17">
        <f t="shared" si="159"/>
        <v>9.6157322501496871</v>
      </c>
      <c r="N414" s="17">
        <f t="shared" si="160"/>
        <v>10.385279868019001</v>
      </c>
      <c r="O414" s="16">
        <f t="shared" si="161"/>
        <v>1.5732250149687488E-2</v>
      </c>
      <c r="P414" s="16">
        <f t="shared" si="162"/>
        <v>1.4720131980999085E-2</v>
      </c>
      <c r="Q414" s="16">
        <f t="shared" si="173"/>
        <v>2470</v>
      </c>
      <c r="R414" s="16">
        <f t="shared" si="174"/>
        <v>2668</v>
      </c>
      <c r="S414" s="17">
        <f t="shared" si="163"/>
        <v>9.6151226025450871</v>
      </c>
      <c r="T414" s="17">
        <f t="shared" si="164"/>
        <v>10.385889515623601</v>
      </c>
      <c r="U414" s="16">
        <f t="shared" si="165"/>
        <v>1.512260254508746E-2</v>
      </c>
      <c r="V414" s="16">
        <f t="shared" si="166"/>
        <v>1.4110484376399057E-2</v>
      </c>
      <c r="W414" s="16">
        <f t="shared" si="151"/>
        <v>1.0007833345909541E-2</v>
      </c>
      <c r="X414" s="16">
        <f t="shared" si="152"/>
        <v>3.849801749795977E-4</v>
      </c>
      <c r="Y414" s="17">
        <f t="shared" si="167"/>
        <v>9.622853170929945</v>
      </c>
      <c r="Z414" s="17">
        <f t="shared" si="168"/>
        <v>10.392813520889138</v>
      </c>
      <c r="AA414" s="16">
        <f t="shared" si="169"/>
        <v>2.2853170929945321E-2</v>
      </c>
      <c r="AB414" s="16">
        <f t="shared" si="170"/>
        <v>7.1864791108620096E-3</v>
      </c>
      <c r="AC414" s="16">
        <f t="shared" si="153"/>
        <v>197.70505834663459</v>
      </c>
      <c r="AD414" s="17">
        <f t="shared" si="154"/>
        <v>9.6249760645257574</v>
      </c>
      <c r="AE414" s="17">
        <f t="shared" si="155"/>
        <v>10.394583331269544</v>
      </c>
      <c r="AF414" s="16">
        <f t="shared" si="171"/>
        <v>2.4976064525757735E-2</v>
      </c>
      <c r="AG414" s="16">
        <f t="shared" si="172"/>
        <v>5.4166687304562089E-3</v>
      </c>
    </row>
    <row r="415" spans="1:33" x14ac:dyDescent="0.25">
      <c r="A415" s="11" t="s">
        <v>59</v>
      </c>
      <c r="B415" s="12">
        <v>293894</v>
      </c>
      <c r="C415" s="11">
        <v>2.1</v>
      </c>
      <c r="D415" s="27">
        <v>1.9</v>
      </c>
      <c r="E415" s="27">
        <v>2.2999999999999998</v>
      </c>
      <c r="F415" s="11">
        <v>2004</v>
      </c>
      <c r="G415" s="11" t="s">
        <v>8</v>
      </c>
      <c r="H415" s="14" t="str">
        <f>VLOOKUP(A415,'Data Key'!$A$1:$B$500,2,FALSE)</f>
        <v>Mississippi</v>
      </c>
      <c r="I415" s="14" t="str">
        <f t="shared" si="156"/>
        <v>MS-Mississippi</v>
      </c>
      <c r="J415" s="15">
        <f t="shared" si="157"/>
        <v>617</v>
      </c>
      <c r="K415" s="15">
        <f t="shared" si="158"/>
        <v>293277</v>
      </c>
      <c r="L415" s="16">
        <f t="shared" si="150"/>
        <v>1.6547926981612252E-4</v>
      </c>
      <c r="M415" s="17">
        <f t="shared" si="159"/>
        <v>1.9339171111919959</v>
      </c>
      <c r="N415" s="17">
        <f t="shared" si="160"/>
        <v>2.2648756508242411</v>
      </c>
      <c r="O415" s="16">
        <f t="shared" si="161"/>
        <v>3.391711119199603E-2</v>
      </c>
      <c r="P415" s="16">
        <f t="shared" si="162"/>
        <v>3.5124349175758685E-2</v>
      </c>
      <c r="Q415" s="16">
        <f t="shared" si="173"/>
        <v>569</v>
      </c>
      <c r="R415" s="16">
        <f t="shared" si="174"/>
        <v>666</v>
      </c>
      <c r="S415" s="17">
        <f t="shared" si="163"/>
        <v>1.9360721892927382</v>
      </c>
      <c r="T415" s="17">
        <f t="shared" si="164"/>
        <v>2.2661231600509026</v>
      </c>
      <c r="U415" s="16">
        <f t="shared" si="165"/>
        <v>3.6072189292738255E-2</v>
      </c>
      <c r="V415" s="16">
        <f t="shared" si="166"/>
        <v>3.3876839949097182E-2</v>
      </c>
      <c r="W415" s="16">
        <f t="shared" si="151"/>
        <v>2.1059043044964545E-3</v>
      </c>
      <c r="X415" s="16">
        <f t="shared" si="152"/>
        <v>1.6586165428357806E-4</v>
      </c>
      <c r="Y415" s="17">
        <f t="shared" si="167"/>
        <v>1.9400426502128765</v>
      </c>
      <c r="Z415" s="17">
        <f t="shared" si="168"/>
        <v>2.2717659587800325</v>
      </c>
      <c r="AA415" s="16">
        <f t="shared" si="169"/>
        <v>4.0042650212876563E-2</v>
      </c>
      <c r="AB415" s="16">
        <f t="shared" si="170"/>
        <v>2.823404121996731E-2</v>
      </c>
      <c r="AC415" s="16">
        <f t="shared" si="153"/>
        <v>97.303251300138271</v>
      </c>
      <c r="AD415" s="17">
        <f t="shared" si="154"/>
        <v>1.9420663347752107</v>
      </c>
      <c r="AE415" s="17">
        <f t="shared" si="155"/>
        <v>2.2731448170708077</v>
      </c>
      <c r="AF415" s="16">
        <f t="shared" si="171"/>
        <v>4.2066334775210823E-2</v>
      </c>
      <c r="AG415" s="16">
        <f t="shared" si="172"/>
        <v>2.685518292919209E-2</v>
      </c>
    </row>
    <row r="416" spans="1:33" x14ac:dyDescent="0.25">
      <c r="A416" s="11" t="s">
        <v>20</v>
      </c>
      <c r="B416" s="12">
        <v>478509</v>
      </c>
      <c r="C416" s="11">
        <v>4.0999999999999996</v>
      </c>
      <c r="D416" s="27">
        <v>4</v>
      </c>
      <c r="E416" s="27">
        <v>4.3</v>
      </c>
      <c r="F416" s="11">
        <v>2004</v>
      </c>
      <c r="G416" s="11" t="s">
        <v>8</v>
      </c>
      <c r="H416" s="14" t="str">
        <f>VLOOKUP(A416,'Data Key'!$A$1:$B$500,2,FALSE)</f>
        <v>Missouri</v>
      </c>
      <c r="I416" s="14" t="str">
        <f t="shared" si="156"/>
        <v>MO-Missouri</v>
      </c>
      <c r="J416" s="15">
        <f t="shared" si="157"/>
        <v>1962</v>
      </c>
      <c r="K416" s="15">
        <f t="shared" si="158"/>
        <v>476547</v>
      </c>
      <c r="L416" s="16">
        <f t="shared" si="150"/>
        <v>1.8105699020207338E-4</v>
      </c>
      <c r="M416" s="17">
        <f t="shared" si="159"/>
        <v>3.9191793689886625</v>
      </c>
      <c r="N416" s="17">
        <f t="shared" si="160"/>
        <v>4.2812933493928105</v>
      </c>
      <c r="O416" s="16">
        <f t="shared" si="161"/>
        <v>8.0820631011337518E-2</v>
      </c>
      <c r="P416" s="16">
        <f t="shared" si="162"/>
        <v>1.8706650607189346E-2</v>
      </c>
      <c r="Q416" s="16">
        <f t="shared" si="173"/>
        <v>1876</v>
      </c>
      <c r="R416" s="16">
        <f t="shared" si="174"/>
        <v>2049</v>
      </c>
      <c r="S416" s="17">
        <f t="shared" si="163"/>
        <v>3.9205114219377273</v>
      </c>
      <c r="T416" s="17">
        <f t="shared" si="164"/>
        <v>4.2820511212955239</v>
      </c>
      <c r="U416" s="16">
        <f t="shared" si="165"/>
        <v>7.9488578062272719E-2</v>
      </c>
      <c r="V416" s="16">
        <f t="shared" si="166"/>
        <v>1.7948878704475923E-2</v>
      </c>
      <c r="W416" s="16">
        <f t="shared" si="151"/>
        <v>4.1042173986867939E-3</v>
      </c>
      <c r="X416" s="16">
        <f t="shared" si="152"/>
        <v>1.8118751661659092E-4</v>
      </c>
      <c r="Y416" s="17">
        <f t="shared" si="167"/>
        <v>3.9230298820702032</v>
      </c>
      <c r="Z416" s="17">
        <f t="shared" si="168"/>
        <v>4.2854049153033849</v>
      </c>
      <c r="AA416" s="16">
        <f t="shared" si="169"/>
        <v>7.69701179297968E-2</v>
      </c>
      <c r="AB416" s="16">
        <f t="shared" si="170"/>
        <v>1.4595084696614968E-2</v>
      </c>
      <c r="AC416" s="16">
        <f t="shared" si="153"/>
        <v>173.29539154484684</v>
      </c>
      <c r="AD416" s="17">
        <f t="shared" si="154"/>
        <v>3.9241852484318729</v>
      </c>
      <c r="AE416" s="17">
        <f t="shared" si="155"/>
        <v>4.2863393570165647</v>
      </c>
      <c r="AF416" s="16">
        <f t="shared" si="171"/>
        <v>7.5814751568127114E-2</v>
      </c>
      <c r="AG416" s="16">
        <f t="shared" si="172"/>
        <v>1.3660642983435167E-2</v>
      </c>
    </row>
    <row r="417" spans="1:33" x14ac:dyDescent="0.25">
      <c r="A417" s="11" t="s">
        <v>50</v>
      </c>
      <c r="B417" s="12">
        <v>41884</v>
      </c>
      <c r="C417" s="11">
        <v>7.8</v>
      </c>
      <c r="D417" s="27">
        <v>7</v>
      </c>
      <c r="E417" s="27">
        <v>8.6999999999999993</v>
      </c>
      <c r="F417" s="11">
        <v>2004</v>
      </c>
      <c r="G417" s="11" t="s">
        <v>8</v>
      </c>
      <c r="H417" s="14" t="str">
        <f>VLOOKUP(A417,'Data Key'!$A$1:$B$500,2,FALSE)</f>
        <v>Montana</v>
      </c>
      <c r="I417" s="14" t="str">
        <f t="shared" si="156"/>
        <v>MT-Montana</v>
      </c>
      <c r="J417" s="15">
        <f t="shared" si="157"/>
        <v>327</v>
      </c>
      <c r="K417" s="15">
        <f t="shared" si="158"/>
        <v>41557</v>
      </c>
      <c r="L417" s="16">
        <f t="shared" si="150"/>
        <v>8.4289181214683819E-4</v>
      </c>
      <c r="M417" s="17">
        <f t="shared" si="159"/>
        <v>6.9643854297593792</v>
      </c>
      <c r="N417" s="17">
        <f t="shared" si="160"/>
        <v>8.6501690540530554</v>
      </c>
      <c r="O417" s="16">
        <f t="shared" si="161"/>
        <v>3.5614570240620758E-2</v>
      </c>
      <c r="P417" s="16">
        <f t="shared" si="162"/>
        <v>4.9830945946943928E-2</v>
      </c>
      <c r="Q417" s="16">
        <f t="shared" si="173"/>
        <v>292</v>
      </c>
      <c r="R417" s="16">
        <f t="shared" si="174"/>
        <v>362</v>
      </c>
      <c r="S417" s="17">
        <f t="shared" si="163"/>
        <v>6.9716359469009648</v>
      </c>
      <c r="T417" s="17">
        <f t="shared" si="164"/>
        <v>8.6429185369114698</v>
      </c>
      <c r="U417" s="16">
        <f t="shared" si="165"/>
        <v>2.8364053099035225E-2</v>
      </c>
      <c r="V417" s="16">
        <f t="shared" si="166"/>
        <v>5.708146308852946E-2</v>
      </c>
      <c r="W417" s="16">
        <f t="shared" si="151"/>
        <v>7.8524153538373203E-3</v>
      </c>
      <c r="X417" s="16">
        <f t="shared" si="152"/>
        <v>8.4647104987506567E-4</v>
      </c>
      <c r="Y417" s="17">
        <f t="shared" si="167"/>
        <v>7.0059443039622549</v>
      </c>
      <c r="Z417" s="17">
        <f t="shared" si="168"/>
        <v>8.6988864037123861</v>
      </c>
      <c r="AA417" s="16">
        <f t="shared" si="169"/>
        <v>5.944303962254871E-3</v>
      </c>
      <c r="AB417" s="16">
        <f t="shared" si="170"/>
        <v>1.1135962876132055E-3</v>
      </c>
      <c r="AC417" s="16">
        <f t="shared" si="153"/>
        <v>70.658284966523269</v>
      </c>
      <c r="AD417" s="17">
        <f t="shared" si="154"/>
        <v>7.0209296226496276</v>
      </c>
      <c r="AE417" s="17">
        <f t="shared" si="155"/>
        <v>8.7077743610204603</v>
      </c>
      <c r="AF417" s="16">
        <f t="shared" si="171"/>
        <v>2.0929622649627611E-2</v>
      </c>
      <c r="AG417" s="16">
        <f t="shared" si="172"/>
        <v>7.7743610204610292E-3</v>
      </c>
    </row>
    <row r="418" spans="1:33" x14ac:dyDescent="0.25">
      <c r="A418" s="11" t="s">
        <v>51</v>
      </c>
      <c r="B418" s="12">
        <v>108382</v>
      </c>
      <c r="C418" s="11">
        <v>1.9</v>
      </c>
      <c r="D418" s="27">
        <v>1.6</v>
      </c>
      <c r="E418" s="27">
        <v>2.1</v>
      </c>
      <c r="F418" s="11">
        <v>2004</v>
      </c>
      <c r="G418" s="11" t="s">
        <v>8</v>
      </c>
      <c r="H418" s="14" t="str">
        <f>VLOOKUP(A418,'Data Key'!$A$1:$B$500,2,FALSE)</f>
        <v>Nebraska</v>
      </c>
      <c r="I418" s="14" t="str">
        <f t="shared" si="156"/>
        <v>NE-Nebraska</v>
      </c>
      <c r="J418" s="15">
        <f t="shared" si="157"/>
        <v>206</v>
      </c>
      <c r="K418" s="15">
        <f t="shared" si="158"/>
        <v>108176</v>
      </c>
      <c r="L418" s="16">
        <f t="shared" si="150"/>
        <v>2.5930531531812446E-4</v>
      </c>
      <c r="M418" s="17">
        <f t="shared" si="159"/>
        <v>1.6413793002084389</v>
      </c>
      <c r="N418" s="17">
        <f t="shared" si="160"/>
        <v>2.1599899308446879</v>
      </c>
      <c r="O418" s="16">
        <f t="shared" si="161"/>
        <v>4.137930020843883E-2</v>
      </c>
      <c r="P418" s="16">
        <f t="shared" si="162"/>
        <v>5.9989930844687844E-2</v>
      </c>
      <c r="Q418" s="16">
        <f t="shared" si="173"/>
        <v>178</v>
      </c>
      <c r="R418" s="16">
        <f t="shared" si="174"/>
        <v>234</v>
      </c>
      <c r="S418" s="17">
        <f t="shared" si="163"/>
        <v>1.6423391338045064</v>
      </c>
      <c r="T418" s="17">
        <f t="shared" si="164"/>
        <v>2.1590300972486207</v>
      </c>
      <c r="U418" s="16">
        <f t="shared" si="165"/>
        <v>4.2339133804506268E-2</v>
      </c>
      <c r="V418" s="16">
        <f t="shared" si="166"/>
        <v>5.9030097248620628E-2</v>
      </c>
      <c r="W418" s="16">
        <f t="shared" si="151"/>
        <v>1.9183384712600391E-3</v>
      </c>
      <c r="X418" s="16">
        <f t="shared" si="152"/>
        <v>2.6109731166468214E-4</v>
      </c>
      <c r="Y418" s="17">
        <f t="shared" si="167"/>
        <v>1.6572411595953569</v>
      </c>
      <c r="Z418" s="17">
        <f t="shared" si="168"/>
        <v>2.1794357829247213</v>
      </c>
      <c r="AA418" s="16">
        <f t="shared" si="169"/>
        <v>5.7241159595356805E-2</v>
      </c>
      <c r="AB418" s="16">
        <f t="shared" si="170"/>
        <v>7.9435782924721199E-2</v>
      </c>
      <c r="AC418" s="16">
        <f t="shared" si="153"/>
        <v>56.271207305859264</v>
      </c>
      <c r="AD418" s="17">
        <f t="shared" si="154"/>
        <v>1.6633641749777217</v>
      </c>
      <c r="AE418" s="17">
        <f t="shared" si="155"/>
        <v>2.1825390648754812</v>
      </c>
      <c r="AF418" s="16">
        <f t="shared" si="171"/>
        <v>6.3364174977721621E-2</v>
      </c>
      <c r="AG418" s="16">
        <f t="shared" si="172"/>
        <v>8.2539064875481127E-2</v>
      </c>
    </row>
    <row r="419" spans="1:33" x14ac:dyDescent="0.25">
      <c r="A419" s="11" t="s">
        <v>29</v>
      </c>
      <c r="B419" s="12">
        <v>96629</v>
      </c>
      <c r="C419" s="11">
        <v>3.3</v>
      </c>
      <c r="D419" s="27">
        <v>3</v>
      </c>
      <c r="E419" s="27">
        <v>3.7</v>
      </c>
      <c r="F419" s="11">
        <v>2004</v>
      </c>
      <c r="G419" s="11" t="s">
        <v>8</v>
      </c>
      <c r="H419" s="14" t="str">
        <f>VLOOKUP(A419,'Data Key'!$A$1:$B$500,2,FALSE)</f>
        <v>Nevada</v>
      </c>
      <c r="I419" s="14" t="str">
        <f t="shared" si="156"/>
        <v>NV-Nevada</v>
      </c>
      <c r="J419" s="15">
        <f t="shared" si="157"/>
        <v>319</v>
      </c>
      <c r="K419" s="15">
        <f t="shared" si="158"/>
        <v>96310</v>
      </c>
      <c r="L419" s="16">
        <f t="shared" si="150"/>
        <v>3.6167450547385888E-4</v>
      </c>
      <c r="M419" s="17">
        <f t="shared" si="159"/>
        <v>2.9396118578332229</v>
      </c>
      <c r="N419" s="17">
        <f t="shared" si="160"/>
        <v>3.6629608687809401</v>
      </c>
      <c r="O419" s="16">
        <f t="shared" si="161"/>
        <v>6.0388142166777126E-2</v>
      </c>
      <c r="P419" s="16">
        <f t="shared" si="162"/>
        <v>3.7039131219060106E-2</v>
      </c>
      <c r="Q419" s="16">
        <f t="shared" si="173"/>
        <v>284</v>
      </c>
      <c r="R419" s="16">
        <f t="shared" si="174"/>
        <v>354</v>
      </c>
      <c r="S419" s="17">
        <f t="shared" si="163"/>
        <v>2.9390762607498786</v>
      </c>
      <c r="T419" s="17">
        <f t="shared" si="164"/>
        <v>3.6634964658642852</v>
      </c>
      <c r="U419" s="16">
        <f t="shared" si="165"/>
        <v>6.09237392501214E-2</v>
      </c>
      <c r="V419" s="16">
        <f t="shared" si="166"/>
        <v>3.6503534135714943E-2</v>
      </c>
      <c r="W419" s="16">
        <f t="shared" si="151"/>
        <v>3.3210316965283982E-3</v>
      </c>
      <c r="X419" s="16">
        <f t="shared" si="152"/>
        <v>3.6328065723256487E-4</v>
      </c>
      <c r="Y419" s="17">
        <f t="shared" si="167"/>
        <v>2.9577510392958333</v>
      </c>
      <c r="Z419" s="17">
        <f t="shared" si="168"/>
        <v>3.684312353760963</v>
      </c>
      <c r="AA419" s="16">
        <f t="shared" si="169"/>
        <v>4.2248960704166727E-2</v>
      </c>
      <c r="AB419" s="16">
        <f t="shared" si="170"/>
        <v>1.5687646239037178E-2</v>
      </c>
      <c r="AC419" s="16">
        <f t="shared" si="153"/>
        <v>69.947438198493657</v>
      </c>
      <c r="AD419" s="17">
        <f t="shared" si="154"/>
        <v>2.9642821838491353</v>
      </c>
      <c r="AE419" s="17">
        <f t="shared" si="155"/>
        <v>3.6881296578810474</v>
      </c>
      <c r="AF419" s="16">
        <f t="shared" si="171"/>
        <v>3.5717816150864667E-2</v>
      </c>
      <c r="AG419" s="16">
        <f t="shared" si="172"/>
        <v>1.187034211895277E-2</v>
      </c>
    </row>
    <row r="420" spans="1:33" x14ac:dyDescent="0.25">
      <c r="A420" s="11" t="s">
        <v>35</v>
      </c>
      <c r="B420" s="12">
        <v>56488</v>
      </c>
      <c r="C420" s="11">
        <v>8.1999999999999993</v>
      </c>
      <c r="D420" s="27">
        <v>7.5</v>
      </c>
      <c r="E420" s="27">
        <v>9</v>
      </c>
      <c r="F420" s="11">
        <v>2004</v>
      </c>
      <c r="G420" s="11" t="s">
        <v>8</v>
      </c>
      <c r="H420" s="14" t="str">
        <f>VLOOKUP(A420,'Data Key'!$A$1:$B$500,2,FALSE)</f>
        <v>New Hampshire</v>
      </c>
      <c r="I420" s="14" t="str">
        <f t="shared" si="156"/>
        <v>NH-New Hampshire</v>
      </c>
      <c r="J420" s="15">
        <f t="shared" si="157"/>
        <v>463</v>
      </c>
      <c r="K420" s="15">
        <f t="shared" si="158"/>
        <v>56025</v>
      </c>
      <c r="L420" s="16">
        <f t="shared" si="150"/>
        <v>7.4352439350979611E-4</v>
      </c>
      <c r="M420" s="17">
        <f t="shared" si="159"/>
        <v>7.4529067069009098</v>
      </c>
      <c r="N420" s="17">
        <f t="shared" si="160"/>
        <v>8.9399554939205021</v>
      </c>
      <c r="O420" s="16">
        <f t="shared" si="161"/>
        <v>4.7093293099090161E-2</v>
      </c>
      <c r="P420" s="16">
        <f t="shared" si="162"/>
        <v>6.004450607949785E-2</v>
      </c>
      <c r="Q420" s="16">
        <f t="shared" si="173"/>
        <v>422</v>
      </c>
      <c r="R420" s="16">
        <f t="shared" si="174"/>
        <v>506</v>
      </c>
      <c r="S420" s="17">
        <f t="shared" si="163"/>
        <v>7.47061322758816</v>
      </c>
      <c r="T420" s="17">
        <f t="shared" si="164"/>
        <v>8.9576547231270354</v>
      </c>
      <c r="U420" s="16">
        <f t="shared" si="165"/>
        <v>2.9386772411839956E-2</v>
      </c>
      <c r="V420" s="16">
        <f t="shared" si="166"/>
        <v>4.2345276872964632E-2</v>
      </c>
      <c r="W420" s="16">
        <f t="shared" si="151"/>
        <v>8.2298738615070189E-3</v>
      </c>
      <c r="X420" s="16">
        <f t="shared" si="152"/>
        <v>7.4575194128320135E-4</v>
      </c>
      <c r="Y420" s="17">
        <f t="shared" si="167"/>
        <v>7.4841219202238172</v>
      </c>
      <c r="Z420" s="17">
        <f t="shared" si="168"/>
        <v>8.9756258027902209</v>
      </c>
      <c r="AA420" s="16">
        <f t="shared" si="169"/>
        <v>1.587807977618283E-2</v>
      </c>
      <c r="AB420" s="16">
        <f t="shared" si="170"/>
        <v>2.4374197209779069E-2</v>
      </c>
      <c r="AC420" s="16">
        <f t="shared" si="153"/>
        <v>84.043256489976727</v>
      </c>
      <c r="AD420" s="17">
        <f t="shared" si="154"/>
        <v>7.4948716528207413</v>
      </c>
      <c r="AE420" s="17">
        <f t="shared" si="155"/>
        <v>8.9825777413404317</v>
      </c>
      <c r="AF420" s="16">
        <f t="shared" si="171"/>
        <v>5.1283471792586965E-3</v>
      </c>
      <c r="AG420" s="16">
        <f t="shared" si="172"/>
        <v>1.7422258659568257E-2</v>
      </c>
    </row>
    <row r="421" spans="1:33" x14ac:dyDescent="0.25">
      <c r="A421" s="11" t="s">
        <v>14</v>
      </c>
      <c r="B421" s="12">
        <v>371750</v>
      </c>
      <c r="C421" s="11">
        <v>3</v>
      </c>
      <c r="D421" s="27">
        <v>2.8</v>
      </c>
      <c r="E421" s="27">
        <v>3.2</v>
      </c>
      <c r="F421" s="11">
        <v>2004</v>
      </c>
      <c r="G421" s="11" t="s">
        <v>8</v>
      </c>
      <c r="H421" s="14" t="str">
        <f>VLOOKUP(A421,'Data Key'!$A$1:$B$500,2,FALSE)</f>
        <v>New Jersey</v>
      </c>
      <c r="I421" s="14" t="str">
        <f t="shared" si="156"/>
        <v>NJ-New Jersey</v>
      </c>
      <c r="J421" s="15">
        <f t="shared" si="157"/>
        <v>1115</v>
      </c>
      <c r="K421" s="15">
        <f t="shared" si="158"/>
        <v>370635</v>
      </c>
      <c r="L421" s="16">
        <f t="shared" si="150"/>
        <v>1.757851861209458E-4</v>
      </c>
      <c r="M421" s="17">
        <f t="shared" si="159"/>
        <v>2.8235423189227662</v>
      </c>
      <c r="N421" s="17">
        <f t="shared" si="160"/>
        <v>3.1751126911646579</v>
      </c>
      <c r="O421" s="16">
        <f t="shared" si="161"/>
        <v>2.354231892276637E-2</v>
      </c>
      <c r="P421" s="16">
        <f t="shared" si="162"/>
        <v>2.4887308835342292E-2</v>
      </c>
      <c r="Q421" s="16">
        <f t="shared" si="173"/>
        <v>1050</v>
      </c>
      <c r="R421" s="16">
        <f t="shared" si="174"/>
        <v>1181</v>
      </c>
      <c r="S421" s="17">
        <f t="shared" si="163"/>
        <v>2.824478816408877</v>
      </c>
      <c r="T421" s="17">
        <f t="shared" si="164"/>
        <v>3.1768661735036989</v>
      </c>
      <c r="U421" s="16">
        <f t="shared" si="165"/>
        <v>2.4478816408877169E-2</v>
      </c>
      <c r="V421" s="16">
        <f t="shared" si="166"/>
        <v>2.3133826496301246E-2</v>
      </c>
      <c r="W421" s="16">
        <f t="shared" si="151"/>
        <v>3.0044631819468874E-3</v>
      </c>
      <c r="X421" s="16">
        <f t="shared" si="152"/>
        <v>1.7600919597863033E-4</v>
      </c>
      <c r="Y421" s="17">
        <f t="shared" si="167"/>
        <v>2.8284539859682569</v>
      </c>
      <c r="Z421" s="17">
        <f t="shared" si="168"/>
        <v>3.180472377925518</v>
      </c>
      <c r="AA421" s="16">
        <f t="shared" si="169"/>
        <v>2.8453985968257101E-2</v>
      </c>
      <c r="AB421" s="16">
        <f t="shared" si="170"/>
        <v>1.952762207448222E-2</v>
      </c>
      <c r="AC421" s="16">
        <f t="shared" si="153"/>
        <v>130.72352163301238</v>
      </c>
      <c r="AD421" s="17">
        <f t="shared" si="154"/>
        <v>2.8299881568550731</v>
      </c>
      <c r="AE421" s="17">
        <f t="shared" si="155"/>
        <v>3.1816281590673769</v>
      </c>
      <c r="AF421" s="16">
        <f t="shared" si="171"/>
        <v>2.9988156855073278E-2</v>
      </c>
      <c r="AG421" s="16">
        <f t="shared" si="172"/>
        <v>1.8371840932623229E-2</v>
      </c>
    </row>
    <row r="422" spans="1:33" x14ac:dyDescent="0.25">
      <c r="A422" s="11" t="s">
        <v>60</v>
      </c>
      <c r="B422" s="12">
        <v>228934</v>
      </c>
      <c r="C422" s="11">
        <v>1.8</v>
      </c>
      <c r="D422" s="27">
        <v>1.6</v>
      </c>
      <c r="E422" s="27">
        <v>2</v>
      </c>
      <c r="F422" s="11">
        <v>2004</v>
      </c>
      <c r="G422" s="11" t="s">
        <v>8</v>
      </c>
      <c r="H422" s="14" t="str">
        <f>VLOOKUP(A422,'Data Key'!$A$1:$B$500,2,FALSE)</f>
        <v>New Mexico</v>
      </c>
      <c r="I422" s="14" t="str">
        <f t="shared" si="156"/>
        <v>NM-New Mexico</v>
      </c>
      <c r="J422" s="15">
        <f t="shared" si="157"/>
        <v>412</v>
      </c>
      <c r="K422" s="15">
        <f t="shared" si="158"/>
        <v>228522</v>
      </c>
      <c r="L422" s="16">
        <f t="shared" si="150"/>
        <v>1.736182052672905E-4</v>
      </c>
      <c r="M422" s="17">
        <f t="shared" si="159"/>
        <v>1.6260271073555614</v>
      </c>
      <c r="N422" s="17">
        <f t="shared" si="160"/>
        <v>1.9732635178901425</v>
      </c>
      <c r="O422" s="16">
        <f t="shared" si="161"/>
        <v>2.6027107355561352E-2</v>
      </c>
      <c r="P422" s="16">
        <f t="shared" si="162"/>
        <v>2.6736482109857462E-2</v>
      </c>
      <c r="Q422" s="16">
        <f t="shared" si="173"/>
        <v>373</v>
      </c>
      <c r="R422" s="16">
        <f t="shared" si="174"/>
        <v>452</v>
      </c>
      <c r="S422" s="17">
        <f t="shared" si="163"/>
        <v>1.629290537884281</v>
      </c>
      <c r="T422" s="17">
        <f t="shared" si="164"/>
        <v>1.9743681585085657</v>
      </c>
      <c r="U422" s="16">
        <f t="shared" si="165"/>
        <v>2.9290537884280932E-2</v>
      </c>
      <c r="V422" s="16">
        <f t="shared" si="166"/>
        <v>2.5631841491434271E-2</v>
      </c>
      <c r="W422" s="16">
        <f t="shared" si="151"/>
        <v>1.8080048574442397E-3</v>
      </c>
      <c r="X422" s="16">
        <f t="shared" si="152"/>
        <v>1.742194531694577E-4</v>
      </c>
      <c r="Y422" s="17">
        <f t="shared" si="167"/>
        <v>1.6337854042747821</v>
      </c>
      <c r="Z422" s="17">
        <f t="shared" si="168"/>
        <v>1.9822243106136974</v>
      </c>
      <c r="AA422" s="16">
        <f t="shared" si="169"/>
        <v>3.3785404274782049E-2</v>
      </c>
      <c r="AB422" s="16">
        <f t="shared" si="170"/>
        <v>1.7775689386302584E-2</v>
      </c>
      <c r="AC422" s="16">
        <f t="shared" si="153"/>
        <v>79.538874790818639</v>
      </c>
      <c r="AD422" s="17">
        <f t="shared" si="154"/>
        <v>1.6364760392061559</v>
      </c>
      <c r="AE422" s="17">
        <f t="shared" si="155"/>
        <v>1.9839016735354873</v>
      </c>
      <c r="AF422" s="16">
        <f t="shared" si="171"/>
        <v>3.647603920615583E-2</v>
      </c>
      <c r="AG422" s="16">
        <f t="shared" si="172"/>
        <v>1.6098326464512702E-2</v>
      </c>
    </row>
    <row r="423" spans="1:33" x14ac:dyDescent="0.25">
      <c r="A423" s="11" t="s">
        <v>36</v>
      </c>
      <c r="B423" s="12">
        <v>1375277</v>
      </c>
      <c r="C423" s="11">
        <v>3</v>
      </c>
      <c r="D423" s="27">
        <v>2.9</v>
      </c>
      <c r="E423" s="27">
        <v>3.1</v>
      </c>
      <c r="F423" s="11">
        <v>2004</v>
      </c>
      <c r="G423" s="11" t="s">
        <v>8</v>
      </c>
      <c r="H423" s="14" t="str">
        <f>VLOOKUP(A423,'Data Key'!$A$1:$B$500,2,FALSE)</f>
        <v>New York</v>
      </c>
      <c r="I423" s="14" t="str">
        <f t="shared" si="156"/>
        <v>NY-New York</v>
      </c>
      <c r="J423" s="15">
        <f t="shared" si="157"/>
        <v>4126</v>
      </c>
      <c r="K423" s="15">
        <f t="shared" si="158"/>
        <v>1371151</v>
      </c>
      <c r="L423" s="16">
        <f t="shared" si="150"/>
        <v>9.1405025738146528E-5</v>
      </c>
      <c r="M423" s="17">
        <f t="shared" si="159"/>
        <v>2.9087178585971545</v>
      </c>
      <c r="N423" s="17">
        <f t="shared" si="160"/>
        <v>3.0915279100734478</v>
      </c>
      <c r="O423" s="16">
        <f t="shared" si="161"/>
        <v>8.7178585971545708E-3</v>
      </c>
      <c r="P423" s="16">
        <f t="shared" si="162"/>
        <v>8.4720899265522398E-3</v>
      </c>
      <c r="Q423" s="16">
        <f t="shared" si="173"/>
        <v>4001</v>
      </c>
      <c r="R423" s="16">
        <f t="shared" si="174"/>
        <v>4252</v>
      </c>
      <c r="S423" s="17">
        <f t="shared" si="163"/>
        <v>2.9092321037870916</v>
      </c>
      <c r="T423" s="17">
        <f t="shared" si="164"/>
        <v>3.0917407911278962</v>
      </c>
      <c r="U423" s="16">
        <f t="shared" si="165"/>
        <v>9.2321037870917166E-3</v>
      </c>
      <c r="V423" s="16">
        <f t="shared" si="166"/>
        <v>8.2592088721038515E-3</v>
      </c>
      <c r="W423" s="16">
        <f t="shared" si="151"/>
        <v>3.0015111132004721E-3</v>
      </c>
      <c r="X423" s="16">
        <f t="shared" si="152"/>
        <v>9.1436518498863944E-5</v>
      </c>
      <c r="Y423" s="17">
        <f t="shared" si="167"/>
        <v>2.9100745947016082</v>
      </c>
      <c r="Z423" s="17">
        <f t="shared" si="168"/>
        <v>3.0929476316993361</v>
      </c>
      <c r="AA423" s="16">
        <f t="shared" si="169"/>
        <v>1.0074594701608319E-2</v>
      </c>
      <c r="AB423" s="16">
        <f t="shared" si="170"/>
        <v>7.0523683006640248E-3</v>
      </c>
      <c r="AC423" s="16">
        <f t="shared" si="153"/>
        <v>251.42861862094884</v>
      </c>
      <c r="AD423" s="17">
        <f t="shared" si="154"/>
        <v>2.9104647570412063</v>
      </c>
      <c r="AE423" s="17">
        <f t="shared" si="155"/>
        <v>3.0932845935731015</v>
      </c>
      <c r="AF423" s="16">
        <f t="shared" si="171"/>
        <v>1.0464757041206418E-2</v>
      </c>
      <c r="AG423" s="16">
        <f t="shared" si="172"/>
        <v>6.7154064268986069E-3</v>
      </c>
    </row>
    <row r="424" spans="1:33" x14ac:dyDescent="0.25">
      <c r="A424" s="11" t="s">
        <v>21</v>
      </c>
      <c r="B424" s="12">
        <v>566243</v>
      </c>
      <c r="C424" s="11">
        <v>4.5</v>
      </c>
      <c r="D424" s="27">
        <v>4.3</v>
      </c>
      <c r="E424" s="27">
        <v>4.5999999999999996</v>
      </c>
      <c r="F424" s="11">
        <v>2004</v>
      </c>
      <c r="G424" s="11" t="s">
        <v>8</v>
      </c>
      <c r="H424" s="14" t="str">
        <f>VLOOKUP(A424,'Data Key'!$A$1:$B$500,2,FALSE)</f>
        <v>North Carolina</v>
      </c>
      <c r="I424" s="14" t="str">
        <f t="shared" si="156"/>
        <v>NC-North Carolina</v>
      </c>
      <c r="J424" s="15">
        <f t="shared" si="157"/>
        <v>2548</v>
      </c>
      <c r="K424" s="15">
        <f t="shared" si="158"/>
        <v>563695</v>
      </c>
      <c r="L424" s="16">
        <f t="shared" si="150"/>
        <v>1.7432738871619736E-4</v>
      </c>
      <c r="M424" s="17">
        <f t="shared" si="159"/>
        <v>4.3255074878297375</v>
      </c>
      <c r="N424" s="17">
        <f t="shared" si="160"/>
        <v>4.6741622652621322</v>
      </c>
      <c r="O424" s="16">
        <f t="shared" si="161"/>
        <v>2.5507487829737663E-2</v>
      </c>
      <c r="P424" s="16">
        <f t="shared" si="162"/>
        <v>7.4162265262132543E-2</v>
      </c>
      <c r="Q424" s="16">
        <f t="shared" si="173"/>
        <v>2450</v>
      </c>
      <c r="R424" s="16">
        <f t="shared" si="174"/>
        <v>2647</v>
      </c>
      <c r="S424" s="17">
        <f t="shared" si="163"/>
        <v>4.3267643043710917</v>
      </c>
      <c r="T424" s="17">
        <f t="shared" si="164"/>
        <v>4.6746714749674609</v>
      </c>
      <c r="U424" s="16">
        <f t="shared" si="165"/>
        <v>2.6764304371091896E-2</v>
      </c>
      <c r="V424" s="16">
        <f t="shared" si="166"/>
        <v>7.4671474967461293E-2</v>
      </c>
      <c r="W424" s="16">
        <f t="shared" si="151"/>
        <v>4.5031963848857692E-3</v>
      </c>
      <c r="X424" s="16">
        <f t="shared" si="152"/>
        <v>1.744239985592847E-4</v>
      </c>
      <c r="Y424" s="17">
        <f t="shared" si="167"/>
        <v>4.3287723863264844</v>
      </c>
      <c r="Z424" s="17">
        <f t="shared" si="168"/>
        <v>4.6776203834450536</v>
      </c>
      <c r="AA424" s="16">
        <f t="shared" si="169"/>
        <v>2.87723863264846E-2</v>
      </c>
      <c r="AB424" s="16">
        <f t="shared" si="170"/>
        <v>7.7620383445053953E-2</v>
      </c>
      <c r="AC424" s="16">
        <f t="shared" si="153"/>
        <v>197.44141693998057</v>
      </c>
      <c r="AD424" s="17">
        <f t="shared" si="154"/>
        <v>4.3297372125273963</v>
      </c>
      <c r="AE424" s="17">
        <f t="shared" si="155"/>
        <v>4.6784215715099773</v>
      </c>
      <c r="AF424" s="16">
        <f t="shared" si="171"/>
        <v>2.9737212527396473E-2</v>
      </c>
      <c r="AG424" s="16">
        <f t="shared" si="172"/>
        <v>7.8421571509977639E-2</v>
      </c>
    </row>
    <row r="425" spans="1:33" x14ac:dyDescent="0.25">
      <c r="A425" s="11" t="s">
        <v>57</v>
      </c>
      <c r="B425" s="12">
        <v>24625</v>
      </c>
      <c r="C425" s="11">
        <v>8.3000000000000007</v>
      </c>
      <c r="D425" s="27">
        <v>7.3</v>
      </c>
      <c r="E425" s="27">
        <v>9.5</v>
      </c>
      <c r="F425" s="11">
        <v>2004</v>
      </c>
      <c r="G425" s="11" t="s">
        <v>8</v>
      </c>
      <c r="H425" s="14" t="str">
        <f>VLOOKUP(A425,'Data Key'!$A$1:$B$500,2,FALSE)</f>
        <v>North Dakota</v>
      </c>
      <c r="I425" s="14" t="str">
        <f t="shared" si="156"/>
        <v>ND-North Dakota</v>
      </c>
      <c r="J425" s="15">
        <f t="shared" si="157"/>
        <v>204</v>
      </c>
      <c r="K425" s="15">
        <f t="shared" si="158"/>
        <v>24421</v>
      </c>
      <c r="L425" s="16">
        <f t="shared" si="150"/>
        <v>1.1320889145474047E-3</v>
      </c>
      <c r="M425" s="17">
        <f t="shared" si="159"/>
        <v>7.1521750448434593</v>
      </c>
      <c r="N425" s="17">
        <f t="shared" si="160"/>
        <v>9.4163528739382691</v>
      </c>
      <c r="O425" s="16">
        <f t="shared" si="161"/>
        <v>0.14782495515654048</v>
      </c>
      <c r="P425" s="16">
        <f t="shared" si="162"/>
        <v>8.3647126061730859E-2</v>
      </c>
      <c r="Q425" s="16">
        <f t="shared" si="173"/>
        <v>177</v>
      </c>
      <c r="R425" s="16">
        <f t="shared" si="174"/>
        <v>233</v>
      </c>
      <c r="S425" s="17">
        <f t="shared" si="163"/>
        <v>7.187817258883249</v>
      </c>
      <c r="T425" s="17">
        <f t="shared" si="164"/>
        <v>9.4619289340101531</v>
      </c>
      <c r="U425" s="16">
        <f t="shared" si="165"/>
        <v>0.11218274111675086</v>
      </c>
      <c r="V425" s="16">
        <f t="shared" si="166"/>
        <v>3.8071065989846886E-2</v>
      </c>
      <c r="W425" s="16">
        <f t="shared" si="151"/>
        <v>8.3609588276673738E-3</v>
      </c>
      <c r="X425" s="16">
        <f t="shared" si="152"/>
        <v>1.1397670667543014E-3</v>
      </c>
      <c r="Y425" s="17">
        <f t="shared" si="167"/>
        <v>7.2211917609130722</v>
      </c>
      <c r="Z425" s="17">
        <f t="shared" si="168"/>
        <v>9.5007258944216755</v>
      </c>
      <c r="AA425" s="16">
        <f t="shared" si="169"/>
        <v>7.8808239086927578E-2</v>
      </c>
      <c r="AB425" s="16">
        <f t="shared" si="170"/>
        <v>7.2589442167547702E-4</v>
      </c>
      <c r="AC425" s="16">
        <f t="shared" si="153"/>
        <v>55.819918657443885</v>
      </c>
      <c r="AD425" s="17">
        <f t="shared" si="154"/>
        <v>7.248037646435554</v>
      </c>
      <c r="AE425" s="17">
        <f t="shared" si="155"/>
        <v>9.5144828119856477</v>
      </c>
      <c r="AF425" s="16">
        <f t="shared" si="171"/>
        <v>5.1962353564445785E-2</v>
      </c>
      <c r="AG425" s="16">
        <f t="shared" si="172"/>
        <v>1.4482811985647714E-2</v>
      </c>
    </row>
    <row r="426" spans="1:33" x14ac:dyDescent="0.25">
      <c r="A426" s="11" t="s">
        <v>52</v>
      </c>
      <c r="B426" s="12">
        <v>802186</v>
      </c>
      <c r="C426" s="11">
        <v>3.5</v>
      </c>
      <c r="D426" s="27">
        <v>3.4</v>
      </c>
      <c r="E426" s="27">
        <v>3.7</v>
      </c>
      <c r="F426" s="11">
        <v>2004</v>
      </c>
      <c r="G426" s="11" t="s">
        <v>8</v>
      </c>
      <c r="H426" s="14" t="str">
        <f>VLOOKUP(A426,'Data Key'!$A$1:$B$500,2,FALSE)</f>
        <v>Ohio</v>
      </c>
      <c r="I426" s="14" t="str">
        <f t="shared" si="156"/>
        <v>OH-Ohio</v>
      </c>
      <c r="J426" s="15">
        <f t="shared" si="157"/>
        <v>2808</v>
      </c>
      <c r="K426" s="15">
        <f t="shared" si="158"/>
        <v>799378</v>
      </c>
      <c r="L426" s="16">
        <f t="shared" si="150"/>
        <v>1.2924391981838365E-4</v>
      </c>
      <c r="M426" s="17">
        <f t="shared" si="159"/>
        <v>3.3711911413769</v>
      </c>
      <c r="N426" s="17">
        <f t="shared" si="160"/>
        <v>3.6296789810136674</v>
      </c>
      <c r="O426" s="16">
        <f t="shared" si="161"/>
        <v>2.8808858623099898E-2</v>
      </c>
      <c r="P426" s="16">
        <f t="shared" si="162"/>
        <v>7.0321018986332806E-2</v>
      </c>
      <c r="Q426" s="16">
        <f t="shared" si="173"/>
        <v>2704</v>
      </c>
      <c r="R426" s="16">
        <f t="shared" si="174"/>
        <v>2912</v>
      </c>
      <c r="S426" s="17">
        <f t="shared" si="163"/>
        <v>3.3707893181880513</v>
      </c>
      <c r="T426" s="17">
        <f t="shared" si="164"/>
        <v>3.6300808042025166</v>
      </c>
      <c r="U426" s="16">
        <f t="shared" si="165"/>
        <v>2.9210681811948636E-2</v>
      </c>
      <c r="V426" s="16">
        <f t="shared" si="166"/>
        <v>6.9919195797483624E-2</v>
      </c>
      <c r="W426" s="16">
        <f t="shared" si="151"/>
        <v>3.5028126562913972E-3</v>
      </c>
      <c r="X426" s="16">
        <f t="shared" si="152"/>
        <v>1.293092015808442E-4</v>
      </c>
      <c r="Y426" s="17">
        <f t="shared" si="167"/>
        <v>3.3735034547105531</v>
      </c>
      <c r="Z426" s="17">
        <f t="shared" si="168"/>
        <v>3.6321218578722414</v>
      </c>
      <c r="AA426" s="16">
        <f t="shared" si="169"/>
        <v>2.6496545289446782E-2</v>
      </c>
      <c r="AB426" s="16">
        <f t="shared" si="170"/>
        <v>6.7878142127758778E-2</v>
      </c>
      <c r="AC426" s="16">
        <f t="shared" si="153"/>
        <v>207.37251250762699</v>
      </c>
      <c r="AD426" s="17">
        <f t="shared" si="154"/>
        <v>3.3741819370763997</v>
      </c>
      <c r="AE426" s="17">
        <f t="shared" si="155"/>
        <v>3.6326899632195753</v>
      </c>
      <c r="AF426" s="16">
        <f t="shared" si="171"/>
        <v>2.5818062923600227E-2</v>
      </c>
      <c r="AG426" s="16">
        <f t="shared" si="172"/>
        <v>6.7310036780424909E-2</v>
      </c>
    </row>
    <row r="427" spans="1:33" x14ac:dyDescent="0.25">
      <c r="A427" s="11" t="s">
        <v>37</v>
      </c>
      <c r="B427" s="12">
        <v>311496</v>
      </c>
      <c r="C427" s="11">
        <v>1.8</v>
      </c>
      <c r="D427" s="27">
        <v>1.6</v>
      </c>
      <c r="E427" s="27">
        <v>1.9</v>
      </c>
      <c r="F427" s="11">
        <v>2004</v>
      </c>
      <c r="G427" s="11" t="s">
        <v>8</v>
      </c>
      <c r="H427" s="14" t="str">
        <f>VLOOKUP(A427,'Data Key'!$A$1:$B$500,2,FALSE)</f>
        <v>Oklahoma</v>
      </c>
      <c r="I427" s="14" t="str">
        <f t="shared" si="156"/>
        <v>OK-Oklahoma</v>
      </c>
      <c r="J427" s="15">
        <f t="shared" si="157"/>
        <v>561</v>
      </c>
      <c r="K427" s="15">
        <f t="shared" si="158"/>
        <v>310935</v>
      </c>
      <c r="L427" s="16">
        <f t="shared" si="150"/>
        <v>1.4889688621668324E-4</v>
      </c>
      <c r="M427" s="17">
        <f t="shared" si="159"/>
        <v>1.6520893222739554</v>
      </c>
      <c r="N427" s="17">
        <f t="shared" si="160"/>
        <v>1.949883094707322</v>
      </c>
      <c r="O427" s="16">
        <f t="shared" si="161"/>
        <v>5.2089322273955352E-2</v>
      </c>
      <c r="P427" s="16">
        <f t="shared" si="162"/>
        <v>4.9883094707322106E-2</v>
      </c>
      <c r="Q427" s="16">
        <f t="shared" si="173"/>
        <v>515</v>
      </c>
      <c r="R427" s="16">
        <f t="shared" si="174"/>
        <v>608</v>
      </c>
      <c r="S427" s="17">
        <f t="shared" si="163"/>
        <v>1.6533117600226006</v>
      </c>
      <c r="T427" s="17">
        <f t="shared" si="164"/>
        <v>1.9518709710558082</v>
      </c>
      <c r="U427" s="16">
        <f t="shared" si="165"/>
        <v>5.3311760022600518E-2</v>
      </c>
      <c r="V427" s="16">
        <f t="shared" si="166"/>
        <v>5.187097105580829E-2</v>
      </c>
      <c r="W427" s="16">
        <f t="shared" si="151"/>
        <v>1.8071300671424688E-3</v>
      </c>
      <c r="X427" s="16">
        <f t="shared" si="152"/>
        <v>1.4927574792629946E-4</v>
      </c>
      <c r="Y427" s="17">
        <f t="shared" si="167"/>
        <v>1.6578543192161694</v>
      </c>
      <c r="Z427" s="17">
        <f t="shared" si="168"/>
        <v>1.9564058150687682</v>
      </c>
      <c r="AA427" s="16">
        <f t="shared" si="169"/>
        <v>5.7854319216169348E-2</v>
      </c>
      <c r="AB427" s="16">
        <f t="shared" si="170"/>
        <v>5.6405815068768295E-2</v>
      </c>
      <c r="AC427" s="16">
        <f t="shared" si="153"/>
        <v>92.79983955469072</v>
      </c>
      <c r="AD427" s="17">
        <f t="shared" si="154"/>
        <v>1.6597787248034608</v>
      </c>
      <c r="AE427" s="17">
        <f t="shared" si="155"/>
        <v>1.9576916839885738</v>
      </c>
      <c r="AF427" s="16">
        <f t="shared" si="171"/>
        <v>5.9778724803460692E-2</v>
      </c>
      <c r="AG427" s="16">
        <f t="shared" si="172"/>
        <v>5.7691683988573939E-2</v>
      </c>
    </row>
    <row r="428" spans="1:33" x14ac:dyDescent="0.25">
      <c r="A428" s="11" t="s">
        <v>30</v>
      </c>
      <c r="B428" s="12">
        <v>178898</v>
      </c>
      <c r="C428" s="11">
        <v>6.4</v>
      </c>
      <c r="D428" s="27">
        <v>6.1</v>
      </c>
      <c r="E428" s="27">
        <v>6.8</v>
      </c>
      <c r="F428" s="11">
        <v>2004</v>
      </c>
      <c r="G428" s="11" t="s">
        <v>8</v>
      </c>
      <c r="H428" s="14" t="str">
        <f>VLOOKUP(A428,'Data Key'!$A$1:$B$500,2,FALSE)</f>
        <v>Oregon</v>
      </c>
      <c r="I428" s="14" t="str">
        <f t="shared" si="156"/>
        <v>OR-Oregon</v>
      </c>
      <c r="J428" s="15">
        <f t="shared" si="157"/>
        <v>1145</v>
      </c>
      <c r="K428" s="15">
        <f t="shared" si="158"/>
        <v>177753</v>
      </c>
      <c r="L428" s="16">
        <f t="shared" si="150"/>
        <v>3.6953116900258686E-4</v>
      </c>
      <c r="M428" s="17">
        <f t="shared" si="159"/>
        <v>6.0307639712449284</v>
      </c>
      <c r="N428" s="17">
        <f t="shared" si="160"/>
        <v>6.769826309250103</v>
      </c>
      <c r="O428" s="16">
        <f t="shared" si="161"/>
        <v>6.9236028755071288E-2</v>
      </c>
      <c r="P428" s="16">
        <f t="shared" si="162"/>
        <v>3.0173690749896842E-2</v>
      </c>
      <c r="Q428" s="16">
        <f t="shared" si="173"/>
        <v>1079</v>
      </c>
      <c r="R428" s="16">
        <f t="shared" si="174"/>
        <v>1212</v>
      </c>
      <c r="S428" s="17">
        <f t="shared" si="163"/>
        <v>6.0313698308533352</v>
      </c>
      <c r="T428" s="17">
        <f t="shared" si="164"/>
        <v>6.7748102270567587</v>
      </c>
      <c r="U428" s="16">
        <f t="shared" si="165"/>
        <v>6.8630169146664421E-2</v>
      </c>
      <c r="V428" s="16">
        <f t="shared" si="166"/>
        <v>2.5189772943241096E-2</v>
      </c>
      <c r="W428" s="16">
        <f t="shared" si="151"/>
        <v>6.4108939296432191E-3</v>
      </c>
      <c r="X428" s="16">
        <f t="shared" si="152"/>
        <v>3.6998290299163989E-4</v>
      </c>
      <c r="Y428" s="17">
        <f t="shared" si="167"/>
        <v>6.0409110266515791</v>
      </c>
      <c r="Z428" s="17">
        <f t="shared" si="168"/>
        <v>6.7808768326348599</v>
      </c>
      <c r="AA428" s="16">
        <f t="shared" si="169"/>
        <v>5.9088973348420559E-2</v>
      </c>
      <c r="AB428" s="16">
        <f t="shared" si="170"/>
        <v>1.912316736513997E-2</v>
      </c>
      <c r="AC428" s="16">
        <f t="shared" si="153"/>
        <v>132.24389429309042</v>
      </c>
      <c r="AD428" s="17">
        <f t="shared" si="154"/>
        <v>6.0440897279008352</v>
      </c>
      <c r="AE428" s="17">
        <f t="shared" si="155"/>
        <v>6.7832877887745129</v>
      </c>
      <c r="AF428" s="16">
        <f t="shared" si="171"/>
        <v>5.5910272099164438E-2</v>
      </c>
      <c r="AG428" s="16">
        <f t="shared" si="172"/>
        <v>1.6712211225486939E-2</v>
      </c>
    </row>
    <row r="429" spans="1:33" x14ac:dyDescent="0.25">
      <c r="A429" s="11" t="s">
        <v>22</v>
      </c>
      <c r="B429" s="12">
        <v>677306</v>
      </c>
      <c r="C429" s="11">
        <v>5.0999999999999996</v>
      </c>
      <c r="D429" s="27">
        <v>5</v>
      </c>
      <c r="E429" s="27">
        <v>5.3</v>
      </c>
      <c r="F429" s="11">
        <v>2004</v>
      </c>
      <c r="G429" s="11" t="s">
        <v>8</v>
      </c>
      <c r="H429" s="14" t="str">
        <f>VLOOKUP(A429,'Data Key'!$A$1:$B$500,2,FALSE)</f>
        <v>Pennsylvania</v>
      </c>
      <c r="I429" s="14" t="str">
        <f t="shared" si="156"/>
        <v>PA-Pennsylvania</v>
      </c>
      <c r="J429" s="15">
        <f t="shared" si="157"/>
        <v>3454</v>
      </c>
      <c r="K429" s="15">
        <f t="shared" si="158"/>
        <v>673852</v>
      </c>
      <c r="L429" s="16">
        <f t="shared" si="150"/>
        <v>1.6963448091264141E-4</v>
      </c>
      <c r="M429" s="17">
        <f t="shared" si="159"/>
        <v>4.9299807594661536</v>
      </c>
      <c r="N429" s="17">
        <f t="shared" si="160"/>
        <v>5.2692497212914367</v>
      </c>
      <c r="O429" s="16">
        <f t="shared" si="161"/>
        <v>7.001924053384645E-2</v>
      </c>
      <c r="P429" s="16">
        <f t="shared" si="162"/>
        <v>3.0750278708563172E-2</v>
      </c>
      <c r="Q429" s="16">
        <f t="shared" si="173"/>
        <v>3340</v>
      </c>
      <c r="R429" s="16">
        <f t="shared" si="174"/>
        <v>3570</v>
      </c>
      <c r="S429" s="17">
        <f t="shared" si="163"/>
        <v>4.9313013615706929</v>
      </c>
      <c r="T429" s="17">
        <f t="shared" si="164"/>
        <v>5.2708819942537053</v>
      </c>
      <c r="U429" s="16">
        <f t="shared" si="165"/>
        <v>6.8698638429307124E-2</v>
      </c>
      <c r="V429" s="16">
        <f t="shared" si="166"/>
        <v>2.9118005746294529E-2</v>
      </c>
      <c r="W429" s="16">
        <f t="shared" si="151"/>
        <v>5.1024221380968401E-3</v>
      </c>
      <c r="X429" s="16">
        <f t="shared" si="152"/>
        <v>1.6970365287315007E-4</v>
      </c>
      <c r="Y429" s="17">
        <f t="shared" si="167"/>
        <v>4.9327184852236901</v>
      </c>
      <c r="Z429" s="17">
        <f t="shared" si="168"/>
        <v>5.2721257909699899</v>
      </c>
      <c r="AA429" s="16">
        <f t="shared" si="169"/>
        <v>6.7281514776309947E-2</v>
      </c>
      <c r="AB429" s="16">
        <f t="shared" si="170"/>
        <v>2.7874209030009922E-2</v>
      </c>
      <c r="AC429" s="16">
        <f t="shared" si="153"/>
        <v>229.8044655676907</v>
      </c>
      <c r="AD429" s="17">
        <f t="shared" si="154"/>
        <v>4.9335153456937633</v>
      </c>
      <c r="AE429" s="17">
        <f t="shared" si="155"/>
        <v>5.2728053596594942</v>
      </c>
      <c r="AF429" s="16">
        <f t="shared" si="171"/>
        <v>6.6484654306236735E-2</v>
      </c>
      <c r="AG429" s="16">
        <f t="shared" si="172"/>
        <v>2.7194640340505671E-2</v>
      </c>
    </row>
    <row r="430" spans="1:33" x14ac:dyDescent="0.25">
      <c r="A430" s="11" t="s">
        <v>38</v>
      </c>
      <c r="B430" s="12">
        <v>76203</v>
      </c>
      <c r="C430" s="11">
        <v>8.1</v>
      </c>
      <c r="D430" s="27">
        <v>7.5</v>
      </c>
      <c r="E430" s="27">
        <v>8.8000000000000007</v>
      </c>
      <c r="F430" s="11">
        <v>2004</v>
      </c>
      <c r="G430" s="11" t="s">
        <v>8</v>
      </c>
      <c r="H430" s="14" t="str">
        <f>VLOOKUP(A430,'Data Key'!$A$1:$B$500,2,FALSE)</f>
        <v>Rhode Island</v>
      </c>
      <c r="I430" s="14" t="str">
        <f t="shared" si="156"/>
        <v>RI-Rhode Island</v>
      </c>
      <c r="J430" s="15">
        <f t="shared" si="157"/>
        <v>617</v>
      </c>
      <c r="K430" s="15">
        <f t="shared" si="158"/>
        <v>75586</v>
      </c>
      <c r="L430" s="16">
        <f t="shared" si="150"/>
        <v>6.3628729383064713E-4</v>
      </c>
      <c r="M430" s="17">
        <f t="shared" si="159"/>
        <v>7.4605067956408968</v>
      </c>
      <c r="N430" s="17">
        <f t="shared" si="160"/>
        <v>8.7330813833021903</v>
      </c>
      <c r="O430" s="16">
        <f t="shared" si="161"/>
        <v>3.9493204359103196E-2</v>
      </c>
      <c r="P430" s="16">
        <f t="shared" si="162"/>
        <v>6.6918616697810407E-2</v>
      </c>
      <c r="Q430" s="16">
        <f t="shared" si="173"/>
        <v>569</v>
      </c>
      <c r="R430" s="16">
        <f t="shared" si="174"/>
        <v>666</v>
      </c>
      <c r="S430" s="17">
        <f t="shared" si="163"/>
        <v>7.4668976287022817</v>
      </c>
      <c r="T430" s="17">
        <f t="shared" si="164"/>
        <v>8.7398133931734971</v>
      </c>
      <c r="U430" s="16">
        <f t="shared" si="165"/>
        <v>3.3102371297718314E-2</v>
      </c>
      <c r="V430" s="16">
        <f t="shared" si="166"/>
        <v>6.0186606826503564E-2</v>
      </c>
      <c r="W430" s="16">
        <f t="shared" si="151"/>
        <v>8.1215901034920653E-3</v>
      </c>
      <c r="X430" s="16">
        <f t="shared" si="152"/>
        <v>6.3771901795178787E-4</v>
      </c>
      <c r="Y430" s="17">
        <f t="shared" si="167"/>
        <v>7.4838710855402777</v>
      </c>
      <c r="Z430" s="17">
        <f t="shared" si="168"/>
        <v>8.7593091214438523</v>
      </c>
      <c r="AA430" s="16">
        <f t="shared" si="169"/>
        <v>1.612891445972231E-2</v>
      </c>
      <c r="AB430" s="16">
        <f t="shared" si="170"/>
        <v>4.0690878556148391E-2</v>
      </c>
      <c r="AC430" s="16">
        <f t="shared" si="153"/>
        <v>97.011108542500196</v>
      </c>
      <c r="AD430" s="17">
        <f t="shared" si="154"/>
        <v>7.4916525105898542</v>
      </c>
      <c r="AE430" s="17">
        <f t="shared" si="155"/>
        <v>8.7646498778265123</v>
      </c>
      <c r="AF430" s="16">
        <f t="shared" si="171"/>
        <v>8.3474894101458474E-3</v>
      </c>
      <c r="AG430" s="16">
        <f t="shared" si="172"/>
        <v>3.535012217348843E-2</v>
      </c>
    </row>
    <row r="431" spans="1:33" x14ac:dyDescent="0.25">
      <c r="A431" s="11" t="s">
        <v>15</v>
      </c>
      <c r="B431" s="12">
        <v>371453</v>
      </c>
      <c r="C431" s="11">
        <v>4.0999999999999996</v>
      </c>
      <c r="D431" s="27">
        <v>3.9</v>
      </c>
      <c r="E431" s="27">
        <v>4.3</v>
      </c>
      <c r="F431" s="11">
        <v>2004</v>
      </c>
      <c r="G431" s="11" t="s">
        <v>8</v>
      </c>
      <c r="H431" s="14" t="str">
        <f>VLOOKUP(A431,'Data Key'!$A$1:$B$500,2,FALSE)</f>
        <v>South Carolina</v>
      </c>
      <c r="I431" s="14" t="str">
        <f t="shared" si="156"/>
        <v>SC-South Carolina</v>
      </c>
      <c r="J431" s="15">
        <f t="shared" si="157"/>
        <v>1523</v>
      </c>
      <c r="K431" s="15">
        <f t="shared" si="158"/>
        <v>369930</v>
      </c>
      <c r="L431" s="16">
        <f t="shared" si="150"/>
        <v>2.0549535689794076E-4</v>
      </c>
      <c r="M431" s="17">
        <f t="shared" si="159"/>
        <v>3.8946195970800863</v>
      </c>
      <c r="N431" s="17">
        <f t="shared" si="160"/>
        <v>4.3056103108759682</v>
      </c>
      <c r="O431" s="16">
        <f t="shared" si="161"/>
        <v>5.3804029199135961E-3</v>
      </c>
      <c r="P431" s="16">
        <f t="shared" si="162"/>
        <v>5.6103108759684162E-3</v>
      </c>
      <c r="Q431" s="16">
        <f t="shared" si="173"/>
        <v>1447</v>
      </c>
      <c r="R431" s="16">
        <f t="shared" si="174"/>
        <v>1600</v>
      </c>
      <c r="S431" s="17">
        <f t="shared" si="163"/>
        <v>3.8955130258740676</v>
      </c>
      <c r="T431" s="17">
        <f t="shared" si="164"/>
        <v>4.3074090127149329</v>
      </c>
      <c r="U431" s="16">
        <f t="shared" si="165"/>
        <v>4.4869741259323526E-3</v>
      </c>
      <c r="V431" s="16">
        <f t="shared" si="166"/>
        <v>7.4090127149331053E-3</v>
      </c>
      <c r="W431" s="16">
        <f t="shared" si="151"/>
        <v>4.1052433532292295E-3</v>
      </c>
      <c r="X431" s="16">
        <f t="shared" si="152"/>
        <v>2.0568618237155125E-4</v>
      </c>
      <c r="Y431" s="17">
        <f t="shared" si="167"/>
        <v>3.8995571708576784</v>
      </c>
      <c r="Z431" s="17">
        <f t="shared" si="168"/>
        <v>4.3109295356007804</v>
      </c>
      <c r="AA431" s="16">
        <f t="shared" si="169"/>
        <v>4.4282914232152137E-4</v>
      </c>
      <c r="AB431" s="16">
        <f t="shared" si="170"/>
        <v>1.0929535600780582E-2</v>
      </c>
      <c r="AC431" s="16">
        <f t="shared" si="153"/>
        <v>152.68710633127859</v>
      </c>
      <c r="AD431" s="17">
        <f t="shared" si="154"/>
        <v>3.9010647119965642</v>
      </c>
      <c r="AE431" s="17">
        <f t="shared" si="155"/>
        <v>4.3121140972538976</v>
      </c>
      <c r="AF431" s="16">
        <f t="shared" si="171"/>
        <v>1.064711996564327E-3</v>
      </c>
      <c r="AG431" s="16">
        <f t="shared" si="172"/>
        <v>1.2114097253897782E-2</v>
      </c>
    </row>
    <row r="432" spans="1:33" x14ac:dyDescent="0.25">
      <c r="A432" s="11" t="s">
        <v>53</v>
      </c>
      <c r="B432" s="12">
        <v>54810</v>
      </c>
      <c r="C432" s="11">
        <v>2.7</v>
      </c>
      <c r="D432" s="27">
        <v>2.2999999999999998</v>
      </c>
      <c r="E432" s="27">
        <v>3.2</v>
      </c>
      <c r="F432" s="11">
        <v>2004</v>
      </c>
      <c r="G432" s="11" t="s">
        <v>8</v>
      </c>
      <c r="H432" s="14" t="str">
        <f>VLOOKUP(A432,'Data Key'!$A$1:$B$500,2,FALSE)</f>
        <v>South Dakota</v>
      </c>
      <c r="I432" s="14" t="str">
        <f t="shared" si="156"/>
        <v>SD-South Dakota</v>
      </c>
      <c r="J432" s="15">
        <f t="shared" si="157"/>
        <v>148</v>
      </c>
      <c r="K432" s="15">
        <f t="shared" si="158"/>
        <v>54662</v>
      </c>
      <c r="L432" s="16">
        <f t="shared" si="150"/>
        <v>4.3444220024151987E-4</v>
      </c>
      <c r="M432" s="17">
        <f t="shared" si="159"/>
        <v>2.2657949827542838</v>
      </c>
      <c r="N432" s="17">
        <f t="shared" si="160"/>
        <v>3.1346793832373234</v>
      </c>
      <c r="O432" s="16">
        <f t="shared" si="161"/>
        <v>3.4205017245716007E-2</v>
      </c>
      <c r="P432" s="16">
        <f t="shared" si="162"/>
        <v>6.5320616762676753E-2</v>
      </c>
      <c r="Q432" s="16">
        <f t="shared" si="173"/>
        <v>125</v>
      </c>
      <c r="R432" s="16">
        <f t="shared" si="174"/>
        <v>172</v>
      </c>
      <c r="S432" s="17">
        <f t="shared" si="163"/>
        <v>2.2806057288815911</v>
      </c>
      <c r="T432" s="17">
        <f t="shared" si="164"/>
        <v>3.1381134829410691</v>
      </c>
      <c r="U432" s="16">
        <f t="shared" si="165"/>
        <v>1.9394271118408746E-2</v>
      </c>
      <c r="V432" s="16">
        <f t="shared" si="166"/>
        <v>6.1886517058931112E-2</v>
      </c>
      <c r="W432" s="16">
        <f t="shared" si="151"/>
        <v>2.7350889012764438E-3</v>
      </c>
      <c r="X432" s="16">
        <f t="shared" si="152"/>
        <v>4.3860058085092371E-4</v>
      </c>
      <c r="Y432" s="17">
        <f t="shared" si="167"/>
        <v>2.29648832042552</v>
      </c>
      <c r="Z432" s="17">
        <f t="shared" si="168"/>
        <v>3.1736894821273673</v>
      </c>
      <c r="AA432" s="16">
        <f t="shared" si="169"/>
        <v>3.5116795744798424E-3</v>
      </c>
      <c r="AB432" s="16">
        <f t="shared" si="170"/>
        <v>2.6310517872632833E-2</v>
      </c>
      <c r="AC432" s="16">
        <f t="shared" si="153"/>
        <v>47.698199171733741</v>
      </c>
      <c r="AD432" s="17">
        <f t="shared" si="154"/>
        <v>2.3091180339835895</v>
      </c>
      <c r="AE432" s="17">
        <f t="shared" si="155"/>
        <v>3.1793033357666682</v>
      </c>
      <c r="AF432" s="16">
        <f t="shared" si="171"/>
        <v>9.1180339835896795E-3</v>
      </c>
      <c r="AG432" s="16">
        <f t="shared" si="172"/>
        <v>2.0696664233331941E-2</v>
      </c>
    </row>
    <row r="433" spans="1:33" x14ac:dyDescent="0.25">
      <c r="A433" s="11" t="s">
        <v>27</v>
      </c>
      <c r="B433" s="12">
        <v>503828</v>
      </c>
      <c r="C433" s="11">
        <v>1.5</v>
      </c>
      <c r="D433" s="27">
        <v>1.4</v>
      </c>
      <c r="E433" s="27">
        <v>1.6</v>
      </c>
      <c r="F433" s="11">
        <v>2004</v>
      </c>
      <c r="G433" s="11" t="s">
        <v>8</v>
      </c>
      <c r="H433" s="14" t="str">
        <f>VLOOKUP(A433,'Data Key'!$A$1:$B$500,2,FALSE)</f>
        <v>Tennessee</v>
      </c>
      <c r="I433" s="14" t="str">
        <f t="shared" si="156"/>
        <v>TN-Tennessee</v>
      </c>
      <c r="J433" s="15">
        <f t="shared" si="157"/>
        <v>756</v>
      </c>
      <c r="K433" s="15">
        <f t="shared" si="158"/>
        <v>503072</v>
      </c>
      <c r="L433" s="16">
        <f t="shared" si="150"/>
        <v>1.0688102558805785E-4</v>
      </c>
      <c r="M433" s="17">
        <f t="shared" si="159"/>
        <v>1.3936310539311432</v>
      </c>
      <c r="N433" s="17">
        <f t="shared" si="160"/>
        <v>1.6073931051072587</v>
      </c>
      <c r="O433" s="16">
        <f t="shared" si="161"/>
        <v>6.3689460688567401E-3</v>
      </c>
      <c r="P433" s="16">
        <f t="shared" si="162"/>
        <v>7.3931051072586573E-3</v>
      </c>
      <c r="Q433" s="16">
        <f t="shared" si="173"/>
        <v>702</v>
      </c>
      <c r="R433" s="16">
        <f t="shared" si="174"/>
        <v>810</v>
      </c>
      <c r="S433" s="17">
        <f t="shared" si="163"/>
        <v>1.3933326452678294</v>
      </c>
      <c r="T433" s="17">
        <f t="shared" si="164"/>
        <v>1.6076915137705725</v>
      </c>
      <c r="U433" s="16">
        <f t="shared" si="165"/>
        <v>6.6673547321705051E-3</v>
      </c>
      <c r="V433" s="16">
        <f t="shared" si="166"/>
        <v>7.6915137705724224E-3</v>
      </c>
      <c r="W433" s="16">
        <f t="shared" si="151"/>
        <v>1.5043128818850041E-3</v>
      </c>
      <c r="X433" s="16">
        <f t="shared" si="152"/>
        <v>1.0708316626562114E-4</v>
      </c>
      <c r="Y433" s="17">
        <f t="shared" si="167"/>
        <v>1.3972297156193831</v>
      </c>
      <c r="Z433" s="17">
        <f t="shared" si="168"/>
        <v>1.6113960481506251</v>
      </c>
      <c r="AA433" s="16">
        <f t="shared" si="169"/>
        <v>2.7702843806167721E-3</v>
      </c>
      <c r="AB433" s="16">
        <f t="shared" si="170"/>
        <v>1.1396048150625004E-2</v>
      </c>
      <c r="AC433" s="16">
        <f t="shared" si="153"/>
        <v>107.73224960607959</v>
      </c>
      <c r="AD433" s="17">
        <f t="shared" si="154"/>
        <v>1.3983923734698931</v>
      </c>
      <c r="AE433" s="17">
        <f t="shared" si="155"/>
        <v>1.6122181795049906</v>
      </c>
      <c r="AF433" s="16">
        <f t="shared" si="171"/>
        <v>1.6076265301068204E-3</v>
      </c>
      <c r="AG433" s="16">
        <f t="shared" si="172"/>
        <v>1.221817950499049E-2</v>
      </c>
    </row>
    <row r="434" spans="1:33" x14ac:dyDescent="0.25">
      <c r="A434" s="11" t="s">
        <v>61</v>
      </c>
      <c r="B434" s="12">
        <v>1710039</v>
      </c>
      <c r="C434" s="11">
        <v>1.6</v>
      </c>
      <c r="D434" s="27">
        <v>1.5</v>
      </c>
      <c r="E434" s="27">
        <v>1.6</v>
      </c>
      <c r="F434" s="11">
        <v>2004</v>
      </c>
      <c r="G434" s="11" t="s">
        <v>8</v>
      </c>
      <c r="H434" s="14" t="str">
        <f>VLOOKUP(A434,'Data Key'!$A$1:$B$500,2,FALSE)</f>
        <v>Texas</v>
      </c>
      <c r="I434" s="14" t="str">
        <f t="shared" si="156"/>
        <v>TX-Texas</v>
      </c>
      <c r="J434" s="15">
        <f t="shared" si="157"/>
        <v>2736</v>
      </c>
      <c r="K434" s="15">
        <f t="shared" si="158"/>
        <v>1707303</v>
      </c>
      <c r="L434" s="16">
        <f t="shared" si="150"/>
        <v>5.9903530155238271E-5</v>
      </c>
      <c r="M434" s="17">
        <f t="shared" si="159"/>
        <v>1.5400599794489285</v>
      </c>
      <c r="N434" s="17">
        <f t="shared" si="160"/>
        <v>1.6598670397594051</v>
      </c>
      <c r="O434" s="16">
        <f t="shared" si="161"/>
        <v>4.0059979448928473E-2</v>
      </c>
      <c r="P434" s="16">
        <f t="shared" si="162"/>
        <v>5.9867039759404994E-2</v>
      </c>
      <c r="Q434" s="16">
        <f t="shared" si="173"/>
        <v>2634</v>
      </c>
      <c r="R434" s="16">
        <f t="shared" si="174"/>
        <v>2839</v>
      </c>
      <c r="S434" s="17">
        <f t="shared" si="163"/>
        <v>1.5403157471847133</v>
      </c>
      <c r="T434" s="17">
        <f t="shared" si="164"/>
        <v>1.6601960540081249</v>
      </c>
      <c r="U434" s="16">
        <f t="shared" si="165"/>
        <v>4.0315747184713313E-2</v>
      </c>
      <c r="V434" s="16">
        <f t="shared" si="166"/>
        <v>6.0196054008124777E-2</v>
      </c>
      <c r="W434" s="16">
        <f t="shared" si="151"/>
        <v>1.6010831208618454E-3</v>
      </c>
      <c r="X434" s="16">
        <f t="shared" si="152"/>
        <v>5.993484331857361E-5</v>
      </c>
      <c r="Y434" s="17">
        <f t="shared" si="167"/>
        <v>1.5411482775432719</v>
      </c>
      <c r="Z434" s="17">
        <f t="shared" si="168"/>
        <v>1.661017964180419</v>
      </c>
      <c r="AA434" s="16">
        <f t="shared" si="169"/>
        <v>4.1148277543271883E-2</v>
      </c>
      <c r="AB434" s="16">
        <f t="shared" si="170"/>
        <v>6.1017964180418938E-2</v>
      </c>
      <c r="AC434" s="16">
        <f t="shared" si="153"/>
        <v>204.89206880206871</v>
      </c>
      <c r="AD434" s="17">
        <f t="shared" si="154"/>
        <v>1.5414670504749393</v>
      </c>
      <c r="AE434" s="17">
        <f t="shared" si="155"/>
        <v>1.661283971919596</v>
      </c>
      <c r="AF434" s="16">
        <f t="shared" si="171"/>
        <v>4.146705047493926E-2</v>
      </c>
      <c r="AG434" s="16">
        <f t="shared" si="172"/>
        <v>6.1283971919595892E-2</v>
      </c>
    </row>
    <row r="435" spans="1:33" x14ac:dyDescent="0.25">
      <c r="A435" s="11" t="s">
        <v>23</v>
      </c>
      <c r="B435" s="12">
        <v>97080</v>
      </c>
      <c r="C435" s="11">
        <v>3</v>
      </c>
      <c r="D435" s="27">
        <v>2.6</v>
      </c>
      <c r="E435" s="27">
        <v>3.3</v>
      </c>
      <c r="F435" s="11">
        <v>2004</v>
      </c>
      <c r="G435" s="11" t="s">
        <v>8</v>
      </c>
      <c r="H435" s="14" t="str">
        <f>VLOOKUP(A435,'Data Key'!$A$1:$B$500,2,FALSE)</f>
        <v>Utah</v>
      </c>
      <c r="I435" s="14" t="str">
        <f t="shared" si="156"/>
        <v>UT-Utah</v>
      </c>
      <c r="J435" s="15">
        <f t="shared" si="157"/>
        <v>291</v>
      </c>
      <c r="K435" s="15">
        <f t="shared" si="158"/>
        <v>96789</v>
      </c>
      <c r="L435" s="16">
        <f t="shared" si="150"/>
        <v>3.4388476467743414E-4</v>
      </c>
      <c r="M435" s="17">
        <f t="shared" si="159"/>
        <v>2.6536430474362867</v>
      </c>
      <c r="N435" s="17">
        <f t="shared" si="160"/>
        <v>3.3414125767911549</v>
      </c>
      <c r="O435" s="16">
        <f t="shared" si="161"/>
        <v>5.3643047436286562E-2</v>
      </c>
      <c r="P435" s="16">
        <f t="shared" si="162"/>
        <v>4.1412576791155065E-2</v>
      </c>
      <c r="Q435" s="16">
        <f t="shared" si="173"/>
        <v>258</v>
      </c>
      <c r="R435" s="16">
        <f t="shared" si="174"/>
        <v>325</v>
      </c>
      <c r="S435" s="17">
        <f t="shared" si="163"/>
        <v>2.6576019777503088</v>
      </c>
      <c r="T435" s="17">
        <f t="shared" si="164"/>
        <v>3.3477544293366295</v>
      </c>
      <c r="U435" s="16">
        <f t="shared" si="165"/>
        <v>5.760197775030873E-2</v>
      </c>
      <c r="V435" s="16">
        <f t="shared" si="166"/>
        <v>4.7754429336629656E-2</v>
      </c>
      <c r="W435" s="16">
        <f t="shared" si="151"/>
        <v>3.0171934382571069E-3</v>
      </c>
      <c r="X435" s="16">
        <f t="shared" si="152"/>
        <v>3.4556072807440693E-4</v>
      </c>
      <c r="Y435" s="17">
        <f t="shared" si="167"/>
        <v>2.6716327101827</v>
      </c>
      <c r="Z435" s="17">
        <f t="shared" si="168"/>
        <v>3.3627541663315137</v>
      </c>
      <c r="AA435" s="16">
        <f t="shared" si="169"/>
        <v>7.1632710182699899E-2</v>
      </c>
      <c r="AB435" s="16">
        <f t="shared" si="170"/>
        <v>6.2754166331513872E-2</v>
      </c>
      <c r="AC435" s="16">
        <f t="shared" si="153"/>
        <v>66.821962374273681</v>
      </c>
      <c r="AD435" s="17">
        <f t="shared" si="154"/>
        <v>2.6781979814168828</v>
      </c>
      <c r="AE435" s="17">
        <f t="shared" si="155"/>
        <v>3.3664892703706375</v>
      </c>
      <c r="AF435" s="16">
        <f t="shared" si="171"/>
        <v>7.8197981416882723E-2</v>
      </c>
      <c r="AG435" s="16">
        <f t="shared" si="172"/>
        <v>6.6489270370637676E-2</v>
      </c>
    </row>
    <row r="436" spans="1:33" x14ac:dyDescent="0.25">
      <c r="A436" s="11" t="s">
        <v>55</v>
      </c>
      <c r="B436" s="12">
        <v>52366</v>
      </c>
      <c r="C436" s="11">
        <v>8.5</v>
      </c>
      <c r="D436" s="27">
        <v>7.7</v>
      </c>
      <c r="E436" s="27">
        <v>9.3000000000000007</v>
      </c>
      <c r="F436" s="11">
        <v>2004</v>
      </c>
      <c r="G436" s="11" t="s">
        <v>8</v>
      </c>
      <c r="H436" s="14" t="str">
        <f>VLOOKUP(A436,'Data Key'!$A$1:$B$500,2,FALSE)</f>
        <v>Vermont</v>
      </c>
      <c r="I436" s="14" t="str">
        <f t="shared" si="156"/>
        <v>VT-Vermont</v>
      </c>
      <c r="J436" s="15">
        <f t="shared" si="157"/>
        <v>445</v>
      </c>
      <c r="K436" s="15">
        <f t="shared" si="158"/>
        <v>51921</v>
      </c>
      <c r="L436" s="16">
        <f t="shared" si="150"/>
        <v>7.861863851547317E-4</v>
      </c>
      <c r="M436" s="17">
        <f t="shared" si="159"/>
        <v>7.7116939188593232</v>
      </c>
      <c r="N436" s="17">
        <f t="shared" si="160"/>
        <v>9.2840666891687871</v>
      </c>
      <c r="O436" s="16">
        <f t="shared" si="161"/>
        <v>1.1693918859323027E-2</v>
      </c>
      <c r="P436" s="16">
        <f t="shared" si="162"/>
        <v>1.5933310831213632E-2</v>
      </c>
      <c r="Q436" s="16">
        <f t="shared" si="173"/>
        <v>404</v>
      </c>
      <c r="R436" s="16">
        <f t="shared" si="174"/>
        <v>487</v>
      </c>
      <c r="S436" s="17">
        <f t="shared" si="163"/>
        <v>7.7149295344307376</v>
      </c>
      <c r="T436" s="17">
        <f t="shared" si="164"/>
        <v>9.2999274338311118</v>
      </c>
      <c r="U436" s="16">
        <f t="shared" si="165"/>
        <v>1.4929534430737412E-2</v>
      </c>
      <c r="V436" s="16">
        <f t="shared" si="166"/>
        <v>7.2566168888954508E-5</v>
      </c>
      <c r="W436" s="16">
        <f t="shared" si="151"/>
        <v>8.533933213484491E-3</v>
      </c>
      <c r="X436" s="16">
        <f t="shared" si="152"/>
        <v>7.8863353000239273E-4</v>
      </c>
      <c r="Y436" s="17">
        <f t="shared" si="167"/>
        <v>7.7452996834820977</v>
      </c>
      <c r="Z436" s="17">
        <f t="shared" si="168"/>
        <v>9.3225667434868846</v>
      </c>
      <c r="AA436" s="16">
        <f t="shared" si="169"/>
        <v>4.5299683482097564E-2</v>
      </c>
      <c r="AB436" s="16">
        <f t="shared" si="170"/>
        <v>2.2566743486883922E-2</v>
      </c>
      <c r="AC436" s="16">
        <f t="shared" si="153"/>
        <v>82.382609298501094</v>
      </c>
      <c r="AD436" s="17">
        <f t="shared" si="154"/>
        <v>7.7569344005083867</v>
      </c>
      <c r="AE436" s="17">
        <f t="shared" si="155"/>
        <v>9.3300269859285638</v>
      </c>
      <c r="AF436" s="16">
        <f t="shared" si="171"/>
        <v>5.6934400508386496E-2</v>
      </c>
      <c r="AG436" s="16">
        <f t="shared" si="172"/>
        <v>3.0026985928563121E-2</v>
      </c>
    </row>
    <row r="437" spans="1:33" x14ac:dyDescent="0.25">
      <c r="A437" s="11" t="s">
        <v>54</v>
      </c>
      <c r="B437" s="12">
        <v>338551</v>
      </c>
      <c r="C437" s="11">
        <v>3</v>
      </c>
      <c r="D437" s="27">
        <v>2.8</v>
      </c>
      <c r="E437" s="27">
        <v>3.2</v>
      </c>
      <c r="F437" s="11">
        <v>2004</v>
      </c>
      <c r="G437" s="11" t="s">
        <v>8</v>
      </c>
      <c r="H437" s="14" t="str">
        <f>VLOOKUP(A437,'Data Key'!$A$1:$B$500,2,FALSE)</f>
        <v>Virginia</v>
      </c>
      <c r="I437" s="14" t="str">
        <f t="shared" si="156"/>
        <v>VA-Virginia</v>
      </c>
      <c r="J437" s="15">
        <f t="shared" si="157"/>
        <v>1016</v>
      </c>
      <c r="K437" s="15">
        <f t="shared" si="158"/>
        <v>337535</v>
      </c>
      <c r="L437" s="16">
        <f t="shared" si="150"/>
        <v>1.8425454100581313E-4</v>
      </c>
      <c r="M437" s="17">
        <f t="shared" si="159"/>
        <v>2.816770415352313</v>
      </c>
      <c r="N437" s="17">
        <f t="shared" si="160"/>
        <v>3.1852794973639393</v>
      </c>
      <c r="O437" s="16">
        <f t="shared" si="161"/>
        <v>1.6770415352313162E-2</v>
      </c>
      <c r="P437" s="16">
        <f t="shared" si="162"/>
        <v>1.4720502636060839E-2</v>
      </c>
      <c r="Q437" s="16">
        <f t="shared" si="173"/>
        <v>954</v>
      </c>
      <c r="R437" s="16">
        <f t="shared" si="174"/>
        <v>1078</v>
      </c>
      <c r="S437" s="17">
        <f t="shared" si="163"/>
        <v>2.8178915436669807</v>
      </c>
      <c r="T437" s="17">
        <f t="shared" si="164"/>
        <v>3.1841583690492716</v>
      </c>
      <c r="U437" s="16">
        <f t="shared" si="165"/>
        <v>1.7891543666980869E-2</v>
      </c>
      <c r="V437" s="16">
        <f t="shared" si="166"/>
        <v>1.5841630950728547E-2</v>
      </c>
      <c r="W437" s="16">
        <f t="shared" si="151"/>
        <v>3.0066642232146582E-3</v>
      </c>
      <c r="X437" s="16">
        <f t="shared" si="152"/>
        <v>1.8451220440791389E-4</v>
      </c>
      <c r="Y437" s="17">
        <f t="shared" si="167"/>
        <v>2.8221520188067446</v>
      </c>
      <c r="Z437" s="17">
        <f t="shared" si="168"/>
        <v>3.191176427622572</v>
      </c>
      <c r="AA437" s="16">
        <f t="shared" si="169"/>
        <v>2.2152018806744778E-2</v>
      </c>
      <c r="AB437" s="16">
        <f t="shared" si="170"/>
        <v>8.823572377428146E-3</v>
      </c>
      <c r="AC437" s="16">
        <f t="shared" si="153"/>
        <v>124.7876499105483</v>
      </c>
      <c r="AD437" s="17">
        <f t="shared" si="154"/>
        <v>2.8238465010146867</v>
      </c>
      <c r="AE437" s="17">
        <f t="shared" si="155"/>
        <v>3.1924356766201591</v>
      </c>
      <c r="AF437" s="16">
        <f t="shared" si="171"/>
        <v>2.3846501014686883E-2</v>
      </c>
      <c r="AG437" s="16">
        <f t="shared" si="172"/>
        <v>7.5643233798410314E-3</v>
      </c>
    </row>
    <row r="438" spans="1:33" x14ac:dyDescent="0.25">
      <c r="A438" s="11" t="s">
        <v>39</v>
      </c>
      <c r="B438" s="12">
        <v>472691</v>
      </c>
      <c r="C438" s="11">
        <v>1.6</v>
      </c>
      <c r="D438" s="27">
        <v>1.5</v>
      </c>
      <c r="E438" s="27">
        <v>1.7</v>
      </c>
      <c r="F438" s="11">
        <v>2004</v>
      </c>
      <c r="G438" s="11" t="s">
        <v>8</v>
      </c>
      <c r="H438" s="14" t="str">
        <f>VLOOKUP(A438,'Data Key'!$A$1:$B$500,2,FALSE)</f>
        <v>Washington</v>
      </c>
      <c r="I438" s="14" t="str">
        <f t="shared" si="156"/>
        <v>WA-Washington</v>
      </c>
      <c r="J438" s="15">
        <f t="shared" si="157"/>
        <v>756</v>
      </c>
      <c r="K438" s="15">
        <f t="shared" si="158"/>
        <v>471935</v>
      </c>
      <c r="L438" s="16">
        <f t="shared" si="150"/>
        <v>1.1391583086394058E-4</v>
      </c>
      <c r="M438" s="17">
        <f t="shared" si="159"/>
        <v>1.4854376579903004</v>
      </c>
      <c r="N438" s="17">
        <f t="shared" si="160"/>
        <v>1.7132693197181814</v>
      </c>
      <c r="O438" s="16">
        <f t="shared" si="161"/>
        <v>1.4562342009699636E-2</v>
      </c>
      <c r="P438" s="16">
        <f t="shared" si="162"/>
        <v>1.326931971818146E-2</v>
      </c>
      <c r="Q438" s="16">
        <f t="shared" si="173"/>
        <v>703</v>
      </c>
      <c r="R438" s="16">
        <f t="shared" si="174"/>
        <v>811</v>
      </c>
      <c r="S438" s="17">
        <f t="shared" si="163"/>
        <v>1.4872295008790097</v>
      </c>
      <c r="T438" s="17">
        <f t="shared" si="164"/>
        <v>1.7157085707153299</v>
      </c>
      <c r="U438" s="16">
        <f t="shared" si="165"/>
        <v>1.2770499120990264E-2</v>
      </c>
      <c r="V438" s="16">
        <f t="shared" si="166"/>
        <v>1.5708570715329939E-2</v>
      </c>
      <c r="W438" s="16">
        <f t="shared" si="151"/>
        <v>1.6034038515657762E-3</v>
      </c>
      <c r="X438" s="16">
        <f t="shared" si="152"/>
        <v>1.1413118319189082E-4</v>
      </c>
      <c r="Y438" s="17">
        <f t="shared" si="167"/>
        <v>1.4892726683738853</v>
      </c>
      <c r="Z438" s="17">
        <f t="shared" si="168"/>
        <v>1.717535034757667</v>
      </c>
      <c r="AA438" s="16">
        <f t="shared" si="169"/>
        <v>1.0727331626114722E-2</v>
      </c>
      <c r="AB438" s="16">
        <f t="shared" si="170"/>
        <v>1.7535034757667045E-2</v>
      </c>
      <c r="AC438" s="16">
        <f t="shared" si="153"/>
        <v>107.72692757694846</v>
      </c>
      <c r="AD438" s="17">
        <f t="shared" si="154"/>
        <v>1.4905118563331119</v>
      </c>
      <c r="AE438" s="17">
        <f t="shared" si="155"/>
        <v>1.7184113765489106</v>
      </c>
      <c r="AF438" s="16">
        <f t="shared" si="171"/>
        <v>9.4881436668881047E-3</v>
      </c>
      <c r="AG438" s="16">
        <f t="shared" si="172"/>
        <v>1.8411376548910674E-2</v>
      </c>
    </row>
    <row r="439" spans="1:33" x14ac:dyDescent="0.25">
      <c r="A439" s="11" t="s">
        <v>16</v>
      </c>
      <c r="B439" s="12">
        <v>142482</v>
      </c>
      <c r="C439" s="11">
        <v>6.4</v>
      </c>
      <c r="D439" s="27">
        <v>6</v>
      </c>
      <c r="E439" s="27">
        <v>6.8</v>
      </c>
      <c r="F439" s="11">
        <v>2004</v>
      </c>
      <c r="G439" s="11" t="s">
        <v>8</v>
      </c>
      <c r="H439" s="14" t="str">
        <f>VLOOKUP(A439,'Data Key'!$A$1:$B$500,2,FALSE)</f>
        <v>West Virginia</v>
      </c>
      <c r="I439" s="14" t="str">
        <f t="shared" si="156"/>
        <v>WV-West Virginia</v>
      </c>
      <c r="J439" s="15">
        <f t="shared" si="157"/>
        <v>912</v>
      </c>
      <c r="K439" s="15">
        <f t="shared" si="158"/>
        <v>141570</v>
      </c>
      <c r="L439" s="16">
        <f t="shared" si="150"/>
        <v>4.140865480138759E-4</v>
      </c>
      <c r="M439" s="17">
        <f t="shared" si="159"/>
        <v>5.9867219751679999</v>
      </c>
      <c r="N439" s="17">
        <f t="shared" si="160"/>
        <v>6.8148950711957514</v>
      </c>
      <c r="O439" s="16">
        <f t="shared" si="161"/>
        <v>1.3278024832000135E-2</v>
      </c>
      <c r="P439" s="16">
        <f t="shared" si="162"/>
        <v>1.4895071195751619E-2</v>
      </c>
      <c r="Q439" s="16">
        <f t="shared" si="173"/>
        <v>853</v>
      </c>
      <c r="R439" s="16">
        <f t="shared" si="174"/>
        <v>971</v>
      </c>
      <c r="S439" s="17">
        <f t="shared" si="163"/>
        <v>5.9867211296865568</v>
      </c>
      <c r="T439" s="17">
        <f t="shared" si="164"/>
        <v>6.8148959166771945</v>
      </c>
      <c r="U439" s="16">
        <f t="shared" si="165"/>
        <v>1.3278870313443214E-2</v>
      </c>
      <c r="V439" s="16">
        <f t="shared" si="166"/>
        <v>1.4895916677194698E-2</v>
      </c>
      <c r="W439" s="16">
        <f t="shared" si="151"/>
        <v>6.4141160978052397E-3</v>
      </c>
      <c r="X439" s="16">
        <f t="shared" si="152"/>
        <v>4.1472196316663532E-4</v>
      </c>
      <c r="Y439" s="17">
        <f t="shared" si="167"/>
        <v>5.9993941346386039</v>
      </c>
      <c r="Z439" s="17">
        <f t="shared" si="168"/>
        <v>6.8288380609718757</v>
      </c>
      <c r="AA439" s="16">
        <f t="shared" si="169"/>
        <v>6.0586536139606295E-4</v>
      </c>
      <c r="AB439" s="16">
        <f t="shared" si="170"/>
        <v>2.8838060971875912E-2</v>
      </c>
      <c r="AC439" s="16">
        <f t="shared" si="153"/>
        <v>118.03014595940117</v>
      </c>
      <c r="AD439" s="17">
        <f t="shared" si="154"/>
        <v>6.003443203006694</v>
      </c>
      <c r="AE439" s="17">
        <f t="shared" si="155"/>
        <v>6.8318072337831319</v>
      </c>
      <c r="AF439" s="16">
        <f t="shared" si="171"/>
        <v>3.4432030066939845E-3</v>
      </c>
      <c r="AG439" s="16">
        <f t="shared" si="172"/>
        <v>3.1807233783132105E-2</v>
      </c>
    </row>
    <row r="440" spans="1:33" x14ac:dyDescent="0.25">
      <c r="A440" s="11" t="s">
        <v>24</v>
      </c>
      <c r="B440" s="12">
        <v>307314</v>
      </c>
      <c r="C440" s="11">
        <v>5.0999999999999996</v>
      </c>
      <c r="D440" s="27">
        <v>4.9000000000000004</v>
      </c>
      <c r="E440" s="27">
        <v>5.4</v>
      </c>
      <c r="F440" s="11">
        <v>2004</v>
      </c>
      <c r="G440" s="11" t="s">
        <v>8</v>
      </c>
      <c r="H440" s="14" t="str">
        <f>VLOOKUP(A440,'Data Key'!$A$1:$B$500,2,FALSE)</f>
        <v>Wisconsin</v>
      </c>
      <c r="I440" s="14" t="str">
        <f t="shared" si="156"/>
        <v>WI-Wisconsin</v>
      </c>
      <c r="J440" s="15">
        <f t="shared" si="157"/>
        <v>1567</v>
      </c>
      <c r="K440" s="15">
        <f t="shared" si="158"/>
        <v>305747</v>
      </c>
      <c r="L440" s="16">
        <f t="shared" si="150"/>
        <v>2.518199731656284E-4</v>
      </c>
      <c r="M440" s="17">
        <f t="shared" si="159"/>
        <v>4.8471992709950671</v>
      </c>
      <c r="N440" s="17">
        <f t="shared" si="160"/>
        <v>5.3508392173263237</v>
      </c>
      <c r="O440" s="16">
        <f t="shared" si="161"/>
        <v>5.2800729004933267E-2</v>
      </c>
      <c r="P440" s="16">
        <f t="shared" si="162"/>
        <v>4.9160782673676628E-2</v>
      </c>
      <c r="Q440" s="16">
        <f t="shared" si="173"/>
        <v>1490</v>
      </c>
      <c r="R440" s="16">
        <f t="shared" si="174"/>
        <v>1645</v>
      </c>
      <c r="S440" s="17">
        <f t="shared" si="163"/>
        <v>4.8484611830245283</v>
      </c>
      <c r="T440" s="17">
        <f t="shared" si="164"/>
        <v>5.352831306090839</v>
      </c>
      <c r="U440" s="16">
        <f t="shared" si="165"/>
        <v>5.1538816975472024E-2</v>
      </c>
      <c r="V440" s="16">
        <f t="shared" si="166"/>
        <v>4.7168693909161341E-2</v>
      </c>
      <c r="W440" s="16">
        <f t="shared" si="151"/>
        <v>5.105205483556593E-3</v>
      </c>
      <c r="X440" s="16">
        <f t="shared" si="152"/>
        <v>2.5204625262106992E-4</v>
      </c>
      <c r="Y440" s="17">
        <f t="shared" si="167"/>
        <v>4.8531592309355238</v>
      </c>
      <c r="Z440" s="17">
        <f t="shared" si="168"/>
        <v>5.3572517361776626</v>
      </c>
      <c r="AA440" s="16">
        <f t="shared" si="169"/>
        <v>4.684076906447654E-2</v>
      </c>
      <c r="AB440" s="16">
        <f t="shared" si="170"/>
        <v>4.2748263822337762E-2</v>
      </c>
      <c r="AC440" s="16">
        <f t="shared" si="153"/>
        <v>154.79870988996876</v>
      </c>
      <c r="AD440" s="17">
        <f t="shared" si="154"/>
        <v>4.854978049379822</v>
      </c>
      <c r="AE440" s="17">
        <f t="shared" si="155"/>
        <v>5.358686877852481</v>
      </c>
      <c r="AF440" s="16">
        <f t="shared" si="171"/>
        <v>4.502195062017833E-2</v>
      </c>
      <c r="AG440" s="16">
        <f t="shared" si="172"/>
        <v>4.1313122147519366E-2</v>
      </c>
    </row>
    <row r="441" spans="1:33" x14ac:dyDescent="0.25">
      <c r="A441" s="11" t="s">
        <v>40</v>
      </c>
      <c r="B441" s="12">
        <v>33643</v>
      </c>
      <c r="C441" s="11">
        <v>3.2</v>
      </c>
      <c r="D441" s="27">
        <v>2.7</v>
      </c>
      <c r="E441" s="27">
        <v>3.9</v>
      </c>
      <c r="F441" s="11">
        <v>2004</v>
      </c>
      <c r="G441" s="11" t="s">
        <v>8</v>
      </c>
      <c r="H441" s="14" t="str">
        <f>VLOOKUP(A441,'Data Key'!$A$1:$B$500,2,FALSE)</f>
        <v>Wyoming</v>
      </c>
      <c r="I441" s="14" t="str">
        <f t="shared" si="156"/>
        <v>WY-Wyoming</v>
      </c>
      <c r="J441" s="15">
        <f t="shared" si="157"/>
        <v>108</v>
      </c>
      <c r="K441" s="15">
        <f t="shared" si="158"/>
        <v>33535</v>
      </c>
      <c r="L441" s="16">
        <f t="shared" si="150"/>
        <v>6.0445928170085688E-4</v>
      </c>
      <c r="M441" s="17">
        <f t="shared" si="159"/>
        <v>2.6057181697749328</v>
      </c>
      <c r="N441" s="17">
        <f t="shared" si="160"/>
        <v>3.8146367331766466</v>
      </c>
      <c r="O441" s="16">
        <f t="shared" si="161"/>
        <v>9.428183022506742E-2</v>
      </c>
      <c r="P441" s="16">
        <f t="shared" si="162"/>
        <v>8.5363266823353268E-2</v>
      </c>
      <c r="Q441" s="16">
        <f t="shared" si="173"/>
        <v>88</v>
      </c>
      <c r="R441" s="16">
        <f t="shared" si="174"/>
        <v>128</v>
      </c>
      <c r="S441" s="17">
        <f t="shared" si="163"/>
        <v>2.6157001456469398</v>
      </c>
      <c r="T441" s="17">
        <f t="shared" si="164"/>
        <v>3.8046547573046401</v>
      </c>
      <c r="U441" s="16">
        <f t="shared" si="165"/>
        <v>8.4299854353060422E-2</v>
      </c>
      <c r="V441" s="16">
        <f t="shared" si="166"/>
        <v>9.5345242695359822E-2</v>
      </c>
      <c r="W441" s="16">
        <f t="shared" si="151"/>
        <v>3.2668959297375826E-3</v>
      </c>
      <c r="X441" s="16">
        <f t="shared" si="152"/>
        <v>6.1235542322873166E-4</v>
      </c>
      <c r="Y441" s="17">
        <f t="shared" si="167"/>
        <v>2.6545405065088508</v>
      </c>
      <c r="Z441" s="17">
        <f t="shared" si="168"/>
        <v>3.8792513529663144</v>
      </c>
      <c r="AA441" s="16">
        <f t="shared" si="169"/>
        <v>4.5459493491149416E-2</v>
      </c>
      <c r="AB441" s="16">
        <f t="shared" si="170"/>
        <v>2.0748647033685508E-2</v>
      </c>
      <c r="AC441" s="16">
        <f t="shared" si="153"/>
        <v>40.759121548263728</v>
      </c>
      <c r="AD441" s="17">
        <f t="shared" si="154"/>
        <v>2.6760660059700925</v>
      </c>
      <c r="AE441" s="17">
        <f t="shared" si="155"/>
        <v>3.8874463252237592</v>
      </c>
      <c r="AF441" s="16">
        <f t="shared" si="171"/>
        <v>2.3933994029907701E-2</v>
      </c>
      <c r="AG441" s="16">
        <f t="shared" si="172"/>
        <v>1.2553674776240697E-2</v>
      </c>
    </row>
    <row r="442" spans="1:33" x14ac:dyDescent="0.25">
      <c r="A442" s="11" t="s">
        <v>17</v>
      </c>
      <c r="B442" s="12">
        <v>330980</v>
      </c>
      <c r="C442" s="11">
        <v>19.8</v>
      </c>
      <c r="D442" s="27">
        <v>19.399999999999999</v>
      </c>
      <c r="E442" s="27">
        <v>20.3</v>
      </c>
      <c r="F442" s="11">
        <v>2005</v>
      </c>
      <c r="G442" s="11" t="s">
        <v>8</v>
      </c>
      <c r="H442" s="14" t="str">
        <f>VLOOKUP(A442,'Data Key'!$A$1:$B$500,2,FALSE)</f>
        <v>Alabama</v>
      </c>
      <c r="I442" s="14" t="str">
        <f t="shared" si="156"/>
        <v>AL-Alabama</v>
      </c>
      <c r="J442" s="15">
        <f t="shared" si="157"/>
        <v>6553</v>
      </c>
      <c r="K442" s="15">
        <f t="shared" si="158"/>
        <v>324427</v>
      </c>
      <c r="L442" s="16">
        <f t="shared" si="150"/>
        <v>4.7459596645420596E-4</v>
      </c>
      <c r="M442" s="17">
        <f t="shared" si="159"/>
        <v>19.324183415985821</v>
      </c>
      <c r="N442" s="17">
        <f t="shared" si="160"/>
        <v>20.273375348894234</v>
      </c>
      <c r="O442" s="16">
        <f t="shared" si="161"/>
        <v>7.5816584014177124E-2</v>
      </c>
      <c r="P442" s="16">
        <f t="shared" si="162"/>
        <v>2.6624651105766617E-2</v>
      </c>
      <c r="Q442" s="16">
        <f t="shared" si="173"/>
        <v>6397</v>
      </c>
      <c r="R442" s="16">
        <f t="shared" si="174"/>
        <v>6711</v>
      </c>
      <c r="S442" s="17">
        <f t="shared" si="163"/>
        <v>19.327451809777024</v>
      </c>
      <c r="T442" s="17">
        <f t="shared" si="164"/>
        <v>20.276149616291015</v>
      </c>
      <c r="U442" s="16">
        <f t="shared" si="165"/>
        <v>7.254819022297454E-2</v>
      </c>
      <c r="V442" s="16">
        <f t="shared" si="166"/>
        <v>2.3850383708985845E-2</v>
      </c>
      <c r="W442" s="16">
        <f t="shared" si="151"/>
        <v>1.9804352685373845E-2</v>
      </c>
      <c r="X442" s="16">
        <f t="shared" si="152"/>
        <v>4.746913747034941E-4</v>
      </c>
      <c r="Y442" s="17">
        <f t="shared" si="167"/>
        <v>19.329661310670353</v>
      </c>
      <c r="Z442" s="17">
        <f t="shared" si="168"/>
        <v>20.279044060077339</v>
      </c>
      <c r="AA442" s="16">
        <f t="shared" si="169"/>
        <v>7.0338689329645376E-2</v>
      </c>
      <c r="AB442" s="16">
        <f t="shared" si="170"/>
        <v>2.0955939922661315E-2</v>
      </c>
      <c r="AC442" s="16">
        <f t="shared" si="153"/>
        <v>314.17528818768307</v>
      </c>
      <c r="AD442" s="17">
        <f t="shared" si="154"/>
        <v>19.331255136551896</v>
      </c>
      <c r="AE442" s="17">
        <f t="shared" si="155"/>
        <v>20.28047152972368</v>
      </c>
      <c r="AF442" s="16">
        <f t="shared" si="171"/>
        <v>6.8744863448102933E-2</v>
      </c>
      <c r="AG442" s="16">
        <f t="shared" si="172"/>
        <v>1.952847027632032E-2</v>
      </c>
    </row>
    <row r="443" spans="1:33" x14ac:dyDescent="0.25">
      <c r="A443" s="11" t="s">
        <v>41</v>
      </c>
      <c r="B443" s="12">
        <v>60366</v>
      </c>
      <c r="C443" s="11">
        <v>5.3</v>
      </c>
      <c r="D443" s="27">
        <v>4.7</v>
      </c>
      <c r="E443" s="27">
        <v>5.9</v>
      </c>
      <c r="F443" s="11">
        <v>2005</v>
      </c>
      <c r="G443" s="11" t="s">
        <v>8</v>
      </c>
      <c r="H443" s="14" t="str">
        <f>VLOOKUP(A443,'Data Key'!$A$1:$B$500,2,FALSE)</f>
        <v>Alaska</v>
      </c>
      <c r="I443" s="14" t="str">
        <f t="shared" si="156"/>
        <v>AK-Alaska</v>
      </c>
      <c r="J443" s="15">
        <f t="shared" si="157"/>
        <v>320</v>
      </c>
      <c r="K443" s="15">
        <f t="shared" si="158"/>
        <v>60046</v>
      </c>
      <c r="L443" s="16">
        <f t="shared" si="150"/>
        <v>5.7926397757165037E-4</v>
      </c>
      <c r="M443" s="17">
        <f t="shared" si="159"/>
        <v>4.7217332725360261</v>
      </c>
      <c r="N443" s="17">
        <f t="shared" si="160"/>
        <v>5.8802612276793269</v>
      </c>
      <c r="O443" s="16">
        <f t="shared" si="161"/>
        <v>2.1733272536025972E-2</v>
      </c>
      <c r="P443" s="16">
        <f t="shared" si="162"/>
        <v>1.9738772320673448E-2</v>
      </c>
      <c r="Q443" s="16">
        <f t="shared" si="173"/>
        <v>285</v>
      </c>
      <c r="R443" s="16">
        <f t="shared" si="174"/>
        <v>355</v>
      </c>
      <c r="S443" s="17">
        <f t="shared" si="163"/>
        <v>4.7212006758771494</v>
      </c>
      <c r="T443" s="17">
        <f t="shared" si="164"/>
        <v>5.8807938243382036</v>
      </c>
      <c r="U443" s="16">
        <f t="shared" si="165"/>
        <v>2.1200675877149244E-2</v>
      </c>
      <c r="V443" s="16">
        <f t="shared" si="166"/>
        <v>1.9206175661796721E-2</v>
      </c>
      <c r="W443" s="16">
        <f t="shared" si="151"/>
        <v>5.3324759785883281E-3</v>
      </c>
      <c r="X443" s="16">
        <f t="shared" si="152"/>
        <v>5.8180576316844133E-4</v>
      </c>
      <c r="Y443" s="17">
        <f t="shared" si="167"/>
        <v>4.7506702154198868</v>
      </c>
      <c r="Z443" s="17">
        <f t="shared" si="168"/>
        <v>5.9142817417567697</v>
      </c>
      <c r="AA443" s="16">
        <f t="shared" si="169"/>
        <v>5.0670215419886588E-2</v>
      </c>
      <c r="AB443" s="16">
        <f t="shared" si="170"/>
        <v>1.4281741756769328E-2</v>
      </c>
      <c r="AC443" s="16">
        <f t="shared" si="153"/>
        <v>69.986835970396257</v>
      </c>
      <c r="AD443" s="17">
        <f t="shared" si="154"/>
        <v>4.7611076073672995</v>
      </c>
      <c r="AE443" s="17">
        <f t="shared" si="155"/>
        <v>5.920408912111248</v>
      </c>
      <c r="AF443" s="16">
        <f t="shared" si="171"/>
        <v>6.1107607367299366E-2</v>
      </c>
      <c r="AG443" s="16">
        <f t="shared" si="172"/>
        <v>2.0408912111247623E-2</v>
      </c>
    </row>
    <row r="444" spans="1:33" x14ac:dyDescent="0.25">
      <c r="A444" s="11" t="s">
        <v>11</v>
      </c>
      <c r="B444" s="12">
        <v>475755</v>
      </c>
      <c r="C444" s="11">
        <v>4.9000000000000004</v>
      </c>
      <c r="D444" s="27">
        <v>4.7</v>
      </c>
      <c r="E444" s="27">
        <v>5.0999999999999996</v>
      </c>
      <c r="F444" s="11">
        <v>2005</v>
      </c>
      <c r="G444" s="11" t="s">
        <v>8</v>
      </c>
      <c r="H444" s="14" t="str">
        <f>VLOOKUP(A444,'Data Key'!$A$1:$B$500,2,FALSE)</f>
        <v>Arizona</v>
      </c>
      <c r="I444" s="14" t="str">
        <f t="shared" si="156"/>
        <v>AZ-Arizona</v>
      </c>
      <c r="J444" s="15">
        <f t="shared" si="157"/>
        <v>2331</v>
      </c>
      <c r="K444" s="15">
        <f t="shared" si="158"/>
        <v>473424</v>
      </c>
      <c r="L444" s="16">
        <f t="shared" si="150"/>
        <v>1.9841263335639464E-4</v>
      </c>
      <c r="M444" s="17">
        <f t="shared" si="159"/>
        <v>4.7011680331631371</v>
      </c>
      <c r="N444" s="17">
        <f t="shared" si="160"/>
        <v>5.0979932998759265</v>
      </c>
      <c r="O444" s="16">
        <f t="shared" si="161"/>
        <v>1.1680331631369612E-3</v>
      </c>
      <c r="P444" s="16">
        <f t="shared" si="162"/>
        <v>2.006700124073113E-3</v>
      </c>
      <c r="Q444" s="16">
        <f t="shared" si="173"/>
        <v>2237</v>
      </c>
      <c r="R444" s="16">
        <f t="shared" si="174"/>
        <v>2426</v>
      </c>
      <c r="S444" s="17">
        <f t="shared" si="163"/>
        <v>4.701999978980778</v>
      </c>
      <c r="T444" s="17">
        <f t="shared" si="164"/>
        <v>5.0992632762661456</v>
      </c>
      <c r="U444" s="16">
        <f t="shared" si="165"/>
        <v>1.9999789807778612E-3</v>
      </c>
      <c r="V444" s="16">
        <f t="shared" si="166"/>
        <v>7.3672373385402778E-4</v>
      </c>
      <c r="W444" s="16">
        <f t="shared" si="151"/>
        <v>4.9035782966363912E-3</v>
      </c>
      <c r="X444" s="16">
        <f t="shared" si="152"/>
        <v>1.9853261182768689E-4</v>
      </c>
      <c r="Y444" s="17">
        <f t="shared" si="167"/>
        <v>4.7050456848087041</v>
      </c>
      <c r="Z444" s="17">
        <f t="shared" si="168"/>
        <v>5.1021109084640779</v>
      </c>
      <c r="AA444" s="16">
        <f t="shared" si="169"/>
        <v>5.0456848087039319E-3</v>
      </c>
      <c r="AB444" s="16">
        <f t="shared" si="170"/>
        <v>2.1109084640782427E-3</v>
      </c>
      <c r="AC444" s="16">
        <f t="shared" si="153"/>
        <v>188.81053783098869</v>
      </c>
      <c r="AD444" s="17">
        <f t="shared" si="154"/>
        <v>4.7061983202022137</v>
      </c>
      <c r="AE444" s="17">
        <f t="shared" si="155"/>
        <v>5.1030601783067064</v>
      </c>
      <c r="AF444" s="16">
        <f t="shared" si="171"/>
        <v>6.1983202022135586E-3</v>
      </c>
      <c r="AG444" s="16">
        <f t="shared" si="172"/>
        <v>3.0601783067067956E-3</v>
      </c>
    </row>
    <row r="445" spans="1:33" x14ac:dyDescent="0.25">
      <c r="A445" s="11" t="s">
        <v>18</v>
      </c>
      <c r="B445" s="12">
        <v>317561</v>
      </c>
      <c r="C445" s="11">
        <v>4.5</v>
      </c>
      <c r="D445" s="27">
        <v>4.2</v>
      </c>
      <c r="E445" s="27">
        <v>4.7</v>
      </c>
      <c r="F445" s="11">
        <v>2005</v>
      </c>
      <c r="G445" s="11" t="s">
        <v>8</v>
      </c>
      <c r="H445" s="14" t="str">
        <f>VLOOKUP(A445,'Data Key'!$A$1:$B$500,2,FALSE)</f>
        <v>Arkansas</v>
      </c>
      <c r="I445" s="14" t="str">
        <f t="shared" si="156"/>
        <v>AR-Arkansas</v>
      </c>
      <c r="J445" s="15">
        <f t="shared" si="157"/>
        <v>1429</v>
      </c>
      <c r="K445" s="15">
        <f t="shared" si="158"/>
        <v>316132</v>
      </c>
      <c r="L445" s="16">
        <f t="shared" si="150"/>
        <v>2.3278644796022037E-4</v>
      </c>
      <c r="M445" s="17">
        <f t="shared" si="159"/>
        <v>4.2671364015080702</v>
      </c>
      <c r="N445" s="17">
        <f t="shared" si="160"/>
        <v>4.732709297428511</v>
      </c>
      <c r="O445" s="16">
        <f t="shared" si="161"/>
        <v>6.7136401508069987E-2</v>
      </c>
      <c r="P445" s="16">
        <f t="shared" si="162"/>
        <v>3.2709297428510808E-2</v>
      </c>
      <c r="Q445" s="16">
        <f t="shared" si="173"/>
        <v>1356</v>
      </c>
      <c r="R445" s="16">
        <f t="shared" si="174"/>
        <v>1503</v>
      </c>
      <c r="S445" s="17">
        <f t="shared" si="163"/>
        <v>4.2700457549888053</v>
      </c>
      <c r="T445" s="17">
        <f t="shared" si="164"/>
        <v>4.7329489452420166</v>
      </c>
      <c r="U445" s="16">
        <f t="shared" si="165"/>
        <v>7.0045754988805164E-2</v>
      </c>
      <c r="V445" s="16">
        <f t="shared" si="166"/>
        <v>3.2948945242016414E-2</v>
      </c>
      <c r="W445" s="16">
        <f t="shared" si="151"/>
        <v>4.5059167218796077E-3</v>
      </c>
      <c r="X445" s="16">
        <f t="shared" si="152"/>
        <v>2.3301642229653146E-4</v>
      </c>
      <c r="Y445" s="17">
        <f t="shared" si="167"/>
        <v>4.2729002995830765</v>
      </c>
      <c r="Z445" s="17">
        <f t="shared" si="168"/>
        <v>4.7389331441761389</v>
      </c>
      <c r="AA445" s="16">
        <f t="shared" si="169"/>
        <v>7.2900299583076311E-2</v>
      </c>
      <c r="AB445" s="16">
        <f t="shared" si="170"/>
        <v>3.893314417613869E-2</v>
      </c>
      <c r="AC445" s="16">
        <f t="shared" si="153"/>
        <v>147.87194909976077</v>
      </c>
      <c r="AD445" s="17">
        <f t="shared" si="154"/>
        <v>4.2746695403196719</v>
      </c>
      <c r="AE445" s="17">
        <f t="shared" si="155"/>
        <v>4.7403128666415375</v>
      </c>
      <c r="AF445" s="16">
        <f t="shared" si="171"/>
        <v>7.4669540319671768E-2</v>
      </c>
      <c r="AG445" s="16">
        <f t="shared" si="172"/>
        <v>4.0312866641537326E-2</v>
      </c>
    </row>
    <row r="446" spans="1:33" x14ac:dyDescent="0.25">
      <c r="A446" s="11" t="s">
        <v>42</v>
      </c>
      <c r="B446" s="12">
        <v>2832737</v>
      </c>
      <c r="C446" s="11">
        <v>2.5</v>
      </c>
      <c r="D446" s="27">
        <v>2.4</v>
      </c>
      <c r="E446" s="27">
        <v>2.6</v>
      </c>
      <c r="F446" s="11">
        <v>2005</v>
      </c>
      <c r="G446" s="11" t="s">
        <v>8</v>
      </c>
      <c r="H446" s="14" t="str">
        <f>VLOOKUP(A446,'Data Key'!$A$1:$B$500,2,FALSE)</f>
        <v>California</v>
      </c>
      <c r="I446" s="14" t="str">
        <f t="shared" si="156"/>
        <v>CA-California</v>
      </c>
      <c r="J446" s="15">
        <f t="shared" si="157"/>
        <v>7082</v>
      </c>
      <c r="K446" s="15">
        <f t="shared" si="158"/>
        <v>2825655</v>
      </c>
      <c r="L446" s="16">
        <f t="shared" si="150"/>
        <v>5.8153550755753927E-5</v>
      </c>
      <c r="M446" s="17">
        <f t="shared" si="159"/>
        <v>2.4419020491816918</v>
      </c>
      <c r="N446" s="17">
        <f t="shared" si="160"/>
        <v>2.5582091506931999</v>
      </c>
      <c r="O446" s="16">
        <f t="shared" si="161"/>
        <v>4.1902049181691936E-2</v>
      </c>
      <c r="P446" s="16">
        <f t="shared" si="162"/>
        <v>4.1790849306800215E-2</v>
      </c>
      <c r="Q446" s="16">
        <f t="shared" si="173"/>
        <v>6918</v>
      </c>
      <c r="R446" s="16">
        <f t="shared" si="174"/>
        <v>7247</v>
      </c>
      <c r="S446" s="17">
        <f t="shared" si="163"/>
        <v>2.4421610618987928</v>
      </c>
      <c r="T446" s="17">
        <f t="shared" si="164"/>
        <v>2.558303153451944</v>
      </c>
      <c r="U446" s="16">
        <f t="shared" si="165"/>
        <v>4.2161061898792873E-2</v>
      </c>
      <c r="V446" s="16">
        <f t="shared" si="166"/>
        <v>4.1696846548056055E-2</v>
      </c>
      <c r="W446" s="16">
        <f t="shared" si="151"/>
        <v>2.5007302559178803E-3</v>
      </c>
      <c r="X446" s="16">
        <f t="shared" si="152"/>
        <v>5.8165250447704381E-5</v>
      </c>
      <c r="Y446" s="17">
        <f t="shared" si="167"/>
        <v>2.442565005470176</v>
      </c>
      <c r="Z446" s="17">
        <f t="shared" si="168"/>
        <v>2.5588955063655847</v>
      </c>
      <c r="AA446" s="16">
        <f t="shared" si="169"/>
        <v>4.2565005470176054E-2</v>
      </c>
      <c r="AB446" s="16">
        <f t="shared" si="170"/>
        <v>4.1104493634415373E-2</v>
      </c>
      <c r="AC446" s="16">
        <f t="shared" si="153"/>
        <v>329.47822327253363</v>
      </c>
      <c r="AD446" s="17">
        <f t="shared" si="154"/>
        <v>2.4427513863959911</v>
      </c>
      <c r="AE446" s="17">
        <f t="shared" si="155"/>
        <v>2.5590621404368923</v>
      </c>
      <c r="AF446" s="16">
        <f t="shared" si="171"/>
        <v>4.2751386395991187E-2</v>
      </c>
      <c r="AG446" s="16">
        <f t="shared" si="172"/>
        <v>4.0937859563107803E-2</v>
      </c>
    </row>
    <row r="447" spans="1:33" x14ac:dyDescent="0.25">
      <c r="A447" s="11" t="s">
        <v>19</v>
      </c>
      <c r="B447" s="12">
        <v>208987</v>
      </c>
      <c r="C447" s="11">
        <v>2.8</v>
      </c>
      <c r="D447" s="27">
        <v>2.6</v>
      </c>
      <c r="E447" s="27">
        <v>3</v>
      </c>
      <c r="F447" s="11">
        <v>2005</v>
      </c>
      <c r="G447" s="11" t="s">
        <v>8</v>
      </c>
      <c r="H447" s="14" t="str">
        <f>VLOOKUP(A447,'Data Key'!$A$1:$B$500,2,FALSE)</f>
        <v>Colorado</v>
      </c>
      <c r="I447" s="14" t="str">
        <f t="shared" si="156"/>
        <v>CO-Colorado</v>
      </c>
      <c r="J447" s="15">
        <f t="shared" si="157"/>
        <v>585</v>
      </c>
      <c r="K447" s="15">
        <f t="shared" si="158"/>
        <v>208402</v>
      </c>
      <c r="L447" s="16">
        <f t="shared" si="150"/>
        <v>2.2651556907712139E-4</v>
      </c>
      <c r="M447" s="17">
        <f t="shared" si="159"/>
        <v>2.5727016071108713</v>
      </c>
      <c r="N447" s="17">
        <f t="shared" si="160"/>
        <v>3.0257327452651142</v>
      </c>
      <c r="O447" s="16">
        <f t="shared" si="161"/>
        <v>2.7298392889128831E-2</v>
      </c>
      <c r="P447" s="16">
        <f t="shared" si="162"/>
        <v>2.5732745265114154E-2</v>
      </c>
      <c r="Q447" s="16">
        <f t="shared" si="173"/>
        <v>538</v>
      </c>
      <c r="R447" s="16">
        <f t="shared" si="174"/>
        <v>633</v>
      </c>
      <c r="S447" s="17">
        <f t="shared" si="163"/>
        <v>2.5743228047677609</v>
      </c>
      <c r="T447" s="17">
        <f t="shared" si="164"/>
        <v>3.0288965342341867</v>
      </c>
      <c r="U447" s="16">
        <f t="shared" si="165"/>
        <v>2.5677195232239214E-2</v>
      </c>
      <c r="V447" s="16">
        <f t="shared" si="166"/>
        <v>2.8896534234186699E-2</v>
      </c>
      <c r="W447" s="16">
        <f t="shared" si="151"/>
        <v>2.8083562194087495E-3</v>
      </c>
      <c r="X447" s="16">
        <f t="shared" si="152"/>
        <v>2.2706589714403859E-4</v>
      </c>
      <c r="Y447" s="17">
        <f t="shared" si="167"/>
        <v>2.581290322264711</v>
      </c>
      <c r="Z447" s="17">
        <f t="shared" si="168"/>
        <v>3.0354221165527879</v>
      </c>
      <c r="AA447" s="16">
        <f t="shared" si="169"/>
        <v>1.8709677735289088E-2</v>
      </c>
      <c r="AB447" s="16">
        <f t="shared" si="170"/>
        <v>3.542211655278793E-2</v>
      </c>
      <c r="AC447" s="16">
        <f t="shared" si="153"/>
        <v>94.715195830465376</v>
      </c>
      <c r="AD447" s="17">
        <f t="shared" si="154"/>
        <v>2.5841473613164423</v>
      </c>
      <c r="AE447" s="17">
        <f t="shared" si="155"/>
        <v>3.0373499761742226</v>
      </c>
      <c r="AF447" s="16">
        <f t="shared" si="171"/>
        <v>1.5852638683557796E-2</v>
      </c>
      <c r="AG447" s="16">
        <f t="shared" si="172"/>
        <v>3.7349976174222643E-2</v>
      </c>
    </row>
    <row r="448" spans="1:33" x14ac:dyDescent="0.25">
      <c r="A448" s="11" t="s">
        <v>31</v>
      </c>
      <c r="B448" s="12">
        <v>198270</v>
      </c>
      <c r="C448" s="11">
        <v>0.5</v>
      </c>
      <c r="D448" s="27">
        <v>0.4</v>
      </c>
      <c r="E448" s="27">
        <v>0.6</v>
      </c>
      <c r="F448" s="11">
        <v>2005</v>
      </c>
      <c r="G448" s="11" t="s">
        <v>8</v>
      </c>
      <c r="H448" s="14" t="str">
        <f>VLOOKUP(A448,'Data Key'!$A$1:$B$500,2,FALSE)</f>
        <v>Connecticut</v>
      </c>
      <c r="I448" s="14" t="str">
        <f t="shared" si="156"/>
        <v>CT-Connecticut</v>
      </c>
      <c r="J448" s="15">
        <f t="shared" si="157"/>
        <v>99</v>
      </c>
      <c r="K448" s="15">
        <f t="shared" si="158"/>
        <v>198171</v>
      </c>
      <c r="L448" s="16">
        <f t="shared" si="150"/>
        <v>9.8333212792511431E-5</v>
      </c>
      <c r="M448" s="17">
        <f t="shared" si="159"/>
        <v>0.40098589751161934</v>
      </c>
      <c r="N448" s="17">
        <f t="shared" si="160"/>
        <v>0.59765232309664218</v>
      </c>
      <c r="O448" s="16">
        <f t="shared" si="161"/>
        <v>9.8589751161931583E-4</v>
      </c>
      <c r="P448" s="16">
        <f t="shared" si="162"/>
        <v>2.3476769033577982E-3</v>
      </c>
      <c r="Q448" s="16">
        <f t="shared" si="173"/>
        <v>80</v>
      </c>
      <c r="R448" s="16">
        <f t="shared" si="174"/>
        <v>119</v>
      </c>
      <c r="S448" s="17">
        <f t="shared" si="163"/>
        <v>0.40349019014475213</v>
      </c>
      <c r="T448" s="17">
        <f t="shared" si="164"/>
        <v>0.6001916578403188</v>
      </c>
      <c r="U448" s="16">
        <f t="shared" si="165"/>
        <v>3.4901901447521033E-3</v>
      </c>
      <c r="V448" s="16">
        <f t="shared" si="166"/>
        <v>1.9165784031882627E-4</v>
      </c>
      <c r="W448" s="16">
        <f t="shared" si="151"/>
        <v>5.0899669198827327E-4</v>
      </c>
      <c r="X448" s="16">
        <f t="shared" si="152"/>
        <v>9.9750662734616628E-5</v>
      </c>
      <c r="Y448" s="17">
        <f t="shared" si="167"/>
        <v>0.40924602925365661</v>
      </c>
      <c r="Z448" s="17">
        <f t="shared" si="168"/>
        <v>0.60874735472288988</v>
      </c>
      <c r="AA448" s="16">
        <f t="shared" si="169"/>
        <v>9.2460292536565847E-3</v>
      </c>
      <c r="AB448" s="16">
        <f t="shared" si="170"/>
        <v>8.7473547228898996E-3</v>
      </c>
      <c r="AC448" s="16">
        <f t="shared" si="153"/>
        <v>39.083751882845689</v>
      </c>
      <c r="AD448" s="17">
        <f t="shared" si="154"/>
        <v>0.41295842591484549</v>
      </c>
      <c r="AE448" s="17">
        <f t="shared" si="155"/>
        <v>0.61007848772069373</v>
      </c>
      <c r="AF448" s="16">
        <f t="shared" si="171"/>
        <v>1.2958425914845473E-2</v>
      </c>
      <c r="AG448" s="16">
        <f t="shared" si="172"/>
        <v>1.0078487720693752E-2</v>
      </c>
    </row>
    <row r="449" spans="1:33" x14ac:dyDescent="0.25">
      <c r="A449" s="11" t="s">
        <v>43</v>
      </c>
      <c r="B449" s="12">
        <v>56660</v>
      </c>
      <c r="C449" s="11">
        <v>3.7</v>
      </c>
      <c r="D449" s="27">
        <v>3.2</v>
      </c>
      <c r="E449" s="27">
        <v>4.2</v>
      </c>
      <c r="F449" s="11">
        <v>2005</v>
      </c>
      <c r="G449" s="11" t="s">
        <v>8</v>
      </c>
      <c r="H449" s="14" t="str">
        <f>VLOOKUP(A449,'Data Key'!$A$1:$B$500,2,FALSE)</f>
        <v>Delaware</v>
      </c>
      <c r="I449" s="14" t="str">
        <f t="shared" si="156"/>
        <v>DE-Delaware</v>
      </c>
      <c r="J449" s="15">
        <f t="shared" si="157"/>
        <v>210</v>
      </c>
      <c r="K449" s="15">
        <f t="shared" si="158"/>
        <v>56450</v>
      </c>
      <c r="L449" s="16">
        <f t="shared" si="150"/>
        <v>5.0035109693732992E-4</v>
      </c>
      <c r="M449" s="17">
        <f t="shared" si="159"/>
        <v>3.2059672934615402</v>
      </c>
      <c r="N449" s="17">
        <f t="shared" si="160"/>
        <v>4.2066694873362005</v>
      </c>
      <c r="O449" s="16">
        <f t="shared" si="161"/>
        <v>5.9672934615400131E-3</v>
      </c>
      <c r="P449" s="16">
        <f t="shared" si="162"/>
        <v>6.6694873362003193E-3</v>
      </c>
      <c r="Q449" s="16">
        <f t="shared" si="173"/>
        <v>182</v>
      </c>
      <c r="R449" s="16">
        <f t="shared" si="174"/>
        <v>238</v>
      </c>
      <c r="S449" s="17">
        <f t="shared" si="163"/>
        <v>3.2121426050123545</v>
      </c>
      <c r="T449" s="17">
        <f t="shared" si="164"/>
        <v>4.2004941757853862</v>
      </c>
      <c r="U449" s="16">
        <f t="shared" si="165"/>
        <v>1.2142605012354313E-2</v>
      </c>
      <c r="V449" s="16">
        <f t="shared" si="166"/>
        <v>4.9417578538601958E-4</v>
      </c>
      <c r="W449" s="16">
        <f t="shared" si="151"/>
        <v>3.7399640397546324E-3</v>
      </c>
      <c r="X449" s="16">
        <f t="shared" si="152"/>
        <v>5.037162960153409E-4</v>
      </c>
      <c r="Y449" s="17">
        <f t="shared" si="167"/>
        <v>3.2362477437392916</v>
      </c>
      <c r="Z449" s="17">
        <f t="shared" si="168"/>
        <v>4.2436803357699731</v>
      </c>
      <c r="AA449" s="16">
        <f t="shared" si="169"/>
        <v>3.6247743739291405E-2</v>
      </c>
      <c r="AB449" s="16">
        <f t="shared" si="170"/>
        <v>4.3680335769972878E-2</v>
      </c>
      <c r="AC449" s="16">
        <f t="shared" si="153"/>
        <v>56.762633291055366</v>
      </c>
      <c r="AD449" s="17">
        <f t="shared" si="154"/>
        <v>3.2479162730004165</v>
      </c>
      <c r="AE449" s="17">
        <f t="shared" si="155"/>
        <v>4.2496597451987572</v>
      </c>
      <c r="AF449" s="16">
        <f t="shared" si="171"/>
        <v>4.7916273000416343E-2</v>
      </c>
      <c r="AG449" s="16">
        <f t="shared" si="172"/>
        <v>4.9659745198757044E-2</v>
      </c>
    </row>
    <row r="450" spans="1:33" x14ac:dyDescent="0.25">
      <c r="A450" s="11" t="s">
        <v>58</v>
      </c>
      <c r="B450" s="12">
        <v>62544</v>
      </c>
      <c r="C450" s="11">
        <v>0.9</v>
      </c>
      <c r="D450" s="27">
        <v>0.7</v>
      </c>
      <c r="E450" s="27">
        <v>1.1000000000000001</v>
      </c>
      <c r="F450" s="11">
        <v>2005</v>
      </c>
      <c r="G450" s="11" t="s">
        <v>8</v>
      </c>
      <c r="H450" s="14" t="str">
        <f>VLOOKUP(A450,'Data Key'!$A$1:$B$500,2,FALSE)</f>
        <v>District of Columbia</v>
      </c>
      <c r="I450" s="14" t="str">
        <f t="shared" si="156"/>
        <v>DC-District of Columbia</v>
      </c>
      <c r="J450" s="15">
        <f t="shared" si="157"/>
        <v>56</v>
      </c>
      <c r="K450" s="15">
        <f t="shared" si="158"/>
        <v>62488</v>
      </c>
      <c r="L450" s="16">
        <f t="shared" si="150"/>
        <v>2.3440233699462492E-4</v>
      </c>
      <c r="M450" s="17">
        <f t="shared" si="159"/>
        <v>0.66096732276490433</v>
      </c>
      <c r="N450" s="17">
        <f t="shared" si="160"/>
        <v>1.1297719967541542</v>
      </c>
      <c r="O450" s="16">
        <f t="shared" si="161"/>
        <v>3.9032677235095625E-2</v>
      </c>
      <c r="P450" s="16">
        <f t="shared" si="162"/>
        <v>2.9771996754154095E-2</v>
      </c>
      <c r="Q450" s="16">
        <f t="shared" si="173"/>
        <v>42</v>
      </c>
      <c r="R450" s="16">
        <f t="shared" si="174"/>
        <v>71</v>
      </c>
      <c r="S450" s="17">
        <f t="shared" si="163"/>
        <v>0.67152724481964698</v>
      </c>
      <c r="T450" s="17">
        <f t="shared" si="164"/>
        <v>1.1352008186236888</v>
      </c>
      <c r="U450" s="16">
        <f t="shared" si="165"/>
        <v>2.8472755180352971E-2</v>
      </c>
      <c r="V450" s="16">
        <f t="shared" si="166"/>
        <v>3.5200818623688734E-2</v>
      </c>
      <c r="W450" s="16">
        <f t="shared" si="151"/>
        <v>9.2602283403305028E-4</v>
      </c>
      <c r="X450" s="16">
        <f t="shared" si="152"/>
        <v>2.4033260132771248E-4</v>
      </c>
      <c r="Y450" s="17">
        <f t="shared" si="167"/>
        <v>0.6856902327053378</v>
      </c>
      <c r="Z450" s="17">
        <f t="shared" si="168"/>
        <v>1.1663554353607628</v>
      </c>
      <c r="AA450" s="16">
        <f t="shared" si="169"/>
        <v>1.4309767294662157E-2</v>
      </c>
      <c r="AB450" s="16">
        <f t="shared" si="170"/>
        <v>6.6355435360762716E-2</v>
      </c>
      <c r="AC450" s="16">
        <f t="shared" si="153"/>
        <v>29.441533706586757</v>
      </c>
      <c r="AD450" s="17">
        <f t="shared" si="154"/>
        <v>0.69866459877475084</v>
      </c>
      <c r="AE450" s="17">
        <f t="shared" si="155"/>
        <v>1.1693688312456674</v>
      </c>
      <c r="AF450" s="16">
        <f t="shared" si="171"/>
        <v>1.335401225249111E-3</v>
      </c>
      <c r="AG450" s="16">
        <f t="shared" si="172"/>
        <v>6.9368831245667284E-2</v>
      </c>
    </row>
    <row r="451" spans="1:33" x14ac:dyDescent="0.25">
      <c r="A451" s="11" t="s">
        <v>25</v>
      </c>
      <c r="B451" s="12">
        <v>1109808</v>
      </c>
      <c r="C451" s="11">
        <v>2.6</v>
      </c>
      <c r="D451" s="27">
        <v>2.5</v>
      </c>
      <c r="E451" s="27">
        <v>2.7</v>
      </c>
      <c r="F451" s="11">
        <v>2005</v>
      </c>
      <c r="G451" s="11" t="s">
        <v>8</v>
      </c>
      <c r="H451" s="14" t="str">
        <f>VLOOKUP(A451,'Data Key'!$A$1:$B$500,2,FALSE)</f>
        <v>Florida</v>
      </c>
      <c r="I451" s="14" t="str">
        <f t="shared" si="156"/>
        <v>FL-Florida</v>
      </c>
      <c r="J451" s="15">
        <f t="shared" si="157"/>
        <v>2886</v>
      </c>
      <c r="K451" s="15">
        <f t="shared" si="158"/>
        <v>1106922</v>
      </c>
      <c r="L451" s="16">
        <f t="shared" ref="L451:L514" si="175">_xlfn.NORM.S.INV(0.975)*SQRT(J451/B451*(1-J451/B451)/B451)</f>
        <v>9.4750822218336777E-5</v>
      </c>
      <c r="M451" s="17">
        <f t="shared" si="159"/>
        <v>2.5056989853159397</v>
      </c>
      <c r="N451" s="17">
        <f t="shared" si="160"/>
        <v>2.695200629752613</v>
      </c>
      <c r="O451" s="16">
        <f t="shared" si="161"/>
        <v>5.6989853159397086E-3</v>
      </c>
      <c r="P451" s="16">
        <f t="shared" si="162"/>
        <v>4.7993702473871913E-3</v>
      </c>
      <c r="Q451" s="16">
        <f t="shared" si="173"/>
        <v>2781</v>
      </c>
      <c r="R451" s="16">
        <f t="shared" si="174"/>
        <v>2991</v>
      </c>
      <c r="S451" s="17">
        <f t="shared" si="163"/>
        <v>2.5058388478007005</v>
      </c>
      <c r="T451" s="17">
        <f t="shared" si="164"/>
        <v>2.6950607672678517</v>
      </c>
      <c r="U451" s="16">
        <f t="shared" si="165"/>
        <v>5.8388478007005418E-3</v>
      </c>
      <c r="V451" s="16">
        <f t="shared" si="166"/>
        <v>4.9392327321484686E-3</v>
      </c>
      <c r="W451" s="16">
        <f t="shared" ref="W451:W514" si="176">((J451/B451)+_xlfn.NORM.S.INV(0.975)^2/(2*B451))/(1+_xlfn.NORM.S.INV(0.975)^2/B451)</f>
        <v>2.6021714866677269E-3</v>
      </c>
      <c r="X451" s="16">
        <f t="shared" ref="X451:X514" si="177">_xlfn.NORM.S.INV(0.975)*SQRT(W451*(1-W451)/B451+(_xlfn.NORM.S.INV(0.975)^2/(4*B451^2)))/(1+_xlfn.NORM.S.INV(0.975)^2/B451)</f>
        <v>9.4797572449230766E-5</v>
      </c>
      <c r="Y451" s="17">
        <f t="shared" si="167"/>
        <v>2.5073739142184963</v>
      </c>
      <c r="Z451" s="17">
        <f t="shared" si="168"/>
        <v>2.6969690591169573</v>
      </c>
      <c r="AA451" s="16">
        <f t="shared" si="169"/>
        <v>7.3739142184963136E-3</v>
      </c>
      <c r="AB451" s="16">
        <f t="shared" si="170"/>
        <v>3.0309408830428985E-3</v>
      </c>
      <c r="AC451" s="16">
        <f t="shared" ref="AC451:AC514" si="178">_xlfn.NORM.S.INV(0.975)*SQRT(_xlfn.NORM.S.INV(0.975)^2-1/B451+4*B451*(J451/B451)*(1-(J451/B451))+(4*(J451/B451)-2))</f>
        <v>210.32735304815117</v>
      </c>
      <c r="AD451" s="17">
        <f t="shared" ref="AD451:AD514" si="179">1000*(2*B451*(J451/B451)+_xlfn.NORM.S.INV(0.975)^2+1-AC451)/(2*B451+2*_xlfn.NORM.S.INV(0.975)^2)</f>
        <v>2.507863899909148</v>
      </c>
      <c r="AE451" s="17">
        <f t="shared" ref="AE451:AE514" si="180">1000*(2*B451*(J451/B451)+_xlfn.NORM.S.INV(0.975)^2+1+AC451)/(2*B451+2*_xlfn.NORM.S.INV(0.975)^2)</f>
        <v>2.6973801270667908</v>
      </c>
      <c r="AF451" s="16">
        <f t="shared" si="171"/>
        <v>7.8638999091480422E-3</v>
      </c>
      <c r="AG451" s="16">
        <f t="shared" si="172"/>
        <v>2.6198729332094217E-3</v>
      </c>
    </row>
    <row r="452" spans="1:33" x14ac:dyDescent="0.25">
      <c r="A452" s="11" t="s">
        <v>12</v>
      </c>
      <c r="B452" s="12">
        <v>751510</v>
      </c>
      <c r="C452" s="11">
        <v>4</v>
      </c>
      <c r="D452" s="27">
        <v>3.8</v>
      </c>
      <c r="E452" s="27">
        <v>4.0999999999999996</v>
      </c>
      <c r="F452" s="11">
        <v>2005</v>
      </c>
      <c r="G452" s="11" t="s">
        <v>8</v>
      </c>
      <c r="H452" s="14" t="str">
        <f>VLOOKUP(A452,'Data Key'!$A$1:$B$500,2,FALSE)</f>
        <v>Georgia</v>
      </c>
      <c r="I452" s="14" t="str">
        <f t="shared" ref="I452:I515" si="181">CONCATENATE(A452,"-",H452)</f>
        <v>GA-Georgia</v>
      </c>
      <c r="J452" s="15">
        <f t="shared" ref="J452:J515" si="182">ROUND(B452*C452/1000,0)</f>
        <v>3006</v>
      </c>
      <c r="K452" s="15">
        <f t="shared" ref="K452:K515" si="183">B452-J452</f>
        <v>748504</v>
      </c>
      <c r="L452" s="16">
        <f t="shared" si="175"/>
        <v>1.4270444341776202E-4</v>
      </c>
      <c r="M452" s="17">
        <f t="shared" ref="M452:M515" si="184">1000*(J452/B452-L452)</f>
        <v>3.85724233041093</v>
      </c>
      <c r="N452" s="17">
        <f t="shared" ref="N452:N515" si="185">1000*(J452/B452+L452)</f>
        <v>4.1426512172464545</v>
      </c>
      <c r="O452" s="16">
        <f t="shared" ref="O452:O515" si="186">ABS($D452-M452)</f>
        <v>5.7242330410930187E-2</v>
      </c>
      <c r="P452" s="16">
        <f t="shared" ref="P452:P515" si="187">ABS($E452-N452)</f>
        <v>4.265121724645482E-2</v>
      </c>
      <c r="Q452" s="16">
        <f t="shared" si="173"/>
        <v>2899</v>
      </c>
      <c r="R452" s="16">
        <f t="shared" si="174"/>
        <v>3114</v>
      </c>
      <c r="S452" s="17">
        <f t="shared" ref="S452:S515" si="188">1000*Q452/B452</f>
        <v>3.857566765578635</v>
      </c>
      <c r="T452" s="17">
        <f t="shared" ref="T452:T515" si="189">1000*R452/B452</f>
        <v>4.1436574363614591</v>
      </c>
      <c r="U452" s="16">
        <f t="shared" ref="U452:U515" si="190">ABS($D452-S452)</f>
        <v>5.756676557863516E-2</v>
      </c>
      <c r="V452" s="16">
        <f t="shared" ref="V452:V515" si="191">ABS($E452-T452)</f>
        <v>4.3657436361459467E-2</v>
      </c>
      <c r="W452" s="16">
        <f t="shared" si="176"/>
        <v>4.0024821413421254E-3</v>
      </c>
      <c r="X452" s="16">
        <f t="shared" si="177"/>
        <v>1.4277162968127918E-4</v>
      </c>
      <c r="Y452" s="17">
        <f t="shared" ref="Y452:Y515" si="192">1000*(W452-X452)</f>
        <v>3.8597105116608463</v>
      </c>
      <c r="Z452" s="17">
        <f t="shared" ref="Z452:Z515" si="193">1000*(W452+X452)</f>
        <v>4.1452537710234045</v>
      </c>
      <c r="AA452" s="16">
        <f t="shared" ref="AA452:AA515" si="194">ABS($D452-Y452)</f>
        <v>5.971051166084651E-2</v>
      </c>
      <c r="AB452" s="16">
        <f t="shared" ref="AB452:AB515" si="195">ABS($E452-Z452)</f>
        <v>4.5253771023404887E-2</v>
      </c>
      <c r="AC452" s="16">
        <f t="shared" si="178"/>
        <v>214.50426536721432</v>
      </c>
      <c r="AD452" s="17">
        <f t="shared" si="179"/>
        <v>3.8604326849057911</v>
      </c>
      <c r="AE452" s="17">
        <f t="shared" si="180"/>
        <v>4.1458622452593623</v>
      </c>
      <c r="AF452" s="16">
        <f t="shared" ref="AF452:AF515" si="196">ABS($D452-AD452)</f>
        <v>6.0432684905791234E-2</v>
      </c>
      <c r="AG452" s="16">
        <f t="shared" ref="AG452:AG515" si="197">ABS($E452-AE452)</f>
        <v>4.5862245259362666E-2</v>
      </c>
    </row>
    <row r="453" spans="1:33" x14ac:dyDescent="0.25">
      <c r="A453" s="11" t="s">
        <v>56</v>
      </c>
      <c r="B453" s="12">
        <v>78809</v>
      </c>
      <c r="C453" s="11">
        <v>2</v>
      </c>
      <c r="D453" s="27">
        <v>1.7</v>
      </c>
      <c r="E453" s="27">
        <v>2.2999999999999998</v>
      </c>
      <c r="F453" s="11">
        <v>2005</v>
      </c>
      <c r="G453" s="11" t="s">
        <v>8</v>
      </c>
      <c r="H453" s="14" t="str">
        <f>VLOOKUP(A453,'Data Key'!$A$1:$B$500,2,FALSE)</f>
        <v>Hawaii</v>
      </c>
      <c r="I453" s="14" t="str">
        <f t="shared" si="181"/>
        <v>HI-Hawaii</v>
      </c>
      <c r="J453" s="15">
        <f t="shared" si="182"/>
        <v>158</v>
      </c>
      <c r="K453" s="15">
        <f t="shared" si="183"/>
        <v>78651</v>
      </c>
      <c r="L453" s="16">
        <f t="shared" si="175"/>
        <v>3.1229500190534251E-4</v>
      </c>
      <c r="M453" s="17">
        <f t="shared" si="184"/>
        <v>1.6925521602208105</v>
      </c>
      <c r="N453" s="17">
        <f t="shared" si="185"/>
        <v>2.3171421640314955</v>
      </c>
      <c r="O453" s="16">
        <f t="shared" si="186"/>
        <v>7.4478397791895024E-3</v>
      </c>
      <c r="P453" s="16">
        <f t="shared" si="187"/>
        <v>1.714216403149571E-2</v>
      </c>
      <c r="Q453" s="16">
        <f t="shared" ref="Q453:Q516" si="198">_xlfn.BINOM.INV(B453, C453/1000, 0.025)</f>
        <v>134</v>
      </c>
      <c r="R453" s="16">
        <f t="shared" ref="R453:R516" si="199">_xlfn.BINOM.INV(B453, C453/1000, 0.975)</f>
        <v>183</v>
      </c>
      <c r="S453" s="17">
        <f t="shared" si="188"/>
        <v>1.7003134159804083</v>
      </c>
      <c r="T453" s="17">
        <f t="shared" si="189"/>
        <v>2.3220698143613041</v>
      </c>
      <c r="U453" s="16">
        <f t="shared" si="190"/>
        <v>3.1341598040834917E-4</v>
      </c>
      <c r="V453" s="16">
        <f t="shared" si="191"/>
        <v>2.2069814361304285E-2</v>
      </c>
      <c r="W453" s="16">
        <f t="shared" si="176"/>
        <v>2.0291202099838616E-3</v>
      </c>
      <c r="X453" s="16">
        <f t="shared" si="177"/>
        <v>3.1510453971351495E-4</v>
      </c>
      <c r="Y453" s="17">
        <f t="shared" si="192"/>
        <v>1.7140156702703468</v>
      </c>
      <c r="Z453" s="17">
        <f t="shared" si="193"/>
        <v>2.3442247496973763</v>
      </c>
      <c r="AA453" s="16">
        <f t="shared" si="194"/>
        <v>1.4015670270346892E-2</v>
      </c>
      <c r="AB453" s="16">
        <f t="shared" si="195"/>
        <v>4.4224749697376442E-2</v>
      </c>
      <c r="AC453" s="16">
        <f t="shared" si="178"/>
        <v>49.295428270952236</v>
      </c>
      <c r="AD453" s="17">
        <f t="shared" si="179"/>
        <v>1.7227270678447955</v>
      </c>
      <c r="AE453" s="17">
        <f t="shared" si="180"/>
        <v>2.3482016397355814</v>
      </c>
      <c r="AF453" s="16">
        <f t="shared" si="196"/>
        <v>2.2727067844795501E-2</v>
      </c>
      <c r="AG453" s="16">
        <f t="shared" si="197"/>
        <v>4.8201639735581558E-2</v>
      </c>
    </row>
    <row r="454" spans="1:33" x14ac:dyDescent="0.25">
      <c r="A454" s="11" t="s">
        <v>32</v>
      </c>
      <c r="B454" s="12">
        <v>105721</v>
      </c>
      <c r="C454" s="11">
        <v>11.8</v>
      </c>
      <c r="D454" s="27">
        <v>11.1</v>
      </c>
      <c r="E454" s="27">
        <v>12.4</v>
      </c>
      <c r="F454" s="11">
        <v>2005</v>
      </c>
      <c r="G454" s="11" t="s">
        <v>8</v>
      </c>
      <c r="H454" s="14" t="str">
        <f>VLOOKUP(A454,'Data Key'!$A$1:$B$500,2,FALSE)</f>
        <v>Idaho</v>
      </c>
      <c r="I454" s="14" t="str">
        <f t="shared" si="181"/>
        <v>ID-Idaho</v>
      </c>
      <c r="J454" s="15">
        <f t="shared" si="182"/>
        <v>1248</v>
      </c>
      <c r="K454" s="15">
        <f t="shared" si="183"/>
        <v>104473</v>
      </c>
      <c r="L454" s="16">
        <f t="shared" si="175"/>
        <v>6.5105176861830229E-4</v>
      </c>
      <c r="M454" s="17">
        <f t="shared" si="184"/>
        <v>11.153603881630938</v>
      </c>
      <c r="N454" s="17">
        <f t="shared" si="185"/>
        <v>12.455707418867544</v>
      </c>
      <c r="O454" s="16">
        <f t="shared" si="186"/>
        <v>5.3603881630937877E-2</v>
      </c>
      <c r="P454" s="16">
        <f t="shared" si="187"/>
        <v>5.5707418867543268E-2</v>
      </c>
      <c r="Q454" s="16">
        <f t="shared" si="198"/>
        <v>1179</v>
      </c>
      <c r="R454" s="16">
        <f t="shared" si="199"/>
        <v>1317</v>
      </c>
      <c r="S454" s="17">
        <f t="shared" si="188"/>
        <v>11.151994400355653</v>
      </c>
      <c r="T454" s="17">
        <f t="shared" si="189"/>
        <v>12.457316900142828</v>
      </c>
      <c r="U454" s="16">
        <f t="shared" si="190"/>
        <v>5.199440035565317E-2</v>
      </c>
      <c r="V454" s="16">
        <f t="shared" si="191"/>
        <v>5.7316900142827976E-2</v>
      </c>
      <c r="W454" s="16">
        <f t="shared" si="176"/>
        <v>1.1822393981996984E-2</v>
      </c>
      <c r="X454" s="16">
        <f t="shared" si="177"/>
        <v>6.5176446306805633E-4</v>
      </c>
      <c r="Y454" s="17">
        <f t="shared" si="192"/>
        <v>11.170629518928926</v>
      </c>
      <c r="Z454" s="17">
        <f t="shared" si="193"/>
        <v>12.474158445065042</v>
      </c>
      <c r="AA454" s="16">
        <f t="shared" si="194"/>
        <v>7.0629518928926771E-2</v>
      </c>
      <c r="AB454" s="16">
        <f t="shared" si="195"/>
        <v>7.4158445065041434E-2</v>
      </c>
      <c r="AC454" s="16">
        <f t="shared" si="178"/>
        <v>137.68603762588745</v>
      </c>
      <c r="AD454" s="17">
        <f t="shared" si="179"/>
        <v>11.175970512640797</v>
      </c>
      <c r="AE454" s="17">
        <f t="shared" si="180"/>
        <v>12.47827596636442</v>
      </c>
      <c r="AF454" s="16">
        <f t="shared" si="196"/>
        <v>7.5970512640797239E-2</v>
      </c>
      <c r="AG454" s="16">
        <f t="shared" si="197"/>
        <v>7.8275966364419247E-2</v>
      </c>
    </row>
    <row r="455" spans="1:33" x14ac:dyDescent="0.25">
      <c r="A455" s="11" t="s">
        <v>45</v>
      </c>
      <c r="B455" s="12">
        <v>909088</v>
      </c>
      <c r="C455" s="11">
        <v>2.8</v>
      </c>
      <c r="D455" s="27">
        <v>2.7</v>
      </c>
      <c r="E455" s="27">
        <v>3</v>
      </c>
      <c r="F455" s="11">
        <v>2005</v>
      </c>
      <c r="G455" s="11" t="s">
        <v>8</v>
      </c>
      <c r="H455" s="14" t="str">
        <f>VLOOKUP(A455,'Data Key'!$A$1:$B$500,2,FALSE)</f>
        <v>Illinois</v>
      </c>
      <c r="I455" s="14" t="str">
        <f t="shared" si="181"/>
        <v>IL-Illinois</v>
      </c>
      <c r="J455" s="15">
        <f t="shared" si="182"/>
        <v>2545</v>
      </c>
      <c r="K455" s="15">
        <f t="shared" si="183"/>
        <v>906543</v>
      </c>
      <c r="L455" s="16">
        <f t="shared" si="175"/>
        <v>1.0861187249516965E-4</v>
      </c>
      <c r="M455" s="17">
        <f t="shared" si="184"/>
        <v>2.6908970859334973</v>
      </c>
      <c r="N455" s="17">
        <f t="shared" si="185"/>
        <v>2.9081208309238362</v>
      </c>
      <c r="O455" s="16">
        <f t="shared" si="186"/>
        <v>9.1029140665028763E-3</v>
      </c>
      <c r="P455" s="16">
        <f t="shared" si="187"/>
        <v>9.187916907616378E-2</v>
      </c>
      <c r="Q455" s="16">
        <f t="shared" si="198"/>
        <v>2447</v>
      </c>
      <c r="R455" s="16">
        <f t="shared" si="199"/>
        <v>2645</v>
      </c>
      <c r="S455" s="17">
        <f t="shared" si="188"/>
        <v>2.6917086134675632</v>
      </c>
      <c r="T455" s="17">
        <f t="shared" si="189"/>
        <v>2.9095093104297933</v>
      </c>
      <c r="U455" s="16">
        <f t="shared" si="190"/>
        <v>8.2913865324369951E-3</v>
      </c>
      <c r="V455" s="16">
        <f t="shared" si="191"/>
        <v>9.0490689570206673E-2</v>
      </c>
      <c r="W455" s="16">
        <f t="shared" si="176"/>
        <v>2.8016099290070632E-3</v>
      </c>
      <c r="X455" s="16">
        <f t="shared" si="177"/>
        <v>1.0867258704754224E-4</v>
      </c>
      <c r="Y455" s="17">
        <f t="shared" si="192"/>
        <v>2.6929373419595208</v>
      </c>
      <c r="Z455" s="17">
        <f t="shared" si="193"/>
        <v>2.9102825160546053</v>
      </c>
      <c r="AA455" s="16">
        <f t="shared" si="194"/>
        <v>7.0626580404793415E-3</v>
      </c>
      <c r="AB455" s="16">
        <f t="shared" si="195"/>
        <v>8.9717483945394694E-2</v>
      </c>
      <c r="AC455" s="16">
        <f t="shared" si="178"/>
        <v>197.49351876944053</v>
      </c>
      <c r="AD455" s="17">
        <f t="shared" si="179"/>
        <v>2.6935386045223293</v>
      </c>
      <c r="AE455" s="17">
        <f t="shared" si="180"/>
        <v>2.9107812523636332</v>
      </c>
      <c r="AF455" s="16">
        <f t="shared" si="196"/>
        <v>6.4613954776708837E-3</v>
      </c>
      <c r="AG455" s="16">
        <f t="shared" si="197"/>
        <v>8.9218747636366835E-2</v>
      </c>
    </row>
    <row r="456" spans="1:33" x14ac:dyDescent="0.25">
      <c r="A456" s="11" t="s">
        <v>33</v>
      </c>
      <c r="B456" s="12">
        <v>431557</v>
      </c>
      <c r="C456" s="11">
        <v>5.2</v>
      </c>
      <c r="D456" s="27">
        <v>5</v>
      </c>
      <c r="E456" s="27">
        <v>5.4</v>
      </c>
      <c r="F456" s="11">
        <v>2005</v>
      </c>
      <c r="G456" s="11" t="s">
        <v>8</v>
      </c>
      <c r="H456" s="14" t="str">
        <f>VLOOKUP(A456,'Data Key'!$A$1:$B$500,2,FALSE)</f>
        <v>Indiana</v>
      </c>
      <c r="I456" s="14" t="str">
        <f t="shared" si="181"/>
        <v>IN-Indiana</v>
      </c>
      <c r="J456" s="15">
        <f t="shared" si="182"/>
        <v>2244</v>
      </c>
      <c r="K456" s="15">
        <f t="shared" si="183"/>
        <v>429313</v>
      </c>
      <c r="L456" s="16">
        <f t="shared" si="175"/>
        <v>2.1458002372084476E-4</v>
      </c>
      <c r="M456" s="17">
        <f t="shared" si="184"/>
        <v>4.985196599065949</v>
      </c>
      <c r="N456" s="17">
        <f t="shared" si="185"/>
        <v>5.4143566465076374</v>
      </c>
      <c r="O456" s="16">
        <f t="shared" si="186"/>
        <v>1.480340093405097E-2</v>
      </c>
      <c r="P456" s="16">
        <f t="shared" si="187"/>
        <v>1.4356646507637016E-2</v>
      </c>
      <c r="Q456" s="16">
        <f t="shared" si="198"/>
        <v>2152</v>
      </c>
      <c r="R456" s="16">
        <f t="shared" si="199"/>
        <v>2337</v>
      </c>
      <c r="S456" s="17">
        <f t="shared" si="188"/>
        <v>4.9865950500165681</v>
      </c>
      <c r="T456" s="17">
        <f t="shared" si="189"/>
        <v>5.4152753865653898</v>
      </c>
      <c r="U456" s="16">
        <f t="shared" si="190"/>
        <v>1.3404949983431891E-2</v>
      </c>
      <c r="V456" s="16">
        <f t="shared" si="191"/>
        <v>1.5275386565389404E-2</v>
      </c>
      <c r="W456" s="16">
        <f t="shared" si="176"/>
        <v>5.2041809952413209E-3</v>
      </c>
      <c r="X456" s="16">
        <f t="shared" si="177"/>
        <v>2.1471462850683253E-4</v>
      </c>
      <c r="Y456" s="17">
        <f t="shared" si="192"/>
        <v>4.9894663667344883</v>
      </c>
      <c r="Z456" s="17">
        <f t="shared" si="193"/>
        <v>5.4188956237481536</v>
      </c>
      <c r="AA456" s="16">
        <f t="shared" si="194"/>
        <v>1.053363326551171E-2</v>
      </c>
      <c r="AB456" s="16">
        <f t="shared" si="195"/>
        <v>1.8895623748153234E-2</v>
      </c>
      <c r="AC456" s="16">
        <f t="shared" si="178"/>
        <v>185.22633451077417</v>
      </c>
      <c r="AD456" s="17">
        <f t="shared" si="179"/>
        <v>4.9907390922549109</v>
      </c>
      <c r="AE456" s="17">
        <f t="shared" si="180"/>
        <v>5.4199400686100567</v>
      </c>
      <c r="AF456" s="16">
        <f t="shared" si="196"/>
        <v>9.2609077450891419E-3</v>
      </c>
      <c r="AG456" s="16">
        <f t="shared" si="197"/>
        <v>1.9940068610056372E-2</v>
      </c>
    </row>
    <row r="457" spans="1:33" x14ac:dyDescent="0.25">
      <c r="A457" s="11" t="s">
        <v>44</v>
      </c>
      <c r="B457" s="12">
        <v>154384</v>
      </c>
      <c r="C457" s="11">
        <v>3.7</v>
      </c>
      <c r="D457" s="27">
        <v>3.4</v>
      </c>
      <c r="E457" s="27">
        <v>4</v>
      </c>
      <c r="F457" s="11">
        <v>2005</v>
      </c>
      <c r="G457" s="11" t="s">
        <v>8</v>
      </c>
      <c r="H457" s="14" t="str">
        <f>VLOOKUP(A457,'Data Key'!$A$1:$B$500,2,FALSE)</f>
        <v>Iowa</v>
      </c>
      <c r="I457" s="14" t="str">
        <f t="shared" si="181"/>
        <v>IA-Iowa</v>
      </c>
      <c r="J457" s="15">
        <f t="shared" si="182"/>
        <v>571</v>
      </c>
      <c r="K457" s="15">
        <f t="shared" si="183"/>
        <v>153813</v>
      </c>
      <c r="L457" s="16">
        <f t="shared" si="175"/>
        <v>3.0280234416473053E-4</v>
      </c>
      <c r="M457" s="17">
        <f t="shared" si="184"/>
        <v>3.3957674558145419</v>
      </c>
      <c r="N457" s="17">
        <f t="shared" si="185"/>
        <v>4.0013721441440024</v>
      </c>
      <c r="O457" s="16">
        <f t="shared" si="186"/>
        <v>4.2325441854580426E-3</v>
      </c>
      <c r="P457" s="16">
        <f t="shared" si="187"/>
        <v>1.3721441440024407E-3</v>
      </c>
      <c r="Q457" s="16">
        <f t="shared" si="198"/>
        <v>525</v>
      </c>
      <c r="R457" s="16">
        <f t="shared" si="199"/>
        <v>618</v>
      </c>
      <c r="S457" s="17">
        <f t="shared" si="188"/>
        <v>3.4006114623277024</v>
      </c>
      <c r="T457" s="17">
        <f t="shared" si="189"/>
        <v>4.0030054927971808</v>
      </c>
      <c r="U457" s="16">
        <f t="shared" si="190"/>
        <v>6.1146232770248332E-4</v>
      </c>
      <c r="V457" s="16">
        <f t="shared" si="191"/>
        <v>3.0054927971807643E-3</v>
      </c>
      <c r="W457" s="16">
        <f t="shared" si="176"/>
        <v>3.7109187096391921E-3</v>
      </c>
      <c r="X457" s="16">
        <f t="shared" si="177"/>
        <v>3.0355304900030818E-4</v>
      </c>
      <c r="Y457" s="17">
        <f t="shared" si="192"/>
        <v>3.4073656606388836</v>
      </c>
      <c r="Z457" s="17">
        <f t="shared" si="193"/>
        <v>4.0144717586395009</v>
      </c>
      <c r="AA457" s="16">
        <f t="shared" si="194"/>
        <v>7.3656606388836643E-3</v>
      </c>
      <c r="AB457" s="16">
        <f t="shared" si="195"/>
        <v>1.4471758639500898E-2</v>
      </c>
      <c r="AC457" s="16">
        <f t="shared" si="178"/>
        <v>93.533800252344264</v>
      </c>
      <c r="AD457" s="17">
        <f t="shared" si="179"/>
        <v>3.4112390218542394</v>
      </c>
      <c r="AE457" s="17">
        <f t="shared" si="180"/>
        <v>4.0170755914217482</v>
      </c>
      <c r="AF457" s="16">
        <f t="shared" si="196"/>
        <v>1.1239021854239528E-2</v>
      </c>
      <c r="AG457" s="16">
        <f t="shared" si="197"/>
        <v>1.7075591421748193E-2</v>
      </c>
    </row>
    <row r="458" spans="1:33" x14ac:dyDescent="0.25">
      <c r="A458" s="11" t="s">
        <v>46</v>
      </c>
      <c r="B458" s="12">
        <v>138918</v>
      </c>
      <c r="C458" s="11">
        <v>6.4</v>
      </c>
      <c r="D458" s="27">
        <v>6</v>
      </c>
      <c r="E458" s="27">
        <v>6.8</v>
      </c>
      <c r="F458" s="11">
        <v>2005</v>
      </c>
      <c r="G458" s="11" t="s">
        <v>8</v>
      </c>
      <c r="H458" s="14" t="str">
        <f>VLOOKUP(A458,'Data Key'!$A$1:$B$500,2,FALSE)</f>
        <v>Kansas</v>
      </c>
      <c r="I458" s="14" t="str">
        <f t="shared" si="181"/>
        <v>KS-Kansas</v>
      </c>
      <c r="J458" s="15">
        <f t="shared" si="182"/>
        <v>889</v>
      </c>
      <c r="K458" s="15">
        <f t="shared" si="183"/>
        <v>138029</v>
      </c>
      <c r="L458" s="16">
        <f t="shared" si="175"/>
        <v>4.1932075498703989E-4</v>
      </c>
      <c r="M458" s="17">
        <f t="shared" si="184"/>
        <v>5.9801379184750028</v>
      </c>
      <c r="N458" s="17">
        <f t="shared" si="185"/>
        <v>6.8187794284490826</v>
      </c>
      <c r="O458" s="16">
        <f t="shared" si="186"/>
        <v>1.9862081524997244E-2</v>
      </c>
      <c r="P458" s="16">
        <f t="shared" si="187"/>
        <v>1.8779428449082758E-2</v>
      </c>
      <c r="Q458" s="16">
        <f t="shared" si="198"/>
        <v>831</v>
      </c>
      <c r="R458" s="16">
        <f t="shared" si="199"/>
        <v>948</v>
      </c>
      <c r="S458" s="17">
        <f t="shared" si="188"/>
        <v>5.9819461840798169</v>
      </c>
      <c r="T458" s="17">
        <f t="shared" si="189"/>
        <v>6.8241696540405128</v>
      </c>
      <c r="U458" s="16">
        <f t="shared" si="190"/>
        <v>1.8053815920183069E-2</v>
      </c>
      <c r="V458" s="16">
        <f t="shared" si="191"/>
        <v>2.4169654040512967E-2</v>
      </c>
      <c r="W458" s="16">
        <f t="shared" si="176"/>
        <v>6.4131076874217379E-3</v>
      </c>
      <c r="X458" s="16">
        <f t="shared" si="177"/>
        <v>4.1998083863044479E-4</v>
      </c>
      <c r="Y458" s="17">
        <f t="shared" si="192"/>
        <v>5.9931268487912934</v>
      </c>
      <c r="Z458" s="17">
        <f t="shared" si="193"/>
        <v>6.8330885260521832</v>
      </c>
      <c r="AA458" s="16">
        <f t="shared" si="194"/>
        <v>6.8731512087065738E-3</v>
      </c>
      <c r="AB458" s="16">
        <f t="shared" si="195"/>
        <v>3.3088526052183376E-2</v>
      </c>
      <c r="AC458" s="16">
        <f t="shared" si="178"/>
        <v>116.53317852960154</v>
      </c>
      <c r="AD458" s="17">
        <f t="shared" si="179"/>
        <v>5.9972869017325143</v>
      </c>
      <c r="AE458" s="17">
        <f t="shared" si="180"/>
        <v>6.8361267652549431</v>
      </c>
      <c r="AF458" s="16">
        <f t="shared" si="196"/>
        <v>2.7130982674856696E-3</v>
      </c>
      <c r="AG458" s="16">
        <f t="shared" si="197"/>
        <v>3.6126765254943294E-2</v>
      </c>
    </row>
    <row r="459" spans="1:33" x14ac:dyDescent="0.25">
      <c r="A459" s="11" t="s">
        <v>47</v>
      </c>
      <c r="B459" s="12">
        <v>328498</v>
      </c>
      <c r="C459" s="11">
        <v>4</v>
      </c>
      <c r="D459" s="27">
        <v>3.8</v>
      </c>
      <c r="E459" s="27">
        <v>4.3</v>
      </c>
      <c r="F459" s="11">
        <v>2005</v>
      </c>
      <c r="G459" s="11" t="s">
        <v>8</v>
      </c>
      <c r="H459" s="14" t="str">
        <f>VLOOKUP(A459,'Data Key'!$A$1:$B$500,2,FALSE)</f>
        <v>Kentucky</v>
      </c>
      <c r="I459" s="14" t="str">
        <f t="shared" si="181"/>
        <v>KY-Kentucky</v>
      </c>
      <c r="J459" s="15">
        <f t="shared" si="182"/>
        <v>1314</v>
      </c>
      <c r="K459" s="15">
        <f t="shared" si="183"/>
        <v>327184</v>
      </c>
      <c r="L459" s="16">
        <f t="shared" si="175"/>
        <v>2.1584535534466444E-4</v>
      </c>
      <c r="M459" s="17">
        <f t="shared" si="184"/>
        <v>3.7841789979238487</v>
      </c>
      <c r="N459" s="17">
        <f t="shared" si="185"/>
        <v>4.2158697086131776</v>
      </c>
      <c r="O459" s="16">
        <f t="shared" si="186"/>
        <v>1.5821002076151114E-2</v>
      </c>
      <c r="P459" s="16">
        <f t="shared" si="187"/>
        <v>8.4130291386822265E-2</v>
      </c>
      <c r="Q459" s="16">
        <f t="shared" si="198"/>
        <v>1244</v>
      </c>
      <c r="R459" s="16">
        <f t="shared" si="199"/>
        <v>1385</v>
      </c>
      <c r="S459" s="17">
        <f t="shared" si="188"/>
        <v>3.7869332537793228</v>
      </c>
      <c r="T459" s="17">
        <f t="shared" si="189"/>
        <v>4.2161596113218343</v>
      </c>
      <c r="U459" s="16">
        <f t="shared" si="190"/>
        <v>1.306674622067705E-2</v>
      </c>
      <c r="V459" s="16">
        <f t="shared" si="191"/>
        <v>8.3840388678165567E-2</v>
      </c>
      <c r="W459" s="16">
        <f t="shared" si="176"/>
        <v>4.0058245140014047E-3</v>
      </c>
      <c r="X459" s="16">
        <f t="shared" si="177"/>
        <v>2.1607775690442435E-4</v>
      </c>
      <c r="Y459" s="17">
        <f t="shared" si="192"/>
        <v>3.7897467570969803</v>
      </c>
      <c r="Z459" s="17">
        <f t="shared" si="193"/>
        <v>4.2219022709058285</v>
      </c>
      <c r="AA459" s="16">
        <f t="shared" si="194"/>
        <v>1.0253242903019544E-2</v>
      </c>
      <c r="AB459" s="16">
        <f t="shared" si="195"/>
        <v>7.8097729094171342E-2</v>
      </c>
      <c r="AC459" s="16">
        <f t="shared" si="178"/>
        <v>141.8346910310145</v>
      </c>
      <c r="AD459" s="17">
        <f t="shared" si="179"/>
        <v>3.791465455303908</v>
      </c>
      <c r="AE459" s="17">
        <f t="shared" si="180"/>
        <v>4.223227695665031</v>
      </c>
      <c r="AF459" s="16">
        <f t="shared" si="196"/>
        <v>8.5345446960918281E-3</v>
      </c>
      <c r="AG459" s="16">
        <f t="shared" si="197"/>
        <v>7.6772304334968844E-2</v>
      </c>
    </row>
    <row r="460" spans="1:33" x14ac:dyDescent="0.25">
      <c r="A460" s="11" t="s">
        <v>48</v>
      </c>
      <c r="B460" s="12">
        <v>548070</v>
      </c>
      <c r="C460" s="11">
        <v>2.2999999999999998</v>
      </c>
      <c r="D460" s="27">
        <v>2.2000000000000002</v>
      </c>
      <c r="E460" s="27">
        <v>2.5</v>
      </c>
      <c r="F460" s="11">
        <v>2005</v>
      </c>
      <c r="G460" s="11" t="s">
        <v>8</v>
      </c>
      <c r="H460" s="14" t="str">
        <f>VLOOKUP(A460,'Data Key'!$A$1:$B$500,2,FALSE)</f>
        <v>Louisiana</v>
      </c>
      <c r="I460" s="14" t="str">
        <f t="shared" si="181"/>
        <v>LA-Louisiana</v>
      </c>
      <c r="J460" s="15">
        <f t="shared" si="182"/>
        <v>1261</v>
      </c>
      <c r="K460" s="15">
        <f t="shared" si="183"/>
        <v>546809</v>
      </c>
      <c r="L460" s="16">
        <f t="shared" si="175"/>
        <v>1.2684385005397336E-4</v>
      </c>
      <c r="M460" s="17">
        <f t="shared" si="184"/>
        <v>2.173957142519968</v>
      </c>
      <c r="N460" s="17">
        <f t="shared" si="185"/>
        <v>2.4276448426279149</v>
      </c>
      <c r="O460" s="16">
        <f t="shared" si="186"/>
        <v>2.6042857480032211E-2</v>
      </c>
      <c r="P460" s="16">
        <f t="shared" si="187"/>
        <v>7.2355157372085088E-2</v>
      </c>
      <c r="Q460" s="16">
        <f t="shared" si="198"/>
        <v>1192</v>
      </c>
      <c r="R460" s="16">
        <f t="shared" si="199"/>
        <v>1331</v>
      </c>
      <c r="S460" s="17">
        <f t="shared" si="188"/>
        <v>2.1749046654624409</v>
      </c>
      <c r="T460" s="17">
        <f t="shared" si="189"/>
        <v>2.4285219041363328</v>
      </c>
      <c r="U460" s="16">
        <f t="shared" si="190"/>
        <v>2.50953345375593E-2</v>
      </c>
      <c r="V460" s="16">
        <f t="shared" si="191"/>
        <v>7.1478095863667157E-2</v>
      </c>
      <c r="W460" s="16">
        <f t="shared" si="176"/>
        <v>2.3042893746740441E-3</v>
      </c>
      <c r="X460" s="16">
        <f t="shared" si="177"/>
        <v>1.2698722651927592E-4</v>
      </c>
      <c r="Y460" s="17">
        <f t="shared" si="192"/>
        <v>2.1773021481547681</v>
      </c>
      <c r="Z460" s="17">
        <f t="shared" si="193"/>
        <v>2.43127660119332</v>
      </c>
      <c r="AA460" s="16">
        <f t="shared" si="194"/>
        <v>2.2697851845232098E-2</v>
      </c>
      <c r="AB460" s="16">
        <f t="shared" si="195"/>
        <v>6.8723398806679992E-2</v>
      </c>
      <c r="AC460" s="16">
        <f t="shared" si="178"/>
        <v>139.06418113293287</v>
      </c>
      <c r="AD460" s="17">
        <f t="shared" si="179"/>
        <v>2.1783353784338253</v>
      </c>
      <c r="AE460" s="17">
        <f t="shared" si="180"/>
        <v>2.4320679425766105</v>
      </c>
      <c r="AF460" s="16">
        <f t="shared" si="196"/>
        <v>2.166462156617488E-2</v>
      </c>
      <c r="AG460" s="16">
        <f t="shared" si="197"/>
        <v>6.793205742338948E-2</v>
      </c>
    </row>
    <row r="461" spans="1:33" x14ac:dyDescent="0.25">
      <c r="A461" s="11" t="s">
        <v>13</v>
      </c>
      <c r="B461" s="12">
        <v>337905</v>
      </c>
      <c r="C461" s="11">
        <v>5.8</v>
      </c>
      <c r="D461" s="27">
        <v>5.5</v>
      </c>
      <c r="E461" s="27">
        <v>6.1</v>
      </c>
      <c r="F461" s="11">
        <v>2005</v>
      </c>
      <c r="G461" s="11" t="s">
        <v>8</v>
      </c>
      <c r="H461" s="14" t="str">
        <f>VLOOKUP(A461,'Data Key'!$A$1:$B$500,2,FALSE)</f>
        <v>Maryland</v>
      </c>
      <c r="I461" s="14" t="str">
        <f t="shared" si="181"/>
        <v>MD-Maryland</v>
      </c>
      <c r="J461" s="15">
        <f t="shared" si="182"/>
        <v>1960</v>
      </c>
      <c r="K461" s="15">
        <f t="shared" si="183"/>
        <v>335945</v>
      </c>
      <c r="L461" s="16">
        <f t="shared" si="175"/>
        <v>2.5604617380605197E-4</v>
      </c>
      <c r="M461" s="17">
        <f t="shared" si="184"/>
        <v>5.544400697355961</v>
      </c>
      <c r="N461" s="17">
        <f t="shared" si="185"/>
        <v>6.0564930449680654</v>
      </c>
      <c r="O461" s="16">
        <f t="shared" si="186"/>
        <v>4.4400697355960972E-2</v>
      </c>
      <c r="P461" s="16">
        <f t="shared" si="187"/>
        <v>4.3506955031934247E-2</v>
      </c>
      <c r="Q461" s="16">
        <f t="shared" si="198"/>
        <v>1874</v>
      </c>
      <c r="R461" s="16">
        <f t="shared" si="199"/>
        <v>2047</v>
      </c>
      <c r="S461" s="17">
        <f t="shared" si="188"/>
        <v>5.5459374676314352</v>
      </c>
      <c r="T461" s="17">
        <f t="shared" si="189"/>
        <v>6.0579156863615511</v>
      </c>
      <c r="U461" s="16">
        <f t="shared" si="190"/>
        <v>4.5937467631435247E-2</v>
      </c>
      <c r="V461" s="16">
        <f t="shared" si="191"/>
        <v>4.2084313638448556E-2</v>
      </c>
      <c r="W461" s="16">
        <f t="shared" si="176"/>
        <v>5.8060650941843938E-3</v>
      </c>
      <c r="X461" s="16">
        <f t="shared" si="177"/>
        <v>2.5622956509822582E-4</v>
      </c>
      <c r="Y461" s="17">
        <f t="shared" si="192"/>
        <v>5.5498355290861676</v>
      </c>
      <c r="Z461" s="17">
        <f t="shared" si="193"/>
        <v>6.0622946592826201</v>
      </c>
      <c r="AA461" s="16">
        <f t="shared" si="194"/>
        <v>4.9835529086167618E-2</v>
      </c>
      <c r="AB461" s="16">
        <f t="shared" si="195"/>
        <v>3.7705340717379521E-2</v>
      </c>
      <c r="AC461" s="16">
        <f t="shared" si="178"/>
        <v>173.05926119651721</v>
      </c>
      <c r="AD461" s="17">
        <f t="shared" si="179"/>
        <v>5.5514708958590369</v>
      </c>
      <c r="AE461" s="17">
        <f t="shared" si="180"/>
        <v>6.0636186705351474</v>
      </c>
      <c r="AF461" s="16">
        <f t="shared" si="196"/>
        <v>5.1470895859036858E-2</v>
      </c>
      <c r="AG461" s="16">
        <f t="shared" si="197"/>
        <v>3.6381329464852286E-2</v>
      </c>
    </row>
    <row r="462" spans="1:33" x14ac:dyDescent="0.25">
      <c r="A462" s="11" t="s">
        <v>28</v>
      </c>
      <c r="B462" s="12">
        <v>350146</v>
      </c>
      <c r="C462" s="11">
        <v>1.9</v>
      </c>
      <c r="D462" s="27">
        <v>1.7</v>
      </c>
      <c r="E462" s="27">
        <v>2</v>
      </c>
      <c r="F462" s="11">
        <v>2005</v>
      </c>
      <c r="G462" s="11" t="s">
        <v>8</v>
      </c>
      <c r="H462" s="14" t="str">
        <f>VLOOKUP(A462,'Data Key'!$A$1:$B$500,2,FALSE)</f>
        <v>Massachusetts</v>
      </c>
      <c r="I462" s="14" t="str">
        <f t="shared" si="181"/>
        <v>MA-Massachusetts</v>
      </c>
      <c r="J462" s="15">
        <f t="shared" si="182"/>
        <v>665</v>
      </c>
      <c r="K462" s="15">
        <f t="shared" si="183"/>
        <v>349481</v>
      </c>
      <c r="L462" s="16">
        <f t="shared" si="175"/>
        <v>1.4421052051884288E-4</v>
      </c>
      <c r="M462" s="17">
        <f t="shared" si="184"/>
        <v>1.7549972385302395</v>
      </c>
      <c r="N462" s="17">
        <f t="shared" si="185"/>
        <v>2.0434182795679252</v>
      </c>
      <c r="O462" s="16">
        <f t="shared" si="186"/>
        <v>5.4997238530239523E-2</v>
      </c>
      <c r="P462" s="16">
        <f t="shared" si="187"/>
        <v>4.3418279567925211E-2</v>
      </c>
      <c r="Q462" s="16">
        <f t="shared" si="198"/>
        <v>615</v>
      </c>
      <c r="R462" s="16">
        <f t="shared" si="199"/>
        <v>716</v>
      </c>
      <c r="S462" s="17">
        <f t="shared" si="188"/>
        <v>1.7564101831807304</v>
      </c>
      <c r="T462" s="17">
        <f t="shared" si="189"/>
        <v>2.0448612864348017</v>
      </c>
      <c r="U462" s="16">
        <f t="shared" si="190"/>
        <v>5.6410183180730433E-2</v>
      </c>
      <c r="V462" s="16">
        <f t="shared" si="191"/>
        <v>4.4861286434801695E-2</v>
      </c>
      <c r="W462" s="16">
        <f t="shared" si="176"/>
        <v>1.9046723729240361E-3</v>
      </c>
      <c r="X462" s="16">
        <f t="shared" si="177"/>
        <v>1.4452000242754697E-4</v>
      </c>
      <c r="Y462" s="17">
        <f t="shared" si="192"/>
        <v>1.760152370496489</v>
      </c>
      <c r="Z462" s="17">
        <f t="shared" si="193"/>
        <v>2.0491923753515833</v>
      </c>
      <c r="AA462" s="16">
        <f t="shared" si="194"/>
        <v>6.0152370496489027E-2</v>
      </c>
      <c r="AB462" s="16">
        <f t="shared" si="195"/>
        <v>4.9192375351583273E-2</v>
      </c>
      <c r="AC462" s="16">
        <f t="shared" si="178"/>
        <v>101.02463504353324</v>
      </c>
      <c r="AD462" s="17">
        <f t="shared" si="179"/>
        <v>1.761841185814536</v>
      </c>
      <c r="AE462" s="17">
        <f t="shared" si="180"/>
        <v>2.0503594802185452</v>
      </c>
      <c r="AF462" s="16">
        <f t="shared" si="196"/>
        <v>6.1841185814536015E-2</v>
      </c>
      <c r="AG462" s="16">
        <f t="shared" si="197"/>
        <v>5.0359480218545194E-2</v>
      </c>
    </row>
    <row r="463" spans="1:33" x14ac:dyDescent="0.25">
      <c r="A463" s="11" t="s">
        <v>49</v>
      </c>
      <c r="B463" s="12">
        <v>731817</v>
      </c>
      <c r="C463" s="11">
        <v>6.2</v>
      </c>
      <c r="D463" s="27">
        <v>6</v>
      </c>
      <c r="E463" s="27">
        <v>6.4</v>
      </c>
      <c r="F463" s="11">
        <v>2005</v>
      </c>
      <c r="G463" s="11" t="s">
        <v>8</v>
      </c>
      <c r="H463" s="14" t="str">
        <f>VLOOKUP(A463,'Data Key'!$A$1:$B$500,2,FALSE)</f>
        <v>Michigan</v>
      </c>
      <c r="I463" s="14" t="str">
        <f t="shared" si="181"/>
        <v>MI-Michigan</v>
      </c>
      <c r="J463" s="15">
        <f t="shared" si="182"/>
        <v>4537</v>
      </c>
      <c r="K463" s="15">
        <f t="shared" si="183"/>
        <v>727280</v>
      </c>
      <c r="L463" s="16">
        <f t="shared" si="175"/>
        <v>1.7983721246480369E-4</v>
      </c>
      <c r="M463" s="17">
        <f t="shared" si="184"/>
        <v>6.0198001285644427</v>
      </c>
      <c r="N463" s="17">
        <f t="shared" si="185"/>
        <v>6.3794745534940507</v>
      </c>
      <c r="O463" s="16">
        <f t="shared" si="186"/>
        <v>1.9800128564442687E-2</v>
      </c>
      <c r="P463" s="16">
        <f t="shared" si="187"/>
        <v>2.0525446505949674E-2</v>
      </c>
      <c r="Q463" s="16">
        <f t="shared" si="198"/>
        <v>4406</v>
      </c>
      <c r="R463" s="16">
        <f t="shared" si="199"/>
        <v>4669</v>
      </c>
      <c r="S463" s="17">
        <f t="shared" si="188"/>
        <v>6.020630840770302</v>
      </c>
      <c r="T463" s="17">
        <f t="shared" si="189"/>
        <v>6.3800103031222291</v>
      </c>
      <c r="U463" s="16">
        <f t="shared" si="190"/>
        <v>2.0630840770301972E-2</v>
      </c>
      <c r="V463" s="16">
        <f t="shared" si="191"/>
        <v>1.9989696877771301E-2</v>
      </c>
      <c r="W463" s="16">
        <f t="shared" si="176"/>
        <v>6.2022293876769167E-3</v>
      </c>
      <c r="X463" s="16">
        <f t="shared" si="177"/>
        <v>1.7989277148582346E-4</v>
      </c>
      <c r="Y463" s="17">
        <f t="shared" si="192"/>
        <v>6.0223366161910938</v>
      </c>
      <c r="Z463" s="17">
        <f t="shared" si="193"/>
        <v>6.3821221591627397</v>
      </c>
      <c r="AA463" s="16">
        <f t="shared" si="194"/>
        <v>2.2336616191093839E-2</v>
      </c>
      <c r="AB463" s="16">
        <f t="shared" si="195"/>
        <v>1.7877840837260628E-2</v>
      </c>
      <c r="AC463" s="16">
        <f t="shared" si="178"/>
        <v>263.22947665342491</v>
      </c>
      <c r="AD463" s="17">
        <f t="shared" si="179"/>
        <v>6.0230670423338308</v>
      </c>
      <c r="AE463" s="17">
        <f t="shared" si="180"/>
        <v>6.3827581876812367</v>
      </c>
      <c r="AF463" s="16">
        <f t="shared" si="196"/>
        <v>2.3067042333830834E-2</v>
      </c>
      <c r="AG463" s="16">
        <f t="shared" si="197"/>
        <v>1.724181231876365E-2</v>
      </c>
    </row>
    <row r="464" spans="1:33" x14ac:dyDescent="0.25">
      <c r="A464" s="11" t="s">
        <v>26</v>
      </c>
      <c r="B464" s="12">
        <v>261827</v>
      </c>
      <c r="C464" s="11">
        <v>11.9</v>
      </c>
      <c r="D464" s="27">
        <v>11.5</v>
      </c>
      <c r="E464" s="27">
        <v>12.3</v>
      </c>
      <c r="F464" s="11">
        <v>2005</v>
      </c>
      <c r="G464" s="11" t="s">
        <v>8</v>
      </c>
      <c r="H464" s="14" t="str">
        <f>VLOOKUP(A464,'Data Key'!$A$1:$B$500,2,FALSE)</f>
        <v>Minnesota</v>
      </c>
      <c r="I464" s="14" t="str">
        <f t="shared" si="181"/>
        <v>MN-Minnesota</v>
      </c>
      <c r="J464" s="15">
        <f t="shared" si="182"/>
        <v>3116</v>
      </c>
      <c r="K464" s="15">
        <f t="shared" si="183"/>
        <v>258711</v>
      </c>
      <c r="L464" s="16">
        <f t="shared" si="175"/>
        <v>4.1536760117899101E-4</v>
      </c>
      <c r="M464" s="17">
        <f t="shared" si="184"/>
        <v>11.485620455820477</v>
      </c>
      <c r="N464" s="17">
        <f t="shared" si="185"/>
        <v>12.316355658178461</v>
      </c>
      <c r="O464" s="16">
        <f t="shared" si="186"/>
        <v>1.4379544179522696E-2</v>
      </c>
      <c r="P464" s="16">
        <f t="shared" si="187"/>
        <v>1.6355658178460075E-2</v>
      </c>
      <c r="Q464" s="16">
        <f t="shared" si="198"/>
        <v>3007</v>
      </c>
      <c r="R464" s="16">
        <f t="shared" si="199"/>
        <v>3225</v>
      </c>
      <c r="S464" s="17">
        <f t="shared" si="188"/>
        <v>11.484682633952954</v>
      </c>
      <c r="T464" s="17">
        <f t="shared" si="189"/>
        <v>12.317293480045985</v>
      </c>
      <c r="U464" s="16">
        <f t="shared" si="190"/>
        <v>1.5317366047046477E-2</v>
      </c>
      <c r="V464" s="16">
        <f t="shared" si="191"/>
        <v>1.7293480045983856E-2</v>
      </c>
      <c r="W464" s="16">
        <f t="shared" si="176"/>
        <v>1.1908149215877292E-2</v>
      </c>
      <c r="X464" s="16">
        <f t="shared" si="177"/>
        <v>4.1554970479950004E-4</v>
      </c>
      <c r="Y464" s="17">
        <f t="shared" si="192"/>
        <v>11.492599511077792</v>
      </c>
      <c r="Z464" s="17">
        <f t="shared" si="193"/>
        <v>12.32369892067679</v>
      </c>
      <c r="AA464" s="16">
        <f t="shared" si="194"/>
        <v>7.400488922208126E-3</v>
      </c>
      <c r="AB464" s="16">
        <f t="shared" si="195"/>
        <v>2.369892067678947E-2</v>
      </c>
      <c r="AC464" s="16">
        <f t="shared" si="178"/>
        <v>217.52558667103892</v>
      </c>
      <c r="AD464" s="17">
        <f t="shared" si="179"/>
        <v>11.494665484425639</v>
      </c>
      <c r="AE464" s="17">
        <f t="shared" si="180"/>
        <v>12.325452207101508</v>
      </c>
      <c r="AF464" s="16">
        <f t="shared" si="196"/>
        <v>5.3345155743613759E-3</v>
      </c>
      <c r="AG464" s="16">
        <f t="shared" si="197"/>
        <v>2.5452207101507085E-2</v>
      </c>
    </row>
    <row r="465" spans="1:33" x14ac:dyDescent="0.25">
      <c r="A465" s="11" t="s">
        <v>59</v>
      </c>
      <c r="B465" s="12">
        <v>286454</v>
      </c>
      <c r="C465" s="11">
        <v>2.4</v>
      </c>
      <c r="D465" s="27">
        <v>2.2000000000000002</v>
      </c>
      <c r="E465" s="27">
        <v>2.5</v>
      </c>
      <c r="F465" s="11">
        <v>2005</v>
      </c>
      <c r="G465" s="11" t="s">
        <v>8</v>
      </c>
      <c r="H465" s="14" t="str">
        <f>VLOOKUP(A465,'Data Key'!$A$1:$B$500,2,FALSE)</f>
        <v>Mississippi</v>
      </c>
      <c r="I465" s="14" t="str">
        <f t="shared" si="181"/>
        <v>MS-Mississippi</v>
      </c>
      <c r="J465" s="15">
        <f t="shared" si="182"/>
        <v>687</v>
      </c>
      <c r="K465" s="15">
        <f t="shared" si="183"/>
        <v>285767</v>
      </c>
      <c r="L465" s="16">
        <f t="shared" si="175"/>
        <v>1.791225077291855E-4</v>
      </c>
      <c r="M465" s="17">
        <f t="shared" si="184"/>
        <v>2.2191683173247498</v>
      </c>
      <c r="N465" s="17">
        <f t="shared" si="185"/>
        <v>2.5774133327831206</v>
      </c>
      <c r="O465" s="16">
        <f t="shared" si="186"/>
        <v>1.9168317324749662E-2</v>
      </c>
      <c r="P465" s="16">
        <f t="shared" si="187"/>
        <v>7.741333278312057E-2</v>
      </c>
      <c r="Q465" s="16">
        <f t="shared" si="198"/>
        <v>637</v>
      </c>
      <c r="R465" s="16">
        <f t="shared" si="199"/>
        <v>739</v>
      </c>
      <c r="S465" s="17">
        <f t="shared" si="188"/>
        <v>2.223742730071844</v>
      </c>
      <c r="T465" s="17">
        <f t="shared" si="189"/>
        <v>2.5798208438353103</v>
      </c>
      <c r="U465" s="16">
        <f t="shared" si="190"/>
        <v>2.3742730071843798E-2</v>
      </c>
      <c r="V465" s="16">
        <f t="shared" si="191"/>
        <v>7.9820843835310296E-2</v>
      </c>
      <c r="W465" s="16">
        <f t="shared" si="176"/>
        <v>2.4049637667516314E-3</v>
      </c>
      <c r="X465" s="16">
        <f t="shared" si="177"/>
        <v>1.7949380259980194E-4</v>
      </c>
      <c r="Y465" s="17">
        <f t="shared" si="192"/>
        <v>2.2254699641518294</v>
      </c>
      <c r="Z465" s="17">
        <f t="shared" si="193"/>
        <v>2.5844575693514331</v>
      </c>
      <c r="AA465" s="16">
        <f t="shared" si="194"/>
        <v>2.5469964151829227E-2</v>
      </c>
      <c r="AB465" s="16">
        <f t="shared" si="195"/>
        <v>8.4457569351433115E-2</v>
      </c>
      <c r="AC465" s="16">
        <f t="shared" si="178"/>
        <v>102.65535747941787</v>
      </c>
      <c r="AD465" s="17">
        <f t="shared" si="179"/>
        <v>2.2275286562974612</v>
      </c>
      <c r="AE465" s="17">
        <f t="shared" si="180"/>
        <v>2.5858897922909234</v>
      </c>
      <c r="AF465" s="16">
        <f t="shared" si="196"/>
        <v>2.752865629746104E-2</v>
      </c>
      <c r="AG465" s="16">
        <f t="shared" si="197"/>
        <v>8.5889792290923417E-2</v>
      </c>
    </row>
    <row r="466" spans="1:33" x14ac:dyDescent="0.25">
      <c r="A466" s="11" t="s">
        <v>20</v>
      </c>
      <c r="B466" s="12">
        <v>475524</v>
      </c>
      <c r="C466" s="11">
        <v>4.9000000000000004</v>
      </c>
      <c r="D466" s="27">
        <v>4.7</v>
      </c>
      <c r="E466" s="27">
        <v>5.0999999999999996</v>
      </c>
      <c r="F466" s="11">
        <v>2005</v>
      </c>
      <c r="G466" s="11" t="s">
        <v>8</v>
      </c>
      <c r="H466" s="14" t="str">
        <f>VLOOKUP(A466,'Data Key'!$A$1:$B$500,2,FALSE)</f>
        <v>Missouri</v>
      </c>
      <c r="I466" s="14" t="str">
        <f t="shared" si="181"/>
        <v>MO-Missouri</v>
      </c>
      <c r="J466" s="15">
        <f t="shared" si="182"/>
        <v>2330</v>
      </c>
      <c r="K466" s="15">
        <f t="shared" si="183"/>
        <v>473194</v>
      </c>
      <c r="L466" s="16">
        <f t="shared" si="175"/>
        <v>1.9846640579004811E-4</v>
      </c>
      <c r="M466" s="17">
        <f t="shared" si="184"/>
        <v>4.7013914352442638</v>
      </c>
      <c r="N466" s="17">
        <f t="shared" si="185"/>
        <v>5.098324246824359</v>
      </c>
      <c r="O466" s="16">
        <f t="shared" si="186"/>
        <v>1.3914352442636613E-3</v>
      </c>
      <c r="P466" s="16">
        <f t="shared" si="187"/>
        <v>1.6757531756406152E-3</v>
      </c>
      <c r="Q466" s="16">
        <f t="shared" si="198"/>
        <v>2236</v>
      </c>
      <c r="R466" s="16">
        <f t="shared" si="199"/>
        <v>2425</v>
      </c>
      <c r="S466" s="17">
        <f t="shared" si="188"/>
        <v>4.7021811727694081</v>
      </c>
      <c r="T466" s="17">
        <f t="shared" si="189"/>
        <v>5.0996374525786292</v>
      </c>
      <c r="U466" s="16">
        <f t="shared" si="190"/>
        <v>2.1811727694078797E-3</v>
      </c>
      <c r="V466" s="16">
        <f t="shared" si="191"/>
        <v>3.6254742137042939E-4</v>
      </c>
      <c r="W466" s="16">
        <f t="shared" si="176"/>
        <v>4.9038574108647313E-3</v>
      </c>
      <c r="X466" s="16">
        <f t="shared" si="177"/>
        <v>1.9858646812000603E-4</v>
      </c>
      <c r="Y466" s="17">
        <f t="shared" si="192"/>
        <v>4.7052709427447255</v>
      </c>
      <c r="Z466" s="17">
        <f t="shared" si="193"/>
        <v>5.1024438789847375</v>
      </c>
      <c r="AA466" s="16">
        <f t="shared" si="194"/>
        <v>5.2709427447252821E-3</v>
      </c>
      <c r="AB466" s="16">
        <f t="shared" si="195"/>
        <v>2.4438789847378573E-3</v>
      </c>
      <c r="AC466" s="16">
        <f t="shared" si="178"/>
        <v>188.77001543581335</v>
      </c>
      <c r="AD466" s="17">
        <f t="shared" si="179"/>
        <v>4.7064241597854961</v>
      </c>
      <c r="AE466" s="17">
        <f t="shared" si="180"/>
        <v>5.103393588235166</v>
      </c>
      <c r="AF466" s="16">
        <f t="shared" si="196"/>
        <v>6.4241597854959309E-3</v>
      </c>
      <c r="AG466" s="16">
        <f t="shared" si="197"/>
        <v>3.3935882351663338E-3</v>
      </c>
    </row>
    <row r="467" spans="1:33" x14ac:dyDescent="0.25">
      <c r="A467" s="11" t="s">
        <v>50</v>
      </c>
      <c r="B467" s="12">
        <v>41867</v>
      </c>
      <c r="C467" s="11">
        <v>9</v>
      </c>
      <c r="D467" s="27">
        <v>8.1</v>
      </c>
      <c r="E467" s="27">
        <v>9.9</v>
      </c>
      <c r="F467" s="11">
        <v>2005</v>
      </c>
      <c r="G467" s="11" t="s">
        <v>8</v>
      </c>
      <c r="H467" s="14" t="str">
        <f>VLOOKUP(A467,'Data Key'!$A$1:$B$500,2,FALSE)</f>
        <v>Montana</v>
      </c>
      <c r="I467" s="14" t="str">
        <f t="shared" si="181"/>
        <v>MT-Montana</v>
      </c>
      <c r="J467" s="15">
        <f t="shared" si="182"/>
        <v>377</v>
      </c>
      <c r="K467" s="15">
        <f t="shared" si="183"/>
        <v>41490</v>
      </c>
      <c r="L467" s="16">
        <f t="shared" si="175"/>
        <v>9.0486277017903327E-4</v>
      </c>
      <c r="M467" s="17">
        <f t="shared" si="184"/>
        <v>8.0998426063705171</v>
      </c>
      <c r="N467" s="17">
        <f t="shared" si="185"/>
        <v>9.9095681467285832</v>
      </c>
      <c r="O467" s="16">
        <f t="shared" si="186"/>
        <v>1.5739362948252733E-4</v>
      </c>
      <c r="P467" s="16">
        <f t="shared" si="187"/>
        <v>9.5681467285828603E-3</v>
      </c>
      <c r="Q467" s="16">
        <f t="shared" si="198"/>
        <v>339</v>
      </c>
      <c r="R467" s="16">
        <f t="shared" si="199"/>
        <v>415</v>
      </c>
      <c r="S467" s="17">
        <f t="shared" si="188"/>
        <v>8.0970692908495945</v>
      </c>
      <c r="T467" s="17">
        <f t="shared" si="189"/>
        <v>9.9123414622495041</v>
      </c>
      <c r="U467" s="16">
        <f t="shared" si="190"/>
        <v>2.9307091504051641E-3</v>
      </c>
      <c r="V467" s="16">
        <f t="shared" si="191"/>
        <v>1.2341462249503721E-2</v>
      </c>
      <c r="W467" s="16">
        <f t="shared" si="176"/>
        <v>9.0497519564542214E-3</v>
      </c>
      <c r="X467" s="16">
        <f t="shared" si="177"/>
        <v>9.0817869300325628E-4</v>
      </c>
      <c r="Y467" s="17">
        <f t="shared" si="192"/>
        <v>8.1415732634509652</v>
      </c>
      <c r="Z467" s="17">
        <f t="shared" si="193"/>
        <v>9.9579306494574773</v>
      </c>
      <c r="AA467" s="16">
        <f t="shared" si="194"/>
        <v>4.157326345096557E-2</v>
      </c>
      <c r="AB467" s="16">
        <f t="shared" si="195"/>
        <v>5.7930649457476946E-2</v>
      </c>
      <c r="AC467" s="16">
        <f t="shared" si="178"/>
        <v>75.815358113763779</v>
      </c>
      <c r="AD467" s="17">
        <f t="shared" si="179"/>
        <v>8.1563455248287244</v>
      </c>
      <c r="AE467" s="17">
        <f t="shared" si="180"/>
        <v>9.9670413568751606</v>
      </c>
      <c r="AF467" s="16">
        <f t="shared" si="196"/>
        <v>5.6345524828724791E-2</v>
      </c>
      <c r="AG467" s="16">
        <f t="shared" si="197"/>
        <v>6.7041356875160218E-2</v>
      </c>
    </row>
    <row r="468" spans="1:33" x14ac:dyDescent="0.25">
      <c r="A468" s="11" t="s">
        <v>51</v>
      </c>
      <c r="B468" s="12">
        <v>109311</v>
      </c>
      <c r="C468" s="11">
        <v>2.2000000000000002</v>
      </c>
      <c r="D468" s="27">
        <v>1.9</v>
      </c>
      <c r="E468" s="27">
        <v>2.5</v>
      </c>
      <c r="F468" s="11">
        <v>2005</v>
      </c>
      <c r="G468" s="11" t="s">
        <v>8</v>
      </c>
      <c r="H468" s="14" t="str">
        <f>VLOOKUP(A468,'Data Key'!$A$1:$B$500,2,FALSE)</f>
        <v>Nebraska</v>
      </c>
      <c r="I468" s="14" t="str">
        <f t="shared" si="181"/>
        <v>NE-Nebraska</v>
      </c>
      <c r="J468" s="15">
        <f t="shared" si="182"/>
        <v>240</v>
      </c>
      <c r="K468" s="15">
        <f t="shared" si="183"/>
        <v>109071</v>
      </c>
      <c r="L468" s="16">
        <f t="shared" si="175"/>
        <v>2.7746777930062153E-4</v>
      </c>
      <c r="M468" s="17">
        <f t="shared" si="184"/>
        <v>1.9181026573434492</v>
      </c>
      <c r="N468" s="17">
        <f t="shared" si="185"/>
        <v>2.4730382159446922</v>
      </c>
      <c r="O468" s="16">
        <f t="shared" si="186"/>
        <v>1.8102657343449291E-2</v>
      </c>
      <c r="P468" s="16">
        <f t="shared" si="187"/>
        <v>2.6961784055307803E-2</v>
      </c>
      <c r="Q468" s="16">
        <f t="shared" si="198"/>
        <v>211</v>
      </c>
      <c r="R468" s="16">
        <f t="shared" si="199"/>
        <v>271</v>
      </c>
      <c r="S468" s="17">
        <f t="shared" si="188"/>
        <v>1.9302723422162453</v>
      </c>
      <c r="T468" s="17">
        <f t="shared" si="189"/>
        <v>2.4791649513772631</v>
      </c>
      <c r="U468" s="16">
        <f t="shared" si="190"/>
        <v>3.0272342216245418E-2</v>
      </c>
      <c r="V468" s="16">
        <f t="shared" si="191"/>
        <v>2.0835048622736885E-2</v>
      </c>
      <c r="W468" s="16">
        <f t="shared" si="176"/>
        <v>2.2130639003989177E-3</v>
      </c>
      <c r="X468" s="16">
        <f t="shared" si="177"/>
        <v>2.7911233337917819E-4</v>
      </c>
      <c r="Y468" s="17">
        <f t="shared" si="192"/>
        <v>1.9339515670197396</v>
      </c>
      <c r="Z468" s="17">
        <f t="shared" si="193"/>
        <v>2.4921762337780957</v>
      </c>
      <c r="AA468" s="16">
        <f t="shared" si="194"/>
        <v>3.395156701973967E-2</v>
      </c>
      <c r="AB468" s="16">
        <f t="shared" si="195"/>
        <v>7.8237662219042825E-3</v>
      </c>
      <c r="AC468" s="16">
        <f t="shared" si="178"/>
        <v>60.7191175170043</v>
      </c>
      <c r="AD468" s="17">
        <f t="shared" si="179"/>
        <v>1.9399119810435725</v>
      </c>
      <c r="AE468" s="17">
        <f t="shared" si="180"/>
        <v>2.4953637084275195</v>
      </c>
      <c r="AF468" s="16">
        <f t="shared" si="196"/>
        <v>3.9911981043572631E-2</v>
      </c>
      <c r="AG468" s="16">
        <f t="shared" si="197"/>
        <v>4.6362915724804665E-3</v>
      </c>
    </row>
    <row r="469" spans="1:33" x14ac:dyDescent="0.25">
      <c r="A469" s="11" t="s">
        <v>29</v>
      </c>
      <c r="B469" s="12">
        <v>94321</v>
      </c>
      <c r="C469" s="11">
        <v>3.6</v>
      </c>
      <c r="D469" s="27">
        <v>3.3</v>
      </c>
      <c r="E469" s="27">
        <v>4</v>
      </c>
      <c r="F469" s="11">
        <v>2005</v>
      </c>
      <c r="G469" s="11" t="s">
        <v>8</v>
      </c>
      <c r="H469" s="14" t="str">
        <f>VLOOKUP(A469,'Data Key'!$A$1:$B$500,2,FALSE)</f>
        <v>Nevada</v>
      </c>
      <c r="I469" s="14" t="str">
        <f t="shared" si="181"/>
        <v>NV-Nevada</v>
      </c>
      <c r="J469" s="15">
        <f t="shared" si="182"/>
        <v>340</v>
      </c>
      <c r="K469" s="15">
        <f t="shared" si="183"/>
        <v>93981</v>
      </c>
      <c r="L469" s="16">
        <f t="shared" si="175"/>
        <v>3.8246789501740166E-4</v>
      </c>
      <c r="M469" s="17">
        <f t="shared" si="184"/>
        <v>3.2222436750465286</v>
      </c>
      <c r="N469" s="17">
        <f t="shared" si="185"/>
        <v>3.9871794650813324</v>
      </c>
      <c r="O469" s="16">
        <f t="shared" si="186"/>
        <v>7.7756324953471179E-2</v>
      </c>
      <c r="P469" s="16">
        <f t="shared" si="187"/>
        <v>1.2820534918667637E-2</v>
      </c>
      <c r="Q469" s="16">
        <f t="shared" si="198"/>
        <v>304</v>
      </c>
      <c r="R469" s="16">
        <f t="shared" si="199"/>
        <v>376</v>
      </c>
      <c r="S469" s="17">
        <f t="shared" si="188"/>
        <v>3.2230362273512791</v>
      </c>
      <c r="T469" s="17">
        <f t="shared" si="189"/>
        <v>3.9863869127765823</v>
      </c>
      <c r="U469" s="16">
        <f t="shared" si="190"/>
        <v>7.6963772648720674E-2</v>
      </c>
      <c r="V469" s="16">
        <f t="shared" si="191"/>
        <v>1.3613087223417697E-2</v>
      </c>
      <c r="W469" s="16">
        <f t="shared" si="176"/>
        <v>3.6249276873645112E-3</v>
      </c>
      <c r="X469" s="16">
        <f t="shared" si="177"/>
        <v>3.8405957550562901E-4</v>
      </c>
      <c r="Y469" s="17">
        <f t="shared" si="192"/>
        <v>3.2408681118588825</v>
      </c>
      <c r="Z469" s="17">
        <f t="shared" si="193"/>
        <v>4.0089872628701402</v>
      </c>
      <c r="AA469" s="16">
        <f t="shared" si="194"/>
        <v>5.9131888141117361E-2</v>
      </c>
      <c r="AB469" s="16">
        <f t="shared" si="195"/>
        <v>8.987262870140178E-3</v>
      </c>
      <c r="AC469" s="16">
        <f t="shared" si="178"/>
        <v>72.198897745139263</v>
      </c>
      <c r="AD469" s="17">
        <f t="shared" si="179"/>
        <v>3.2475143959982997</v>
      </c>
      <c r="AE469" s="17">
        <f t="shared" si="180"/>
        <v>4.0129426398046677</v>
      </c>
      <c r="AF469" s="16">
        <f t="shared" si="196"/>
        <v>5.2485604001700104E-2</v>
      </c>
      <c r="AG469" s="16">
        <f t="shared" si="197"/>
        <v>1.2942639804667699E-2</v>
      </c>
    </row>
    <row r="470" spans="1:33" x14ac:dyDescent="0.25">
      <c r="A470" s="11" t="s">
        <v>35</v>
      </c>
      <c r="B470" s="12">
        <v>57389</v>
      </c>
      <c r="C470" s="11">
        <v>8.1</v>
      </c>
      <c r="D470" s="27">
        <v>7.4</v>
      </c>
      <c r="E470" s="27">
        <v>8.9</v>
      </c>
      <c r="F470" s="11">
        <v>2005</v>
      </c>
      <c r="G470" s="11" t="s">
        <v>8</v>
      </c>
      <c r="H470" s="14" t="str">
        <f>VLOOKUP(A470,'Data Key'!$A$1:$B$500,2,FALSE)</f>
        <v>New Hampshire</v>
      </c>
      <c r="I470" s="14" t="str">
        <f t="shared" si="181"/>
        <v>NH-New Hampshire</v>
      </c>
      <c r="J470" s="15">
        <f t="shared" si="182"/>
        <v>465</v>
      </c>
      <c r="K470" s="15">
        <f t="shared" si="183"/>
        <v>56924</v>
      </c>
      <c r="L470" s="16">
        <f t="shared" si="175"/>
        <v>7.3346481737745866E-4</v>
      </c>
      <c r="M470" s="17">
        <f t="shared" si="184"/>
        <v>7.3691332414839961</v>
      </c>
      <c r="N470" s="17">
        <f t="shared" si="185"/>
        <v>8.8360628762389126</v>
      </c>
      <c r="O470" s="16">
        <f t="shared" si="186"/>
        <v>3.0866758516004289E-2</v>
      </c>
      <c r="P470" s="16">
        <f t="shared" si="187"/>
        <v>6.3937123761087733E-2</v>
      </c>
      <c r="Q470" s="16">
        <f t="shared" si="198"/>
        <v>423</v>
      </c>
      <c r="R470" s="16">
        <f t="shared" si="199"/>
        <v>507</v>
      </c>
      <c r="S470" s="17">
        <f t="shared" si="188"/>
        <v>7.3707504922546132</v>
      </c>
      <c r="T470" s="17">
        <f t="shared" si="189"/>
        <v>8.8344456254682946</v>
      </c>
      <c r="U470" s="16">
        <f t="shared" si="190"/>
        <v>2.9249507745387149E-2</v>
      </c>
      <c r="V470" s="16">
        <f t="shared" si="191"/>
        <v>6.5554374531705761E-2</v>
      </c>
      <c r="W470" s="16">
        <f t="shared" si="176"/>
        <v>8.1355220885057974E-3</v>
      </c>
      <c r="X470" s="16">
        <f t="shared" si="177"/>
        <v>7.3565371474586716E-4</v>
      </c>
      <c r="Y470" s="17">
        <f t="shared" si="192"/>
        <v>7.3998683737599302</v>
      </c>
      <c r="Z470" s="17">
        <f t="shared" si="193"/>
        <v>8.8711758032516652</v>
      </c>
      <c r="AA470" s="16">
        <f t="shared" si="194"/>
        <v>1.3162624007012624E-4</v>
      </c>
      <c r="AB470" s="16">
        <f t="shared" si="195"/>
        <v>2.882419674833514E-2</v>
      </c>
      <c r="AC470" s="16">
        <f t="shared" si="178"/>
        <v>84.228366652529402</v>
      </c>
      <c r="AD470" s="17">
        <f t="shared" si="179"/>
        <v>7.4104458896540146</v>
      </c>
      <c r="AE470" s="17">
        <f t="shared" si="180"/>
        <v>8.8780220631209303</v>
      </c>
      <c r="AF470" s="16">
        <f t="shared" si="196"/>
        <v>1.0445889654014273E-2</v>
      </c>
      <c r="AG470" s="16">
        <f t="shared" si="197"/>
        <v>2.1977936879070015E-2</v>
      </c>
    </row>
    <row r="471" spans="1:33" x14ac:dyDescent="0.25">
      <c r="A471" s="11" t="s">
        <v>14</v>
      </c>
      <c r="B471" s="12">
        <v>384814</v>
      </c>
      <c r="C471" s="11">
        <v>3.4</v>
      </c>
      <c r="D471" s="27">
        <v>3.3</v>
      </c>
      <c r="E471" s="27">
        <v>3.6</v>
      </c>
      <c r="F471" s="11">
        <v>2005</v>
      </c>
      <c r="G471" s="11" t="s">
        <v>8</v>
      </c>
      <c r="H471" s="14" t="str">
        <f>VLOOKUP(A471,'Data Key'!$A$1:$B$500,2,FALSE)</f>
        <v>New Jersey</v>
      </c>
      <c r="I471" s="14" t="str">
        <f t="shared" si="181"/>
        <v>NJ-New Jersey</v>
      </c>
      <c r="J471" s="15">
        <f t="shared" si="182"/>
        <v>1308</v>
      </c>
      <c r="K471" s="15">
        <f t="shared" si="183"/>
        <v>383506</v>
      </c>
      <c r="L471" s="16">
        <f t="shared" si="175"/>
        <v>1.8389153955301183E-4</v>
      </c>
      <c r="M471" s="17">
        <f t="shared" si="184"/>
        <v>3.2151531937467119</v>
      </c>
      <c r="N471" s="17">
        <f t="shared" si="185"/>
        <v>3.5829362728527356</v>
      </c>
      <c r="O471" s="16">
        <f t="shared" si="186"/>
        <v>8.4846806253287888E-2</v>
      </c>
      <c r="P471" s="16">
        <f t="shared" si="187"/>
        <v>1.7063727147264451E-2</v>
      </c>
      <c r="Q471" s="16">
        <f t="shared" si="198"/>
        <v>1238</v>
      </c>
      <c r="R471" s="16">
        <f t="shared" si="199"/>
        <v>1380</v>
      </c>
      <c r="S471" s="17">
        <f t="shared" si="188"/>
        <v>3.2171386695910233</v>
      </c>
      <c r="T471" s="17">
        <f t="shared" si="189"/>
        <v>3.5861481131143877</v>
      </c>
      <c r="U471" s="16">
        <f t="shared" si="190"/>
        <v>8.2861330408976475E-2</v>
      </c>
      <c r="V471" s="16">
        <f t="shared" si="191"/>
        <v>1.3851886885612341E-2</v>
      </c>
      <c r="W471" s="16">
        <f t="shared" si="176"/>
        <v>3.404002071329433E-3</v>
      </c>
      <c r="X471" s="16">
        <f t="shared" si="177"/>
        <v>1.8409097102720245E-4</v>
      </c>
      <c r="Y471" s="17">
        <f t="shared" si="192"/>
        <v>3.2199111003022307</v>
      </c>
      <c r="Z471" s="17">
        <f t="shared" si="193"/>
        <v>3.5880930423566353</v>
      </c>
      <c r="AA471" s="16">
        <f t="shared" si="194"/>
        <v>8.0088899697769111E-2</v>
      </c>
      <c r="AB471" s="16">
        <f t="shared" si="195"/>
        <v>1.1906957643364802E-2</v>
      </c>
      <c r="AC471" s="16">
        <f t="shared" si="178"/>
        <v>141.55325116029798</v>
      </c>
      <c r="AD471" s="17">
        <f t="shared" si="179"/>
        <v>3.2213789753894573</v>
      </c>
      <c r="AE471" s="17">
        <f t="shared" si="180"/>
        <v>3.589223799381188</v>
      </c>
      <c r="AF471" s="16">
        <f t="shared" si="196"/>
        <v>7.8621024610542545E-2</v>
      </c>
      <c r="AG471" s="16">
        <f t="shared" si="197"/>
        <v>1.0776200618812126E-2</v>
      </c>
    </row>
    <row r="472" spans="1:33" x14ac:dyDescent="0.25">
      <c r="A472" s="11" t="s">
        <v>60</v>
      </c>
      <c r="B472" s="12">
        <v>223693</v>
      </c>
      <c r="C472" s="11">
        <v>2.6</v>
      </c>
      <c r="D472" s="27">
        <v>2.4</v>
      </c>
      <c r="E472" s="27">
        <v>2.8</v>
      </c>
      <c r="F472" s="11">
        <v>2005</v>
      </c>
      <c r="G472" s="11" t="s">
        <v>8</v>
      </c>
      <c r="H472" s="14" t="str">
        <f>VLOOKUP(A472,'Data Key'!$A$1:$B$500,2,FALSE)</f>
        <v>New Mexico</v>
      </c>
      <c r="I472" s="14" t="str">
        <f t="shared" si="181"/>
        <v>NM-New Mexico</v>
      </c>
      <c r="J472" s="15">
        <f t="shared" si="182"/>
        <v>582</v>
      </c>
      <c r="K472" s="15">
        <f t="shared" si="183"/>
        <v>223111</v>
      </c>
      <c r="L472" s="16">
        <f t="shared" si="175"/>
        <v>2.1110157996690162E-4</v>
      </c>
      <c r="M472" s="17">
        <f t="shared" si="184"/>
        <v>2.3906785383202149</v>
      </c>
      <c r="N472" s="17">
        <f t="shared" si="185"/>
        <v>2.8128816982540186</v>
      </c>
      <c r="O472" s="16">
        <f t="shared" si="186"/>
        <v>9.3214616797849814E-3</v>
      </c>
      <c r="P472" s="16">
        <f t="shared" si="187"/>
        <v>1.2881698254018747E-2</v>
      </c>
      <c r="Q472" s="16">
        <f t="shared" si="198"/>
        <v>535</v>
      </c>
      <c r="R472" s="16">
        <f t="shared" si="199"/>
        <v>629</v>
      </c>
      <c r="S472" s="17">
        <f t="shared" si="188"/>
        <v>2.3916707272914217</v>
      </c>
      <c r="T472" s="17">
        <f t="shared" si="189"/>
        <v>2.8118895092828118</v>
      </c>
      <c r="U472" s="16">
        <f t="shared" si="190"/>
        <v>8.3292727085781948E-3</v>
      </c>
      <c r="V472" s="16">
        <f t="shared" si="191"/>
        <v>1.1889509282811961E-2</v>
      </c>
      <c r="W472" s="16">
        <f t="shared" si="176"/>
        <v>2.6103217443856413E-3</v>
      </c>
      <c r="X472" s="16">
        <f t="shared" si="177"/>
        <v>2.1161754690226928E-4</v>
      </c>
      <c r="Y472" s="17">
        <f t="shared" si="192"/>
        <v>2.3987041974833718</v>
      </c>
      <c r="Z472" s="17">
        <f t="shared" si="193"/>
        <v>2.8219392912879107</v>
      </c>
      <c r="AA472" s="16">
        <f t="shared" si="194"/>
        <v>1.2958025166280862E-3</v>
      </c>
      <c r="AB472" s="16">
        <f t="shared" si="195"/>
        <v>2.1939291287910834E-2</v>
      </c>
      <c r="AC472" s="16">
        <f t="shared" si="178"/>
        <v>94.481545725919432</v>
      </c>
      <c r="AD472" s="17">
        <f t="shared" si="179"/>
        <v>2.4013747938692922</v>
      </c>
      <c r="AE472" s="17">
        <f t="shared" si="180"/>
        <v>2.8237390307077108</v>
      </c>
      <c r="AF472" s="16">
        <f t="shared" si="196"/>
        <v>1.3747938692922901E-3</v>
      </c>
      <c r="AG472" s="16">
        <f t="shared" si="197"/>
        <v>2.3739030707710995E-2</v>
      </c>
    </row>
    <row r="473" spans="1:33" x14ac:dyDescent="0.25">
      <c r="A473" s="11" t="s">
        <v>36</v>
      </c>
      <c r="B473" s="12">
        <v>1362388</v>
      </c>
      <c r="C473" s="11">
        <v>3</v>
      </c>
      <c r="D473" s="27">
        <v>2.9</v>
      </c>
      <c r="E473" s="27">
        <v>3.1</v>
      </c>
      <c r="F473" s="11">
        <v>2005</v>
      </c>
      <c r="G473" s="11" t="s">
        <v>8</v>
      </c>
      <c r="H473" s="14" t="str">
        <f>VLOOKUP(A473,'Data Key'!$A$1:$B$500,2,FALSE)</f>
        <v>New York</v>
      </c>
      <c r="I473" s="14" t="str">
        <f t="shared" si="181"/>
        <v>NY-New York</v>
      </c>
      <c r="J473" s="15">
        <f t="shared" si="182"/>
        <v>4087</v>
      </c>
      <c r="K473" s="15">
        <f t="shared" si="183"/>
        <v>1358301</v>
      </c>
      <c r="L473" s="16">
        <f t="shared" si="175"/>
        <v>9.1832668757553144E-5</v>
      </c>
      <c r="M473" s="17">
        <f t="shared" si="184"/>
        <v>2.9080469543747705</v>
      </c>
      <c r="N473" s="17">
        <f t="shared" si="185"/>
        <v>3.091712291889877</v>
      </c>
      <c r="O473" s="16">
        <f t="shared" si="186"/>
        <v>8.046954374770543E-3</v>
      </c>
      <c r="P473" s="16">
        <f t="shared" si="187"/>
        <v>8.2877081101231376E-3</v>
      </c>
      <c r="Q473" s="16">
        <f t="shared" si="198"/>
        <v>3963</v>
      </c>
      <c r="R473" s="16">
        <f t="shared" si="199"/>
        <v>4213</v>
      </c>
      <c r="S473" s="17">
        <f t="shared" si="188"/>
        <v>2.9088629670842669</v>
      </c>
      <c r="T473" s="17">
        <f t="shared" si="189"/>
        <v>3.0923642897618007</v>
      </c>
      <c r="U473" s="16">
        <f t="shared" si="190"/>
        <v>8.8629670842670372E-3</v>
      </c>
      <c r="V473" s="16">
        <f t="shared" si="191"/>
        <v>7.6357102381994224E-3</v>
      </c>
      <c r="W473" s="16">
        <f t="shared" si="176"/>
        <v>3.0012809861163121E-3</v>
      </c>
      <c r="X473" s="16">
        <f t="shared" si="177"/>
        <v>9.1864610761906924E-5</v>
      </c>
      <c r="Y473" s="17">
        <f t="shared" si="192"/>
        <v>2.9094163753544051</v>
      </c>
      <c r="Z473" s="17">
        <f t="shared" si="193"/>
        <v>3.0931455968782191</v>
      </c>
      <c r="AA473" s="16">
        <f t="shared" si="194"/>
        <v>9.4163753544052042E-3</v>
      </c>
      <c r="AB473" s="16">
        <f t="shared" si="195"/>
        <v>6.8544031217809831E-3</v>
      </c>
      <c r="AC473" s="16">
        <f t="shared" si="178"/>
        <v>250.23767868780118</v>
      </c>
      <c r="AD473" s="17">
        <f t="shared" si="179"/>
        <v>2.9098103566309934</v>
      </c>
      <c r="AE473" s="17">
        <f t="shared" si="180"/>
        <v>3.0934856188227071</v>
      </c>
      <c r="AF473" s="16">
        <f t="shared" si="196"/>
        <v>9.8103566309934997E-3</v>
      </c>
      <c r="AG473" s="16">
        <f t="shared" si="197"/>
        <v>6.5143811772929716E-3</v>
      </c>
    </row>
    <row r="474" spans="1:33" x14ac:dyDescent="0.25">
      <c r="A474" s="11" t="s">
        <v>21</v>
      </c>
      <c r="B474" s="12">
        <v>582887</v>
      </c>
      <c r="C474" s="11">
        <v>5.3</v>
      </c>
      <c r="D474" s="27">
        <v>5.0999999999999996</v>
      </c>
      <c r="E474" s="27">
        <v>5.5</v>
      </c>
      <c r="F474" s="11">
        <v>2005</v>
      </c>
      <c r="G474" s="11" t="s">
        <v>8</v>
      </c>
      <c r="H474" s="14" t="str">
        <f>VLOOKUP(A474,'Data Key'!$A$1:$B$500,2,FALSE)</f>
        <v>North Carolina</v>
      </c>
      <c r="I474" s="14" t="str">
        <f t="shared" si="181"/>
        <v>NC-North Carolina</v>
      </c>
      <c r="J474" s="15">
        <f t="shared" si="182"/>
        <v>3089</v>
      </c>
      <c r="K474" s="15">
        <f t="shared" si="183"/>
        <v>579798</v>
      </c>
      <c r="L474" s="16">
        <f t="shared" si="175"/>
        <v>1.863883859186318E-4</v>
      </c>
      <c r="M474" s="17">
        <f t="shared" si="184"/>
        <v>5.1130950474054941</v>
      </c>
      <c r="N474" s="17">
        <f t="shared" si="185"/>
        <v>5.4858718192427585</v>
      </c>
      <c r="O474" s="16">
        <f t="shared" si="186"/>
        <v>1.3095047405494498E-2</v>
      </c>
      <c r="P474" s="16">
        <f t="shared" si="187"/>
        <v>1.4128180757241537E-2</v>
      </c>
      <c r="Q474" s="16">
        <f t="shared" si="198"/>
        <v>2981</v>
      </c>
      <c r="R474" s="16">
        <f t="shared" si="199"/>
        <v>3198</v>
      </c>
      <c r="S474" s="17">
        <f t="shared" si="188"/>
        <v>5.1141988069728779</v>
      </c>
      <c r="T474" s="17">
        <f t="shared" si="189"/>
        <v>5.4864836580675158</v>
      </c>
      <c r="U474" s="16">
        <f t="shared" si="190"/>
        <v>1.4198806972878231E-2</v>
      </c>
      <c r="V474" s="16">
        <f t="shared" si="191"/>
        <v>1.3516341932484188E-2</v>
      </c>
      <c r="W474" s="16">
        <f t="shared" si="176"/>
        <v>5.3027436864072092E-3</v>
      </c>
      <c r="X474" s="16">
        <f t="shared" si="177"/>
        <v>1.8647329297391926E-4</v>
      </c>
      <c r="Y474" s="17">
        <f t="shared" si="192"/>
        <v>5.1162703934332905</v>
      </c>
      <c r="Z474" s="17">
        <f t="shared" si="193"/>
        <v>5.4892169793811281</v>
      </c>
      <c r="AA474" s="16">
        <f t="shared" si="194"/>
        <v>1.6270393433290842E-2</v>
      </c>
      <c r="AB474" s="16">
        <f t="shared" si="195"/>
        <v>1.078302061887193E-2</v>
      </c>
      <c r="AC474" s="16">
        <f t="shared" si="178"/>
        <v>217.30319872127359</v>
      </c>
      <c r="AD474" s="17">
        <f t="shared" si="179"/>
        <v>5.1172001992425074</v>
      </c>
      <c r="AE474" s="17">
        <f t="shared" si="180"/>
        <v>5.4900027606576458</v>
      </c>
      <c r="AF474" s="16">
        <f t="shared" si="196"/>
        <v>1.7200199242507708E-2</v>
      </c>
      <c r="AG474" s="16">
        <f t="shared" si="197"/>
        <v>9.9972393423541916E-3</v>
      </c>
    </row>
    <row r="475" spans="1:33" x14ac:dyDescent="0.25">
      <c r="A475" s="11" t="s">
        <v>57</v>
      </c>
      <c r="B475" s="12">
        <v>24661</v>
      </c>
      <c r="C475" s="11">
        <v>9.6999999999999993</v>
      </c>
      <c r="D475" s="27">
        <v>8.5</v>
      </c>
      <c r="E475" s="27">
        <v>11</v>
      </c>
      <c r="F475" s="11">
        <v>2005</v>
      </c>
      <c r="G475" s="11" t="s">
        <v>8</v>
      </c>
      <c r="H475" s="14" t="str">
        <f>VLOOKUP(A475,'Data Key'!$A$1:$B$500,2,FALSE)</f>
        <v>North Dakota</v>
      </c>
      <c r="I475" s="14" t="str">
        <f t="shared" si="181"/>
        <v>ND-North Dakota</v>
      </c>
      <c r="J475" s="15">
        <f t="shared" si="182"/>
        <v>239</v>
      </c>
      <c r="K475" s="15">
        <f t="shared" si="183"/>
        <v>24422</v>
      </c>
      <c r="L475" s="16">
        <f t="shared" si="175"/>
        <v>1.2227048366689911E-3</v>
      </c>
      <c r="M475" s="17">
        <f t="shared" si="184"/>
        <v>8.4687107588056456</v>
      </c>
      <c r="N475" s="17">
        <f t="shared" si="185"/>
        <v>10.914120432143628</v>
      </c>
      <c r="O475" s="16">
        <f t="shared" si="186"/>
        <v>3.1289241194354389E-2</v>
      </c>
      <c r="P475" s="16">
        <f t="shared" si="187"/>
        <v>8.5879567856371963E-2</v>
      </c>
      <c r="Q475" s="16">
        <f t="shared" si="198"/>
        <v>210</v>
      </c>
      <c r="R475" s="16">
        <f t="shared" si="199"/>
        <v>270</v>
      </c>
      <c r="S475" s="17">
        <f t="shared" si="188"/>
        <v>8.5154697700823156</v>
      </c>
      <c r="T475" s="17">
        <f t="shared" si="189"/>
        <v>10.948461132962978</v>
      </c>
      <c r="U475" s="16">
        <f t="shared" si="190"/>
        <v>1.5469770082315648E-2</v>
      </c>
      <c r="V475" s="16">
        <f t="shared" si="191"/>
        <v>5.1538867037022484E-2</v>
      </c>
      <c r="W475" s="16">
        <f t="shared" si="176"/>
        <v>9.7677793636978157E-3</v>
      </c>
      <c r="X475" s="16">
        <f t="shared" si="177"/>
        <v>1.2297421788685949E-3</v>
      </c>
      <c r="Y475" s="17">
        <f t="shared" si="192"/>
        <v>8.5380371848292214</v>
      </c>
      <c r="Z475" s="17">
        <f t="shared" si="193"/>
        <v>10.99752154256641</v>
      </c>
      <c r="AA475" s="16">
        <f t="shared" si="194"/>
        <v>3.803718482922136E-2</v>
      </c>
      <c r="AB475" s="16">
        <f t="shared" si="195"/>
        <v>2.4784574335896536E-3</v>
      </c>
      <c r="AC475" s="16">
        <f t="shared" si="178"/>
        <v>60.366101343939683</v>
      </c>
      <c r="AD475" s="17">
        <f t="shared" si="179"/>
        <v>8.5643233949445872</v>
      </c>
      <c r="AE475" s="17">
        <f t="shared" si="180"/>
        <v>11.011778873007325</v>
      </c>
      <c r="AF475" s="16">
        <f t="shared" si="196"/>
        <v>6.4323394944587164E-2</v>
      </c>
      <c r="AG475" s="16">
        <f t="shared" si="197"/>
        <v>1.1778873007324719E-2</v>
      </c>
    </row>
    <row r="476" spans="1:33" x14ac:dyDescent="0.25">
      <c r="A476" s="11" t="s">
        <v>52</v>
      </c>
      <c r="B476" s="12">
        <v>825396</v>
      </c>
      <c r="C476" s="11">
        <v>3.7</v>
      </c>
      <c r="D476" s="27">
        <v>3.5</v>
      </c>
      <c r="E476" s="27">
        <v>3.8</v>
      </c>
      <c r="F476" s="11">
        <v>2005</v>
      </c>
      <c r="G476" s="11" t="s">
        <v>8</v>
      </c>
      <c r="H476" s="14" t="str">
        <f>VLOOKUP(A476,'Data Key'!$A$1:$B$500,2,FALSE)</f>
        <v>Ohio</v>
      </c>
      <c r="I476" s="14" t="str">
        <f t="shared" si="181"/>
        <v>OH-Ohio</v>
      </c>
      <c r="J476" s="15">
        <f t="shared" si="182"/>
        <v>3054</v>
      </c>
      <c r="K476" s="15">
        <f t="shared" si="183"/>
        <v>822342</v>
      </c>
      <c r="L476" s="16">
        <f t="shared" si="175"/>
        <v>1.3098311167959601E-4</v>
      </c>
      <c r="M476" s="17">
        <f t="shared" si="184"/>
        <v>3.5690590499010271</v>
      </c>
      <c r="N476" s="17">
        <f t="shared" si="185"/>
        <v>3.8310252732602192</v>
      </c>
      <c r="O476" s="16">
        <f t="shared" si="186"/>
        <v>6.905904990102707E-2</v>
      </c>
      <c r="P476" s="16">
        <f t="shared" si="187"/>
        <v>3.1025273260219421E-2</v>
      </c>
      <c r="Q476" s="16">
        <f t="shared" si="198"/>
        <v>2946</v>
      </c>
      <c r="R476" s="16">
        <f t="shared" si="199"/>
        <v>3163</v>
      </c>
      <c r="S476" s="17">
        <f t="shared" si="188"/>
        <v>3.5691958768881844</v>
      </c>
      <c r="T476" s="17">
        <f t="shared" si="189"/>
        <v>3.8320999859461398</v>
      </c>
      <c r="U476" s="16">
        <f t="shared" si="190"/>
        <v>6.9195876888184404E-2</v>
      </c>
      <c r="V476" s="16">
        <f t="shared" si="191"/>
        <v>3.2099985946139942E-2</v>
      </c>
      <c r="W476" s="16">
        <f t="shared" si="176"/>
        <v>3.7023519704211224E-3</v>
      </c>
      <c r="X476" s="16">
        <f t="shared" si="177"/>
        <v>1.3104389063866317E-4</v>
      </c>
      <c r="Y476" s="17">
        <f t="shared" si="192"/>
        <v>3.5713080797824595</v>
      </c>
      <c r="Z476" s="17">
        <f t="shared" si="193"/>
        <v>3.8333958610597856</v>
      </c>
      <c r="AA476" s="16">
        <f t="shared" si="194"/>
        <v>7.1308079782459455E-2</v>
      </c>
      <c r="AB476" s="16">
        <f t="shared" si="195"/>
        <v>3.3395861059785759E-2</v>
      </c>
      <c r="AC476" s="16">
        <f t="shared" si="178"/>
        <v>216.24236136187011</v>
      </c>
      <c r="AD476" s="17">
        <f t="shared" si="179"/>
        <v>3.5719652471928693</v>
      </c>
      <c r="AE476" s="17">
        <f t="shared" si="180"/>
        <v>3.8339502276838777</v>
      </c>
      <c r="AF476" s="16">
        <f t="shared" si="196"/>
        <v>7.1965247192869342E-2</v>
      </c>
      <c r="AG476" s="16">
        <f t="shared" si="197"/>
        <v>3.3950227683877898E-2</v>
      </c>
    </row>
    <row r="477" spans="1:33" x14ac:dyDescent="0.25">
      <c r="A477" s="11" t="s">
        <v>37</v>
      </c>
      <c r="B477" s="12">
        <v>323453</v>
      </c>
      <c r="C477" s="11">
        <v>2.2000000000000002</v>
      </c>
      <c r="D477" s="27">
        <v>2</v>
      </c>
      <c r="E477" s="27">
        <v>2.2999999999999998</v>
      </c>
      <c r="F477" s="11">
        <v>2005</v>
      </c>
      <c r="G477" s="11" t="s">
        <v>8</v>
      </c>
      <c r="H477" s="14" t="str">
        <f>VLOOKUP(A477,'Data Key'!$A$1:$B$500,2,FALSE)</f>
        <v>Oklahoma</v>
      </c>
      <c r="I477" s="14" t="str">
        <f t="shared" si="181"/>
        <v>OK-Oklahoma</v>
      </c>
      <c r="J477" s="15">
        <f t="shared" si="182"/>
        <v>712</v>
      </c>
      <c r="K477" s="15">
        <f t="shared" si="183"/>
        <v>322741</v>
      </c>
      <c r="L477" s="16">
        <f t="shared" si="175"/>
        <v>1.6150961529805247E-4</v>
      </c>
      <c r="M477" s="17">
        <f t="shared" si="184"/>
        <v>2.0397375519874572</v>
      </c>
      <c r="N477" s="17">
        <f t="shared" si="185"/>
        <v>2.362756782583562</v>
      </c>
      <c r="O477" s="16">
        <f t="shared" si="186"/>
        <v>3.9737551987457209E-2</v>
      </c>
      <c r="P477" s="16">
        <f t="shared" si="187"/>
        <v>6.275678258356221E-2</v>
      </c>
      <c r="Q477" s="16">
        <f t="shared" si="198"/>
        <v>660</v>
      </c>
      <c r="R477" s="16">
        <f t="shared" si="199"/>
        <v>764</v>
      </c>
      <c r="S477" s="17">
        <f t="shared" si="188"/>
        <v>2.0404819247309502</v>
      </c>
      <c r="T477" s="17">
        <f t="shared" si="189"/>
        <v>2.3620124098400694</v>
      </c>
      <c r="U477" s="16">
        <f t="shared" si="190"/>
        <v>4.0481924730950247E-2</v>
      </c>
      <c r="V477" s="16">
        <f t="shared" si="191"/>
        <v>6.2012409840069616E-2</v>
      </c>
      <c r="W477" s="16">
        <f t="shared" si="176"/>
        <v>2.207159156660584E-3</v>
      </c>
      <c r="X477" s="16">
        <f t="shared" si="177"/>
        <v>1.6183293746017269E-4</v>
      </c>
      <c r="Y477" s="17">
        <f t="shared" si="192"/>
        <v>2.0453262192004114</v>
      </c>
      <c r="Z477" s="17">
        <f t="shared" si="193"/>
        <v>2.3689920941207565</v>
      </c>
      <c r="AA477" s="16">
        <f t="shared" si="194"/>
        <v>4.5326219200411355E-2</v>
      </c>
      <c r="AB477" s="16">
        <f t="shared" si="195"/>
        <v>6.8992094120756686E-2</v>
      </c>
      <c r="AC477" s="16">
        <f t="shared" si="178"/>
        <v>104.51554780367582</v>
      </c>
      <c r="AD477" s="17">
        <f t="shared" si="179"/>
        <v>2.0471446902223245</v>
      </c>
      <c r="AE477" s="17">
        <f t="shared" si="180"/>
        <v>2.370265225661615</v>
      </c>
      <c r="AF477" s="16">
        <f t="shared" si="196"/>
        <v>4.7144690222324481E-2</v>
      </c>
      <c r="AG477" s="16">
        <f t="shared" si="197"/>
        <v>7.0265225661615194E-2</v>
      </c>
    </row>
    <row r="478" spans="1:33" x14ac:dyDescent="0.25">
      <c r="A478" s="11" t="s">
        <v>30</v>
      </c>
      <c r="B478" s="12">
        <v>180745</v>
      </c>
      <c r="C478" s="11">
        <v>6.8</v>
      </c>
      <c r="D478" s="27">
        <v>6.4</v>
      </c>
      <c r="E478" s="27">
        <v>7.2</v>
      </c>
      <c r="F478" s="11">
        <v>2005</v>
      </c>
      <c r="G478" s="11" t="s">
        <v>8</v>
      </c>
      <c r="H478" s="14" t="str">
        <f>VLOOKUP(A478,'Data Key'!$A$1:$B$500,2,FALSE)</f>
        <v>Oregon</v>
      </c>
      <c r="I478" s="14" t="str">
        <f t="shared" si="181"/>
        <v>OR-Oregon</v>
      </c>
      <c r="J478" s="15">
        <f t="shared" si="182"/>
        <v>1229</v>
      </c>
      <c r="K478" s="15">
        <f t="shared" si="183"/>
        <v>179516</v>
      </c>
      <c r="L478" s="16">
        <f t="shared" si="175"/>
        <v>3.7885774992629502E-4</v>
      </c>
      <c r="M478" s="17">
        <f t="shared" si="184"/>
        <v>6.4207770947443725</v>
      </c>
      <c r="N478" s="17">
        <f t="shared" si="185"/>
        <v>7.178492594596964</v>
      </c>
      <c r="O478" s="16">
        <f t="shared" si="186"/>
        <v>2.0777094744372171E-2</v>
      </c>
      <c r="P478" s="16">
        <f t="shared" si="187"/>
        <v>2.1507405403036195E-2</v>
      </c>
      <c r="Q478" s="16">
        <f t="shared" si="198"/>
        <v>1161</v>
      </c>
      <c r="R478" s="16">
        <f t="shared" si="199"/>
        <v>1298</v>
      </c>
      <c r="S478" s="17">
        <f t="shared" si="188"/>
        <v>6.4234142023292486</v>
      </c>
      <c r="T478" s="17">
        <f t="shared" si="189"/>
        <v>7.1813881435171094</v>
      </c>
      <c r="U478" s="16">
        <f t="shared" si="190"/>
        <v>2.341420232924829E-2</v>
      </c>
      <c r="V478" s="16">
        <f t="shared" si="191"/>
        <v>1.8611856482890765E-2</v>
      </c>
      <c r="W478" s="16">
        <f t="shared" si="176"/>
        <v>6.8101168421086829E-3</v>
      </c>
      <c r="X478" s="16">
        <f t="shared" si="177"/>
        <v>3.7928848383633301E-4</v>
      </c>
      <c r="Y478" s="17">
        <f t="shared" si="192"/>
        <v>6.4308283582723496</v>
      </c>
      <c r="Z478" s="17">
        <f t="shared" si="193"/>
        <v>7.1894053259450157</v>
      </c>
      <c r="AA478" s="16">
        <f t="shared" si="194"/>
        <v>3.0828358272349199E-2</v>
      </c>
      <c r="AB478" s="16">
        <f t="shared" si="195"/>
        <v>1.0594674054984488E-2</v>
      </c>
      <c r="AC478" s="16">
        <f t="shared" si="178"/>
        <v>136.97949280373641</v>
      </c>
      <c r="AD478" s="17">
        <f t="shared" si="179"/>
        <v>6.4339609240229914</v>
      </c>
      <c r="AE478" s="17">
        <f t="shared" si="180"/>
        <v>7.1918052991137378</v>
      </c>
      <c r="AF478" s="16">
        <f t="shared" si="196"/>
        <v>3.3960924022991001E-2</v>
      </c>
      <c r="AG478" s="16">
        <f t="shared" si="197"/>
        <v>8.194700886262396E-3</v>
      </c>
    </row>
    <row r="479" spans="1:33" x14ac:dyDescent="0.25">
      <c r="A479" s="11" t="s">
        <v>22</v>
      </c>
      <c r="B479" s="12">
        <v>709774</v>
      </c>
      <c r="C479" s="11">
        <v>5.5</v>
      </c>
      <c r="D479" s="27">
        <v>5.3</v>
      </c>
      <c r="E479" s="27">
        <v>5.6</v>
      </c>
      <c r="F479" s="11">
        <v>2005</v>
      </c>
      <c r="G479" s="11" t="s">
        <v>8</v>
      </c>
      <c r="H479" s="14" t="str">
        <f>VLOOKUP(A479,'Data Key'!$A$1:$B$500,2,FALSE)</f>
        <v>Pennsylvania</v>
      </c>
      <c r="I479" s="14" t="str">
        <f t="shared" si="181"/>
        <v>PA-Pennsylvania</v>
      </c>
      <c r="J479" s="15">
        <f t="shared" si="182"/>
        <v>3904</v>
      </c>
      <c r="K479" s="15">
        <f t="shared" si="183"/>
        <v>705870</v>
      </c>
      <c r="L479" s="16">
        <f t="shared" si="175"/>
        <v>1.7206210351818489E-4</v>
      </c>
      <c r="M479" s="17">
        <f t="shared" si="184"/>
        <v>5.3282802589802998</v>
      </c>
      <c r="N479" s="17">
        <f t="shared" si="185"/>
        <v>5.6724044660166708</v>
      </c>
      <c r="O479" s="16">
        <f t="shared" si="186"/>
        <v>2.8280258980299955E-2</v>
      </c>
      <c r="P479" s="16">
        <f t="shared" si="187"/>
        <v>7.2404466016671165E-2</v>
      </c>
      <c r="Q479" s="16">
        <f t="shared" si="198"/>
        <v>3782</v>
      </c>
      <c r="R479" s="16">
        <f t="shared" si="199"/>
        <v>4026</v>
      </c>
      <c r="S479" s="17">
        <f t="shared" si="188"/>
        <v>5.3284566636704076</v>
      </c>
      <c r="T479" s="17">
        <f t="shared" si="189"/>
        <v>5.672228061326563</v>
      </c>
      <c r="U479" s="16">
        <f t="shared" si="190"/>
        <v>2.8456663670407778E-2</v>
      </c>
      <c r="V479" s="16">
        <f t="shared" si="191"/>
        <v>7.2228061326563342E-2</v>
      </c>
      <c r="W479" s="16">
        <f t="shared" si="176"/>
        <v>5.5030186929792418E-3</v>
      </c>
      <c r="X479" s="16">
        <f t="shared" si="177"/>
        <v>1.7212406965673037E-4</v>
      </c>
      <c r="Y479" s="17">
        <f t="shared" si="192"/>
        <v>5.3308946233225116</v>
      </c>
      <c r="Z479" s="17">
        <f t="shared" si="193"/>
        <v>5.6751427626359723</v>
      </c>
      <c r="AA479" s="16">
        <f t="shared" si="194"/>
        <v>3.0894623322511805E-2</v>
      </c>
      <c r="AB479" s="16">
        <f t="shared" si="195"/>
        <v>7.5142762635972637E-2</v>
      </c>
      <c r="AC479" s="16">
        <f t="shared" si="178"/>
        <v>244.2650682992201</v>
      </c>
      <c r="AD479" s="17">
        <f t="shared" si="179"/>
        <v>5.3316516439606136</v>
      </c>
      <c r="AE479" s="17">
        <f t="shared" si="180"/>
        <v>5.6757946335433491</v>
      </c>
      <c r="AF479" s="16">
        <f t="shared" si="196"/>
        <v>3.1651643960613818E-2</v>
      </c>
      <c r="AG479" s="16">
        <f t="shared" si="197"/>
        <v>7.5794633543349477E-2</v>
      </c>
    </row>
    <row r="480" spans="1:33" x14ac:dyDescent="0.25">
      <c r="A480" s="11" t="s">
        <v>38</v>
      </c>
      <c r="B480" s="12">
        <v>76748</v>
      </c>
      <c r="C480" s="11">
        <v>9.4</v>
      </c>
      <c r="D480" s="27">
        <v>8.6999999999999993</v>
      </c>
      <c r="E480" s="27">
        <v>10.1</v>
      </c>
      <c r="F480" s="11">
        <v>2005</v>
      </c>
      <c r="G480" s="11" t="s">
        <v>8</v>
      </c>
      <c r="H480" s="14" t="str">
        <f>VLOOKUP(A480,'Data Key'!$A$1:$B$500,2,FALSE)</f>
        <v>Rhode Island</v>
      </c>
      <c r="I480" s="14" t="str">
        <f t="shared" si="181"/>
        <v>RI-Rhode Island</v>
      </c>
      <c r="J480" s="15">
        <f t="shared" si="182"/>
        <v>721</v>
      </c>
      <c r="K480" s="15">
        <f t="shared" si="183"/>
        <v>76027</v>
      </c>
      <c r="L480" s="16">
        <f t="shared" si="175"/>
        <v>6.8249433345620141E-4</v>
      </c>
      <c r="M480" s="17">
        <f t="shared" si="184"/>
        <v>8.711887279093963</v>
      </c>
      <c r="N480" s="17">
        <f t="shared" si="185"/>
        <v>10.076875946006364</v>
      </c>
      <c r="O480" s="16">
        <f t="shared" si="186"/>
        <v>1.1887279093963699E-2</v>
      </c>
      <c r="P480" s="16">
        <f t="shared" si="187"/>
        <v>2.3124053993635485E-2</v>
      </c>
      <c r="Q480" s="16">
        <f t="shared" si="198"/>
        <v>670</v>
      </c>
      <c r="R480" s="16">
        <f t="shared" si="199"/>
        <v>774</v>
      </c>
      <c r="S480" s="17">
        <f t="shared" si="188"/>
        <v>8.7298691822588204</v>
      </c>
      <c r="T480" s="17">
        <f t="shared" si="189"/>
        <v>10.084953353833324</v>
      </c>
      <c r="U480" s="16">
        <f t="shared" si="190"/>
        <v>2.986918225882107E-2</v>
      </c>
      <c r="V480" s="16">
        <f t="shared" si="191"/>
        <v>1.5046646166675615E-2</v>
      </c>
      <c r="W480" s="16">
        <f t="shared" si="176"/>
        <v>9.4189366101165434E-3</v>
      </c>
      <c r="X480" s="16">
        <f t="shared" si="177"/>
        <v>6.838011077731932E-4</v>
      </c>
      <c r="Y480" s="17">
        <f t="shared" si="192"/>
        <v>8.7351355023433506</v>
      </c>
      <c r="Z480" s="17">
        <f t="shared" si="193"/>
        <v>10.102737717889736</v>
      </c>
      <c r="AA480" s="16">
        <f t="shared" si="194"/>
        <v>3.5135502343351277E-2</v>
      </c>
      <c r="AB480" s="16">
        <f t="shared" si="195"/>
        <v>2.7377178897367571E-3</v>
      </c>
      <c r="AC480" s="16">
        <f t="shared" si="178"/>
        <v>104.79459557792298</v>
      </c>
      <c r="AD480" s="17">
        <f t="shared" si="179"/>
        <v>8.7427665430204247</v>
      </c>
      <c r="AE480" s="17">
        <f t="shared" si="180"/>
        <v>10.108135680569365</v>
      </c>
      <c r="AF480" s="16">
        <f t="shared" si="196"/>
        <v>4.2766543020425374E-2</v>
      </c>
      <c r="AG480" s="16">
        <f t="shared" si="197"/>
        <v>8.1356805693655332E-3</v>
      </c>
    </row>
    <row r="481" spans="1:33" x14ac:dyDescent="0.25">
      <c r="A481" s="11" t="s">
        <v>15</v>
      </c>
      <c r="B481" s="12">
        <v>371167</v>
      </c>
      <c r="C481" s="11">
        <v>4.5999999999999996</v>
      </c>
      <c r="D481" s="27">
        <v>4.3</v>
      </c>
      <c r="E481" s="27">
        <v>4.8</v>
      </c>
      <c r="F481" s="11">
        <v>2005</v>
      </c>
      <c r="G481" s="11" t="s">
        <v>8</v>
      </c>
      <c r="H481" s="14" t="str">
        <f>VLOOKUP(A481,'Data Key'!$A$1:$B$500,2,FALSE)</f>
        <v>South Carolina</v>
      </c>
      <c r="I481" s="14" t="str">
        <f t="shared" si="181"/>
        <v>SC-South Carolina</v>
      </c>
      <c r="J481" s="15">
        <f t="shared" si="182"/>
        <v>1707</v>
      </c>
      <c r="K481" s="15">
        <f t="shared" si="183"/>
        <v>369460</v>
      </c>
      <c r="L481" s="16">
        <f t="shared" si="175"/>
        <v>2.1766797126186439E-4</v>
      </c>
      <c r="M481" s="17">
        <f t="shared" si="184"/>
        <v>4.3813400224444727</v>
      </c>
      <c r="N481" s="17">
        <f t="shared" si="185"/>
        <v>4.8166759649682023</v>
      </c>
      <c r="O481" s="16">
        <f t="shared" si="186"/>
        <v>8.1340022444472915E-2</v>
      </c>
      <c r="P481" s="16">
        <f t="shared" si="187"/>
        <v>1.667596496820245E-2</v>
      </c>
      <c r="Q481" s="16">
        <f t="shared" si="198"/>
        <v>1627</v>
      </c>
      <c r="R481" s="16">
        <f t="shared" si="199"/>
        <v>1789</v>
      </c>
      <c r="S481" s="17">
        <f t="shared" si="188"/>
        <v>4.3834715909550148</v>
      </c>
      <c r="T481" s="17">
        <f t="shared" si="189"/>
        <v>4.8199328065264426</v>
      </c>
      <c r="U481" s="16">
        <f t="shared" si="190"/>
        <v>8.3471590955014996E-2</v>
      </c>
      <c r="V481" s="16">
        <f t="shared" si="191"/>
        <v>1.9932806526442803E-2</v>
      </c>
      <c r="W481" s="16">
        <f t="shared" si="176"/>
        <v>4.6041351812382116E-3</v>
      </c>
      <c r="X481" s="16">
        <f t="shared" si="177"/>
        <v>2.1784792562043608E-4</v>
      </c>
      <c r="Y481" s="17">
        <f t="shared" si="192"/>
        <v>4.3862872556177752</v>
      </c>
      <c r="Z481" s="17">
        <f t="shared" si="193"/>
        <v>4.8219831068586476</v>
      </c>
      <c r="AA481" s="16">
        <f t="shared" si="194"/>
        <v>8.6287255617775394E-2</v>
      </c>
      <c r="AB481" s="16">
        <f t="shared" si="195"/>
        <v>2.1983106858647794E-2</v>
      </c>
      <c r="AC481" s="16">
        <f t="shared" si="178"/>
        <v>161.60444233121018</v>
      </c>
      <c r="AD481" s="17">
        <f t="shared" si="179"/>
        <v>4.3877867718373249</v>
      </c>
      <c r="AE481" s="17">
        <f t="shared" si="180"/>
        <v>4.8231777677896268</v>
      </c>
      <c r="AF481" s="16">
        <f t="shared" si="196"/>
        <v>8.7786771837325084E-2</v>
      </c>
      <c r="AG481" s="16">
        <f t="shared" si="197"/>
        <v>2.3177767789626991E-2</v>
      </c>
    </row>
    <row r="482" spans="1:33" x14ac:dyDescent="0.25">
      <c r="A482" s="11" t="s">
        <v>53</v>
      </c>
      <c r="B482" s="12">
        <v>56222</v>
      </c>
      <c r="C482" s="11">
        <v>3.1</v>
      </c>
      <c r="D482" s="27">
        <v>2.6</v>
      </c>
      <c r="E482" s="27">
        <v>3.6</v>
      </c>
      <c r="F482" s="11">
        <v>2005</v>
      </c>
      <c r="G482" s="11" t="s">
        <v>8</v>
      </c>
      <c r="H482" s="14" t="str">
        <f>VLOOKUP(A482,'Data Key'!$A$1:$B$500,2,FALSE)</f>
        <v>South Dakota</v>
      </c>
      <c r="I482" s="14" t="str">
        <f t="shared" si="181"/>
        <v>SD-South Dakota</v>
      </c>
      <c r="J482" s="15">
        <f t="shared" si="182"/>
        <v>174</v>
      </c>
      <c r="K482" s="15">
        <f t="shared" si="183"/>
        <v>56048</v>
      </c>
      <c r="L482" s="16">
        <f t="shared" si="175"/>
        <v>4.5913810657807313E-4</v>
      </c>
      <c r="M482" s="17">
        <f t="shared" si="184"/>
        <v>2.6357357862041115</v>
      </c>
      <c r="N482" s="17">
        <f t="shared" si="185"/>
        <v>3.5540119993602577</v>
      </c>
      <c r="O482" s="16">
        <f t="shared" si="186"/>
        <v>3.5735786204111442E-2</v>
      </c>
      <c r="P482" s="16">
        <f t="shared" si="187"/>
        <v>4.5988000639742399E-2</v>
      </c>
      <c r="Q482" s="16">
        <f t="shared" si="198"/>
        <v>149</v>
      </c>
      <c r="R482" s="16">
        <f t="shared" si="199"/>
        <v>201</v>
      </c>
      <c r="S482" s="17">
        <f t="shared" si="188"/>
        <v>2.6502081035893421</v>
      </c>
      <c r="T482" s="17">
        <f t="shared" si="189"/>
        <v>3.5751129451104551</v>
      </c>
      <c r="U482" s="16">
        <f t="shared" si="190"/>
        <v>5.0208103589342024E-2</v>
      </c>
      <c r="V482" s="16">
        <f t="shared" si="191"/>
        <v>2.4887054889545013E-2</v>
      </c>
      <c r="W482" s="16">
        <f t="shared" si="176"/>
        <v>3.1288234172393817E-3</v>
      </c>
      <c r="X482" s="16">
        <f t="shared" si="177"/>
        <v>4.628724149414128E-4</v>
      </c>
      <c r="Y482" s="17">
        <f t="shared" si="192"/>
        <v>2.6659510022979687</v>
      </c>
      <c r="Z482" s="17">
        <f t="shared" si="193"/>
        <v>3.5916958321807946</v>
      </c>
      <c r="AA482" s="16">
        <f t="shared" si="194"/>
        <v>6.5951002297968575E-2</v>
      </c>
      <c r="AB482" s="16">
        <f t="shared" si="195"/>
        <v>8.3041678192055102E-3</v>
      </c>
      <c r="AC482" s="16">
        <f t="shared" si="178"/>
        <v>51.696248300249586</v>
      </c>
      <c r="AD482" s="17">
        <f t="shared" si="179"/>
        <v>2.677996475526299</v>
      </c>
      <c r="AE482" s="17">
        <f t="shared" si="180"/>
        <v>3.5974357753029227</v>
      </c>
      <c r="AF482" s="16">
        <f t="shared" si="196"/>
        <v>7.7996475526298958E-2</v>
      </c>
      <c r="AG482" s="16">
        <f t="shared" si="197"/>
        <v>2.5642246970773996E-3</v>
      </c>
    </row>
    <row r="483" spans="1:33" x14ac:dyDescent="0.25">
      <c r="A483" s="11" t="s">
        <v>27</v>
      </c>
      <c r="B483" s="12">
        <v>498939</v>
      </c>
      <c r="C483" s="11">
        <v>1.9</v>
      </c>
      <c r="D483" s="27">
        <v>1.8</v>
      </c>
      <c r="E483" s="27">
        <v>2.1</v>
      </c>
      <c r="F483" s="11">
        <v>2005</v>
      </c>
      <c r="G483" s="11" t="s">
        <v>8</v>
      </c>
      <c r="H483" s="14" t="str">
        <f>VLOOKUP(A483,'Data Key'!$A$1:$B$500,2,FALSE)</f>
        <v>Tennessee</v>
      </c>
      <c r="I483" s="14" t="str">
        <f t="shared" si="181"/>
        <v>TN-Tennessee</v>
      </c>
      <c r="J483" s="15">
        <f t="shared" si="182"/>
        <v>948</v>
      </c>
      <c r="K483" s="15">
        <f t="shared" si="183"/>
        <v>497991</v>
      </c>
      <c r="L483" s="16">
        <f t="shared" si="175"/>
        <v>1.2083474454476319E-4</v>
      </c>
      <c r="M483" s="17">
        <f t="shared" si="184"/>
        <v>1.7791971230783328</v>
      </c>
      <c r="N483" s="17">
        <f t="shared" si="185"/>
        <v>2.0208666121678593</v>
      </c>
      <c r="O483" s="16">
        <f t="shared" si="186"/>
        <v>2.0802876921667268E-2</v>
      </c>
      <c r="P483" s="16">
        <f t="shared" si="187"/>
        <v>7.9133387832140745E-2</v>
      </c>
      <c r="Q483" s="16">
        <f t="shared" si="198"/>
        <v>888</v>
      </c>
      <c r="R483" s="16">
        <f t="shared" si="199"/>
        <v>1009</v>
      </c>
      <c r="S483" s="17">
        <f t="shared" si="188"/>
        <v>1.7797766861279636</v>
      </c>
      <c r="T483" s="17">
        <f t="shared" si="189"/>
        <v>2.0222913021431479</v>
      </c>
      <c r="U483" s="16">
        <f t="shared" si="190"/>
        <v>2.0223313872036464E-2</v>
      </c>
      <c r="V483" s="16">
        <f t="shared" si="191"/>
        <v>7.7708697856852194E-2</v>
      </c>
      <c r="W483" s="16">
        <f t="shared" si="176"/>
        <v>1.9038668369966924E-3</v>
      </c>
      <c r="X483" s="16">
        <f t="shared" si="177"/>
        <v>1.2101670836523192E-4</v>
      </c>
      <c r="Y483" s="17">
        <f t="shared" si="192"/>
        <v>1.7828501286314604</v>
      </c>
      <c r="Z483" s="17">
        <f t="shared" si="193"/>
        <v>2.0248835453619245</v>
      </c>
      <c r="AA483" s="16">
        <f t="shared" si="194"/>
        <v>1.7149871368539626E-2</v>
      </c>
      <c r="AB483" s="16">
        <f t="shared" si="195"/>
        <v>7.5116454638075592E-2</v>
      </c>
      <c r="AC483" s="16">
        <f t="shared" si="178"/>
        <v>120.60778381787084</v>
      </c>
      <c r="AD483" s="17">
        <f t="shared" si="179"/>
        <v>1.7840056285783505</v>
      </c>
      <c r="AE483" s="17">
        <f t="shared" si="180"/>
        <v>2.0257322830088156</v>
      </c>
      <c r="AF483" s="16">
        <f t="shared" si="196"/>
        <v>1.59943714216495E-2</v>
      </c>
      <c r="AG483" s="16">
        <f t="shared" si="197"/>
        <v>7.4267716991184507E-2</v>
      </c>
    </row>
    <row r="484" spans="1:33" x14ac:dyDescent="0.25">
      <c r="A484" s="11" t="s">
        <v>61</v>
      </c>
      <c r="B484" s="12">
        <v>1770847</v>
      </c>
      <c r="C484" s="11">
        <v>1.7</v>
      </c>
      <c r="D484" s="27">
        <v>1.6</v>
      </c>
      <c r="E484" s="27">
        <v>1.8</v>
      </c>
      <c r="F484" s="11">
        <v>2005</v>
      </c>
      <c r="G484" s="11" t="s">
        <v>8</v>
      </c>
      <c r="H484" s="14" t="str">
        <f>VLOOKUP(A484,'Data Key'!$A$1:$B$500,2,FALSE)</f>
        <v>Texas</v>
      </c>
      <c r="I484" s="14" t="str">
        <f t="shared" si="181"/>
        <v>TX-Texas</v>
      </c>
      <c r="J484" s="15">
        <f t="shared" si="182"/>
        <v>3010</v>
      </c>
      <c r="K484" s="15">
        <f t="shared" si="183"/>
        <v>1767837</v>
      </c>
      <c r="L484" s="16">
        <f t="shared" si="175"/>
        <v>6.0670963001572948E-5</v>
      </c>
      <c r="M484" s="17">
        <f t="shared" si="184"/>
        <v>1.6390806247979377</v>
      </c>
      <c r="N484" s="17">
        <f t="shared" si="185"/>
        <v>1.7604225508010836</v>
      </c>
      <c r="O484" s="16">
        <f t="shared" si="186"/>
        <v>3.9080624797937613E-2</v>
      </c>
      <c r="P484" s="16">
        <f t="shared" si="187"/>
        <v>3.9577449198916481E-2</v>
      </c>
      <c r="Q484" s="16">
        <f t="shared" si="198"/>
        <v>2903</v>
      </c>
      <c r="R484" s="16">
        <f t="shared" si="199"/>
        <v>3118</v>
      </c>
      <c r="S484" s="17">
        <f t="shared" si="188"/>
        <v>1.6393285247116212</v>
      </c>
      <c r="T484" s="17">
        <f t="shared" si="189"/>
        <v>1.7607393524115862</v>
      </c>
      <c r="U484" s="16">
        <f t="shared" si="190"/>
        <v>3.9328524711621071E-2</v>
      </c>
      <c r="V484" s="16">
        <f t="shared" si="191"/>
        <v>3.9260647588413855E-2</v>
      </c>
      <c r="W484" s="16">
        <f t="shared" si="176"/>
        <v>1.7008325370470715E-3</v>
      </c>
      <c r="X484" s="16">
        <f t="shared" si="177"/>
        <v>6.0699778523007464E-5</v>
      </c>
      <c r="Y484" s="17">
        <f t="shared" si="192"/>
        <v>1.6401327585240639</v>
      </c>
      <c r="Z484" s="17">
        <f t="shared" si="193"/>
        <v>1.7615323155700791</v>
      </c>
      <c r="AA484" s="16">
        <f t="shared" si="194"/>
        <v>4.0132758524063838E-2</v>
      </c>
      <c r="AB484" s="16">
        <f t="shared" si="195"/>
        <v>3.846768442992099E-2</v>
      </c>
      <c r="AC484" s="16">
        <f t="shared" si="178"/>
        <v>214.89450601523552</v>
      </c>
      <c r="AD484" s="17">
        <f t="shared" si="179"/>
        <v>1.6404393912756776</v>
      </c>
      <c r="AE484" s="17">
        <f t="shared" si="180"/>
        <v>1.7617903831176591</v>
      </c>
      <c r="AF484" s="16">
        <f t="shared" si="196"/>
        <v>4.0439391275677528E-2</v>
      </c>
      <c r="AG484" s="16">
        <f t="shared" si="197"/>
        <v>3.8209616882340924E-2</v>
      </c>
    </row>
    <row r="485" spans="1:33" x14ac:dyDescent="0.25">
      <c r="A485" s="11" t="s">
        <v>23</v>
      </c>
      <c r="B485" s="12">
        <v>101071</v>
      </c>
      <c r="C485" s="11">
        <v>3.4</v>
      </c>
      <c r="D485" s="27">
        <v>3</v>
      </c>
      <c r="E485" s="27">
        <v>3.7</v>
      </c>
      <c r="F485" s="11">
        <v>2005</v>
      </c>
      <c r="G485" s="11" t="s">
        <v>8</v>
      </c>
      <c r="H485" s="14" t="str">
        <f>VLOOKUP(A485,'Data Key'!$A$1:$B$500,2,FALSE)</f>
        <v>Utah</v>
      </c>
      <c r="I485" s="14" t="str">
        <f t="shared" si="181"/>
        <v>UT-Utah</v>
      </c>
      <c r="J485" s="15">
        <f t="shared" si="182"/>
        <v>344</v>
      </c>
      <c r="K485" s="15">
        <f t="shared" si="183"/>
        <v>100727</v>
      </c>
      <c r="L485" s="16">
        <f t="shared" si="175"/>
        <v>3.5905453632302129E-4</v>
      </c>
      <c r="M485" s="17">
        <f t="shared" si="184"/>
        <v>3.0444934645872297</v>
      </c>
      <c r="N485" s="17">
        <f t="shared" si="185"/>
        <v>3.7626025372332723</v>
      </c>
      <c r="O485" s="16">
        <f t="shared" si="186"/>
        <v>4.4493464587229692E-2</v>
      </c>
      <c r="P485" s="16">
        <f t="shared" si="187"/>
        <v>6.2602537233272137E-2</v>
      </c>
      <c r="Q485" s="16">
        <f t="shared" si="198"/>
        <v>308</v>
      </c>
      <c r="R485" s="16">
        <f t="shared" si="199"/>
        <v>380</v>
      </c>
      <c r="S485" s="17">
        <f t="shared" si="188"/>
        <v>3.0473627450010388</v>
      </c>
      <c r="T485" s="17">
        <f t="shared" si="189"/>
        <v>3.7597332568194637</v>
      </c>
      <c r="U485" s="16">
        <f t="shared" si="190"/>
        <v>4.7362745001038764E-2</v>
      </c>
      <c r="V485" s="16">
        <f t="shared" si="191"/>
        <v>5.9733256819463509E-2</v>
      </c>
      <c r="W485" s="16">
        <f t="shared" si="176"/>
        <v>3.4224216869168178E-3</v>
      </c>
      <c r="X485" s="16">
        <f t="shared" si="177"/>
        <v>3.6053275546008034E-4</v>
      </c>
      <c r="Y485" s="17">
        <f t="shared" si="192"/>
        <v>3.0618889314567377</v>
      </c>
      <c r="Z485" s="17">
        <f t="shared" si="193"/>
        <v>3.7829544423768979</v>
      </c>
      <c r="AA485" s="16">
        <f t="shared" si="194"/>
        <v>6.1888931456737684E-2</v>
      </c>
      <c r="AB485" s="16">
        <f t="shared" si="195"/>
        <v>8.2954442376897752E-2</v>
      </c>
      <c r="AC485" s="16">
        <f t="shared" si="178"/>
        <v>72.629077171043178</v>
      </c>
      <c r="AD485" s="17">
        <f t="shared" si="179"/>
        <v>3.0680848601792476</v>
      </c>
      <c r="AE485" s="17">
        <f t="shared" si="180"/>
        <v>3.7866521725072442</v>
      </c>
      <c r="AF485" s="16">
        <f t="shared" si="196"/>
        <v>6.8084860179247642E-2</v>
      </c>
      <c r="AG485" s="16">
        <f t="shared" si="197"/>
        <v>8.6652172507243996E-2</v>
      </c>
    </row>
    <row r="486" spans="1:33" x14ac:dyDescent="0.25">
      <c r="A486" s="11" t="s">
        <v>55</v>
      </c>
      <c r="B486" s="12">
        <v>51239</v>
      </c>
      <c r="C486" s="11">
        <v>9.9</v>
      </c>
      <c r="D486" s="27">
        <v>9.1</v>
      </c>
      <c r="E486" s="27">
        <v>10.8</v>
      </c>
      <c r="F486" s="11">
        <v>2005</v>
      </c>
      <c r="G486" s="11" t="s">
        <v>8</v>
      </c>
      <c r="H486" s="14" t="str">
        <f>VLOOKUP(A486,'Data Key'!$A$1:$B$500,2,FALSE)</f>
        <v>Vermont</v>
      </c>
      <c r="I486" s="14" t="str">
        <f t="shared" si="181"/>
        <v>VT-Vermont</v>
      </c>
      <c r="J486" s="15">
        <f t="shared" si="182"/>
        <v>507</v>
      </c>
      <c r="K486" s="15">
        <f t="shared" si="183"/>
        <v>50732</v>
      </c>
      <c r="L486" s="16">
        <f t="shared" si="175"/>
        <v>8.5702224489694401E-4</v>
      </c>
      <c r="M486" s="17">
        <f t="shared" si="184"/>
        <v>9.0377844453194935</v>
      </c>
      <c r="N486" s="17">
        <f t="shared" si="185"/>
        <v>10.75182893511338</v>
      </c>
      <c r="O486" s="16">
        <f t="shared" si="186"/>
        <v>6.2215554680506102E-2</v>
      </c>
      <c r="P486" s="16">
        <f t="shared" si="187"/>
        <v>4.8171064886620485E-2</v>
      </c>
      <c r="Q486" s="16">
        <f t="shared" si="198"/>
        <v>464</v>
      </c>
      <c r="R486" s="16">
        <f t="shared" si="199"/>
        <v>552</v>
      </c>
      <c r="S486" s="17">
        <f t="shared" si="188"/>
        <v>9.0556021780284546</v>
      </c>
      <c r="T486" s="17">
        <f t="shared" si="189"/>
        <v>10.773043970413163</v>
      </c>
      <c r="U486" s="16">
        <f t="shared" si="190"/>
        <v>4.4397821971545071E-2</v>
      </c>
      <c r="V486" s="16">
        <f t="shared" si="191"/>
        <v>2.6956029586838071E-2</v>
      </c>
      <c r="W486" s="16">
        <f t="shared" si="176"/>
        <v>9.9315478010586367E-3</v>
      </c>
      <c r="X486" s="16">
        <f t="shared" si="177"/>
        <v>8.5934945799308652E-4</v>
      </c>
      <c r="Y486" s="17">
        <f t="shared" si="192"/>
        <v>9.0721983430655495</v>
      </c>
      <c r="Z486" s="17">
        <f t="shared" si="193"/>
        <v>10.790897259051723</v>
      </c>
      <c r="AA486" s="16">
        <f t="shared" si="194"/>
        <v>2.7801656934450136E-2</v>
      </c>
      <c r="AB486" s="16">
        <f t="shared" si="195"/>
        <v>9.1027409482773436E-3</v>
      </c>
      <c r="AC486" s="16">
        <f t="shared" si="178"/>
        <v>87.867053352943771</v>
      </c>
      <c r="AD486" s="17">
        <f t="shared" si="179"/>
        <v>9.0839459616607279</v>
      </c>
      <c r="AE486" s="17">
        <f t="shared" si="180"/>
        <v>10.798664561400258</v>
      </c>
      <c r="AF486" s="16">
        <f t="shared" si="196"/>
        <v>1.605403833927177E-2</v>
      </c>
      <c r="AG486" s="16">
        <f t="shared" si="197"/>
        <v>1.335438599742389E-3</v>
      </c>
    </row>
    <row r="487" spans="1:33" x14ac:dyDescent="0.25">
      <c r="A487" s="11" t="s">
        <v>54</v>
      </c>
      <c r="B487" s="12">
        <v>355302</v>
      </c>
      <c r="C487" s="11">
        <v>3.4</v>
      </c>
      <c r="D487" s="27">
        <v>3.3</v>
      </c>
      <c r="E487" s="27">
        <v>3.6</v>
      </c>
      <c r="F487" s="11">
        <v>2005</v>
      </c>
      <c r="G487" s="11" t="s">
        <v>8</v>
      </c>
      <c r="H487" s="14" t="str">
        <f>VLOOKUP(A487,'Data Key'!$A$1:$B$500,2,FALSE)</f>
        <v>Virginia</v>
      </c>
      <c r="I487" s="14" t="str">
        <f t="shared" si="181"/>
        <v>VA-Virginia</v>
      </c>
      <c r="J487" s="15">
        <f t="shared" si="182"/>
        <v>1208</v>
      </c>
      <c r="K487" s="15">
        <f t="shared" si="183"/>
        <v>354094</v>
      </c>
      <c r="L487" s="16">
        <f t="shared" si="175"/>
        <v>1.9140107112873531E-4</v>
      </c>
      <c r="M487" s="17">
        <f t="shared" si="184"/>
        <v>3.208523500081109</v>
      </c>
      <c r="N487" s="17">
        <f t="shared" si="185"/>
        <v>3.5913256423385791</v>
      </c>
      <c r="O487" s="16">
        <f t="shared" si="186"/>
        <v>9.1476499918890841E-2</v>
      </c>
      <c r="P487" s="16">
        <f t="shared" si="187"/>
        <v>8.674357661420995E-3</v>
      </c>
      <c r="Q487" s="16">
        <f t="shared" si="198"/>
        <v>1140</v>
      </c>
      <c r="R487" s="16">
        <f t="shared" si="199"/>
        <v>1276</v>
      </c>
      <c r="S487" s="17">
        <f t="shared" si="188"/>
        <v>3.2085380887245218</v>
      </c>
      <c r="T487" s="17">
        <f t="shared" si="189"/>
        <v>3.5913110536951662</v>
      </c>
      <c r="U487" s="16">
        <f t="shared" si="190"/>
        <v>9.1461911275477981E-2</v>
      </c>
      <c r="V487" s="16">
        <f t="shared" si="191"/>
        <v>8.6889463048338555E-3</v>
      </c>
      <c r="W487" s="16">
        <f t="shared" si="176"/>
        <v>3.4052936603649244E-3</v>
      </c>
      <c r="X487" s="16">
        <f t="shared" si="177"/>
        <v>1.916258186404074E-4</v>
      </c>
      <c r="Y487" s="17">
        <f t="shared" si="192"/>
        <v>3.2136678417245168</v>
      </c>
      <c r="Z487" s="17">
        <f t="shared" si="193"/>
        <v>3.596919479005332</v>
      </c>
      <c r="AA487" s="16">
        <f t="shared" si="194"/>
        <v>8.6332158275483017E-2</v>
      </c>
      <c r="AB487" s="16">
        <f t="shared" si="195"/>
        <v>3.0805209946680456E-3</v>
      </c>
      <c r="AC487" s="16">
        <f t="shared" si="178"/>
        <v>136.03656120000701</v>
      </c>
      <c r="AD487" s="17">
        <f t="shared" si="179"/>
        <v>3.2152650351028527</v>
      </c>
      <c r="AE487" s="17">
        <f t="shared" si="180"/>
        <v>3.5981367622927736</v>
      </c>
      <c r="AF487" s="16">
        <f t="shared" si="196"/>
        <v>8.4734964897147158E-2</v>
      </c>
      <c r="AG487" s="16">
        <f t="shared" si="197"/>
        <v>1.8632377072265172E-3</v>
      </c>
    </row>
    <row r="488" spans="1:33" x14ac:dyDescent="0.25">
      <c r="A488" s="11" t="s">
        <v>39</v>
      </c>
      <c r="B488" s="12">
        <v>458571</v>
      </c>
      <c r="C488" s="11">
        <v>2.2000000000000002</v>
      </c>
      <c r="D488" s="27">
        <v>2</v>
      </c>
      <c r="E488" s="27">
        <v>2.2999999999999998</v>
      </c>
      <c r="F488" s="11">
        <v>2005</v>
      </c>
      <c r="G488" s="11" t="s">
        <v>8</v>
      </c>
      <c r="H488" s="14" t="str">
        <f>VLOOKUP(A488,'Data Key'!$A$1:$B$500,2,FALSE)</f>
        <v>Washington</v>
      </c>
      <c r="I488" s="14" t="str">
        <f t="shared" si="181"/>
        <v>WA-Washington</v>
      </c>
      <c r="J488" s="15">
        <f t="shared" si="182"/>
        <v>1009</v>
      </c>
      <c r="K488" s="15">
        <f t="shared" si="183"/>
        <v>457562</v>
      </c>
      <c r="L488" s="16">
        <f t="shared" si="175"/>
        <v>1.356153250338523E-4</v>
      </c>
      <c r="M488" s="17">
        <f t="shared" si="184"/>
        <v>2.064698257813733</v>
      </c>
      <c r="N488" s="17">
        <f t="shared" si="185"/>
        <v>2.3359289078814371</v>
      </c>
      <c r="O488" s="16">
        <f t="shared" si="186"/>
        <v>6.4698257813732951E-2</v>
      </c>
      <c r="P488" s="16">
        <f t="shared" si="187"/>
        <v>3.5928907881437322E-2</v>
      </c>
      <c r="Q488" s="16">
        <f t="shared" si="198"/>
        <v>947</v>
      </c>
      <c r="R488" s="16">
        <f t="shared" si="199"/>
        <v>1072</v>
      </c>
      <c r="S488" s="17">
        <f t="shared" si="188"/>
        <v>2.0651109642781598</v>
      </c>
      <c r="T488" s="17">
        <f t="shared" si="189"/>
        <v>2.3376968888132916</v>
      </c>
      <c r="U488" s="16">
        <f t="shared" si="190"/>
        <v>6.5110964278159766E-2</v>
      </c>
      <c r="V488" s="16">
        <f t="shared" si="191"/>
        <v>3.7696888813291807E-2</v>
      </c>
      <c r="W488" s="16">
        <f t="shared" si="176"/>
        <v>2.2044836262591302E-3</v>
      </c>
      <c r="X488" s="16">
        <f t="shared" si="177"/>
        <v>1.3580695736363756E-4</v>
      </c>
      <c r="Y488" s="17">
        <f t="shared" si="192"/>
        <v>2.0686766688954927</v>
      </c>
      <c r="Z488" s="17">
        <f t="shared" si="193"/>
        <v>2.3402905836227679</v>
      </c>
      <c r="AA488" s="16">
        <f t="shared" si="194"/>
        <v>6.8676668895492732E-2</v>
      </c>
      <c r="AB488" s="16">
        <f t="shared" si="195"/>
        <v>4.029058362276805E-2</v>
      </c>
      <c r="AC488" s="16">
        <f t="shared" si="178"/>
        <v>124.40707997071948</v>
      </c>
      <c r="AD488" s="17">
        <f t="shared" si="179"/>
        <v>2.069928621477211</v>
      </c>
      <c r="AE488" s="17">
        <f t="shared" si="180"/>
        <v>2.3412193001698207</v>
      </c>
      <c r="AF488" s="16">
        <f t="shared" si="196"/>
        <v>6.9928621477211017E-2</v>
      </c>
      <c r="AG488" s="16">
        <f t="shared" si="197"/>
        <v>4.1219300169820894E-2</v>
      </c>
    </row>
    <row r="489" spans="1:33" x14ac:dyDescent="0.25">
      <c r="A489" s="11" t="s">
        <v>16</v>
      </c>
      <c r="B489" s="12">
        <v>143007</v>
      </c>
      <c r="C489" s="11">
        <v>7.1</v>
      </c>
      <c r="D489" s="27">
        <v>6.7</v>
      </c>
      <c r="E489" s="27">
        <v>7.6</v>
      </c>
      <c r="F489" s="11">
        <v>2005</v>
      </c>
      <c r="G489" s="11" t="s">
        <v>8</v>
      </c>
      <c r="H489" s="14" t="str">
        <f>VLOOKUP(A489,'Data Key'!$A$1:$B$500,2,FALSE)</f>
        <v>West Virginia</v>
      </c>
      <c r="I489" s="14" t="str">
        <f t="shared" si="181"/>
        <v>WV-West Virginia</v>
      </c>
      <c r="J489" s="15">
        <f t="shared" si="182"/>
        <v>1015</v>
      </c>
      <c r="K489" s="15">
        <f t="shared" si="183"/>
        <v>141992</v>
      </c>
      <c r="L489" s="16">
        <f t="shared" si="175"/>
        <v>4.3508800082938146E-4</v>
      </c>
      <c r="M489" s="17">
        <f t="shared" si="184"/>
        <v>6.6624666643268693</v>
      </c>
      <c r="N489" s="17">
        <f t="shared" si="185"/>
        <v>7.5326426659856329</v>
      </c>
      <c r="O489" s="16">
        <f t="shared" si="186"/>
        <v>3.7533335673130885E-2</v>
      </c>
      <c r="P489" s="16">
        <f t="shared" si="187"/>
        <v>6.7357334014366721E-2</v>
      </c>
      <c r="Q489" s="16">
        <f t="shared" si="198"/>
        <v>954</v>
      </c>
      <c r="R489" s="16">
        <f t="shared" si="199"/>
        <v>1078</v>
      </c>
      <c r="S489" s="17">
        <f t="shared" si="188"/>
        <v>6.6710021187774027</v>
      </c>
      <c r="T489" s="17">
        <f t="shared" si="189"/>
        <v>7.5380925409245698</v>
      </c>
      <c r="U489" s="16">
        <f t="shared" si="190"/>
        <v>2.8997881222597499E-2</v>
      </c>
      <c r="V489" s="16">
        <f t="shared" si="191"/>
        <v>6.1907459075429827E-2</v>
      </c>
      <c r="W489" s="16">
        <f t="shared" si="176"/>
        <v>7.1107946714876477E-3</v>
      </c>
      <c r="X489" s="16">
        <f t="shared" si="177"/>
        <v>4.3568608280978937E-4</v>
      </c>
      <c r="Y489" s="17">
        <f t="shared" si="192"/>
        <v>6.6751085886778583</v>
      </c>
      <c r="Z489" s="17">
        <f t="shared" si="193"/>
        <v>7.5464807542974377</v>
      </c>
      <c r="AA489" s="16">
        <f t="shared" si="194"/>
        <v>2.4891411322141899E-2</v>
      </c>
      <c r="AB489" s="16">
        <f t="shared" si="195"/>
        <v>5.3519245702561946E-2</v>
      </c>
      <c r="AC489" s="16">
        <f t="shared" si="178"/>
        <v>124.47011681326558</v>
      </c>
      <c r="AD489" s="17">
        <f t="shared" si="179"/>
        <v>6.6791137039687696</v>
      </c>
      <c r="AE489" s="17">
        <f t="shared" si="180"/>
        <v>7.5494681158691153</v>
      </c>
      <c r="AF489" s="16">
        <f t="shared" si="196"/>
        <v>2.08862960312306E-2</v>
      </c>
      <c r="AG489" s="16">
        <f t="shared" si="197"/>
        <v>5.0531884130884386E-2</v>
      </c>
    </row>
    <row r="490" spans="1:33" x14ac:dyDescent="0.25">
      <c r="A490" s="11" t="s">
        <v>24</v>
      </c>
      <c r="B490" s="12">
        <v>316317</v>
      </c>
      <c r="C490" s="11">
        <v>5.4</v>
      </c>
      <c r="D490" s="27">
        <v>5.2</v>
      </c>
      <c r="E490" s="27">
        <v>5.7</v>
      </c>
      <c r="F490" s="11">
        <v>2005</v>
      </c>
      <c r="G490" s="11" t="s">
        <v>8</v>
      </c>
      <c r="H490" s="14" t="str">
        <f>VLOOKUP(A490,'Data Key'!$A$1:$B$500,2,FALSE)</f>
        <v>Wisconsin</v>
      </c>
      <c r="I490" s="14" t="str">
        <f t="shared" si="181"/>
        <v>WI-Wisconsin</v>
      </c>
      <c r="J490" s="15">
        <f t="shared" si="182"/>
        <v>1708</v>
      </c>
      <c r="K490" s="15">
        <f t="shared" si="183"/>
        <v>314609</v>
      </c>
      <c r="L490" s="16">
        <f t="shared" si="175"/>
        <v>2.5538406517588779E-4</v>
      </c>
      <c r="M490" s="17">
        <f t="shared" si="184"/>
        <v>5.1442624919171545</v>
      </c>
      <c r="N490" s="17">
        <f t="shared" si="185"/>
        <v>5.6550306222689306</v>
      </c>
      <c r="O490" s="16">
        <f t="shared" si="186"/>
        <v>5.5737508082845721E-2</v>
      </c>
      <c r="P490" s="16">
        <f t="shared" si="187"/>
        <v>4.4969377731069571E-2</v>
      </c>
      <c r="Q490" s="16">
        <f t="shared" si="198"/>
        <v>1628</v>
      </c>
      <c r="R490" s="16">
        <f t="shared" si="199"/>
        <v>1789</v>
      </c>
      <c r="S490" s="17">
        <f t="shared" si="188"/>
        <v>5.1467357113275609</v>
      </c>
      <c r="T490" s="17">
        <f t="shared" si="189"/>
        <v>5.6557187884305931</v>
      </c>
      <c r="U490" s="16">
        <f t="shared" si="190"/>
        <v>5.3264288672439264E-2</v>
      </c>
      <c r="V490" s="16">
        <f t="shared" si="191"/>
        <v>4.428121156940712E-2</v>
      </c>
      <c r="W490" s="16">
        <f t="shared" si="176"/>
        <v>5.405653075290482E-3</v>
      </c>
      <c r="X490" s="16">
        <f t="shared" si="177"/>
        <v>2.5559433123168113E-4</v>
      </c>
      <c r="Y490" s="17">
        <f t="shared" si="192"/>
        <v>5.1500587440588008</v>
      </c>
      <c r="Z490" s="17">
        <f t="shared" si="193"/>
        <v>5.6612474065221638</v>
      </c>
      <c r="AA490" s="16">
        <f t="shared" si="194"/>
        <v>4.9941255941199358E-2</v>
      </c>
      <c r="AB490" s="16">
        <f t="shared" si="195"/>
        <v>3.8752593477836328E-2</v>
      </c>
      <c r="AC490" s="16">
        <f t="shared" si="178"/>
        <v>161.58678972373329</v>
      </c>
      <c r="AD490" s="17">
        <f t="shared" si="179"/>
        <v>5.1518177779020258</v>
      </c>
      <c r="AE490" s="17">
        <f t="shared" si="180"/>
        <v>5.6626497198585568</v>
      </c>
      <c r="AF490" s="16">
        <f t="shared" si="196"/>
        <v>4.8182222097974403E-2</v>
      </c>
      <c r="AG490" s="16">
        <f t="shared" si="197"/>
        <v>3.735028014144337E-2</v>
      </c>
    </row>
    <row r="491" spans="1:33" x14ac:dyDescent="0.25">
      <c r="A491" s="11" t="s">
        <v>40</v>
      </c>
      <c r="B491" s="12">
        <v>34461</v>
      </c>
      <c r="C491" s="11">
        <v>3.9</v>
      </c>
      <c r="D491" s="27">
        <v>3.3</v>
      </c>
      <c r="E491" s="27">
        <v>4.5999999999999996</v>
      </c>
      <c r="F491" s="11">
        <v>2005</v>
      </c>
      <c r="G491" s="11" t="s">
        <v>8</v>
      </c>
      <c r="H491" s="14" t="str">
        <f>VLOOKUP(A491,'Data Key'!$A$1:$B$500,2,FALSE)</f>
        <v>Wyoming</v>
      </c>
      <c r="I491" s="14" t="str">
        <f t="shared" si="181"/>
        <v>WY-Wyoming</v>
      </c>
      <c r="J491" s="15">
        <f t="shared" si="182"/>
        <v>134</v>
      </c>
      <c r="K491" s="15">
        <f t="shared" si="183"/>
        <v>34327</v>
      </c>
      <c r="L491" s="16">
        <f t="shared" si="175"/>
        <v>6.5709263816140812E-4</v>
      </c>
      <c r="M491" s="17">
        <f t="shared" si="184"/>
        <v>3.2313609760691717</v>
      </c>
      <c r="N491" s="17">
        <f t="shared" si="185"/>
        <v>4.5455462523919881</v>
      </c>
      <c r="O491" s="16">
        <f t="shared" si="186"/>
        <v>6.8639023930828102E-2</v>
      </c>
      <c r="P491" s="16">
        <f t="shared" si="187"/>
        <v>5.4453747608011582E-2</v>
      </c>
      <c r="Q491" s="16">
        <f t="shared" si="198"/>
        <v>112</v>
      </c>
      <c r="R491" s="16">
        <f t="shared" si="199"/>
        <v>158</v>
      </c>
      <c r="S491" s="17">
        <f t="shared" si="188"/>
        <v>3.2500507820434694</v>
      </c>
      <c r="T491" s="17">
        <f t="shared" si="189"/>
        <v>4.5848930675256083</v>
      </c>
      <c r="U491" s="16">
        <f t="shared" si="190"/>
        <v>4.9949217956530401E-2</v>
      </c>
      <c r="V491" s="16">
        <f t="shared" si="191"/>
        <v>1.5106932474391321E-2</v>
      </c>
      <c r="W491" s="16">
        <f t="shared" si="176"/>
        <v>3.9437503164710033E-3</v>
      </c>
      <c r="X491" s="16">
        <f t="shared" si="177"/>
        <v>6.6399906874517575E-4</v>
      </c>
      <c r="Y491" s="17">
        <f t="shared" si="192"/>
        <v>3.2797512477258279</v>
      </c>
      <c r="Z491" s="17">
        <f t="shared" si="193"/>
        <v>4.607749385216179</v>
      </c>
      <c r="AA491" s="16">
        <f t="shared" si="194"/>
        <v>2.0248752274171888E-2</v>
      </c>
      <c r="AB491" s="16">
        <f t="shared" si="195"/>
        <v>7.7493852161794052E-3</v>
      </c>
      <c r="AC491" s="16">
        <f t="shared" si="178"/>
        <v>45.366827558575821</v>
      </c>
      <c r="AD491" s="17">
        <f t="shared" si="179"/>
        <v>3.3000968760281357</v>
      </c>
      <c r="AE491" s="17">
        <f t="shared" si="180"/>
        <v>4.6164188330805436</v>
      </c>
      <c r="AF491" s="16">
        <f t="shared" si="196"/>
        <v>9.6876028135906012E-5</v>
      </c>
      <c r="AG491" s="16">
        <f t="shared" si="197"/>
        <v>1.6418833080543926E-2</v>
      </c>
    </row>
    <row r="492" spans="1:33" x14ac:dyDescent="0.25">
      <c r="A492" s="11" t="s">
        <v>17</v>
      </c>
      <c r="B492" s="12">
        <v>326457</v>
      </c>
      <c r="C492" s="11">
        <v>20.6</v>
      </c>
      <c r="D492" s="27">
        <v>20.100000000000001</v>
      </c>
      <c r="E492" s="27">
        <v>21.1</v>
      </c>
      <c r="F492" s="11">
        <v>2006</v>
      </c>
      <c r="G492" s="11" t="s">
        <v>8</v>
      </c>
      <c r="H492" s="14" t="str">
        <f>VLOOKUP(A492,'Data Key'!$A$1:$B$500,2,FALSE)</f>
        <v>Alabama</v>
      </c>
      <c r="I492" s="14" t="str">
        <f t="shared" si="181"/>
        <v>AL-Alabama</v>
      </c>
      <c r="J492" s="15">
        <f t="shared" si="182"/>
        <v>6725</v>
      </c>
      <c r="K492" s="15">
        <f t="shared" si="183"/>
        <v>319732</v>
      </c>
      <c r="L492" s="16">
        <f t="shared" si="175"/>
        <v>4.8724603030326103E-4</v>
      </c>
      <c r="M492" s="17">
        <f t="shared" si="184"/>
        <v>20.112710472390816</v>
      </c>
      <c r="N492" s="17">
        <f t="shared" si="185"/>
        <v>21.087202532997338</v>
      </c>
      <c r="O492" s="16">
        <f t="shared" si="186"/>
        <v>1.2710472390814687E-2</v>
      </c>
      <c r="P492" s="16">
        <f t="shared" si="187"/>
        <v>1.2797467002663154E-2</v>
      </c>
      <c r="Q492" s="16">
        <f t="shared" si="198"/>
        <v>6566</v>
      </c>
      <c r="R492" s="16">
        <f t="shared" si="199"/>
        <v>6885</v>
      </c>
      <c r="S492" s="17">
        <f t="shared" si="188"/>
        <v>20.11290920396867</v>
      </c>
      <c r="T492" s="17">
        <f t="shared" si="189"/>
        <v>21.090066991977505</v>
      </c>
      <c r="U492" s="16">
        <f t="shared" si="190"/>
        <v>1.2909203968668237E-2</v>
      </c>
      <c r="V492" s="16">
        <f t="shared" si="191"/>
        <v>9.9330080224966366E-3</v>
      </c>
      <c r="W492" s="16">
        <f t="shared" si="176"/>
        <v>2.0605597594340795E-2</v>
      </c>
      <c r="X492" s="16">
        <f t="shared" si="177"/>
        <v>4.8734111778510483E-4</v>
      </c>
      <c r="Y492" s="17">
        <f t="shared" si="192"/>
        <v>20.118256476555693</v>
      </c>
      <c r="Z492" s="17">
        <f t="shared" si="193"/>
        <v>21.0929387121259</v>
      </c>
      <c r="AA492" s="16">
        <f t="shared" si="194"/>
        <v>1.8256476555691847E-2</v>
      </c>
      <c r="AB492" s="16">
        <f t="shared" si="195"/>
        <v>7.0612878741016516E-3</v>
      </c>
      <c r="AC492" s="16">
        <f t="shared" si="178"/>
        <v>318.14136982256514</v>
      </c>
      <c r="AD492" s="17">
        <f t="shared" si="179"/>
        <v>20.11987108514387</v>
      </c>
      <c r="AE492" s="17">
        <f t="shared" si="180"/>
        <v>21.094387258051231</v>
      </c>
      <c r="AF492" s="16">
        <f t="shared" si="196"/>
        <v>1.9871085143869038E-2</v>
      </c>
      <c r="AG492" s="16">
        <f t="shared" si="197"/>
        <v>5.6127419487701502E-3</v>
      </c>
    </row>
    <row r="493" spans="1:33" x14ac:dyDescent="0.25">
      <c r="A493" s="11" t="s">
        <v>41</v>
      </c>
      <c r="B493" s="12">
        <v>58451</v>
      </c>
      <c r="C493" s="11">
        <v>6.3</v>
      </c>
      <c r="D493" s="27">
        <v>5.7</v>
      </c>
      <c r="E493" s="27">
        <v>7</v>
      </c>
      <c r="F493" s="11">
        <v>2006</v>
      </c>
      <c r="G493" s="11" t="s">
        <v>8</v>
      </c>
      <c r="H493" s="14" t="str">
        <f>VLOOKUP(A493,'Data Key'!$A$1:$B$500,2,FALSE)</f>
        <v>Alaska</v>
      </c>
      <c r="I493" s="14" t="str">
        <f t="shared" si="181"/>
        <v>AK-Alaska</v>
      </c>
      <c r="J493" s="15">
        <f t="shared" si="182"/>
        <v>368</v>
      </c>
      <c r="K493" s="15">
        <f t="shared" si="183"/>
        <v>58083</v>
      </c>
      <c r="L493" s="16">
        <f t="shared" si="175"/>
        <v>6.4122227669467617E-4</v>
      </c>
      <c r="M493" s="17">
        <f t="shared" si="184"/>
        <v>5.6546494791349931</v>
      </c>
      <c r="N493" s="17">
        <f t="shared" si="185"/>
        <v>6.937094032524346</v>
      </c>
      <c r="O493" s="16">
        <f t="shared" si="186"/>
        <v>4.5350520865007127E-2</v>
      </c>
      <c r="P493" s="16">
        <f t="shared" si="187"/>
        <v>6.2905967475654023E-2</v>
      </c>
      <c r="Q493" s="16">
        <f t="shared" si="198"/>
        <v>331</v>
      </c>
      <c r="R493" s="16">
        <f t="shared" si="199"/>
        <v>406</v>
      </c>
      <c r="S493" s="17">
        <f t="shared" si="188"/>
        <v>5.6628629108141864</v>
      </c>
      <c r="T493" s="17">
        <f t="shared" si="189"/>
        <v>6.9459889480077326</v>
      </c>
      <c r="U493" s="16">
        <f t="shared" si="190"/>
        <v>3.7137089185813821E-2</v>
      </c>
      <c r="V493" s="16">
        <f t="shared" si="191"/>
        <v>5.4011051992267411E-2</v>
      </c>
      <c r="W493" s="16">
        <f t="shared" si="176"/>
        <v>6.3283163580375584E-3</v>
      </c>
      <c r="X493" s="16">
        <f t="shared" si="177"/>
        <v>6.4365886676941879E-4</v>
      </c>
      <c r="Y493" s="17">
        <f t="shared" si="192"/>
        <v>5.6846574912681396</v>
      </c>
      <c r="Z493" s="17">
        <f t="shared" si="193"/>
        <v>6.9719752248069771</v>
      </c>
      <c r="AA493" s="16">
        <f t="shared" si="194"/>
        <v>1.5342508731860605E-2</v>
      </c>
      <c r="AB493" s="16">
        <f t="shared" si="195"/>
        <v>2.8024775193022933E-2</v>
      </c>
      <c r="AC493" s="16">
        <f t="shared" si="178"/>
        <v>75.007980502488834</v>
      </c>
      <c r="AD493" s="17">
        <f t="shared" si="179"/>
        <v>5.6952808501521694</v>
      </c>
      <c r="AE493" s="17">
        <f t="shared" si="180"/>
        <v>6.9784590887815448</v>
      </c>
      <c r="AF493" s="16">
        <f t="shared" si="196"/>
        <v>4.7191498478307281E-3</v>
      </c>
      <c r="AG493" s="16">
        <f t="shared" si="197"/>
        <v>2.154091121845525E-2</v>
      </c>
    </row>
    <row r="494" spans="1:33" x14ac:dyDescent="0.25">
      <c r="A494" s="11" t="s">
        <v>11</v>
      </c>
      <c r="B494" s="12">
        <v>472700</v>
      </c>
      <c r="C494" s="11">
        <v>7.8</v>
      </c>
      <c r="D494" s="27">
        <v>7.5</v>
      </c>
      <c r="E494" s="27">
        <v>8</v>
      </c>
      <c r="F494" s="11">
        <v>2006</v>
      </c>
      <c r="G494" s="11" t="s">
        <v>8</v>
      </c>
      <c r="H494" s="14" t="str">
        <f>VLOOKUP(A494,'Data Key'!$A$1:$B$500,2,FALSE)</f>
        <v>Arizona</v>
      </c>
      <c r="I494" s="14" t="str">
        <f t="shared" si="181"/>
        <v>AZ-Arizona</v>
      </c>
      <c r="J494" s="15">
        <f t="shared" si="182"/>
        <v>3687</v>
      </c>
      <c r="K494" s="15">
        <f t="shared" si="183"/>
        <v>469013</v>
      </c>
      <c r="L494" s="16">
        <f t="shared" si="175"/>
        <v>2.5078334838251449E-4</v>
      </c>
      <c r="M494" s="17">
        <f t="shared" si="184"/>
        <v>7.549089721217654</v>
      </c>
      <c r="N494" s="17">
        <f t="shared" si="185"/>
        <v>8.0506564179826832</v>
      </c>
      <c r="O494" s="16">
        <f t="shared" si="186"/>
        <v>4.9089721217653981E-2</v>
      </c>
      <c r="P494" s="16">
        <f t="shared" si="187"/>
        <v>5.0656417982683166E-2</v>
      </c>
      <c r="Q494" s="16">
        <f t="shared" si="198"/>
        <v>3569</v>
      </c>
      <c r="R494" s="16">
        <f t="shared" si="199"/>
        <v>3806</v>
      </c>
      <c r="S494" s="17">
        <f t="shared" si="188"/>
        <v>7.550243283266342</v>
      </c>
      <c r="T494" s="17">
        <f t="shared" si="189"/>
        <v>8.0516183625978428</v>
      </c>
      <c r="U494" s="16">
        <f t="shared" si="190"/>
        <v>5.0243283266341976E-2</v>
      </c>
      <c r="V494" s="16">
        <f t="shared" si="191"/>
        <v>5.1618362597842804E-2</v>
      </c>
      <c r="W494" s="16">
        <f t="shared" si="176"/>
        <v>7.8038729662655076E-3</v>
      </c>
      <c r="X494" s="16">
        <f t="shared" si="177"/>
        <v>2.5087800592635322E-4</v>
      </c>
      <c r="Y494" s="17">
        <f t="shared" si="192"/>
        <v>7.552994960339154</v>
      </c>
      <c r="Z494" s="17">
        <f t="shared" si="193"/>
        <v>8.0547509721918615</v>
      </c>
      <c r="AA494" s="16">
        <f t="shared" si="194"/>
        <v>5.2994960339153963E-2</v>
      </c>
      <c r="AB494" s="16">
        <f t="shared" si="195"/>
        <v>5.4750972191861536E-2</v>
      </c>
      <c r="AC494" s="16">
        <f t="shared" si="178"/>
        <v>237.1057479265221</v>
      </c>
      <c r="AD494" s="17">
        <f t="shared" si="179"/>
        <v>7.5541333542519142</v>
      </c>
      <c r="AE494" s="17">
        <f t="shared" si="180"/>
        <v>8.0557280677511436</v>
      </c>
      <c r="AF494" s="16">
        <f t="shared" si="196"/>
        <v>5.4133354251914234E-2</v>
      </c>
      <c r="AG494" s="16">
        <f t="shared" si="197"/>
        <v>5.5728067751143584E-2</v>
      </c>
    </row>
    <row r="495" spans="1:33" x14ac:dyDescent="0.25">
      <c r="A495" s="11" t="s">
        <v>18</v>
      </c>
      <c r="B495" s="12">
        <v>332135</v>
      </c>
      <c r="C495" s="11">
        <v>4.9000000000000004</v>
      </c>
      <c r="D495" s="27">
        <v>4.7</v>
      </c>
      <c r="E495" s="27">
        <v>5.2</v>
      </c>
      <c r="F495" s="11">
        <v>2006</v>
      </c>
      <c r="G495" s="11" t="s">
        <v>8</v>
      </c>
      <c r="H495" s="14" t="str">
        <f>VLOOKUP(A495,'Data Key'!$A$1:$B$500,2,FALSE)</f>
        <v>Arkansas</v>
      </c>
      <c r="I495" s="14" t="str">
        <f t="shared" si="181"/>
        <v>AR-Arkansas</v>
      </c>
      <c r="J495" s="15">
        <f t="shared" si="182"/>
        <v>1627</v>
      </c>
      <c r="K495" s="15">
        <f t="shared" si="183"/>
        <v>330508</v>
      </c>
      <c r="L495" s="16">
        <f t="shared" si="175"/>
        <v>2.3744383080876163E-4</v>
      </c>
      <c r="M495" s="17">
        <f t="shared" si="184"/>
        <v>4.6611666739558668</v>
      </c>
      <c r="N495" s="17">
        <f t="shared" si="185"/>
        <v>5.1360543355733901</v>
      </c>
      <c r="O495" s="16">
        <f t="shared" si="186"/>
        <v>3.8833326044133365E-2</v>
      </c>
      <c r="P495" s="16">
        <f t="shared" si="187"/>
        <v>6.3945664426610094E-2</v>
      </c>
      <c r="Q495" s="16">
        <f t="shared" si="198"/>
        <v>1549</v>
      </c>
      <c r="R495" s="16">
        <f t="shared" si="199"/>
        <v>1707</v>
      </c>
      <c r="S495" s="17">
        <f t="shared" si="188"/>
        <v>4.6637662396314754</v>
      </c>
      <c r="T495" s="17">
        <f t="shared" si="189"/>
        <v>5.1394764177217098</v>
      </c>
      <c r="U495" s="16">
        <f t="shared" si="190"/>
        <v>3.623376036852477E-2</v>
      </c>
      <c r="V495" s="16">
        <f t="shared" si="191"/>
        <v>6.0523582278290355E-2</v>
      </c>
      <c r="W495" s="16">
        <f t="shared" si="176"/>
        <v>4.9043367594581808E-3</v>
      </c>
      <c r="X495" s="16">
        <f t="shared" si="177"/>
        <v>2.3764950989585548E-4</v>
      </c>
      <c r="Y495" s="17">
        <f t="shared" si="192"/>
        <v>4.6666872495623259</v>
      </c>
      <c r="Z495" s="17">
        <f t="shared" si="193"/>
        <v>5.1419862693540361</v>
      </c>
      <c r="AA495" s="16">
        <f t="shared" si="194"/>
        <v>3.3312750437674232E-2</v>
      </c>
      <c r="AB495" s="16">
        <f t="shared" si="195"/>
        <v>5.8013730645964046E-2</v>
      </c>
      <c r="AC495" s="16">
        <f t="shared" si="178"/>
        <v>157.74947493426592</v>
      </c>
      <c r="AD495" s="17">
        <f t="shared" si="179"/>
        <v>4.6683669550146671</v>
      </c>
      <c r="AE495" s="17">
        <f t="shared" si="180"/>
        <v>5.1433173529910032</v>
      </c>
      <c r="AF495" s="16">
        <f t="shared" si="196"/>
        <v>3.1633044985333036E-2</v>
      </c>
      <c r="AG495" s="16">
        <f t="shared" si="197"/>
        <v>5.6682647008996945E-2</v>
      </c>
    </row>
    <row r="496" spans="1:33" x14ac:dyDescent="0.25">
      <c r="A496" s="11" t="s">
        <v>42</v>
      </c>
      <c r="B496" s="12">
        <v>2799720</v>
      </c>
      <c r="C496" s="11">
        <v>3</v>
      </c>
      <c r="D496" s="27">
        <v>2.9</v>
      </c>
      <c r="E496" s="27">
        <v>3.1</v>
      </c>
      <c r="F496" s="11">
        <v>2006</v>
      </c>
      <c r="G496" s="11" t="s">
        <v>8</v>
      </c>
      <c r="H496" s="14" t="str">
        <f>VLOOKUP(A496,'Data Key'!$A$1:$B$500,2,FALSE)</f>
        <v>California</v>
      </c>
      <c r="I496" s="14" t="str">
        <f t="shared" si="181"/>
        <v>CA-California</v>
      </c>
      <c r="J496" s="15">
        <f t="shared" si="182"/>
        <v>8399</v>
      </c>
      <c r="K496" s="15">
        <f t="shared" si="183"/>
        <v>2791321</v>
      </c>
      <c r="L496" s="16">
        <f t="shared" si="175"/>
        <v>6.4061171071707021E-5</v>
      </c>
      <c r="M496" s="17">
        <f t="shared" si="184"/>
        <v>2.9358816803562928</v>
      </c>
      <c r="N496" s="17">
        <f t="shared" si="185"/>
        <v>3.0640040224997067</v>
      </c>
      <c r="O496" s="16">
        <f t="shared" si="186"/>
        <v>3.5881680356292911E-2</v>
      </c>
      <c r="P496" s="16">
        <f t="shared" si="187"/>
        <v>3.5995977500293375E-2</v>
      </c>
      <c r="Q496" s="16">
        <f t="shared" si="198"/>
        <v>8220</v>
      </c>
      <c r="R496" s="16">
        <f t="shared" si="199"/>
        <v>8579</v>
      </c>
      <c r="S496" s="17">
        <f t="shared" si="188"/>
        <v>2.936007886502936</v>
      </c>
      <c r="T496" s="17">
        <f t="shared" si="189"/>
        <v>3.0642349949280643</v>
      </c>
      <c r="U496" s="16">
        <f t="shared" si="190"/>
        <v>3.6007886502936071E-2</v>
      </c>
      <c r="V496" s="16">
        <f t="shared" si="191"/>
        <v>3.5765005071935807E-2</v>
      </c>
      <c r="W496" s="16">
        <f t="shared" si="176"/>
        <v>3.0006247777041371E-3</v>
      </c>
      <c r="X496" s="16">
        <f t="shared" si="177"/>
        <v>6.4072014770057213E-5</v>
      </c>
      <c r="Y496" s="17">
        <f t="shared" si="192"/>
        <v>2.9365527629340797</v>
      </c>
      <c r="Z496" s="17">
        <f t="shared" si="193"/>
        <v>3.0646967924741944</v>
      </c>
      <c r="AA496" s="16">
        <f t="shared" si="194"/>
        <v>3.655276293407983E-2</v>
      </c>
      <c r="AB496" s="16">
        <f t="shared" si="195"/>
        <v>3.5303207525805735E-2</v>
      </c>
      <c r="AC496" s="16">
        <f t="shared" si="178"/>
        <v>358.71660812870851</v>
      </c>
      <c r="AD496" s="17">
        <f t="shared" si="179"/>
        <v>2.9367405111862088</v>
      </c>
      <c r="AE496" s="17">
        <f t="shared" si="180"/>
        <v>3.0648662223069865</v>
      </c>
      <c r="AF496" s="16">
        <f t="shared" si="196"/>
        <v>3.6740511186208913E-2</v>
      </c>
      <c r="AG496" s="16">
        <f t="shared" si="197"/>
        <v>3.5133777693013624E-2</v>
      </c>
    </row>
    <row r="497" spans="1:33" x14ac:dyDescent="0.25">
      <c r="A497" s="11" t="s">
        <v>19</v>
      </c>
      <c r="B497" s="12">
        <v>216781</v>
      </c>
      <c r="C497" s="11">
        <v>3.6</v>
      </c>
      <c r="D497" s="27">
        <v>3.3</v>
      </c>
      <c r="E497" s="27">
        <v>3.8</v>
      </c>
      <c r="F497" s="11">
        <v>2006</v>
      </c>
      <c r="G497" s="11" t="s">
        <v>8</v>
      </c>
      <c r="H497" s="14" t="str">
        <f>VLOOKUP(A497,'Data Key'!$A$1:$B$500,2,FALSE)</f>
        <v>Colorado</v>
      </c>
      <c r="I497" s="14" t="str">
        <f t="shared" si="181"/>
        <v>CO-Colorado</v>
      </c>
      <c r="J497" s="15">
        <f t="shared" si="182"/>
        <v>780</v>
      </c>
      <c r="K497" s="15">
        <f t="shared" si="183"/>
        <v>216001</v>
      </c>
      <c r="L497" s="16">
        <f t="shared" si="175"/>
        <v>2.5205275586998645E-4</v>
      </c>
      <c r="M497" s="17">
        <f t="shared" si="184"/>
        <v>3.3460485537466313</v>
      </c>
      <c r="N497" s="17">
        <f t="shared" si="185"/>
        <v>3.850154065486604</v>
      </c>
      <c r="O497" s="16">
        <f t="shared" si="186"/>
        <v>4.6048553746631526E-2</v>
      </c>
      <c r="P497" s="16">
        <f t="shared" si="187"/>
        <v>5.0154065486604171E-2</v>
      </c>
      <c r="Q497" s="16">
        <f t="shared" si="198"/>
        <v>726</v>
      </c>
      <c r="R497" s="16">
        <f t="shared" si="199"/>
        <v>836</v>
      </c>
      <c r="S497" s="17">
        <f t="shared" si="188"/>
        <v>3.3490019881816209</v>
      </c>
      <c r="T497" s="17">
        <f t="shared" si="189"/>
        <v>3.8564265318455031</v>
      </c>
      <c r="U497" s="16">
        <f t="shared" si="190"/>
        <v>4.9001988181621048E-2</v>
      </c>
      <c r="V497" s="16">
        <f t="shared" si="191"/>
        <v>5.642653184550328E-2</v>
      </c>
      <c r="W497" s="16">
        <f t="shared" si="176"/>
        <v>3.6068976232310809E-3</v>
      </c>
      <c r="X497" s="16">
        <f t="shared" si="177"/>
        <v>2.5251056860396763E-4</v>
      </c>
      <c r="Y497" s="17">
        <f t="shared" si="192"/>
        <v>3.3543870546271131</v>
      </c>
      <c r="Z497" s="17">
        <f t="shared" si="193"/>
        <v>3.8594081918350485</v>
      </c>
      <c r="AA497" s="16">
        <f t="shared" si="194"/>
        <v>5.438705462711324E-2</v>
      </c>
      <c r="AB497" s="16">
        <f t="shared" si="195"/>
        <v>5.940819183504864E-2</v>
      </c>
      <c r="AC497" s="16">
        <f t="shared" si="178"/>
        <v>109.3131106953992</v>
      </c>
      <c r="AD497" s="17">
        <f t="shared" si="179"/>
        <v>3.3570805466160314</v>
      </c>
      <c r="AE497" s="17">
        <f t="shared" si="180"/>
        <v>3.8613275685009252</v>
      </c>
      <c r="AF497" s="16">
        <f t="shared" si="196"/>
        <v>5.7080546616031569E-2</v>
      </c>
      <c r="AG497" s="16">
        <f t="shared" si="197"/>
        <v>6.1327568500925356E-2</v>
      </c>
    </row>
    <row r="498" spans="1:33" x14ac:dyDescent="0.25">
      <c r="A498" s="11" t="s">
        <v>31</v>
      </c>
      <c r="B498" s="12">
        <v>194389</v>
      </c>
      <c r="C498" s="11">
        <v>2.4</v>
      </c>
      <c r="D498" s="27">
        <v>2.2000000000000002</v>
      </c>
      <c r="E498" s="27">
        <v>2.6</v>
      </c>
      <c r="F498" s="11">
        <v>2006</v>
      </c>
      <c r="G498" s="11" t="s">
        <v>8</v>
      </c>
      <c r="H498" s="14" t="str">
        <f>VLOOKUP(A498,'Data Key'!$A$1:$B$500,2,FALSE)</f>
        <v>Connecticut</v>
      </c>
      <c r="I498" s="14" t="str">
        <f t="shared" si="181"/>
        <v>CT-Connecticut</v>
      </c>
      <c r="J498" s="15">
        <f t="shared" si="182"/>
        <v>467</v>
      </c>
      <c r="K498" s="15">
        <f t="shared" si="183"/>
        <v>193922</v>
      </c>
      <c r="L498" s="16">
        <f t="shared" si="175"/>
        <v>2.1762688391201509E-4</v>
      </c>
      <c r="M498" s="17">
        <f t="shared" si="184"/>
        <v>2.1847724288062973</v>
      </c>
      <c r="N498" s="17">
        <f t="shared" si="185"/>
        <v>2.6200261966303273</v>
      </c>
      <c r="O498" s="16">
        <f t="shared" si="186"/>
        <v>1.5227571193702882E-2</v>
      </c>
      <c r="P498" s="16">
        <f t="shared" si="187"/>
        <v>2.0026196630327231E-2</v>
      </c>
      <c r="Q498" s="16">
        <f t="shared" si="198"/>
        <v>425</v>
      </c>
      <c r="R498" s="16">
        <f t="shared" si="199"/>
        <v>509</v>
      </c>
      <c r="S498" s="17">
        <f t="shared" si="188"/>
        <v>2.1863377042939671</v>
      </c>
      <c r="T498" s="17">
        <f t="shared" si="189"/>
        <v>2.618460921142657</v>
      </c>
      <c r="U498" s="16">
        <f t="shared" si="190"/>
        <v>1.3662295706033056E-2</v>
      </c>
      <c r="V498" s="16">
        <f t="shared" si="191"/>
        <v>1.8460921142656961E-2</v>
      </c>
      <c r="W498" s="16">
        <f t="shared" si="176"/>
        <v>2.412232497304594E-3</v>
      </c>
      <c r="X498" s="16">
        <f t="shared" si="177"/>
        <v>2.1829015896613401E-4</v>
      </c>
      <c r="Y498" s="17">
        <f t="shared" si="192"/>
        <v>2.1939423383384602</v>
      </c>
      <c r="Z498" s="17">
        <f t="shared" si="193"/>
        <v>2.630522656270728</v>
      </c>
      <c r="AA498" s="16">
        <f t="shared" si="194"/>
        <v>6.0576616615399814E-3</v>
      </c>
      <c r="AB498" s="16">
        <f t="shared" si="195"/>
        <v>3.0522656270727921E-2</v>
      </c>
      <c r="AC498" s="16">
        <f t="shared" si="178"/>
        <v>84.650555905531078</v>
      </c>
      <c r="AD498" s="17">
        <f t="shared" si="179"/>
        <v>2.1970739676031514</v>
      </c>
      <c r="AE498" s="17">
        <f t="shared" si="180"/>
        <v>2.6325352493575163</v>
      </c>
      <c r="AF498" s="16">
        <f t="shared" si="196"/>
        <v>2.9260323968487434E-3</v>
      </c>
      <c r="AG498" s="16">
        <f t="shared" si="197"/>
        <v>3.2535249357516172E-2</v>
      </c>
    </row>
    <row r="499" spans="1:33" x14ac:dyDescent="0.25">
      <c r="A499" s="11" t="s">
        <v>43</v>
      </c>
      <c r="B499" s="12">
        <v>57289</v>
      </c>
      <c r="C499" s="11">
        <v>4</v>
      </c>
      <c r="D499" s="27">
        <v>3.6</v>
      </c>
      <c r="E499" s="27">
        <v>4.5999999999999996</v>
      </c>
      <c r="F499" s="11">
        <v>2006</v>
      </c>
      <c r="G499" s="11" t="s">
        <v>8</v>
      </c>
      <c r="H499" s="14" t="str">
        <f>VLOOKUP(A499,'Data Key'!$A$1:$B$500,2,FALSE)</f>
        <v>Delaware</v>
      </c>
      <c r="I499" s="14" t="str">
        <f t="shared" si="181"/>
        <v>DE-Delaware</v>
      </c>
      <c r="J499" s="15">
        <f t="shared" si="182"/>
        <v>229</v>
      </c>
      <c r="K499" s="15">
        <f t="shared" si="183"/>
        <v>57060</v>
      </c>
      <c r="L499" s="16">
        <f t="shared" si="175"/>
        <v>5.1668381016979625E-4</v>
      </c>
      <c r="M499" s="17">
        <f t="shared" si="184"/>
        <v>3.4805931539943544</v>
      </c>
      <c r="N499" s="17">
        <f t="shared" si="185"/>
        <v>4.5139607743339472</v>
      </c>
      <c r="O499" s="16">
        <f t="shared" si="186"/>
        <v>0.11940684600564566</v>
      </c>
      <c r="P499" s="16">
        <f t="shared" si="187"/>
        <v>8.6039225666052488E-2</v>
      </c>
      <c r="Q499" s="16">
        <f t="shared" si="198"/>
        <v>200</v>
      </c>
      <c r="R499" s="16">
        <f t="shared" si="199"/>
        <v>259</v>
      </c>
      <c r="S499" s="17">
        <f t="shared" si="188"/>
        <v>3.4910715844228384</v>
      </c>
      <c r="T499" s="17">
        <f t="shared" si="189"/>
        <v>4.5209377018275756</v>
      </c>
      <c r="U499" s="16">
        <f t="shared" si="190"/>
        <v>0.10892841557716171</v>
      </c>
      <c r="V499" s="16">
        <f t="shared" si="191"/>
        <v>7.906229817242405E-2</v>
      </c>
      <c r="W499" s="16">
        <f t="shared" si="176"/>
        <v>4.0305337199294201E-3</v>
      </c>
      <c r="X499" s="16">
        <f t="shared" si="177"/>
        <v>5.198673609154126E-4</v>
      </c>
      <c r="Y499" s="17">
        <f t="shared" si="192"/>
        <v>3.5106663590140079</v>
      </c>
      <c r="Z499" s="17">
        <f t="shared" si="193"/>
        <v>4.5504010808448321</v>
      </c>
      <c r="AA499" s="16">
        <f t="shared" si="194"/>
        <v>8.9333640985992169E-2</v>
      </c>
      <c r="AB499" s="16">
        <f t="shared" si="195"/>
        <v>4.9598919155167565E-2</v>
      </c>
      <c r="AC499" s="16">
        <f t="shared" si="178"/>
        <v>59.26083022592389</v>
      </c>
      <c r="AD499" s="17">
        <f t="shared" si="179"/>
        <v>3.5220859911865641</v>
      </c>
      <c r="AE499" s="17">
        <f t="shared" si="180"/>
        <v>4.5564356362206242</v>
      </c>
      <c r="AF499" s="16">
        <f t="shared" si="196"/>
        <v>7.791400881343602E-2</v>
      </c>
      <c r="AG499" s="16">
        <f t="shared" si="197"/>
        <v>4.3564363779375448E-2</v>
      </c>
    </row>
    <row r="500" spans="1:33" x14ac:dyDescent="0.25">
      <c r="A500" s="11" t="s">
        <v>58</v>
      </c>
      <c r="B500" s="12">
        <v>61119</v>
      </c>
      <c r="C500" s="11">
        <v>1.5</v>
      </c>
      <c r="D500" s="27">
        <v>1.2</v>
      </c>
      <c r="E500" s="27">
        <v>1.9</v>
      </c>
      <c r="F500" s="11">
        <v>2006</v>
      </c>
      <c r="G500" s="11" t="s">
        <v>8</v>
      </c>
      <c r="H500" s="14" t="str">
        <f>VLOOKUP(A500,'Data Key'!$A$1:$B$500,2,FALSE)</f>
        <v>District of Columbia</v>
      </c>
      <c r="I500" s="14" t="str">
        <f t="shared" si="181"/>
        <v>DC-District of Columbia</v>
      </c>
      <c r="J500" s="15">
        <f t="shared" si="182"/>
        <v>92</v>
      </c>
      <c r="K500" s="15">
        <f t="shared" si="183"/>
        <v>61027</v>
      </c>
      <c r="L500" s="16">
        <f t="shared" si="175"/>
        <v>3.0735384847285112E-4</v>
      </c>
      <c r="M500" s="17">
        <f t="shared" si="184"/>
        <v>1.1979063815701798</v>
      </c>
      <c r="N500" s="17">
        <f t="shared" si="185"/>
        <v>1.812614078515882</v>
      </c>
      <c r="O500" s="16">
        <f t="shared" si="186"/>
        <v>2.0936184298201432E-3</v>
      </c>
      <c r="P500" s="16">
        <f t="shared" si="187"/>
        <v>8.7385921484117945E-2</v>
      </c>
      <c r="Q500" s="16">
        <f t="shared" si="198"/>
        <v>73</v>
      </c>
      <c r="R500" s="16">
        <f t="shared" si="199"/>
        <v>111</v>
      </c>
      <c r="S500" s="17">
        <f t="shared" si="188"/>
        <v>1.1943912694906658</v>
      </c>
      <c r="T500" s="17">
        <f t="shared" si="189"/>
        <v>1.8161291905953958</v>
      </c>
      <c r="U500" s="16">
        <f t="shared" si="190"/>
        <v>5.6087305093341921E-3</v>
      </c>
      <c r="V500" s="16">
        <f t="shared" si="191"/>
        <v>8.3870809404604119E-2</v>
      </c>
      <c r="W500" s="16">
        <f t="shared" si="176"/>
        <v>1.5365897129246318E-3</v>
      </c>
      <c r="X500" s="16">
        <f t="shared" si="177"/>
        <v>3.1209754174736892E-4</v>
      </c>
      <c r="Y500" s="17">
        <f t="shared" si="192"/>
        <v>1.2244921711772629</v>
      </c>
      <c r="Z500" s="17">
        <f t="shared" si="193"/>
        <v>1.8486872546720006</v>
      </c>
      <c r="AA500" s="16">
        <f t="shared" si="194"/>
        <v>2.4492171177262989E-2</v>
      </c>
      <c r="AB500" s="16">
        <f t="shared" si="195"/>
        <v>5.1312745327999343E-2</v>
      </c>
      <c r="AC500" s="16">
        <f t="shared" si="178"/>
        <v>37.664650264465941</v>
      </c>
      <c r="AD500" s="17">
        <f t="shared" si="179"/>
        <v>1.2366637818864992</v>
      </c>
      <c r="AE500" s="17">
        <f t="shared" si="180"/>
        <v>1.8528761399104816</v>
      </c>
      <c r="AF500" s="16">
        <f t="shared" si="196"/>
        <v>3.6663781886499214E-2</v>
      </c>
      <c r="AG500" s="16">
        <f t="shared" si="197"/>
        <v>4.7123860089518299E-2</v>
      </c>
    </row>
    <row r="501" spans="1:33" x14ac:dyDescent="0.25">
      <c r="A501" s="11" t="s">
        <v>25</v>
      </c>
      <c r="B501" s="12">
        <v>1079107</v>
      </c>
      <c r="C501" s="11">
        <v>3.1</v>
      </c>
      <c r="D501" s="27">
        <v>3</v>
      </c>
      <c r="E501" s="27">
        <v>3.2</v>
      </c>
      <c r="F501" s="11">
        <v>2006</v>
      </c>
      <c r="G501" s="11" t="s">
        <v>8</v>
      </c>
      <c r="H501" s="14" t="str">
        <f>VLOOKUP(A501,'Data Key'!$A$1:$B$500,2,FALSE)</f>
        <v>Florida</v>
      </c>
      <c r="I501" s="14" t="str">
        <f t="shared" si="181"/>
        <v>FL-Florida</v>
      </c>
      <c r="J501" s="15">
        <f t="shared" si="182"/>
        <v>3345</v>
      </c>
      <c r="K501" s="15">
        <f t="shared" si="183"/>
        <v>1075762</v>
      </c>
      <c r="L501" s="16">
        <f t="shared" si="175"/>
        <v>1.0488357621991134E-4</v>
      </c>
      <c r="M501" s="17">
        <f t="shared" si="184"/>
        <v>2.9949017092059083</v>
      </c>
      <c r="N501" s="17">
        <f t="shared" si="185"/>
        <v>3.2046688616457306</v>
      </c>
      <c r="O501" s="16">
        <f t="shared" si="186"/>
        <v>5.0982907940917421E-3</v>
      </c>
      <c r="P501" s="16">
        <f t="shared" si="187"/>
        <v>4.6688616457304377E-3</v>
      </c>
      <c r="Q501" s="16">
        <f t="shared" si="198"/>
        <v>3233</v>
      </c>
      <c r="R501" s="16">
        <f t="shared" si="199"/>
        <v>3459</v>
      </c>
      <c r="S501" s="17">
        <f t="shared" si="188"/>
        <v>2.9959957631634304</v>
      </c>
      <c r="T501" s="17">
        <f t="shared" si="189"/>
        <v>3.2054281920143231</v>
      </c>
      <c r="U501" s="16">
        <f t="shared" si="190"/>
        <v>4.0042368365695857E-3</v>
      </c>
      <c r="V501" s="16">
        <f t="shared" si="191"/>
        <v>5.4281920143228746E-3</v>
      </c>
      <c r="W501" s="16">
        <f t="shared" si="176"/>
        <v>3.101554169250802E-3</v>
      </c>
      <c r="X501" s="16">
        <f t="shared" si="177"/>
        <v>1.049281288168393E-4</v>
      </c>
      <c r="Y501" s="17">
        <f t="shared" si="192"/>
        <v>2.9966260404339629</v>
      </c>
      <c r="Z501" s="17">
        <f t="shared" si="193"/>
        <v>3.2064822980676415</v>
      </c>
      <c r="AA501" s="16">
        <f t="shared" si="194"/>
        <v>3.3739595660371435E-3</v>
      </c>
      <c r="AB501" s="16">
        <f t="shared" si="195"/>
        <v>6.4822980676413344E-3</v>
      </c>
      <c r="AC501" s="16">
        <f t="shared" si="178"/>
        <v>226.37693244550482</v>
      </c>
      <c r="AD501" s="17">
        <f t="shared" si="179"/>
        <v>2.9971270224802149</v>
      </c>
      <c r="AE501" s="17">
        <f t="shared" si="180"/>
        <v>3.206908004885574</v>
      </c>
      <c r="AF501" s="16">
        <f t="shared" si="196"/>
        <v>2.8729775197851026E-3</v>
      </c>
      <c r="AG501" s="16">
        <f t="shared" si="197"/>
        <v>6.9080048855738596E-3</v>
      </c>
    </row>
    <row r="502" spans="1:33" x14ac:dyDescent="0.25">
      <c r="A502" s="11" t="s">
        <v>12</v>
      </c>
      <c r="B502" s="12">
        <v>707071</v>
      </c>
      <c r="C502" s="11">
        <v>4.0999999999999996</v>
      </c>
      <c r="D502" s="27">
        <v>4</v>
      </c>
      <c r="E502" s="27">
        <v>4.2</v>
      </c>
      <c r="F502" s="11">
        <v>2006</v>
      </c>
      <c r="G502" s="11" t="s">
        <v>8</v>
      </c>
      <c r="H502" s="14" t="str">
        <f>VLOOKUP(A502,'Data Key'!$A$1:$B$500,2,FALSE)</f>
        <v>Georgia</v>
      </c>
      <c r="I502" s="14" t="str">
        <f t="shared" si="181"/>
        <v>GA-Georgia</v>
      </c>
      <c r="J502" s="15">
        <f t="shared" si="182"/>
        <v>2899</v>
      </c>
      <c r="K502" s="15">
        <f t="shared" si="183"/>
        <v>704172</v>
      </c>
      <c r="L502" s="16">
        <f t="shared" si="175"/>
        <v>1.4894195045283437E-4</v>
      </c>
      <c r="M502" s="17">
        <f t="shared" si="184"/>
        <v>3.9510706366848081</v>
      </c>
      <c r="N502" s="17">
        <f t="shared" si="185"/>
        <v>4.2489545375904765</v>
      </c>
      <c r="O502" s="16">
        <f t="shared" si="186"/>
        <v>4.8929363315191932E-2</v>
      </c>
      <c r="P502" s="16">
        <f t="shared" si="187"/>
        <v>4.8954537590476299E-2</v>
      </c>
      <c r="Q502" s="16">
        <f t="shared" si="198"/>
        <v>2794</v>
      </c>
      <c r="R502" s="16">
        <f t="shared" si="199"/>
        <v>3005</v>
      </c>
      <c r="S502" s="17">
        <f t="shared" si="188"/>
        <v>3.9515126486590457</v>
      </c>
      <c r="T502" s="17">
        <f t="shared" si="189"/>
        <v>4.2499268107446069</v>
      </c>
      <c r="U502" s="16">
        <f t="shared" si="190"/>
        <v>4.8487351340954277E-2</v>
      </c>
      <c r="V502" s="16">
        <f t="shared" si="191"/>
        <v>4.9926810744606698E-2</v>
      </c>
      <c r="W502" s="16">
        <f t="shared" si="176"/>
        <v>4.1027067565085947E-3</v>
      </c>
      <c r="X502" s="16">
        <f t="shared" si="177"/>
        <v>1.4901462884761742E-4</v>
      </c>
      <c r="Y502" s="17">
        <f t="shared" si="192"/>
        <v>3.9536921276609771</v>
      </c>
      <c r="Z502" s="17">
        <f t="shared" si="193"/>
        <v>4.2517213853562126</v>
      </c>
      <c r="AA502" s="16">
        <f t="shared" si="194"/>
        <v>4.6307872339022893E-2</v>
      </c>
      <c r="AB502" s="16">
        <f t="shared" si="195"/>
        <v>5.1721385356212402E-2</v>
      </c>
      <c r="AC502" s="16">
        <f t="shared" si="178"/>
        <v>210.64200916577704</v>
      </c>
      <c r="AD502" s="17">
        <f t="shared" si="179"/>
        <v>3.9544607739947431</v>
      </c>
      <c r="AE502" s="17">
        <f t="shared" si="180"/>
        <v>4.2523670164671605</v>
      </c>
      <c r="AF502" s="16">
        <f t="shared" si="196"/>
        <v>4.553922600525695E-2</v>
      </c>
      <c r="AG502" s="16">
        <f t="shared" si="197"/>
        <v>5.2367016467160354E-2</v>
      </c>
    </row>
    <row r="503" spans="1:33" x14ac:dyDescent="0.25">
      <c r="A503" s="11" t="s">
        <v>56</v>
      </c>
      <c r="B503" s="12">
        <v>80003</v>
      </c>
      <c r="C503" s="11">
        <v>1.7</v>
      </c>
      <c r="D503" s="27">
        <v>1.5</v>
      </c>
      <c r="E503" s="27">
        <v>2</v>
      </c>
      <c r="F503" s="11">
        <v>2006</v>
      </c>
      <c r="G503" s="11" t="s">
        <v>8</v>
      </c>
      <c r="H503" s="14" t="str">
        <f>VLOOKUP(A503,'Data Key'!$A$1:$B$500,2,FALSE)</f>
        <v>Hawaii</v>
      </c>
      <c r="I503" s="14" t="str">
        <f t="shared" si="181"/>
        <v>HI-Hawaii</v>
      </c>
      <c r="J503" s="15">
        <f t="shared" si="182"/>
        <v>136</v>
      </c>
      <c r="K503" s="15">
        <f t="shared" si="183"/>
        <v>79867</v>
      </c>
      <c r="L503" s="16">
        <f t="shared" si="175"/>
        <v>2.8545773920140709E-4</v>
      </c>
      <c r="M503" s="17">
        <f t="shared" si="184"/>
        <v>1.4144785131891282</v>
      </c>
      <c r="N503" s="17">
        <f t="shared" si="185"/>
        <v>1.9853939915919425</v>
      </c>
      <c r="O503" s="16">
        <f t="shared" si="186"/>
        <v>8.5521486810871794E-2</v>
      </c>
      <c r="P503" s="16">
        <f t="shared" si="187"/>
        <v>1.460600840805748E-2</v>
      </c>
      <c r="Q503" s="16">
        <f t="shared" si="198"/>
        <v>114</v>
      </c>
      <c r="R503" s="16">
        <f t="shared" si="199"/>
        <v>159</v>
      </c>
      <c r="S503" s="17">
        <f t="shared" si="188"/>
        <v>1.4249465645038311</v>
      </c>
      <c r="T503" s="17">
        <f t="shared" si="189"/>
        <v>1.987425471544817</v>
      </c>
      <c r="U503" s="16">
        <f t="shared" si="190"/>
        <v>7.5053435496168941E-2</v>
      </c>
      <c r="V503" s="16">
        <f t="shared" si="191"/>
        <v>1.2574528455183032E-2</v>
      </c>
      <c r="W503" s="16">
        <f t="shared" si="176"/>
        <v>1.7238616960192645E-3</v>
      </c>
      <c r="X503" s="16">
        <f t="shared" si="177"/>
        <v>2.8844307322403967E-4</v>
      </c>
      <c r="Y503" s="17">
        <f t="shared" si="192"/>
        <v>1.4354186227952248</v>
      </c>
      <c r="Z503" s="17">
        <f t="shared" si="193"/>
        <v>2.012304769243304</v>
      </c>
      <c r="AA503" s="16">
        <f t="shared" si="194"/>
        <v>6.4581377204775192E-2</v>
      </c>
      <c r="AB503" s="16">
        <f t="shared" si="195"/>
        <v>1.2304769243304037E-2</v>
      </c>
      <c r="AC503" s="16">
        <f t="shared" si="178"/>
        <v>45.752607703941116</v>
      </c>
      <c r="AD503" s="17">
        <f t="shared" si="179"/>
        <v>1.4441818155994435</v>
      </c>
      <c r="AE503" s="17">
        <f t="shared" si="180"/>
        <v>2.0160405075525545</v>
      </c>
      <c r="AF503" s="16">
        <f t="shared" si="196"/>
        <v>5.5818184400556525E-2</v>
      </c>
      <c r="AG503" s="16">
        <f t="shared" si="197"/>
        <v>1.6040507552554484E-2</v>
      </c>
    </row>
    <row r="504" spans="1:33" x14ac:dyDescent="0.25">
      <c r="A504" s="11" t="s">
        <v>32</v>
      </c>
      <c r="B504" s="12">
        <v>103457</v>
      </c>
      <c r="C504" s="11">
        <v>14.2</v>
      </c>
      <c r="D504" s="27">
        <v>13.5</v>
      </c>
      <c r="E504" s="27">
        <v>14.9</v>
      </c>
      <c r="F504" s="11">
        <v>2006</v>
      </c>
      <c r="G504" s="11" t="s">
        <v>8</v>
      </c>
      <c r="H504" s="14" t="str">
        <f>VLOOKUP(A504,'Data Key'!$A$1:$B$500,2,FALSE)</f>
        <v>Idaho</v>
      </c>
      <c r="I504" s="14" t="str">
        <f t="shared" si="181"/>
        <v>ID-Idaho</v>
      </c>
      <c r="J504" s="15">
        <f t="shared" si="182"/>
        <v>1469</v>
      </c>
      <c r="K504" s="15">
        <f t="shared" si="183"/>
        <v>101988</v>
      </c>
      <c r="L504" s="16">
        <f t="shared" si="175"/>
        <v>7.2093100800889038E-4</v>
      </c>
      <c r="M504" s="17">
        <f t="shared" si="184"/>
        <v>13.47820486486583</v>
      </c>
      <c r="N504" s="17">
        <f t="shared" si="185"/>
        <v>14.92006688088361</v>
      </c>
      <c r="O504" s="16">
        <f t="shared" si="186"/>
        <v>2.1795135134169641E-2</v>
      </c>
      <c r="P504" s="16">
        <f t="shared" si="187"/>
        <v>2.0066880883609528E-2</v>
      </c>
      <c r="Q504" s="16">
        <f t="shared" si="198"/>
        <v>1395</v>
      </c>
      <c r="R504" s="16">
        <f t="shared" si="199"/>
        <v>1544</v>
      </c>
      <c r="S504" s="17">
        <f t="shared" si="188"/>
        <v>13.48386286089873</v>
      </c>
      <c r="T504" s="17">
        <f t="shared" si="189"/>
        <v>14.924074736363901</v>
      </c>
      <c r="U504" s="16">
        <f t="shared" si="190"/>
        <v>1.6137139101269682E-2</v>
      </c>
      <c r="V504" s="16">
        <f t="shared" si="191"/>
        <v>2.4074736363900229E-2</v>
      </c>
      <c r="W504" s="16">
        <f t="shared" si="176"/>
        <v>1.4217173460703007E-2</v>
      </c>
      <c r="X504" s="16">
        <f t="shared" si="177"/>
        <v>7.2159424055478593E-4</v>
      </c>
      <c r="Y504" s="17">
        <f t="shared" si="192"/>
        <v>13.495579220148221</v>
      </c>
      <c r="Z504" s="17">
        <f t="shared" si="193"/>
        <v>14.938767701257792</v>
      </c>
      <c r="AA504" s="16">
        <f t="shared" si="194"/>
        <v>4.420779851779244E-3</v>
      </c>
      <c r="AB504" s="16">
        <f t="shared" si="195"/>
        <v>3.8767701257791387E-2</v>
      </c>
      <c r="AC504" s="16">
        <f t="shared" si="178"/>
        <v>149.19515849276826</v>
      </c>
      <c r="AD504" s="17">
        <f t="shared" si="179"/>
        <v>13.500983855035861</v>
      </c>
      <c r="AE504" s="17">
        <f t="shared" si="180"/>
        <v>14.943028558994225</v>
      </c>
      <c r="AF504" s="16">
        <f t="shared" si="196"/>
        <v>9.838550358605147E-4</v>
      </c>
      <c r="AG504" s="16">
        <f t="shared" si="197"/>
        <v>4.3028558994224753E-2</v>
      </c>
    </row>
    <row r="505" spans="1:33" x14ac:dyDescent="0.25">
      <c r="A505" s="11" t="s">
        <v>45</v>
      </c>
      <c r="B505" s="12">
        <v>953558</v>
      </c>
      <c r="C505" s="11">
        <v>3.3</v>
      </c>
      <c r="D505" s="27">
        <v>3.2</v>
      </c>
      <c r="E505" s="27">
        <v>3.4</v>
      </c>
      <c r="F505" s="11">
        <v>2006</v>
      </c>
      <c r="G505" s="11" t="s">
        <v>8</v>
      </c>
      <c r="H505" s="14" t="str">
        <f>VLOOKUP(A505,'Data Key'!$A$1:$B$500,2,FALSE)</f>
        <v>Illinois</v>
      </c>
      <c r="I505" s="14" t="str">
        <f t="shared" si="181"/>
        <v>IL-Illinois</v>
      </c>
      <c r="J505" s="15">
        <f t="shared" si="182"/>
        <v>3147</v>
      </c>
      <c r="K505" s="15">
        <f t="shared" si="183"/>
        <v>950411</v>
      </c>
      <c r="L505" s="16">
        <f t="shared" si="175"/>
        <v>1.1511489413905306E-4</v>
      </c>
      <c r="M505" s="17">
        <f t="shared" si="184"/>
        <v>3.185156300691256</v>
      </c>
      <c r="N505" s="17">
        <f t="shared" si="185"/>
        <v>3.4153860889693619</v>
      </c>
      <c r="O505" s="16">
        <f t="shared" si="186"/>
        <v>1.4843699308744185E-2</v>
      </c>
      <c r="P505" s="16">
        <f t="shared" si="187"/>
        <v>1.5386088969362E-2</v>
      </c>
      <c r="Q505" s="16">
        <f t="shared" si="198"/>
        <v>3037</v>
      </c>
      <c r="R505" s="16">
        <f t="shared" si="199"/>
        <v>3257</v>
      </c>
      <c r="S505" s="17">
        <f t="shared" si="188"/>
        <v>3.1849137650777406</v>
      </c>
      <c r="T505" s="17">
        <f t="shared" si="189"/>
        <v>3.4156286245828782</v>
      </c>
      <c r="U505" s="16">
        <f t="shared" si="190"/>
        <v>1.5086234922259578E-2</v>
      </c>
      <c r="V505" s="16">
        <f t="shared" si="191"/>
        <v>1.5628624582878281E-2</v>
      </c>
      <c r="W505" s="16">
        <f t="shared" si="176"/>
        <v>3.3022721678888953E-3</v>
      </c>
      <c r="X505" s="16">
        <f t="shared" si="177"/>
        <v>1.1516682291307913E-4</v>
      </c>
      <c r="Y505" s="17">
        <f t="shared" si="192"/>
        <v>3.1871053449758162</v>
      </c>
      <c r="Z505" s="17">
        <f t="shared" si="193"/>
        <v>3.4174389908019744</v>
      </c>
      <c r="AA505" s="16">
        <f t="shared" si="194"/>
        <v>1.2894655024183965E-2</v>
      </c>
      <c r="AB505" s="16">
        <f t="shared" si="195"/>
        <v>1.743899080197453E-2</v>
      </c>
      <c r="AC505" s="16">
        <f t="shared" si="178"/>
        <v>219.55368222954732</v>
      </c>
      <c r="AD505" s="17">
        <f t="shared" si="179"/>
        <v>3.1876735793510038</v>
      </c>
      <c r="AE505" s="17">
        <f t="shared" si="180"/>
        <v>3.4179194561088861</v>
      </c>
      <c r="AF505" s="16">
        <f t="shared" si="196"/>
        <v>1.2326420648996361E-2</v>
      </c>
      <c r="AG505" s="16">
        <f t="shared" si="197"/>
        <v>1.7919456108886234E-2</v>
      </c>
    </row>
    <row r="506" spans="1:33" x14ac:dyDescent="0.25">
      <c r="A506" s="11" t="s">
        <v>33</v>
      </c>
      <c r="B506" s="12">
        <v>440375</v>
      </c>
      <c r="C506" s="11">
        <v>5.6</v>
      </c>
      <c r="D506" s="27">
        <v>5.4</v>
      </c>
      <c r="E506" s="27">
        <v>5.8</v>
      </c>
      <c r="F506" s="11">
        <v>2006</v>
      </c>
      <c r="G506" s="11" t="s">
        <v>8</v>
      </c>
      <c r="H506" s="14" t="str">
        <f>VLOOKUP(A506,'Data Key'!$A$1:$B$500,2,FALSE)</f>
        <v>Indiana</v>
      </c>
      <c r="I506" s="14" t="str">
        <f t="shared" si="181"/>
        <v>IN-Indiana</v>
      </c>
      <c r="J506" s="15">
        <f t="shared" si="182"/>
        <v>2466</v>
      </c>
      <c r="K506" s="15">
        <f t="shared" si="183"/>
        <v>437909</v>
      </c>
      <c r="L506" s="16">
        <f t="shared" si="175"/>
        <v>2.2039542664369029E-4</v>
      </c>
      <c r="M506" s="17">
        <f t="shared" si="184"/>
        <v>5.3793774941624415</v>
      </c>
      <c r="N506" s="17">
        <f t="shared" si="185"/>
        <v>5.8201683474498216</v>
      </c>
      <c r="O506" s="16">
        <f t="shared" si="186"/>
        <v>2.0622505837558869E-2</v>
      </c>
      <c r="P506" s="16">
        <f t="shared" si="187"/>
        <v>2.0168347449821766E-2</v>
      </c>
      <c r="Q506" s="16">
        <f t="shared" si="198"/>
        <v>2370</v>
      </c>
      <c r="R506" s="16">
        <f t="shared" si="199"/>
        <v>2564</v>
      </c>
      <c r="S506" s="17">
        <f t="shared" si="188"/>
        <v>5.3817768946920239</v>
      </c>
      <c r="T506" s="17">
        <f t="shared" si="189"/>
        <v>5.8223105307976155</v>
      </c>
      <c r="U506" s="16">
        <f t="shared" si="190"/>
        <v>1.8223105307976439E-2</v>
      </c>
      <c r="V506" s="16">
        <f t="shared" si="191"/>
        <v>2.2310530797615691E-2</v>
      </c>
      <c r="W506" s="16">
        <f t="shared" si="176"/>
        <v>5.6040856123672766E-3</v>
      </c>
      <c r="X506" s="16">
        <f t="shared" si="177"/>
        <v>2.2052101443672235E-4</v>
      </c>
      <c r="Y506" s="17">
        <f t="shared" si="192"/>
        <v>5.3835645979305546</v>
      </c>
      <c r="Z506" s="17">
        <f t="shared" si="193"/>
        <v>5.8246066268039991</v>
      </c>
      <c r="AA506" s="16">
        <f t="shared" si="194"/>
        <v>1.6435402069445715E-2</v>
      </c>
      <c r="AB506" s="16">
        <f t="shared" si="195"/>
        <v>2.4606626803999276E-2</v>
      </c>
      <c r="AC506" s="16">
        <f t="shared" si="178"/>
        <v>194.13171378633504</v>
      </c>
      <c r="AD506" s="17">
        <f t="shared" si="179"/>
        <v>5.3848065557866329</v>
      </c>
      <c r="AE506" s="17">
        <f t="shared" si="180"/>
        <v>5.8256354410783171</v>
      </c>
      <c r="AF506" s="16">
        <f t="shared" si="196"/>
        <v>1.5193444213367435E-2</v>
      </c>
      <c r="AG506" s="16">
        <f t="shared" si="197"/>
        <v>2.5635441078317278E-2</v>
      </c>
    </row>
    <row r="507" spans="1:33" x14ac:dyDescent="0.25">
      <c r="A507" s="11" t="s">
        <v>44</v>
      </c>
      <c r="B507" s="12">
        <v>159687</v>
      </c>
      <c r="C507" s="11">
        <v>6.7</v>
      </c>
      <c r="D507" s="27">
        <v>6.4</v>
      </c>
      <c r="E507" s="27">
        <v>7.2</v>
      </c>
      <c r="F507" s="11">
        <v>2006</v>
      </c>
      <c r="G507" s="11" t="s">
        <v>8</v>
      </c>
      <c r="H507" s="14" t="str">
        <f>VLOOKUP(A507,'Data Key'!$A$1:$B$500,2,FALSE)</f>
        <v>Iowa</v>
      </c>
      <c r="I507" s="14" t="str">
        <f t="shared" si="181"/>
        <v>IA-Iowa</v>
      </c>
      <c r="J507" s="15">
        <f t="shared" si="182"/>
        <v>1070</v>
      </c>
      <c r="K507" s="15">
        <f t="shared" si="183"/>
        <v>158617</v>
      </c>
      <c r="L507" s="16">
        <f t="shared" si="175"/>
        <v>4.0013865010421294E-4</v>
      </c>
      <c r="M507" s="17">
        <f t="shared" si="184"/>
        <v>6.3004694144220164</v>
      </c>
      <c r="N507" s="17">
        <f t="shared" si="185"/>
        <v>7.1007467146304419</v>
      </c>
      <c r="O507" s="16">
        <f t="shared" si="186"/>
        <v>9.9530585577983999E-2</v>
      </c>
      <c r="P507" s="16">
        <f t="shared" si="187"/>
        <v>9.9253285369558242E-2</v>
      </c>
      <c r="Q507" s="16">
        <f t="shared" si="198"/>
        <v>1006</v>
      </c>
      <c r="R507" s="16">
        <f t="shared" si="199"/>
        <v>1134</v>
      </c>
      <c r="S507" s="17">
        <f t="shared" si="188"/>
        <v>6.2998240307601749</v>
      </c>
      <c r="T507" s="17">
        <f t="shared" si="189"/>
        <v>7.1013920982922842</v>
      </c>
      <c r="U507" s="16">
        <f t="shared" si="190"/>
        <v>0.10017596923982541</v>
      </c>
      <c r="V507" s="16">
        <f t="shared" si="191"/>
        <v>9.8607901707715939E-2</v>
      </c>
      <c r="W507" s="16">
        <f t="shared" si="176"/>
        <v>6.7124746768070735E-3</v>
      </c>
      <c r="X507" s="16">
        <f t="shared" si="177"/>
        <v>4.0066136205226243E-4</v>
      </c>
      <c r="Y507" s="17">
        <f t="shared" si="192"/>
        <v>6.3118133147548114</v>
      </c>
      <c r="Z507" s="17">
        <f t="shared" si="193"/>
        <v>7.1131360388593361</v>
      </c>
      <c r="AA507" s="16">
        <f t="shared" si="194"/>
        <v>8.8186685245188912E-2</v>
      </c>
      <c r="AB507" s="16">
        <f t="shared" si="195"/>
        <v>8.6863961140664081E-2</v>
      </c>
      <c r="AC507" s="16">
        <f t="shared" si="178"/>
        <v>127.82195784208305</v>
      </c>
      <c r="AD507" s="17">
        <f t="shared" si="179"/>
        <v>6.3153887929720067</v>
      </c>
      <c r="AE507" s="17">
        <f t="shared" si="180"/>
        <v>7.1158226605275505</v>
      </c>
      <c r="AF507" s="16">
        <f t="shared" si="196"/>
        <v>8.4611207027993629E-2</v>
      </c>
      <c r="AG507" s="16">
        <f t="shared" si="197"/>
        <v>8.4177339472449653E-2</v>
      </c>
    </row>
    <row r="508" spans="1:33" x14ac:dyDescent="0.25">
      <c r="A508" s="11" t="s">
        <v>46</v>
      </c>
      <c r="B508" s="12">
        <v>139034</v>
      </c>
      <c r="C508" s="11">
        <v>7</v>
      </c>
      <c r="D508" s="27">
        <v>6.5</v>
      </c>
      <c r="E508" s="27">
        <v>7.4</v>
      </c>
      <c r="F508" s="11">
        <v>2006</v>
      </c>
      <c r="G508" s="11" t="s">
        <v>8</v>
      </c>
      <c r="H508" s="14" t="str">
        <f>VLOOKUP(A508,'Data Key'!$A$1:$B$500,2,FALSE)</f>
        <v>Kansas</v>
      </c>
      <c r="I508" s="14" t="str">
        <f t="shared" si="181"/>
        <v>KS-Kansas</v>
      </c>
      <c r="J508" s="15">
        <f t="shared" si="182"/>
        <v>973</v>
      </c>
      <c r="K508" s="15">
        <f t="shared" si="183"/>
        <v>138061</v>
      </c>
      <c r="L508" s="16">
        <f t="shared" si="175"/>
        <v>4.3818599433797579E-4</v>
      </c>
      <c r="M508" s="17">
        <f t="shared" si="184"/>
        <v>6.5601021941626794</v>
      </c>
      <c r="N508" s="17">
        <f t="shared" si="185"/>
        <v>7.43647418283863</v>
      </c>
      <c r="O508" s="16">
        <f t="shared" si="186"/>
        <v>6.0102194162679368E-2</v>
      </c>
      <c r="P508" s="16">
        <f t="shared" si="187"/>
        <v>3.6474182838629687E-2</v>
      </c>
      <c r="Q508" s="16">
        <f t="shared" si="198"/>
        <v>913</v>
      </c>
      <c r="R508" s="16">
        <f t="shared" si="199"/>
        <v>1035</v>
      </c>
      <c r="S508" s="17">
        <f t="shared" si="188"/>
        <v>6.5667390710186</v>
      </c>
      <c r="T508" s="17">
        <f t="shared" si="189"/>
        <v>7.4442222765654442</v>
      </c>
      <c r="U508" s="16">
        <f t="shared" si="190"/>
        <v>6.6739071018599994E-2</v>
      </c>
      <c r="V508" s="16">
        <f t="shared" si="191"/>
        <v>4.4222276565443863E-2</v>
      </c>
      <c r="W508" s="16">
        <f t="shared" si="176"/>
        <v>7.0119092700320186E-3</v>
      </c>
      <c r="X508" s="16">
        <f t="shared" si="177"/>
        <v>4.3881459285906966E-4</v>
      </c>
      <c r="Y508" s="17">
        <f t="shared" si="192"/>
        <v>6.573094677172949</v>
      </c>
      <c r="Z508" s="17">
        <f t="shared" si="193"/>
        <v>7.4507238628910883</v>
      </c>
      <c r="AA508" s="16">
        <f t="shared" si="194"/>
        <v>7.3094677172949041E-2</v>
      </c>
      <c r="AB508" s="16">
        <f t="shared" si="195"/>
        <v>5.072386289108799E-2</v>
      </c>
      <c r="AC508" s="16">
        <f t="shared" si="178"/>
        <v>121.87496877700333</v>
      </c>
      <c r="AD508" s="17">
        <f t="shared" si="179"/>
        <v>6.5772255626731022</v>
      </c>
      <c r="AE508" s="17">
        <f t="shared" si="180"/>
        <v>7.453785263962045</v>
      </c>
      <c r="AF508" s="16">
        <f t="shared" si="196"/>
        <v>7.722556267310221E-2</v>
      </c>
      <c r="AG508" s="16">
        <f t="shared" si="197"/>
        <v>5.3785263962044638E-2</v>
      </c>
    </row>
    <row r="509" spans="1:33" x14ac:dyDescent="0.25">
      <c r="A509" s="11" t="s">
        <v>47</v>
      </c>
      <c r="B509" s="12">
        <v>324260</v>
      </c>
      <c r="C509" s="11">
        <v>4.7</v>
      </c>
      <c r="D509" s="27">
        <v>4.5</v>
      </c>
      <c r="E509" s="27">
        <v>5</v>
      </c>
      <c r="F509" s="11">
        <v>2006</v>
      </c>
      <c r="G509" s="11" t="s">
        <v>8</v>
      </c>
      <c r="H509" s="14" t="str">
        <f>VLOOKUP(A509,'Data Key'!$A$1:$B$500,2,FALSE)</f>
        <v>Kentucky</v>
      </c>
      <c r="I509" s="14" t="str">
        <f t="shared" si="181"/>
        <v>KY-Kentucky</v>
      </c>
      <c r="J509" s="15">
        <f t="shared" si="182"/>
        <v>1524</v>
      </c>
      <c r="K509" s="15">
        <f t="shared" si="183"/>
        <v>322736</v>
      </c>
      <c r="L509" s="16">
        <f t="shared" si="175"/>
        <v>2.3540962363467386E-4</v>
      </c>
      <c r="M509" s="17">
        <f t="shared" si="184"/>
        <v>4.4645225295757127</v>
      </c>
      <c r="N509" s="17">
        <f t="shared" si="185"/>
        <v>4.9353417768450605</v>
      </c>
      <c r="O509" s="16">
        <f t="shared" si="186"/>
        <v>3.5477470424287283E-2</v>
      </c>
      <c r="P509" s="16">
        <f t="shared" si="187"/>
        <v>6.465822315493952E-2</v>
      </c>
      <c r="Q509" s="16">
        <f t="shared" si="198"/>
        <v>1448</v>
      </c>
      <c r="R509" s="16">
        <f t="shared" si="199"/>
        <v>1601</v>
      </c>
      <c r="S509" s="17">
        <f t="shared" si="188"/>
        <v>4.4655523345463513</v>
      </c>
      <c r="T509" s="17">
        <f t="shared" si="189"/>
        <v>4.9373959168568433</v>
      </c>
      <c r="U509" s="16">
        <f t="shared" si="190"/>
        <v>3.4447665453648746E-2</v>
      </c>
      <c r="V509" s="16">
        <f t="shared" si="191"/>
        <v>6.2604083143156686E-2</v>
      </c>
      <c r="W509" s="16">
        <f t="shared" si="176"/>
        <v>4.7057998281443553E-3</v>
      </c>
      <c r="X509" s="16">
        <f t="shared" si="177"/>
        <v>2.3562750685439819E-4</v>
      </c>
      <c r="Y509" s="17">
        <f t="shared" si="192"/>
        <v>4.4701723212899571</v>
      </c>
      <c r="Z509" s="17">
        <f t="shared" si="193"/>
        <v>4.9414273349987532</v>
      </c>
      <c r="AA509" s="16">
        <f t="shared" si="194"/>
        <v>2.9827678710042882E-2</v>
      </c>
      <c r="AB509" s="16">
        <f t="shared" si="195"/>
        <v>5.8572665001246804E-2</v>
      </c>
      <c r="AC509" s="16">
        <f t="shared" si="178"/>
        <v>152.69125138513505</v>
      </c>
      <c r="AD509" s="17">
        <f t="shared" si="179"/>
        <v>4.4718988623402511</v>
      </c>
      <c r="AE509" s="17">
        <f t="shared" si="180"/>
        <v>4.9427847023962892</v>
      </c>
      <c r="AF509" s="16">
        <f t="shared" si="196"/>
        <v>2.8101137659748865E-2</v>
      </c>
      <c r="AG509" s="16">
        <f t="shared" si="197"/>
        <v>5.7215297603710802E-2</v>
      </c>
    </row>
    <row r="510" spans="1:33" x14ac:dyDescent="0.25">
      <c r="A510" s="11" t="s">
        <v>48</v>
      </c>
      <c r="B510" s="12">
        <v>557859</v>
      </c>
      <c r="C510" s="11">
        <v>2.4</v>
      </c>
      <c r="D510" s="27">
        <v>2.2999999999999998</v>
      </c>
      <c r="E510" s="27">
        <v>2.5</v>
      </c>
      <c r="F510" s="11">
        <v>2006</v>
      </c>
      <c r="G510" s="11" t="s">
        <v>8</v>
      </c>
      <c r="H510" s="14" t="str">
        <f>VLOOKUP(A510,'Data Key'!$A$1:$B$500,2,FALSE)</f>
        <v>Louisiana</v>
      </c>
      <c r="I510" s="14" t="str">
        <f t="shared" si="181"/>
        <v>LA-Louisiana</v>
      </c>
      <c r="J510" s="15">
        <f t="shared" si="182"/>
        <v>1339</v>
      </c>
      <c r="K510" s="15">
        <f t="shared" si="183"/>
        <v>556520</v>
      </c>
      <c r="L510" s="16">
        <f t="shared" si="175"/>
        <v>1.2840800592284847E-4</v>
      </c>
      <c r="M510" s="17">
        <f t="shared" si="184"/>
        <v>2.2718400854407399</v>
      </c>
      <c r="N510" s="17">
        <f t="shared" si="185"/>
        <v>2.5286560972864369</v>
      </c>
      <c r="O510" s="16">
        <f t="shared" si="186"/>
        <v>2.8159914559259924E-2</v>
      </c>
      <c r="P510" s="16">
        <f t="shared" si="187"/>
        <v>2.8656097286436921E-2</v>
      </c>
      <c r="Q510" s="16">
        <f t="shared" si="198"/>
        <v>1268</v>
      </c>
      <c r="R510" s="16">
        <f t="shared" si="199"/>
        <v>1411</v>
      </c>
      <c r="S510" s="17">
        <f t="shared" si="188"/>
        <v>2.2729757877886705</v>
      </c>
      <c r="T510" s="17">
        <f t="shared" si="189"/>
        <v>2.5293129625944908</v>
      </c>
      <c r="U510" s="16">
        <f t="shared" si="190"/>
        <v>2.7024212211329335E-2</v>
      </c>
      <c r="V510" s="16">
        <f t="shared" si="191"/>
        <v>2.9312962594490788E-2</v>
      </c>
      <c r="W510" s="16">
        <f t="shared" si="176"/>
        <v>2.4036745768974631E-3</v>
      </c>
      <c r="X510" s="16">
        <f t="shared" si="177"/>
        <v>1.2854464053713087E-4</v>
      </c>
      <c r="Y510" s="17">
        <f t="shared" si="192"/>
        <v>2.2751299363603326</v>
      </c>
      <c r="Z510" s="17">
        <f t="shared" si="193"/>
        <v>2.5322192174345939</v>
      </c>
      <c r="AA510" s="16">
        <f t="shared" si="194"/>
        <v>2.4870063639667261E-2</v>
      </c>
      <c r="AB510" s="16">
        <f t="shared" si="195"/>
        <v>3.2219217434593883E-2</v>
      </c>
      <c r="AC510" s="16">
        <f t="shared" si="178"/>
        <v>143.29193785447239</v>
      </c>
      <c r="AD510" s="17">
        <f t="shared" si="179"/>
        <v>2.2761414923471661</v>
      </c>
      <c r="AE510" s="17">
        <f t="shared" si="180"/>
        <v>2.5330002167600734</v>
      </c>
      <c r="AF510" s="16">
        <f t="shared" si="196"/>
        <v>2.3858507652833705E-2</v>
      </c>
      <c r="AG510" s="16">
        <f t="shared" si="197"/>
        <v>3.3000216760073364E-2</v>
      </c>
    </row>
    <row r="511" spans="1:33" x14ac:dyDescent="0.25">
      <c r="A511" s="11" t="s">
        <v>13</v>
      </c>
      <c r="B511" s="12">
        <v>337131</v>
      </c>
      <c r="C511" s="11">
        <v>6</v>
      </c>
      <c r="D511" s="27">
        <v>5.8</v>
      </c>
      <c r="E511" s="27">
        <v>6.3</v>
      </c>
      <c r="F511" s="11">
        <v>2006</v>
      </c>
      <c r="G511" s="11" t="s">
        <v>8</v>
      </c>
      <c r="H511" s="14" t="str">
        <f>VLOOKUP(A511,'Data Key'!$A$1:$B$500,2,FALSE)</f>
        <v>Maryland</v>
      </c>
      <c r="I511" s="14" t="str">
        <f t="shared" si="181"/>
        <v>MD-Maryland</v>
      </c>
      <c r="J511" s="15">
        <f t="shared" si="182"/>
        <v>2023</v>
      </c>
      <c r="K511" s="15">
        <f t="shared" si="183"/>
        <v>335108</v>
      </c>
      <c r="L511" s="16">
        <f t="shared" si="175"/>
        <v>2.6069961941696681E-4</v>
      </c>
      <c r="M511" s="17">
        <f t="shared" si="184"/>
        <v>5.7399351486702157</v>
      </c>
      <c r="N511" s="17">
        <f t="shared" si="185"/>
        <v>6.2613343875041494</v>
      </c>
      <c r="O511" s="16">
        <f t="shared" si="186"/>
        <v>6.0064851329784119E-2</v>
      </c>
      <c r="P511" s="16">
        <f t="shared" si="187"/>
        <v>3.8665612495850432E-2</v>
      </c>
      <c r="Q511" s="16">
        <f t="shared" si="198"/>
        <v>1935</v>
      </c>
      <c r="R511" s="16">
        <f t="shared" si="199"/>
        <v>2111</v>
      </c>
      <c r="S511" s="17">
        <f t="shared" si="188"/>
        <v>5.7396086387783978</v>
      </c>
      <c r="T511" s="17">
        <f t="shared" si="189"/>
        <v>6.2616608973959673</v>
      </c>
      <c r="U511" s="16">
        <f t="shared" si="190"/>
        <v>6.0391361221602047E-2</v>
      </c>
      <c r="V511" s="16">
        <f t="shared" si="191"/>
        <v>3.8339102604032504E-2</v>
      </c>
      <c r="W511" s="16">
        <f t="shared" si="176"/>
        <v>6.0062636084964862E-3</v>
      </c>
      <c r="X511" s="16">
        <f t="shared" si="177"/>
        <v>2.608803702847381E-4</v>
      </c>
      <c r="Y511" s="17">
        <f t="shared" si="192"/>
        <v>5.7453832382117476</v>
      </c>
      <c r="Z511" s="17">
        <f t="shared" si="193"/>
        <v>6.2671439787812249</v>
      </c>
      <c r="AA511" s="16">
        <f t="shared" si="194"/>
        <v>5.4616761788252255E-2</v>
      </c>
      <c r="AB511" s="16">
        <f t="shared" si="195"/>
        <v>3.2856021218774956E-2</v>
      </c>
      <c r="AC511" s="16">
        <f t="shared" si="178"/>
        <v>175.80022928931373</v>
      </c>
      <c r="AD511" s="17">
        <f t="shared" si="179"/>
        <v>5.7470198167054427</v>
      </c>
      <c r="AE511" s="17">
        <f t="shared" si="180"/>
        <v>6.2684735725041802</v>
      </c>
      <c r="AF511" s="16">
        <f t="shared" si="196"/>
        <v>5.2980183294557115E-2</v>
      </c>
      <c r="AG511" s="16">
        <f t="shared" si="197"/>
        <v>3.1526427495819576E-2</v>
      </c>
    </row>
    <row r="512" spans="1:33" x14ac:dyDescent="0.25">
      <c r="A512" s="11" t="s">
        <v>28</v>
      </c>
      <c r="B512" s="12">
        <v>340954</v>
      </c>
      <c r="C512" s="11">
        <v>2.2000000000000002</v>
      </c>
      <c r="D512" s="27">
        <v>2.1</v>
      </c>
      <c r="E512" s="27">
        <v>2.4</v>
      </c>
      <c r="F512" s="11">
        <v>2006</v>
      </c>
      <c r="G512" s="11" t="s">
        <v>8</v>
      </c>
      <c r="H512" s="14" t="str">
        <f>VLOOKUP(A512,'Data Key'!$A$1:$B$500,2,FALSE)</f>
        <v>Massachusetts</v>
      </c>
      <c r="I512" s="14" t="str">
        <f t="shared" si="181"/>
        <v>MA-Massachusetts</v>
      </c>
      <c r="J512" s="15">
        <f t="shared" si="182"/>
        <v>750</v>
      </c>
      <c r="K512" s="15">
        <f t="shared" si="183"/>
        <v>340204</v>
      </c>
      <c r="L512" s="16">
        <f t="shared" si="175"/>
        <v>1.5725510239110379E-4</v>
      </c>
      <c r="M512" s="17">
        <f t="shared" si="184"/>
        <v>2.0424551224486107</v>
      </c>
      <c r="N512" s="17">
        <f t="shared" si="185"/>
        <v>2.3569653272308178</v>
      </c>
      <c r="O512" s="16">
        <f t="shared" si="186"/>
        <v>5.7544877551389373E-2</v>
      </c>
      <c r="P512" s="16">
        <f t="shared" si="187"/>
        <v>4.3034672769182158E-2</v>
      </c>
      <c r="Q512" s="16">
        <f t="shared" si="198"/>
        <v>697</v>
      </c>
      <c r="R512" s="16">
        <f t="shared" si="199"/>
        <v>804</v>
      </c>
      <c r="S512" s="17">
        <f t="shared" si="188"/>
        <v>2.044264035617708</v>
      </c>
      <c r="T512" s="17">
        <f t="shared" si="189"/>
        <v>2.3580893610281737</v>
      </c>
      <c r="U512" s="16">
        <f t="shared" si="190"/>
        <v>5.5735964382292114E-2</v>
      </c>
      <c r="V512" s="16">
        <f t="shared" si="191"/>
        <v>4.1910638971826231E-2</v>
      </c>
      <c r="W512" s="16">
        <f t="shared" si="176"/>
        <v>2.2053187754626268E-3</v>
      </c>
      <c r="X512" s="16">
        <f t="shared" si="177"/>
        <v>1.5755397509991257E-4</v>
      </c>
      <c r="Y512" s="17">
        <f t="shared" si="192"/>
        <v>2.0477648003627142</v>
      </c>
      <c r="Z512" s="17">
        <f t="shared" si="193"/>
        <v>2.3628727505625395</v>
      </c>
      <c r="AA512" s="16">
        <f t="shared" si="194"/>
        <v>5.2235199637285845E-2</v>
      </c>
      <c r="AB512" s="16">
        <f t="shared" si="195"/>
        <v>3.7127249437460375E-2</v>
      </c>
      <c r="AC512" s="16">
        <f t="shared" si="178"/>
        <v>107.2666483614162</v>
      </c>
      <c r="AD512" s="17">
        <f t="shared" si="179"/>
        <v>2.0494833092555083</v>
      </c>
      <c r="AE512" s="17">
        <f t="shared" si="180"/>
        <v>2.3640871555916583</v>
      </c>
      <c r="AF512" s="16">
        <f t="shared" si="196"/>
        <v>5.0516690744491832E-2</v>
      </c>
      <c r="AG512" s="16">
        <f t="shared" si="197"/>
        <v>3.5912844408341638E-2</v>
      </c>
    </row>
    <row r="513" spans="1:33" x14ac:dyDescent="0.25">
      <c r="A513" s="11" t="s">
        <v>49</v>
      </c>
      <c r="B513" s="12">
        <v>755584</v>
      </c>
      <c r="C513" s="11">
        <v>6.7</v>
      </c>
      <c r="D513" s="27">
        <v>6.5</v>
      </c>
      <c r="E513" s="27">
        <v>6.9</v>
      </c>
      <c r="F513" s="11">
        <v>2006</v>
      </c>
      <c r="G513" s="11" t="s">
        <v>8</v>
      </c>
      <c r="H513" s="14" t="str">
        <f>VLOOKUP(A513,'Data Key'!$A$1:$B$500,2,FALSE)</f>
        <v>Michigan</v>
      </c>
      <c r="I513" s="14" t="str">
        <f t="shared" si="181"/>
        <v>MI-Michigan</v>
      </c>
      <c r="J513" s="15">
        <f t="shared" si="182"/>
        <v>5062</v>
      </c>
      <c r="K513" s="15">
        <f t="shared" si="183"/>
        <v>750522</v>
      </c>
      <c r="L513" s="16">
        <f t="shared" si="175"/>
        <v>1.8393600336735061E-4</v>
      </c>
      <c r="M513" s="17">
        <f t="shared" si="184"/>
        <v>6.5155176642592796</v>
      </c>
      <c r="N513" s="17">
        <f t="shared" si="185"/>
        <v>6.8833896709939815</v>
      </c>
      <c r="O513" s="16">
        <f t="shared" si="186"/>
        <v>1.5517664259279584E-2</v>
      </c>
      <c r="P513" s="16">
        <f t="shared" si="187"/>
        <v>1.6610329006018887E-2</v>
      </c>
      <c r="Q513" s="16">
        <f t="shared" si="198"/>
        <v>4924</v>
      </c>
      <c r="R513" s="16">
        <f t="shared" si="199"/>
        <v>5202</v>
      </c>
      <c r="S513" s="17">
        <f t="shared" si="188"/>
        <v>6.5168134846688126</v>
      </c>
      <c r="T513" s="17">
        <f t="shared" si="189"/>
        <v>6.8847408097577505</v>
      </c>
      <c r="U513" s="16">
        <f t="shared" si="190"/>
        <v>1.6813484668812606E-2</v>
      </c>
      <c r="V513" s="16">
        <f t="shared" si="191"/>
        <v>1.5259190242249865E-2</v>
      </c>
      <c r="W513" s="16">
        <f t="shared" si="176"/>
        <v>6.7019616404009174E-3</v>
      </c>
      <c r="X513" s="16">
        <f t="shared" si="177"/>
        <v>1.839868229376402E-4</v>
      </c>
      <c r="Y513" s="17">
        <f t="shared" si="192"/>
        <v>6.5179748174632772</v>
      </c>
      <c r="Z513" s="17">
        <f t="shared" si="193"/>
        <v>6.8859484633385577</v>
      </c>
      <c r="AA513" s="16">
        <f t="shared" si="194"/>
        <v>1.7974817463277226E-2</v>
      </c>
      <c r="AB513" s="16">
        <f t="shared" si="195"/>
        <v>1.4051536661442654E-2</v>
      </c>
      <c r="AC513" s="16">
        <f t="shared" si="178"/>
        <v>277.97111193802044</v>
      </c>
      <c r="AD513" s="17">
        <f t="shared" si="179"/>
        <v>6.5186797658519113</v>
      </c>
      <c r="AE513" s="17">
        <f t="shared" si="180"/>
        <v>6.8865669878079174</v>
      </c>
      <c r="AF513" s="16">
        <f t="shared" si="196"/>
        <v>1.8679765851911334E-2</v>
      </c>
      <c r="AG513" s="16">
        <f t="shared" si="197"/>
        <v>1.3433012192082927E-2</v>
      </c>
    </row>
    <row r="514" spans="1:33" x14ac:dyDescent="0.25">
      <c r="A514" s="11" t="s">
        <v>26</v>
      </c>
      <c r="B514" s="12">
        <v>261461</v>
      </c>
      <c r="C514" s="11">
        <v>13.4</v>
      </c>
      <c r="D514" s="27">
        <v>13</v>
      </c>
      <c r="E514" s="27">
        <v>13.8</v>
      </c>
      <c r="F514" s="11">
        <v>2006</v>
      </c>
      <c r="G514" s="11" t="s">
        <v>8</v>
      </c>
      <c r="H514" s="14" t="str">
        <f>VLOOKUP(A514,'Data Key'!$A$1:$B$500,2,FALSE)</f>
        <v>Minnesota</v>
      </c>
      <c r="I514" s="14" t="str">
        <f t="shared" si="181"/>
        <v>MN-Minnesota</v>
      </c>
      <c r="J514" s="15">
        <f t="shared" si="182"/>
        <v>3504</v>
      </c>
      <c r="K514" s="15">
        <f t="shared" si="183"/>
        <v>257957</v>
      </c>
      <c r="L514" s="16">
        <f t="shared" si="175"/>
        <v>4.4075111710374122E-4</v>
      </c>
      <c r="M514" s="17">
        <f t="shared" si="184"/>
        <v>12.960865185136363</v>
      </c>
      <c r="N514" s="17">
        <f t="shared" si="185"/>
        <v>13.842367419343846</v>
      </c>
      <c r="O514" s="16">
        <f t="shared" si="186"/>
        <v>3.9134814863636791E-2</v>
      </c>
      <c r="P514" s="16">
        <f t="shared" si="187"/>
        <v>4.2367419343845469E-2</v>
      </c>
      <c r="Q514" s="16">
        <f t="shared" si="198"/>
        <v>3389</v>
      </c>
      <c r="R514" s="16">
        <f t="shared" si="199"/>
        <v>3619</v>
      </c>
      <c r="S514" s="17">
        <f t="shared" si="188"/>
        <v>12.961780150768183</v>
      </c>
      <c r="T514" s="17">
        <f t="shared" si="189"/>
        <v>13.841452453712026</v>
      </c>
      <c r="U514" s="16">
        <f t="shared" si="190"/>
        <v>3.8219849231817093E-2</v>
      </c>
      <c r="V514" s="16">
        <f t="shared" si="191"/>
        <v>4.1452453712025772E-2</v>
      </c>
      <c r="W514" s="16">
        <f t="shared" si="176"/>
        <v>1.3408765438019745E-2</v>
      </c>
      <c r="X514" s="16">
        <f t="shared" si="177"/>
        <v>4.4092178592024223E-4</v>
      </c>
      <c r="Y514" s="17">
        <f t="shared" si="192"/>
        <v>12.967843652099502</v>
      </c>
      <c r="Z514" s="17">
        <f t="shared" si="193"/>
        <v>13.849687223939988</v>
      </c>
      <c r="AA514" s="16">
        <f t="shared" si="194"/>
        <v>3.2156347900498261E-2</v>
      </c>
      <c r="AB514" s="16">
        <f t="shared" si="195"/>
        <v>4.9687223939987035E-2</v>
      </c>
      <c r="AC514" s="16">
        <f t="shared" si="178"/>
        <v>230.49424791764156</v>
      </c>
      <c r="AD514" s="17">
        <f t="shared" si="179"/>
        <v>12.969902899872746</v>
      </c>
      <c r="AE514" s="17">
        <f t="shared" si="180"/>
        <v>13.851452582161267</v>
      </c>
      <c r="AF514" s="16">
        <f t="shared" si="196"/>
        <v>3.009710012725364E-2</v>
      </c>
      <c r="AG514" s="16">
        <f t="shared" si="197"/>
        <v>5.1452582161266136E-2</v>
      </c>
    </row>
    <row r="515" spans="1:33" x14ac:dyDescent="0.25">
      <c r="A515" s="11" t="s">
        <v>59</v>
      </c>
      <c r="B515" s="12">
        <v>271683</v>
      </c>
      <c r="C515" s="11">
        <v>2.7</v>
      </c>
      <c r="D515" s="27">
        <v>2.5</v>
      </c>
      <c r="E515" s="27">
        <v>2.9</v>
      </c>
      <c r="F515" s="11">
        <v>2006</v>
      </c>
      <c r="G515" s="11" t="s">
        <v>8</v>
      </c>
      <c r="H515" s="14" t="str">
        <f>VLOOKUP(A515,'Data Key'!$A$1:$B$500,2,FALSE)</f>
        <v>Mississippi</v>
      </c>
      <c r="I515" s="14" t="str">
        <f t="shared" si="181"/>
        <v>MS-Mississippi</v>
      </c>
      <c r="J515" s="15">
        <f t="shared" si="182"/>
        <v>734</v>
      </c>
      <c r="K515" s="15">
        <f t="shared" si="183"/>
        <v>270949</v>
      </c>
      <c r="L515" s="16">
        <f t="shared" ref="L515:L578" si="200">_xlfn.NORM.S.INV(0.975)*SQRT(J515/B515*(1-J515/B515)/B515)</f>
        <v>1.9518489300171491E-4</v>
      </c>
      <c r="M515" s="17">
        <f t="shared" si="184"/>
        <v>2.5064931656180738</v>
      </c>
      <c r="N515" s="17">
        <f t="shared" si="185"/>
        <v>2.8968629516215034</v>
      </c>
      <c r="O515" s="16">
        <f t="shared" si="186"/>
        <v>6.4931656180737818E-3</v>
      </c>
      <c r="P515" s="16">
        <f t="shared" si="187"/>
        <v>3.1370483784964875E-3</v>
      </c>
      <c r="Q515" s="16">
        <f t="shared" si="198"/>
        <v>681</v>
      </c>
      <c r="R515" s="16">
        <f t="shared" si="199"/>
        <v>787</v>
      </c>
      <c r="S515" s="17">
        <f t="shared" si="188"/>
        <v>2.5065977628338909</v>
      </c>
      <c r="T515" s="17">
        <f t="shared" si="189"/>
        <v>2.8967583544056859</v>
      </c>
      <c r="U515" s="16">
        <f t="shared" si="190"/>
        <v>6.5977628338909078E-3</v>
      </c>
      <c r="V515" s="16">
        <f t="shared" si="191"/>
        <v>3.2416455943140576E-3</v>
      </c>
      <c r="W515" s="16">
        <f t="shared" ref="W515:W578" si="201">((J515/B515)+_xlfn.NORM.S.INV(0.975)^2/(2*B515))/(1+_xlfn.NORM.S.INV(0.975)^2/B515)</f>
        <v>2.7087095034077674E-3</v>
      </c>
      <c r="X515" s="16">
        <f t="shared" ref="X515:X578" si="202">_xlfn.NORM.S.INV(0.975)*SQRT(W515*(1-W515)/B515+(_xlfn.NORM.S.INV(0.975)^2/(4*B515^2)))/(1+_xlfn.NORM.S.INV(0.975)^2/B515)</f>
        <v>1.9556309810343694E-4</v>
      </c>
      <c r="Y515" s="17">
        <f t="shared" si="192"/>
        <v>2.5131464053043304</v>
      </c>
      <c r="Z515" s="17">
        <f t="shared" si="193"/>
        <v>2.9042726015112046</v>
      </c>
      <c r="AA515" s="16">
        <f t="shared" si="194"/>
        <v>1.3146405304330422E-2</v>
      </c>
      <c r="AB515" s="16">
        <f t="shared" si="195"/>
        <v>4.2726015112046767E-3</v>
      </c>
      <c r="AC515" s="16">
        <f t="shared" ref="AC515:AC578" si="203">_xlfn.NORM.S.INV(0.975)*SQRT(_xlfn.NORM.S.INV(0.975)^2-1/B515+4*B515*(J515/B515)*(1-(J515/B515))+(4*(J515/B515)-2))</f>
        <v>106.09037443049151</v>
      </c>
      <c r="AD515" s="17">
        <f t="shared" ref="AD515:AD578" si="204">1000*(2*B515*(J515/B515)+_xlfn.NORM.S.INV(0.975)^2+1-AC515)/(2*B515+2*_xlfn.NORM.S.INV(0.975)^2)</f>
        <v>2.5153059990896902</v>
      </c>
      <c r="AE515" s="17">
        <f t="shared" ref="AE515:AE578" si="205">1000*(2*B515*(J515/B515)+_xlfn.NORM.S.INV(0.975)^2+1+AC515)/(2*B515+2*_xlfn.NORM.S.INV(0.975)^2)</f>
        <v>2.9057937159803573</v>
      </c>
      <c r="AF515" s="16">
        <f t="shared" si="196"/>
        <v>1.5305999089690214E-2</v>
      </c>
      <c r="AG515" s="16">
        <f t="shared" si="197"/>
        <v>5.7937159803573834E-3</v>
      </c>
    </row>
    <row r="516" spans="1:33" x14ac:dyDescent="0.25">
      <c r="A516" s="11" t="s">
        <v>20</v>
      </c>
      <c r="B516" s="12">
        <v>433668</v>
      </c>
      <c r="C516" s="11">
        <v>6</v>
      </c>
      <c r="D516" s="27">
        <v>5.8</v>
      </c>
      <c r="E516" s="27">
        <v>6.2</v>
      </c>
      <c r="F516" s="11">
        <v>2006</v>
      </c>
      <c r="G516" s="11" t="s">
        <v>8</v>
      </c>
      <c r="H516" s="14" t="str">
        <f>VLOOKUP(A516,'Data Key'!$A$1:$B$500,2,FALSE)</f>
        <v>Missouri</v>
      </c>
      <c r="I516" s="14" t="str">
        <f t="shared" ref="I516:I579" si="206">CONCATENATE(A516,"-",H516)</f>
        <v>MO-Missouri</v>
      </c>
      <c r="J516" s="15">
        <f t="shared" ref="J516:J579" si="207">ROUND(B516*C516/1000,0)</f>
        <v>2602</v>
      </c>
      <c r="K516" s="15">
        <f t="shared" ref="K516:K579" si="208">B516-J516</f>
        <v>431066</v>
      </c>
      <c r="L516" s="16">
        <f t="shared" si="200"/>
        <v>2.298463207800197E-4</v>
      </c>
      <c r="M516" s="17">
        <f t="shared" ref="M516:M579" si="209">1000*(J516/B516-L516)</f>
        <v>5.7701352319285046</v>
      </c>
      <c r="N516" s="17">
        <f t="shared" ref="N516:N579" si="210">1000*(J516/B516+L516)</f>
        <v>6.2298278734885431</v>
      </c>
      <c r="O516" s="16">
        <f t="shared" ref="O516:O579" si="211">ABS($D516-M516)</f>
        <v>2.9864768071495185E-2</v>
      </c>
      <c r="P516" s="16">
        <f t="shared" ref="P516:P579" si="212">ABS($E516-N516)</f>
        <v>2.9827873488542878E-2</v>
      </c>
      <c r="Q516" s="16">
        <f t="shared" si="198"/>
        <v>2503</v>
      </c>
      <c r="R516" s="16">
        <f t="shared" si="199"/>
        <v>2702</v>
      </c>
      <c r="S516" s="17">
        <f t="shared" ref="S516:S579" si="213">1000*Q516/B516</f>
        <v>5.771696320687715</v>
      </c>
      <c r="T516" s="17">
        <f t="shared" ref="T516:T579" si="214">1000*R516/B516</f>
        <v>6.2305726961638861</v>
      </c>
      <c r="U516" s="16">
        <f t="shared" ref="U516:U579" si="215">ABS($D516-S516)</f>
        <v>2.8303679312284835E-2</v>
      </c>
      <c r="V516" s="16">
        <f t="shared" ref="V516:V579" si="216">ABS($E516-T516)</f>
        <v>3.0572696163885915E-2</v>
      </c>
      <c r="W516" s="16">
        <f t="shared" si="201"/>
        <v>6.0043573976375003E-3</v>
      </c>
      <c r="X516" s="16">
        <f t="shared" si="202"/>
        <v>2.2997023016547175E-4</v>
      </c>
      <c r="Y516" s="17">
        <f t="shared" ref="Y516:Y579" si="217">1000*(W516-X516)</f>
        <v>5.7743871674720282</v>
      </c>
      <c r="Z516" s="17">
        <f t="shared" ref="Z516:Z579" si="218">1000*(W516+X516)</f>
        <v>6.2343276278029727</v>
      </c>
      <c r="AA516" s="16">
        <f t="shared" ref="AA516:AA579" si="219">ABS($D516-Y516)</f>
        <v>2.5612832527971641E-2</v>
      </c>
      <c r="AB516" s="16">
        <f t="shared" ref="AB516:AB579" si="220">ABS($E516-Z516)</f>
        <v>3.4327627802972493E-2</v>
      </c>
      <c r="AC516" s="16">
        <f t="shared" si="203"/>
        <v>199.37196090977145</v>
      </c>
      <c r="AD516" s="17">
        <f t="shared" si="204"/>
        <v>5.7756453371051952</v>
      </c>
      <c r="AE516" s="17">
        <f t="shared" si="205"/>
        <v>6.2353753491786286</v>
      </c>
      <c r="AF516" s="16">
        <f t="shared" ref="AF516:AF579" si="221">ABS($D516-AD516)</f>
        <v>2.4354662894804591E-2</v>
      </c>
      <c r="AG516" s="16">
        <f t="shared" ref="AG516:AG579" si="222">ABS($E516-AE516)</f>
        <v>3.537534917862839E-2</v>
      </c>
    </row>
    <row r="517" spans="1:33" x14ac:dyDescent="0.25">
      <c r="A517" s="11" t="s">
        <v>50</v>
      </c>
      <c r="B517" s="12">
        <v>41132</v>
      </c>
      <c r="C517" s="11">
        <v>10.8</v>
      </c>
      <c r="D517" s="27">
        <v>9.8000000000000007</v>
      </c>
      <c r="E517" s="27">
        <v>11.8</v>
      </c>
      <c r="F517" s="11">
        <v>2006</v>
      </c>
      <c r="G517" s="11" t="s">
        <v>8</v>
      </c>
      <c r="H517" s="14" t="str">
        <f>VLOOKUP(A517,'Data Key'!$A$1:$B$500,2,FALSE)</f>
        <v>Montana</v>
      </c>
      <c r="I517" s="14" t="str">
        <f t="shared" si="206"/>
        <v>MT-Montana</v>
      </c>
      <c r="J517" s="15">
        <f t="shared" si="207"/>
        <v>444</v>
      </c>
      <c r="K517" s="15">
        <f t="shared" si="208"/>
        <v>40688</v>
      </c>
      <c r="L517" s="16">
        <f t="shared" si="200"/>
        <v>9.9862631671233872E-4</v>
      </c>
      <c r="M517" s="17">
        <f t="shared" si="209"/>
        <v>9.7958889025816411</v>
      </c>
      <c r="N517" s="17">
        <f t="shared" si="210"/>
        <v>11.793141536006319</v>
      </c>
      <c r="O517" s="16">
        <f t="shared" si="211"/>
        <v>4.1110974183595772E-3</v>
      </c>
      <c r="P517" s="16">
        <f t="shared" si="212"/>
        <v>6.8584639936819514E-3</v>
      </c>
      <c r="Q517" s="16">
        <f t="shared" ref="Q517:Q580" si="223">_xlfn.BINOM.INV(B517, C517/1000, 0.025)</f>
        <v>404</v>
      </c>
      <c r="R517" s="16">
        <f t="shared" ref="R517:R580" si="224">_xlfn.BINOM.INV(B517, C517/1000, 0.975)</f>
        <v>486</v>
      </c>
      <c r="S517" s="17">
        <f t="shared" si="213"/>
        <v>9.8220363707089362</v>
      </c>
      <c r="T517" s="17">
        <f t="shared" si="214"/>
        <v>11.815618010308276</v>
      </c>
      <c r="U517" s="16">
        <f t="shared" si="215"/>
        <v>2.2036370708935493E-2</v>
      </c>
      <c r="V517" s="16">
        <f t="shared" si="216"/>
        <v>1.5618010308275032E-2</v>
      </c>
      <c r="W517" s="16">
        <f t="shared" si="201"/>
        <v>1.0840199533945088E-2</v>
      </c>
      <c r="X517" s="16">
        <f t="shared" si="202"/>
        <v>1.0017095273768713E-3</v>
      </c>
      <c r="Y517" s="17">
        <f t="shared" si="217"/>
        <v>9.8384900065682164</v>
      </c>
      <c r="Z517" s="17">
        <f t="shared" si="218"/>
        <v>11.841909061321958</v>
      </c>
      <c r="AA517" s="16">
        <f t="shared" si="219"/>
        <v>3.8490006568215662E-2</v>
      </c>
      <c r="AB517" s="16">
        <f t="shared" si="220"/>
        <v>4.1909061321957708E-2</v>
      </c>
      <c r="AC517" s="16">
        <f t="shared" si="203"/>
        <v>82.195046647112832</v>
      </c>
      <c r="AD517" s="17">
        <f t="shared" si="204"/>
        <v>9.8532858867744846</v>
      </c>
      <c r="AE517" s="17">
        <f t="shared" si="205"/>
        <v>11.851422881963819</v>
      </c>
      <c r="AF517" s="16">
        <f t="shared" si="221"/>
        <v>5.328588677448387E-2</v>
      </c>
      <c r="AG517" s="16">
        <f t="shared" si="222"/>
        <v>5.1422881963818057E-2</v>
      </c>
    </row>
    <row r="518" spans="1:33" x14ac:dyDescent="0.25">
      <c r="A518" s="11" t="s">
        <v>51</v>
      </c>
      <c r="B518" s="12">
        <v>109768</v>
      </c>
      <c r="C518" s="11">
        <v>2.6</v>
      </c>
      <c r="D518" s="27">
        <v>2.2999999999999998</v>
      </c>
      <c r="E518" s="27">
        <v>2.9</v>
      </c>
      <c r="F518" s="11">
        <v>2006</v>
      </c>
      <c r="G518" s="11" t="s">
        <v>8</v>
      </c>
      <c r="H518" s="14" t="str">
        <f>VLOOKUP(A518,'Data Key'!$A$1:$B$500,2,FALSE)</f>
        <v>Nebraska</v>
      </c>
      <c r="I518" s="14" t="str">
        <f t="shared" si="206"/>
        <v>NE-Nebraska</v>
      </c>
      <c r="J518" s="15">
        <f t="shared" si="207"/>
        <v>285</v>
      </c>
      <c r="K518" s="15">
        <f t="shared" si="208"/>
        <v>109483</v>
      </c>
      <c r="L518" s="16">
        <f t="shared" si="200"/>
        <v>3.0104418215892893E-4</v>
      </c>
      <c r="M518" s="17">
        <f t="shared" si="209"/>
        <v>2.2953409209676652</v>
      </c>
      <c r="N518" s="17">
        <f t="shared" si="210"/>
        <v>2.897429285285523</v>
      </c>
      <c r="O518" s="16">
        <f t="shared" si="211"/>
        <v>4.6590790323346454E-3</v>
      </c>
      <c r="P518" s="16">
        <f t="shared" si="212"/>
        <v>2.570714714476896E-3</v>
      </c>
      <c r="Q518" s="16">
        <f t="shared" si="223"/>
        <v>253</v>
      </c>
      <c r="R518" s="16">
        <f t="shared" si="224"/>
        <v>319</v>
      </c>
      <c r="S518" s="17">
        <f t="shared" si="213"/>
        <v>2.3048611617229064</v>
      </c>
      <c r="T518" s="17">
        <f t="shared" si="214"/>
        <v>2.9061292908680127</v>
      </c>
      <c r="U518" s="16">
        <f t="shared" si="215"/>
        <v>4.8611617229066262E-3</v>
      </c>
      <c r="V518" s="16">
        <f t="shared" si="216"/>
        <v>6.1292908680128377E-3</v>
      </c>
      <c r="W518" s="16">
        <f t="shared" si="201"/>
        <v>2.6137917119481062E-3</v>
      </c>
      <c r="X518" s="16">
        <f t="shared" si="202"/>
        <v>3.0254481715523472E-4</v>
      </c>
      <c r="Y518" s="17">
        <f t="shared" si="217"/>
        <v>2.3112468947928715</v>
      </c>
      <c r="Z518" s="17">
        <f t="shared" si="218"/>
        <v>2.916336529103341</v>
      </c>
      <c r="AA518" s="16">
        <f t="shared" si="219"/>
        <v>1.1246894792871664E-2</v>
      </c>
      <c r="AB518" s="16">
        <f t="shared" si="220"/>
        <v>1.6336529103341046E-2</v>
      </c>
      <c r="AC518" s="16">
        <f t="shared" si="203"/>
        <v>66.143832298185245</v>
      </c>
      <c r="AD518" s="17">
        <f t="shared" si="204"/>
        <v>2.3170679281778259</v>
      </c>
      <c r="AE518" s="17">
        <f t="shared" si="205"/>
        <v>2.9196253000790535</v>
      </c>
      <c r="AF518" s="16">
        <f t="shared" si="221"/>
        <v>1.7067928177826097E-2</v>
      </c>
      <c r="AG518" s="16">
        <f t="shared" si="222"/>
        <v>1.9625300079053609E-2</v>
      </c>
    </row>
    <row r="519" spans="1:33" x14ac:dyDescent="0.25">
      <c r="A519" s="11" t="s">
        <v>29</v>
      </c>
      <c r="B519" s="12">
        <v>90241</v>
      </c>
      <c r="C519" s="11">
        <v>5.3</v>
      </c>
      <c r="D519" s="27">
        <v>4.8</v>
      </c>
      <c r="E519" s="27">
        <v>5.8</v>
      </c>
      <c r="F519" s="11">
        <v>2006</v>
      </c>
      <c r="G519" s="11" t="s">
        <v>8</v>
      </c>
      <c r="H519" s="14" t="str">
        <f>VLOOKUP(A519,'Data Key'!$A$1:$B$500,2,FALSE)</f>
        <v>Nevada</v>
      </c>
      <c r="I519" s="14" t="str">
        <f t="shared" si="206"/>
        <v>NV-Nevada</v>
      </c>
      <c r="J519" s="15">
        <f t="shared" si="207"/>
        <v>478</v>
      </c>
      <c r="K519" s="15">
        <f t="shared" si="208"/>
        <v>89763</v>
      </c>
      <c r="L519" s="16">
        <f t="shared" si="200"/>
        <v>4.735925586004336E-4</v>
      </c>
      <c r="M519" s="17">
        <f t="shared" si="209"/>
        <v>4.8233345587852341</v>
      </c>
      <c r="N519" s="17">
        <f t="shared" si="210"/>
        <v>5.7705196759861002</v>
      </c>
      <c r="O519" s="16">
        <f t="shared" si="211"/>
        <v>2.3334558785234272E-2</v>
      </c>
      <c r="P519" s="16">
        <f t="shared" si="212"/>
        <v>2.9480324013899661E-2</v>
      </c>
      <c r="Q519" s="16">
        <f t="shared" si="223"/>
        <v>436</v>
      </c>
      <c r="R519" s="16">
        <f t="shared" si="224"/>
        <v>521</v>
      </c>
      <c r="S519" s="17">
        <f t="shared" si="213"/>
        <v>4.8315067430547094</v>
      </c>
      <c r="T519" s="17">
        <f t="shared" si="214"/>
        <v>5.7734289292006959</v>
      </c>
      <c r="U519" s="16">
        <f t="shared" si="215"/>
        <v>3.1506743054709574E-2</v>
      </c>
      <c r="V519" s="16">
        <f t="shared" si="216"/>
        <v>2.6571070799303875E-2</v>
      </c>
      <c r="W519" s="16">
        <f t="shared" si="201"/>
        <v>5.3179851795666115E-3</v>
      </c>
      <c r="X519" s="16">
        <f t="shared" si="202"/>
        <v>4.7498487714628531E-4</v>
      </c>
      <c r="Y519" s="17">
        <f t="shared" si="217"/>
        <v>4.8430003024203261</v>
      </c>
      <c r="Z519" s="17">
        <f t="shared" si="218"/>
        <v>5.792970056712897</v>
      </c>
      <c r="AA519" s="16">
        <f t="shared" si="219"/>
        <v>4.3000302420326264E-2</v>
      </c>
      <c r="AB519" s="16">
        <f t="shared" si="220"/>
        <v>7.0299432871028245E-3</v>
      </c>
      <c r="AC519" s="16">
        <f t="shared" si="203"/>
        <v>85.516777683406971</v>
      </c>
      <c r="AD519" s="17">
        <f t="shared" si="204"/>
        <v>4.8497214189062738</v>
      </c>
      <c r="AE519" s="17">
        <f t="shared" si="205"/>
        <v>5.7973299060066559</v>
      </c>
      <c r="AF519" s="16">
        <f t="shared" si="221"/>
        <v>4.9721418906274018E-2</v>
      </c>
      <c r="AG519" s="16">
        <f t="shared" si="222"/>
        <v>2.6700939933439471E-3</v>
      </c>
    </row>
    <row r="520" spans="1:33" x14ac:dyDescent="0.25">
      <c r="A520" s="11" t="s">
        <v>35</v>
      </c>
      <c r="B520" s="12">
        <v>58108</v>
      </c>
      <c r="C520" s="11">
        <v>9.3000000000000007</v>
      </c>
      <c r="D520" s="27">
        <v>8.5</v>
      </c>
      <c r="E520" s="27">
        <v>10.1</v>
      </c>
      <c r="F520" s="11">
        <v>2006</v>
      </c>
      <c r="G520" s="11" t="s">
        <v>8</v>
      </c>
      <c r="H520" s="14" t="str">
        <f>VLOOKUP(A520,'Data Key'!$A$1:$B$500,2,FALSE)</f>
        <v>New Hampshire</v>
      </c>
      <c r="I520" s="14" t="str">
        <f t="shared" si="206"/>
        <v>NH-New Hampshire</v>
      </c>
      <c r="J520" s="15">
        <f t="shared" si="207"/>
        <v>540</v>
      </c>
      <c r="K520" s="15">
        <f t="shared" si="208"/>
        <v>57568</v>
      </c>
      <c r="L520" s="16">
        <f t="shared" si="200"/>
        <v>7.8015635402085501E-4</v>
      </c>
      <c r="M520" s="17">
        <f t="shared" si="209"/>
        <v>8.5128841911708566</v>
      </c>
      <c r="N520" s="17">
        <f t="shared" si="210"/>
        <v>10.073196899212567</v>
      </c>
      <c r="O520" s="16">
        <f t="shared" si="211"/>
        <v>1.2884191170856596E-2</v>
      </c>
      <c r="P520" s="16">
        <f t="shared" si="212"/>
        <v>2.6803100787432754E-2</v>
      </c>
      <c r="Q520" s="16">
        <f t="shared" si="223"/>
        <v>496</v>
      </c>
      <c r="R520" s="16">
        <f t="shared" si="224"/>
        <v>586</v>
      </c>
      <c r="S520" s="17">
        <f t="shared" si="213"/>
        <v>8.5358298341020173</v>
      </c>
      <c r="T520" s="17">
        <f t="shared" si="214"/>
        <v>10.084669924967303</v>
      </c>
      <c r="U520" s="16">
        <f t="shared" si="215"/>
        <v>3.5829834102017344E-2</v>
      </c>
      <c r="V520" s="16">
        <f t="shared" si="216"/>
        <v>1.533007503269701E-2</v>
      </c>
      <c r="W520" s="16">
        <f t="shared" si="201"/>
        <v>9.3254785222107242E-3</v>
      </c>
      <c r="X520" s="16">
        <f t="shared" si="202"/>
        <v>7.8215098348180837E-4</v>
      </c>
      <c r="Y520" s="17">
        <f t="shared" si="217"/>
        <v>8.5433275387289154</v>
      </c>
      <c r="Z520" s="17">
        <f t="shared" si="218"/>
        <v>10.107629505692532</v>
      </c>
      <c r="AA520" s="16">
        <f t="shared" si="219"/>
        <v>4.3327538728915371E-2</v>
      </c>
      <c r="AB520" s="16">
        <f t="shared" si="220"/>
        <v>7.6295056925328453E-3</v>
      </c>
      <c r="AC520" s="16">
        <f t="shared" si="203"/>
        <v>90.706439637943106</v>
      </c>
      <c r="AD520" s="17">
        <f t="shared" si="204"/>
        <v>8.5536354917200175</v>
      </c>
      <c r="AE520" s="17">
        <f t="shared" si="205"/>
        <v>10.114529749428572</v>
      </c>
      <c r="AF520" s="16">
        <f t="shared" si="221"/>
        <v>5.363549172001747E-2</v>
      </c>
      <c r="AG520" s="16">
        <f t="shared" si="222"/>
        <v>1.4529749428572103E-2</v>
      </c>
    </row>
    <row r="521" spans="1:33" x14ac:dyDescent="0.25">
      <c r="A521" s="11" t="s">
        <v>14</v>
      </c>
      <c r="B521" s="12">
        <v>403013</v>
      </c>
      <c r="C521" s="11">
        <v>4.2</v>
      </c>
      <c r="D521" s="27">
        <v>4</v>
      </c>
      <c r="E521" s="27">
        <v>4.4000000000000004</v>
      </c>
      <c r="F521" s="11">
        <v>2006</v>
      </c>
      <c r="G521" s="11" t="s">
        <v>8</v>
      </c>
      <c r="H521" s="14" t="str">
        <f>VLOOKUP(A521,'Data Key'!$A$1:$B$500,2,FALSE)</f>
        <v>New Jersey</v>
      </c>
      <c r="I521" s="14" t="str">
        <f t="shared" si="206"/>
        <v>NJ-New Jersey</v>
      </c>
      <c r="J521" s="15">
        <f t="shared" si="207"/>
        <v>1693</v>
      </c>
      <c r="K521" s="15">
        <f t="shared" si="208"/>
        <v>401320</v>
      </c>
      <c r="L521" s="16">
        <f t="shared" si="200"/>
        <v>1.9968405564160669E-4</v>
      </c>
      <c r="M521" s="17">
        <f t="shared" si="209"/>
        <v>4.0011729886721001</v>
      </c>
      <c r="N521" s="17">
        <f t="shared" si="210"/>
        <v>4.4005410999553138</v>
      </c>
      <c r="O521" s="16">
        <f t="shared" si="211"/>
        <v>1.1729886721001392E-3</v>
      </c>
      <c r="P521" s="16">
        <f t="shared" si="212"/>
        <v>5.4109995531348432E-4</v>
      </c>
      <c r="Q521" s="16">
        <f t="shared" si="223"/>
        <v>1613</v>
      </c>
      <c r="R521" s="16">
        <f t="shared" si="224"/>
        <v>1774</v>
      </c>
      <c r="S521" s="17">
        <f t="shared" si="213"/>
        <v>4.0023522814400527</v>
      </c>
      <c r="T521" s="17">
        <f t="shared" si="214"/>
        <v>4.4018431167232821</v>
      </c>
      <c r="U521" s="16">
        <f t="shared" si="215"/>
        <v>2.3522814400527281E-3</v>
      </c>
      <c r="V521" s="16">
        <f t="shared" si="216"/>
        <v>1.8431167232817458E-3</v>
      </c>
      <c r="W521" s="16">
        <f t="shared" si="201"/>
        <v>4.2055828815370485E-3</v>
      </c>
      <c r="X521" s="16">
        <f t="shared" si="202"/>
        <v>1.9985079930933948E-4</v>
      </c>
      <c r="Y521" s="17">
        <f t="shared" si="217"/>
        <v>4.0057320822277092</v>
      </c>
      <c r="Z521" s="17">
        <f t="shared" si="218"/>
        <v>4.4054336808463885</v>
      </c>
      <c r="AA521" s="16">
        <f t="shared" si="219"/>
        <v>5.7320822277091565E-3</v>
      </c>
      <c r="AB521" s="16">
        <f t="shared" si="220"/>
        <v>5.4336808463881781E-3</v>
      </c>
      <c r="AC521" s="16">
        <f t="shared" si="203"/>
        <v>160.97271494975652</v>
      </c>
      <c r="AD521" s="17">
        <f t="shared" si="204"/>
        <v>4.0071138617676825</v>
      </c>
      <c r="AE521" s="17">
        <f t="shared" si="205"/>
        <v>4.4065331871910951</v>
      </c>
      <c r="AF521" s="16">
        <f t="shared" si="221"/>
        <v>7.1138617676824722E-3</v>
      </c>
      <c r="AG521" s="16">
        <f t="shared" si="222"/>
        <v>6.533187191094747E-3</v>
      </c>
    </row>
    <row r="522" spans="1:33" x14ac:dyDescent="0.25">
      <c r="A522" s="11" t="s">
        <v>60</v>
      </c>
      <c r="B522" s="12">
        <v>217172</v>
      </c>
      <c r="C522" s="11">
        <v>2.5</v>
      </c>
      <c r="D522" s="27">
        <v>2.2999999999999998</v>
      </c>
      <c r="E522" s="27">
        <v>2.7</v>
      </c>
      <c r="F522" s="11">
        <v>2006</v>
      </c>
      <c r="G522" s="11" t="s">
        <v>8</v>
      </c>
      <c r="H522" s="14" t="str">
        <f>VLOOKUP(A522,'Data Key'!$A$1:$B$500,2,FALSE)</f>
        <v>New Mexico</v>
      </c>
      <c r="I522" s="14" t="str">
        <f t="shared" si="206"/>
        <v>NM-New Mexico</v>
      </c>
      <c r="J522" s="15">
        <f t="shared" si="207"/>
        <v>543</v>
      </c>
      <c r="K522" s="15">
        <f t="shared" si="208"/>
        <v>216629</v>
      </c>
      <c r="L522" s="16">
        <f t="shared" si="200"/>
        <v>2.1003929742512525E-4</v>
      </c>
      <c r="M522" s="17">
        <f t="shared" si="209"/>
        <v>2.2902830277364976</v>
      </c>
      <c r="N522" s="17">
        <f t="shared" si="210"/>
        <v>2.7103616225867482</v>
      </c>
      <c r="O522" s="16">
        <f t="shared" si="211"/>
        <v>9.7169722635022104E-3</v>
      </c>
      <c r="P522" s="16">
        <f t="shared" si="212"/>
        <v>1.0361622586747998E-2</v>
      </c>
      <c r="Q522" s="16">
        <f t="shared" si="223"/>
        <v>498</v>
      </c>
      <c r="R522" s="16">
        <f t="shared" si="224"/>
        <v>589</v>
      </c>
      <c r="S522" s="17">
        <f t="shared" si="213"/>
        <v>2.2931132926896654</v>
      </c>
      <c r="T522" s="17">
        <f t="shared" si="214"/>
        <v>2.7121360027996242</v>
      </c>
      <c r="U522" s="16">
        <f t="shared" si="215"/>
        <v>6.8867073103344723E-3</v>
      </c>
      <c r="V522" s="16">
        <f t="shared" si="216"/>
        <v>1.2136002799624013E-2</v>
      </c>
      <c r="W522" s="16">
        <f t="shared" si="201"/>
        <v>2.5091222198103968E-3</v>
      </c>
      <c r="X522" s="16">
        <f t="shared" si="202"/>
        <v>2.1058973490576535E-4</v>
      </c>
      <c r="Y522" s="17">
        <f t="shared" si="217"/>
        <v>2.2985324849046314</v>
      </c>
      <c r="Z522" s="17">
        <f t="shared" si="218"/>
        <v>2.7197119547161623</v>
      </c>
      <c r="AA522" s="16">
        <f t="shared" si="219"/>
        <v>1.4675150953684657E-3</v>
      </c>
      <c r="AB522" s="16">
        <f t="shared" si="220"/>
        <v>1.9711954716162161E-2</v>
      </c>
      <c r="AC522" s="16">
        <f t="shared" si="203"/>
        <v>91.268280568144519</v>
      </c>
      <c r="AD522" s="17">
        <f t="shared" si="204"/>
        <v>2.3012991950167749</v>
      </c>
      <c r="AE522" s="17">
        <f t="shared" si="205"/>
        <v>2.7215498083219853</v>
      </c>
      <c r="AF522" s="16">
        <f t="shared" si="221"/>
        <v>1.2991950167751121E-3</v>
      </c>
      <c r="AG522" s="16">
        <f t="shared" si="222"/>
        <v>2.1549808321985164E-2</v>
      </c>
    </row>
    <row r="523" spans="1:33" x14ac:dyDescent="0.25">
      <c r="A523" s="11" t="s">
        <v>36</v>
      </c>
      <c r="B523" s="12">
        <v>1307202</v>
      </c>
      <c r="C523" s="11">
        <v>3.4</v>
      </c>
      <c r="D523" s="27">
        <v>3.3</v>
      </c>
      <c r="E523" s="27">
        <v>3.5</v>
      </c>
      <c r="F523" s="11">
        <v>2006</v>
      </c>
      <c r="G523" s="11" t="s">
        <v>8</v>
      </c>
      <c r="H523" s="14" t="str">
        <f>VLOOKUP(A523,'Data Key'!$A$1:$B$500,2,FALSE)</f>
        <v>New York</v>
      </c>
      <c r="I523" s="14" t="str">
        <f t="shared" si="206"/>
        <v>NY-New York</v>
      </c>
      <c r="J523" s="15">
        <f t="shared" si="207"/>
        <v>4444</v>
      </c>
      <c r="K523" s="15">
        <f t="shared" si="208"/>
        <v>1302758</v>
      </c>
      <c r="L523" s="16">
        <f t="shared" si="200"/>
        <v>9.978216783810389E-5</v>
      </c>
      <c r="M523" s="17">
        <f t="shared" si="209"/>
        <v>3.2998454337108534</v>
      </c>
      <c r="N523" s="17">
        <f t="shared" si="210"/>
        <v>3.4994097693870607</v>
      </c>
      <c r="O523" s="16">
        <f t="shared" si="211"/>
        <v>1.5456628914645165E-4</v>
      </c>
      <c r="P523" s="16">
        <f t="shared" si="212"/>
        <v>5.9023061293927981E-4</v>
      </c>
      <c r="Q523" s="16">
        <f t="shared" si="223"/>
        <v>4315</v>
      </c>
      <c r="R523" s="16">
        <f t="shared" si="224"/>
        <v>4575</v>
      </c>
      <c r="S523" s="17">
        <f t="shared" si="213"/>
        <v>3.3009435420080449</v>
      </c>
      <c r="T523" s="17">
        <f t="shared" si="214"/>
        <v>3.4998416465091089</v>
      </c>
      <c r="U523" s="16">
        <f t="shared" si="215"/>
        <v>9.4354200804502852E-4</v>
      </c>
      <c r="V523" s="16">
        <f t="shared" si="216"/>
        <v>1.5835349089110551E-4</v>
      </c>
      <c r="W523" s="16">
        <f t="shared" si="201"/>
        <v>3.4010869508116419E-3</v>
      </c>
      <c r="X523" s="16">
        <f t="shared" si="202"/>
        <v>9.981403128619895E-5</v>
      </c>
      <c r="Y523" s="17">
        <f t="shared" si="217"/>
        <v>3.3012729195254429</v>
      </c>
      <c r="Z523" s="17">
        <f t="shared" si="218"/>
        <v>3.500900982097841</v>
      </c>
      <c r="AA523" s="16">
        <f t="shared" si="219"/>
        <v>1.2729195254430614E-3</v>
      </c>
      <c r="AB523" s="16">
        <f t="shared" si="220"/>
        <v>9.0098209784095218E-4</v>
      </c>
      <c r="AC523" s="16">
        <f t="shared" si="203"/>
        <v>260.88455670045818</v>
      </c>
      <c r="AD523" s="17">
        <f t="shared" si="204"/>
        <v>3.3016823473214867</v>
      </c>
      <c r="AE523" s="17">
        <f t="shared" si="205"/>
        <v>3.5012565447633484</v>
      </c>
      <c r="AF523" s="16">
        <f t="shared" si="221"/>
        <v>1.6823473214868656E-3</v>
      </c>
      <c r="AG523" s="16">
        <f t="shared" si="222"/>
        <v>1.2565447633483551E-3</v>
      </c>
    </row>
    <row r="524" spans="1:33" x14ac:dyDescent="0.25">
      <c r="A524" s="11" t="s">
        <v>21</v>
      </c>
      <c r="B524" s="12">
        <v>619018</v>
      </c>
      <c r="C524" s="11">
        <v>5.8</v>
      </c>
      <c r="D524" s="27">
        <v>5.6</v>
      </c>
      <c r="E524" s="27">
        <v>6</v>
      </c>
      <c r="F524" s="11">
        <v>2006</v>
      </c>
      <c r="G524" s="11" t="s">
        <v>8</v>
      </c>
      <c r="H524" s="14" t="str">
        <f>VLOOKUP(A524,'Data Key'!$A$1:$B$500,2,FALSE)</f>
        <v>North Carolina</v>
      </c>
      <c r="I524" s="14" t="str">
        <f t="shared" si="206"/>
        <v>NC-North Carolina</v>
      </c>
      <c r="J524" s="15">
        <f t="shared" si="207"/>
        <v>3590</v>
      </c>
      <c r="K524" s="15">
        <f t="shared" si="208"/>
        <v>615428</v>
      </c>
      <c r="L524" s="16">
        <f t="shared" si="200"/>
        <v>1.8915987761572512E-4</v>
      </c>
      <c r="M524" s="17">
        <f t="shared" si="209"/>
        <v>5.6103483757791679</v>
      </c>
      <c r="N524" s="17">
        <f t="shared" si="210"/>
        <v>5.988668131010618</v>
      </c>
      <c r="O524" s="16">
        <f t="shared" si="211"/>
        <v>1.0348375779168251E-2</v>
      </c>
      <c r="P524" s="16">
        <f t="shared" si="212"/>
        <v>1.1331868989381988E-2</v>
      </c>
      <c r="Q524" s="16">
        <f t="shared" si="223"/>
        <v>3474</v>
      </c>
      <c r="R524" s="16">
        <f t="shared" si="224"/>
        <v>3708</v>
      </c>
      <c r="S524" s="17">
        <f t="shared" si="213"/>
        <v>5.6121146719481505</v>
      </c>
      <c r="T524" s="17">
        <f t="shared" si="214"/>
        <v>5.9901327586596835</v>
      </c>
      <c r="U524" s="16">
        <f t="shared" si="215"/>
        <v>1.2114671948150857E-2</v>
      </c>
      <c r="V524" s="16">
        <f t="shared" si="216"/>
        <v>9.8672413403164683E-3</v>
      </c>
      <c r="W524" s="16">
        <f t="shared" si="201"/>
        <v>5.8025751093780959E-3</v>
      </c>
      <c r="X524" s="16">
        <f t="shared" si="202"/>
        <v>1.8923386032273655E-4</v>
      </c>
      <c r="Y524" s="17">
        <f t="shared" si="217"/>
        <v>5.6133412490553596</v>
      </c>
      <c r="Z524" s="17">
        <f t="shared" si="218"/>
        <v>5.9918089697008323</v>
      </c>
      <c r="AA524" s="16">
        <f t="shared" si="219"/>
        <v>1.3341249055359938E-2</v>
      </c>
      <c r="AB524" s="16">
        <f t="shared" si="220"/>
        <v>8.1910302991676787E-3</v>
      </c>
      <c r="AC524" s="16">
        <f t="shared" si="203"/>
        <v>234.20203108771619</v>
      </c>
      <c r="AD524" s="17">
        <f t="shared" si="204"/>
        <v>5.6142117791455632</v>
      </c>
      <c r="AE524" s="17">
        <f t="shared" si="205"/>
        <v>5.9925538914945928</v>
      </c>
      <c r="AF524" s="16">
        <f t="shared" si="221"/>
        <v>1.4211779145563597E-2</v>
      </c>
      <c r="AG524" s="16">
        <f t="shared" si="222"/>
        <v>7.4461085054071674E-3</v>
      </c>
    </row>
    <row r="525" spans="1:33" x14ac:dyDescent="0.25">
      <c r="A525" s="11" t="s">
        <v>57</v>
      </c>
      <c r="B525" s="12">
        <v>23922</v>
      </c>
      <c r="C525" s="11">
        <v>10.6</v>
      </c>
      <c r="D525" s="27">
        <v>9.4</v>
      </c>
      <c r="E525" s="27">
        <v>12</v>
      </c>
      <c r="F525" s="11">
        <v>2006</v>
      </c>
      <c r="G525" s="11" t="s">
        <v>8</v>
      </c>
      <c r="H525" s="14" t="str">
        <f>VLOOKUP(A525,'Data Key'!$A$1:$B$500,2,FALSE)</f>
        <v>North Dakota</v>
      </c>
      <c r="I525" s="14" t="str">
        <f t="shared" si="206"/>
        <v>ND-North Dakota</v>
      </c>
      <c r="J525" s="15">
        <f t="shared" si="207"/>
        <v>254</v>
      </c>
      <c r="K525" s="15">
        <f t="shared" si="208"/>
        <v>23668</v>
      </c>
      <c r="L525" s="16">
        <f t="shared" si="200"/>
        <v>1.2988215941165805E-3</v>
      </c>
      <c r="M525" s="17">
        <f t="shared" si="209"/>
        <v>9.3190197234990038</v>
      </c>
      <c r="N525" s="17">
        <f t="shared" si="210"/>
        <v>11.916662911732166</v>
      </c>
      <c r="O525" s="16">
        <f t="shared" si="211"/>
        <v>8.0980276500996595E-2</v>
      </c>
      <c r="P525" s="16">
        <f t="shared" si="212"/>
        <v>8.3337088267834147E-2</v>
      </c>
      <c r="Q525" s="16">
        <f t="shared" si="223"/>
        <v>223</v>
      </c>
      <c r="R525" s="16">
        <f t="shared" si="224"/>
        <v>285</v>
      </c>
      <c r="S525" s="17">
        <f t="shared" si="213"/>
        <v>9.3219630465680119</v>
      </c>
      <c r="T525" s="17">
        <f t="shared" si="214"/>
        <v>11.913719588663156</v>
      </c>
      <c r="U525" s="16">
        <f t="shared" si="215"/>
        <v>7.8036953431988465E-2</v>
      </c>
      <c r="V525" s="16">
        <f t="shared" si="216"/>
        <v>8.6280411336844054E-2</v>
      </c>
      <c r="W525" s="16">
        <f t="shared" si="201"/>
        <v>1.0696414997600734E-2</v>
      </c>
      <c r="X525" s="16">
        <f t="shared" si="202"/>
        <v>1.3058273928277977E-3</v>
      </c>
      <c r="Y525" s="17">
        <f t="shared" si="217"/>
        <v>9.3905876047729375</v>
      </c>
      <c r="Z525" s="17">
        <f t="shared" si="218"/>
        <v>12.002242390428531</v>
      </c>
      <c r="AA525" s="16">
        <f t="shared" si="219"/>
        <v>9.4123952270628308E-3</v>
      </c>
      <c r="AB525" s="16">
        <f t="shared" si="220"/>
        <v>2.242390428531138E-3</v>
      </c>
      <c r="AC525" s="16">
        <f t="shared" si="203"/>
        <v>62.199022767915984</v>
      </c>
      <c r="AD525" s="17">
        <f t="shared" si="204"/>
        <v>9.4174835361253422</v>
      </c>
      <c r="AE525" s="17">
        <f t="shared" si="205"/>
        <v>12.017142272265016</v>
      </c>
      <c r="AF525" s="16">
        <f t="shared" si="221"/>
        <v>1.7483536125341814E-2</v>
      </c>
      <c r="AG525" s="16">
        <f t="shared" si="222"/>
        <v>1.7142272265015635E-2</v>
      </c>
    </row>
    <row r="526" spans="1:33" x14ac:dyDescent="0.25">
      <c r="A526" s="11" t="s">
        <v>52</v>
      </c>
      <c r="B526" s="12">
        <v>836357</v>
      </c>
      <c r="C526" s="11">
        <v>3.9</v>
      </c>
      <c r="D526" s="27">
        <v>3.8</v>
      </c>
      <c r="E526" s="27">
        <v>4.0999999999999996</v>
      </c>
      <c r="F526" s="11">
        <v>2006</v>
      </c>
      <c r="G526" s="11" t="s">
        <v>8</v>
      </c>
      <c r="H526" s="14" t="str">
        <f>VLOOKUP(A526,'Data Key'!$A$1:$B$500,2,FALSE)</f>
        <v>Ohio</v>
      </c>
      <c r="I526" s="14" t="str">
        <f t="shared" si="206"/>
        <v>OH-Ohio</v>
      </c>
      <c r="J526" s="15">
        <f t="shared" si="207"/>
        <v>3262</v>
      </c>
      <c r="K526" s="15">
        <f t="shared" si="208"/>
        <v>833095</v>
      </c>
      <c r="L526" s="16">
        <f t="shared" si="200"/>
        <v>1.3358256831635484E-4</v>
      </c>
      <c r="M526" s="17">
        <f t="shared" si="209"/>
        <v>3.7666657706106825</v>
      </c>
      <c r="N526" s="17">
        <f t="shared" si="210"/>
        <v>4.0338309072433916</v>
      </c>
      <c r="O526" s="16">
        <f t="shared" si="211"/>
        <v>3.3334229389317294E-2</v>
      </c>
      <c r="P526" s="16">
        <f t="shared" si="212"/>
        <v>6.6169092756608094E-2</v>
      </c>
      <c r="Q526" s="16">
        <f t="shared" si="223"/>
        <v>3151</v>
      </c>
      <c r="R526" s="16">
        <f t="shared" si="224"/>
        <v>3374</v>
      </c>
      <c r="S526" s="17">
        <f t="shared" si="213"/>
        <v>3.7675298945306848</v>
      </c>
      <c r="T526" s="17">
        <f t="shared" si="214"/>
        <v>4.0341624449846174</v>
      </c>
      <c r="U526" s="16">
        <f t="shared" si="215"/>
        <v>3.2470105469315058E-2</v>
      </c>
      <c r="V526" s="16">
        <f t="shared" si="216"/>
        <v>6.5837555015382243E-2</v>
      </c>
      <c r="W526" s="16">
        <f t="shared" si="201"/>
        <v>3.9025269568064183E-3</v>
      </c>
      <c r="X526" s="16">
        <f t="shared" si="202"/>
        <v>1.336405508247736E-4</v>
      </c>
      <c r="Y526" s="17">
        <f t="shared" si="217"/>
        <v>3.7688864059816445</v>
      </c>
      <c r="Z526" s="17">
        <f t="shared" si="218"/>
        <v>4.036167507631192</v>
      </c>
      <c r="AA526" s="16">
        <f t="shared" si="219"/>
        <v>3.1113594018355339E-2</v>
      </c>
      <c r="AB526" s="16">
        <f t="shared" si="220"/>
        <v>6.3832492368807614E-2</v>
      </c>
      <c r="AC526" s="16">
        <f t="shared" si="203"/>
        <v>223.46139482189432</v>
      </c>
      <c r="AD526" s="17">
        <f t="shared" si="204"/>
        <v>3.769533287211686</v>
      </c>
      <c r="AE526" s="17">
        <f t="shared" si="205"/>
        <v>4.0367162825706293</v>
      </c>
      <c r="AF526" s="16">
        <f t="shared" si="221"/>
        <v>3.046671278831381E-2</v>
      </c>
      <c r="AG526" s="16">
        <f t="shared" si="222"/>
        <v>6.3283717429370334E-2</v>
      </c>
    </row>
    <row r="527" spans="1:33" x14ac:dyDescent="0.25">
      <c r="A527" s="11" t="s">
        <v>37</v>
      </c>
      <c r="B527" s="12">
        <v>330285</v>
      </c>
      <c r="C527" s="11">
        <v>2.8</v>
      </c>
      <c r="D527" s="27">
        <v>2.6</v>
      </c>
      <c r="E527" s="27">
        <v>3</v>
      </c>
      <c r="F527" s="11">
        <v>2006</v>
      </c>
      <c r="G527" s="11" t="s">
        <v>8</v>
      </c>
      <c r="H527" s="14" t="str">
        <f>VLOOKUP(A527,'Data Key'!$A$1:$B$500,2,FALSE)</f>
        <v>Oklahoma</v>
      </c>
      <c r="I527" s="14" t="str">
        <f t="shared" si="206"/>
        <v>OK-Oklahoma</v>
      </c>
      <c r="J527" s="15">
        <f t="shared" si="207"/>
        <v>925</v>
      </c>
      <c r="K527" s="15">
        <f t="shared" si="208"/>
        <v>329360</v>
      </c>
      <c r="L527" s="16">
        <f t="shared" si="200"/>
        <v>1.8022752079950436E-4</v>
      </c>
      <c r="M527" s="17">
        <f t="shared" si="209"/>
        <v>2.6203840722186462</v>
      </c>
      <c r="N527" s="17">
        <f t="shared" si="210"/>
        <v>2.9808391138176553</v>
      </c>
      <c r="O527" s="16">
        <f t="shared" si="211"/>
        <v>2.0384072218646132E-2</v>
      </c>
      <c r="P527" s="16">
        <f t="shared" si="212"/>
        <v>1.9160886182344683E-2</v>
      </c>
      <c r="Q527" s="16">
        <f t="shared" si="223"/>
        <v>866</v>
      </c>
      <c r="R527" s="16">
        <f t="shared" si="224"/>
        <v>985</v>
      </c>
      <c r="S527" s="17">
        <f t="shared" si="213"/>
        <v>2.6219779887067229</v>
      </c>
      <c r="T527" s="17">
        <f t="shared" si="214"/>
        <v>2.9822728855382472</v>
      </c>
      <c r="U527" s="16">
        <f t="shared" si="215"/>
        <v>2.1977988706722851E-2</v>
      </c>
      <c r="V527" s="16">
        <f t="shared" si="216"/>
        <v>1.7727114461752791E-2</v>
      </c>
      <c r="W527" s="16">
        <f t="shared" si="201"/>
        <v>2.8063943223643915E-3</v>
      </c>
      <c r="X527" s="16">
        <f t="shared" si="202"/>
        <v>1.8050457107236944E-4</v>
      </c>
      <c r="Y527" s="17">
        <f t="shared" si="217"/>
        <v>2.6258897512920223</v>
      </c>
      <c r="Z527" s="17">
        <f t="shared" si="218"/>
        <v>2.9868988934367606</v>
      </c>
      <c r="AA527" s="16">
        <f t="shared" si="219"/>
        <v>2.5889751292022201E-2</v>
      </c>
      <c r="AB527" s="16">
        <f t="shared" si="220"/>
        <v>1.3101106563239373E-2</v>
      </c>
      <c r="AC527" s="16">
        <f t="shared" si="203"/>
        <v>119.08277936253629</v>
      </c>
      <c r="AD527" s="17">
        <f t="shared" si="204"/>
        <v>2.6276374820772839</v>
      </c>
      <c r="AE527" s="17">
        <f t="shared" si="205"/>
        <v>2.9881788156463234</v>
      </c>
      <c r="AF527" s="16">
        <f t="shared" si="221"/>
        <v>2.7637482077283781E-2</v>
      </c>
      <c r="AG527" s="16">
        <f t="shared" si="222"/>
        <v>1.1821184353676628E-2</v>
      </c>
    </row>
    <row r="528" spans="1:33" x14ac:dyDescent="0.25">
      <c r="A528" s="11" t="s">
        <v>30</v>
      </c>
      <c r="B528" s="12">
        <v>177740</v>
      </c>
      <c r="C528" s="11">
        <v>7.2</v>
      </c>
      <c r="D528" s="27">
        <v>6.8</v>
      </c>
      <c r="E528" s="27">
        <v>7.6</v>
      </c>
      <c r="F528" s="11">
        <v>2006</v>
      </c>
      <c r="G528" s="11" t="s">
        <v>8</v>
      </c>
      <c r="H528" s="14" t="str">
        <f>VLOOKUP(A528,'Data Key'!$A$1:$B$500,2,FALSE)</f>
        <v>Oregon</v>
      </c>
      <c r="I528" s="14" t="str">
        <f t="shared" si="206"/>
        <v>OR-Oregon</v>
      </c>
      <c r="J528" s="15">
        <f t="shared" si="207"/>
        <v>1280</v>
      </c>
      <c r="K528" s="15">
        <f t="shared" si="208"/>
        <v>176460</v>
      </c>
      <c r="L528" s="16">
        <f t="shared" si="200"/>
        <v>3.9309584152778164E-4</v>
      </c>
      <c r="M528" s="17">
        <f t="shared" si="209"/>
        <v>6.8084344836663222</v>
      </c>
      <c r="N528" s="17">
        <f t="shared" si="210"/>
        <v>7.594626166721886</v>
      </c>
      <c r="O528" s="16">
        <f t="shared" si="211"/>
        <v>8.4344836663223788E-3</v>
      </c>
      <c r="P528" s="16">
        <f t="shared" si="212"/>
        <v>5.3738332781136933E-3</v>
      </c>
      <c r="Q528" s="16">
        <f t="shared" si="223"/>
        <v>1210</v>
      </c>
      <c r="R528" s="16">
        <f t="shared" si="224"/>
        <v>1350</v>
      </c>
      <c r="S528" s="17">
        <f t="shared" si="213"/>
        <v>6.8076966355350512</v>
      </c>
      <c r="T528" s="17">
        <f t="shared" si="214"/>
        <v>7.595364014853156</v>
      </c>
      <c r="U528" s="16">
        <f t="shared" si="215"/>
        <v>7.6966355350513993E-3</v>
      </c>
      <c r="V528" s="16">
        <f t="shared" si="216"/>
        <v>4.635985146843602E-3</v>
      </c>
      <c r="W528" s="16">
        <f t="shared" si="201"/>
        <v>7.2121808490750979E-3</v>
      </c>
      <c r="X528" s="16">
        <f t="shared" si="202"/>
        <v>3.9352419826147589E-4</v>
      </c>
      <c r="Y528" s="17">
        <f t="shared" si="217"/>
        <v>6.8186566508136224</v>
      </c>
      <c r="Z528" s="17">
        <f t="shared" si="218"/>
        <v>7.6057050473365742</v>
      </c>
      <c r="AA528" s="16">
        <f t="shared" si="219"/>
        <v>1.8656650813622555E-2</v>
      </c>
      <c r="AB528" s="16">
        <f t="shared" si="220"/>
        <v>5.7050473365745091E-3</v>
      </c>
      <c r="AC528" s="16">
        <f t="shared" si="203"/>
        <v>139.76341455933911</v>
      </c>
      <c r="AD528" s="17">
        <f t="shared" si="204"/>
        <v>6.8218342316608247</v>
      </c>
      <c r="AE528" s="17">
        <f t="shared" si="205"/>
        <v>7.6081535404607266</v>
      </c>
      <c r="AF528" s="16">
        <f t="shared" si="221"/>
        <v>2.1834231660824877E-2</v>
      </c>
      <c r="AG528" s="16">
        <f t="shared" si="222"/>
        <v>8.1535404607269157E-3</v>
      </c>
    </row>
    <row r="529" spans="1:33" x14ac:dyDescent="0.25">
      <c r="A529" s="11" t="s">
        <v>22</v>
      </c>
      <c r="B529" s="12">
        <v>714603</v>
      </c>
      <c r="C529" s="11">
        <v>6.2</v>
      </c>
      <c r="D529" s="27">
        <v>6</v>
      </c>
      <c r="E529" s="27">
        <v>6.4</v>
      </c>
      <c r="F529" s="11">
        <v>2006</v>
      </c>
      <c r="G529" s="11" t="s">
        <v>8</v>
      </c>
      <c r="H529" s="14" t="str">
        <f>VLOOKUP(A529,'Data Key'!$A$1:$B$500,2,FALSE)</f>
        <v>Pennsylvania</v>
      </c>
      <c r="I529" s="14" t="str">
        <f t="shared" si="206"/>
        <v>PA-Pennsylvania</v>
      </c>
      <c r="J529" s="15">
        <f t="shared" si="207"/>
        <v>4431</v>
      </c>
      <c r="K529" s="15">
        <f t="shared" si="208"/>
        <v>710172</v>
      </c>
      <c r="L529" s="16">
        <f t="shared" si="200"/>
        <v>1.8200507001785848E-4</v>
      </c>
      <c r="M529" s="17">
        <f t="shared" si="209"/>
        <v>6.0186406031741093</v>
      </c>
      <c r="N529" s="17">
        <f t="shared" si="210"/>
        <v>6.3826507432098261</v>
      </c>
      <c r="O529" s="16">
        <f t="shared" si="211"/>
        <v>1.8640603174109316E-2</v>
      </c>
      <c r="P529" s="16">
        <f t="shared" si="212"/>
        <v>1.7349256790174294E-2</v>
      </c>
      <c r="Q529" s="16">
        <f t="shared" si="223"/>
        <v>4301</v>
      </c>
      <c r="R529" s="16">
        <f t="shared" si="224"/>
        <v>4561</v>
      </c>
      <c r="S529" s="17">
        <f t="shared" si="213"/>
        <v>6.01872648169683</v>
      </c>
      <c r="T529" s="17">
        <f t="shared" si="214"/>
        <v>6.3825648646871063</v>
      </c>
      <c r="U529" s="16">
        <f t="shared" si="215"/>
        <v>1.872648169683E-2</v>
      </c>
      <c r="V529" s="16">
        <f t="shared" si="216"/>
        <v>1.743513531289409E-2</v>
      </c>
      <c r="W529" s="16">
        <f t="shared" si="201"/>
        <v>6.2033001536353112E-3</v>
      </c>
      <c r="X529" s="16">
        <f t="shared" si="202"/>
        <v>1.820626434107258E-4</v>
      </c>
      <c r="Y529" s="17">
        <f t="shared" si="217"/>
        <v>6.0212375102245854</v>
      </c>
      <c r="Z529" s="17">
        <f t="shared" si="218"/>
        <v>6.3853627970460369</v>
      </c>
      <c r="AA529" s="16">
        <f t="shared" si="219"/>
        <v>2.1237510224585421E-2</v>
      </c>
      <c r="AB529" s="16">
        <f t="shared" si="220"/>
        <v>1.4637202953963424E-2</v>
      </c>
      <c r="AC529" s="16">
        <f t="shared" si="203"/>
        <v>260.1365180776545</v>
      </c>
      <c r="AD529" s="17">
        <f t="shared" si="204"/>
        <v>6.0219861057956319</v>
      </c>
      <c r="AE529" s="17">
        <f t="shared" si="205"/>
        <v>6.3860135723485731</v>
      </c>
      <c r="AF529" s="16">
        <f t="shared" si="221"/>
        <v>2.1986105795631872E-2</v>
      </c>
      <c r="AG529" s="16">
        <f t="shared" si="222"/>
        <v>1.3986427651427213E-2</v>
      </c>
    </row>
    <row r="530" spans="1:33" x14ac:dyDescent="0.25">
      <c r="A530" s="11" t="s">
        <v>38</v>
      </c>
      <c r="B530" s="12">
        <v>76442</v>
      </c>
      <c r="C530" s="11">
        <v>11.3</v>
      </c>
      <c r="D530" s="27">
        <v>10.6</v>
      </c>
      <c r="E530" s="27">
        <v>12.1</v>
      </c>
      <c r="F530" s="11">
        <v>2006</v>
      </c>
      <c r="G530" s="11" t="s">
        <v>8</v>
      </c>
      <c r="H530" s="14" t="str">
        <f>VLOOKUP(A530,'Data Key'!$A$1:$B$500,2,FALSE)</f>
        <v>Rhode Island</v>
      </c>
      <c r="I530" s="14" t="str">
        <f t="shared" si="206"/>
        <v>RI-Rhode Island</v>
      </c>
      <c r="J530" s="15">
        <f t="shared" si="207"/>
        <v>864</v>
      </c>
      <c r="K530" s="15">
        <f t="shared" si="208"/>
        <v>75578</v>
      </c>
      <c r="L530" s="16">
        <f t="shared" si="200"/>
        <v>7.4938431344094265E-4</v>
      </c>
      <c r="M530" s="17">
        <f t="shared" si="209"/>
        <v>10.553302691085365</v>
      </c>
      <c r="N530" s="17">
        <f t="shared" si="210"/>
        <v>12.052071317967249</v>
      </c>
      <c r="O530" s="16">
        <f t="shared" si="211"/>
        <v>4.6697308914634306E-2</v>
      </c>
      <c r="P530" s="16">
        <f t="shared" si="212"/>
        <v>4.7928682032750913E-2</v>
      </c>
      <c r="Q530" s="16">
        <f t="shared" si="223"/>
        <v>807</v>
      </c>
      <c r="R530" s="16">
        <f t="shared" si="224"/>
        <v>922</v>
      </c>
      <c r="S530" s="17">
        <f t="shared" si="213"/>
        <v>10.557023625755475</v>
      </c>
      <c r="T530" s="17">
        <f t="shared" si="214"/>
        <v>12.061432196959787</v>
      </c>
      <c r="U530" s="16">
        <f t="shared" si="215"/>
        <v>4.2976374244524607E-2</v>
      </c>
      <c r="V530" s="16">
        <f t="shared" si="216"/>
        <v>3.8567803040212567E-2</v>
      </c>
      <c r="W530" s="16">
        <f t="shared" si="201"/>
        <v>1.1327244397941451E-2</v>
      </c>
      <c r="X530" s="16">
        <f t="shared" si="202"/>
        <v>7.5057160577166255E-4</v>
      </c>
      <c r="Y530" s="17">
        <f t="shared" si="217"/>
        <v>10.576672792169788</v>
      </c>
      <c r="Z530" s="17">
        <f t="shared" si="218"/>
        <v>12.077816003713114</v>
      </c>
      <c r="AA530" s="16">
        <f t="shared" si="219"/>
        <v>2.3327207830211805E-2</v>
      </c>
      <c r="AB530" s="16">
        <f t="shared" si="220"/>
        <v>2.2183996286885943E-2</v>
      </c>
      <c r="AC530" s="16">
        <f t="shared" si="203"/>
        <v>114.60049651549389</v>
      </c>
      <c r="AD530" s="17">
        <f t="shared" si="204"/>
        <v>10.584231473054702</v>
      </c>
      <c r="AE530" s="17">
        <f t="shared" si="205"/>
        <v>12.083338479120247</v>
      </c>
      <c r="AF530" s="16">
        <f t="shared" si="221"/>
        <v>1.5768526945297623E-2</v>
      </c>
      <c r="AG530" s="16">
        <f t="shared" si="222"/>
        <v>1.66615208797527E-2</v>
      </c>
    </row>
    <row r="531" spans="1:33" x14ac:dyDescent="0.25">
      <c r="A531" s="11" t="s">
        <v>15</v>
      </c>
      <c r="B531" s="12">
        <v>359964</v>
      </c>
      <c r="C531" s="11">
        <v>5.4</v>
      </c>
      <c r="D531" s="27">
        <v>5.2</v>
      </c>
      <c r="E531" s="27">
        <v>5.6</v>
      </c>
      <c r="F531" s="11">
        <v>2006</v>
      </c>
      <c r="G531" s="11" t="s">
        <v>8</v>
      </c>
      <c r="H531" s="14" t="str">
        <f>VLOOKUP(A531,'Data Key'!$A$1:$B$500,2,FALSE)</f>
        <v>South Carolina</v>
      </c>
      <c r="I531" s="14" t="str">
        <f t="shared" si="206"/>
        <v>SC-South Carolina</v>
      </c>
      <c r="J531" s="15">
        <f t="shared" si="207"/>
        <v>1944</v>
      </c>
      <c r="K531" s="15">
        <f t="shared" si="208"/>
        <v>358020</v>
      </c>
      <c r="L531" s="16">
        <f t="shared" si="200"/>
        <v>2.3942046045641704E-4</v>
      </c>
      <c r="M531" s="17">
        <f t="shared" si="209"/>
        <v>5.1611195935489835</v>
      </c>
      <c r="N531" s="17">
        <f t="shared" si="210"/>
        <v>5.6399605144618175</v>
      </c>
      <c r="O531" s="16">
        <f t="shared" si="211"/>
        <v>3.8880406451016647E-2</v>
      </c>
      <c r="P531" s="16">
        <f t="shared" si="212"/>
        <v>3.9960514461817809E-2</v>
      </c>
      <c r="Q531" s="16">
        <f t="shared" si="223"/>
        <v>1858</v>
      </c>
      <c r="R531" s="16">
        <f t="shared" si="224"/>
        <v>2030</v>
      </c>
      <c r="S531" s="17">
        <f t="shared" si="213"/>
        <v>5.1616272738384952</v>
      </c>
      <c r="T531" s="17">
        <f t="shared" si="214"/>
        <v>5.6394528341723058</v>
      </c>
      <c r="U531" s="16">
        <f t="shared" si="215"/>
        <v>3.8372726161505E-2</v>
      </c>
      <c r="V531" s="16">
        <f t="shared" si="216"/>
        <v>3.9452834172306162E-2</v>
      </c>
      <c r="W531" s="16">
        <f t="shared" si="201"/>
        <v>5.4058182573316202E-3</v>
      </c>
      <c r="X531" s="16">
        <f t="shared" si="202"/>
        <v>2.3959366135403962E-4</v>
      </c>
      <c r="Y531" s="17">
        <f t="shared" si="217"/>
        <v>5.1662245959775799</v>
      </c>
      <c r="Z531" s="17">
        <f t="shared" si="218"/>
        <v>5.6454119186856602</v>
      </c>
      <c r="AA531" s="16">
        <f t="shared" si="219"/>
        <v>3.3775404022420297E-2</v>
      </c>
      <c r="AB531" s="16">
        <f t="shared" si="220"/>
        <v>4.5411918685660524E-2</v>
      </c>
      <c r="AC531" s="16">
        <f t="shared" si="203"/>
        <v>172.38625271919858</v>
      </c>
      <c r="AD531" s="17">
        <f t="shared" si="204"/>
        <v>5.1677605296959639</v>
      </c>
      <c r="AE531" s="17">
        <f t="shared" si="205"/>
        <v>5.6466540109041157</v>
      </c>
      <c r="AF531" s="16">
        <f t="shared" si="221"/>
        <v>3.2239470304036288E-2</v>
      </c>
      <c r="AG531" s="16">
        <f t="shared" si="222"/>
        <v>4.6654010904116028E-2</v>
      </c>
    </row>
    <row r="532" spans="1:33" x14ac:dyDescent="0.25">
      <c r="A532" s="11" t="s">
        <v>53</v>
      </c>
      <c r="B532" s="12">
        <v>56658</v>
      </c>
      <c r="C532" s="11">
        <v>3.3</v>
      </c>
      <c r="D532" s="27">
        <v>2.9</v>
      </c>
      <c r="E532" s="27">
        <v>3.8</v>
      </c>
      <c r="F532" s="11">
        <v>2006</v>
      </c>
      <c r="G532" s="11" t="s">
        <v>8</v>
      </c>
      <c r="H532" s="14" t="str">
        <f>VLOOKUP(A532,'Data Key'!$A$1:$B$500,2,FALSE)</f>
        <v>South Dakota</v>
      </c>
      <c r="I532" s="14" t="str">
        <f t="shared" si="206"/>
        <v>SD-South Dakota</v>
      </c>
      <c r="J532" s="15">
        <f t="shared" si="207"/>
        <v>187</v>
      </c>
      <c r="K532" s="15">
        <f t="shared" si="208"/>
        <v>56471</v>
      </c>
      <c r="L532" s="16">
        <f t="shared" si="200"/>
        <v>4.722693634149065E-4</v>
      </c>
      <c r="M532" s="17">
        <f t="shared" si="209"/>
        <v>2.8282354196695652</v>
      </c>
      <c r="N532" s="17">
        <f t="shared" si="210"/>
        <v>3.7727741464993785</v>
      </c>
      <c r="O532" s="16">
        <f t="shared" si="211"/>
        <v>7.1764580330434757E-2</v>
      </c>
      <c r="P532" s="16">
        <f t="shared" si="212"/>
        <v>2.7225853500621344E-2</v>
      </c>
      <c r="Q532" s="16">
        <f t="shared" si="223"/>
        <v>161</v>
      </c>
      <c r="R532" s="16">
        <f t="shared" si="224"/>
        <v>214</v>
      </c>
      <c r="S532" s="17">
        <f t="shared" si="213"/>
        <v>2.8416110699283421</v>
      </c>
      <c r="T532" s="17">
        <f t="shared" si="214"/>
        <v>3.7770482544389141</v>
      </c>
      <c r="U532" s="16">
        <f t="shared" si="215"/>
        <v>5.8388930071657796E-2</v>
      </c>
      <c r="V532" s="16">
        <f t="shared" si="216"/>
        <v>2.2951745561085701E-2</v>
      </c>
      <c r="W532" s="16">
        <f t="shared" si="201"/>
        <v>3.3341791326645513E-3</v>
      </c>
      <c r="X532" s="16">
        <f t="shared" si="202"/>
        <v>4.7584123958703046E-4</v>
      </c>
      <c r="Y532" s="17">
        <f t="shared" si="217"/>
        <v>2.8583378930775205</v>
      </c>
      <c r="Z532" s="17">
        <f t="shared" si="218"/>
        <v>3.8100203722515817</v>
      </c>
      <c r="AA532" s="16">
        <f t="shared" si="219"/>
        <v>4.1662106922479403E-2</v>
      </c>
      <c r="AB532" s="16">
        <f t="shared" si="220"/>
        <v>1.0020372251581922E-2</v>
      </c>
      <c r="AC532" s="16">
        <f t="shared" si="203"/>
        <v>53.582198778312218</v>
      </c>
      <c r="AD532" s="17">
        <f t="shared" si="204"/>
        <v>2.8701790452642268</v>
      </c>
      <c r="AE532" s="17">
        <f t="shared" si="205"/>
        <v>3.81582778167625</v>
      </c>
      <c r="AF532" s="16">
        <f t="shared" si="221"/>
        <v>2.9820954735773064E-2</v>
      </c>
      <c r="AG532" s="16">
        <f t="shared" si="222"/>
        <v>1.5827781676250208E-2</v>
      </c>
    </row>
    <row r="533" spans="1:33" x14ac:dyDescent="0.25">
      <c r="A533" s="11" t="s">
        <v>27</v>
      </c>
      <c r="B533" s="12">
        <v>511277</v>
      </c>
      <c r="C533" s="11">
        <v>2.4</v>
      </c>
      <c r="D533" s="27">
        <v>2.2999999999999998</v>
      </c>
      <c r="E533" s="27">
        <v>2.5</v>
      </c>
      <c r="F533" s="11">
        <v>2006</v>
      </c>
      <c r="G533" s="11" t="s">
        <v>8</v>
      </c>
      <c r="H533" s="14" t="str">
        <f>VLOOKUP(A533,'Data Key'!$A$1:$B$500,2,FALSE)</f>
        <v>Tennessee</v>
      </c>
      <c r="I533" s="14" t="str">
        <f t="shared" si="206"/>
        <v>TN-Tennessee</v>
      </c>
      <c r="J533" s="15">
        <f t="shared" si="207"/>
        <v>1227</v>
      </c>
      <c r="K533" s="15">
        <f t="shared" si="208"/>
        <v>510050</v>
      </c>
      <c r="L533" s="16">
        <f t="shared" si="200"/>
        <v>1.3411963534096629E-4</v>
      </c>
      <c r="M533" s="17">
        <f t="shared" si="209"/>
        <v>2.2657536231862117</v>
      </c>
      <c r="N533" s="17">
        <f t="shared" si="210"/>
        <v>2.533992893868144</v>
      </c>
      <c r="O533" s="16">
        <f t="shared" si="211"/>
        <v>3.4246376813788171E-2</v>
      </c>
      <c r="P533" s="16">
        <f t="shared" si="212"/>
        <v>3.399289386814397E-2</v>
      </c>
      <c r="Q533" s="16">
        <f t="shared" si="223"/>
        <v>1159</v>
      </c>
      <c r="R533" s="16">
        <f t="shared" si="224"/>
        <v>1296</v>
      </c>
      <c r="S533" s="17">
        <f t="shared" si="213"/>
        <v>2.2668729475411569</v>
      </c>
      <c r="T533" s="17">
        <f t="shared" si="214"/>
        <v>2.5348294564394642</v>
      </c>
      <c r="U533" s="16">
        <f t="shared" si="215"/>
        <v>3.3127052458842954E-2</v>
      </c>
      <c r="V533" s="16">
        <f t="shared" si="216"/>
        <v>3.4829456439464224E-2</v>
      </c>
      <c r="W533" s="16">
        <f t="shared" si="201"/>
        <v>2.403611928629886E-3</v>
      </c>
      <c r="X533" s="16">
        <f t="shared" si="202"/>
        <v>1.3427536661534016E-4</v>
      </c>
      <c r="Y533" s="17">
        <f t="shared" si="217"/>
        <v>2.269336562014546</v>
      </c>
      <c r="Z533" s="17">
        <f t="shared" si="218"/>
        <v>2.537887295245226</v>
      </c>
      <c r="AA533" s="16">
        <f t="shared" si="219"/>
        <v>3.066343798545379E-2</v>
      </c>
      <c r="AB533" s="16">
        <f t="shared" si="220"/>
        <v>3.7887295245226049E-2</v>
      </c>
      <c r="AC533" s="16">
        <f t="shared" si="203"/>
        <v>137.17049145704763</v>
      </c>
      <c r="AD533" s="17">
        <f t="shared" si="204"/>
        <v>2.2704458871755291</v>
      </c>
      <c r="AE533" s="17">
        <f t="shared" si="205"/>
        <v>2.5387338423151427</v>
      </c>
      <c r="AF533" s="16">
        <f t="shared" si="221"/>
        <v>2.9554112824470735E-2</v>
      </c>
      <c r="AG533" s="16">
        <f t="shared" si="222"/>
        <v>3.8733842315142653E-2</v>
      </c>
    </row>
    <row r="534" spans="1:33" x14ac:dyDescent="0.25">
      <c r="A534" s="11" t="s">
        <v>61</v>
      </c>
      <c r="B534" s="12">
        <v>1792054</v>
      </c>
      <c r="C534" s="11">
        <v>2</v>
      </c>
      <c r="D534" s="27">
        <v>2</v>
      </c>
      <c r="E534" s="27">
        <v>2.1</v>
      </c>
      <c r="F534" s="11">
        <v>2006</v>
      </c>
      <c r="G534" s="11" t="s">
        <v>8</v>
      </c>
      <c r="H534" s="14" t="str">
        <f>VLOOKUP(A534,'Data Key'!$A$1:$B$500,2,FALSE)</f>
        <v>Texas</v>
      </c>
      <c r="I534" s="14" t="str">
        <f t="shared" si="206"/>
        <v>TX-Texas</v>
      </c>
      <c r="J534" s="15">
        <f t="shared" si="207"/>
        <v>3584</v>
      </c>
      <c r="K534" s="15">
        <f t="shared" si="208"/>
        <v>1788470</v>
      </c>
      <c r="L534" s="16">
        <f t="shared" si="200"/>
        <v>6.541032140878465E-5</v>
      </c>
      <c r="M534" s="17">
        <f t="shared" si="209"/>
        <v>1.9345294125501251</v>
      </c>
      <c r="N534" s="17">
        <f t="shared" si="210"/>
        <v>2.0653500553676944</v>
      </c>
      <c r="O534" s="16">
        <f t="shared" si="211"/>
        <v>6.5470587449874884E-2</v>
      </c>
      <c r="P534" s="16">
        <f t="shared" si="212"/>
        <v>3.464994463230564E-2</v>
      </c>
      <c r="Q534" s="16">
        <f t="shared" si="223"/>
        <v>3467</v>
      </c>
      <c r="R534" s="16">
        <f t="shared" si="224"/>
        <v>3702</v>
      </c>
      <c r="S534" s="17">
        <f t="shared" si="213"/>
        <v>1.9346515227777734</v>
      </c>
      <c r="T534" s="17">
        <f t="shared" si="214"/>
        <v>2.0657859640390299</v>
      </c>
      <c r="U534" s="16">
        <f t="shared" si="215"/>
        <v>6.5348477222226586E-2</v>
      </c>
      <c r="V534" s="16">
        <f t="shared" si="216"/>
        <v>3.4214035960970168E-2</v>
      </c>
      <c r="W534" s="16">
        <f t="shared" si="201"/>
        <v>2.0010072478973315E-3</v>
      </c>
      <c r="X534" s="16">
        <f t="shared" si="202"/>
        <v>6.543637922497861E-5</v>
      </c>
      <c r="Y534" s="17">
        <f t="shared" si="217"/>
        <v>1.935570868672353</v>
      </c>
      <c r="Z534" s="17">
        <f t="shared" si="218"/>
        <v>2.0664436271223101</v>
      </c>
      <c r="AA534" s="16">
        <f t="shared" si="219"/>
        <v>6.4429131327647049E-2</v>
      </c>
      <c r="AB534" s="16">
        <f t="shared" si="220"/>
        <v>3.3556372877689977E-2</v>
      </c>
      <c r="AC534" s="16">
        <f t="shared" si="203"/>
        <v>234.45280821929825</v>
      </c>
      <c r="AD534" s="17">
        <f t="shared" si="204"/>
        <v>1.9358718480183699</v>
      </c>
      <c r="AE534" s="17">
        <f t="shared" si="205"/>
        <v>2.0667006654791069</v>
      </c>
      <c r="AF534" s="16">
        <f t="shared" si="221"/>
        <v>6.4128151981630133E-2</v>
      </c>
      <c r="AG534" s="16">
        <f t="shared" si="222"/>
        <v>3.3299334520893176E-2</v>
      </c>
    </row>
    <row r="535" spans="1:33" x14ac:dyDescent="0.25">
      <c r="A535" s="11" t="s">
        <v>23</v>
      </c>
      <c r="B535" s="12">
        <v>97102</v>
      </c>
      <c r="C535" s="11">
        <v>3.9</v>
      </c>
      <c r="D535" s="27">
        <v>3.5</v>
      </c>
      <c r="E535" s="27">
        <v>4.3</v>
      </c>
      <c r="F535" s="11">
        <v>2006</v>
      </c>
      <c r="G535" s="11" t="s">
        <v>8</v>
      </c>
      <c r="H535" s="14" t="str">
        <f>VLOOKUP(A535,'Data Key'!$A$1:$B$500,2,FALSE)</f>
        <v>Utah</v>
      </c>
      <c r="I535" s="14" t="str">
        <f t="shared" si="206"/>
        <v>UT-Utah</v>
      </c>
      <c r="J535" s="15">
        <f t="shared" si="207"/>
        <v>379</v>
      </c>
      <c r="K535" s="15">
        <f t="shared" si="208"/>
        <v>96723</v>
      </c>
      <c r="L535" s="16">
        <f t="shared" si="200"/>
        <v>3.9218439803992086E-4</v>
      </c>
      <c r="M535" s="17">
        <f t="shared" si="209"/>
        <v>3.5109277932640692</v>
      </c>
      <c r="N535" s="17">
        <f t="shared" si="210"/>
        <v>4.295296589343911</v>
      </c>
      <c r="O535" s="16">
        <f t="shared" si="211"/>
        <v>1.092779326406923E-2</v>
      </c>
      <c r="P535" s="16">
        <f t="shared" si="212"/>
        <v>4.7034106560888134E-3</v>
      </c>
      <c r="Q535" s="16">
        <f t="shared" si="223"/>
        <v>341</v>
      </c>
      <c r="R535" s="16">
        <f t="shared" si="224"/>
        <v>417</v>
      </c>
      <c r="S535" s="17">
        <f t="shared" si="213"/>
        <v>3.5117711272682333</v>
      </c>
      <c r="T535" s="17">
        <f t="shared" si="214"/>
        <v>4.2944532553397456</v>
      </c>
      <c r="U535" s="16">
        <f t="shared" si="215"/>
        <v>1.1771127268233261E-2</v>
      </c>
      <c r="V535" s="16">
        <f t="shared" si="216"/>
        <v>5.546744660254177E-3</v>
      </c>
      <c r="W535" s="16">
        <f t="shared" si="201"/>
        <v>3.922737537595848E-3</v>
      </c>
      <c r="X535" s="16">
        <f t="shared" si="202"/>
        <v>3.9364696673083876E-4</v>
      </c>
      <c r="Y535" s="17">
        <f t="shared" si="217"/>
        <v>3.5290905708650091</v>
      </c>
      <c r="Z535" s="17">
        <f t="shared" si="218"/>
        <v>4.3163845043266864</v>
      </c>
      <c r="AA535" s="16">
        <f t="shared" si="219"/>
        <v>2.9090570865009102E-2</v>
      </c>
      <c r="AB535" s="16">
        <f t="shared" si="220"/>
        <v>1.6384504326686589E-2</v>
      </c>
      <c r="AC535" s="16">
        <f t="shared" si="203"/>
        <v>76.210596572725322</v>
      </c>
      <c r="AD535" s="17">
        <f t="shared" si="204"/>
        <v>3.5354766095052361</v>
      </c>
      <c r="AE535" s="17">
        <f t="shared" si="205"/>
        <v>4.3202965073385062</v>
      </c>
      <c r="AF535" s="16">
        <f t="shared" si="221"/>
        <v>3.5476609505236123E-2</v>
      </c>
      <c r="AG535" s="16">
        <f t="shared" si="222"/>
        <v>2.0296507338506409E-2</v>
      </c>
    </row>
    <row r="536" spans="1:33" x14ac:dyDescent="0.25">
      <c r="A536" s="11" t="s">
        <v>55</v>
      </c>
      <c r="B536" s="12">
        <v>50523</v>
      </c>
      <c r="C536" s="11">
        <v>10.6</v>
      </c>
      <c r="D536" s="27">
        <v>9.8000000000000007</v>
      </c>
      <c r="E536" s="27">
        <v>11.6</v>
      </c>
      <c r="F536" s="11">
        <v>2006</v>
      </c>
      <c r="G536" s="11" t="s">
        <v>8</v>
      </c>
      <c r="H536" s="14" t="str">
        <f>VLOOKUP(A536,'Data Key'!$A$1:$B$500,2,FALSE)</f>
        <v>Vermont</v>
      </c>
      <c r="I536" s="14" t="str">
        <f t="shared" si="206"/>
        <v>VT-Vermont</v>
      </c>
      <c r="J536" s="15">
        <f t="shared" si="207"/>
        <v>536</v>
      </c>
      <c r="K536" s="15">
        <f t="shared" si="208"/>
        <v>49987</v>
      </c>
      <c r="L536" s="16">
        <f t="shared" si="200"/>
        <v>8.9335757972758636E-4</v>
      </c>
      <c r="M536" s="17">
        <f t="shared" si="209"/>
        <v>9.7156719711700248</v>
      </c>
      <c r="N536" s="17">
        <f t="shared" si="210"/>
        <v>11.502387130625198</v>
      </c>
      <c r="O536" s="16">
        <f t="shared" si="211"/>
        <v>8.4328028829975921E-2</v>
      </c>
      <c r="P536" s="16">
        <f t="shared" si="212"/>
        <v>9.7612869374801292E-2</v>
      </c>
      <c r="Q536" s="16">
        <f t="shared" si="223"/>
        <v>491</v>
      </c>
      <c r="R536" s="16">
        <f t="shared" si="224"/>
        <v>581</v>
      </c>
      <c r="S536" s="17">
        <f t="shared" si="213"/>
        <v>9.7183460997961326</v>
      </c>
      <c r="T536" s="17">
        <f t="shared" si="214"/>
        <v>11.499713001999089</v>
      </c>
      <c r="U536" s="16">
        <f t="shared" si="215"/>
        <v>8.1653900203868091E-2</v>
      </c>
      <c r="V536" s="16">
        <f t="shared" si="216"/>
        <v>0.1002869980009109</v>
      </c>
      <c r="W536" s="16">
        <f t="shared" si="201"/>
        <v>1.0646237007487428E-2</v>
      </c>
      <c r="X536" s="16">
        <f t="shared" si="202"/>
        <v>8.9564499490706062E-4</v>
      </c>
      <c r="Y536" s="17">
        <f t="shared" si="217"/>
        <v>9.750592012580368</v>
      </c>
      <c r="Z536" s="17">
        <f t="shared" si="218"/>
        <v>11.541882002394489</v>
      </c>
      <c r="AA536" s="16">
        <f t="shared" si="219"/>
        <v>4.9407987419632704E-2</v>
      </c>
      <c r="AB536" s="16">
        <f t="shared" si="220"/>
        <v>5.8117997605510396E-2</v>
      </c>
      <c r="AC536" s="16">
        <f t="shared" si="203"/>
        <v>90.310285363566521</v>
      </c>
      <c r="AD536" s="17">
        <f t="shared" si="204"/>
        <v>9.7624465034208487</v>
      </c>
      <c r="AE536" s="17">
        <f t="shared" si="205"/>
        <v>11.54981897231284</v>
      </c>
      <c r="AF536" s="16">
        <f t="shared" si="221"/>
        <v>3.7553496579151968E-2</v>
      </c>
      <c r="AG536" s="16">
        <f t="shared" si="222"/>
        <v>5.0181027687159485E-2</v>
      </c>
    </row>
    <row r="537" spans="1:33" x14ac:dyDescent="0.25">
      <c r="A537" s="11" t="s">
        <v>54</v>
      </c>
      <c r="B537" s="12">
        <v>362006</v>
      </c>
      <c r="C537" s="11">
        <v>4.3</v>
      </c>
      <c r="D537" s="27">
        <v>4.0999999999999996</v>
      </c>
      <c r="E537" s="27">
        <v>4.5</v>
      </c>
      <c r="F537" s="11">
        <v>2006</v>
      </c>
      <c r="G537" s="11" t="s">
        <v>8</v>
      </c>
      <c r="H537" s="14" t="str">
        <f>VLOOKUP(A537,'Data Key'!$A$1:$B$500,2,FALSE)</f>
        <v>Virginia</v>
      </c>
      <c r="I537" s="14" t="str">
        <f t="shared" si="206"/>
        <v>VA-Virginia</v>
      </c>
      <c r="J537" s="15">
        <f t="shared" si="207"/>
        <v>1557</v>
      </c>
      <c r="K537" s="15">
        <f t="shared" si="208"/>
        <v>360449</v>
      </c>
      <c r="L537" s="16">
        <f t="shared" si="200"/>
        <v>2.1317715243187186E-4</v>
      </c>
      <c r="M537" s="17">
        <f t="shared" si="209"/>
        <v>4.0878565320926938</v>
      </c>
      <c r="N537" s="17">
        <f t="shared" si="210"/>
        <v>4.5142108369564378</v>
      </c>
      <c r="O537" s="16">
        <f t="shared" si="211"/>
        <v>1.2143467907305805E-2</v>
      </c>
      <c r="P537" s="16">
        <f t="shared" si="212"/>
        <v>1.4210836956437767E-2</v>
      </c>
      <c r="Q537" s="16">
        <f t="shared" si="223"/>
        <v>1480</v>
      </c>
      <c r="R537" s="16">
        <f t="shared" si="224"/>
        <v>1634</v>
      </c>
      <c r="S537" s="17">
        <f t="shared" si="213"/>
        <v>4.088330027679099</v>
      </c>
      <c r="T537" s="17">
        <f t="shared" si="214"/>
        <v>4.5137373413700326</v>
      </c>
      <c r="U537" s="16">
        <f t="shared" si="215"/>
        <v>1.1669972320900612E-2</v>
      </c>
      <c r="V537" s="16">
        <f t="shared" si="216"/>
        <v>1.3737341370032574E-2</v>
      </c>
      <c r="W537" s="16">
        <f t="shared" si="201"/>
        <v>4.3062937823133097E-3</v>
      </c>
      <c r="X537" s="16">
        <f t="shared" si="202"/>
        <v>2.1337061909076964E-4</v>
      </c>
      <c r="Y537" s="17">
        <f t="shared" si="217"/>
        <v>4.0929231632225394</v>
      </c>
      <c r="Z537" s="17">
        <f t="shared" si="218"/>
        <v>4.5196644014040794</v>
      </c>
      <c r="AA537" s="16">
        <f t="shared" si="219"/>
        <v>7.0768367774602936E-3</v>
      </c>
      <c r="AB537" s="16">
        <f t="shared" si="220"/>
        <v>1.9664401404079435E-2</v>
      </c>
      <c r="AC537" s="16">
        <f t="shared" si="203"/>
        <v>154.36594497355964</v>
      </c>
      <c r="AD537" s="17">
        <f t="shared" si="204"/>
        <v>4.0944681253704944</v>
      </c>
      <c r="AE537" s="17">
        <f t="shared" si="205"/>
        <v>4.5208817950969813</v>
      </c>
      <c r="AF537" s="16">
        <f t="shared" si="221"/>
        <v>5.5318746295052179E-3</v>
      </c>
      <c r="AG537" s="16">
        <f t="shared" si="222"/>
        <v>2.0881795096981293E-2</v>
      </c>
    </row>
    <row r="538" spans="1:33" x14ac:dyDescent="0.25">
      <c r="A538" s="11" t="s">
        <v>39</v>
      </c>
      <c r="B538" s="12">
        <v>469683</v>
      </c>
      <c r="C538" s="11">
        <v>2.2999999999999998</v>
      </c>
      <c r="D538" s="27">
        <v>2.1</v>
      </c>
      <c r="E538" s="27">
        <v>2.4</v>
      </c>
      <c r="F538" s="11">
        <v>2006</v>
      </c>
      <c r="G538" s="11" t="s">
        <v>8</v>
      </c>
      <c r="H538" s="14" t="str">
        <f>VLOOKUP(A538,'Data Key'!$A$1:$B$500,2,FALSE)</f>
        <v>Washington</v>
      </c>
      <c r="I538" s="14" t="str">
        <f t="shared" si="206"/>
        <v>WA-Washington</v>
      </c>
      <c r="J538" s="15">
        <f t="shared" si="207"/>
        <v>1080</v>
      </c>
      <c r="K538" s="15">
        <f t="shared" si="208"/>
        <v>468603</v>
      </c>
      <c r="L538" s="16">
        <f t="shared" si="200"/>
        <v>1.3697939353153753E-4</v>
      </c>
      <c r="M538" s="17">
        <f t="shared" si="209"/>
        <v>2.1624438344754378</v>
      </c>
      <c r="N538" s="17">
        <f t="shared" si="210"/>
        <v>2.4364026215385124</v>
      </c>
      <c r="O538" s="16">
        <f t="shared" si="211"/>
        <v>6.2443834475437665E-2</v>
      </c>
      <c r="P538" s="16">
        <f t="shared" si="212"/>
        <v>3.6402621538512481E-2</v>
      </c>
      <c r="Q538" s="16">
        <f t="shared" si="223"/>
        <v>1016</v>
      </c>
      <c r="R538" s="16">
        <f t="shared" si="224"/>
        <v>1145</v>
      </c>
      <c r="S538" s="17">
        <f t="shared" si="213"/>
        <v>2.1631611107917466</v>
      </c>
      <c r="T538" s="17">
        <f t="shared" si="214"/>
        <v>2.4378144408036908</v>
      </c>
      <c r="U538" s="16">
        <f t="shared" si="215"/>
        <v>6.3161110791746466E-2</v>
      </c>
      <c r="V538" s="16">
        <f t="shared" si="216"/>
        <v>3.7814440803690896E-2</v>
      </c>
      <c r="W538" s="16">
        <f t="shared" si="201"/>
        <v>2.3034938046166309E-3</v>
      </c>
      <c r="X538" s="16">
        <f t="shared" si="202"/>
        <v>1.371601588160054E-4</v>
      </c>
      <c r="Y538" s="17">
        <f t="shared" si="217"/>
        <v>2.1663336458006257</v>
      </c>
      <c r="Z538" s="17">
        <f t="shared" si="218"/>
        <v>2.4406539634326361</v>
      </c>
      <c r="AA538" s="16">
        <f t="shared" si="219"/>
        <v>6.6333645800625618E-2</v>
      </c>
      <c r="AB538" s="16">
        <f t="shared" si="220"/>
        <v>4.0653963432636164E-2</v>
      </c>
      <c r="AC538" s="16">
        <f t="shared" si="203"/>
        <v>128.70140696494249</v>
      </c>
      <c r="AD538" s="17">
        <f t="shared" si="204"/>
        <v>2.1675506658134345</v>
      </c>
      <c r="AE538" s="17">
        <f t="shared" si="205"/>
        <v>2.4415660215879402</v>
      </c>
      <c r="AF538" s="16">
        <f t="shared" si="221"/>
        <v>6.7550665813434385E-2</v>
      </c>
      <c r="AG538" s="16">
        <f t="shared" si="222"/>
        <v>4.1566021587940316E-2</v>
      </c>
    </row>
    <row r="539" spans="1:33" x14ac:dyDescent="0.25">
      <c r="A539" s="11" t="s">
        <v>16</v>
      </c>
      <c r="B539" s="12">
        <v>142226</v>
      </c>
      <c r="C539" s="11">
        <v>7.7</v>
      </c>
      <c r="D539" s="27">
        <v>7.3</v>
      </c>
      <c r="E539" s="27">
        <v>8.1999999999999993</v>
      </c>
      <c r="F539" s="11">
        <v>2006</v>
      </c>
      <c r="G539" s="11" t="s">
        <v>8</v>
      </c>
      <c r="H539" s="14" t="str">
        <f>VLOOKUP(A539,'Data Key'!$A$1:$B$500,2,FALSE)</f>
        <v>West Virginia</v>
      </c>
      <c r="I539" s="14" t="str">
        <f t="shared" si="206"/>
        <v>WV-West Virginia</v>
      </c>
      <c r="J539" s="15">
        <f t="shared" si="207"/>
        <v>1095</v>
      </c>
      <c r="K539" s="15">
        <f t="shared" si="208"/>
        <v>141131</v>
      </c>
      <c r="L539" s="16">
        <f t="shared" si="200"/>
        <v>4.5425306466081284E-4</v>
      </c>
      <c r="M539" s="17">
        <f t="shared" si="209"/>
        <v>7.2447611802733052</v>
      </c>
      <c r="N539" s="17">
        <f t="shared" si="210"/>
        <v>8.1532673095949324</v>
      </c>
      <c r="O539" s="16">
        <f t="shared" si="211"/>
        <v>5.5238819726694643E-2</v>
      </c>
      <c r="P539" s="16">
        <f t="shared" si="212"/>
        <v>4.673269040506689E-2</v>
      </c>
      <c r="Q539" s="16">
        <f t="shared" si="223"/>
        <v>1031</v>
      </c>
      <c r="R539" s="16">
        <f t="shared" si="224"/>
        <v>1160</v>
      </c>
      <c r="S539" s="17">
        <f t="shared" si="213"/>
        <v>7.2490261977416228</v>
      </c>
      <c r="T539" s="17">
        <f t="shared" si="214"/>
        <v>8.1560333553639985</v>
      </c>
      <c r="U539" s="16">
        <f t="shared" si="215"/>
        <v>5.0973802258376999E-2</v>
      </c>
      <c r="V539" s="16">
        <f t="shared" si="216"/>
        <v>4.3966644636000751E-2</v>
      </c>
      <c r="W539" s="16">
        <f t="shared" si="201"/>
        <v>7.7123107089164169E-3</v>
      </c>
      <c r="X539" s="16">
        <f t="shared" si="202"/>
        <v>4.5483034984065312E-4</v>
      </c>
      <c r="Y539" s="17">
        <f t="shared" si="217"/>
        <v>7.2574803590757639</v>
      </c>
      <c r="Z539" s="17">
        <f t="shared" si="218"/>
        <v>8.1671410587570694</v>
      </c>
      <c r="AA539" s="16">
        <f t="shared" si="219"/>
        <v>4.251964092423588E-2</v>
      </c>
      <c r="AB539" s="16">
        <f t="shared" si="220"/>
        <v>3.2858941242929873E-2</v>
      </c>
      <c r="AC539" s="16">
        <f t="shared" si="203"/>
        <v>129.24102035874151</v>
      </c>
      <c r="AD539" s="17">
        <f t="shared" si="204"/>
        <v>7.2614875235588272</v>
      </c>
      <c r="AE539" s="17">
        <f t="shared" si="205"/>
        <v>8.1701647676107392</v>
      </c>
      <c r="AF539" s="16">
        <f t="shared" si="221"/>
        <v>3.8512476441172616E-2</v>
      </c>
      <c r="AG539" s="16">
        <f t="shared" si="222"/>
        <v>2.9835232389260113E-2</v>
      </c>
    </row>
    <row r="540" spans="1:33" x14ac:dyDescent="0.25">
      <c r="A540" s="11" t="s">
        <v>24</v>
      </c>
      <c r="B540" s="12">
        <v>319709</v>
      </c>
      <c r="C540" s="11">
        <v>5</v>
      </c>
      <c r="D540" s="27">
        <v>4.8</v>
      </c>
      <c r="E540" s="27">
        <v>5.3</v>
      </c>
      <c r="F540" s="11">
        <v>2006</v>
      </c>
      <c r="G540" s="11" t="s">
        <v>8</v>
      </c>
      <c r="H540" s="14" t="str">
        <f>VLOOKUP(A540,'Data Key'!$A$1:$B$500,2,FALSE)</f>
        <v>Wisconsin</v>
      </c>
      <c r="I540" s="14" t="str">
        <f t="shared" si="206"/>
        <v>WI-Wisconsin</v>
      </c>
      <c r="J540" s="15">
        <f t="shared" si="207"/>
        <v>1599</v>
      </c>
      <c r="K540" s="15">
        <f t="shared" si="208"/>
        <v>318110</v>
      </c>
      <c r="L540" s="16">
        <f t="shared" si="200"/>
        <v>2.4452805338496771E-4</v>
      </c>
      <c r="M540" s="17">
        <f t="shared" si="209"/>
        <v>4.7568951158095185</v>
      </c>
      <c r="N540" s="17">
        <f t="shared" si="210"/>
        <v>5.2459512225794533</v>
      </c>
      <c r="O540" s="16">
        <f t="shared" si="211"/>
        <v>4.3104884190481307E-2</v>
      </c>
      <c r="P540" s="16">
        <f t="shared" si="212"/>
        <v>5.4048777420546479E-2</v>
      </c>
      <c r="Q540" s="16">
        <f t="shared" si="223"/>
        <v>1521</v>
      </c>
      <c r="R540" s="16">
        <f t="shared" si="224"/>
        <v>1677</v>
      </c>
      <c r="S540" s="17">
        <f t="shared" si="213"/>
        <v>4.7574513072825599</v>
      </c>
      <c r="T540" s="17">
        <f t="shared" si="214"/>
        <v>5.2453950311064128</v>
      </c>
      <c r="U540" s="16">
        <f t="shared" si="215"/>
        <v>4.2548692717439884E-2</v>
      </c>
      <c r="V540" s="16">
        <f t="shared" si="216"/>
        <v>5.4604968893587014E-2</v>
      </c>
      <c r="W540" s="16">
        <f t="shared" si="201"/>
        <v>5.0073707459027637E-3</v>
      </c>
      <c r="X540" s="16">
        <f t="shared" si="202"/>
        <v>2.4474347831625998E-4</v>
      </c>
      <c r="Y540" s="17">
        <f t="shared" si="217"/>
        <v>4.7626272675865033</v>
      </c>
      <c r="Z540" s="17">
        <f t="shared" si="218"/>
        <v>5.2521142242190244</v>
      </c>
      <c r="AA540" s="16">
        <f t="shared" si="219"/>
        <v>3.7372732413496479E-2</v>
      </c>
      <c r="AB540" s="16">
        <f t="shared" si="220"/>
        <v>4.7885775780975415E-2</v>
      </c>
      <c r="AC540" s="16">
        <f t="shared" si="203"/>
        <v>156.37850403462537</v>
      </c>
      <c r="AD540" s="17">
        <f t="shared" si="204"/>
        <v>4.7643737750497213</v>
      </c>
      <c r="AE540" s="17">
        <f t="shared" si="205"/>
        <v>5.2534955235571763</v>
      </c>
      <c r="AF540" s="16">
        <f t="shared" si="221"/>
        <v>3.5626224950278562E-2</v>
      </c>
      <c r="AG540" s="16">
        <f t="shared" si="222"/>
        <v>4.6504476442823517E-2</v>
      </c>
    </row>
    <row r="541" spans="1:33" x14ac:dyDescent="0.25">
      <c r="A541" s="11" t="s">
        <v>40</v>
      </c>
      <c r="B541" s="12">
        <v>34167</v>
      </c>
      <c r="C541" s="11">
        <v>5</v>
      </c>
      <c r="D541" s="27">
        <v>4.3</v>
      </c>
      <c r="E541" s="27">
        <v>5.8</v>
      </c>
      <c r="F541" s="11">
        <v>2006</v>
      </c>
      <c r="G541" s="11" t="s">
        <v>8</v>
      </c>
      <c r="H541" s="14" t="str">
        <f>VLOOKUP(A541,'Data Key'!$A$1:$B$500,2,FALSE)</f>
        <v>Wyoming</v>
      </c>
      <c r="I541" s="14" t="str">
        <f t="shared" si="206"/>
        <v>WY-Wyoming</v>
      </c>
      <c r="J541" s="15">
        <f t="shared" si="207"/>
        <v>171</v>
      </c>
      <c r="K541" s="15">
        <f t="shared" si="208"/>
        <v>33996</v>
      </c>
      <c r="L541" s="16">
        <f t="shared" si="200"/>
        <v>7.4825527122828351E-4</v>
      </c>
      <c r="M541" s="17">
        <f t="shared" si="209"/>
        <v>4.2565739499500461</v>
      </c>
      <c r="N541" s="17">
        <f t="shared" si="210"/>
        <v>5.7530844924066136</v>
      </c>
      <c r="O541" s="16">
        <f t="shared" si="211"/>
        <v>4.3426050049953702E-2</v>
      </c>
      <c r="P541" s="16">
        <f t="shared" si="212"/>
        <v>4.6915507593386252E-2</v>
      </c>
      <c r="Q541" s="16">
        <f t="shared" si="223"/>
        <v>146</v>
      </c>
      <c r="R541" s="16">
        <f t="shared" si="224"/>
        <v>197</v>
      </c>
      <c r="S541" s="17">
        <f t="shared" si="213"/>
        <v>4.273129042643486</v>
      </c>
      <c r="T541" s="17">
        <f t="shared" si="214"/>
        <v>5.765797406854567</v>
      </c>
      <c r="U541" s="16">
        <f t="shared" si="215"/>
        <v>2.6870957356513792E-2</v>
      </c>
      <c r="V541" s="16">
        <f t="shared" si="216"/>
        <v>3.4202593145432836E-2</v>
      </c>
      <c r="W541" s="16">
        <f t="shared" si="201"/>
        <v>5.0604761846071E-3</v>
      </c>
      <c r="X541" s="16">
        <f t="shared" si="202"/>
        <v>7.5439493522725721E-4</v>
      </c>
      <c r="Y541" s="17">
        <f t="shared" si="217"/>
        <v>4.3060812493798428</v>
      </c>
      <c r="Z541" s="17">
        <f t="shared" si="218"/>
        <v>5.8148711198343568</v>
      </c>
      <c r="AA541" s="16">
        <f t="shared" si="219"/>
        <v>6.0812493798430012E-3</v>
      </c>
      <c r="AB541" s="16">
        <f t="shared" si="220"/>
        <v>1.4871119834356961E-2</v>
      </c>
      <c r="AC541" s="16">
        <f t="shared" si="203"/>
        <v>51.201152665827344</v>
      </c>
      <c r="AD541" s="17">
        <f t="shared" si="204"/>
        <v>4.3259149253193412</v>
      </c>
      <c r="AE541" s="17">
        <f t="shared" si="205"/>
        <v>5.8243021607501664</v>
      </c>
      <c r="AF541" s="16">
        <f t="shared" si="221"/>
        <v>2.5914925319341364E-2</v>
      </c>
      <c r="AG541" s="16">
        <f t="shared" si="222"/>
        <v>2.4302160750166557E-2</v>
      </c>
    </row>
    <row r="542" spans="1:33" x14ac:dyDescent="0.25">
      <c r="A542" s="11" t="s">
        <v>17</v>
      </c>
      <c r="B542" s="12">
        <v>321738</v>
      </c>
      <c r="C542" s="11">
        <v>21.3</v>
      </c>
      <c r="D542" s="27">
        <v>20.8</v>
      </c>
      <c r="E542" s="27">
        <v>21.8</v>
      </c>
      <c r="F542" s="11">
        <v>2007</v>
      </c>
      <c r="G542" s="11" t="s">
        <v>8</v>
      </c>
      <c r="H542" s="14" t="str">
        <f>VLOOKUP(A542,'Data Key'!$A$1:$B$500,2,FALSE)</f>
        <v>Alabama</v>
      </c>
      <c r="I542" s="14" t="str">
        <f t="shared" si="206"/>
        <v>AL-Alabama</v>
      </c>
      <c r="J542" s="15">
        <f t="shared" si="207"/>
        <v>6853</v>
      </c>
      <c r="K542" s="15">
        <f t="shared" si="208"/>
        <v>314885</v>
      </c>
      <c r="L542" s="16">
        <f t="shared" si="200"/>
        <v>4.9889701635407553E-4</v>
      </c>
      <c r="M542" s="17">
        <f t="shared" si="209"/>
        <v>20.801042686136771</v>
      </c>
      <c r="N542" s="17">
        <f t="shared" si="210"/>
        <v>21.798836718844925</v>
      </c>
      <c r="O542" s="16">
        <f t="shared" si="211"/>
        <v>1.0426861367704987E-3</v>
      </c>
      <c r="P542" s="16">
        <f t="shared" si="212"/>
        <v>1.1632811550761346E-3</v>
      </c>
      <c r="Q542" s="16">
        <f t="shared" si="223"/>
        <v>6693</v>
      </c>
      <c r="R542" s="16">
        <f t="shared" si="224"/>
        <v>7014</v>
      </c>
      <c r="S542" s="17">
        <f t="shared" si="213"/>
        <v>20.802640657926634</v>
      </c>
      <c r="T542" s="17">
        <f t="shared" si="214"/>
        <v>21.800346866083583</v>
      </c>
      <c r="U542" s="16">
        <f t="shared" si="215"/>
        <v>2.6406579266335939E-3</v>
      </c>
      <c r="V542" s="16">
        <f t="shared" si="216"/>
        <v>3.4686608358214244E-4</v>
      </c>
      <c r="W542" s="16">
        <f t="shared" si="201"/>
        <v>2.1305655174748851E-2</v>
      </c>
      <c r="X542" s="16">
        <f t="shared" si="202"/>
        <v>4.9899224431725509E-4</v>
      </c>
      <c r="Y542" s="17">
        <f t="shared" si="217"/>
        <v>20.806662930431596</v>
      </c>
      <c r="Z542" s="17">
        <f t="shared" si="218"/>
        <v>21.804647419066104</v>
      </c>
      <c r="AA542" s="16">
        <f t="shared" si="219"/>
        <v>6.6629304315952709E-3</v>
      </c>
      <c r="AB542" s="16">
        <f t="shared" si="220"/>
        <v>4.6474190661029979E-3</v>
      </c>
      <c r="AC542" s="16">
        <f t="shared" si="203"/>
        <v>321.03978357232722</v>
      </c>
      <c r="AD542" s="17">
        <f t="shared" si="204"/>
        <v>20.80830024241984</v>
      </c>
      <c r="AE542" s="17">
        <f t="shared" si="205"/>
        <v>21.806118188996788</v>
      </c>
      <c r="AF542" s="16">
        <f t="shared" si="221"/>
        <v>8.3002424198390656E-3</v>
      </c>
      <c r="AG542" s="16">
        <f t="shared" si="222"/>
        <v>6.1181889967869552E-3</v>
      </c>
    </row>
    <row r="543" spans="1:33" x14ac:dyDescent="0.25">
      <c r="A543" s="11" t="s">
        <v>41</v>
      </c>
      <c r="B543" s="12">
        <v>55320</v>
      </c>
      <c r="C543" s="11">
        <v>7.1</v>
      </c>
      <c r="D543" s="27">
        <v>6.5</v>
      </c>
      <c r="E543" s="27">
        <v>7.9</v>
      </c>
      <c r="F543" s="11">
        <v>2007</v>
      </c>
      <c r="G543" s="11" t="s">
        <v>8</v>
      </c>
      <c r="H543" s="14" t="str">
        <f>VLOOKUP(A543,'Data Key'!$A$1:$B$500,2,FALSE)</f>
        <v>Alaska</v>
      </c>
      <c r="I543" s="14" t="str">
        <f t="shared" si="206"/>
        <v>AK-Alaska</v>
      </c>
      <c r="J543" s="15">
        <f t="shared" si="207"/>
        <v>393</v>
      </c>
      <c r="K543" s="15">
        <f t="shared" si="208"/>
        <v>54927</v>
      </c>
      <c r="L543" s="16">
        <f t="shared" si="200"/>
        <v>6.9986463516672414E-4</v>
      </c>
      <c r="M543" s="17">
        <f t="shared" si="209"/>
        <v>6.4042568398875055</v>
      </c>
      <c r="N543" s="17">
        <f t="shared" si="210"/>
        <v>7.8039861102209542</v>
      </c>
      <c r="O543" s="16">
        <f t="shared" si="211"/>
        <v>9.5743160112494508E-2</v>
      </c>
      <c r="P543" s="16">
        <f t="shared" si="212"/>
        <v>9.6013889779046124E-2</v>
      </c>
      <c r="Q543" s="16">
        <f t="shared" si="223"/>
        <v>355</v>
      </c>
      <c r="R543" s="16">
        <f t="shared" si="224"/>
        <v>432</v>
      </c>
      <c r="S543" s="17">
        <f t="shared" si="213"/>
        <v>6.4172089660159077</v>
      </c>
      <c r="T543" s="17">
        <f t="shared" si="214"/>
        <v>7.809110629067245</v>
      </c>
      <c r="U543" s="16">
        <f t="shared" si="215"/>
        <v>8.2791033984092266E-2</v>
      </c>
      <c r="V543" s="16">
        <f t="shared" si="216"/>
        <v>9.0889370932755398E-2</v>
      </c>
      <c r="W543" s="16">
        <f t="shared" si="201"/>
        <v>7.1383461270363739E-3</v>
      </c>
      <c r="X543" s="16">
        <f t="shared" si="202"/>
        <v>7.023462348156685E-4</v>
      </c>
      <c r="Y543" s="17">
        <f t="shared" si="217"/>
        <v>6.435999892220706</v>
      </c>
      <c r="Z543" s="17">
        <f t="shared" si="218"/>
        <v>7.8406923618520432</v>
      </c>
      <c r="AA543" s="16">
        <f t="shared" si="219"/>
        <v>6.4000107779293991E-2</v>
      </c>
      <c r="AB543" s="16">
        <f t="shared" si="220"/>
        <v>5.9307638147957142E-2</v>
      </c>
      <c r="AC543" s="16">
        <f t="shared" si="203"/>
        <v>77.479391239462402</v>
      </c>
      <c r="AD543" s="17">
        <f t="shared" si="204"/>
        <v>6.4471487226009963</v>
      </c>
      <c r="AE543" s="17">
        <f t="shared" si="205"/>
        <v>7.8476189212789533</v>
      </c>
      <c r="AF543" s="16">
        <f t="shared" si="221"/>
        <v>5.2851277399003749E-2</v>
      </c>
      <c r="AG543" s="16">
        <f t="shared" si="222"/>
        <v>5.2381078721047025E-2</v>
      </c>
    </row>
    <row r="544" spans="1:33" x14ac:dyDescent="0.25">
      <c r="A544" s="11" t="s">
        <v>11</v>
      </c>
      <c r="B544" s="12">
        <v>479757</v>
      </c>
      <c r="C544" s="11">
        <v>8.6</v>
      </c>
      <c r="D544" s="27">
        <v>8.3000000000000007</v>
      </c>
      <c r="E544" s="27">
        <v>8.9</v>
      </c>
      <c r="F544" s="11">
        <v>2007</v>
      </c>
      <c r="G544" s="11" t="s">
        <v>8</v>
      </c>
      <c r="H544" s="14" t="str">
        <f>VLOOKUP(A544,'Data Key'!$A$1:$B$500,2,FALSE)</f>
        <v>Arizona</v>
      </c>
      <c r="I544" s="14" t="str">
        <f t="shared" si="206"/>
        <v>AZ-Arizona</v>
      </c>
      <c r="J544" s="15">
        <f t="shared" si="207"/>
        <v>4126</v>
      </c>
      <c r="K544" s="15">
        <f t="shared" si="208"/>
        <v>475631</v>
      </c>
      <c r="L544" s="16">
        <f t="shared" si="200"/>
        <v>2.6128579462801138E-4</v>
      </c>
      <c r="M544" s="17">
        <f t="shared" si="209"/>
        <v>8.3389013834642327</v>
      </c>
      <c r="N544" s="17">
        <f t="shared" si="210"/>
        <v>8.8614729727202537</v>
      </c>
      <c r="O544" s="16">
        <f t="shared" si="211"/>
        <v>3.8901383464231998E-2</v>
      </c>
      <c r="P544" s="16">
        <f t="shared" si="212"/>
        <v>3.8527027279746662E-2</v>
      </c>
      <c r="Q544" s="16">
        <f t="shared" si="223"/>
        <v>4001</v>
      </c>
      <c r="R544" s="16">
        <f t="shared" si="224"/>
        <v>4252</v>
      </c>
      <c r="S544" s="17">
        <f t="shared" si="213"/>
        <v>8.3396386087123275</v>
      </c>
      <c r="T544" s="17">
        <f t="shared" si="214"/>
        <v>8.8628201360271976</v>
      </c>
      <c r="U544" s="16">
        <f t="shared" si="215"/>
        <v>3.9638608712326828E-2</v>
      </c>
      <c r="V544" s="16">
        <f t="shared" si="216"/>
        <v>3.7179863972802707E-2</v>
      </c>
      <c r="W544" s="16">
        <f t="shared" si="201"/>
        <v>8.604121830490535E-3</v>
      </c>
      <c r="X544" s="16">
        <f t="shared" si="202"/>
        <v>2.6137360985572757E-4</v>
      </c>
      <c r="Y544" s="17">
        <f t="shared" si="217"/>
        <v>8.3427482206348085</v>
      </c>
      <c r="Z544" s="17">
        <f t="shared" si="218"/>
        <v>8.8654954403462618</v>
      </c>
      <c r="AA544" s="16">
        <f t="shared" si="219"/>
        <v>4.2748220634807765E-2</v>
      </c>
      <c r="AB544" s="16">
        <f t="shared" si="220"/>
        <v>3.4504559653738553E-2</v>
      </c>
      <c r="AC544" s="16">
        <f t="shared" si="203"/>
        <v>250.72174892935101</v>
      </c>
      <c r="AD544" s="17">
        <f t="shared" si="204"/>
        <v>8.343865336682061</v>
      </c>
      <c r="AE544" s="17">
        <f t="shared" si="205"/>
        <v>8.8664626961642874</v>
      </c>
      <c r="AF544" s="16">
        <f t="shared" si="221"/>
        <v>4.3865336682060274E-2</v>
      </c>
      <c r="AG544" s="16">
        <f t="shared" si="222"/>
        <v>3.3537303835712962E-2</v>
      </c>
    </row>
    <row r="545" spans="1:33" x14ac:dyDescent="0.25">
      <c r="A545" s="11" t="s">
        <v>18</v>
      </c>
      <c r="B545" s="12">
        <v>330340</v>
      </c>
      <c r="C545" s="11">
        <v>5.4</v>
      </c>
      <c r="D545" s="27">
        <v>5.0999999999999996</v>
      </c>
      <c r="E545" s="27">
        <v>5.6</v>
      </c>
      <c r="F545" s="11">
        <v>2007</v>
      </c>
      <c r="G545" s="11" t="s">
        <v>8</v>
      </c>
      <c r="H545" s="14" t="str">
        <f>VLOOKUP(A545,'Data Key'!$A$1:$B$500,2,FALSE)</f>
        <v>Arkansas</v>
      </c>
      <c r="I545" s="14" t="str">
        <f t="shared" si="206"/>
        <v>AR-Arkansas</v>
      </c>
      <c r="J545" s="15">
        <f t="shared" si="207"/>
        <v>1784</v>
      </c>
      <c r="K545" s="15">
        <f t="shared" si="208"/>
        <v>328556</v>
      </c>
      <c r="L545" s="16">
        <f t="shared" si="200"/>
        <v>2.499242920927474E-4</v>
      </c>
      <c r="M545" s="17">
        <f t="shared" si="209"/>
        <v>5.1505721661018402</v>
      </c>
      <c r="N545" s="17">
        <f t="shared" si="210"/>
        <v>5.6504207502873349</v>
      </c>
      <c r="O545" s="16">
        <f t="shared" si="211"/>
        <v>5.0572166101840565E-2</v>
      </c>
      <c r="P545" s="16">
        <f t="shared" si="212"/>
        <v>5.0420750287335281E-2</v>
      </c>
      <c r="Q545" s="16">
        <f t="shared" si="223"/>
        <v>1702</v>
      </c>
      <c r="R545" s="16">
        <f t="shared" si="224"/>
        <v>1867</v>
      </c>
      <c r="S545" s="17">
        <f t="shared" si="213"/>
        <v>5.1522673609008898</v>
      </c>
      <c r="T545" s="17">
        <f t="shared" si="214"/>
        <v>5.6517527396016227</v>
      </c>
      <c r="U545" s="16">
        <f t="shared" si="215"/>
        <v>5.2267360900890125E-2</v>
      </c>
      <c r="V545" s="16">
        <f t="shared" si="216"/>
        <v>5.1752739601623077E-2</v>
      </c>
      <c r="W545" s="16">
        <f t="shared" si="201"/>
        <v>5.4062479915581319E-3</v>
      </c>
      <c r="X545" s="16">
        <f t="shared" si="202"/>
        <v>2.5012129993367025E-4</v>
      </c>
      <c r="Y545" s="17">
        <f t="shared" si="217"/>
        <v>5.1561266916244612</v>
      </c>
      <c r="Z545" s="17">
        <f t="shared" si="218"/>
        <v>5.6563692914918029</v>
      </c>
      <c r="AA545" s="16">
        <f t="shared" si="219"/>
        <v>5.61266916244616E-2</v>
      </c>
      <c r="AB545" s="16">
        <f t="shared" si="220"/>
        <v>5.6369291491803253E-2</v>
      </c>
      <c r="AC545" s="16">
        <f t="shared" si="203"/>
        <v>165.14165157281863</v>
      </c>
      <c r="AD545" s="17">
        <f t="shared" si="204"/>
        <v>5.1578073806359503</v>
      </c>
      <c r="AE545" s="17">
        <f t="shared" si="205"/>
        <v>5.6577157513915308</v>
      </c>
      <c r="AF545" s="16">
        <f t="shared" si="221"/>
        <v>5.78073806359507E-2</v>
      </c>
      <c r="AG545" s="16">
        <f t="shared" si="222"/>
        <v>5.7715751391531178E-2</v>
      </c>
    </row>
    <row r="546" spans="1:33" x14ac:dyDescent="0.25">
      <c r="A546" s="11" t="s">
        <v>42</v>
      </c>
      <c r="B546" s="12">
        <v>2767175</v>
      </c>
      <c r="C546" s="11">
        <v>3.6</v>
      </c>
      <c r="D546" s="27">
        <v>3.5</v>
      </c>
      <c r="E546" s="27">
        <v>3.7</v>
      </c>
      <c r="F546" s="11">
        <v>2007</v>
      </c>
      <c r="G546" s="11" t="s">
        <v>8</v>
      </c>
      <c r="H546" s="14" t="str">
        <f>VLOOKUP(A546,'Data Key'!$A$1:$B$500,2,FALSE)</f>
        <v>California</v>
      </c>
      <c r="I546" s="14" t="str">
        <f t="shared" si="206"/>
        <v>CA-California</v>
      </c>
      <c r="J546" s="15">
        <f t="shared" si="207"/>
        <v>9962</v>
      </c>
      <c r="K546" s="15">
        <f t="shared" si="208"/>
        <v>2757213</v>
      </c>
      <c r="L546" s="16">
        <f t="shared" si="200"/>
        <v>7.0566987912307083E-5</v>
      </c>
      <c r="M546" s="17">
        <f t="shared" si="209"/>
        <v>3.5294944465831617</v>
      </c>
      <c r="N546" s="17">
        <f t="shared" si="210"/>
        <v>3.6706284224077761</v>
      </c>
      <c r="O546" s="16">
        <f t="shared" si="211"/>
        <v>2.9494446583161693E-2</v>
      </c>
      <c r="P546" s="16">
        <f t="shared" si="212"/>
        <v>2.9371577592224085E-2</v>
      </c>
      <c r="Q546" s="16">
        <f t="shared" si="223"/>
        <v>9767</v>
      </c>
      <c r="R546" s="16">
        <f t="shared" si="224"/>
        <v>10158</v>
      </c>
      <c r="S546" s="17">
        <f t="shared" si="213"/>
        <v>3.5295924543984389</v>
      </c>
      <c r="T546" s="17">
        <f t="shared" si="214"/>
        <v>3.6708917939776127</v>
      </c>
      <c r="U546" s="16">
        <f t="shared" si="215"/>
        <v>2.9592454398438939E-2</v>
      </c>
      <c r="V546" s="16">
        <f t="shared" si="216"/>
        <v>2.9108206022387506E-2</v>
      </c>
      <c r="W546" s="16">
        <f t="shared" si="201"/>
        <v>3.6007505478603242E-3</v>
      </c>
      <c r="X546" s="16">
        <f t="shared" si="202"/>
        <v>7.057703238162944E-5</v>
      </c>
      <c r="Y546" s="17">
        <f t="shared" si="217"/>
        <v>3.5301735154786944</v>
      </c>
      <c r="Z546" s="17">
        <f t="shared" si="218"/>
        <v>3.6713275802419538</v>
      </c>
      <c r="AA546" s="16">
        <f t="shared" si="219"/>
        <v>3.0173515478694402E-2</v>
      </c>
      <c r="AB546" s="16">
        <f t="shared" si="220"/>
        <v>2.8672419758046352E-2</v>
      </c>
      <c r="AC546" s="16">
        <f t="shared" si="203"/>
        <v>390.5515367577587</v>
      </c>
      <c r="AD546" s="17">
        <f t="shared" si="204"/>
        <v>3.530362698162762</v>
      </c>
      <c r="AE546" s="17">
        <f t="shared" si="205"/>
        <v>3.6714997764413253</v>
      </c>
      <c r="AF546" s="16">
        <f t="shared" si="221"/>
        <v>3.0362698162762047E-2</v>
      </c>
      <c r="AG546" s="16">
        <f t="shared" si="222"/>
        <v>2.8500223558674875E-2</v>
      </c>
    </row>
    <row r="547" spans="1:33" x14ac:dyDescent="0.25">
      <c r="A547" s="11" t="s">
        <v>19</v>
      </c>
      <c r="B547" s="12">
        <v>206913</v>
      </c>
      <c r="C547" s="11">
        <v>4.8</v>
      </c>
      <c r="D547" s="27">
        <v>4.5</v>
      </c>
      <c r="E547" s="27">
        <v>5.0999999999999996</v>
      </c>
      <c r="F547" s="11">
        <v>2007</v>
      </c>
      <c r="G547" s="11" t="s">
        <v>8</v>
      </c>
      <c r="H547" s="14" t="str">
        <f>VLOOKUP(A547,'Data Key'!$A$1:$B$500,2,FALSE)</f>
        <v>Colorado</v>
      </c>
      <c r="I547" s="14" t="str">
        <f t="shared" si="206"/>
        <v>CO-Colorado</v>
      </c>
      <c r="J547" s="15">
        <f t="shared" si="207"/>
        <v>993</v>
      </c>
      <c r="K547" s="15">
        <f t="shared" si="208"/>
        <v>205920</v>
      </c>
      <c r="L547" s="16">
        <f t="shared" si="200"/>
        <v>2.9777642646625329E-4</v>
      </c>
      <c r="M547" s="17">
        <f t="shared" si="209"/>
        <v>4.5013420436153755</v>
      </c>
      <c r="N547" s="17">
        <f t="shared" si="210"/>
        <v>5.096894896547882</v>
      </c>
      <c r="O547" s="16">
        <f t="shared" si="211"/>
        <v>1.3420436153754878E-3</v>
      </c>
      <c r="P547" s="16">
        <f t="shared" si="212"/>
        <v>3.1051034521176746E-3</v>
      </c>
      <c r="Q547" s="16">
        <f t="shared" si="223"/>
        <v>932</v>
      </c>
      <c r="R547" s="16">
        <f t="shared" si="224"/>
        <v>1055</v>
      </c>
      <c r="S547" s="17">
        <f t="shared" si="213"/>
        <v>4.5043085741350231</v>
      </c>
      <c r="T547" s="17">
        <f t="shared" si="214"/>
        <v>5.0987613151421129</v>
      </c>
      <c r="U547" s="16">
        <f t="shared" si="215"/>
        <v>4.3085741350230577E-3</v>
      </c>
      <c r="V547" s="16">
        <f t="shared" si="216"/>
        <v>1.238684857886696E-3</v>
      </c>
      <c r="W547" s="16">
        <f t="shared" si="201"/>
        <v>4.8083119885065032E-3</v>
      </c>
      <c r="X547" s="16">
        <f t="shared" si="202"/>
        <v>2.9819911401755519E-4</v>
      </c>
      <c r="Y547" s="17">
        <f t="shared" si="217"/>
        <v>4.5101128744889483</v>
      </c>
      <c r="Z547" s="17">
        <f t="shared" si="218"/>
        <v>5.1065111025240579</v>
      </c>
      <c r="AA547" s="16">
        <f t="shared" si="219"/>
        <v>1.0112874488948265E-2</v>
      </c>
      <c r="AB547" s="16">
        <f t="shared" si="220"/>
        <v>6.5111025240582876E-3</v>
      </c>
      <c r="AC547" s="16">
        <f t="shared" si="203"/>
        <v>123.25662570936578</v>
      </c>
      <c r="AD547" s="17">
        <f t="shared" si="204"/>
        <v>4.5128874477890282</v>
      </c>
      <c r="AE547" s="17">
        <f t="shared" si="205"/>
        <v>5.1085693886130459</v>
      </c>
      <c r="AF547" s="16">
        <f t="shared" si="221"/>
        <v>1.2887447789028172E-2</v>
      </c>
      <c r="AG547" s="16">
        <f t="shared" si="222"/>
        <v>8.569388613046236E-3</v>
      </c>
    </row>
    <row r="548" spans="1:33" x14ac:dyDescent="0.25">
      <c r="A548" s="11" t="s">
        <v>31</v>
      </c>
      <c r="B548" s="12">
        <v>192120</v>
      </c>
      <c r="C548" s="11">
        <v>2.9</v>
      </c>
      <c r="D548" s="27">
        <v>2.7</v>
      </c>
      <c r="E548" s="27">
        <v>3.2</v>
      </c>
      <c r="F548" s="11">
        <v>2007</v>
      </c>
      <c r="G548" s="11" t="s">
        <v>8</v>
      </c>
      <c r="H548" s="14" t="str">
        <f>VLOOKUP(A548,'Data Key'!$A$1:$B$500,2,FALSE)</f>
        <v>Connecticut</v>
      </c>
      <c r="I548" s="14" t="str">
        <f t="shared" si="206"/>
        <v>CT-Connecticut</v>
      </c>
      <c r="J548" s="15">
        <f t="shared" si="207"/>
        <v>557</v>
      </c>
      <c r="K548" s="15">
        <f t="shared" si="208"/>
        <v>191563</v>
      </c>
      <c r="L548" s="16">
        <f t="shared" si="200"/>
        <v>2.4042113137935078E-4</v>
      </c>
      <c r="M548" s="17">
        <f t="shared" si="209"/>
        <v>2.6588085167572308</v>
      </c>
      <c r="N548" s="17">
        <f t="shared" si="210"/>
        <v>3.1396507795159323</v>
      </c>
      <c r="O548" s="16">
        <f t="shared" si="211"/>
        <v>4.1191483242769333E-2</v>
      </c>
      <c r="P548" s="16">
        <f t="shared" si="212"/>
        <v>6.0349220484067878E-2</v>
      </c>
      <c r="Q548" s="16">
        <f t="shared" si="223"/>
        <v>511</v>
      </c>
      <c r="R548" s="16">
        <f t="shared" si="224"/>
        <v>604</v>
      </c>
      <c r="S548" s="17">
        <f t="shared" si="213"/>
        <v>2.6597959608577972</v>
      </c>
      <c r="T548" s="17">
        <f t="shared" si="214"/>
        <v>3.1438684155735999</v>
      </c>
      <c r="U548" s="16">
        <f t="shared" si="215"/>
        <v>4.0204039142202941E-2</v>
      </c>
      <c r="V548" s="16">
        <f t="shared" si="216"/>
        <v>5.6131584426400316E-2</v>
      </c>
      <c r="W548" s="16">
        <f t="shared" si="201"/>
        <v>2.9091690295508935E-3</v>
      </c>
      <c r="X548" s="16">
        <f t="shared" si="202"/>
        <v>2.4103429767654587E-4</v>
      </c>
      <c r="Y548" s="17">
        <f t="shared" si="217"/>
        <v>2.6681347318743476</v>
      </c>
      <c r="Z548" s="17">
        <f t="shared" si="218"/>
        <v>3.1502033272274392</v>
      </c>
      <c r="AA548" s="16">
        <f t="shared" si="219"/>
        <v>3.1865268125652602E-2</v>
      </c>
      <c r="AB548" s="16">
        <f t="shared" si="220"/>
        <v>4.9796672772560946E-2</v>
      </c>
      <c r="AC548" s="16">
        <f t="shared" si="203"/>
        <v>92.417935647571525</v>
      </c>
      <c r="AD548" s="17">
        <f t="shared" si="204"/>
        <v>2.6712549451940961</v>
      </c>
      <c r="AE548" s="17">
        <f t="shared" si="205"/>
        <v>3.1522880899919019</v>
      </c>
      <c r="AF548" s="16">
        <f t="shared" si="221"/>
        <v>2.8745054805904058E-2</v>
      </c>
      <c r="AG548" s="16">
        <f t="shared" si="222"/>
        <v>4.7711910008098268E-2</v>
      </c>
    </row>
    <row r="549" spans="1:33" x14ac:dyDescent="0.25">
      <c r="A549" s="11" t="s">
        <v>43</v>
      </c>
      <c r="B549" s="12">
        <v>57971</v>
      </c>
      <c r="C549" s="11">
        <v>4.5</v>
      </c>
      <c r="D549" s="27">
        <v>4</v>
      </c>
      <c r="E549" s="27">
        <v>5</v>
      </c>
      <c r="F549" s="11">
        <v>2007</v>
      </c>
      <c r="G549" s="11" t="s">
        <v>8</v>
      </c>
      <c r="H549" s="14" t="str">
        <f>VLOOKUP(A549,'Data Key'!$A$1:$B$500,2,FALSE)</f>
        <v>Delaware</v>
      </c>
      <c r="I549" s="14" t="str">
        <f t="shared" si="206"/>
        <v>DE-Delaware</v>
      </c>
      <c r="J549" s="15">
        <f t="shared" si="207"/>
        <v>261</v>
      </c>
      <c r="K549" s="15">
        <f t="shared" si="208"/>
        <v>57710</v>
      </c>
      <c r="L549" s="16">
        <f t="shared" si="200"/>
        <v>5.4497639760940067E-4</v>
      </c>
      <c r="M549" s="17">
        <f t="shared" si="209"/>
        <v>3.9572747279533802</v>
      </c>
      <c r="N549" s="17">
        <f t="shared" si="210"/>
        <v>5.0472275231721824</v>
      </c>
      <c r="O549" s="16">
        <f t="shared" si="211"/>
        <v>4.27252720466198E-2</v>
      </c>
      <c r="P549" s="16">
        <f t="shared" si="212"/>
        <v>4.7227523172182373E-2</v>
      </c>
      <c r="Q549" s="16">
        <f t="shared" si="223"/>
        <v>230</v>
      </c>
      <c r="R549" s="16">
        <f t="shared" si="224"/>
        <v>293</v>
      </c>
      <c r="S549" s="17">
        <f t="shared" si="213"/>
        <v>3.967500991875248</v>
      </c>
      <c r="T549" s="17">
        <f t="shared" si="214"/>
        <v>5.0542512635628158</v>
      </c>
      <c r="U549" s="16">
        <f t="shared" si="215"/>
        <v>3.2499008124752038E-2</v>
      </c>
      <c r="V549" s="16">
        <f t="shared" si="216"/>
        <v>5.4251263562815843E-2</v>
      </c>
      <c r="W549" s="16">
        <f t="shared" si="201"/>
        <v>4.5350831980644326E-3</v>
      </c>
      <c r="X549" s="16">
        <f t="shared" si="202"/>
        <v>5.4791716091686803E-4</v>
      </c>
      <c r="Y549" s="17">
        <f t="shared" si="217"/>
        <v>3.9871660371475648</v>
      </c>
      <c r="Z549" s="17">
        <f t="shared" si="218"/>
        <v>5.0830003589813</v>
      </c>
      <c r="AA549" s="16">
        <f t="shared" si="219"/>
        <v>1.283396285243521E-2</v>
      </c>
      <c r="AB549" s="16">
        <f t="shared" si="220"/>
        <v>8.3000358981299982E-2</v>
      </c>
      <c r="AC549" s="16">
        <f t="shared" si="203"/>
        <v>63.242152161180755</v>
      </c>
      <c r="AD549" s="17">
        <f t="shared" si="204"/>
        <v>3.9982800728209509</v>
      </c>
      <c r="AE549" s="17">
        <f t="shared" si="205"/>
        <v>5.0891351846214974</v>
      </c>
      <c r="AF549" s="16">
        <f t="shared" si="221"/>
        <v>1.7199271790491188E-3</v>
      </c>
      <c r="AG549" s="16">
        <f t="shared" si="222"/>
        <v>8.9135184621497388E-2</v>
      </c>
    </row>
    <row r="550" spans="1:33" x14ac:dyDescent="0.25">
      <c r="A550" s="11" t="s">
        <v>58</v>
      </c>
      <c r="B550" s="12">
        <v>59545</v>
      </c>
      <c r="C550" s="11">
        <v>1.6</v>
      </c>
      <c r="D550" s="27">
        <v>1.4</v>
      </c>
      <c r="E550" s="27">
        <v>2</v>
      </c>
      <c r="F550" s="11">
        <v>2007</v>
      </c>
      <c r="G550" s="11" t="s">
        <v>8</v>
      </c>
      <c r="H550" s="14" t="str">
        <f>VLOOKUP(A550,'Data Key'!$A$1:$B$500,2,FALSE)</f>
        <v>District of Columbia</v>
      </c>
      <c r="I550" s="14" t="str">
        <f t="shared" si="206"/>
        <v>DC-District of Columbia</v>
      </c>
      <c r="J550" s="15">
        <f t="shared" si="207"/>
        <v>95</v>
      </c>
      <c r="K550" s="15">
        <f t="shared" si="208"/>
        <v>59450</v>
      </c>
      <c r="L550" s="16">
        <f t="shared" si="200"/>
        <v>3.2056630676970794E-4</v>
      </c>
      <c r="M550" s="17">
        <f t="shared" si="209"/>
        <v>1.2748657194289654</v>
      </c>
      <c r="N550" s="17">
        <f t="shared" si="210"/>
        <v>1.9159983329683814</v>
      </c>
      <c r="O550" s="16">
        <f t="shared" si="211"/>
        <v>0.12513428057103448</v>
      </c>
      <c r="P550" s="16">
        <f t="shared" si="212"/>
        <v>8.4001667031618599E-2</v>
      </c>
      <c r="Q550" s="16">
        <f t="shared" si="223"/>
        <v>77</v>
      </c>
      <c r="R550" s="16">
        <f t="shared" si="224"/>
        <v>115</v>
      </c>
      <c r="S550" s="17">
        <f t="shared" si="213"/>
        <v>1.2931396422873458</v>
      </c>
      <c r="T550" s="17">
        <f t="shared" si="214"/>
        <v>1.9313124527668151</v>
      </c>
      <c r="U550" s="16">
        <f t="shared" si="215"/>
        <v>0.10686035771265412</v>
      </c>
      <c r="V550" s="16">
        <f t="shared" si="216"/>
        <v>6.8687547233184931E-2</v>
      </c>
      <c r="W550" s="16">
        <f t="shared" si="201"/>
        <v>1.6275837956876097E-3</v>
      </c>
      <c r="X550" s="16">
        <f t="shared" si="202"/>
        <v>3.2535693732471178E-4</v>
      </c>
      <c r="Y550" s="17">
        <f t="shared" si="217"/>
        <v>1.302226858362898</v>
      </c>
      <c r="Z550" s="17">
        <f t="shared" si="218"/>
        <v>1.9529407330123214</v>
      </c>
      <c r="AA550" s="16">
        <f t="shared" si="219"/>
        <v>9.7773141637101935E-2</v>
      </c>
      <c r="AB550" s="16">
        <f t="shared" si="220"/>
        <v>4.7059266987678594E-2</v>
      </c>
      <c r="AC550" s="16">
        <f t="shared" si="203"/>
        <v>38.269096564751813</v>
      </c>
      <c r="AD550" s="17">
        <f t="shared" si="204"/>
        <v>1.314654982534089</v>
      </c>
      <c r="AE550" s="17">
        <f t="shared" si="205"/>
        <v>1.9573055467976392</v>
      </c>
      <c r="AF550" s="16">
        <f t="shared" si="221"/>
        <v>8.5345017465910944E-2</v>
      </c>
      <c r="AG550" s="16">
        <f t="shared" si="222"/>
        <v>4.269445320236076E-2</v>
      </c>
    </row>
    <row r="551" spans="1:33" x14ac:dyDescent="0.25">
      <c r="A551" s="11" t="s">
        <v>25</v>
      </c>
      <c r="B551" s="12">
        <v>1010850</v>
      </c>
      <c r="C551" s="11">
        <v>3.3</v>
      </c>
      <c r="D551" s="27">
        <v>3.2</v>
      </c>
      <c r="E551" s="27">
        <v>3.5</v>
      </c>
      <c r="F551" s="11">
        <v>2007</v>
      </c>
      <c r="G551" s="11" t="s">
        <v>8</v>
      </c>
      <c r="H551" s="14" t="str">
        <f>VLOOKUP(A551,'Data Key'!$A$1:$B$500,2,FALSE)</f>
        <v>Florida</v>
      </c>
      <c r="I551" s="14" t="str">
        <f t="shared" si="206"/>
        <v>FL-Florida</v>
      </c>
      <c r="J551" s="15">
        <f t="shared" si="207"/>
        <v>3336</v>
      </c>
      <c r="K551" s="15">
        <f t="shared" si="208"/>
        <v>1007514</v>
      </c>
      <c r="L551" s="16">
        <f t="shared" si="200"/>
        <v>1.1180380489845171E-4</v>
      </c>
      <c r="M551" s="17">
        <f t="shared" si="209"/>
        <v>3.1883891020610378</v>
      </c>
      <c r="N551" s="17">
        <f t="shared" si="210"/>
        <v>3.4119967118579417</v>
      </c>
      <c r="O551" s="16">
        <f t="shared" si="211"/>
        <v>1.1610897938962417E-2</v>
      </c>
      <c r="P551" s="16">
        <f t="shared" si="212"/>
        <v>8.8003288142058267E-2</v>
      </c>
      <c r="Q551" s="16">
        <f t="shared" si="223"/>
        <v>3223</v>
      </c>
      <c r="R551" s="16">
        <f t="shared" si="224"/>
        <v>3449</v>
      </c>
      <c r="S551" s="17">
        <f t="shared" si="213"/>
        <v>3.1884057971014492</v>
      </c>
      <c r="T551" s="17">
        <f t="shared" si="214"/>
        <v>3.4119800168175298</v>
      </c>
      <c r="U551" s="16">
        <f t="shared" si="215"/>
        <v>1.1594202898550954E-2</v>
      </c>
      <c r="V551" s="16">
        <f t="shared" si="216"/>
        <v>8.8019983182470174E-2</v>
      </c>
      <c r="W551" s="16">
        <f t="shared" si="201"/>
        <v>3.3020804714885424E-3</v>
      </c>
      <c r="X551" s="16">
        <f t="shared" si="202"/>
        <v>1.1185138329815925E-4</v>
      </c>
      <c r="Y551" s="17">
        <f t="shared" si="217"/>
        <v>3.190229088190383</v>
      </c>
      <c r="Z551" s="17">
        <f t="shared" si="218"/>
        <v>3.4139318547867017</v>
      </c>
      <c r="AA551" s="16">
        <f t="shared" si="219"/>
        <v>9.7709118096171999E-3</v>
      </c>
      <c r="AB551" s="16">
        <f t="shared" si="220"/>
        <v>8.6068145213298308E-2</v>
      </c>
      <c r="AC551" s="16">
        <f t="shared" si="203"/>
        <v>226.0495118376468</v>
      </c>
      <c r="AD551" s="17">
        <f t="shared" si="204"/>
        <v>3.1907639276878754</v>
      </c>
      <c r="AE551" s="17">
        <f t="shared" si="205"/>
        <v>3.414386277988708</v>
      </c>
      <c r="AF551" s="16">
        <f t="shared" si="221"/>
        <v>9.2360723121247545E-3</v>
      </c>
      <c r="AG551" s="16">
        <f t="shared" si="222"/>
        <v>8.5613722011292026E-2</v>
      </c>
    </row>
    <row r="552" spans="1:33" x14ac:dyDescent="0.25">
      <c r="A552" s="11" t="s">
        <v>12</v>
      </c>
      <c r="B552" s="12">
        <v>651351</v>
      </c>
      <c r="C552" s="11">
        <v>4.5999999999999996</v>
      </c>
      <c r="D552" s="27">
        <v>4.4000000000000004</v>
      </c>
      <c r="E552" s="27">
        <v>4.7</v>
      </c>
      <c r="F552" s="11">
        <v>2007</v>
      </c>
      <c r="G552" s="11" t="s">
        <v>8</v>
      </c>
      <c r="H552" s="14" t="str">
        <f>VLOOKUP(A552,'Data Key'!$A$1:$B$500,2,FALSE)</f>
        <v>Georgia</v>
      </c>
      <c r="I552" s="14" t="str">
        <f t="shared" si="206"/>
        <v>GA-Georgia</v>
      </c>
      <c r="J552" s="15">
        <f t="shared" si="207"/>
        <v>2996</v>
      </c>
      <c r="K552" s="15">
        <f t="shared" si="208"/>
        <v>648355</v>
      </c>
      <c r="L552" s="16">
        <f t="shared" si="200"/>
        <v>1.6432468232584264E-4</v>
      </c>
      <c r="M552" s="17">
        <f t="shared" si="209"/>
        <v>4.4353458486167678</v>
      </c>
      <c r="N552" s="17">
        <f t="shared" si="210"/>
        <v>4.7639952132684531</v>
      </c>
      <c r="O552" s="16">
        <f t="shared" si="211"/>
        <v>3.5345848616767483E-2</v>
      </c>
      <c r="P552" s="16">
        <f t="shared" si="212"/>
        <v>6.3995213268452922E-2</v>
      </c>
      <c r="Q552" s="16">
        <f t="shared" si="223"/>
        <v>2890</v>
      </c>
      <c r="R552" s="16">
        <f t="shared" si="224"/>
        <v>3104</v>
      </c>
      <c r="S552" s="17">
        <f t="shared" si="213"/>
        <v>4.4369318539466436</v>
      </c>
      <c r="T552" s="17">
        <f t="shared" si="214"/>
        <v>4.7654797490139726</v>
      </c>
      <c r="U552" s="16">
        <f t="shared" si="215"/>
        <v>3.6931853946643223E-2</v>
      </c>
      <c r="V552" s="16">
        <f t="shared" si="216"/>
        <v>6.5479749013972466E-2</v>
      </c>
      <c r="W552" s="16">
        <f t="shared" si="201"/>
        <v>4.6025922256077659E-3</v>
      </c>
      <c r="X552" s="16">
        <f t="shared" si="202"/>
        <v>1.6440210071006894E-4</v>
      </c>
      <c r="Y552" s="17">
        <f t="shared" si="217"/>
        <v>4.4381901248976972</v>
      </c>
      <c r="Z552" s="17">
        <f t="shared" si="218"/>
        <v>4.7669943263178345</v>
      </c>
      <c r="AA552" s="16">
        <f t="shared" si="219"/>
        <v>3.8190124897696798E-2</v>
      </c>
      <c r="AB552" s="16">
        <f t="shared" si="220"/>
        <v>6.6994326317834307E-2</v>
      </c>
      <c r="AC552" s="16">
        <f t="shared" si="203"/>
        <v>214.08277940840676</v>
      </c>
      <c r="AD552" s="17">
        <f t="shared" si="204"/>
        <v>4.4390233336262677</v>
      </c>
      <c r="AE552" s="17">
        <f t="shared" si="205"/>
        <v>4.7676963790724827</v>
      </c>
      <c r="AF552" s="16">
        <f t="shared" si="221"/>
        <v>3.9023333626267309E-2</v>
      </c>
      <c r="AG552" s="16">
        <f t="shared" si="222"/>
        <v>6.7696379072482493E-2</v>
      </c>
    </row>
    <row r="553" spans="1:33" x14ac:dyDescent="0.25">
      <c r="A553" s="11" t="s">
        <v>56</v>
      </c>
      <c r="B553" s="12">
        <v>81478</v>
      </c>
      <c r="C553" s="11">
        <v>2.1</v>
      </c>
      <c r="D553" s="27">
        <v>1.8</v>
      </c>
      <c r="E553" s="27">
        <v>2.4</v>
      </c>
      <c r="F553" s="11">
        <v>2007</v>
      </c>
      <c r="G553" s="11" t="s">
        <v>8</v>
      </c>
      <c r="H553" s="14" t="str">
        <f>VLOOKUP(A553,'Data Key'!$A$1:$B$500,2,FALSE)</f>
        <v>Hawaii</v>
      </c>
      <c r="I553" s="14" t="str">
        <f t="shared" si="206"/>
        <v>HI-Hawaii</v>
      </c>
      <c r="J553" s="15">
        <f t="shared" si="207"/>
        <v>171</v>
      </c>
      <c r="K553" s="15">
        <f t="shared" si="208"/>
        <v>81307</v>
      </c>
      <c r="L553" s="16">
        <f t="shared" si="200"/>
        <v>3.1423139592042415E-4</v>
      </c>
      <c r="M553" s="17">
        <f t="shared" si="209"/>
        <v>1.7844946405556796</v>
      </c>
      <c r="N553" s="17">
        <f t="shared" si="210"/>
        <v>2.4129574323965279</v>
      </c>
      <c r="O553" s="16">
        <f t="shared" si="211"/>
        <v>1.550535944432041E-2</v>
      </c>
      <c r="P553" s="16">
        <f t="shared" si="212"/>
        <v>1.2957432396528024E-2</v>
      </c>
      <c r="Q553" s="16">
        <f t="shared" si="223"/>
        <v>146</v>
      </c>
      <c r="R553" s="16">
        <f t="shared" si="224"/>
        <v>197</v>
      </c>
      <c r="S553" s="17">
        <f t="shared" si="213"/>
        <v>1.7918947445936326</v>
      </c>
      <c r="T553" s="17">
        <f t="shared" si="214"/>
        <v>2.4178305800338742</v>
      </c>
      <c r="U553" s="16">
        <f t="shared" si="215"/>
        <v>8.1052554063674176E-3</v>
      </c>
      <c r="V553" s="16">
        <f t="shared" si="216"/>
        <v>1.7830580033874277E-2</v>
      </c>
      <c r="W553" s="16">
        <f t="shared" si="201"/>
        <v>2.1221995761808816E-3</v>
      </c>
      <c r="X553" s="16">
        <f t="shared" si="202"/>
        <v>3.1684327086393027E-4</v>
      </c>
      <c r="Y553" s="17">
        <f t="shared" si="217"/>
        <v>1.8053563053169512</v>
      </c>
      <c r="Z553" s="17">
        <f t="shared" si="218"/>
        <v>2.4390428470448118</v>
      </c>
      <c r="AA553" s="16">
        <f t="shared" si="219"/>
        <v>5.3563053169511932E-3</v>
      </c>
      <c r="AB553" s="16">
        <f t="shared" si="220"/>
        <v>3.9042847044811868E-2</v>
      </c>
      <c r="AC553" s="16">
        <f t="shared" si="203"/>
        <v>51.275231828619376</v>
      </c>
      <c r="AD553" s="17">
        <f t="shared" si="204"/>
        <v>1.8136938347266489</v>
      </c>
      <c r="AE553" s="17">
        <f t="shared" si="205"/>
        <v>2.4429779906883531</v>
      </c>
      <c r="AF553" s="16">
        <f t="shared" si="221"/>
        <v>1.3693834726648868E-2</v>
      </c>
      <c r="AG553" s="16">
        <f t="shared" si="222"/>
        <v>4.2977990688353174E-2</v>
      </c>
    </row>
    <row r="554" spans="1:33" x14ac:dyDescent="0.25">
      <c r="A554" s="11" t="s">
        <v>32</v>
      </c>
      <c r="B554" s="12">
        <v>108059</v>
      </c>
      <c r="C554" s="11">
        <v>17.100000000000001</v>
      </c>
      <c r="D554" s="27">
        <v>16.3</v>
      </c>
      <c r="E554" s="27">
        <v>17.899999999999999</v>
      </c>
      <c r="F554" s="11">
        <v>2007</v>
      </c>
      <c r="G554" s="11" t="s">
        <v>8</v>
      </c>
      <c r="H554" s="14" t="str">
        <f>VLOOKUP(A554,'Data Key'!$A$1:$B$500,2,FALSE)</f>
        <v>Idaho</v>
      </c>
      <c r="I554" s="14" t="str">
        <f t="shared" si="206"/>
        <v>ID-Idaho</v>
      </c>
      <c r="J554" s="15">
        <f t="shared" si="207"/>
        <v>1848</v>
      </c>
      <c r="K554" s="15">
        <f t="shared" si="208"/>
        <v>106211</v>
      </c>
      <c r="L554" s="16">
        <f t="shared" si="200"/>
        <v>7.7302298453134149E-4</v>
      </c>
      <c r="M554" s="17">
        <f t="shared" si="209"/>
        <v>16.328745493799939</v>
      </c>
      <c r="N554" s="17">
        <f t="shared" si="210"/>
        <v>17.874791462862621</v>
      </c>
      <c r="O554" s="16">
        <f t="shared" si="211"/>
        <v>2.8745493799938515E-2</v>
      </c>
      <c r="P554" s="16">
        <f t="shared" si="212"/>
        <v>2.5208537137377363E-2</v>
      </c>
      <c r="Q554" s="16">
        <f t="shared" si="223"/>
        <v>1765</v>
      </c>
      <c r="R554" s="16">
        <f t="shared" si="224"/>
        <v>1932</v>
      </c>
      <c r="S554" s="17">
        <f t="shared" si="213"/>
        <v>16.333669569401902</v>
      </c>
      <c r="T554" s="17">
        <f t="shared" si="214"/>
        <v>17.879121590982702</v>
      </c>
      <c r="U554" s="16">
        <f t="shared" si="215"/>
        <v>3.3669569401901356E-2</v>
      </c>
      <c r="V554" s="16">
        <f t="shared" si="216"/>
        <v>2.0878409017296207E-2</v>
      </c>
      <c r="W554" s="16">
        <f t="shared" si="201"/>
        <v>1.7118934727579718E-2</v>
      </c>
      <c r="X554" s="16">
        <f t="shared" si="202"/>
        <v>7.7358083034500516E-4</v>
      </c>
      <c r="Y554" s="17">
        <f t="shared" si="217"/>
        <v>16.345353897234713</v>
      </c>
      <c r="Z554" s="17">
        <f t="shared" si="218"/>
        <v>17.892515557924721</v>
      </c>
      <c r="AA554" s="16">
        <f t="shared" si="219"/>
        <v>4.5353897234711837E-2</v>
      </c>
      <c r="AB554" s="16">
        <f t="shared" si="220"/>
        <v>7.484442075277542E-3</v>
      </c>
      <c r="AC554" s="16">
        <f t="shared" si="203"/>
        <v>167.08613746442691</v>
      </c>
      <c r="AD554" s="17">
        <f t="shared" si="204"/>
        <v>16.350464570667747</v>
      </c>
      <c r="AE554" s="17">
        <f t="shared" si="205"/>
        <v>17.896658759241792</v>
      </c>
      <c r="AF554" s="16">
        <f t="shared" si="221"/>
        <v>5.0464570667745789E-2</v>
      </c>
      <c r="AG554" s="16">
        <f t="shared" si="222"/>
        <v>3.3412407582069648E-3</v>
      </c>
    </row>
    <row r="555" spans="1:33" x14ac:dyDescent="0.25">
      <c r="A555" s="11" t="s">
        <v>45</v>
      </c>
      <c r="B555" s="12">
        <v>998442</v>
      </c>
      <c r="C555" s="11">
        <v>3.5</v>
      </c>
      <c r="D555" s="27">
        <v>3.3</v>
      </c>
      <c r="E555" s="27">
        <v>3.6</v>
      </c>
      <c r="F555" s="11">
        <v>2007</v>
      </c>
      <c r="G555" s="11" t="s">
        <v>8</v>
      </c>
      <c r="H555" s="14" t="str">
        <f>VLOOKUP(A555,'Data Key'!$A$1:$B$500,2,FALSE)</f>
        <v>Illinois</v>
      </c>
      <c r="I555" s="14" t="str">
        <f t="shared" si="206"/>
        <v>IL-Illinois</v>
      </c>
      <c r="J555" s="15">
        <f t="shared" si="207"/>
        <v>3495</v>
      </c>
      <c r="K555" s="15">
        <f t="shared" si="208"/>
        <v>994947</v>
      </c>
      <c r="L555" s="16">
        <f t="shared" si="200"/>
        <v>1.1584769367231564E-4</v>
      </c>
      <c r="M555" s="17">
        <f t="shared" si="209"/>
        <v>3.3846060132029963</v>
      </c>
      <c r="N555" s="17">
        <f t="shared" si="210"/>
        <v>3.6163014005476279</v>
      </c>
      <c r="O555" s="16">
        <f t="shared" si="211"/>
        <v>8.4606013202996433E-2</v>
      </c>
      <c r="P555" s="16">
        <f t="shared" si="212"/>
        <v>1.6301400547627853E-2</v>
      </c>
      <c r="Q555" s="16">
        <f t="shared" si="223"/>
        <v>3379</v>
      </c>
      <c r="R555" s="16">
        <f t="shared" si="224"/>
        <v>3611</v>
      </c>
      <c r="S555" s="17">
        <f t="shared" si="213"/>
        <v>3.3842726968617107</v>
      </c>
      <c r="T555" s="17">
        <f t="shared" si="214"/>
        <v>3.616634716888913</v>
      </c>
      <c r="U555" s="16">
        <f t="shared" si="215"/>
        <v>8.4272696861710905E-2</v>
      </c>
      <c r="V555" s="16">
        <f t="shared" si="216"/>
        <v>1.6634716888912937E-2</v>
      </c>
      <c r="W555" s="16">
        <f t="shared" si="201"/>
        <v>3.5023639582704115E-3</v>
      </c>
      <c r="X555" s="16">
        <f t="shared" si="202"/>
        <v>1.1589470925362977E-4</v>
      </c>
      <c r="Y555" s="17">
        <f t="shared" si="217"/>
        <v>3.3864692490167818</v>
      </c>
      <c r="Z555" s="17">
        <f t="shared" si="218"/>
        <v>3.6182586675240413</v>
      </c>
      <c r="AA555" s="16">
        <f t="shared" si="219"/>
        <v>8.646924901678199E-2</v>
      </c>
      <c r="AB555" s="16">
        <f t="shared" si="220"/>
        <v>1.8258667524041261E-2</v>
      </c>
      <c r="AC555" s="16">
        <f t="shared" si="203"/>
        <v>231.3498109774344</v>
      </c>
      <c r="AD555" s="17">
        <f t="shared" si="204"/>
        <v>3.3870097740910912</v>
      </c>
      <c r="AE555" s="17">
        <f t="shared" si="205"/>
        <v>3.6187196990274417</v>
      </c>
      <c r="AF555" s="16">
        <f t="shared" si="221"/>
        <v>8.7009774091091341E-2</v>
      </c>
      <c r="AG555" s="16">
        <f t="shared" si="222"/>
        <v>1.8719699027441639E-2</v>
      </c>
    </row>
    <row r="556" spans="1:33" x14ac:dyDescent="0.25">
      <c r="A556" s="11" t="s">
        <v>33</v>
      </c>
      <c r="B556" s="12">
        <v>447565</v>
      </c>
      <c r="C556" s="11">
        <v>5.9</v>
      </c>
      <c r="D556" s="27">
        <v>5.7</v>
      </c>
      <c r="E556" s="27">
        <v>6.1</v>
      </c>
      <c r="F556" s="11">
        <v>2007</v>
      </c>
      <c r="G556" s="11" t="s">
        <v>8</v>
      </c>
      <c r="H556" s="14" t="str">
        <f>VLOOKUP(A556,'Data Key'!$A$1:$B$500,2,FALSE)</f>
        <v>Indiana</v>
      </c>
      <c r="I556" s="14" t="str">
        <f t="shared" si="206"/>
        <v>IN-Indiana</v>
      </c>
      <c r="J556" s="15">
        <f t="shared" si="207"/>
        <v>2641</v>
      </c>
      <c r="K556" s="15">
        <f t="shared" si="208"/>
        <v>444924</v>
      </c>
      <c r="L556" s="16">
        <f t="shared" si="200"/>
        <v>2.2438355926479266E-4</v>
      </c>
      <c r="M556" s="17">
        <f t="shared" si="209"/>
        <v>5.6764353162058097</v>
      </c>
      <c r="N556" s="17">
        <f t="shared" si="210"/>
        <v>6.1252024347353942</v>
      </c>
      <c r="O556" s="16">
        <f t="shared" si="211"/>
        <v>2.3564683794190522E-2</v>
      </c>
      <c r="P556" s="16">
        <f t="shared" si="212"/>
        <v>2.5202434735394519E-2</v>
      </c>
      <c r="Q556" s="16">
        <f t="shared" si="223"/>
        <v>2541</v>
      </c>
      <c r="R556" s="16">
        <f t="shared" si="224"/>
        <v>2742</v>
      </c>
      <c r="S556" s="17">
        <f t="shared" si="213"/>
        <v>5.6773876420184779</v>
      </c>
      <c r="T556" s="17">
        <f t="shared" si="214"/>
        <v>6.1264844212572473</v>
      </c>
      <c r="U556" s="16">
        <f t="shared" si="215"/>
        <v>2.261235798152228E-2</v>
      </c>
      <c r="V556" s="16">
        <f t="shared" si="216"/>
        <v>2.6484421257247703E-2</v>
      </c>
      <c r="W556" s="16">
        <f t="shared" si="201"/>
        <v>5.9050597016448315E-3</v>
      </c>
      <c r="X556" s="16">
        <f t="shared" si="202"/>
        <v>2.2450279038624442E-4</v>
      </c>
      <c r="Y556" s="17">
        <f t="shared" si="217"/>
        <v>5.6805569112585879</v>
      </c>
      <c r="Z556" s="17">
        <f t="shared" si="218"/>
        <v>6.1295624920310754</v>
      </c>
      <c r="AA556" s="16">
        <f t="shared" si="219"/>
        <v>1.9443088741412318E-2</v>
      </c>
      <c r="AB556" s="16">
        <f t="shared" si="220"/>
        <v>2.9562492031075749E-2</v>
      </c>
      <c r="AC556" s="16">
        <f t="shared" si="203"/>
        <v>200.87028997029924</v>
      </c>
      <c r="AD556" s="17">
        <f t="shared" si="204"/>
        <v>5.6817752910066446</v>
      </c>
      <c r="AE556" s="17">
        <f t="shared" si="205"/>
        <v>6.1305784054405619</v>
      </c>
      <c r="AF556" s="16">
        <f t="shared" si="221"/>
        <v>1.8224708993355598E-2</v>
      </c>
      <c r="AG556" s="16">
        <f t="shared" si="222"/>
        <v>3.0578405440562229E-2</v>
      </c>
    </row>
    <row r="557" spans="1:33" x14ac:dyDescent="0.25">
      <c r="A557" s="11" t="s">
        <v>44</v>
      </c>
      <c r="B557" s="12">
        <v>160711</v>
      </c>
      <c r="C557" s="11">
        <v>7.9</v>
      </c>
      <c r="D557" s="27">
        <v>7.5</v>
      </c>
      <c r="E557" s="27">
        <v>8.4</v>
      </c>
      <c r="F557" s="11">
        <v>2007</v>
      </c>
      <c r="G557" s="11" t="s">
        <v>8</v>
      </c>
      <c r="H557" s="14" t="str">
        <f>VLOOKUP(A557,'Data Key'!$A$1:$B$500,2,FALSE)</f>
        <v>Iowa</v>
      </c>
      <c r="I557" s="14" t="str">
        <f t="shared" si="206"/>
        <v>IA-Iowa</v>
      </c>
      <c r="J557" s="15">
        <f t="shared" si="207"/>
        <v>1270</v>
      </c>
      <c r="K557" s="15">
        <f t="shared" si="208"/>
        <v>159441</v>
      </c>
      <c r="L557" s="16">
        <f t="shared" si="200"/>
        <v>4.3289398473315218E-4</v>
      </c>
      <c r="M557" s="17">
        <f t="shared" si="209"/>
        <v>7.4694897973352816</v>
      </c>
      <c r="N557" s="17">
        <f t="shared" si="210"/>
        <v>8.3352777668015854</v>
      </c>
      <c r="O557" s="16">
        <f t="shared" si="211"/>
        <v>3.0510202664718378E-2</v>
      </c>
      <c r="P557" s="16">
        <f t="shared" si="212"/>
        <v>6.4722233198414969E-2</v>
      </c>
      <c r="Q557" s="16">
        <f t="shared" si="223"/>
        <v>1201</v>
      </c>
      <c r="R557" s="16">
        <f t="shared" si="224"/>
        <v>1340</v>
      </c>
      <c r="S557" s="17">
        <f t="shared" si="213"/>
        <v>7.4730416710741645</v>
      </c>
      <c r="T557" s="17">
        <f t="shared" si="214"/>
        <v>8.3379482424974025</v>
      </c>
      <c r="U557" s="16">
        <f t="shared" si="215"/>
        <v>2.6958328925835495E-2</v>
      </c>
      <c r="V557" s="16">
        <f t="shared" si="216"/>
        <v>6.2051757502597837E-2</v>
      </c>
      <c r="W557" s="16">
        <f t="shared" si="201"/>
        <v>7.9141460605941984E-3</v>
      </c>
      <c r="X557" s="16">
        <f t="shared" si="202"/>
        <v>4.3336793427350262E-4</v>
      </c>
      <c r="Y557" s="17">
        <f t="shared" si="217"/>
        <v>7.4807781263206961</v>
      </c>
      <c r="Z557" s="17">
        <f t="shared" si="218"/>
        <v>8.3475139948677004</v>
      </c>
      <c r="AA557" s="16">
        <f t="shared" si="219"/>
        <v>1.9221873679303947E-2</v>
      </c>
      <c r="AB557" s="16">
        <f t="shared" si="220"/>
        <v>5.2486005132299951E-2</v>
      </c>
      <c r="AC557" s="16">
        <f t="shared" si="203"/>
        <v>139.16750395192503</v>
      </c>
      <c r="AD557" s="17">
        <f t="shared" si="204"/>
        <v>7.4842930902718328</v>
      </c>
      <c r="AE557" s="17">
        <f t="shared" si="205"/>
        <v>8.3502212316226316</v>
      </c>
      <c r="AF557" s="16">
        <f t="shared" si="221"/>
        <v>1.570690972816724E-2</v>
      </c>
      <c r="AG557" s="16">
        <f t="shared" si="222"/>
        <v>4.9778768377368721E-2</v>
      </c>
    </row>
    <row r="558" spans="1:33" x14ac:dyDescent="0.25">
      <c r="A558" s="11" t="s">
        <v>46</v>
      </c>
      <c r="B558" s="12">
        <v>134125</v>
      </c>
      <c r="C558" s="11">
        <v>7.6</v>
      </c>
      <c r="D558" s="27">
        <v>7.2</v>
      </c>
      <c r="E558" s="27">
        <v>8.1</v>
      </c>
      <c r="F558" s="11">
        <v>2007</v>
      </c>
      <c r="G558" s="11" t="s">
        <v>8</v>
      </c>
      <c r="H558" s="14" t="str">
        <f>VLOOKUP(A558,'Data Key'!$A$1:$B$500,2,FALSE)</f>
        <v>Kansas</v>
      </c>
      <c r="I558" s="14" t="str">
        <f t="shared" si="206"/>
        <v>KS-Kansas</v>
      </c>
      <c r="J558" s="15">
        <f t="shared" si="207"/>
        <v>1019</v>
      </c>
      <c r="K558" s="15">
        <f t="shared" si="208"/>
        <v>133106</v>
      </c>
      <c r="L558" s="16">
        <f t="shared" si="200"/>
        <v>4.6469649503751826E-4</v>
      </c>
      <c r="M558" s="17">
        <f t="shared" si="209"/>
        <v>7.1326939989046991</v>
      </c>
      <c r="N558" s="17">
        <f t="shared" si="210"/>
        <v>8.0620869889797362</v>
      </c>
      <c r="O558" s="16">
        <f t="shared" si="211"/>
        <v>6.7306001095301049E-2</v>
      </c>
      <c r="P558" s="16">
        <f t="shared" si="212"/>
        <v>3.7913011020263454E-2</v>
      </c>
      <c r="Q558" s="16">
        <f t="shared" si="223"/>
        <v>957</v>
      </c>
      <c r="R558" s="16">
        <f t="shared" si="224"/>
        <v>1082</v>
      </c>
      <c r="S558" s="17">
        <f t="shared" si="213"/>
        <v>7.1351351351351351</v>
      </c>
      <c r="T558" s="17">
        <f t="shared" si="214"/>
        <v>8.0671015843429643</v>
      </c>
      <c r="U558" s="16">
        <f t="shared" si="215"/>
        <v>6.4864864864865091E-2</v>
      </c>
      <c r="V558" s="16">
        <f t="shared" si="216"/>
        <v>3.2898415657035329E-2</v>
      </c>
      <c r="W558" s="16">
        <f t="shared" si="201"/>
        <v>7.6114929369891192E-3</v>
      </c>
      <c r="X558" s="16">
        <f t="shared" si="202"/>
        <v>4.6533135236665905E-4</v>
      </c>
      <c r="Y558" s="17">
        <f t="shared" si="217"/>
        <v>7.1461615846224609</v>
      </c>
      <c r="Z558" s="17">
        <f t="shared" si="218"/>
        <v>8.0768242893557787</v>
      </c>
      <c r="AA558" s="16">
        <f t="shared" si="219"/>
        <v>5.3838415377539306E-2</v>
      </c>
      <c r="AB558" s="16">
        <f t="shared" si="220"/>
        <v>2.317571064422097E-2</v>
      </c>
      <c r="AC558" s="16">
        <f t="shared" si="203"/>
        <v>124.68367349943158</v>
      </c>
      <c r="AD558" s="17">
        <f t="shared" si="204"/>
        <v>7.1504300061749291</v>
      </c>
      <c r="AE558" s="17">
        <f t="shared" si="205"/>
        <v>8.0800113858643314</v>
      </c>
      <c r="AF558" s="16">
        <f t="shared" si="221"/>
        <v>4.9569993825071101E-2</v>
      </c>
      <c r="AG558" s="16">
        <f t="shared" si="222"/>
        <v>1.9988614135668215E-2</v>
      </c>
    </row>
    <row r="559" spans="1:33" x14ac:dyDescent="0.25">
      <c r="A559" s="11" t="s">
        <v>47</v>
      </c>
      <c r="B559" s="12">
        <v>326825</v>
      </c>
      <c r="C559" s="11">
        <v>5.7</v>
      </c>
      <c r="D559" s="27">
        <v>5.5</v>
      </c>
      <c r="E559" s="27">
        <v>6</v>
      </c>
      <c r="F559" s="11">
        <v>2007</v>
      </c>
      <c r="G559" s="11" t="s">
        <v>8</v>
      </c>
      <c r="H559" s="14" t="str">
        <f>VLOOKUP(A559,'Data Key'!$A$1:$B$500,2,FALSE)</f>
        <v>Kentucky</v>
      </c>
      <c r="I559" s="14" t="str">
        <f t="shared" si="206"/>
        <v>KY-Kentucky</v>
      </c>
      <c r="J559" s="15">
        <f t="shared" si="207"/>
        <v>1863</v>
      </c>
      <c r="K559" s="15">
        <f t="shared" si="208"/>
        <v>324962</v>
      </c>
      <c r="L559" s="16">
        <f t="shared" si="200"/>
        <v>2.5810588279420499E-4</v>
      </c>
      <c r="M559" s="17">
        <f t="shared" si="209"/>
        <v>5.4421924419973502</v>
      </c>
      <c r="N559" s="17">
        <f t="shared" si="210"/>
        <v>5.9584042075857599</v>
      </c>
      <c r="O559" s="16">
        <f t="shared" si="211"/>
        <v>5.7807558002649806E-2</v>
      </c>
      <c r="P559" s="16">
        <f t="shared" si="212"/>
        <v>4.1595792414240051E-2</v>
      </c>
      <c r="Q559" s="16">
        <f t="shared" si="223"/>
        <v>1779</v>
      </c>
      <c r="R559" s="16">
        <f t="shared" si="224"/>
        <v>1948</v>
      </c>
      <c r="S559" s="17">
        <f t="shared" si="213"/>
        <v>5.4432800428363803</v>
      </c>
      <c r="T559" s="17">
        <f t="shared" si="214"/>
        <v>5.9603763481985776</v>
      </c>
      <c r="U559" s="16">
        <f t="shared" si="215"/>
        <v>5.6719957163619661E-2</v>
      </c>
      <c r="V559" s="16">
        <f t="shared" si="216"/>
        <v>3.9623651801422355E-2</v>
      </c>
      <c r="W559" s="16">
        <f t="shared" si="201"/>
        <v>5.7061081913277857E-3</v>
      </c>
      <c r="X559" s="16">
        <f t="shared" si="202"/>
        <v>2.5830045716664687E-4</v>
      </c>
      <c r="Y559" s="17">
        <f t="shared" si="217"/>
        <v>5.4478077341611391</v>
      </c>
      <c r="Z559" s="17">
        <f t="shared" si="218"/>
        <v>5.964408648494433</v>
      </c>
      <c r="AA559" s="16">
        <f t="shared" si="219"/>
        <v>5.2192265838860941E-2</v>
      </c>
      <c r="AB559" s="16">
        <f t="shared" si="220"/>
        <v>3.5591351505567026E-2</v>
      </c>
      <c r="AC559" s="16">
        <f t="shared" si="203"/>
        <v>168.7321330294628</v>
      </c>
      <c r="AD559" s="17">
        <f t="shared" si="204"/>
        <v>5.4495027273167471</v>
      </c>
      <c r="AE559" s="17">
        <f t="shared" si="205"/>
        <v>5.9657733608272911</v>
      </c>
      <c r="AF559" s="16">
        <f t="shared" si="221"/>
        <v>5.0497272683252881E-2</v>
      </c>
      <c r="AG559" s="16">
        <f t="shared" si="222"/>
        <v>3.422663917270885E-2</v>
      </c>
    </row>
    <row r="560" spans="1:33" x14ac:dyDescent="0.25">
      <c r="A560" s="11" t="s">
        <v>48</v>
      </c>
      <c r="B560" s="12">
        <v>513476</v>
      </c>
      <c r="C560" s="11">
        <v>2.9</v>
      </c>
      <c r="D560" s="27">
        <v>2.7</v>
      </c>
      <c r="E560" s="27">
        <v>3</v>
      </c>
      <c r="F560" s="11">
        <v>2007</v>
      </c>
      <c r="G560" s="11" t="s">
        <v>8</v>
      </c>
      <c r="H560" s="14" t="str">
        <f>VLOOKUP(A560,'Data Key'!$A$1:$B$500,2,FALSE)</f>
        <v>Louisiana</v>
      </c>
      <c r="I560" s="14" t="str">
        <f t="shared" si="206"/>
        <v>LA-Louisiana</v>
      </c>
      <c r="J560" s="15">
        <f t="shared" si="207"/>
        <v>1489</v>
      </c>
      <c r="K560" s="15">
        <f t="shared" si="208"/>
        <v>511987</v>
      </c>
      <c r="L560" s="16">
        <f t="shared" si="200"/>
        <v>1.4707697289966477E-4</v>
      </c>
      <c r="M560" s="17">
        <f t="shared" si="209"/>
        <v>2.7527664472407118</v>
      </c>
      <c r="N560" s="17">
        <f t="shared" si="210"/>
        <v>3.0469203930400415</v>
      </c>
      <c r="O560" s="16">
        <f t="shared" si="211"/>
        <v>5.2766447240711667E-2</v>
      </c>
      <c r="P560" s="16">
        <f t="shared" si="212"/>
        <v>4.6920393040041475E-2</v>
      </c>
      <c r="Q560" s="16">
        <f t="shared" si="223"/>
        <v>1414</v>
      </c>
      <c r="R560" s="16">
        <f t="shared" si="224"/>
        <v>1565</v>
      </c>
      <c r="S560" s="17">
        <f t="shared" si="213"/>
        <v>2.7537801182528492</v>
      </c>
      <c r="T560" s="17">
        <f t="shared" si="214"/>
        <v>3.0478542327197378</v>
      </c>
      <c r="U560" s="16">
        <f t="shared" si="215"/>
        <v>5.3780118252849007E-2</v>
      </c>
      <c r="V560" s="16">
        <f t="shared" si="216"/>
        <v>4.7854232719737766E-2</v>
      </c>
      <c r="W560" s="16">
        <f t="shared" si="201"/>
        <v>2.9035623388341211E-3</v>
      </c>
      <c r="X560" s="16">
        <f t="shared" si="202"/>
        <v>1.472174068665684E-4</v>
      </c>
      <c r="Y560" s="17">
        <f t="shared" si="217"/>
        <v>2.7563449319675524</v>
      </c>
      <c r="Z560" s="17">
        <f t="shared" si="218"/>
        <v>3.0507797457006895</v>
      </c>
      <c r="AA560" s="16">
        <f t="shared" si="219"/>
        <v>5.6344931967552192E-2</v>
      </c>
      <c r="AB560" s="16">
        <f t="shared" si="220"/>
        <v>5.0779745700689549E-2</v>
      </c>
      <c r="AC560" s="16">
        <f t="shared" si="203"/>
        <v>151.06455422927348</v>
      </c>
      <c r="AD560" s="17">
        <f t="shared" si="204"/>
        <v>2.7574372701236016</v>
      </c>
      <c r="AE560" s="17">
        <f t="shared" si="205"/>
        <v>3.0516349036667068</v>
      </c>
      <c r="AF560" s="16">
        <f t="shared" si="221"/>
        <v>5.7437270123601447E-2</v>
      </c>
      <c r="AG560" s="16">
        <f t="shared" si="222"/>
        <v>5.1634903666706755E-2</v>
      </c>
    </row>
    <row r="561" spans="1:33" x14ac:dyDescent="0.25">
      <c r="A561" s="11" t="s">
        <v>13</v>
      </c>
      <c r="B561" s="12">
        <v>341325</v>
      </c>
      <c r="C561" s="11">
        <v>6.2</v>
      </c>
      <c r="D561" s="27">
        <v>5.9</v>
      </c>
      <c r="E561" s="27">
        <v>6.4</v>
      </c>
      <c r="F561" s="11">
        <v>2007</v>
      </c>
      <c r="G561" s="11" t="s">
        <v>8</v>
      </c>
      <c r="H561" s="14" t="str">
        <f>VLOOKUP(A561,'Data Key'!$A$1:$B$500,2,FALSE)</f>
        <v>Maryland</v>
      </c>
      <c r="I561" s="14" t="str">
        <f t="shared" si="206"/>
        <v>MD-Maryland</v>
      </c>
      <c r="J561" s="15">
        <f t="shared" si="207"/>
        <v>2116</v>
      </c>
      <c r="K561" s="15">
        <f t="shared" si="208"/>
        <v>339209</v>
      </c>
      <c r="L561" s="16">
        <f t="shared" si="200"/>
        <v>2.6332218955349977E-4</v>
      </c>
      <c r="M561" s="17">
        <f t="shared" si="209"/>
        <v>5.9360479122556269</v>
      </c>
      <c r="N561" s="17">
        <f t="shared" si="210"/>
        <v>6.4626922913626261</v>
      </c>
      <c r="O561" s="16">
        <f t="shared" si="211"/>
        <v>3.6047912255626535E-2</v>
      </c>
      <c r="P561" s="16">
        <f t="shared" si="212"/>
        <v>6.2692291362625774E-2</v>
      </c>
      <c r="Q561" s="16">
        <f t="shared" si="223"/>
        <v>2027</v>
      </c>
      <c r="R561" s="16">
        <f t="shared" si="224"/>
        <v>2207</v>
      </c>
      <c r="S561" s="17">
        <f t="shared" si="213"/>
        <v>5.9386215483776459</v>
      </c>
      <c r="T561" s="17">
        <f t="shared" si="214"/>
        <v>6.4659781732952464</v>
      </c>
      <c r="U561" s="16">
        <f t="shared" si="215"/>
        <v>3.8621548377645532E-2</v>
      </c>
      <c r="V561" s="16">
        <f t="shared" si="216"/>
        <v>6.5978173295246023E-2</v>
      </c>
      <c r="W561" s="16">
        <f t="shared" si="201"/>
        <v>6.2049275424791838E-3</v>
      </c>
      <c r="X561" s="16">
        <f t="shared" si="202"/>
        <v>2.6349658355144577E-4</v>
      </c>
      <c r="Y561" s="17">
        <f t="shared" si="217"/>
        <v>5.9414309589277376</v>
      </c>
      <c r="Z561" s="17">
        <f t="shared" si="218"/>
        <v>6.4684241260306301</v>
      </c>
      <c r="AA561" s="16">
        <f t="shared" si="219"/>
        <v>4.1430958927737294E-2</v>
      </c>
      <c r="AB561" s="16">
        <f t="shared" si="220"/>
        <v>6.8424126030629751E-2</v>
      </c>
      <c r="AC561" s="16">
        <f t="shared" si="203"/>
        <v>179.77683279045084</v>
      </c>
      <c r="AD561" s="17">
        <f t="shared" si="204"/>
        <v>5.9430439699888424</v>
      </c>
      <c r="AE561" s="17">
        <f t="shared" si="205"/>
        <v>6.4697408410241</v>
      </c>
      <c r="AF561" s="16">
        <f t="shared" si="221"/>
        <v>4.3043969988842079E-2</v>
      </c>
      <c r="AG561" s="16">
        <f t="shared" si="222"/>
        <v>6.9740841024099609E-2</v>
      </c>
    </row>
    <row r="562" spans="1:33" x14ac:dyDescent="0.25">
      <c r="A562" s="11" t="s">
        <v>28</v>
      </c>
      <c r="B562" s="12">
        <v>347378</v>
      </c>
      <c r="C562" s="11">
        <v>2.8</v>
      </c>
      <c r="D562" s="27">
        <v>2.7</v>
      </c>
      <c r="E562" s="27">
        <v>3</v>
      </c>
      <c r="F562" s="11">
        <v>2007</v>
      </c>
      <c r="G562" s="11" t="s">
        <v>8</v>
      </c>
      <c r="H562" s="14" t="str">
        <f>VLOOKUP(A562,'Data Key'!$A$1:$B$500,2,FALSE)</f>
        <v>Massachusetts</v>
      </c>
      <c r="I562" s="14" t="str">
        <f t="shared" si="206"/>
        <v>MA-Massachusetts</v>
      </c>
      <c r="J562" s="15">
        <f t="shared" si="207"/>
        <v>973</v>
      </c>
      <c r="K562" s="15">
        <f t="shared" si="208"/>
        <v>346405</v>
      </c>
      <c r="L562" s="16">
        <f t="shared" si="200"/>
        <v>1.757491047787491E-4</v>
      </c>
      <c r="M562" s="17">
        <f t="shared" si="209"/>
        <v>2.6252342620435596</v>
      </c>
      <c r="N562" s="17">
        <f t="shared" si="210"/>
        <v>2.9767324716010584</v>
      </c>
      <c r="O562" s="16">
        <f t="shared" si="211"/>
        <v>7.4765737956440592E-2</v>
      </c>
      <c r="P562" s="16">
        <f t="shared" si="212"/>
        <v>2.3267528398941639E-2</v>
      </c>
      <c r="Q562" s="16">
        <f t="shared" si="223"/>
        <v>912</v>
      </c>
      <c r="R562" s="16">
        <f t="shared" si="224"/>
        <v>1034</v>
      </c>
      <c r="S562" s="17">
        <f t="shared" si="213"/>
        <v>2.6253821485528732</v>
      </c>
      <c r="T562" s="17">
        <f t="shared" si="214"/>
        <v>2.9765845850917443</v>
      </c>
      <c r="U562" s="16">
        <f t="shared" si="215"/>
        <v>7.4617851447126959E-2</v>
      </c>
      <c r="V562" s="16">
        <f t="shared" si="216"/>
        <v>2.3415414908255716E-2</v>
      </c>
      <c r="W562" s="16">
        <f t="shared" si="201"/>
        <v>2.806481551586559E-3</v>
      </c>
      <c r="X562" s="16">
        <f t="shared" si="202"/>
        <v>1.7600595264998138E-4</v>
      </c>
      <c r="Y562" s="17">
        <f t="shared" si="217"/>
        <v>2.6304755989365778</v>
      </c>
      <c r="Z562" s="17">
        <f t="shared" si="218"/>
        <v>2.9824875042365404</v>
      </c>
      <c r="AA562" s="16">
        <f t="shared" si="219"/>
        <v>6.9524401063422392E-2</v>
      </c>
      <c r="AB562" s="16">
        <f t="shared" si="220"/>
        <v>1.751249576345959E-2</v>
      </c>
      <c r="AC562" s="16">
        <f t="shared" si="203"/>
        <v>122.131884710102</v>
      </c>
      <c r="AD562" s="17">
        <f t="shared" si="204"/>
        <v>2.6321317867839258</v>
      </c>
      <c r="AE562" s="17">
        <f t="shared" si="205"/>
        <v>2.9837099930517388</v>
      </c>
      <c r="AF562" s="16">
        <f t="shared" si="221"/>
        <v>6.7868213216074391E-2</v>
      </c>
      <c r="AG562" s="16">
        <f t="shared" si="222"/>
        <v>1.6290006948261215E-2</v>
      </c>
    </row>
    <row r="563" spans="1:33" x14ac:dyDescent="0.25">
      <c r="A563" s="11" t="s">
        <v>49</v>
      </c>
      <c r="B563" s="12">
        <v>765937</v>
      </c>
      <c r="C563" s="11">
        <v>9.4</v>
      </c>
      <c r="D563" s="27">
        <v>9.1999999999999993</v>
      </c>
      <c r="E563" s="27">
        <v>9.6999999999999993</v>
      </c>
      <c r="F563" s="11">
        <v>2007</v>
      </c>
      <c r="G563" s="11" t="s">
        <v>8</v>
      </c>
      <c r="H563" s="14" t="str">
        <f>VLOOKUP(A563,'Data Key'!$A$1:$B$500,2,FALSE)</f>
        <v>Michigan</v>
      </c>
      <c r="I563" s="14" t="str">
        <f t="shared" si="206"/>
        <v>MI-Michigan</v>
      </c>
      <c r="J563" s="15">
        <f t="shared" si="207"/>
        <v>7200</v>
      </c>
      <c r="K563" s="15">
        <f t="shared" si="208"/>
        <v>758737</v>
      </c>
      <c r="L563" s="16">
        <f t="shared" si="200"/>
        <v>2.1610777732200976E-4</v>
      </c>
      <c r="M563" s="17">
        <f t="shared" si="209"/>
        <v>9.1841431571543239</v>
      </c>
      <c r="N563" s="17">
        <f t="shared" si="210"/>
        <v>9.6163587117983429</v>
      </c>
      <c r="O563" s="16">
        <f t="shared" si="211"/>
        <v>1.5856842845675345E-2</v>
      </c>
      <c r="P563" s="16">
        <f t="shared" si="212"/>
        <v>8.3641288201656394E-2</v>
      </c>
      <c r="Q563" s="16">
        <f t="shared" si="223"/>
        <v>7035</v>
      </c>
      <c r="R563" s="16">
        <f t="shared" si="224"/>
        <v>7366</v>
      </c>
      <c r="S563" s="17">
        <f t="shared" si="213"/>
        <v>9.1848285172279187</v>
      </c>
      <c r="T563" s="17">
        <f t="shared" si="214"/>
        <v>9.6169789421323166</v>
      </c>
      <c r="U563" s="16">
        <f t="shared" si="215"/>
        <v>1.517148277208058E-2</v>
      </c>
      <c r="V563" s="16">
        <f t="shared" si="216"/>
        <v>8.3021057867682657E-2</v>
      </c>
      <c r="W563" s="16">
        <f t="shared" si="201"/>
        <v>9.4027114622762201E-3</v>
      </c>
      <c r="X563" s="16">
        <f t="shared" si="202"/>
        <v>2.1614925327084872E-4</v>
      </c>
      <c r="Y563" s="17">
        <f t="shared" si="217"/>
        <v>9.1865622090053716</v>
      </c>
      <c r="Z563" s="17">
        <f t="shared" si="218"/>
        <v>9.6188607155470702</v>
      </c>
      <c r="AA563" s="16">
        <f t="shared" si="219"/>
        <v>1.3437790994627719E-2</v>
      </c>
      <c r="AB563" s="16">
        <f t="shared" si="220"/>
        <v>8.1139284452929061E-2</v>
      </c>
      <c r="AC563" s="16">
        <f t="shared" si="203"/>
        <v>331.06078727038312</v>
      </c>
      <c r="AD563" s="17">
        <f t="shared" si="204"/>
        <v>9.1872504440063594</v>
      </c>
      <c r="AE563" s="17">
        <f t="shared" si="205"/>
        <v>9.6194780644056603</v>
      </c>
      <c r="AF563" s="16">
        <f t="shared" si="221"/>
        <v>1.2749555993639916E-2</v>
      </c>
      <c r="AG563" s="16">
        <f t="shared" si="222"/>
        <v>8.0521935594338956E-2</v>
      </c>
    </row>
    <row r="564" spans="1:33" x14ac:dyDescent="0.25">
      <c r="A564" s="11" t="s">
        <v>26</v>
      </c>
      <c r="B564" s="12">
        <v>259444</v>
      </c>
      <c r="C564" s="11">
        <v>15</v>
      </c>
      <c r="D564" s="27">
        <v>14.5</v>
      </c>
      <c r="E564" s="27">
        <v>15.5</v>
      </c>
      <c r="F564" s="11">
        <v>2007</v>
      </c>
      <c r="G564" s="11" t="s">
        <v>8</v>
      </c>
      <c r="H564" s="14" t="str">
        <f>VLOOKUP(A564,'Data Key'!$A$1:$B$500,2,FALSE)</f>
        <v>Minnesota</v>
      </c>
      <c r="I564" s="14" t="str">
        <f t="shared" si="206"/>
        <v>MN-Minnesota</v>
      </c>
      <c r="J564" s="15">
        <f t="shared" si="207"/>
        <v>3892</v>
      </c>
      <c r="K564" s="15">
        <f t="shared" si="208"/>
        <v>255552</v>
      </c>
      <c r="L564" s="16">
        <f t="shared" si="200"/>
        <v>4.677445130839677E-4</v>
      </c>
      <c r="M564" s="17">
        <f t="shared" si="209"/>
        <v>14.533565981666344</v>
      </c>
      <c r="N564" s="17">
        <f t="shared" si="210"/>
        <v>15.46905500783428</v>
      </c>
      <c r="O564" s="16">
        <f t="shared" si="211"/>
        <v>3.3565981666344058E-2</v>
      </c>
      <c r="P564" s="16">
        <f t="shared" si="212"/>
        <v>3.0944992165720109E-2</v>
      </c>
      <c r="Q564" s="16">
        <f t="shared" si="223"/>
        <v>3771</v>
      </c>
      <c r="R564" s="16">
        <f t="shared" si="224"/>
        <v>4013</v>
      </c>
      <c r="S564" s="17">
        <f t="shared" si="213"/>
        <v>14.534928539492144</v>
      </c>
      <c r="T564" s="17">
        <f t="shared" si="214"/>
        <v>15.46769245000848</v>
      </c>
      <c r="U564" s="16">
        <f t="shared" si="215"/>
        <v>3.4928539492144139E-2</v>
      </c>
      <c r="V564" s="16">
        <f t="shared" si="216"/>
        <v>3.230754999152019E-2</v>
      </c>
      <c r="W564" s="16">
        <f t="shared" si="201"/>
        <v>1.5008491523828641E-2</v>
      </c>
      <c r="X564" s="16">
        <f t="shared" si="202"/>
        <v>4.6790638954105938E-4</v>
      </c>
      <c r="Y564" s="17">
        <f t="shared" si="217"/>
        <v>14.54058513428758</v>
      </c>
      <c r="Z564" s="17">
        <f t="shared" si="218"/>
        <v>15.4763979133697</v>
      </c>
      <c r="AA564" s="16">
        <f t="shared" si="219"/>
        <v>4.058513428758026E-2</v>
      </c>
      <c r="AB564" s="16">
        <f t="shared" si="220"/>
        <v>2.3602086630299723E-2</v>
      </c>
      <c r="AC564" s="16">
        <f t="shared" si="203"/>
        <v>242.72206217243712</v>
      </c>
      <c r="AD564" s="17">
        <f t="shared" si="204"/>
        <v>14.542652107294503</v>
      </c>
      <c r="AE564" s="17">
        <f t="shared" si="205"/>
        <v>15.478185279617934</v>
      </c>
      <c r="AF564" s="16">
        <f t="shared" si="221"/>
        <v>4.2652107294502528E-2</v>
      </c>
      <c r="AG564" s="16">
        <f t="shared" si="222"/>
        <v>2.1814720382066E-2</v>
      </c>
    </row>
    <row r="565" spans="1:33" x14ac:dyDescent="0.25">
      <c r="A565" s="11" t="s">
        <v>59</v>
      </c>
      <c r="B565" s="12">
        <v>256308</v>
      </c>
      <c r="C565" s="11">
        <v>3.7</v>
      </c>
      <c r="D565" s="27">
        <v>3.5</v>
      </c>
      <c r="E565" s="27">
        <v>3.9</v>
      </c>
      <c r="F565" s="11">
        <v>2007</v>
      </c>
      <c r="G565" s="11" t="s">
        <v>8</v>
      </c>
      <c r="H565" s="14" t="str">
        <f>VLOOKUP(A565,'Data Key'!$A$1:$B$500,2,FALSE)</f>
        <v>Mississippi</v>
      </c>
      <c r="I565" s="14" t="str">
        <f t="shared" si="206"/>
        <v>MS-Mississippi</v>
      </c>
      <c r="J565" s="15">
        <f t="shared" si="207"/>
        <v>948</v>
      </c>
      <c r="K565" s="15">
        <f t="shared" si="208"/>
        <v>255360</v>
      </c>
      <c r="L565" s="16">
        <f t="shared" si="200"/>
        <v>2.3500951804010932E-4</v>
      </c>
      <c r="M565" s="17">
        <f t="shared" si="209"/>
        <v>3.4636655135624936</v>
      </c>
      <c r="N565" s="17">
        <f t="shared" si="210"/>
        <v>3.9336845496427122</v>
      </c>
      <c r="O565" s="16">
        <f t="shared" si="211"/>
        <v>3.6334486437506364E-2</v>
      </c>
      <c r="P565" s="16">
        <f t="shared" si="212"/>
        <v>3.368454964271228E-2</v>
      </c>
      <c r="Q565" s="16">
        <f t="shared" si="223"/>
        <v>889</v>
      </c>
      <c r="R565" s="16">
        <f t="shared" si="224"/>
        <v>1009</v>
      </c>
      <c r="S565" s="17">
        <f t="shared" si="213"/>
        <v>3.4684832311125677</v>
      </c>
      <c r="T565" s="17">
        <f t="shared" si="214"/>
        <v>3.9366699439736568</v>
      </c>
      <c r="U565" s="16">
        <f t="shared" si="215"/>
        <v>3.1516768887432267E-2</v>
      </c>
      <c r="V565" s="16">
        <f t="shared" si="216"/>
        <v>3.666994397365686E-2</v>
      </c>
      <c r="W565" s="16">
        <f t="shared" si="201"/>
        <v>3.7061133188532854E-3</v>
      </c>
      <c r="X565" s="16">
        <f t="shared" si="202"/>
        <v>2.3536063325229906E-4</v>
      </c>
      <c r="Y565" s="17">
        <f t="shared" si="217"/>
        <v>3.4707526856009863</v>
      </c>
      <c r="Z565" s="17">
        <f t="shared" si="218"/>
        <v>3.9414739521055844</v>
      </c>
      <c r="AA565" s="16">
        <f t="shared" si="219"/>
        <v>2.9247314399013735E-2</v>
      </c>
      <c r="AB565" s="16">
        <f t="shared" si="220"/>
        <v>4.1473952105584466E-2</v>
      </c>
      <c r="AC565" s="16">
        <f t="shared" si="203"/>
        <v>120.49923091569063</v>
      </c>
      <c r="AD565" s="17">
        <f t="shared" si="204"/>
        <v>3.4730003455400933</v>
      </c>
      <c r="AE565" s="17">
        <f t="shared" si="205"/>
        <v>3.9431277896326438</v>
      </c>
      <c r="AF565" s="16">
        <f t="shared" si="221"/>
        <v>2.6999654459906708E-2</v>
      </c>
      <c r="AG565" s="16">
        <f t="shared" si="222"/>
        <v>4.3127789632643854E-2</v>
      </c>
    </row>
    <row r="566" spans="1:33" x14ac:dyDescent="0.25">
      <c r="A566" s="11" t="s">
        <v>20</v>
      </c>
      <c r="B566" s="12">
        <v>422932</v>
      </c>
      <c r="C566" s="11">
        <v>6.9</v>
      </c>
      <c r="D566" s="27">
        <v>6.6</v>
      </c>
      <c r="E566" s="27">
        <v>7.1</v>
      </c>
      <c r="F566" s="11">
        <v>2007</v>
      </c>
      <c r="G566" s="11" t="s">
        <v>8</v>
      </c>
      <c r="H566" s="14" t="str">
        <f>VLOOKUP(A566,'Data Key'!$A$1:$B$500,2,FALSE)</f>
        <v>Missouri</v>
      </c>
      <c r="I566" s="14" t="str">
        <f t="shared" si="206"/>
        <v>MO-Missouri</v>
      </c>
      <c r="J566" s="15">
        <f t="shared" si="207"/>
        <v>2918</v>
      </c>
      <c r="K566" s="15">
        <f t="shared" si="208"/>
        <v>420014</v>
      </c>
      <c r="L566" s="16">
        <f t="shared" si="200"/>
        <v>2.4946912223519104E-4</v>
      </c>
      <c r="M566" s="17">
        <f t="shared" si="209"/>
        <v>6.6499851635601619</v>
      </c>
      <c r="N566" s="17">
        <f t="shared" si="210"/>
        <v>7.1489234080305444</v>
      </c>
      <c r="O566" s="16">
        <f t="shared" si="211"/>
        <v>4.9985163560162249E-2</v>
      </c>
      <c r="P566" s="16">
        <f t="shared" si="212"/>
        <v>4.8923408030544735E-2</v>
      </c>
      <c r="Q566" s="16">
        <f t="shared" si="223"/>
        <v>2813</v>
      </c>
      <c r="R566" s="16">
        <f t="shared" si="224"/>
        <v>3024</v>
      </c>
      <c r="S566" s="17">
        <f t="shared" si="213"/>
        <v>6.6511874249288301</v>
      </c>
      <c r="T566" s="17">
        <f t="shared" si="214"/>
        <v>7.1500855929558416</v>
      </c>
      <c r="U566" s="16">
        <f t="shared" si="215"/>
        <v>5.1187424928830438E-2</v>
      </c>
      <c r="V566" s="16">
        <f t="shared" si="216"/>
        <v>5.0085592955841918E-2</v>
      </c>
      <c r="W566" s="16">
        <f t="shared" si="201"/>
        <v>6.9039330394386695E-3</v>
      </c>
      <c r="X566" s="16">
        <f t="shared" si="202"/>
        <v>2.4958857112385944E-4</v>
      </c>
      <c r="Y566" s="17">
        <f t="shared" si="217"/>
        <v>6.6543444683148101</v>
      </c>
      <c r="Z566" s="17">
        <f t="shared" si="218"/>
        <v>7.153521610562529</v>
      </c>
      <c r="AA566" s="16">
        <f t="shared" si="219"/>
        <v>5.4344468314810435E-2</v>
      </c>
      <c r="AB566" s="16">
        <f t="shared" si="220"/>
        <v>5.3521610562529354E-2</v>
      </c>
      <c r="AC566" s="16">
        <f t="shared" si="203"/>
        <v>211.03396152724059</v>
      </c>
      <c r="AD566" s="17">
        <f t="shared" si="204"/>
        <v>6.6556282838015308</v>
      </c>
      <c r="AE566" s="17">
        <f t="shared" si="205"/>
        <v>7.1546022198938868</v>
      </c>
      <c r="AF566" s="16">
        <f t="shared" si="221"/>
        <v>5.5628283801531175E-2</v>
      </c>
      <c r="AG566" s="16">
        <f t="shared" si="222"/>
        <v>5.4602219893887138E-2</v>
      </c>
    </row>
    <row r="567" spans="1:33" x14ac:dyDescent="0.25">
      <c r="A567" s="11" t="s">
        <v>50</v>
      </c>
      <c r="B567" s="12">
        <v>40205</v>
      </c>
      <c r="C567" s="11">
        <v>12.8</v>
      </c>
      <c r="D567" s="27">
        <v>11.8</v>
      </c>
      <c r="E567" s="27">
        <v>14</v>
      </c>
      <c r="F567" s="11">
        <v>2007</v>
      </c>
      <c r="G567" s="11" t="s">
        <v>8</v>
      </c>
      <c r="H567" s="14" t="str">
        <f>VLOOKUP(A567,'Data Key'!$A$1:$B$500,2,FALSE)</f>
        <v>Montana</v>
      </c>
      <c r="I567" s="14" t="str">
        <f t="shared" si="206"/>
        <v>MT-Montana</v>
      </c>
      <c r="J567" s="15">
        <f t="shared" si="207"/>
        <v>515</v>
      </c>
      <c r="K567" s="15">
        <f t="shared" si="208"/>
        <v>39690</v>
      </c>
      <c r="L567" s="16">
        <f t="shared" si="200"/>
        <v>1.0991884475590305E-3</v>
      </c>
      <c r="M567" s="17">
        <f t="shared" si="209"/>
        <v>11.71016362307895</v>
      </c>
      <c r="N567" s="17">
        <f t="shared" si="210"/>
        <v>13.908540518197011</v>
      </c>
      <c r="O567" s="16">
        <f t="shared" si="211"/>
        <v>8.9836376921050842E-2</v>
      </c>
      <c r="P567" s="16">
        <f t="shared" si="212"/>
        <v>9.1459481802989018E-2</v>
      </c>
      <c r="Q567" s="16">
        <f t="shared" si="223"/>
        <v>471</v>
      </c>
      <c r="R567" s="16">
        <f t="shared" si="224"/>
        <v>559</v>
      </c>
      <c r="S567" s="17">
        <f t="shared" si="213"/>
        <v>11.714960825767939</v>
      </c>
      <c r="T567" s="17">
        <f t="shared" si="214"/>
        <v>13.903743315508022</v>
      </c>
      <c r="U567" s="16">
        <f t="shared" si="215"/>
        <v>8.5039174232061754E-2</v>
      </c>
      <c r="V567" s="16">
        <f t="shared" si="216"/>
        <v>9.6256684491978106E-2</v>
      </c>
      <c r="W567" s="16">
        <f t="shared" si="201"/>
        <v>1.2855897127494808E-2</v>
      </c>
      <c r="X567" s="16">
        <f t="shared" si="202"/>
        <v>1.1020882538285591E-3</v>
      </c>
      <c r="Y567" s="17">
        <f t="shared" si="217"/>
        <v>11.753808873666248</v>
      </c>
      <c r="Z567" s="17">
        <f t="shared" si="218"/>
        <v>13.957985381323368</v>
      </c>
      <c r="AA567" s="16">
        <f t="shared" si="219"/>
        <v>4.6191126333752663E-2</v>
      </c>
      <c r="AB567" s="16">
        <f t="shared" si="220"/>
        <v>4.2014618676631699E-2</v>
      </c>
      <c r="AC567" s="16">
        <f t="shared" si="203"/>
        <v>88.426863547219597</v>
      </c>
      <c r="AD567" s="17">
        <f t="shared" si="204"/>
        <v>11.768737433565841</v>
      </c>
      <c r="AE567" s="17">
        <f t="shared" si="205"/>
        <v>13.967926973453</v>
      </c>
      <c r="AF567" s="16">
        <f t="shared" si="221"/>
        <v>3.1262566434159922E-2</v>
      </c>
      <c r="AG567" s="16">
        <f t="shared" si="222"/>
        <v>3.2073026546999728E-2</v>
      </c>
    </row>
    <row r="568" spans="1:33" x14ac:dyDescent="0.25">
      <c r="A568" s="11" t="s">
        <v>51</v>
      </c>
      <c r="B568" s="12">
        <v>110296</v>
      </c>
      <c r="C568" s="11">
        <v>2.8</v>
      </c>
      <c r="D568" s="27">
        <v>2.5</v>
      </c>
      <c r="E568" s="27">
        <v>3.1</v>
      </c>
      <c r="F568" s="11">
        <v>2007</v>
      </c>
      <c r="G568" s="11" t="s">
        <v>8</v>
      </c>
      <c r="H568" s="14" t="str">
        <f>VLOOKUP(A568,'Data Key'!$A$1:$B$500,2,FALSE)</f>
        <v>Nebraska</v>
      </c>
      <c r="I568" s="14" t="str">
        <f t="shared" si="206"/>
        <v>NE-Nebraska</v>
      </c>
      <c r="J568" s="15">
        <f t="shared" si="207"/>
        <v>309</v>
      </c>
      <c r="K568" s="15">
        <f t="shared" si="208"/>
        <v>109987</v>
      </c>
      <c r="L568" s="16">
        <f t="shared" si="200"/>
        <v>3.1193087614964473E-4</v>
      </c>
      <c r="M568" s="17">
        <f t="shared" si="209"/>
        <v>2.4896213106930332</v>
      </c>
      <c r="N568" s="17">
        <f t="shared" si="210"/>
        <v>3.1134830629923225</v>
      </c>
      <c r="O568" s="16">
        <f t="shared" si="211"/>
        <v>1.0378689306966837E-2</v>
      </c>
      <c r="P568" s="16">
        <f t="shared" si="212"/>
        <v>1.3483062992322381E-2</v>
      </c>
      <c r="Q568" s="16">
        <f t="shared" si="223"/>
        <v>275</v>
      </c>
      <c r="R568" s="16">
        <f t="shared" si="224"/>
        <v>344</v>
      </c>
      <c r="S568" s="17">
        <f t="shared" si="213"/>
        <v>2.4932907811706682</v>
      </c>
      <c r="T568" s="17">
        <f t="shared" si="214"/>
        <v>3.1188801044462173</v>
      </c>
      <c r="U568" s="16">
        <f t="shared" si="215"/>
        <v>6.7092188293318422E-3</v>
      </c>
      <c r="V568" s="16">
        <f t="shared" si="216"/>
        <v>1.8880104446217238E-2</v>
      </c>
      <c r="W568" s="16">
        <f t="shared" si="201"/>
        <v>2.8188683256306049E-3</v>
      </c>
      <c r="X568" s="16">
        <f t="shared" si="202"/>
        <v>3.1336400146843231E-4</v>
      </c>
      <c r="Y568" s="17">
        <f t="shared" si="217"/>
        <v>2.5055043241621728</v>
      </c>
      <c r="Z568" s="17">
        <f t="shared" si="218"/>
        <v>3.1322323270990369</v>
      </c>
      <c r="AA568" s="16">
        <f t="shared" si="219"/>
        <v>5.5043241621728356E-3</v>
      </c>
      <c r="AB568" s="16">
        <f t="shared" si="220"/>
        <v>3.2232327099036784E-2</v>
      </c>
      <c r="AC568" s="16">
        <f t="shared" si="203"/>
        <v>68.861150973765703</v>
      </c>
      <c r="AD568" s="17">
        <f t="shared" si="204"/>
        <v>2.5112470721626163</v>
      </c>
      <c r="AE568" s="17">
        <f t="shared" si="205"/>
        <v>3.1355557752669108</v>
      </c>
      <c r="AF568" s="16">
        <f t="shared" si="221"/>
        <v>1.1247072162616334E-2</v>
      </c>
      <c r="AG568" s="16">
        <f t="shared" si="222"/>
        <v>3.5555775266910672E-2</v>
      </c>
    </row>
    <row r="569" spans="1:33" x14ac:dyDescent="0.25">
      <c r="A569" s="11" t="s">
        <v>29</v>
      </c>
      <c r="B569" s="12">
        <v>89910</v>
      </c>
      <c r="C569" s="11">
        <v>5.5</v>
      </c>
      <c r="D569" s="27">
        <v>5</v>
      </c>
      <c r="E569" s="27">
        <v>6</v>
      </c>
      <c r="F569" s="11">
        <v>2007</v>
      </c>
      <c r="G569" s="11" t="s">
        <v>8</v>
      </c>
      <c r="H569" s="14" t="str">
        <f>VLOOKUP(A569,'Data Key'!$A$1:$B$500,2,FALSE)</f>
        <v>Nevada</v>
      </c>
      <c r="I569" s="14" t="str">
        <f t="shared" si="206"/>
        <v>NV-Nevada</v>
      </c>
      <c r="J569" s="15">
        <f t="shared" si="207"/>
        <v>495</v>
      </c>
      <c r="K569" s="15">
        <f t="shared" si="208"/>
        <v>89415</v>
      </c>
      <c r="L569" s="16">
        <f t="shared" si="200"/>
        <v>4.8366413495123272E-4</v>
      </c>
      <c r="M569" s="17">
        <f t="shared" si="209"/>
        <v>5.0218413705542728</v>
      </c>
      <c r="N569" s="17">
        <f t="shared" si="210"/>
        <v>5.9891696404567378</v>
      </c>
      <c r="O569" s="16">
        <f t="shared" si="211"/>
        <v>2.1841370554272821E-2</v>
      </c>
      <c r="P569" s="16">
        <f t="shared" si="212"/>
        <v>1.0830359543262169E-2</v>
      </c>
      <c r="Q569" s="16">
        <f t="shared" si="223"/>
        <v>452</v>
      </c>
      <c r="R569" s="16">
        <f t="shared" si="224"/>
        <v>538</v>
      </c>
      <c r="S569" s="17">
        <f t="shared" si="213"/>
        <v>5.0272494716939162</v>
      </c>
      <c r="T569" s="17">
        <f t="shared" si="214"/>
        <v>5.9837615393170953</v>
      </c>
      <c r="U569" s="16">
        <f t="shared" si="215"/>
        <v>2.7249471693916227E-2</v>
      </c>
      <c r="V569" s="16">
        <f t="shared" si="216"/>
        <v>1.6238460682904687E-2</v>
      </c>
      <c r="W569" s="16">
        <f t="shared" si="201"/>
        <v>5.5266321775155154E-3</v>
      </c>
      <c r="X569" s="16">
        <f t="shared" si="202"/>
        <v>4.8503603229722674E-4</v>
      </c>
      <c r="Y569" s="17">
        <f t="shared" si="217"/>
        <v>5.0415961452182882</v>
      </c>
      <c r="Z569" s="17">
        <f t="shared" si="218"/>
        <v>6.0116682098127425</v>
      </c>
      <c r="AA569" s="16">
        <f t="shared" si="219"/>
        <v>4.159614521828825E-2</v>
      </c>
      <c r="AB569" s="16">
        <f t="shared" si="220"/>
        <v>1.1668209812742525E-2</v>
      </c>
      <c r="AC569" s="16">
        <f t="shared" si="203"/>
        <v>87.013628502953097</v>
      </c>
      <c r="AD569" s="17">
        <f t="shared" si="204"/>
        <v>5.048320790150612</v>
      </c>
      <c r="AE569" s="17">
        <f t="shared" si="205"/>
        <v>6.0160653230410697</v>
      </c>
      <c r="AF569" s="16">
        <f t="shared" si="221"/>
        <v>4.832079015061197E-2</v>
      </c>
      <c r="AG569" s="16">
        <f t="shared" si="222"/>
        <v>1.6065323041069668E-2</v>
      </c>
    </row>
    <row r="570" spans="1:33" x14ac:dyDescent="0.25">
      <c r="A570" s="11" t="s">
        <v>35</v>
      </c>
      <c r="B570" s="12">
        <v>58317</v>
      </c>
      <c r="C570" s="11">
        <v>11</v>
      </c>
      <c r="D570" s="27">
        <v>10.199999999999999</v>
      </c>
      <c r="E570" s="27">
        <v>11.9</v>
      </c>
      <c r="F570" s="11">
        <v>2007</v>
      </c>
      <c r="G570" s="11" t="s">
        <v>8</v>
      </c>
      <c r="H570" s="14" t="str">
        <f>VLOOKUP(A570,'Data Key'!$A$1:$B$500,2,FALSE)</f>
        <v>New Hampshire</v>
      </c>
      <c r="I570" s="14" t="str">
        <f t="shared" si="206"/>
        <v>NH-New Hampshire</v>
      </c>
      <c r="J570" s="15">
        <f t="shared" si="207"/>
        <v>641</v>
      </c>
      <c r="K570" s="15">
        <f t="shared" si="208"/>
        <v>57676</v>
      </c>
      <c r="L570" s="16">
        <f t="shared" si="200"/>
        <v>8.4621732116820446E-4</v>
      </c>
      <c r="M570" s="17">
        <f t="shared" si="209"/>
        <v>10.145431769148512</v>
      </c>
      <c r="N570" s="17">
        <f t="shared" si="210"/>
        <v>11.837866411484921</v>
      </c>
      <c r="O570" s="16">
        <f t="shared" si="211"/>
        <v>5.4568230851486987E-2</v>
      </c>
      <c r="P570" s="16">
        <f t="shared" si="212"/>
        <v>6.2133588515079552E-2</v>
      </c>
      <c r="Q570" s="16">
        <f t="shared" si="223"/>
        <v>593</v>
      </c>
      <c r="R570" s="16">
        <f t="shared" si="224"/>
        <v>691</v>
      </c>
      <c r="S570" s="17">
        <f t="shared" si="213"/>
        <v>10.168561482929507</v>
      </c>
      <c r="T570" s="17">
        <f t="shared" si="214"/>
        <v>11.849032014678397</v>
      </c>
      <c r="U570" s="16">
        <f t="shared" si="215"/>
        <v>3.1438517070492722E-2</v>
      </c>
      <c r="V570" s="16">
        <f t="shared" si="216"/>
        <v>5.0967985321603848E-2</v>
      </c>
      <c r="W570" s="16">
        <f t="shared" si="201"/>
        <v>1.1023858938391721E-2</v>
      </c>
      <c r="X570" s="16">
        <f t="shared" si="202"/>
        <v>8.4802641810339759E-4</v>
      </c>
      <c r="Y570" s="17">
        <f t="shared" si="217"/>
        <v>10.175832520288324</v>
      </c>
      <c r="Z570" s="17">
        <f t="shared" si="218"/>
        <v>11.871885356495119</v>
      </c>
      <c r="AA570" s="16">
        <f t="shared" si="219"/>
        <v>2.4167479711675099E-2</v>
      </c>
      <c r="AB570" s="16">
        <f t="shared" si="220"/>
        <v>2.8114643504881798E-2</v>
      </c>
      <c r="AC570" s="16">
        <f t="shared" si="203"/>
        <v>98.734395638988744</v>
      </c>
      <c r="AD570" s="17">
        <f t="shared" si="204"/>
        <v>10.18595611330991</v>
      </c>
      <c r="AE570" s="17">
        <f t="shared" si="205"/>
        <v>11.878908292484198</v>
      </c>
      <c r="AF570" s="16">
        <f t="shared" si="221"/>
        <v>1.404388669008938E-2</v>
      </c>
      <c r="AG570" s="16">
        <f t="shared" si="222"/>
        <v>2.1091707515802582E-2</v>
      </c>
    </row>
    <row r="571" spans="1:33" x14ac:dyDescent="0.25">
      <c r="A571" s="11" t="s">
        <v>14</v>
      </c>
      <c r="B571" s="12">
        <v>407386</v>
      </c>
      <c r="C571" s="11">
        <v>4.8</v>
      </c>
      <c r="D571" s="27">
        <v>4.5999999999999996</v>
      </c>
      <c r="E571" s="27">
        <v>5</v>
      </c>
      <c r="F571" s="11">
        <v>2007</v>
      </c>
      <c r="G571" s="11" t="s">
        <v>8</v>
      </c>
      <c r="H571" s="14" t="str">
        <f>VLOOKUP(A571,'Data Key'!$A$1:$B$500,2,FALSE)</f>
        <v>New Jersey</v>
      </c>
      <c r="I571" s="14" t="str">
        <f t="shared" si="206"/>
        <v>NJ-New Jersey</v>
      </c>
      <c r="J571" s="15">
        <f t="shared" si="207"/>
        <v>1955</v>
      </c>
      <c r="K571" s="15">
        <f t="shared" si="208"/>
        <v>405431</v>
      </c>
      <c r="L571" s="16">
        <f t="shared" si="200"/>
        <v>2.1221241996890021E-4</v>
      </c>
      <c r="M571" s="17">
        <f t="shared" si="209"/>
        <v>4.5866761034462389</v>
      </c>
      <c r="N571" s="17">
        <f t="shared" si="210"/>
        <v>5.0111009433840401</v>
      </c>
      <c r="O571" s="16">
        <f t="shared" si="211"/>
        <v>1.3323896553760761E-2</v>
      </c>
      <c r="P571" s="16">
        <f t="shared" si="212"/>
        <v>1.1100943384040107E-2</v>
      </c>
      <c r="Q571" s="16">
        <f t="shared" si="223"/>
        <v>1869</v>
      </c>
      <c r="R571" s="16">
        <f t="shared" si="224"/>
        <v>2042</v>
      </c>
      <c r="S571" s="17">
        <f t="shared" si="213"/>
        <v>4.5877865218736043</v>
      </c>
      <c r="T571" s="17">
        <f t="shared" si="214"/>
        <v>5.0124451993932047</v>
      </c>
      <c r="U571" s="16">
        <f t="shared" si="215"/>
        <v>1.2213478126395394E-2</v>
      </c>
      <c r="V571" s="16">
        <f t="shared" si="216"/>
        <v>1.2445199393204653E-2</v>
      </c>
      <c r="W571" s="16">
        <f t="shared" si="201"/>
        <v>4.8035579935003219E-3</v>
      </c>
      <c r="X571" s="16">
        <f t="shared" si="202"/>
        <v>2.1236548160743552E-4</v>
      </c>
      <c r="Y571" s="17">
        <f t="shared" si="217"/>
        <v>4.5911925118928867</v>
      </c>
      <c r="Z571" s="17">
        <f t="shared" si="218"/>
        <v>5.0159234751077575</v>
      </c>
      <c r="AA571" s="16">
        <f t="shared" si="219"/>
        <v>8.8074881071129596E-3</v>
      </c>
      <c r="AB571" s="16">
        <f t="shared" si="220"/>
        <v>1.592347510775749E-2</v>
      </c>
      <c r="AC571" s="16">
        <f t="shared" si="203"/>
        <v>172.92540584382911</v>
      </c>
      <c r="AD571" s="17">
        <f t="shared" si="204"/>
        <v>4.592549533853683</v>
      </c>
      <c r="AE571" s="17">
        <f t="shared" si="205"/>
        <v>5.0170211044372817</v>
      </c>
      <c r="AF571" s="16">
        <f t="shared" si="221"/>
        <v>7.4504661463166144E-3</v>
      </c>
      <c r="AG571" s="16">
        <f t="shared" si="222"/>
        <v>1.7021104437281664E-2</v>
      </c>
    </row>
    <row r="572" spans="1:33" x14ac:dyDescent="0.25">
      <c r="A572" s="11" t="s">
        <v>60</v>
      </c>
      <c r="B572" s="12">
        <v>224864</v>
      </c>
      <c r="C572" s="11">
        <v>3</v>
      </c>
      <c r="D572" s="27">
        <v>2.8</v>
      </c>
      <c r="E572" s="27">
        <v>3.3</v>
      </c>
      <c r="F572" s="11">
        <v>2007</v>
      </c>
      <c r="G572" s="11" t="s">
        <v>8</v>
      </c>
      <c r="H572" s="14" t="str">
        <f>VLOOKUP(A572,'Data Key'!$A$1:$B$500,2,FALSE)</f>
        <v>New Mexico</v>
      </c>
      <c r="I572" s="14" t="str">
        <f t="shared" si="206"/>
        <v>NM-New Mexico</v>
      </c>
      <c r="J572" s="15">
        <f t="shared" si="207"/>
        <v>675</v>
      </c>
      <c r="K572" s="15">
        <f t="shared" si="208"/>
        <v>224189</v>
      </c>
      <c r="L572" s="16">
        <f t="shared" si="200"/>
        <v>2.2611388375936127E-4</v>
      </c>
      <c r="M572" s="17">
        <f t="shared" si="209"/>
        <v>2.775700546296139</v>
      </c>
      <c r="N572" s="17">
        <f t="shared" si="210"/>
        <v>3.2279283138148616</v>
      </c>
      <c r="O572" s="16">
        <f t="shared" si="211"/>
        <v>2.4299453703860774E-2</v>
      </c>
      <c r="P572" s="16">
        <f t="shared" si="212"/>
        <v>7.2071686185138262E-2</v>
      </c>
      <c r="Q572" s="16">
        <f t="shared" si="223"/>
        <v>624</v>
      </c>
      <c r="R572" s="16">
        <f t="shared" si="224"/>
        <v>726</v>
      </c>
      <c r="S572" s="17">
        <f t="shared" si="213"/>
        <v>2.7750106731179733</v>
      </c>
      <c r="T572" s="17">
        <f t="shared" si="214"/>
        <v>3.2286181869930268</v>
      </c>
      <c r="U572" s="16">
        <f t="shared" si="215"/>
        <v>2.4989326882026486E-2</v>
      </c>
      <c r="V572" s="16">
        <f t="shared" si="216"/>
        <v>7.1381813006972994E-2</v>
      </c>
      <c r="W572" s="16">
        <f t="shared" si="201"/>
        <v>3.0103047417489861E-3</v>
      </c>
      <c r="X572" s="16">
        <f t="shared" si="202"/>
        <v>2.2658964559762931E-4</v>
      </c>
      <c r="Y572" s="17">
        <f t="shared" si="217"/>
        <v>2.783715096151357</v>
      </c>
      <c r="Z572" s="17">
        <f t="shared" si="218"/>
        <v>3.2368943873466156</v>
      </c>
      <c r="AA572" s="16">
        <f t="shared" si="219"/>
        <v>1.6284903848642784E-2</v>
      </c>
      <c r="AB572" s="16">
        <f t="shared" si="220"/>
        <v>6.3105612653384213E-2</v>
      </c>
      <c r="AC572" s="16">
        <f t="shared" si="203"/>
        <v>101.72474712085203</v>
      </c>
      <c r="AD572" s="17">
        <f t="shared" si="204"/>
        <v>2.7863404201559012</v>
      </c>
      <c r="AE572" s="17">
        <f t="shared" si="205"/>
        <v>3.238716119859856</v>
      </c>
      <c r="AF572" s="16">
        <f t="shared" si="221"/>
        <v>1.3659579844098602E-2</v>
      </c>
      <c r="AG572" s="16">
        <f t="shared" si="222"/>
        <v>6.1283880140143854E-2</v>
      </c>
    </row>
    <row r="573" spans="1:33" x14ac:dyDescent="0.25">
      <c r="A573" s="11" t="s">
        <v>36</v>
      </c>
      <c r="B573" s="12">
        <v>1259206</v>
      </c>
      <c r="C573" s="11">
        <v>3.9</v>
      </c>
      <c r="D573" s="27">
        <v>3.8</v>
      </c>
      <c r="E573" s="27">
        <v>4</v>
      </c>
      <c r="F573" s="11">
        <v>2007</v>
      </c>
      <c r="G573" s="11" t="s">
        <v>8</v>
      </c>
      <c r="H573" s="14" t="str">
        <f>VLOOKUP(A573,'Data Key'!$A$1:$B$500,2,FALSE)</f>
        <v>New York</v>
      </c>
      <c r="I573" s="14" t="str">
        <f t="shared" si="206"/>
        <v>NY-New York</v>
      </c>
      <c r="J573" s="15">
        <f t="shared" si="207"/>
        <v>4911</v>
      </c>
      <c r="K573" s="15">
        <f t="shared" si="208"/>
        <v>1254295</v>
      </c>
      <c r="L573" s="16">
        <f t="shared" si="200"/>
        <v>1.0886486215863328E-4</v>
      </c>
      <c r="M573" s="17">
        <f t="shared" si="209"/>
        <v>3.7912118528506662</v>
      </c>
      <c r="N573" s="17">
        <f t="shared" si="210"/>
        <v>4.0089415771679322</v>
      </c>
      <c r="O573" s="16">
        <f t="shared" si="211"/>
        <v>8.788147149333625E-3</v>
      </c>
      <c r="P573" s="16">
        <f t="shared" si="212"/>
        <v>8.941577167932202E-3</v>
      </c>
      <c r="Q573" s="16">
        <f t="shared" si="223"/>
        <v>4774</v>
      </c>
      <c r="R573" s="16">
        <f t="shared" si="224"/>
        <v>5048</v>
      </c>
      <c r="S573" s="17">
        <f t="shared" si="213"/>
        <v>3.7912779958164111</v>
      </c>
      <c r="T573" s="17">
        <f t="shared" si="214"/>
        <v>4.0088754342021877</v>
      </c>
      <c r="U573" s="16">
        <f t="shared" si="215"/>
        <v>8.7220041835887052E-3</v>
      </c>
      <c r="V573" s="16">
        <f t="shared" si="216"/>
        <v>8.8754342021877264E-3</v>
      </c>
      <c r="W573" s="16">
        <f t="shared" si="201"/>
        <v>3.9015901620643519E-3</v>
      </c>
      <c r="X573" s="16">
        <f t="shared" si="202"/>
        <v>1.0889625155344384E-4</v>
      </c>
      <c r="Y573" s="17">
        <f t="shared" si="217"/>
        <v>3.7926939105109083</v>
      </c>
      <c r="Z573" s="17">
        <f t="shared" si="218"/>
        <v>4.0104864136177962</v>
      </c>
      <c r="AA573" s="16">
        <f t="shared" si="219"/>
        <v>7.3060894890915051E-3</v>
      </c>
      <c r="AB573" s="16">
        <f t="shared" si="220"/>
        <v>1.0486413617796231E-2</v>
      </c>
      <c r="AC573" s="16">
        <f t="shared" si="203"/>
        <v>274.17958492784362</v>
      </c>
      <c r="AD573" s="17">
        <f t="shared" si="204"/>
        <v>3.7931175406101865</v>
      </c>
      <c r="AE573" s="17">
        <f t="shared" si="205"/>
        <v>4.0108569323307925</v>
      </c>
      <c r="AF573" s="16">
        <f t="shared" si="221"/>
        <v>6.8824593898133557E-3</v>
      </c>
      <c r="AG573" s="16">
        <f t="shared" si="222"/>
        <v>1.0856932330792546E-2</v>
      </c>
    </row>
    <row r="574" spans="1:33" x14ac:dyDescent="0.25">
      <c r="A574" s="11" t="s">
        <v>21</v>
      </c>
      <c r="B574" s="12">
        <v>627426</v>
      </c>
      <c r="C574" s="11">
        <v>6.6</v>
      </c>
      <c r="D574" s="27">
        <v>6.4</v>
      </c>
      <c r="E574" s="27">
        <v>6.8</v>
      </c>
      <c r="F574" s="11">
        <v>2007</v>
      </c>
      <c r="G574" s="11" t="s">
        <v>8</v>
      </c>
      <c r="H574" s="14" t="str">
        <f>VLOOKUP(A574,'Data Key'!$A$1:$B$500,2,FALSE)</f>
        <v>North Carolina</v>
      </c>
      <c r="I574" s="14" t="str">
        <f t="shared" si="206"/>
        <v>NC-North Carolina</v>
      </c>
      <c r="J574" s="15">
        <f t="shared" si="207"/>
        <v>4141</v>
      </c>
      <c r="K574" s="15">
        <f t="shared" si="208"/>
        <v>623285</v>
      </c>
      <c r="L574" s="16">
        <f t="shared" si="200"/>
        <v>2.0035504225142121E-4</v>
      </c>
      <c r="M574" s="17">
        <f t="shared" si="209"/>
        <v>6.3996264695125156</v>
      </c>
      <c r="N574" s="17">
        <f t="shared" si="210"/>
        <v>6.8003365540153586</v>
      </c>
      <c r="O574" s="16">
        <f t="shared" si="211"/>
        <v>3.7353048748478557E-4</v>
      </c>
      <c r="P574" s="16">
        <f t="shared" si="212"/>
        <v>3.3655401535881424E-4</v>
      </c>
      <c r="Q574" s="16">
        <f t="shared" si="223"/>
        <v>4016</v>
      </c>
      <c r="R574" s="16">
        <f t="shared" si="224"/>
        <v>4267</v>
      </c>
      <c r="S574" s="17">
        <f t="shared" si="213"/>
        <v>6.400754830051671</v>
      </c>
      <c r="T574" s="17">
        <f t="shared" si="214"/>
        <v>6.8008020069299011</v>
      </c>
      <c r="U574" s="16">
        <f t="shared" si="215"/>
        <v>7.5483005167065187E-4</v>
      </c>
      <c r="V574" s="16">
        <f t="shared" si="216"/>
        <v>8.0200692990128886E-4</v>
      </c>
      <c r="W574" s="16">
        <f t="shared" si="201"/>
        <v>6.6030023688031011E-3</v>
      </c>
      <c r="X574" s="16">
        <f t="shared" si="202"/>
        <v>2.0042273760275341E-4</v>
      </c>
      <c r="Y574" s="17">
        <f t="shared" si="217"/>
        <v>6.4025796312003473</v>
      </c>
      <c r="Z574" s="17">
        <f t="shared" si="218"/>
        <v>6.8034251064058546</v>
      </c>
      <c r="AA574" s="16">
        <f t="shared" si="219"/>
        <v>2.5796312003469879E-3</v>
      </c>
      <c r="AB574" s="16">
        <f t="shared" si="220"/>
        <v>3.4251064058548053E-3</v>
      </c>
      <c r="AC574" s="16">
        <f t="shared" si="203"/>
        <v>251.43019484727557</v>
      </c>
      <c r="AD574" s="17">
        <f t="shared" si="204"/>
        <v>6.40343408379373</v>
      </c>
      <c r="AE574" s="17">
        <f t="shared" si="205"/>
        <v>6.804164457507996</v>
      </c>
      <c r="AF574" s="16">
        <f t="shared" si="221"/>
        <v>3.4340837937296698E-3</v>
      </c>
      <c r="AG574" s="16">
        <f t="shared" si="222"/>
        <v>4.1644575079962109E-3</v>
      </c>
    </row>
    <row r="575" spans="1:33" x14ac:dyDescent="0.25">
      <c r="A575" s="11" t="s">
        <v>57</v>
      </c>
      <c r="B575" s="12">
        <v>23602</v>
      </c>
      <c r="C575" s="11">
        <v>11.9</v>
      </c>
      <c r="D575" s="27">
        <v>10.6</v>
      </c>
      <c r="E575" s="27">
        <v>13.3</v>
      </c>
      <c r="F575" s="11">
        <v>2007</v>
      </c>
      <c r="G575" s="11" t="s">
        <v>8</v>
      </c>
      <c r="H575" s="14" t="str">
        <f>VLOOKUP(A575,'Data Key'!$A$1:$B$500,2,FALSE)</f>
        <v>North Dakota</v>
      </c>
      <c r="I575" s="14" t="str">
        <f t="shared" si="206"/>
        <v>ND-North Dakota</v>
      </c>
      <c r="J575" s="15">
        <f t="shared" si="207"/>
        <v>281</v>
      </c>
      <c r="K575" s="15">
        <f t="shared" si="208"/>
        <v>23321</v>
      </c>
      <c r="L575" s="16">
        <f t="shared" si="200"/>
        <v>1.3837308590846907E-3</v>
      </c>
      <c r="M575" s="17">
        <f t="shared" si="209"/>
        <v>10.522039838313836</v>
      </c>
      <c r="N575" s="17">
        <f t="shared" si="210"/>
        <v>13.289501556483216</v>
      </c>
      <c r="O575" s="16">
        <f t="shared" si="211"/>
        <v>7.7960161686164042E-2</v>
      </c>
      <c r="P575" s="16">
        <f t="shared" si="212"/>
        <v>1.0498443516784306E-2</v>
      </c>
      <c r="Q575" s="16">
        <f t="shared" si="223"/>
        <v>249</v>
      </c>
      <c r="R575" s="16">
        <f t="shared" si="224"/>
        <v>314</v>
      </c>
      <c r="S575" s="17">
        <f t="shared" si="213"/>
        <v>10.549953393780187</v>
      </c>
      <c r="T575" s="17">
        <f t="shared" si="214"/>
        <v>13.303957291754935</v>
      </c>
      <c r="U575" s="16">
        <f t="shared" si="215"/>
        <v>5.0046606219812162E-2</v>
      </c>
      <c r="V575" s="16">
        <f t="shared" si="216"/>
        <v>3.9572917549346442E-3</v>
      </c>
      <c r="W575" s="16">
        <f t="shared" si="201"/>
        <v>1.1985199930444727E-2</v>
      </c>
      <c r="X575" s="16">
        <f t="shared" si="202"/>
        <v>1.3904400138936455E-3</v>
      </c>
      <c r="Y575" s="17">
        <f t="shared" si="217"/>
        <v>10.59475991655108</v>
      </c>
      <c r="Z575" s="17">
        <f t="shared" si="218"/>
        <v>13.375639944338372</v>
      </c>
      <c r="AA575" s="16">
        <f t="shared" si="219"/>
        <v>5.2400834489194636E-3</v>
      </c>
      <c r="AB575" s="16">
        <f t="shared" si="220"/>
        <v>7.5639944338371734E-2</v>
      </c>
      <c r="AC575" s="16">
        <f t="shared" si="203"/>
        <v>65.373156943227116</v>
      </c>
      <c r="AD575" s="17">
        <f t="shared" si="204"/>
        <v>10.621699352515254</v>
      </c>
      <c r="AE575" s="17">
        <f t="shared" si="205"/>
        <v>13.391062904213575</v>
      </c>
      <c r="AF575" s="16">
        <f t="shared" si="221"/>
        <v>2.1699352515254233E-2</v>
      </c>
      <c r="AG575" s="16">
        <f t="shared" si="222"/>
        <v>9.1062904213574214E-2</v>
      </c>
    </row>
    <row r="576" spans="1:33" x14ac:dyDescent="0.25">
      <c r="A576" s="11" t="s">
        <v>52</v>
      </c>
      <c r="B576" s="12">
        <v>840254</v>
      </c>
      <c r="C576" s="11">
        <v>4.0999999999999996</v>
      </c>
      <c r="D576" s="27">
        <v>3.9</v>
      </c>
      <c r="E576" s="27">
        <v>4.2</v>
      </c>
      <c r="F576" s="11">
        <v>2007</v>
      </c>
      <c r="G576" s="11" t="s">
        <v>8</v>
      </c>
      <c r="H576" s="14" t="str">
        <f>VLOOKUP(A576,'Data Key'!$A$1:$B$500,2,FALSE)</f>
        <v>Ohio</v>
      </c>
      <c r="I576" s="14" t="str">
        <f t="shared" si="206"/>
        <v>OH-Ohio</v>
      </c>
      <c r="J576" s="15">
        <f t="shared" si="207"/>
        <v>3445</v>
      </c>
      <c r="K576" s="15">
        <f t="shared" si="208"/>
        <v>836809</v>
      </c>
      <c r="L576" s="16">
        <f t="shared" si="200"/>
        <v>1.3662808853607153E-4</v>
      </c>
      <c r="M576" s="17">
        <f t="shared" si="209"/>
        <v>3.9633226406481996</v>
      </c>
      <c r="N576" s="17">
        <f t="shared" si="210"/>
        <v>4.2365788177203427</v>
      </c>
      <c r="O576" s="16">
        <f t="shared" si="211"/>
        <v>6.3322640648199702E-2</v>
      </c>
      <c r="P576" s="16">
        <f t="shared" si="212"/>
        <v>3.6578817720342549E-2</v>
      </c>
      <c r="Q576" s="16">
        <f t="shared" si="223"/>
        <v>3331</v>
      </c>
      <c r="R576" s="16">
        <f t="shared" si="224"/>
        <v>3560</v>
      </c>
      <c r="S576" s="17">
        <f t="shared" si="213"/>
        <v>3.9642774684797693</v>
      </c>
      <c r="T576" s="17">
        <f t="shared" si="214"/>
        <v>4.2368141062107414</v>
      </c>
      <c r="U576" s="16">
        <f t="shared" si="215"/>
        <v>6.427746847976934E-2</v>
      </c>
      <c r="V576" s="16">
        <f t="shared" si="216"/>
        <v>3.6814106210741215E-2</v>
      </c>
      <c r="W576" s="16">
        <f t="shared" si="201"/>
        <v>4.1022178661563541E-3</v>
      </c>
      <c r="X576" s="16">
        <f t="shared" si="202"/>
        <v>1.3668419401863309E-4</v>
      </c>
      <c r="Y576" s="17">
        <f t="shared" si="217"/>
        <v>3.9655336721377208</v>
      </c>
      <c r="Z576" s="17">
        <f t="shared" si="218"/>
        <v>4.2389020601749872</v>
      </c>
      <c r="AA576" s="16">
        <f t="shared" si="219"/>
        <v>6.5533672137720878E-2</v>
      </c>
      <c r="AB576" s="16">
        <f t="shared" si="220"/>
        <v>3.8902060174986985E-2</v>
      </c>
      <c r="AC576" s="16">
        <f t="shared" si="203"/>
        <v>229.62013696473679</v>
      </c>
      <c r="AD576" s="17">
        <f t="shared" si="204"/>
        <v>3.9661762098429683</v>
      </c>
      <c r="AE576" s="17">
        <f t="shared" si="205"/>
        <v>4.2394496333507812</v>
      </c>
      <c r="AF576" s="16">
        <f t="shared" si="221"/>
        <v>6.6176209842968348E-2</v>
      </c>
      <c r="AG576" s="16">
        <f t="shared" si="222"/>
        <v>3.9449633350780999E-2</v>
      </c>
    </row>
    <row r="577" spans="1:33" x14ac:dyDescent="0.25">
      <c r="A577" s="11" t="s">
        <v>37</v>
      </c>
      <c r="B577" s="12">
        <v>346026</v>
      </c>
      <c r="C577" s="11">
        <v>3.8</v>
      </c>
      <c r="D577" s="27">
        <v>3.6</v>
      </c>
      <c r="E577" s="27">
        <v>4</v>
      </c>
      <c r="F577" s="11">
        <v>2007</v>
      </c>
      <c r="G577" s="11" t="s">
        <v>8</v>
      </c>
      <c r="H577" s="14" t="str">
        <f>VLOOKUP(A577,'Data Key'!$A$1:$B$500,2,FALSE)</f>
        <v>Oklahoma</v>
      </c>
      <c r="I577" s="14" t="str">
        <f t="shared" si="206"/>
        <v>OK-Oklahoma</v>
      </c>
      <c r="J577" s="15">
        <f t="shared" si="207"/>
        <v>1315</v>
      </c>
      <c r="K577" s="15">
        <f t="shared" si="208"/>
        <v>344711</v>
      </c>
      <c r="L577" s="16">
        <f t="shared" si="200"/>
        <v>2.0501018614634475E-4</v>
      </c>
      <c r="M577" s="17">
        <f t="shared" si="209"/>
        <v>3.5952822774257567</v>
      </c>
      <c r="N577" s="17">
        <f t="shared" si="210"/>
        <v>4.0053026497184465</v>
      </c>
      <c r="O577" s="16">
        <f t="shared" si="211"/>
        <v>4.7177225742434103E-3</v>
      </c>
      <c r="P577" s="16">
        <f t="shared" si="212"/>
        <v>5.3026497184465171E-3</v>
      </c>
      <c r="Q577" s="16">
        <f t="shared" si="223"/>
        <v>1244</v>
      </c>
      <c r="R577" s="16">
        <f t="shared" si="224"/>
        <v>1386</v>
      </c>
      <c r="S577" s="17">
        <f t="shared" si="213"/>
        <v>3.5951055701016688</v>
      </c>
      <c r="T577" s="17">
        <f t="shared" si="214"/>
        <v>4.0054793570425344</v>
      </c>
      <c r="U577" s="16">
        <f t="shared" si="215"/>
        <v>4.8944298983313317E-3</v>
      </c>
      <c r="V577" s="16">
        <f t="shared" si="216"/>
        <v>5.4793570425344384E-3</v>
      </c>
      <c r="W577" s="16">
        <f t="shared" si="201"/>
        <v>3.8058010368653915E-3</v>
      </c>
      <c r="X577" s="16">
        <f t="shared" si="202"/>
        <v>2.0523094787190319E-4</v>
      </c>
      <c r="Y577" s="17">
        <f t="shared" si="217"/>
        <v>3.6005700889934884</v>
      </c>
      <c r="Z577" s="17">
        <f t="shared" si="218"/>
        <v>4.0110319847372953</v>
      </c>
      <c r="AA577" s="16">
        <f t="shared" si="219"/>
        <v>5.7008899348831577E-4</v>
      </c>
      <c r="AB577" s="16">
        <f t="shared" si="220"/>
        <v>1.1031984737295275E-2</v>
      </c>
      <c r="AC577" s="16">
        <f t="shared" si="203"/>
        <v>141.90284239647465</v>
      </c>
      <c r="AD577" s="17">
        <f t="shared" si="204"/>
        <v>3.6022017724169206</v>
      </c>
      <c r="AE577" s="17">
        <f t="shared" si="205"/>
        <v>4.012290225477007</v>
      </c>
      <c r="AF577" s="16">
        <f t="shared" si="221"/>
        <v>2.2017724169205444E-3</v>
      </c>
      <c r="AG577" s="16">
        <f t="shared" si="222"/>
        <v>1.2290225477006977E-2</v>
      </c>
    </row>
    <row r="578" spans="1:33" x14ac:dyDescent="0.25">
      <c r="A578" s="11" t="s">
        <v>30</v>
      </c>
      <c r="B578" s="12">
        <v>166724</v>
      </c>
      <c r="C578" s="11">
        <v>8.3000000000000007</v>
      </c>
      <c r="D578" s="27">
        <v>7.9</v>
      </c>
      <c r="E578" s="27">
        <v>8.6999999999999993</v>
      </c>
      <c r="F578" s="11">
        <v>2007</v>
      </c>
      <c r="G578" s="11" t="s">
        <v>8</v>
      </c>
      <c r="H578" s="14" t="str">
        <f>VLOOKUP(A578,'Data Key'!$A$1:$B$500,2,FALSE)</f>
        <v>Oregon</v>
      </c>
      <c r="I578" s="14" t="str">
        <f t="shared" si="206"/>
        <v>OR-Oregon</v>
      </c>
      <c r="J578" s="15">
        <f t="shared" si="207"/>
        <v>1384</v>
      </c>
      <c r="K578" s="15">
        <f t="shared" si="208"/>
        <v>165340</v>
      </c>
      <c r="L578" s="16">
        <f t="shared" si="200"/>
        <v>4.3551981684626997E-4</v>
      </c>
      <c r="M578" s="17">
        <f t="shared" si="209"/>
        <v>7.865624589477954</v>
      </c>
      <c r="N578" s="17">
        <f t="shared" si="210"/>
        <v>8.7366642231704947</v>
      </c>
      <c r="O578" s="16">
        <f t="shared" si="211"/>
        <v>3.4375410522046401E-2</v>
      </c>
      <c r="P578" s="16">
        <f t="shared" si="212"/>
        <v>3.6664223170495447E-2</v>
      </c>
      <c r="Q578" s="16">
        <f t="shared" si="223"/>
        <v>1312</v>
      </c>
      <c r="R578" s="16">
        <f t="shared" si="224"/>
        <v>1457</v>
      </c>
      <c r="S578" s="17">
        <f t="shared" si="213"/>
        <v>7.8692929632206523</v>
      </c>
      <c r="T578" s="17">
        <f t="shared" si="214"/>
        <v>8.7389937861375682</v>
      </c>
      <c r="U578" s="16">
        <f t="shared" si="215"/>
        <v>3.0707036779348051E-2</v>
      </c>
      <c r="V578" s="16">
        <f t="shared" si="216"/>
        <v>3.8993786137568875E-2</v>
      </c>
      <c r="W578" s="16">
        <f t="shared" si="201"/>
        <v>8.3124732935059859E-3</v>
      </c>
      <c r="X578" s="16">
        <f t="shared" si="202"/>
        <v>4.3595660658256026E-4</v>
      </c>
      <c r="Y578" s="17">
        <f t="shared" si="217"/>
        <v>7.8765166869234262</v>
      </c>
      <c r="Z578" s="17">
        <f t="shared" si="218"/>
        <v>8.7484299000885457</v>
      </c>
      <c r="AA578" s="16">
        <f t="shared" si="219"/>
        <v>2.3483313076574142E-2</v>
      </c>
      <c r="AB578" s="16">
        <f t="shared" si="220"/>
        <v>4.8429900088546418E-2</v>
      </c>
      <c r="AC578" s="16">
        <f t="shared" si="203"/>
        <v>145.24800408336864</v>
      </c>
      <c r="AD578" s="17">
        <f t="shared" si="204"/>
        <v>7.8798880611259579</v>
      </c>
      <c r="AE578" s="17">
        <f t="shared" si="205"/>
        <v>8.7510563244015493</v>
      </c>
      <c r="AF578" s="16">
        <f t="shared" si="221"/>
        <v>2.0111938874042501E-2</v>
      </c>
      <c r="AG578" s="16">
        <f t="shared" si="222"/>
        <v>5.1056324401550057E-2</v>
      </c>
    </row>
    <row r="579" spans="1:33" x14ac:dyDescent="0.25">
      <c r="A579" s="11" t="s">
        <v>22</v>
      </c>
      <c r="B579" s="12">
        <v>684904</v>
      </c>
      <c r="C579" s="11">
        <v>4.5999999999999996</v>
      </c>
      <c r="D579" s="27">
        <v>4.4000000000000004</v>
      </c>
      <c r="E579" s="27">
        <v>4.7</v>
      </c>
      <c r="F579" s="11">
        <v>2007</v>
      </c>
      <c r="G579" s="11" t="s">
        <v>8</v>
      </c>
      <c r="H579" s="14" t="str">
        <f>VLOOKUP(A579,'Data Key'!$A$1:$B$500,2,FALSE)</f>
        <v>Pennsylvania</v>
      </c>
      <c r="I579" s="14" t="str">
        <f t="shared" si="206"/>
        <v>PA-Pennsylvania</v>
      </c>
      <c r="J579" s="15">
        <f t="shared" si="207"/>
        <v>3151</v>
      </c>
      <c r="K579" s="15">
        <f t="shared" si="208"/>
        <v>681753</v>
      </c>
      <c r="L579" s="16">
        <f t="shared" ref="L579:L642" si="225">_xlfn.NORM.S.INV(0.975)*SQRT(J579/B579*(1-J579/B579)/B579)</f>
        <v>1.6026595196573737E-4</v>
      </c>
      <c r="M579" s="17">
        <f t="shared" si="209"/>
        <v>4.4403788099278998</v>
      </c>
      <c r="N579" s="17">
        <f t="shared" si="210"/>
        <v>4.7609107138593751</v>
      </c>
      <c r="O579" s="16">
        <f t="shared" si="211"/>
        <v>4.0378809927899439E-2</v>
      </c>
      <c r="P579" s="16">
        <f t="shared" si="212"/>
        <v>6.0910713859374965E-2</v>
      </c>
      <c r="Q579" s="16">
        <f t="shared" si="223"/>
        <v>3041</v>
      </c>
      <c r="R579" s="16">
        <f t="shared" si="224"/>
        <v>3261</v>
      </c>
      <c r="S579" s="17">
        <f t="shared" si="213"/>
        <v>4.4400383119386078</v>
      </c>
      <c r="T579" s="17">
        <f t="shared" si="214"/>
        <v>4.7612512118486681</v>
      </c>
      <c r="U579" s="16">
        <f t="shared" si="215"/>
        <v>4.0038311938607407E-2</v>
      </c>
      <c r="V579" s="16">
        <f t="shared" si="216"/>
        <v>6.1251211848667886E-2</v>
      </c>
      <c r="W579" s="16">
        <f t="shared" ref="W579:W642" si="226">((J579/B579)+_xlfn.NORM.S.INV(0.975)^2/(2*B579))/(1+_xlfn.NORM.S.INV(0.975)^2/B579)</f>
        <v>4.603423319982404E-3</v>
      </c>
      <c r="X579" s="16">
        <f t="shared" ref="X579:X642" si="227">_xlfn.NORM.S.INV(0.975)*SQRT(W579*(1-W579)/B579+(_xlfn.NORM.S.INV(0.975)^2/(4*B579^2)))/(1+_xlfn.NORM.S.INV(0.975)^2/B579)</f>
        <v>1.6033774453847968E-4</v>
      </c>
      <c r="Y579" s="17">
        <f t="shared" si="217"/>
        <v>4.4430855754439245</v>
      </c>
      <c r="Z579" s="17">
        <f t="shared" si="218"/>
        <v>4.7637610645208834</v>
      </c>
      <c r="AA579" s="16">
        <f t="shared" si="219"/>
        <v>4.3085575443924107E-2</v>
      </c>
      <c r="AB579" s="16">
        <f t="shared" si="220"/>
        <v>6.3761064520883259E-2</v>
      </c>
      <c r="AC579" s="16">
        <f t="shared" ref="AC579:AC642" si="228">_xlfn.NORM.S.INV(0.975)*SQRT(_xlfn.NORM.S.INV(0.975)^2-1/B579+4*B579*(J579/B579)*(1-(J579/B579))+(4*(J579/B579)-2))</f>
        <v>219.54985469681216</v>
      </c>
      <c r="AD579" s="17">
        <f t="shared" ref="AD579:AD642" si="229">1000*(2*B579*(J579/B579)+_xlfn.NORM.S.INV(0.975)^2+1-AC579)/(2*B579+2*_xlfn.NORM.S.INV(0.975)^2)</f>
        <v>4.4438764134735589</v>
      </c>
      <c r="AE579" s="17">
        <f t="shared" ref="AE579:AE642" si="230">1000*(2*B579*(J579/B579)+_xlfn.NORM.S.INV(0.975)^2+1+AC579)/(2*B579+2*_xlfn.NORM.S.INV(0.975)^2)</f>
        <v>4.7644302769381399</v>
      </c>
      <c r="AF579" s="16">
        <f t="shared" si="221"/>
        <v>4.3876413473558529E-2</v>
      </c>
      <c r="AG579" s="16">
        <f t="shared" si="222"/>
        <v>6.4430276938139741E-2</v>
      </c>
    </row>
    <row r="580" spans="1:33" x14ac:dyDescent="0.25">
      <c r="A580" s="11" t="s">
        <v>38</v>
      </c>
      <c r="B580" s="12">
        <v>74838</v>
      </c>
      <c r="C580" s="11">
        <v>14.4</v>
      </c>
      <c r="D580" s="27">
        <v>13.5</v>
      </c>
      <c r="E580" s="27">
        <v>15.3</v>
      </c>
      <c r="F580" s="11">
        <v>2007</v>
      </c>
      <c r="G580" s="11" t="s">
        <v>8</v>
      </c>
      <c r="H580" s="14" t="str">
        <f>VLOOKUP(A580,'Data Key'!$A$1:$B$500,2,FALSE)</f>
        <v>Rhode Island</v>
      </c>
      <c r="I580" s="14" t="str">
        <f t="shared" ref="I580:I643" si="231">CONCATENATE(A580,"-",H580)</f>
        <v>RI-Rhode Island</v>
      </c>
      <c r="J580" s="15">
        <f t="shared" ref="J580:J643" si="232">ROUND(B580*C580/1000,0)</f>
        <v>1078</v>
      </c>
      <c r="K580" s="15">
        <f t="shared" ref="K580:K643" si="233">B580-J580</f>
        <v>73760</v>
      </c>
      <c r="L580" s="16">
        <f t="shared" si="225"/>
        <v>8.5365947762066339E-4</v>
      </c>
      <c r="M580" s="17">
        <f t="shared" ref="M580:M643" si="234">1000*(J580/B580-L580)</f>
        <v>13.550787461100308</v>
      </c>
      <c r="N580" s="17">
        <f t="shared" ref="N580:N643" si="235">1000*(J580/B580+L580)</f>
        <v>15.258106416341633</v>
      </c>
      <c r="O580" s="16">
        <f t="shared" ref="O580:O643" si="236">ABS($D580-M580)</f>
        <v>5.0787461100307851E-2</v>
      </c>
      <c r="P580" s="16">
        <f t="shared" ref="P580:P643" si="237">ABS($E580-N580)</f>
        <v>4.1893583658367817E-2</v>
      </c>
      <c r="Q580" s="16">
        <f t="shared" si="223"/>
        <v>1014</v>
      </c>
      <c r="R580" s="16">
        <f t="shared" si="224"/>
        <v>1142</v>
      </c>
      <c r="S580" s="17">
        <f t="shared" ref="S580:S643" si="238">1000*Q580/B580</f>
        <v>13.549266415457389</v>
      </c>
      <c r="T580" s="17">
        <f t="shared" ref="T580:T643" si="239">1000*R580/B580</f>
        <v>15.259627461984554</v>
      </c>
      <c r="U580" s="16">
        <f t="shared" ref="U580:U643" si="240">ABS($D580-S580)</f>
        <v>4.9266415457388746E-2</v>
      </c>
      <c r="V580" s="16">
        <f t="shared" ref="V580:V643" si="241">ABS($E580-T580)</f>
        <v>4.0372538015446935E-2</v>
      </c>
      <c r="W580" s="16">
        <f t="shared" si="226"/>
        <v>1.4429371436625309E-2</v>
      </c>
      <c r="X580" s="16">
        <f t="shared" si="227"/>
        <v>8.5472843383324951E-4</v>
      </c>
      <c r="Y580" s="17">
        <f t="shared" ref="Y580:Y643" si="242">1000*(W580-X580)</f>
        <v>13.57464300279206</v>
      </c>
      <c r="Z580" s="17">
        <f t="shared" ref="Z580:Z643" si="243">1000*(W580+X580)</f>
        <v>15.284099870458558</v>
      </c>
      <c r="AA580" s="16">
        <f t="shared" ref="AA580:AA643" si="244">ABS($D580-Y580)</f>
        <v>7.4643002792059931E-2</v>
      </c>
      <c r="AB580" s="16">
        <f t="shared" ref="AB580:AB643" si="245">ABS($E580-Z580)</f>
        <v>1.5900129541442709E-2</v>
      </c>
      <c r="AC580" s="16">
        <f t="shared" si="228"/>
        <v>127.80088032986924</v>
      </c>
      <c r="AD580" s="17">
        <f t="shared" si="229"/>
        <v>13.582245832429445</v>
      </c>
      <c r="AE580" s="17">
        <f t="shared" si="230"/>
        <v>15.289858550646535</v>
      </c>
      <c r="AF580" s="16">
        <f t="shared" ref="AF580:AF643" si="246">ABS($D580-AD580)</f>
        <v>8.2245832429444832E-2</v>
      </c>
      <c r="AG580" s="16">
        <f t="shared" ref="AG580:AG643" si="247">ABS($E580-AE580)</f>
        <v>1.0141449353465504E-2</v>
      </c>
    </row>
    <row r="581" spans="1:33" x14ac:dyDescent="0.25">
      <c r="A581" s="11" t="s">
        <v>15</v>
      </c>
      <c r="B581" s="12">
        <v>345656</v>
      </c>
      <c r="C581" s="11">
        <v>6.4</v>
      </c>
      <c r="D581" s="27">
        <v>6.1</v>
      </c>
      <c r="E581" s="27">
        <v>6.6</v>
      </c>
      <c r="F581" s="11">
        <v>2007</v>
      </c>
      <c r="G581" s="11" t="s">
        <v>8</v>
      </c>
      <c r="H581" s="14" t="str">
        <f>VLOOKUP(A581,'Data Key'!$A$1:$B$500,2,FALSE)</f>
        <v>South Carolina</v>
      </c>
      <c r="I581" s="14" t="str">
        <f t="shared" si="231"/>
        <v>SC-South Carolina</v>
      </c>
      <c r="J581" s="15">
        <f t="shared" si="232"/>
        <v>2212</v>
      </c>
      <c r="K581" s="15">
        <f t="shared" si="233"/>
        <v>343444</v>
      </c>
      <c r="L581" s="16">
        <f t="shared" si="225"/>
        <v>2.6582906840360492E-4</v>
      </c>
      <c r="M581" s="17">
        <f t="shared" si="234"/>
        <v>6.1335969505285126</v>
      </c>
      <c r="N581" s="17">
        <f t="shared" si="235"/>
        <v>6.6652550873357228</v>
      </c>
      <c r="O581" s="16">
        <f t="shared" si="236"/>
        <v>3.359695052851297E-2</v>
      </c>
      <c r="P581" s="16">
        <f t="shared" si="237"/>
        <v>6.5255087335723161E-2</v>
      </c>
      <c r="Q581" s="16">
        <f t="shared" ref="Q581:Q644" si="248">_xlfn.BINOM.INV(B581, C581/1000, 0.025)</f>
        <v>2121</v>
      </c>
      <c r="R581" s="16">
        <f t="shared" ref="R581:R644" si="249">_xlfn.BINOM.INV(B581, C581/1000, 0.975)</f>
        <v>2305</v>
      </c>
      <c r="S581" s="17">
        <f t="shared" si="238"/>
        <v>6.1361584928368087</v>
      </c>
      <c r="T581" s="17">
        <f t="shared" si="239"/>
        <v>6.6684796445020487</v>
      </c>
      <c r="U581" s="16">
        <f t="shared" si="240"/>
        <v>3.6158492836809053E-2</v>
      </c>
      <c r="V581" s="16">
        <f t="shared" si="241"/>
        <v>6.847964450204902E-2</v>
      </c>
      <c r="W581" s="16">
        <f t="shared" si="226"/>
        <v>6.4049116034617434E-3</v>
      </c>
      <c r="X581" s="16">
        <f t="shared" si="227"/>
        <v>2.6599733492641253E-4</v>
      </c>
      <c r="Y581" s="17">
        <f t="shared" si="242"/>
        <v>6.1389142685353306</v>
      </c>
      <c r="Z581" s="17">
        <f t="shared" si="243"/>
        <v>6.6709089383881564</v>
      </c>
      <c r="AA581" s="16">
        <f t="shared" si="244"/>
        <v>3.8914268535330976E-2</v>
      </c>
      <c r="AB581" s="16">
        <f t="shared" si="245"/>
        <v>7.0908938388156706E-2</v>
      </c>
      <c r="AC581" s="16">
        <f t="shared" si="228"/>
        <v>183.79033790541294</v>
      </c>
      <c r="AD581" s="17">
        <f t="shared" si="229"/>
        <v>6.1405037724363538</v>
      </c>
      <c r="AE581" s="17">
        <f t="shared" si="230"/>
        <v>6.6722124520728014</v>
      </c>
      <c r="AF581" s="16">
        <f t="shared" si="246"/>
        <v>4.0503772436354168E-2</v>
      </c>
      <c r="AG581" s="16">
        <f t="shared" si="247"/>
        <v>7.2212452072801803E-2</v>
      </c>
    </row>
    <row r="582" spans="1:33" x14ac:dyDescent="0.25">
      <c r="A582" s="11" t="s">
        <v>53</v>
      </c>
      <c r="B582" s="12">
        <v>57204</v>
      </c>
      <c r="C582" s="11">
        <v>4.0999999999999996</v>
      </c>
      <c r="D582" s="27">
        <v>3.6</v>
      </c>
      <c r="E582" s="27">
        <v>4.7</v>
      </c>
      <c r="F582" s="11">
        <v>2007</v>
      </c>
      <c r="G582" s="11" t="s">
        <v>8</v>
      </c>
      <c r="H582" s="14" t="str">
        <f>VLOOKUP(A582,'Data Key'!$A$1:$B$500,2,FALSE)</f>
        <v>South Dakota</v>
      </c>
      <c r="I582" s="14" t="str">
        <f t="shared" si="231"/>
        <v>SD-South Dakota</v>
      </c>
      <c r="J582" s="15">
        <f t="shared" si="232"/>
        <v>235</v>
      </c>
      <c r="K582" s="15">
        <f t="shared" si="233"/>
        <v>56969</v>
      </c>
      <c r="L582" s="16">
        <f t="shared" si="225"/>
        <v>5.2415740215024618E-4</v>
      </c>
      <c r="M582" s="17">
        <f t="shared" si="234"/>
        <v>3.5839469262183989</v>
      </c>
      <c r="N582" s="17">
        <f t="shared" si="235"/>
        <v>4.6322617305188913</v>
      </c>
      <c r="O582" s="16">
        <f t="shared" si="236"/>
        <v>1.6053073781601146E-2</v>
      </c>
      <c r="P582" s="16">
        <f t="shared" si="237"/>
        <v>6.7738269481108837E-2</v>
      </c>
      <c r="Q582" s="16">
        <f t="shared" si="248"/>
        <v>205</v>
      </c>
      <c r="R582" s="16">
        <f t="shared" si="249"/>
        <v>265</v>
      </c>
      <c r="S582" s="17">
        <f t="shared" si="238"/>
        <v>3.5836654779386059</v>
      </c>
      <c r="T582" s="17">
        <f t="shared" si="239"/>
        <v>4.6325431787986853</v>
      </c>
      <c r="U582" s="16">
        <f t="shared" si="240"/>
        <v>1.6334522061394185E-2</v>
      </c>
      <c r="V582" s="16">
        <f t="shared" si="241"/>
        <v>6.7456821201314909E-2</v>
      </c>
      <c r="W582" s="16">
        <f t="shared" si="226"/>
        <v>4.1414030553990951E-3</v>
      </c>
      <c r="X582" s="16">
        <f t="shared" si="227"/>
        <v>5.2730325800784319E-4</v>
      </c>
      <c r="Y582" s="17">
        <f t="shared" si="242"/>
        <v>3.6140997973912521</v>
      </c>
      <c r="Z582" s="17">
        <f t="shared" si="243"/>
        <v>4.668706313406938</v>
      </c>
      <c r="AA582" s="16">
        <f t="shared" si="244"/>
        <v>1.4099797391252E-2</v>
      </c>
      <c r="AB582" s="16">
        <f t="shared" si="245"/>
        <v>3.1293686593062198E-2</v>
      </c>
      <c r="AC582" s="16">
        <f t="shared" si="228"/>
        <v>60.027277051278155</v>
      </c>
      <c r="AD582" s="17">
        <f t="shared" si="229"/>
        <v>3.6255010780996444</v>
      </c>
      <c r="AE582" s="17">
        <f t="shared" si="230"/>
        <v>4.6747851538585063</v>
      </c>
      <c r="AF582" s="16">
        <f t="shared" si="246"/>
        <v>2.5501078099644303E-2</v>
      </c>
      <c r="AG582" s="16">
        <f t="shared" si="247"/>
        <v>2.521484614149383E-2</v>
      </c>
    </row>
    <row r="583" spans="1:33" x14ac:dyDescent="0.25">
      <c r="A583" s="11" t="s">
        <v>27</v>
      </c>
      <c r="B583" s="12">
        <v>508780</v>
      </c>
      <c r="C583" s="11">
        <v>2.9</v>
      </c>
      <c r="D583" s="27">
        <v>2.8</v>
      </c>
      <c r="E583" s="27">
        <v>3.1</v>
      </c>
      <c r="F583" s="11">
        <v>2007</v>
      </c>
      <c r="G583" s="11" t="s">
        <v>8</v>
      </c>
      <c r="H583" s="14" t="str">
        <f>VLOOKUP(A583,'Data Key'!$A$1:$B$500,2,FALSE)</f>
        <v>Tennessee</v>
      </c>
      <c r="I583" s="14" t="str">
        <f t="shared" si="231"/>
        <v>TN-Tennessee</v>
      </c>
      <c r="J583" s="15">
        <f t="shared" si="232"/>
        <v>1475</v>
      </c>
      <c r="K583" s="15">
        <f t="shared" si="233"/>
        <v>507305</v>
      </c>
      <c r="L583" s="16">
        <f t="shared" si="225"/>
        <v>1.4773507809494533E-4</v>
      </c>
      <c r="M583" s="17">
        <f t="shared" si="234"/>
        <v>2.7513568673431616</v>
      </c>
      <c r="N583" s="17">
        <f t="shared" si="235"/>
        <v>3.0468270235330523</v>
      </c>
      <c r="O583" s="16">
        <f t="shared" si="236"/>
        <v>4.8643132656838173E-2</v>
      </c>
      <c r="P583" s="16">
        <f t="shared" si="237"/>
        <v>5.3172976466947741E-2</v>
      </c>
      <c r="Q583" s="16">
        <f t="shared" si="248"/>
        <v>1401</v>
      </c>
      <c r="R583" s="16">
        <f t="shared" si="249"/>
        <v>1551</v>
      </c>
      <c r="S583" s="17">
        <f t="shared" si="238"/>
        <v>2.7536459766500254</v>
      </c>
      <c r="T583" s="17">
        <f t="shared" si="239"/>
        <v>3.0484688863555958</v>
      </c>
      <c r="U583" s="16">
        <f t="shared" si="240"/>
        <v>4.6354023349974405E-2</v>
      </c>
      <c r="V583" s="16">
        <f t="shared" si="241"/>
        <v>5.1531113644404325E-2</v>
      </c>
      <c r="W583" s="16">
        <f t="shared" si="226"/>
        <v>2.9028451948780775E-3</v>
      </c>
      <c r="X583" s="16">
        <f t="shared" si="227"/>
        <v>1.4787747913388836E-4</v>
      </c>
      <c r="Y583" s="17">
        <f t="shared" si="242"/>
        <v>2.7549677157441894</v>
      </c>
      <c r="Z583" s="17">
        <f t="shared" si="243"/>
        <v>3.0507226740119657</v>
      </c>
      <c r="AA583" s="16">
        <f t="shared" si="244"/>
        <v>4.5032284255810406E-2</v>
      </c>
      <c r="AB583" s="16">
        <f t="shared" si="245"/>
        <v>4.9277325988034359E-2</v>
      </c>
      <c r="AC583" s="16">
        <f t="shared" si="228"/>
        <v>150.35298031639326</v>
      </c>
      <c r="AD583" s="17">
        <f t="shared" si="229"/>
        <v>2.7560707023075608</v>
      </c>
      <c r="AE583" s="17">
        <f t="shared" si="230"/>
        <v>3.0515851586733342</v>
      </c>
      <c r="AF583" s="16">
        <f t="shared" si="246"/>
        <v>4.3929297692439029E-2</v>
      </c>
      <c r="AG583" s="16">
        <f t="shared" si="247"/>
        <v>4.8414841326665847E-2</v>
      </c>
    </row>
    <row r="584" spans="1:33" x14ac:dyDescent="0.25">
      <c r="A584" s="11" t="s">
        <v>61</v>
      </c>
      <c r="B584" s="12">
        <v>1827774</v>
      </c>
      <c r="C584" s="11">
        <v>2.6</v>
      </c>
      <c r="D584" s="27">
        <v>2.5</v>
      </c>
      <c r="E584" s="27">
        <v>2.7</v>
      </c>
      <c r="F584" s="11">
        <v>2007</v>
      </c>
      <c r="G584" s="11" t="s">
        <v>8</v>
      </c>
      <c r="H584" s="14" t="str">
        <f>VLOOKUP(A584,'Data Key'!$A$1:$B$500,2,FALSE)</f>
        <v>Texas</v>
      </c>
      <c r="I584" s="14" t="str">
        <f t="shared" si="231"/>
        <v>TX-Texas</v>
      </c>
      <c r="J584" s="15">
        <f t="shared" si="232"/>
        <v>4752</v>
      </c>
      <c r="K584" s="15">
        <f t="shared" si="233"/>
        <v>1823022</v>
      </c>
      <c r="L584" s="16">
        <f t="shared" si="225"/>
        <v>7.3824160839414504E-5</v>
      </c>
      <c r="M584" s="17">
        <f t="shared" si="234"/>
        <v>2.526059632233471</v>
      </c>
      <c r="N584" s="17">
        <f t="shared" si="235"/>
        <v>2.6737079539122997</v>
      </c>
      <c r="O584" s="16">
        <f t="shared" si="236"/>
        <v>2.6059632233470964E-2</v>
      </c>
      <c r="P584" s="16">
        <f t="shared" si="237"/>
        <v>2.6292046087700527E-2</v>
      </c>
      <c r="Q584" s="16">
        <f t="shared" si="248"/>
        <v>4618</v>
      </c>
      <c r="R584" s="16">
        <f t="shared" si="249"/>
        <v>4888</v>
      </c>
      <c r="S584" s="17">
        <f t="shared" si="238"/>
        <v>2.526570571635224</v>
      </c>
      <c r="T584" s="17">
        <f t="shared" si="239"/>
        <v>2.6742912416961833</v>
      </c>
      <c r="U584" s="16">
        <f t="shared" si="240"/>
        <v>2.6570571635224027E-2</v>
      </c>
      <c r="V584" s="16">
        <f t="shared" si="241"/>
        <v>2.5708758303816914E-2</v>
      </c>
      <c r="W584" s="16">
        <f t="shared" si="226"/>
        <v>2.6009291838312572E-3</v>
      </c>
      <c r="X584" s="16">
        <f t="shared" si="227"/>
        <v>7.3846284862091134E-5</v>
      </c>
      <c r="Y584" s="17">
        <f t="shared" si="242"/>
        <v>2.5270828989691658</v>
      </c>
      <c r="Z584" s="17">
        <f t="shared" si="243"/>
        <v>2.6747754686933485</v>
      </c>
      <c r="AA584" s="16">
        <f t="shared" si="244"/>
        <v>2.7082898969165825E-2</v>
      </c>
      <c r="AB584" s="16">
        <f t="shared" si="245"/>
        <v>2.5224531306651699E-2</v>
      </c>
      <c r="AC584" s="16">
        <f t="shared" si="228"/>
        <v>269.88094341103795</v>
      </c>
      <c r="AD584" s="17">
        <f t="shared" si="229"/>
        <v>2.5273751289258666</v>
      </c>
      <c r="AE584" s="17">
        <f t="shared" si="230"/>
        <v>2.6750303511795916</v>
      </c>
      <c r="AF584" s="16">
        <f t="shared" si="246"/>
        <v>2.7375128925866576E-2</v>
      </c>
      <c r="AG584" s="16">
        <f t="shared" si="247"/>
        <v>2.496964882040853E-2</v>
      </c>
    </row>
    <row r="585" spans="1:33" x14ac:dyDescent="0.25">
      <c r="A585" s="11" t="s">
        <v>23</v>
      </c>
      <c r="B585" s="12">
        <v>90761</v>
      </c>
      <c r="C585" s="11">
        <v>5</v>
      </c>
      <c r="D585" s="27">
        <v>4.5</v>
      </c>
      <c r="E585" s="27">
        <v>5.4</v>
      </c>
      <c r="F585" s="11">
        <v>2007</v>
      </c>
      <c r="G585" s="11" t="s">
        <v>8</v>
      </c>
      <c r="H585" s="14" t="str">
        <f>VLOOKUP(A585,'Data Key'!$A$1:$B$500,2,FALSE)</f>
        <v>Utah</v>
      </c>
      <c r="I585" s="14" t="str">
        <f t="shared" si="231"/>
        <v>UT-Utah</v>
      </c>
      <c r="J585" s="15">
        <f t="shared" si="232"/>
        <v>454</v>
      </c>
      <c r="K585" s="15">
        <f t="shared" si="233"/>
        <v>90307</v>
      </c>
      <c r="L585" s="16">
        <f t="shared" si="225"/>
        <v>4.5897371717298587E-4</v>
      </c>
      <c r="M585" s="17">
        <f t="shared" si="234"/>
        <v>4.5431747827333622</v>
      </c>
      <c r="N585" s="17">
        <f t="shared" si="235"/>
        <v>5.4611222170793337</v>
      </c>
      <c r="O585" s="16">
        <f t="shared" si="236"/>
        <v>4.3174782733362171E-2</v>
      </c>
      <c r="P585" s="16">
        <f t="shared" si="237"/>
        <v>6.1122217079333296E-2</v>
      </c>
      <c r="Q585" s="16">
        <f t="shared" si="248"/>
        <v>413</v>
      </c>
      <c r="R585" s="16">
        <f t="shared" si="249"/>
        <v>496</v>
      </c>
      <c r="S585" s="17">
        <f t="shared" si="238"/>
        <v>4.5504126221615007</v>
      </c>
      <c r="T585" s="17">
        <f t="shared" si="239"/>
        <v>5.4649023258888727</v>
      </c>
      <c r="U585" s="16">
        <f t="shared" si="240"/>
        <v>5.0412622161500664E-2</v>
      </c>
      <c r="V585" s="16">
        <f t="shared" si="241"/>
        <v>6.4902325888872348E-2</v>
      </c>
      <c r="W585" s="16">
        <f t="shared" si="226"/>
        <v>5.0230983945165021E-3</v>
      </c>
      <c r="X585" s="16">
        <f t="shared" si="227"/>
        <v>4.6039612933707411E-4</v>
      </c>
      <c r="Y585" s="17">
        <f t="shared" si="242"/>
        <v>4.5627022651794276</v>
      </c>
      <c r="Z585" s="17">
        <f t="shared" si="243"/>
        <v>5.4834945238535759</v>
      </c>
      <c r="AA585" s="16">
        <f t="shared" si="244"/>
        <v>6.2702265179427563E-2</v>
      </c>
      <c r="AB585" s="16">
        <f t="shared" si="245"/>
        <v>8.3494523853575586E-2</v>
      </c>
      <c r="AC585" s="16">
        <f t="shared" si="228"/>
        <v>83.356730335685612</v>
      </c>
      <c r="AD585" s="17">
        <f t="shared" si="229"/>
        <v>4.5694165006685949</v>
      </c>
      <c r="AE585" s="17">
        <f t="shared" si="230"/>
        <v>5.4877977702872274</v>
      </c>
      <c r="AF585" s="16">
        <f t="shared" si="246"/>
        <v>6.9416500668594949E-2</v>
      </c>
      <c r="AG585" s="16">
        <f t="shared" si="247"/>
        <v>8.7797770287227017E-2</v>
      </c>
    </row>
    <row r="586" spans="1:33" x14ac:dyDescent="0.25">
      <c r="A586" s="11" t="s">
        <v>55</v>
      </c>
      <c r="B586" s="12">
        <v>49041</v>
      </c>
      <c r="C586" s="11">
        <v>13.5</v>
      </c>
      <c r="D586" s="27">
        <v>12.5</v>
      </c>
      <c r="E586" s="27">
        <v>14.5</v>
      </c>
      <c r="F586" s="11">
        <v>2007</v>
      </c>
      <c r="G586" s="11" t="s">
        <v>8</v>
      </c>
      <c r="H586" s="14" t="str">
        <f>VLOOKUP(A586,'Data Key'!$A$1:$B$500,2,FALSE)</f>
        <v>Vermont</v>
      </c>
      <c r="I586" s="14" t="str">
        <f t="shared" si="231"/>
        <v>VT-Vermont</v>
      </c>
      <c r="J586" s="15">
        <f t="shared" si="232"/>
        <v>662</v>
      </c>
      <c r="K586" s="15">
        <f t="shared" si="233"/>
        <v>48379</v>
      </c>
      <c r="L586" s="16">
        <f t="shared" si="225"/>
        <v>1.0213310923532053E-3</v>
      </c>
      <c r="M586" s="17">
        <f t="shared" si="234"/>
        <v>12.477577983725993</v>
      </c>
      <c r="N586" s="17">
        <f t="shared" si="235"/>
        <v>14.520240168432403</v>
      </c>
      <c r="O586" s="16">
        <f t="shared" si="236"/>
        <v>2.2422016274006751E-2</v>
      </c>
      <c r="P586" s="16">
        <f t="shared" si="237"/>
        <v>2.0240168432403394E-2</v>
      </c>
      <c r="Q586" s="16">
        <f t="shared" si="248"/>
        <v>612</v>
      </c>
      <c r="R586" s="16">
        <f t="shared" si="249"/>
        <v>713</v>
      </c>
      <c r="S586" s="17">
        <f t="shared" si="238"/>
        <v>12.479354009910075</v>
      </c>
      <c r="T586" s="17">
        <f t="shared" si="239"/>
        <v>14.538855243571705</v>
      </c>
      <c r="U586" s="16">
        <f t="shared" si="240"/>
        <v>2.0645990089924737E-2</v>
      </c>
      <c r="V586" s="16">
        <f t="shared" si="241"/>
        <v>3.8855243571704889E-2</v>
      </c>
      <c r="W586" s="16">
        <f t="shared" si="226"/>
        <v>1.3537014488420599E-2</v>
      </c>
      <c r="X586" s="16">
        <f t="shared" si="227"/>
        <v>1.0234213324726699E-3</v>
      </c>
      <c r="Y586" s="17">
        <f t="shared" si="242"/>
        <v>12.51359315594793</v>
      </c>
      <c r="Z586" s="17">
        <f t="shared" si="243"/>
        <v>14.560435820893268</v>
      </c>
      <c r="AA586" s="16">
        <f t="shared" si="244"/>
        <v>1.3593155947930313E-2</v>
      </c>
      <c r="AB586" s="16">
        <f t="shared" si="245"/>
        <v>6.0435820893268044E-2</v>
      </c>
      <c r="AC586" s="16">
        <f t="shared" si="228"/>
        <v>100.2105324617381</v>
      </c>
      <c r="AD586" s="17">
        <f t="shared" si="229"/>
        <v>12.525587705187567</v>
      </c>
      <c r="AE586" s="17">
        <f t="shared" si="230"/>
        <v>14.568830775835016</v>
      </c>
      <c r="AF586" s="16">
        <f t="shared" si="246"/>
        <v>2.5587705187566812E-2</v>
      </c>
      <c r="AG586" s="16">
        <f t="shared" si="247"/>
        <v>6.8830775835015956E-2</v>
      </c>
    </row>
    <row r="587" spans="1:33" x14ac:dyDescent="0.25">
      <c r="A587" s="11" t="s">
        <v>54</v>
      </c>
      <c r="B587" s="12">
        <v>360305</v>
      </c>
      <c r="C587" s="11">
        <v>4.9000000000000004</v>
      </c>
      <c r="D587" s="27">
        <v>4.7</v>
      </c>
      <c r="E587" s="27">
        <v>5.0999999999999996</v>
      </c>
      <c r="F587" s="11">
        <v>2007</v>
      </c>
      <c r="G587" s="11" t="s">
        <v>8</v>
      </c>
      <c r="H587" s="14" t="str">
        <f>VLOOKUP(A587,'Data Key'!$A$1:$B$500,2,FALSE)</f>
        <v>Virginia</v>
      </c>
      <c r="I587" s="14" t="str">
        <f t="shared" si="231"/>
        <v>VA-Virginia</v>
      </c>
      <c r="J587" s="15">
        <f t="shared" si="232"/>
        <v>1765</v>
      </c>
      <c r="K587" s="15">
        <f t="shared" si="233"/>
        <v>358540</v>
      </c>
      <c r="L587" s="16">
        <f t="shared" si="225"/>
        <v>2.2797321271151888E-4</v>
      </c>
      <c r="M587" s="17">
        <f t="shared" si="234"/>
        <v>4.6706543389461048</v>
      </c>
      <c r="N587" s="17">
        <f t="shared" si="235"/>
        <v>5.126600764369142</v>
      </c>
      <c r="O587" s="16">
        <f t="shared" si="236"/>
        <v>2.9345661053895356E-2</v>
      </c>
      <c r="P587" s="16">
        <f t="shared" si="237"/>
        <v>2.6600764369142382E-2</v>
      </c>
      <c r="Q587" s="16">
        <f t="shared" si="248"/>
        <v>1684</v>
      </c>
      <c r="R587" s="16">
        <f t="shared" si="249"/>
        <v>1848</v>
      </c>
      <c r="S587" s="17">
        <f t="shared" si="238"/>
        <v>4.673818015292599</v>
      </c>
      <c r="T587" s="17">
        <f t="shared" si="239"/>
        <v>5.1289879407724008</v>
      </c>
      <c r="U587" s="16">
        <f t="shared" si="240"/>
        <v>2.6181984707401185E-2</v>
      </c>
      <c r="V587" s="16">
        <f t="shared" si="241"/>
        <v>2.8987940772401188E-2</v>
      </c>
      <c r="W587" s="16">
        <f t="shared" si="226"/>
        <v>4.9039061108143425E-3</v>
      </c>
      <c r="X587" s="16">
        <f t="shared" si="227"/>
        <v>2.2815525477659331E-4</v>
      </c>
      <c r="Y587" s="17">
        <f t="shared" si="242"/>
        <v>4.6757508560377499</v>
      </c>
      <c r="Z587" s="17">
        <f t="shared" si="243"/>
        <v>5.1320613655909355</v>
      </c>
      <c r="AA587" s="16">
        <f t="shared" si="244"/>
        <v>2.4249143962250308E-2</v>
      </c>
      <c r="AB587" s="16">
        <f t="shared" si="245"/>
        <v>3.2061365590935864E-2</v>
      </c>
      <c r="AC587" s="16">
        <f t="shared" si="228"/>
        <v>164.30153443741258</v>
      </c>
      <c r="AD587" s="17">
        <f t="shared" si="229"/>
        <v>4.6772928340262467</v>
      </c>
      <c r="AE587" s="17">
        <f t="shared" si="230"/>
        <v>5.1332947843869077</v>
      </c>
      <c r="AF587" s="16">
        <f t="shared" si="246"/>
        <v>2.270716597375344E-2</v>
      </c>
      <c r="AG587" s="16">
        <f t="shared" si="247"/>
        <v>3.3294784386908027E-2</v>
      </c>
    </row>
    <row r="588" spans="1:33" x14ac:dyDescent="0.25">
      <c r="A588" s="11" t="s">
        <v>39</v>
      </c>
      <c r="B588" s="12">
        <v>460321</v>
      </c>
      <c r="C588" s="11">
        <v>2.4</v>
      </c>
      <c r="D588" s="27">
        <v>2.2999999999999998</v>
      </c>
      <c r="E588" s="27">
        <v>2.6</v>
      </c>
      <c r="F588" s="11">
        <v>2007</v>
      </c>
      <c r="G588" s="11" t="s">
        <v>8</v>
      </c>
      <c r="H588" s="14" t="str">
        <f>VLOOKUP(A588,'Data Key'!$A$1:$B$500,2,FALSE)</f>
        <v>Washington</v>
      </c>
      <c r="I588" s="14" t="str">
        <f t="shared" si="231"/>
        <v>WA-Washington</v>
      </c>
      <c r="J588" s="15">
        <f t="shared" si="232"/>
        <v>1105</v>
      </c>
      <c r="K588" s="15">
        <f t="shared" si="233"/>
        <v>459216</v>
      </c>
      <c r="L588" s="16">
        <f t="shared" si="225"/>
        <v>1.4136651561398914E-4</v>
      </c>
      <c r="M588" s="17">
        <f t="shared" si="234"/>
        <v>2.2591322667574429</v>
      </c>
      <c r="N588" s="17">
        <f t="shared" si="235"/>
        <v>2.5418652979854208</v>
      </c>
      <c r="O588" s="16">
        <f t="shared" si="236"/>
        <v>4.0867733242556881E-2</v>
      </c>
      <c r="P588" s="16">
        <f t="shared" si="237"/>
        <v>5.8134702014579265E-2</v>
      </c>
      <c r="Q588" s="16">
        <f t="shared" si="248"/>
        <v>1040</v>
      </c>
      <c r="R588" s="16">
        <f t="shared" si="249"/>
        <v>1170</v>
      </c>
      <c r="S588" s="17">
        <f t="shared" si="238"/>
        <v>2.2592929716437009</v>
      </c>
      <c r="T588" s="17">
        <f t="shared" si="239"/>
        <v>2.5417045930991633</v>
      </c>
      <c r="U588" s="16">
        <f t="shared" si="240"/>
        <v>4.0707028356298913E-2</v>
      </c>
      <c r="V588" s="16">
        <f t="shared" si="241"/>
        <v>5.8295406900836788E-2</v>
      </c>
      <c r="W588" s="16">
        <f t="shared" si="226"/>
        <v>2.4046513021161136E-3</v>
      </c>
      <c r="X588" s="16">
        <f t="shared" si="227"/>
        <v>1.4154877178262169E-4</v>
      </c>
      <c r="Y588" s="17">
        <f t="shared" si="242"/>
        <v>2.2631025303334917</v>
      </c>
      <c r="Z588" s="17">
        <f t="shared" si="243"/>
        <v>2.5462000738987354</v>
      </c>
      <c r="AA588" s="16">
        <f t="shared" si="244"/>
        <v>3.6897469666508087E-2</v>
      </c>
      <c r="AB588" s="16">
        <f t="shared" si="245"/>
        <v>5.3799926101264717E-2</v>
      </c>
      <c r="AC588" s="16">
        <f t="shared" si="228"/>
        <v>130.17526680941327</v>
      </c>
      <c r="AD588" s="17">
        <f t="shared" si="229"/>
        <v>2.2643424862807118</v>
      </c>
      <c r="AE588" s="17">
        <f t="shared" si="230"/>
        <v>2.5471324969107556</v>
      </c>
      <c r="AF588" s="16">
        <f t="shared" si="246"/>
        <v>3.5657513719288048E-2</v>
      </c>
      <c r="AG588" s="16">
        <f t="shared" si="247"/>
        <v>5.2867503089244483E-2</v>
      </c>
    </row>
    <row r="589" spans="1:33" x14ac:dyDescent="0.25">
      <c r="A589" s="11" t="s">
        <v>16</v>
      </c>
      <c r="B589" s="12">
        <v>140446</v>
      </c>
      <c r="C589" s="11">
        <v>8.9</v>
      </c>
      <c r="D589" s="27">
        <v>8.4</v>
      </c>
      <c r="E589" s="27">
        <v>9.4</v>
      </c>
      <c r="F589" s="11">
        <v>2007</v>
      </c>
      <c r="G589" s="11" t="s">
        <v>8</v>
      </c>
      <c r="H589" s="14" t="str">
        <f>VLOOKUP(A589,'Data Key'!$A$1:$B$500,2,FALSE)</f>
        <v>West Virginia</v>
      </c>
      <c r="I589" s="14" t="str">
        <f t="shared" si="231"/>
        <v>WV-West Virginia</v>
      </c>
      <c r="J589" s="15">
        <f t="shared" si="232"/>
        <v>1250</v>
      </c>
      <c r="K589" s="15">
        <f t="shared" si="233"/>
        <v>139196</v>
      </c>
      <c r="L589" s="16">
        <f t="shared" si="225"/>
        <v>4.9119327609568279E-4</v>
      </c>
      <c r="M589" s="17">
        <f t="shared" si="234"/>
        <v>8.4090246012379524</v>
      </c>
      <c r="N589" s="17">
        <f t="shared" si="235"/>
        <v>9.3914111534293205</v>
      </c>
      <c r="O589" s="16">
        <f t="shared" si="236"/>
        <v>9.0246012379520124E-3</v>
      </c>
      <c r="P589" s="16">
        <f t="shared" si="237"/>
        <v>8.58884657067982E-3</v>
      </c>
      <c r="Q589" s="16">
        <f t="shared" si="248"/>
        <v>1181</v>
      </c>
      <c r="R589" s="16">
        <f t="shared" si="249"/>
        <v>1319</v>
      </c>
      <c r="S589" s="17">
        <f t="shared" si="238"/>
        <v>8.4089258505048203</v>
      </c>
      <c r="T589" s="17">
        <f t="shared" si="239"/>
        <v>9.3915099041624543</v>
      </c>
      <c r="U589" s="16">
        <f t="shared" si="240"/>
        <v>8.9258505048199765E-3</v>
      </c>
      <c r="V589" s="16">
        <f t="shared" si="241"/>
        <v>8.4900958375460078E-3</v>
      </c>
      <c r="W589" s="16">
        <f t="shared" si="226"/>
        <v>8.91365000064742E-3</v>
      </c>
      <c r="X589" s="16">
        <f t="shared" si="227"/>
        <v>4.9173721281082431E-4</v>
      </c>
      <c r="Y589" s="17">
        <f t="shared" si="242"/>
        <v>8.4219127878365967</v>
      </c>
      <c r="Z589" s="17">
        <f t="shared" si="243"/>
        <v>9.4053872134582441</v>
      </c>
      <c r="AA589" s="16">
        <f t="shared" si="244"/>
        <v>2.1912787836596337E-2</v>
      </c>
      <c r="AB589" s="16">
        <f t="shared" si="245"/>
        <v>5.3872134582437781E-3</v>
      </c>
      <c r="AC589" s="16">
        <f t="shared" si="228"/>
        <v>137.99838992276477</v>
      </c>
      <c r="AD589" s="17">
        <f t="shared" si="229"/>
        <v>8.4259371328371291</v>
      </c>
      <c r="AE589" s="17">
        <f t="shared" si="230"/>
        <v>9.4084828480149216</v>
      </c>
      <c r="AF589" s="16">
        <f t="shared" si="246"/>
        <v>2.5937132837128729E-2</v>
      </c>
      <c r="AG589" s="16">
        <f t="shared" si="247"/>
        <v>8.4828480149212737E-3</v>
      </c>
    </row>
    <row r="590" spans="1:33" x14ac:dyDescent="0.25">
      <c r="A590" s="11" t="s">
        <v>24</v>
      </c>
      <c r="B590" s="12">
        <v>320361</v>
      </c>
      <c r="C590" s="11">
        <v>5.4</v>
      </c>
      <c r="D590" s="27">
        <v>5.2</v>
      </c>
      <c r="E590" s="27">
        <v>5.7</v>
      </c>
      <c r="F590" s="11">
        <v>2007</v>
      </c>
      <c r="G590" s="11" t="s">
        <v>8</v>
      </c>
      <c r="H590" s="14" t="str">
        <f>VLOOKUP(A590,'Data Key'!$A$1:$B$500,2,FALSE)</f>
        <v>Wisconsin</v>
      </c>
      <c r="I590" s="14" t="str">
        <f t="shared" si="231"/>
        <v>WI-Wisconsin</v>
      </c>
      <c r="J590" s="15">
        <f t="shared" si="232"/>
        <v>1730</v>
      </c>
      <c r="K590" s="15">
        <f t="shared" si="233"/>
        <v>318631</v>
      </c>
      <c r="L590" s="16">
        <f t="shared" si="225"/>
        <v>2.537790076983716E-4</v>
      </c>
      <c r="M590" s="17">
        <f t="shared" si="234"/>
        <v>5.1463789391178763</v>
      </c>
      <c r="N590" s="17">
        <f t="shared" si="235"/>
        <v>5.6539369545146192</v>
      </c>
      <c r="O590" s="16">
        <f t="shared" si="236"/>
        <v>5.3621060882123928E-2</v>
      </c>
      <c r="P590" s="16">
        <f t="shared" si="237"/>
        <v>4.6063045485380982E-2</v>
      </c>
      <c r="Q590" s="16">
        <f t="shared" si="248"/>
        <v>1649</v>
      </c>
      <c r="R590" s="16">
        <f t="shared" si="249"/>
        <v>1812</v>
      </c>
      <c r="S590" s="17">
        <f t="shared" si="238"/>
        <v>5.1473181816762965</v>
      </c>
      <c r="T590" s="17">
        <f t="shared" si="239"/>
        <v>5.656119190538174</v>
      </c>
      <c r="U590" s="16">
        <f t="shared" si="240"/>
        <v>5.2681818323703666E-2</v>
      </c>
      <c r="V590" s="16">
        <f t="shared" si="241"/>
        <v>4.3880809461826153E-2</v>
      </c>
      <c r="W590" s="16">
        <f t="shared" si="226"/>
        <v>5.4060886379536325E-3</v>
      </c>
      <c r="X590" s="16">
        <f t="shared" si="227"/>
        <v>2.5398529586702313E-4</v>
      </c>
      <c r="Y590" s="17">
        <f t="shared" si="242"/>
        <v>5.1521033420866091</v>
      </c>
      <c r="Z590" s="17">
        <f t="shared" si="243"/>
        <v>5.660073933820656</v>
      </c>
      <c r="AA590" s="16">
        <f t="shared" si="244"/>
        <v>4.7896657913391039E-2</v>
      </c>
      <c r="AB590" s="16">
        <f t="shared" si="245"/>
        <v>3.9926066179344133E-2</v>
      </c>
      <c r="AC590" s="16">
        <f t="shared" si="228"/>
        <v>162.62379918537192</v>
      </c>
      <c r="AD590" s="17">
        <f t="shared" si="229"/>
        <v>5.1538390489391235</v>
      </c>
      <c r="AE590" s="17">
        <f t="shared" si="230"/>
        <v>5.6614596681208171</v>
      </c>
      <c r="AF590" s="16">
        <f t="shared" si="246"/>
        <v>4.6160951060876698E-2</v>
      </c>
      <c r="AG590" s="16">
        <f t="shared" si="247"/>
        <v>3.8540331879183043E-2</v>
      </c>
    </row>
    <row r="591" spans="1:33" x14ac:dyDescent="0.25">
      <c r="A591" s="11" t="s">
        <v>40</v>
      </c>
      <c r="B591" s="12">
        <v>33297</v>
      </c>
      <c r="C591" s="11">
        <v>5.4</v>
      </c>
      <c r="D591" s="27">
        <v>4.7</v>
      </c>
      <c r="E591" s="27">
        <v>6.3</v>
      </c>
      <c r="F591" s="11">
        <v>2007</v>
      </c>
      <c r="G591" s="11" t="s">
        <v>8</v>
      </c>
      <c r="H591" s="14" t="str">
        <f>VLOOKUP(A591,'Data Key'!$A$1:$B$500,2,FALSE)</f>
        <v>Wyoming</v>
      </c>
      <c r="I591" s="14" t="str">
        <f t="shared" si="231"/>
        <v>WY-Wyoming</v>
      </c>
      <c r="J591" s="15">
        <f t="shared" si="232"/>
        <v>180</v>
      </c>
      <c r="K591" s="15">
        <f t="shared" si="233"/>
        <v>33117</v>
      </c>
      <c r="L591" s="16">
        <f t="shared" si="225"/>
        <v>7.8759360006435753E-4</v>
      </c>
      <c r="M591" s="17">
        <f t="shared" si="234"/>
        <v>4.6182988226764303</v>
      </c>
      <c r="N591" s="17">
        <f t="shared" si="235"/>
        <v>6.1934860228051445</v>
      </c>
      <c r="O591" s="16">
        <f t="shared" si="236"/>
        <v>8.1701177323569851E-2</v>
      </c>
      <c r="P591" s="16">
        <f t="shared" si="237"/>
        <v>0.10651397719485534</v>
      </c>
      <c r="Q591" s="16">
        <f t="shared" si="248"/>
        <v>154</v>
      </c>
      <c r="R591" s="16">
        <f t="shared" si="249"/>
        <v>206</v>
      </c>
      <c r="S591" s="17">
        <f t="shared" si="238"/>
        <v>4.6250412950115622</v>
      </c>
      <c r="T591" s="17">
        <f t="shared" si="239"/>
        <v>6.1867435504700126</v>
      </c>
      <c r="U591" s="16">
        <f t="shared" si="240"/>
        <v>7.495870498843793E-2</v>
      </c>
      <c r="V591" s="16">
        <f t="shared" si="241"/>
        <v>0.11325644952998726</v>
      </c>
      <c r="W591" s="16">
        <f t="shared" si="226"/>
        <v>5.4629469238880171E-3</v>
      </c>
      <c r="X591" s="16">
        <f t="shared" si="227"/>
        <v>7.9372327973939645E-4</v>
      </c>
      <c r="Y591" s="17">
        <f t="shared" si="242"/>
        <v>4.6692236441486212</v>
      </c>
      <c r="Z591" s="17">
        <f t="shared" si="243"/>
        <v>6.2566702036274133</v>
      </c>
      <c r="AA591" s="16">
        <f t="shared" si="244"/>
        <v>3.0776355851378945E-2</v>
      </c>
      <c r="AB591" s="16">
        <f t="shared" si="245"/>
        <v>4.3329796372586493E-2</v>
      </c>
      <c r="AC591" s="16">
        <f t="shared" si="228"/>
        <v>52.517190522324327</v>
      </c>
      <c r="AD591" s="17">
        <f t="shared" si="229"/>
        <v>4.6894350805607301</v>
      </c>
      <c r="AE591" s="17">
        <f t="shared" si="230"/>
        <v>6.2664880384346695</v>
      </c>
      <c r="AF591" s="16">
        <f t="shared" si="246"/>
        <v>1.0564919439270071E-2</v>
      </c>
      <c r="AG591" s="16">
        <f t="shared" si="247"/>
        <v>3.3511961565330317E-2</v>
      </c>
    </row>
    <row r="592" spans="1:33" x14ac:dyDescent="0.25">
      <c r="A592" s="11" t="s">
        <v>17</v>
      </c>
      <c r="B592" s="12">
        <v>327245</v>
      </c>
      <c r="C592" s="11">
        <v>20.6</v>
      </c>
      <c r="D592" s="27">
        <v>20.100000000000001</v>
      </c>
      <c r="E592" s="27">
        <v>21.1</v>
      </c>
      <c r="F592" s="11">
        <v>2008</v>
      </c>
      <c r="G592" s="11" t="s">
        <v>8</v>
      </c>
      <c r="H592" s="14" t="str">
        <f>VLOOKUP(A592,'Data Key'!$A$1:$B$500,2,FALSE)</f>
        <v>Alabama</v>
      </c>
      <c r="I592" s="14" t="str">
        <f t="shared" si="231"/>
        <v>AL-Alabama</v>
      </c>
      <c r="J592" s="15">
        <f t="shared" si="232"/>
        <v>6741</v>
      </c>
      <c r="K592" s="15">
        <f t="shared" si="233"/>
        <v>320504</v>
      </c>
      <c r="L592" s="16">
        <f t="shared" si="225"/>
        <v>4.8665081173998251E-4</v>
      </c>
      <c r="M592" s="17">
        <f t="shared" si="234"/>
        <v>20.112594402090632</v>
      </c>
      <c r="N592" s="17">
        <f t="shared" si="235"/>
        <v>21.085896025570598</v>
      </c>
      <c r="O592" s="16">
        <f t="shared" si="236"/>
        <v>1.2594402090631007E-2</v>
      </c>
      <c r="P592" s="16">
        <f t="shared" si="237"/>
        <v>1.4103974429403365E-2</v>
      </c>
      <c r="Q592" s="16">
        <f t="shared" si="248"/>
        <v>6582</v>
      </c>
      <c r="R592" s="16">
        <f t="shared" si="249"/>
        <v>6901</v>
      </c>
      <c r="S592" s="17">
        <f t="shared" si="238"/>
        <v>20.113370716130117</v>
      </c>
      <c r="T592" s="17">
        <f t="shared" si="239"/>
        <v>21.088175525982063</v>
      </c>
      <c r="U592" s="16">
        <f t="shared" si="240"/>
        <v>1.3370716130115312E-2</v>
      </c>
      <c r="V592" s="16">
        <f t="shared" si="241"/>
        <v>1.1824474017938513E-2</v>
      </c>
      <c r="W592" s="16">
        <f t="shared" si="226"/>
        <v>2.0604872730340406E-2</v>
      </c>
      <c r="X592" s="16">
        <f t="shared" si="227"/>
        <v>4.8674555799290591E-4</v>
      </c>
      <c r="Y592" s="17">
        <f t="shared" si="242"/>
        <v>20.118127172347499</v>
      </c>
      <c r="Z592" s="17">
        <f t="shared" si="243"/>
        <v>21.091618288333311</v>
      </c>
      <c r="AA592" s="16">
        <f t="shared" si="244"/>
        <v>1.8127172347497833E-2</v>
      </c>
      <c r="AB592" s="16">
        <f t="shared" si="245"/>
        <v>8.3817116666899949E-3</v>
      </c>
      <c r="AC592" s="16">
        <f t="shared" si="228"/>
        <v>318.51969115529721</v>
      </c>
      <c r="AD592" s="17">
        <f t="shared" si="229"/>
        <v>20.11973779488908</v>
      </c>
      <c r="AE592" s="17">
        <f t="shared" si="230"/>
        <v>21.093063444371563</v>
      </c>
      <c r="AF592" s="16">
        <f t="shared" si="246"/>
        <v>1.9737794889078231E-2</v>
      </c>
      <c r="AG592" s="16">
        <f t="shared" si="247"/>
        <v>6.9365556284388674E-3</v>
      </c>
    </row>
    <row r="593" spans="1:33" x14ac:dyDescent="0.25">
      <c r="A593" s="11" t="s">
        <v>41</v>
      </c>
      <c r="B593" s="12">
        <v>55208</v>
      </c>
      <c r="C593" s="11">
        <v>7.4</v>
      </c>
      <c r="D593" s="27">
        <v>6.7</v>
      </c>
      <c r="E593" s="27">
        <v>8.1</v>
      </c>
      <c r="F593" s="11">
        <v>2008</v>
      </c>
      <c r="G593" s="11" t="s">
        <v>8</v>
      </c>
      <c r="H593" s="14" t="str">
        <f>VLOOKUP(A593,'Data Key'!$A$1:$B$500,2,FALSE)</f>
        <v>Alaska</v>
      </c>
      <c r="I593" s="14" t="str">
        <f t="shared" si="231"/>
        <v>AK-Alaska</v>
      </c>
      <c r="J593" s="15">
        <f t="shared" si="232"/>
        <v>409</v>
      </c>
      <c r="K593" s="15">
        <f t="shared" si="233"/>
        <v>54799</v>
      </c>
      <c r="L593" s="16">
        <f t="shared" si="225"/>
        <v>7.1530793061571046E-4</v>
      </c>
      <c r="M593" s="17">
        <f t="shared" si="234"/>
        <v>6.693038685816691</v>
      </c>
      <c r="N593" s="17">
        <f t="shared" si="235"/>
        <v>8.1236545470481119</v>
      </c>
      <c r="O593" s="16">
        <f t="shared" si="236"/>
        <v>6.9613141833091419E-3</v>
      </c>
      <c r="P593" s="16">
        <f t="shared" si="237"/>
        <v>2.3654547048112207E-2</v>
      </c>
      <c r="Q593" s="16">
        <f t="shared" si="248"/>
        <v>370</v>
      </c>
      <c r="R593" s="16">
        <f t="shared" si="249"/>
        <v>448</v>
      </c>
      <c r="S593" s="17">
        <f t="shared" si="238"/>
        <v>6.7019272569192871</v>
      </c>
      <c r="T593" s="17">
        <f t="shared" si="239"/>
        <v>8.1147659759455149</v>
      </c>
      <c r="U593" s="16">
        <f t="shared" si="240"/>
        <v>1.9272569192869682E-3</v>
      </c>
      <c r="V593" s="16">
        <f t="shared" si="241"/>
        <v>1.4765975945515208E-2</v>
      </c>
      <c r="W593" s="16">
        <f t="shared" si="226"/>
        <v>7.4426195278566995E-3</v>
      </c>
      <c r="X593" s="16">
        <f t="shared" si="227"/>
        <v>7.1774193676840789E-4</v>
      </c>
      <c r="Y593" s="17">
        <f t="shared" si="242"/>
        <v>6.7248775910882914</v>
      </c>
      <c r="Z593" s="17">
        <f t="shared" si="243"/>
        <v>8.1603614646251064</v>
      </c>
      <c r="AA593" s="16">
        <f t="shared" si="244"/>
        <v>2.487759108829124E-2</v>
      </c>
      <c r="AB593" s="16">
        <f t="shared" si="245"/>
        <v>6.036146462510672E-2</v>
      </c>
      <c r="AC593" s="16">
        <f t="shared" si="228"/>
        <v>79.026929538624955</v>
      </c>
      <c r="AD593" s="17">
        <f t="shared" si="229"/>
        <v>6.7360054440208925</v>
      </c>
      <c r="AE593" s="17">
        <f t="shared" si="230"/>
        <v>8.1673456683379264</v>
      </c>
      <c r="AF593" s="16">
        <f t="shared" si="246"/>
        <v>3.6005444020892341E-2</v>
      </c>
      <c r="AG593" s="16">
        <f t="shared" si="247"/>
        <v>6.7345668337926767E-2</v>
      </c>
    </row>
    <row r="594" spans="1:33" x14ac:dyDescent="0.25">
      <c r="A594" s="11" t="s">
        <v>11</v>
      </c>
      <c r="B594" s="12">
        <v>510208</v>
      </c>
      <c r="C594" s="11">
        <v>9</v>
      </c>
      <c r="D594" s="27">
        <v>8.6999999999999993</v>
      </c>
      <c r="E594" s="27">
        <v>9.3000000000000007</v>
      </c>
      <c r="F594" s="11">
        <v>2008</v>
      </c>
      <c r="G594" s="11" t="s">
        <v>8</v>
      </c>
      <c r="H594" s="14" t="str">
        <f>VLOOKUP(A594,'Data Key'!$A$1:$B$500,2,FALSE)</f>
        <v>Arizona</v>
      </c>
      <c r="I594" s="14" t="str">
        <f t="shared" si="231"/>
        <v>AZ-Arizona</v>
      </c>
      <c r="J594" s="15">
        <f t="shared" si="232"/>
        <v>4592</v>
      </c>
      <c r="K594" s="15">
        <f t="shared" si="233"/>
        <v>505616</v>
      </c>
      <c r="L594" s="16">
        <f t="shared" si="225"/>
        <v>2.5914243722460046E-4</v>
      </c>
      <c r="M594" s="17">
        <f t="shared" si="234"/>
        <v>8.7411084408486559</v>
      </c>
      <c r="N594" s="17">
        <f t="shared" si="235"/>
        <v>9.2593933152978565</v>
      </c>
      <c r="O594" s="16">
        <f t="shared" si="236"/>
        <v>4.1108440848656613E-2</v>
      </c>
      <c r="P594" s="16">
        <f t="shared" si="237"/>
        <v>4.0606684702144236E-2</v>
      </c>
      <c r="Q594" s="16">
        <f t="shared" si="248"/>
        <v>4460</v>
      </c>
      <c r="R594" s="16">
        <f t="shared" si="249"/>
        <v>4725</v>
      </c>
      <c r="S594" s="17">
        <f t="shared" si="238"/>
        <v>8.7415328650275974</v>
      </c>
      <c r="T594" s="17">
        <f t="shared" si="239"/>
        <v>9.2609288760662309</v>
      </c>
      <c r="U594" s="16">
        <f t="shared" si="240"/>
        <v>4.153286502759812E-2</v>
      </c>
      <c r="V594" s="16">
        <f t="shared" si="241"/>
        <v>3.9071123933769769E-2</v>
      </c>
      <c r="W594" s="16">
        <f t="shared" si="226"/>
        <v>9.0039476862692983E-3</v>
      </c>
      <c r="X594" s="16">
        <f t="shared" si="227"/>
        <v>2.5922055477199446E-4</v>
      </c>
      <c r="Y594" s="17">
        <f t="shared" si="242"/>
        <v>8.744727131497303</v>
      </c>
      <c r="Z594" s="17">
        <f t="shared" si="243"/>
        <v>9.2631682410412939</v>
      </c>
      <c r="AA594" s="16">
        <f t="shared" si="244"/>
        <v>4.4727131497303674E-2</v>
      </c>
      <c r="AB594" s="16">
        <f t="shared" si="245"/>
        <v>3.6831758958706828E-2</v>
      </c>
      <c r="AC594" s="16">
        <f t="shared" si="228"/>
        <v>264.44672592618798</v>
      </c>
      <c r="AD594" s="17">
        <f t="shared" si="229"/>
        <v>8.7457738214948861</v>
      </c>
      <c r="AE594" s="17">
        <f t="shared" si="230"/>
        <v>9.2640815212340186</v>
      </c>
      <c r="AF594" s="16">
        <f t="shared" si="246"/>
        <v>4.5773821494886846E-2</v>
      </c>
      <c r="AG594" s="16">
        <f t="shared" si="247"/>
        <v>3.5918478765982087E-2</v>
      </c>
    </row>
    <row r="595" spans="1:33" x14ac:dyDescent="0.25">
      <c r="A595" s="11" t="s">
        <v>18</v>
      </c>
      <c r="B595" s="12">
        <v>328146</v>
      </c>
      <c r="C595" s="11">
        <v>6</v>
      </c>
      <c r="D595" s="27">
        <v>5.8</v>
      </c>
      <c r="E595" s="27">
        <v>6.3</v>
      </c>
      <c r="F595" s="11">
        <v>2008</v>
      </c>
      <c r="G595" s="11" t="s">
        <v>8</v>
      </c>
      <c r="H595" s="14" t="str">
        <f>VLOOKUP(A595,'Data Key'!$A$1:$B$500,2,FALSE)</f>
        <v>Arkansas</v>
      </c>
      <c r="I595" s="14" t="str">
        <f t="shared" si="231"/>
        <v>AR-Arkansas</v>
      </c>
      <c r="J595" s="15">
        <f t="shared" si="232"/>
        <v>1969</v>
      </c>
      <c r="K595" s="15">
        <f t="shared" si="233"/>
        <v>326177</v>
      </c>
      <c r="L595" s="16">
        <f t="shared" si="225"/>
        <v>2.642390163727991E-4</v>
      </c>
      <c r="M595" s="17">
        <f t="shared" si="234"/>
        <v>5.7361388642047482</v>
      </c>
      <c r="N595" s="17">
        <f t="shared" si="235"/>
        <v>6.2646168969503471</v>
      </c>
      <c r="O595" s="16">
        <f t="shared" si="236"/>
        <v>6.3861135795251656E-2</v>
      </c>
      <c r="P595" s="16">
        <f t="shared" si="237"/>
        <v>3.5383103049652753E-2</v>
      </c>
      <c r="Q595" s="16">
        <f t="shared" si="248"/>
        <v>1883</v>
      </c>
      <c r="R595" s="16">
        <f t="shared" si="249"/>
        <v>2056</v>
      </c>
      <c r="S595" s="17">
        <f t="shared" si="238"/>
        <v>5.7382994155040743</v>
      </c>
      <c r="T595" s="17">
        <f t="shared" si="239"/>
        <v>6.2655037696635034</v>
      </c>
      <c r="U595" s="16">
        <f t="shared" si="240"/>
        <v>6.1700584495925526E-2</v>
      </c>
      <c r="V595" s="16">
        <f t="shared" si="241"/>
        <v>3.4496230336496403E-2</v>
      </c>
      <c r="W595" s="16">
        <f t="shared" si="226"/>
        <v>6.0061608460587257E-3</v>
      </c>
      <c r="X595" s="16">
        <f t="shared" si="227"/>
        <v>2.6442724386871344E-4</v>
      </c>
      <c r="Y595" s="17">
        <f t="shared" si="242"/>
        <v>5.7417336021900116</v>
      </c>
      <c r="Z595" s="17">
        <f t="shared" si="243"/>
        <v>6.2705880899274389</v>
      </c>
      <c r="AA595" s="16">
        <f t="shared" si="244"/>
        <v>5.8266397809988213E-2</v>
      </c>
      <c r="AB595" s="16">
        <f t="shared" si="245"/>
        <v>2.9411910072560943E-2</v>
      </c>
      <c r="AC595" s="16">
        <f t="shared" si="228"/>
        <v>173.43861259303259</v>
      </c>
      <c r="AD595" s="17">
        <f t="shared" si="229"/>
        <v>5.7434171375345331</v>
      </c>
      <c r="AE595" s="17">
        <f t="shared" si="230"/>
        <v>6.2719519429209845</v>
      </c>
      <c r="AF595" s="16">
        <f t="shared" si="246"/>
        <v>5.6582862465466732E-2</v>
      </c>
      <c r="AG595" s="16">
        <f t="shared" si="247"/>
        <v>2.8048057079015365E-2</v>
      </c>
    </row>
    <row r="596" spans="1:33" x14ac:dyDescent="0.25">
      <c r="A596" s="11" t="s">
        <v>42</v>
      </c>
      <c r="B596" s="12">
        <v>2816838</v>
      </c>
      <c r="C596" s="11">
        <v>4.3</v>
      </c>
      <c r="D596" s="27">
        <v>4.2</v>
      </c>
      <c r="E596" s="27">
        <v>4.3</v>
      </c>
      <c r="F596" s="11">
        <v>2008</v>
      </c>
      <c r="G596" s="11" t="s">
        <v>8</v>
      </c>
      <c r="H596" s="14" t="str">
        <f>VLOOKUP(A596,'Data Key'!$A$1:$B$500,2,FALSE)</f>
        <v>California</v>
      </c>
      <c r="I596" s="14" t="str">
        <f t="shared" si="231"/>
        <v>CA-California</v>
      </c>
      <c r="J596" s="15">
        <f t="shared" si="232"/>
        <v>12112</v>
      </c>
      <c r="K596" s="15">
        <f t="shared" si="233"/>
        <v>2804726</v>
      </c>
      <c r="L596" s="16">
        <f t="shared" si="225"/>
        <v>7.6411449120603538E-5</v>
      </c>
      <c r="M596" s="17">
        <f t="shared" si="234"/>
        <v>4.2234453406557337</v>
      </c>
      <c r="N596" s="17">
        <f t="shared" si="235"/>
        <v>4.3762682388969409</v>
      </c>
      <c r="O596" s="16">
        <f t="shared" si="236"/>
        <v>2.344534065573356E-2</v>
      </c>
      <c r="P596" s="16">
        <f t="shared" si="237"/>
        <v>7.6268238896941121E-2</v>
      </c>
      <c r="Q596" s="16">
        <f t="shared" si="248"/>
        <v>11898</v>
      </c>
      <c r="R596" s="16">
        <f t="shared" si="249"/>
        <v>12328</v>
      </c>
      <c r="S596" s="17">
        <f t="shared" si="238"/>
        <v>4.2238850796531429</v>
      </c>
      <c r="T596" s="17">
        <f t="shared" si="239"/>
        <v>4.3765385158819923</v>
      </c>
      <c r="U596" s="16">
        <f t="shared" si="240"/>
        <v>2.3885079653142682E-2</v>
      </c>
      <c r="V596" s="16">
        <f t="shared" si="241"/>
        <v>7.6538515881992453E-2</v>
      </c>
      <c r="W596" s="16">
        <f t="shared" si="226"/>
        <v>4.3005327992205059E-3</v>
      </c>
      <c r="X596" s="16">
        <f t="shared" si="227"/>
        <v>7.642036743320294E-5</v>
      </c>
      <c r="Y596" s="17">
        <f t="shared" si="242"/>
        <v>4.2241124317873036</v>
      </c>
      <c r="Z596" s="17">
        <f t="shared" si="243"/>
        <v>4.376953166653708</v>
      </c>
      <c r="AA596" s="16">
        <f t="shared" si="244"/>
        <v>2.4112431787303379E-2</v>
      </c>
      <c r="AB596" s="16">
        <f t="shared" si="245"/>
        <v>7.6953166653708216E-2</v>
      </c>
      <c r="AC596" s="16">
        <f t="shared" si="228"/>
        <v>430.48564002633128</v>
      </c>
      <c r="AD596" s="17">
        <f t="shared" si="229"/>
        <v>4.2242974860223921</v>
      </c>
      <c r="AE596" s="17">
        <f t="shared" si="230"/>
        <v>4.3771231199257086</v>
      </c>
      <c r="AF596" s="16">
        <f t="shared" si="246"/>
        <v>2.4297486022391901E-2</v>
      </c>
      <c r="AG596" s="16">
        <f t="shared" si="247"/>
        <v>7.712311992570875E-2</v>
      </c>
    </row>
    <row r="597" spans="1:33" x14ac:dyDescent="0.25">
      <c r="A597" s="11" t="s">
        <v>19</v>
      </c>
      <c r="B597" s="12">
        <v>216481</v>
      </c>
      <c r="C597" s="11">
        <v>5.4</v>
      </c>
      <c r="D597" s="27">
        <v>5.0999999999999996</v>
      </c>
      <c r="E597" s="27">
        <v>5.7</v>
      </c>
      <c r="F597" s="11">
        <v>2008</v>
      </c>
      <c r="G597" s="11" t="s">
        <v>8</v>
      </c>
      <c r="H597" s="14" t="str">
        <f>VLOOKUP(A597,'Data Key'!$A$1:$B$500,2,FALSE)</f>
        <v>Colorado</v>
      </c>
      <c r="I597" s="14" t="str">
        <f t="shared" si="231"/>
        <v>CO-Colorado</v>
      </c>
      <c r="J597" s="15">
        <f t="shared" si="232"/>
        <v>1169</v>
      </c>
      <c r="K597" s="15">
        <f t="shared" si="233"/>
        <v>215312</v>
      </c>
      <c r="L597" s="16">
        <f t="shared" si="225"/>
        <v>3.0871646028711192E-4</v>
      </c>
      <c r="M597" s="17">
        <f t="shared" si="234"/>
        <v>5.0912955500047845</v>
      </c>
      <c r="N597" s="17">
        <f t="shared" si="235"/>
        <v>5.7087284705790085</v>
      </c>
      <c r="O597" s="16">
        <f t="shared" si="236"/>
        <v>8.7044499952151355E-3</v>
      </c>
      <c r="P597" s="16">
        <f t="shared" si="237"/>
        <v>8.7284705790082739E-3</v>
      </c>
      <c r="Q597" s="16">
        <f t="shared" si="248"/>
        <v>1103</v>
      </c>
      <c r="R597" s="16">
        <f t="shared" si="249"/>
        <v>1236</v>
      </c>
      <c r="S597" s="17">
        <f t="shared" si="238"/>
        <v>5.0951353698477</v>
      </c>
      <c r="T597" s="17">
        <f t="shared" si="239"/>
        <v>5.7095079937731255</v>
      </c>
      <c r="U597" s="16">
        <f t="shared" si="240"/>
        <v>4.8646301522996538E-3</v>
      </c>
      <c r="V597" s="16">
        <f t="shared" si="241"/>
        <v>9.5079937731252784E-3</v>
      </c>
      <c r="W597" s="16">
        <f t="shared" si="226"/>
        <v>5.4087885392801382E-3</v>
      </c>
      <c r="X597" s="16">
        <f t="shared" si="227"/>
        <v>3.090877544664388E-4</v>
      </c>
      <c r="Y597" s="17">
        <f t="shared" si="242"/>
        <v>5.0997007848136997</v>
      </c>
      <c r="Z597" s="17">
        <f t="shared" si="243"/>
        <v>5.7178762937465768</v>
      </c>
      <c r="AA597" s="16">
        <f t="shared" si="244"/>
        <v>2.9921518629993926E-4</v>
      </c>
      <c r="AB597" s="16">
        <f t="shared" si="245"/>
        <v>1.7876293746576621E-2</v>
      </c>
      <c r="AC597" s="16">
        <f t="shared" si="228"/>
        <v>133.6892654785814</v>
      </c>
      <c r="AD597" s="17">
        <f t="shared" si="229"/>
        <v>5.1023253601853993</v>
      </c>
      <c r="AE597" s="17">
        <f t="shared" si="230"/>
        <v>5.7198709794430496</v>
      </c>
      <c r="AF597" s="16">
        <f t="shared" si="246"/>
        <v>2.3253601853996386E-3</v>
      </c>
      <c r="AG597" s="16">
        <f t="shared" si="247"/>
        <v>1.9870979443049386E-2</v>
      </c>
    </row>
    <row r="598" spans="1:33" x14ac:dyDescent="0.25">
      <c r="A598" s="11" t="s">
        <v>31</v>
      </c>
      <c r="B598" s="12">
        <v>197279</v>
      </c>
      <c r="C598" s="11">
        <v>3.6</v>
      </c>
      <c r="D598" s="27">
        <v>3.3</v>
      </c>
      <c r="E598" s="27">
        <v>3.9</v>
      </c>
      <c r="F598" s="11">
        <v>2008</v>
      </c>
      <c r="G598" s="11" t="s">
        <v>8</v>
      </c>
      <c r="H598" s="14" t="str">
        <f>VLOOKUP(A598,'Data Key'!$A$1:$B$500,2,FALSE)</f>
        <v>Connecticut</v>
      </c>
      <c r="I598" s="14" t="str">
        <f t="shared" si="231"/>
        <v>CT-Connecticut</v>
      </c>
      <c r="J598" s="15">
        <f t="shared" si="232"/>
        <v>710</v>
      </c>
      <c r="K598" s="15">
        <f t="shared" si="233"/>
        <v>196569</v>
      </c>
      <c r="L598" s="16">
        <f t="shared" si="225"/>
        <v>2.642490853650008E-4</v>
      </c>
      <c r="M598" s="17">
        <f t="shared" si="234"/>
        <v>3.3347148185477318</v>
      </c>
      <c r="N598" s="17">
        <f t="shared" si="235"/>
        <v>3.8632129892777334</v>
      </c>
      <c r="O598" s="16">
        <f t="shared" si="236"/>
        <v>3.4714818547731952E-2</v>
      </c>
      <c r="P598" s="16">
        <f t="shared" si="237"/>
        <v>3.6787010722266533E-2</v>
      </c>
      <c r="Q598" s="16">
        <f t="shared" si="248"/>
        <v>659</v>
      </c>
      <c r="R598" s="16">
        <f t="shared" si="249"/>
        <v>763</v>
      </c>
      <c r="S598" s="17">
        <f t="shared" si="238"/>
        <v>3.3404467784204095</v>
      </c>
      <c r="T598" s="17">
        <f t="shared" si="239"/>
        <v>3.867618955894951</v>
      </c>
      <c r="U598" s="16">
        <f t="shared" si="240"/>
        <v>4.0446778420409668E-2</v>
      </c>
      <c r="V598" s="16">
        <f t="shared" si="241"/>
        <v>3.2381044105048939E-2</v>
      </c>
      <c r="W598" s="16">
        <f t="shared" si="226"/>
        <v>3.6086297426882298E-3</v>
      </c>
      <c r="X598" s="16">
        <f t="shared" si="227"/>
        <v>2.6477631938156702E-4</v>
      </c>
      <c r="Y598" s="17">
        <f t="shared" si="242"/>
        <v>3.3438534233066628</v>
      </c>
      <c r="Z598" s="17">
        <f t="shared" si="243"/>
        <v>3.873406062069797</v>
      </c>
      <c r="AA598" s="16">
        <f t="shared" si="244"/>
        <v>4.3853423306662975E-2</v>
      </c>
      <c r="AB598" s="16">
        <f t="shared" si="245"/>
        <v>2.6593937930202927E-2</v>
      </c>
      <c r="AC598" s="16">
        <f t="shared" si="228"/>
        <v>104.29577387974379</v>
      </c>
      <c r="AD598" s="17">
        <f t="shared" si="229"/>
        <v>3.34683359986122</v>
      </c>
      <c r="AE598" s="17">
        <f t="shared" si="230"/>
        <v>3.8754947500581753</v>
      </c>
      <c r="AF598" s="16">
        <f t="shared" si="246"/>
        <v>4.6833599861220154E-2</v>
      </c>
      <c r="AG598" s="16">
        <f t="shared" si="247"/>
        <v>2.450524994182457E-2</v>
      </c>
    </row>
    <row r="599" spans="1:33" x14ac:dyDescent="0.25">
      <c r="A599" s="11" t="s">
        <v>43</v>
      </c>
      <c r="B599" s="12">
        <v>60841</v>
      </c>
      <c r="C599" s="11">
        <v>4.5999999999999996</v>
      </c>
      <c r="D599" s="27">
        <v>4.0999999999999996</v>
      </c>
      <c r="E599" s="27">
        <v>5.2</v>
      </c>
      <c r="F599" s="11">
        <v>2008</v>
      </c>
      <c r="G599" s="11" t="s">
        <v>8</v>
      </c>
      <c r="H599" s="14" t="str">
        <f>VLOOKUP(A599,'Data Key'!$A$1:$B$500,2,FALSE)</f>
        <v>Delaware</v>
      </c>
      <c r="I599" s="14" t="str">
        <f t="shared" si="231"/>
        <v>DE-Delaware</v>
      </c>
      <c r="J599" s="15">
        <f t="shared" si="232"/>
        <v>280</v>
      </c>
      <c r="K599" s="15">
        <f t="shared" si="233"/>
        <v>60561</v>
      </c>
      <c r="L599" s="16">
        <f t="shared" si="225"/>
        <v>5.3781029338924096E-4</v>
      </c>
      <c r="M599" s="17">
        <f t="shared" si="234"/>
        <v>4.0643494344258846</v>
      </c>
      <c r="N599" s="17">
        <f t="shared" si="235"/>
        <v>5.1399700212043653</v>
      </c>
      <c r="O599" s="16">
        <f t="shared" si="236"/>
        <v>3.5650565574115056E-2</v>
      </c>
      <c r="P599" s="16">
        <f t="shared" si="237"/>
        <v>6.0029978795634875E-2</v>
      </c>
      <c r="Q599" s="16">
        <f t="shared" si="248"/>
        <v>248</v>
      </c>
      <c r="R599" s="16">
        <f t="shared" si="249"/>
        <v>313</v>
      </c>
      <c r="S599" s="17">
        <f t="shared" si="238"/>
        <v>4.0761986160648247</v>
      </c>
      <c r="T599" s="17">
        <f t="shared" si="239"/>
        <v>5.1445571243076218</v>
      </c>
      <c r="U599" s="16">
        <f t="shared" si="240"/>
        <v>2.3801383935174947E-2</v>
      </c>
      <c r="V599" s="16">
        <f t="shared" si="241"/>
        <v>5.5442875692378379E-2</v>
      </c>
      <c r="W599" s="16">
        <f t="shared" si="226"/>
        <v>4.6334368313071988E-3</v>
      </c>
      <c r="X599" s="16">
        <f t="shared" si="227"/>
        <v>5.4051478864540763E-4</v>
      </c>
      <c r="Y599" s="17">
        <f t="shared" si="242"/>
        <v>4.0929220426617912</v>
      </c>
      <c r="Z599" s="17">
        <f t="shared" si="243"/>
        <v>5.1739516199526063</v>
      </c>
      <c r="AA599" s="16">
        <f t="shared" si="244"/>
        <v>7.0779573382084848E-3</v>
      </c>
      <c r="AB599" s="16">
        <f t="shared" si="245"/>
        <v>2.6048380047393849E-2</v>
      </c>
      <c r="AC599" s="16">
        <f t="shared" si="228"/>
        <v>65.49639633114019</v>
      </c>
      <c r="AD599" s="17">
        <f t="shared" si="229"/>
        <v>4.10342972811842</v>
      </c>
      <c r="AE599" s="17">
        <f t="shared" si="230"/>
        <v>5.1798791815280012</v>
      </c>
      <c r="AF599" s="16">
        <f t="shared" si="246"/>
        <v>3.4297281184203499E-3</v>
      </c>
      <c r="AG599" s="16">
        <f t="shared" si="247"/>
        <v>2.012081847199898E-2</v>
      </c>
    </row>
    <row r="600" spans="1:33" x14ac:dyDescent="0.25">
      <c r="A600" s="11" t="s">
        <v>58</v>
      </c>
      <c r="B600" s="12">
        <v>58586</v>
      </c>
      <c r="C600" s="11">
        <v>2</v>
      </c>
      <c r="D600" s="27">
        <v>1.7</v>
      </c>
      <c r="E600" s="27">
        <v>2.4</v>
      </c>
      <c r="F600" s="11">
        <v>2008</v>
      </c>
      <c r="G600" s="11" t="s">
        <v>8</v>
      </c>
      <c r="H600" s="14" t="str">
        <f>VLOOKUP(A600,'Data Key'!$A$1:$B$500,2,FALSE)</f>
        <v>District of Columbia</v>
      </c>
      <c r="I600" s="14" t="str">
        <f t="shared" si="231"/>
        <v>DC-District of Columbia</v>
      </c>
      <c r="J600" s="15">
        <f t="shared" si="232"/>
        <v>117</v>
      </c>
      <c r="K600" s="15">
        <f t="shared" si="233"/>
        <v>58469</v>
      </c>
      <c r="L600" s="16">
        <f t="shared" si="225"/>
        <v>3.6150398084645153E-4</v>
      </c>
      <c r="M600" s="17">
        <f t="shared" si="234"/>
        <v>1.6355601641711295</v>
      </c>
      <c r="N600" s="17">
        <f t="shared" si="235"/>
        <v>2.3585681258640325</v>
      </c>
      <c r="O600" s="16">
        <f t="shared" si="236"/>
        <v>6.4439835828870473E-2</v>
      </c>
      <c r="P600" s="16">
        <f t="shared" si="237"/>
        <v>4.1431874135967384E-2</v>
      </c>
      <c r="Q600" s="16">
        <f t="shared" si="248"/>
        <v>96</v>
      </c>
      <c r="R600" s="16">
        <f t="shared" si="249"/>
        <v>139</v>
      </c>
      <c r="S600" s="17">
        <f t="shared" si="238"/>
        <v>1.6386167343733997</v>
      </c>
      <c r="T600" s="17">
        <f t="shared" si="239"/>
        <v>2.3725804799781516</v>
      </c>
      <c r="U600" s="16">
        <f t="shared" si="240"/>
        <v>6.1383265626600236E-2</v>
      </c>
      <c r="V600" s="16">
        <f t="shared" si="241"/>
        <v>2.7419520021848331E-2</v>
      </c>
      <c r="W600" s="16">
        <f t="shared" si="226"/>
        <v>2.0297158423603066E-3</v>
      </c>
      <c r="X600" s="16">
        <f t="shared" si="227"/>
        <v>3.6588898600629926E-4</v>
      </c>
      <c r="Y600" s="17">
        <f t="shared" si="242"/>
        <v>1.6638268563540075</v>
      </c>
      <c r="Z600" s="17">
        <f t="shared" si="243"/>
        <v>2.3956048283666056</v>
      </c>
      <c r="AA600" s="16">
        <f t="shared" si="244"/>
        <v>3.6173143645992445E-2</v>
      </c>
      <c r="AB600" s="16">
        <f t="shared" si="245"/>
        <v>4.3951716333943125E-3</v>
      </c>
      <c r="AC600" s="16">
        <f t="shared" si="228"/>
        <v>42.441923965998633</v>
      </c>
      <c r="AD600" s="17">
        <f t="shared" si="229"/>
        <v>1.6760544999318099</v>
      </c>
      <c r="AE600" s="17">
        <f t="shared" si="230"/>
        <v>2.4004449899765481</v>
      </c>
      <c r="AF600" s="16">
        <f t="shared" si="246"/>
        <v>2.3945500068190073E-2</v>
      </c>
      <c r="AG600" s="16">
        <f t="shared" si="247"/>
        <v>4.449899765481824E-4</v>
      </c>
    </row>
    <row r="601" spans="1:33" x14ac:dyDescent="0.25">
      <c r="A601" s="11" t="s">
        <v>25</v>
      </c>
      <c r="B601" s="12">
        <v>1057472</v>
      </c>
      <c r="C601" s="11">
        <v>4</v>
      </c>
      <c r="D601" s="27">
        <v>3.9</v>
      </c>
      <c r="E601" s="27">
        <v>4.0999999999999996</v>
      </c>
      <c r="F601" s="11">
        <v>2008</v>
      </c>
      <c r="G601" s="11" t="s">
        <v>8</v>
      </c>
      <c r="H601" s="14" t="str">
        <f>VLOOKUP(A601,'Data Key'!$A$1:$B$500,2,FALSE)</f>
        <v>Florida</v>
      </c>
      <c r="I601" s="14" t="str">
        <f t="shared" si="231"/>
        <v>FL-Florida</v>
      </c>
      <c r="J601" s="15">
        <f t="shared" si="232"/>
        <v>4230</v>
      </c>
      <c r="K601" s="15">
        <f t="shared" si="233"/>
        <v>1053242</v>
      </c>
      <c r="L601" s="16">
        <f t="shared" si="225"/>
        <v>1.2030371648099216E-4</v>
      </c>
      <c r="M601" s="17">
        <f t="shared" si="234"/>
        <v>3.8798021964888076</v>
      </c>
      <c r="N601" s="17">
        <f t="shared" si="235"/>
        <v>4.1204096294507924</v>
      </c>
      <c r="O601" s="16">
        <f t="shared" si="236"/>
        <v>2.0197803511192269E-2</v>
      </c>
      <c r="P601" s="16">
        <f t="shared" si="237"/>
        <v>2.0409629450792721E-2</v>
      </c>
      <c r="Q601" s="16">
        <f t="shared" si="248"/>
        <v>4103</v>
      </c>
      <c r="R601" s="16">
        <f t="shared" si="249"/>
        <v>4358</v>
      </c>
      <c r="S601" s="17">
        <f t="shared" si="238"/>
        <v>3.880008170429099</v>
      </c>
      <c r="T601" s="17">
        <f t="shared" si="239"/>
        <v>4.1211493070265695</v>
      </c>
      <c r="U601" s="16">
        <f t="shared" si="240"/>
        <v>1.9991829570900954E-2</v>
      </c>
      <c r="V601" s="16">
        <f t="shared" si="241"/>
        <v>2.1149307026569808E-2</v>
      </c>
      <c r="W601" s="16">
        <f t="shared" si="226"/>
        <v>4.0019077159930971E-3</v>
      </c>
      <c r="X601" s="16">
        <f t="shared" si="227"/>
        <v>1.2034396981408778E-4</v>
      </c>
      <c r="Y601" s="17">
        <f t="shared" si="242"/>
        <v>3.8815637461790096</v>
      </c>
      <c r="Z601" s="17">
        <f t="shared" si="243"/>
        <v>4.1222516858071847</v>
      </c>
      <c r="AA601" s="16">
        <f t="shared" si="244"/>
        <v>1.8436253820990345E-2</v>
      </c>
      <c r="AB601" s="16">
        <f t="shared" si="245"/>
        <v>2.2251685807185062E-2</v>
      </c>
      <c r="AC601" s="16">
        <f t="shared" si="228"/>
        <v>254.44964487821377</v>
      </c>
      <c r="AD601" s="17">
        <f t="shared" si="229"/>
        <v>3.8820706308599875</v>
      </c>
      <c r="AE601" s="17">
        <f t="shared" si="230"/>
        <v>4.1226904492070355</v>
      </c>
      <c r="AF601" s="16">
        <f t="shared" si="246"/>
        <v>1.7929369140012419E-2</v>
      </c>
      <c r="AG601" s="16">
        <f t="shared" si="247"/>
        <v>2.269044920703589E-2</v>
      </c>
    </row>
    <row r="602" spans="1:33" x14ac:dyDescent="0.25">
      <c r="A602" s="11" t="s">
        <v>12</v>
      </c>
      <c r="B602" s="12">
        <v>665660</v>
      </c>
      <c r="C602" s="11">
        <v>5.2</v>
      </c>
      <c r="D602" s="27">
        <v>5</v>
      </c>
      <c r="E602" s="27">
        <v>5.4</v>
      </c>
      <c r="F602" s="11">
        <v>2008</v>
      </c>
      <c r="G602" s="11" t="s">
        <v>8</v>
      </c>
      <c r="H602" s="14" t="str">
        <f>VLOOKUP(A602,'Data Key'!$A$1:$B$500,2,FALSE)</f>
        <v>Georgia</v>
      </c>
      <c r="I602" s="14" t="str">
        <f t="shared" si="231"/>
        <v>GA-Georgia</v>
      </c>
      <c r="J602" s="15">
        <f t="shared" si="232"/>
        <v>3461</v>
      </c>
      <c r="K602" s="15">
        <f t="shared" si="233"/>
        <v>662199</v>
      </c>
      <c r="L602" s="16">
        <f t="shared" si="225"/>
        <v>1.7276845914667729E-4</v>
      </c>
      <c r="M602" s="17">
        <f t="shared" si="234"/>
        <v>5.0265825608935835</v>
      </c>
      <c r="N602" s="17">
        <f t="shared" si="235"/>
        <v>5.3721194791869387</v>
      </c>
      <c r="O602" s="16">
        <f t="shared" si="236"/>
        <v>2.6582560893583462E-2</v>
      </c>
      <c r="P602" s="16">
        <f t="shared" si="237"/>
        <v>2.7880520813061693E-2</v>
      </c>
      <c r="Q602" s="16">
        <f t="shared" si="248"/>
        <v>3347</v>
      </c>
      <c r="R602" s="16">
        <f t="shared" si="249"/>
        <v>3577</v>
      </c>
      <c r="S602" s="17">
        <f t="shared" si="238"/>
        <v>5.0280924195535261</v>
      </c>
      <c r="T602" s="17">
        <f t="shared" si="239"/>
        <v>5.3736141573776406</v>
      </c>
      <c r="U602" s="16">
        <f t="shared" si="240"/>
        <v>2.8092419553526149E-2</v>
      </c>
      <c r="V602" s="16">
        <f t="shared" si="241"/>
        <v>2.6385842622359768E-2</v>
      </c>
      <c r="W602" s="16">
        <f t="shared" si="226"/>
        <v>5.2022064497618805E-3</v>
      </c>
      <c r="X602" s="16">
        <f t="shared" si="227"/>
        <v>1.7283873558065547E-4</v>
      </c>
      <c r="Y602" s="17">
        <f t="shared" si="242"/>
        <v>5.029367714181225</v>
      </c>
      <c r="Z602" s="17">
        <f t="shared" si="243"/>
        <v>5.3750451853425361</v>
      </c>
      <c r="AA602" s="16">
        <f t="shared" si="244"/>
        <v>2.9367714181224969E-2</v>
      </c>
      <c r="AB602" s="16">
        <f t="shared" si="245"/>
        <v>2.4954814657464297E-2</v>
      </c>
      <c r="AC602" s="16">
        <f t="shared" si="228"/>
        <v>230.02565550666915</v>
      </c>
      <c r="AD602" s="17">
        <f t="shared" si="229"/>
        <v>5.0301784370905356</v>
      </c>
      <c r="AE602" s="17">
        <f t="shared" si="230"/>
        <v>5.3757367221891537</v>
      </c>
      <c r="AF602" s="16">
        <f t="shared" si="246"/>
        <v>3.0178437090535581E-2</v>
      </c>
      <c r="AG602" s="16">
        <f t="shared" si="247"/>
        <v>2.4263277810846695E-2</v>
      </c>
    </row>
    <row r="603" spans="1:33" x14ac:dyDescent="0.25">
      <c r="A603" s="11" t="s">
        <v>56</v>
      </c>
      <c r="B603" s="12">
        <v>81986</v>
      </c>
      <c r="C603" s="11">
        <v>2</v>
      </c>
      <c r="D603" s="27">
        <v>1.7</v>
      </c>
      <c r="E603" s="27">
        <v>2.2999999999999998</v>
      </c>
      <c r="F603" s="11">
        <v>2008</v>
      </c>
      <c r="G603" s="11" t="s">
        <v>8</v>
      </c>
      <c r="H603" s="14" t="str">
        <f>VLOOKUP(A603,'Data Key'!$A$1:$B$500,2,FALSE)</f>
        <v>Hawaii</v>
      </c>
      <c r="I603" s="14" t="str">
        <f t="shared" si="231"/>
        <v>HI-Hawaii</v>
      </c>
      <c r="J603" s="15">
        <f t="shared" si="232"/>
        <v>164</v>
      </c>
      <c r="K603" s="15">
        <f t="shared" si="233"/>
        <v>81822</v>
      </c>
      <c r="L603" s="16">
        <f t="shared" si="225"/>
        <v>3.0584086489409822E-4</v>
      </c>
      <c r="M603" s="17">
        <f t="shared" si="234"/>
        <v>1.694500656829123</v>
      </c>
      <c r="N603" s="17">
        <f t="shared" si="235"/>
        <v>2.3061823866173192</v>
      </c>
      <c r="O603" s="16">
        <f t="shared" si="236"/>
        <v>5.4993431708769691E-3</v>
      </c>
      <c r="P603" s="16">
        <f t="shared" si="237"/>
        <v>6.182386617319402E-3</v>
      </c>
      <c r="Q603" s="16">
        <f t="shared" si="248"/>
        <v>139</v>
      </c>
      <c r="R603" s="16">
        <f t="shared" si="249"/>
        <v>190</v>
      </c>
      <c r="S603" s="17">
        <f t="shared" si="238"/>
        <v>1.6954114117044374</v>
      </c>
      <c r="T603" s="17">
        <f t="shared" si="239"/>
        <v>2.3174688361427562</v>
      </c>
      <c r="U603" s="16">
        <f t="shared" si="240"/>
        <v>4.5885882955625235E-3</v>
      </c>
      <c r="V603" s="16">
        <f t="shared" si="241"/>
        <v>1.7468836142756405E-2</v>
      </c>
      <c r="W603" s="16">
        <f t="shared" si="226"/>
        <v>2.0236742315653893E-3</v>
      </c>
      <c r="X603" s="16">
        <f t="shared" si="227"/>
        <v>3.0849217431079372E-4</v>
      </c>
      <c r="Y603" s="17">
        <f t="shared" si="242"/>
        <v>1.7151820572545955</v>
      </c>
      <c r="Z603" s="17">
        <f t="shared" si="243"/>
        <v>2.3321664058761828</v>
      </c>
      <c r="AA603" s="16">
        <f t="shared" si="244"/>
        <v>1.5182057254595538E-2</v>
      </c>
      <c r="AB603" s="16">
        <f t="shared" si="245"/>
        <v>3.2166405876183024E-2</v>
      </c>
      <c r="AC603" s="16">
        <f t="shared" si="228"/>
        <v>50.220122561199062</v>
      </c>
      <c r="AD603" s="17">
        <f t="shared" si="229"/>
        <v>1.7235143478197925</v>
      </c>
      <c r="AE603" s="17">
        <f t="shared" si="230"/>
        <v>2.3360307482377891</v>
      </c>
      <c r="AF603" s="16">
        <f t="shared" si="246"/>
        <v>2.3514347819792558E-2</v>
      </c>
      <c r="AG603" s="16">
        <f t="shared" si="247"/>
        <v>3.603074823778929E-2</v>
      </c>
    </row>
    <row r="604" spans="1:33" x14ac:dyDescent="0.25">
      <c r="A604" s="11" t="s">
        <v>32</v>
      </c>
      <c r="B604" s="12">
        <v>104212</v>
      </c>
      <c r="C604" s="11">
        <v>20.8</v>
      </c>
      <c r="D604" s="27">
        <v>19.899999999999999</v>
      </c>
      <c r="E604" s="27">
        <v>21.6</v>
      </c>
      <c r="F604" s="11">
        <v>2008</v>
      </c>
      <c r="G604" s="11" t="s">
        <v>8</v>
      </c>
      <c r="H604" s="14" t="str">
        <f>VLOOKUP(A604,'Data Key'!$A$1:$B$500,2,FALSE)</f>
        <v>Idaho</v>
      </c>
      <c r="I604" s="14" t="str">
        <f t="shared" si="231"/>
        <v>ID-Idaho</v>
      </c>
      <c r="J604" s="15">
        <f t="shared" si="232"/>
        <v>2168</v>
      </c>
      <c r="K604" s="15">
        <f t="shared" si="233"/>
        <v>102044</v>
      </c>
      <c r="L604" s="16">
        <f t="shared" si="225"/>
        <v>8.665524825483918E-4</v>
      </c>
      <c r="M604" s="17">
        <f t="shared" si="234"/>
        <v>19.937193727101167</v>
      </c>
      <c r="N604" s="17">
        <f t="shared" si="235"/>
        <v>21.670298692197953</v>
      </c>
      <c r="O604" s="16">
        <f t="shared" si="236"/>
        <v>3.7193727101168861E-2</v>
      </c>
      <c r="P604" s="16">
        <f t="shared" si="237"/>
        <v>7.0298692197951596E-2</v>
      </c>
      <c r="Q604" s="16">
        <f t="shared" si="248"/>
        <v>2078</v>
      </c>
      <c r="R604" s="16">
        <f t="shared" si="249"/>
        <v>2258</v>
      </c>
      <c r="S604" s="17">
        <f t="shared" si="238"/>
        <v>19.940122058879975</v>
      </c>
      <c r="T604" s="17">
        <f t="shared" si="239"/>
        <v>21.667370360419145</v>
      </c>
      <c r="U604" s="16">
        <f t="shared" si="240"/>
        <v>4.0122058879976663E-2</v>
      </c>
      <c r="V604" s="16">
        <f t="shared" si="241"/>
        <v>6.7370360419143793E-2</v>
      </c>
      <c r="W604" s="16">
        <f t="shared" si="226"/>
        <v>2.0821409672806393E-2</v>
      </c>
      <c r="X604" s="16">
        <f t="shared" si="227"/>
        <v>8.6707640100973826E-4</v>
      </c>
      <c r="Y604" s="17">
        <f t="shared" si="242"/>
        <v>19.954333271796656</v>
      </c>
      <c r="Z604" s="17">
        <f t="shared" si="243"/>
        <v>21.688486073816129</v>
      </c>
      <c r="AA604" s="16">
        <f t="shared" si="244"/>
        <v>5.4333271796657812E-2</v>
      </c>
      <c r="AB604" s="16">
        <f t="shared" si="245"/>
        <v>8.8486073816127941E-2</v>
      </c>
      <c r="AC604" s="16">
        <f t="shared" si="228"/>
        <v>180.63080161150992</v>
      </c>
      <c r="AD604" s="17">
        <f t="shared" si="229"/>
        <v>19.959588671809691</v>
      </c>
      <c r="AE604" s="17">
        <f t="shared" si="230"/>
        <v>21.692826143992683</v>
      </c>
      <c r="AF604" s="16">
        <f t="shared" si="246"/>
        <v>5.9588671809692073E-2</v>
      </c>
      <c r="AG604" s="16">
        <f t="shared" si="247"/>
        <v>9.2826143992681409E-2</v>
      </c>
    </row>
    <row r="605" spans="1:33" x14ac:dyDescent="0.25">
      <c r="A605" s="11" t="s">
        <v>45</v>
      </c>
      <c r="B605" s="12">
        <v>1043293</v>
      </c>
      <c r="C605" s="11">
        <v>4.5</v>
      </c>
      <c r="D605" s="27">
        <v>4.4000000000000004</v>
      </c>
      <c r="E605" s="27">
        <v>4.5999999999999996</v>
      </c>
      <c r="F605" s="11">
        <v>2008</v>
      </c>
      <c r="G605" s="11" t="s">
        <v>8</v>
      </c>
      <c r="H605" s="14" t="str">
        <f>VLOOKUP(A605,'Data Key'!$A$1:$B$500,2,FALSE)</f>
        <v>Illinois</v>
      </c>
      <c r="I605" s="14" t="str">
        <f t="shared" si="231"/>
        <v>IL-Illinois</v>
      </c>
      <c r="J605" s="15">
        <f t="shared" si="232"/>
        <v>4695</v>
      </c>
      <c r="K605" s="15">
        <f t="shared" si="233"/>
        <v>1038598</v>
      </c>
      <c r="L605" s="16">
        <f t="shared" si="225"/>
        <v>1.2843405366526591E-4</v>
      </c>
      <c r="M605" s="17">
        <f t="shared" si="234"/>
        <v>4.3717399147213714</v>
      </c>
      <c r="N605" s="17">
        <f t="shared" si="235"/>
        <v>4.6286080220519032</v>
      </c>
      <c r="O605" s="16">
        <f t="shared" si="236"/>
        <v>2.8260085278628999E-2</v>
      </c>
      <c r="P605" s="16">
        <f t="shared" si="237"/>
        <v>2.8608022051903603E-2</v>
      </c>
      <c r="Q605" s="16">
        <f t="shared" si="248"/>
        <v>4561</v>
      </c>
      <c r="R605" s="16">
        <f t="shared" si="249"/>
        <v>4829</v>
      </c>
      <c r="S605" s="17">
        <f t="shared" si="238"/>
        <v>4.3717344983623967</v>
      </c>
      <c r="T605" s="17">
        <f t="shared" si="239"/>
        <v>4.6286134384108779</v>
      </c>
      <c r="U605" s="16">
        <f t="shared" si="240"/>
        <v>2.8265501637603663E-2</v>
      </c>
      <c r="V605" s="16">
        <f t="shared" si="241"/>
        <v>2.8613438410878267E-2</v>
      </c>
      <c r="W605" s="16">
        <f t="shared" si="226"/>
        <v>4.5019984176725182E-3</v>
      </c>
      <c r="X605" s="16">
        <f t="shared" si="227"/>
        <v>1.2847268664337633E-4</v>
      </c>
      <c r="Y605" s="17">
        <f t="shared" si="242"/>
        <v>4.373525731029142</v>
      </c>
      <c r="Z605" s="17">
        <f t="shared" si="243"/>
        <v>4.6304711043158946</v>
      </c>
      <c r="AA605" s="16">
        <f t="shared" si="244"/>
        <v>2.6474268970858361E-2</v>
      </c>
      <c r="AB605" s="16">
        <f t="shared" si="245"/>
        <v>3.0471104315894948E-2</v>
      </c>
      <c r="AC605" s="16">
        <f t="shared" si="228"/>
        <v>268.00202508684004</v>
      </c>
      <c r="AD605" s="17">
        <f t="shared" si="229"/>
        <v>4.3740377000336643</v>
      </c>
      <c r="AE605" s="17">
        <f t="shared" si="230"/>
        <v>4.6309176352897685</v>
      </c>
      <c r="AF605" s="16">
        <f t="shared" si="246"/>
        <v>2.5962299966336033E-2</v>
      </c>
      <c r="AG605" s="16">
        <f t="shared" si="247"/>
        <v>3.0917635289768874E-2</v>
      </c>
    </row>
    <row r="606" spans="1:33" x14ac:dyDescent="0.25">
      <c r="A606" s="11" t="s">
        <v>33</v>
      </c>
      <c r="B606" s="12">
        <v>461624</v>
      </c>
      <c r="C606" s="11">
        <v>6.4</v>
      </c>
      <c r="D606" s="27">
        <v>6.2</v>
      </c>
      <c r="E606" s="27">
        <v>6.7</v>
      </c>
      <c r="F606" s="11">
        <v>2008</v>
      </c>
      <c r="G606" s="11" t="s">
        <v>8</v>
      </c>
      <c r="H606" s="14" t="str">
        <f>VLOOKUP(A606,'Data Key'!$A$1:$B$500,2,FALSE)</f>
        <v>Indiana</v>
      </c>
      <c r="I606" s="14" t="str">
        <f t="shared" si="231"/>
        <v>IN-Indiana</v>
      </c>
      <c r="J606" s="15">
        <f t="shared" si="232"/>
        <v>2954</v>
      </c>
      <c r="K606" s="15">
        <f t="shared" si="233"/>
        <v>458670</v>
      </c>
      <c r="L606" s="16">
        <f t="shared" si="225"/>
        <v>2.3002282580334612E-4</v>
      </c>
      <c r="M606" s="17">
        <f t="shared" si="234"/>
        <v>6.1691245322196337</v>
      </c>
      <c r="N606" s="17">
        <f t="shared" si="235"/>
        <v>6.6291701838263251</v>
      </c>
      <c r="O606" s="16">
        <f t="shared" si="236"/>
        <v>3.0875467780366428E-2</v>
      </c>
      <c r="P606" s="16">
        <f t="shared" si="237"/>
        <v>7.082981617367512E-2</v>
      </c>
      <c r="Q606" s="16">
        <f t="shared" si="248"/>
        <v>2849</v>
      </c>
      <c r="R606" s="16">
        <f t="shared" si="249"/>
        <v>3061</v>
      </c>
      <c r="S606" s="17">
        <f t="shared" si="238"/>
        <v>6.1716895135434902</v>
      </c>
      <c r="T606" s="17">
        <f t="shared" si="239"/>
        <v>6.6309377328735071</v>
      </c>
      <c r="U606" s="16">
        <f t="shared" si="240"/>
        <v>2.831048645651002E-2</v>
      </c>
      <c r="V606" s="16">
        <f t="shared" si="241"/>
        <v>6.9062267126493104E-2</v>
      </c>
      <c r="W606" s="16">
        <f t="shared" si="226"/>
        <v>6.4032548818311E-3</v>
      </c>
      <c r="X606" s="16">
        <f t="shared" si="227"/>
        <v>2.3013186421599251E-4</v>
      </c>
      <c r="Y606" s="17">
        <f t="shared" si="242"/>
        <v>6.1731230176151071</v>
      </c>
      <c r="Z606" s="17">
        <f t="shared" si="243"/>
        <v>6.6333867460470932</v>
      </c>
      <c r="AA606" s="16">
        <f t="shared" si="244"/>
        <v>2.6876982384893111E-2</v>
      </c>
      <c r="AB606" s="16">
        <f t="shared" si="245"/>
        <v>6.6613253952906959E-2</v>
      </c>
      <c r="AC606" s="16">
        <f t="shared" si="228"/>
        <v>212.38499947018147</v>
      </c>
      <c r="AD606" s="17">
        <f t="shared" si="229"/>
        <v>6.1742988045696334</v>
      </c>
      <c r="AE606" s="17">
        <f t="shared" si="230"/>
        <v>6.6343772062514068</v>
      </c>
      <c r="AF606" s="16">
        <f t="shared" si="246"/>
        <v>2.5701195430366752E-2</v>
      </c>
      <c r="AG606" s="16">
        <f t="shared" si="247"/>
        <v>6.5622793748593367E-2</v>
      </c>
    </row>
    <row r="607" spans="1:33" x14ac:dyDescent="0.25">
      <c r="A607" s="11" t="s">
        <v>44</v>
      </c>
      <c r="B607" s="12">
        <v>165769</v>
      </c>
      <c r="C607" s="11">
        <v>8.6999999999999993</v>
      </c>
      <c r="D607" s="27">
        <v>8.1999999999999993</v>
      </c>
      <c r="E607" s="27">
        <v>9.1</v>
      </c>
      <c r="F607" s="11">
        <v>2008</v>
      </c>
      <c r="G607" s="11" t="s">
        <v>8</v>
      </c>
      <c r="H607" s="14" t="str">
        <f>VLOOKUP(A607,'Data Key'!$A$1:$B$500,2,FALSE)</f>
        <v>Iowa</v>
      </c>
      <c r="I607" s="14" t="str">
        <f t="shared" si="231"/>
        <v>IA-Iowa</v>
      </c>
      <c r="J607" s="15">
        <f t="shared" si="232"/>
        <v>1442</v>
      </c>
      <c r="K607" s="15">
        <f t="shared" si="233"/>
        <v>164327</v>
      </c>
      <c r="L607" s="16">
        <f t="shared" si="225"/>
        <v>4.4702334930752247E-4</v>
      </c>
      <c r="M607" s="17">
        <f t="shared" si="234"/>
        <v>8.2518286676558432</v>
      </c>
      <c r="N607" s="17">
        <f t="shared" si="235"/>
        <v>9.1458753662708858</v>
      </c>
      <c r="O607" s="16">
        <f t="shared" si="236"/>
        <v>5.182866765584393E-2</v>
      </c>
      <c r="P607" s="16">
        <f t="shared" si="237"/>
        <v>4.5875366270886175E-2</v>
      </c>
      <c r="Q607" s="16">
        <f t="shared" si="248"/>
        <v>1369</v>
      </c>
      <c r="R607" s="16">
        <f t="shared" si="249"/>
        <v>1517</v>
      </c>
      <c r="S607" s="17">
        <f t="shared" si="238"/>
        <v>8.2584801742183398</v>
      </c>
      <c r="T607" s="17">
        <f t="shared" si="239"/>
        <v>9.1512888417014029</v>
      </c>
      <c r="U607" s="16">
        <f t="shared" si="240"/>
        <v>5.8480174218340508E-2</v>
      </c>
      <c r="V607" s="16">
        <f t="shared" si="241"/>
        <v>5.1288841701403243E-2</v>
      </c>
      <c r="W607" s="16">
        <f t="shared" si="226"/>
        <v>8.710236952589297E-3</v>
      </c>
      <c r="X607" s="16">
        <f t="shared" si="227"/>
        <v>4.4745288626796471E-4</v>
      </c>
      <c r="Y607" s="17">
        <f t="shared" si="242"/>
        <v>8.2627840663213323</v>
      </c>
      <c r="Z607" s="17">
        <f t="shared" si="243"/>
        <v>9.1576898388572623</v>
      </c>
      <c r="AA607" s="16">
        <f t="shared" si="244"/>
        <v>6.2784066321333043E-2</v>
      </c>
      <c r="AB607" s="16">
        <f t="shared" si="245"/>
        <v>5.7689838857262643E-2</v>
      </c>
      <c r="AC607" s="16">
        <f t="shared" si="228"/>
        <v>148.2295412340747</v>
      </c>
      <c r="AD607" s="17">
        <f t="shared" si="229"/>
        <v>8.2661668023209032</v>
      </c>
      <c r="AE607" s="17">
        <f t="shared" si="230"/>
        <v>9.1603394540631129</v>
      </c>
      <c r="AF607" s="16">
        <f t="shared" si="246"/>
        <v>6.6166802320903884E-2</v>
      </c>
      <c r="AG607" s="16">
        <f t="shared" si="247"/>
        <v>6.0339454063113251E-2</v>
      </c>
    </row>
    <row r="608" spans="1:33" x14ac:dyDescent="0.25">
      <c r="A608" s="11" t="s">
        <v>46</v>
      </c>
      <c r="B608" s="12">
        <v>136239</v>
      </c>
      <c r="C608" s="11">
        <v>7.9</v>
      </c>
      <c r="D608" s="27">
        <v>7.4</v>
      </c>
      <c r="E608" s="27">
        <v>8.4</v>
      </c>
      <c r="F608" s="11">
        <v>2008</v>
      </c>
      <c r="G608" s="11" t="s">
        <v>8</v>
      </c>
      <c r="H608" s="14" t="str">
        <f>VLOOKUP(A608,'Data Key'!$A$1:$B$500,2,FALSE)</f>
        <v>Kansas</v>
      </c>
      <c r="I608" s="14" t="str">
        <f t="shared" si="231"/>
        <v>KS-Kansas</v>
      </c>
      <c r="J608" s="15">
        <f t="shared" si="232"/>
        <v>1076</v>
      </c>
      <c r="K608" s="15">
        <f t="shared" si="233"/>
        <v>135163</v>
      </c>
      <c r="L608" s="16">
        <f t="shared" si="225"/>
        <v>4.7003583262747353E-4</v>
      </c>
      <c r="M608" s="17">
        <f t="shared" si="234"/>
        <v>7.4278495012343431</v>
      </c>
      <c r="N608" s="17">
        <f t="shared" si="235"/>
        <v>8.367921166489289</v>
      </c>
      <c r="O608" s="16">
        <f t="shared" si="236"/>
        <v>2.7849501234342711E-2</v>
      </c>
      <c r="P608" s="16">
        <f t="shared" si="237"/>
        <v>3.2078833510711391E-2</v>
      </c>
      <c r="Q608" s="16">
        <f t="shared" si="248"/>
        <v>1013</v>
      </c>
      <c r="R608" s="16">
        <f t="shared" si="249"/>
        <v>1141</v>
      </c>
      <c r="S608" s="17">
        <f t="shared" si="238"/>
        <v>7.4354626795557808</v>
      </c>
      <c r="T608" s="17">
        <f t="shared" si="239"/>
        <v>8.3749880724315364</v>
      </c>
      <c r="U608" s="16">
        <f t="shared" si="240"/>
        <v>3.5462679555780419E-2</v>
      </c>
      <c r="V608" s="16">
        <f t="shared" si="241"/>
        <v>2.5011927568463932E-2</v>
      </c>
      <c r="W608" s="16">
        <f t="shared" si="226"/>
        <v>7.9117604849437018E-3</v>
      </c>
      <c r="X608" s="16">
        <f t="shared" si="227"/>
        <v>4.7064317454697824E-4</v>
      </c>
      <c r="Y608" s="17">
        <f t="shared" si="242"/>
        <v>7.4411173103967236</v>
      </c>
      <c r="Z608" s="17">
        <f t="shared" si="243"/>
        <v>8.3824036594906808</v>
      </c>
      <c r="AA608" s="16">
        <f t="shared" si="244"/>
        <v>4.1117310396723283E-2</v>
      </c>
      <c r="AB608" s="16">
        <f t="shared" si="245"/>
        <v>1.7596340509319575E-2</v>
      </c>
      <c r="AC608" s="16">
        <f t="shared" si="228"/>
        <v>128.10251050933462</v>
      </c>
      <c r="AD608" s="17">
        <f t="shared" si="229"/>
        <v>7.4453047462480617</v>
      </c>
      <c r="AE608" s="17">
        <f t="shared" si="230"/>
        <v>8.3855560588137461</v>
      </c>
      <c r="AF608" s="16">
        <f t="shared" si="246"/>
        <v>4.5304746248061356E-2</v>
      </c>
      <c r="AG608" s="16">
        <f t="shared" si="247"/>
        <v>1.444394118625425E-2</v>
      </c>
    </row>
    <row r="609" spans="1:33" x14ac:dyDescent="0.25">
      <c r="A609" s="11" t="s">
        <v>47</v>
      </c>
      <c r="B609" s="12">
        <v>331120</v>
      </c>
      <c r="C609" s="11">
        <v>6.9</v>
      </c>
      <c r="D609" s="27">
        <v>6.6</v>
      </c>
      <c r="E609" s="27">
        <v>7.2</v>
      </c>
      <c r="F609" s="11">
        <v>2008</v>
      </c>
      <c r="G609" s="11" t="s">
        <v>8</v>
      </c>
      <c r="H609" s="14" t="str">
        <f>VLOOKUP(A609,'Data Key'!$A$1:$B$500,2,FALSE)</f>
        <v>Kentucky</v>
      </c>
      <c r="I609" s="14" t="str">
        <f t="shared" si="231"/>
        <v>KY-Kentucky</v>
      </c>
      <c r="J609" s="15">
        <f t="shared" si="232"/>
        <v>2285</v>
      </c>
      <c r="K609" s="15">
        <f t="shared" si="233"/>
        <v>328835</v>
      </c>
      <c r="L609" s="16">
        <f t="shared" si="225"/>
        <v>2.8196947204745275E-4</v>
      </c>
      <c r="M609" s="17">
        <f t="shared" si="234"/>
        <v>6.6188519824101464</v>
      </c>
      <c r="N609" s="17">
        <f t="shared" si="235"/>
        <v>7.1827909265050511</v>
      </c>
      <c r="O609" s="16">
        <f t="shared" si="236"/>
        <v>1.8851982410146739E-2</v>
      </c>
      <c r="P609" s="16">
        <f t="shared" si="237"/>
        <v>1.7209073494949045E-2</v>
      </c>
      <c r="Q609" s="16">
        <f t="shared" si="248"/>
        <v>2192</v>
      </c>
      <c r="R609" s="16">
        <f t="shared" si="249"/>
        <v>2379</v>
      </c>
      <c r="S609" s="17">
        <f t="shared" si="238"/>
        <v>6.6199565112345979</v>
      </c>
      <c r="T609" s="17">
        <f t="shared" si="239"/>
        <v>7.1847064508335343</v>
      </c>
      <c r="U609" s="16">
        <f t="shared" si="240"/>
        <v>1.9956511234598295E-2</v>
      </c>
      <c r="V609" s="16">
        <f t="shared" si="241"/>
        <v>1.5293549166465858E-2</v>
      </c>
      <c r="W609" s="16">
        <f t="shared" si="226"/>
        <v>6.906542033744658E-3</v>
      </c>
      <c r="X609" s="16">
        <f t="shared" si="227"/>
        <v>2.821418698630739E-4</v>
      </c>
      <c r="Y609" s="17">
        <f t="shared" si="242"/>
        <v>6.6244001638815844</v>
      </c>
      <c r="Z609" s="17">
        <f t="shared" si="243"/>
        <v>7.1886839036077319</v>
      </c>
      <c r="AA609" s="16">
        <f t="shared" si="244"/>
        <v>2.4400163881584724E-2</v>
      </c>
      <c r="AB609" s="16">
        <f t="shared" si="245"/>
        <v>1.1316096392268271E-2</v>
      </c>
      <c r="AC609" s="16">
        <f t="shared" si="228"/>
        <v>186.7506874167791</v>
      </c>
      <c r="AD609" s="17">
        <f t="shared" si="229"/>
        <v>6.6260568131721618</v>
      </c>
      <c r="AE609" s="17">
        <f t="shared" si="230"/>
        <v>7.1900472724336231</v>
      </c>
      <c r="AF609" s="16">
        <f t="shared" si="246"/>
        <v>2.605681317216213E-2</v>
      </c>
      <c r="AG609" s="16">
        <f t="shared" si="247"/>
        <v>9.9527275663771064E-3</v>
      </c>
    </row>
    <row r="610" spans="1:33" x14ac:dyDescent="0.25">
      <c r="A610" s="11" t="s">
        <v>48</v>
      </c>
      <c r="B610" s="12">
        <v>525667</v>
      </c>
      <c r="C610" s="11">
        <v>3.4</v>
      </c>
      <c r="D610" s="27">
        <v>3.2</v>
      </c>
      <c r="E610" s="27">
        <v>3.5</v>
      </c>
      <c r="F610" s="11">
        <v>2008</v>
      </c>
      <c r="G610" s="11" t="s">
        <v>8</v>
      </c>
      <c r="H610" s="14" t="str">
        <f>VLOOKUP(A610,'Data Key'!$A$1:$B$500,2,FALSE)</f>
        <v>Louisiana</v>
      </c>
      <c r="I610" s="14" t="str">
        <f t="shared" si="231"/>
        <v>LA-Louisiana</v>
      </c>
      <c r="J610" s="15">
        <f t="shared" si="232"/>
        <v>1787</v>
      </c>
      <c r="K610" s="15">
        <f t="shared" si="233"/>
        <v>523880</v>
      </c>
      <c r="L610" s="16">
        <f t="shared" si="225"/>
        <v>1.5734762993438155E-4</v>
      </c>
      <c r="M610" s="17">
        <f t="shared" si="234"/>
        <v>3.242142922069073</v>
      </c>
      <c r="N610" s="17">
        <f t="shared" si="235"/>
        <v>3.5568381819378359</v>
      </c>
      <c r="O610" s="16">
        <f t="shared" si="236"/>
        <v>4.2142922069072775E-2</v>
      </c>
      <c r="P610" s="16">
        <f t="shared" si="237"/>
        <v>5.6838181937835852E-2</v>
      </c>
      <c r="Q610" s="16">
        <f t="shared" si="248"/>
        <v>1705</v>
      </c>
      <c r="R610" s="16">
        <f t="shared" si="249"/>
        <v>1870</v>
      </c>
      <c r="S610" s="17">
        <f t="shared" si="238"/>
        <v>3.2434982603054787</v>
      </c>
      <c r="T610" s="17">
        <f t="shared" si="239"/>
        <v>3.5573851887221379</v>
      </c>
      <c r="U610" s="16">
        <f t="shared" si="240"/>
        <v>4.3498260305478542E-2</v>
      </c>
      <c r="V610" s="16">
        <f t="shared" si="241"/>
        <v>5.7385188722137936E-2</v>
      </c>
      <c r="W610" s="16">
        <f t="shared" si="226"/>
        <v>3.4031195727839991E-3</v>
      </c>
      <c r="X610" s="16">
        <f t="shared" si="227"/>
        <v>1.5747255254806383E-4</v>
      </c>
      <c r="Y610" s="17">
        <f t="shared" si="242"/>
        <v>3.2456470202359351</v>
      </c>
      <c r="Z610" s="17">
        <f t="shared" si="243"/>
        <v>3.5605921253320627</v>
      </c>
      <c r="AA610" s="16">
        <f t="shared" si="244"/>
        <v>4.5647020235934921E-2</v>
      </c>
      <c r="AB610" s="16">
        <f t="shared" si="245"/>
        <v>6.0592125332062707E-2</v>
      </c>
      <c r="AC610" s="16">
        <f t="shared" si="228"/>
        <v>165.44645059368383</v>
      </c>
      <c r="AD610" s="17">
        <f t="shared" si="229"/>
        <v>3.2467037726063448</v>
      </c>
      <c r="AE610" s="17">
        <f t="shared" si="230"/>
        <v>3.5614377040805416</v>
      </c>
      <c r="AF610" s="16">
        <f t="shared" si="246"/>
        <v>4.6703772606344618E-2</v>
      </c>
      <c r="AG610" s="16">
        <f t="shared" si="247"/>
        <v>6.1437704080541611E-2</v>
      </c>
    </row>
    <row r="611" spans="1:33" x14ac:dyDescent="0.25">
      <c r="A611" s="11" t="s">
        <v>13</v>
      </c>
      <c r="B611" s="12">
        <v>349174</v>
      </c>
      <c r="C611" s="11">
        <v>6.4</v>
      </c>
      <c r="D611" s="27">
        <v>6.1</v>
      </c>
      <c r="E611" s="27">
        <v>6.7</v>
      </c>
      <c r="F611" s="11">
        <v>2008</v>
      </c>
      <c r="G611" s="11" t="s">
        <v>8</v>
      </c>
      <c r="H611" s="14" t="str">
        <f>VLOOKUP(A611,'Data Key'!$A$1:$B$500,2,FALSE)</f>
        <v>Maryland</v>
      </c>
      <c r="I611" s="14" t="str">
        <f t="shared" si="231"/>
        <v>MD-Maryland</v>
      </c>
      <c r="J611" s="15">
        <f t="shared" si="232"/>
        <v>2235</v>
      </c>
      <c r="K611" s="15">
        <f t="shared" si="233"/>
        <v>346939</v>
      </c>
      <c r="L611" s="16">
        <f t="shared" si="225"/>
        <v>2.6451516080698665E-4</v>
      </c>
      <c r="M611" s="17">
        <f t="shared" si="234"/>
        <v>6.1363050606298897</v>
      </c>
      <c r="N611" s="17">
        <f t="shared" si="235"/>
        <v>6.665335382243863</v>
      </c>
      <c r="O611" s="16">
        <f t="shared" si="236"/>
        <v>3.6305060629890029E-2</v>
      </c>
      <c r="P611" s="16">
        <f t="shared" si="237"/>
        <v>3.4664617756137162E-2</v>
      </c>
      <c r="Q611" s="16">
        <f t="shared" si="248"/>
        <v>2143</v>
      </c>
      <c r="R611" s="16">
        <f t="shared" si="249"/>
        <v>2328</v>
      </c>
      <c r="S611" s="17">
        <f t="shared" si="238"/>
        <v>6.1373412682502133</v>
      </c>
      <c r="T611" s="17">
        <f t="shared" si="239"/>
        <v>6.6671630762886123</v>
      </c>
      <c r="U611" s="16">
        <f t="shared" si="240"/>
        <v>3.7341268250213666E-2</v>
      </c>
      <c r="V611" s="16">
        <f t="shared" si="241"/>
        <v>3.2836923711387911E-2</v>
      </c>
      <c r="W611" s="16">
        <f t="shared" si="226"/>
        <v>6.4062505228418163E-3</v>
      </c>
      <c r="X611" s="16">
        <f t="shared" si="227"/>
        <v>2.646808721685056E-4</v>
      </c>
      <c r="Y611" s="17">
        <f t="shared" si="242"/>
        <v>6.1415696506733104</v>
      </c>
      <c r="Z611" s="17">
        <f t="shared" si="243"/>
        <v>6.6709313950103217</v>
      </c>
      <c r="AA611" s="16">
        <f t="shared" si="244"/>
        <v>4.1569650673310754E-2</v>
      </c>
      <c r="AB611" s="16">
        <f t="shared" si="245"/>
        <v>2.9068604989678448E-2</v>
      </c>
      <c r="AC611" s="16">
        <f t="shared" si="228"/>
        <v>184.74304590897844</v>
      </c>
      <c r="AD611" s="17">
        <f t="shared" si="229"/>
        <v>6.1431424098794896</v>
      </c>
      <c r="AE611" s="17">
        <f t="shared" si="230"/>
        <v>6.6722225059621767</v>
      </c>
      <c r="AF611" s="16">
        <f t="shared" si="246"/>
        <v>4.3142409879489918E-2</v>
      </c>
      <c r="AG611" s="16">
        <f t="shared" si="247"/>
        <v>2.777749403782348E-2</v>
      </c>
    </row>
    <row r="612" spans="1:33" x14ac:dyDescent="0.25">
      <c r="A612" s="11" t="s">
        <v>28</v>
      </c>
      <c r="B612" s="12">
        <v>355169</v>
      </c>
      <c r="C612" s="11">
        <v>3.2</v>
      </c>
      <c r="D612" s="27">
        <v>3</v>
      </c>
      <c r="E612" s="27">
        <v>3.4</v>
      </c>
      <c r="F612" s="11">
        <v>2008</v>
      </c>
      <c r="G612" s="11" t="s">
        <v>8</v>
      </c>
      <c r="H612" s="14" t="str">
        <f>VLOOKUP(A612,'Data Key'!$A$1:$B$500,2,FALSE)</f>
        <v>Massachusetts</v>
      </c>
      <c r="I612" s="14" t="str">
        <f t="shared" si="231"/>
        <v>MA-Massachusetts</v>
      </c>
      <c r="J612" s="15">
        <f t="shared" si="232"/>
        <v>1137</v>
      </c>
      <c r="K612" s="15">
        <f t="shared" si="233"/>
        <v>354032</v>
      </c>
      <c r="L612" s="16">
        <f t="shared" si="225"/>
        <v>1.8577916384314387E-4</v>
      </c>
      <c r="M612" s="17">
        <f t="shared" si="234"/>
        <v>3.0155137417876965</v>
      </c>
      <c r="N612" s="17">
        <f t="shared" si="235"/>
        <v>3.3870720694739842</v>
      </c>
      <c r="O612" s="16">
        <f t="shared" si="236"/>
        <v>1.5513741787696489E-2</v>
      </c>
      <c r="P612" s="16">
        <f t="shared" si="237"/>
        <v>1.2927930526015707E-2</v>
      </c>
      <c r="Q612" s="16">
        <f t="shared" si="248"/>
        <v>1071</v>
      </c>
      <c r="R612" s="16">
        <f t="shared" si="249"/>
        <v>1203</v>
      </c>
      <c r="S612" s="17">
        <f t="shared" si="238"/>
        <v>3.0154658768079421</v>
      </c>
      <c r="T612" s="17">
        <f t="shared" si="239"/>
        <v>3.387119934453739</v>
      </c>
      <c r="U612" s="16">
        <f t="shared" si="240"/>
        <v>1.5465876807942092E-2</v>
      </c>
      <c r="V612" s="16">
        <f t="shared" si="241"/>
        <v>1.2880065546260866E-2</v>
      </c>
      <c r="W612" s="16">
        <f t="shared" si="226"/>
        <v>3.2066661536743527E-3</v>
      </c>
      <c r="X612" s="16">
        <f t="shared" si="227"/>
        <v>1.8601112566605255E-4</v>
      </c>
      <c r="Y612" s="17">
        <f t="shared" si="242"/>
        <v>3.0206550280083002</v>
      </c>
      <c r="Z612" s="17">
        <f t="shared" si="243"/>
        <v>3.392677279340405</v>
      </c>
      <c r="AA612" s="16">
        <f t="shared" si="244"/>
        <v>2.0655028008300214E-2</v>
      </c>
      <c r="AB612" s="16">
        <f t="shared" si="245"/>
        <v>7.322720659594939E-3</v>
      </c>
      <c r="AC612" s="16">
        <f t="shared" si="228"/>
        <v>131.99298519649298</v>
      </c>
      <c r="AD612" s="17">
        <f t="shared" si="229"/>
        <v>3.022258775201299</v>
      </c>
      <c r="AE612" s="17">
        <f t="shared" si="230"/>
        <v>3.3938890627377871</v>
      </c>
      <c r="AF612" s="16">
        <f t="shared" si="246"/>
        <v>2.2258775201299041E-2</v>
      </c>
      <c r="AG612" s="16">
        <f t="shared" si="247"/>
        <v>6.11093726221279E-3</v>
      </c>
    </row>
    <row r="613" spans="1:33" x14ac:dyDescent="0.25">
      <c r="A613" s="11" t="s">
        <v>49</v>
      </c>
      <c r="B613" s="12">
        <v>778851</v>
      </c>
      <c r="C613" s="11">
        <v>9</v>
      </c>
      <c r="D613" s="27">
        <v>8.8000000000000007</v>
      </c>
      <c r="E613" s="27">
        <v>9.1999999999999993</v>
      </c>
      <c r="F613" s="11">
        <v>2008</v>
      </c>
      <c r="G613" s="11" t="s">
        <v>8</v>
      </c>
      <c r="H613" s="14" t="str">
        <f>VLOOKUP(A613,'Data Key'!$A$1:$B$500,2,FALSE)</f>
        <v>Michigan</v>
      </c>
      <c r="I613" s="14" t="str">
        <f t="shared" si="231"/>
        <v>MI-Michigan</v>
      </c>
      <c r="J613" s="15">
        <f t="shared" si="232"/>
        <v>7010</v>
      </c>
      <c r="K613" s="15">
        <f t="shared" si="233"/>
        <v>771841</v>
      </c>
      <c r="L613" s="16">
        <f t="shared" si="225"/>
        <v>2.0974395331883991E-4</v>
      </c>
      <c r="M613" s="17">
        <f t="shared" si="234"/>
        <v>8.7906938711174138</v>
      </c>
      <c r="N613" s="17">
        <f t="shared" si="235"/>
        <v>9.2101817777550945</v>
      </c>
      <c r="O613" s="16">
        <f t="shared" si="236"/>
        <v>9.3061288825868616E-3</v>
      </c>
      <c r="P613" s="16">
        <f t="shared" si="237"/>
        <v>1.0181777755095212E-2</v>
      </c>
      <c r="Q613" s="16">
        <f t="shared" si="248"/>
        <v>6847</v>
      </c>
      <c r="R613" s="16">
        <f t="shared" si="249"/>
        <v>7173</v>
      </c>
      <c r="S613" s="17">
        <f t="shared" si="238"/>
        <v>8.791155176022114</v>
      </c>
      <c r="T613" s="17">
        <f t="shared" si="239"/>
        <v>9.2097204728503907</v>
      </c>
      <c r="U613" s="16">
        <f t="shared" si="240"/>
        <v>8.8448239778866622E-3</v>
      </c>
      <c r="V613" s="16">
        <f t="shared" si="241"/>
        <v>9.7204728503914595E-3</v>
      </c>
      <c r="W613" s="16">
        <f t="shared" si="226"/>
        <v>9.0028595267852354E-3</v>
      </c>
      <c r="X613" s="16">
        <f t="shared" si="227"/>
        <v>2.0978537321370605E-4</v>
      </c>
      <c r="Y613" s="17">
        <f t="shared" si="242"/>
        <v>8.7930741535715295</v>
      </c>
      <c r="Z613" s="17">
        <f t="shared" si="243"/>
        <v>9.2126448999989403</v>
      </c>
      <c r="AA613" s="16">
        <f t="shared" si="244"/>
        <v>6.9258464284711607E-3</v>
      </c>
      <c r="AB613" s="16">
        <f t="shared" si="245"/>
        <v>1.2644899998941028E-2</v>
      </c>
      <c r="AC613" s="16">
        <f t="shared" si="228"/>
        <v>326.72961268726908</v>
      </c>
      <c r="AD613" s="17">
        <f t="shared" si="229"/>
        <v>8.7937514906348984</v>
      </c>
      <c r="AE613" s="17">
        <f t="shared" si="230"/>
        <v>9.213251499231232</v>
      </c>
      <c r="AF613" s="16">
        <f t="shared" si="246"/>
        <v>6.2485093651023504E-3</v>
      </c>
      <c r="AG613" s="16">
        <f t="shared" si="247"/>
        <v>1.32514992312327E-2</v>
      </c>
    </row>
    <row r="614" spans="1:33" x14ac:dyDescent="0.25">
      <c r="A614" s="11" t="s">
        <v>26</v>
      </c>
      <c r="B614" s="12">
        <v>265014</v>
      </c>
      <c r="C614" s="11">
        <v>16.3</v>
      </c>
      <c r="D614" s="27">
        <v>15.8</v>
      </c>
      <c r="E614" s="27">
        <v>16.8</v>
      </c>
      <c r="F614" s="11">
        <v>2008</v>
      </c>
      <c r="G614" s="11" t="s">
        <v>8</v>
      </c>
      <c r="H614" s="14" t="str">
        <f>VLOOKUP(A614,'Data Key'!$A$1:$B$500,2,FALSE)</f>
        <v>Minnesota</v>
      </c>
      <c r="I614" s="14" t="str">
        <f t="shared" si="231"/>
        <v>MN-Minnesota</v>
      </c>
      <c r="J614" s="15">
        <f t="shared" si="232"/>
        <v>4320</v>
      </c>
      <c r="K614" s="15">
        <f t="shared" si="233"/>
        <v>260694</v>
      </c>
      <c r="L614" s="16">
        <f t="shared" si="225"/>
        <v>4.8211679025257062E-4</v>
      </c>
      <c r="M614" s="17">
        <f t="shared" si="234"/>
        <v>15.818908815941821</v>
      </c>
      <c r="N614" s="17">
        <f t="shared" si="235"/>
        <v>16.783142396446959</v>
      </c>
      <c r="O614" s="16">
        <f t="shared" si="236"/>
        <v>1.8908815941820478E-2</v>
      </c>
      <c r="P614" s="16">
        <f t="shared" si="237"/>
        <v>1.6857603553042111E-2</v>
      </c>
      <c r="Q614" s="16">
        <f t="shared" si="248"/>
        <v>4192</v>
      </c>
      <c r="R614" s="16">
        <f t="shared" si="249"/>
        <v>4448</v>
      </c>
      <c r="S614" s="17">
        <f t="shared" si="238"/>
        <v>15.818032254899741</v>
      </c>
      <c r="T614" s="17">
        <f t="shared" si="239"/>
        <v>16.784018957489039</v>
      </c>
      <c r="U614" s="16">
        <f t="shared" si="240"/>
        <v>1.8032254899740252E-2</v>
      </c>
      <c r="V614" s="16">
        <f t="shared" si="241"/>
        <v>1.5981042510961885E-2</v>
      </c>
      <c r="W614" s="16">
        <f t="shared" si="226"/>
        <v>1.6308036868838135E-2</v>
      </c>
      <c r="X614" s="16">
        <f t="shared" si="227"/>
        <v>4.8226621437414687E-4</v>
      </c>
      <c r="Y614" s="17">
        <f t="shared" si="242"/>
        <v>15.825770654463989</v>
      </c>
      <c r="Z614" s="17">
        <f t="shared" si="243"/>
        <v>16.790303083212279</v>
      </c>
      <c r="AA614" s="16">
        <f t="shared" si="244"/>
        <v>2.5770654463988407E-2</v>
      </c>
      <c r="AB614" s="16">
        <f t="shared" si="245"/>
        <v>9.6969167877212215E-3</v>
      </c>
      <c r="AC614" s="16">
        <f t="shared" si="228"/>
        <v>255.5497290876537</v>
      </c>
      <c r="AD614" s="17">
        <f t="shared" si="229"/>
        <v>15.827786694573534</v>
      </c>
      <c r="AE614" s="17">
        <f t="shared" si="230"/>
        <v>16.792060373964141</v>
      </c>
      <c r="AF614" s="16">
        <f t="shared" si="246"/>
        <v>2.7786694573533666E-2</v>
      </c>
      <c r="AG614" s="16">
        <f t="shared" si="247"/>
        <v>7.9396260358599591E-3</v>
      </c>
    </row>
    <row r="615" spans="1:33" x14ac:dyDescent="0.25">
      <c r="A615" s="11" t="s">
        <v>59</v>
      </c>
      <c r="B615" s="12">
        <v>259870</v>
      </c>
      <c r="C615" s="11">
        <v>4.3</v>
      </c>
      <c r="D615" s="27">
        <v>4.0999999999999996</v>
      </c>
      <c r="E615" s="27">
        <v>4.5999999999999996</v>
      </c>
      <c r="F615" s="11">
        <v>2008</v>
      </c>
      <c r="G615" s="11" t="s">
        <v>8</v>
      </c>
      <c r="H615" s="14" t="str">
        <f>VLOOKUP(A615,'Data Key'!$A$1:$B$500,2,FALSE)</f>
        <v>Mississippi</v>
      </c>
      <c r="I615" s="14" t="str">
        <f t="shared" si="231"/>
        <v>MS-Mississippi</v>
      </c>
      <c r="J615" s="15">
        <f t="shared" si="232"/>
        <v>1117</v>
      </c>
      <c r="K615" s="15">
        <f t="shared" si="233"/>
        <v>258753</v>
      </c>
      <c r="L615" s="16">
        <f t="shared" si="225"/>
        <v>2.515261566590905E-4</v>
      </c>
      <c r="M615" s="17">
        <f t="shared" si="234"/>
        <v>4.0467768409935818</v>
      </c>
      <c r="N615" s="17">
        <f t="shared" si="235"/>
        <v>4.5498291543117633</v>
      </c>
      <c r="O615" s="16">
        <f t="shared" si="236"/>
        <v>5.3223159006417831E-2</v>
      </c>
      <c r="P615" s="16">
        <f t="shared" si="237"/>
        <v>5.0170845688236376E-2</v>
      </c>
      <c r="Q615" s="16">
        <f t="shared" si="248"/>
        <v>1053</v>
      </c>
      <c r="R615" s="16">
        <f t="shared" si="249"/>
        <v>1183</v>
      </c>
      <c r="S615" s="17">
        <f t="shared" si="238"/>
        <v>4.0520260130065031</v>
      </c>
      <c r="T615" s="17">
        <f t="shared" si="239"/>
        <v>4.5522761380690344</v>
      </c>
      <c r="U615" s="16">
        <f t="shared" si="240"/>
        <v>4.7973986993496531E-2</v>
      </c>
      <c r="V615" s="16">
        <f t="shared" si="241"/>
        <v>4.7723861930965228E-2</v>
      </c>
      <c r="W615" s="16">
        <f t="shared" si="226"/>
        <v>4.3056304671882494E-3</v>
      </c>
      <c r="X615" s="16">
        <f t="shared" si="227"/>
        <v>2.5184428788820474E-4</v>
      </c>
      <c r="Y615" s="17">
        <f t="shared" si="242"/>
        <v>4.0537861793000447</v>
      </c>
      <c r="Z615" s="17">
        <f t="shared" si="243"/>
        <v>4.5574747550764538</v>
      </c>
      <c r="AA615" s="16">
        <f t="shared" si="244"/>
        <v>4.6213820699954944E-2</v>
      </c>
      <c r="AB615" s="16">
        <f t="shared" si="245"/>
        <v>4.2525244923545813E-2</v>
      </c>
      <c r="AC615" s="16">
        <f t="shared" si="228"/>
        <v>130.75551007361776</v>
      </c>
      <c r="AD615" s="17">
        <f t="shared" si="229"/>
        <v>4.0559795031950561</v>
      </c>
      <c r="AE615" s="17">
        <f t="shared" si="230"/>
        <v>4.5591294521841963</v>
      </c>
      <c r="AF615" s="16">
        <f t="shared" si="246"/>
        <v>4.4020496804943576E-2</v>
      </c>
      <c r="AG615" s="16">
        <f t="shared" si="247"/>
        <v>4.0870547815803349E-2</v>
      </c>
    </row>
    <row r="616" spans="1:33" x14ac:dyDescent="0.25">
      <c r="A616" s="11" t="s">
        <v>20</v>
      </c>
      <c r="B616" s="12">
        <v>409920</v>
      </c>
      <c r="C616" s="11">
        <v>7.7</v>
      </c>
      <c r="D616" s="27">
        <v>7.4</v>
      </c>
      <c r="E616" s="27">
        <v>8</v>
      </c>
      <c r="F616" s="11">
        <v>2008</v>
      </c>
      <c r="G616" s="11" t="s">
        <v>8</v>
      </c>
      <c r="H616" s="14" t="str">
        <f>VLOOKUP(A616,'Data Key'!$A$1:$B$500,2,FALSE)</f>
        <v>Missouri</v>
      </c>
      <c r="I616" s="14" t="str">
        <f t="shared" si="231"/>
        <v>MO-Missouri</v>
      </c>
      <c r="J616" s="15">
        <f t="shared" si="232"/>
        <v>3156</v>
      </c>
      <c r="K616" s="15">
        <f t="shared" si="233"/>
        <v>406764</v>
      </c>
      <c r="L616" s="16">
        <f t="shared" si="225"/>
        <v>2.6757108573083349E-4</v>
      </c>
      <c r="M616" s="17">
        <f t="shared" si="234"/>
        <v>7.4314921461192842</v>
      </c>
      <c r="N616" s="17">
        <f t="shared" si="235"/>
        <v>7.9666343175809518</v>
      </c>
      <c r="O616" s="16">
        <f t="shared" si="236"/>
        <v>3.1492146119283859E-2</v>
      </c>
      <c r="P616" s="16">
        <f t="shared" si="237"/>
        <v>3.3365682419048248E-2</v>
      </c>
      <c r="Q616" s="16">
        <f t="shared" si="248"/>
        <v>3047</v>
      </c>
      <c r="R616" s="16">
        <f t="shared" si="249"/>
        <v>3267</v>
      </c>
      <c r="S616" s="17">
        <f t="shared" si="238"/>
        <v>7.4331576893052302</v>
      </c>
      <c r="T616" s="17">
        <f t="shared" si="239"/>
        <v>7.9698477751756442</v>
      </c>
      <c r="U616" s="16">
        <f t="shared" si="240"/>
        <v>3.3157689305229887E-2</v>
      </c>
      <c r="V616" s="16">
        <f t="shared" si="241"/>
        <v>3.0152224824355756E-2</v>
      </c>
      <c r="W616" s="16">
        <f t="shared" si="226"/>
        <v>7.7036766589912509E-3</v>
      </c>
      <c r="X616" s="16">
        <f t="shared" si="227"/>
        <v>2.6768912105240724E-4</v>
      </c>
      <c r="Y616" s="17">
        <f t="shared" si="242"/>
        <v>7.4359875379388436</v>
      </c>
      <c r="Z616" s="17">
        <f t="shared" si="243"/>
        <v>7.9713657800436577</v>
      </c>
      <c r="AA616" s="16">
        <f t="shared" si="244"/>
        <v>3.5987537938843239E-2</v>
      </c>
      <c r="AB616" s="16">
        <f t="shared" si="245"/>
        <v>2.8634219956342299E-2</v>
      </c>
      <c r="AC616" s="16">
        <f t="shared" si="228"/>
        <v>219.38187146079119</v>
      </c>
      <c r="AD616" s="17">
        <f t="shared" si="229"/>
        <v>7.4373078248638889</v>
      </c>
      <c r="AE616" s="17">
        <f t="shared" si="230"/>
        <v>7.9724849706480034</v>
      </c>
      <c r="AF616" s="16">
        <f t="shared" si="246"/>
        <v>3.7307824863888506E-2</v>
      </c>
      <c r="AG616" s="16">
        <f t="shared" si="247"/>
        <v>2.7515029351996567E-2</v>
      </c>
    </row>
    <row r="617" spans="1:33" x14ac:dyDescent="0.25">
      <c r="A617" s="11" t="s">
        <v>50</v>
      </c>
      <c r="B617" s="12">
        <v>39946</v>
      </c>
      <c r="C617" s="11">
        <v>14.1</v>
      </c>
      <c r="D617" s="27">
        <v>13</v>
      </c>
      <c r="E617" s="27">
        <v>15.3</v>
      </c>
      <c r="F617" s="11">
        <v>2008</v>
      </c>
      <c r="G617" s="11" t="s">
        <v>8</v>
      </c>
      <c r="H617" s="14" t="str">
        <f>VLOOKUP(A617,'Data Key'!$A$1:$B$500,2,FALSE)</f>
        <v>Montana</v>
      </c>
      <c r="I617" s="14" t="str">
        <f t="shared" si="231"/>
        <v>MT-Montana</v>
      </c>
      <c r="J617" s="15">
        <f t="shared" si="232"/>
        <v>563</v>
      </c>
      <c r="K617" s="15">
        <f t="shared" si="233"/>
        <v>39383</v>
      </c>
      <c r="L617" s="16">
        <f t="shared" si="225"/>
        <v>1.1559704693746239E-3</v>
      </c>
      <c r="M617" s="17">
        <f t="shared" si="234"/>
        <v>12.938056466989467</v>
      </c>
      <c r="N617" s="17">
        <f t="shared" si="235"/>
        <v>15.249997405738714</v>
      </c>
      <c r="O617" s="16">
        <f t="shared" si="236"/>
        <v>6.1943533010532903E-2</v>
      </c>
      <c r="P617" s="16">
        <f t="shared" si="237"/>
        <v>5.0002594261286504E-2</v>
      </c>
      <c r="Q617" s="16">
        <f t="shared" si="248"/>
        <v>518</v>
      </c>
      <c r="R617" s="16">
        <f t="shared" si="249"/>
        <v>610</v>
      </c>
      <c r="S617" s="17">
        <f t="shared" si="238"/>
        <v>12.967506133279928</v>
      </c>
      <c r="T617" s="17">
        <f t="shared" si="239"/>
        <v>15.27061533069644</v>
      </c>
      <c r="U617" s="16">
        <f t="shared" si="240"/>
        <v>3.2493866720072262E-2</v>
      </c>
      <c r="V617" s="16">
        <f t="shared" si="241"/>
        <v>2.9384669303560429E-2</v>
      </c>
      <c r="W617" s="16">
        <f t="shared" si="226"/>
        <v>1.4140750220314474E-2</v>
      </c>
      <c r="X617" s="16">
        <f t="shared" si="227"/>
        <v>1.1587440617170628E-3</v>
      </c>
      <c r="Y617" s="17">
        <f t="shared" si="242"/>
        <v>12.982006158597411</v>
      </c>
      <c r="Z617" s="17">
        <f t="shared" si="243"/>
        <v>15.299494282031537</v>
      </c>
      <c r="AA617" s="16">
        <f t="shared" si="244"/>
        <v>1.7993841402589084E-2</v>
      </c>
      <c r="AB617" s="16">
        <f t="shared" si="245"/>
        <v>5.0571796846377026E-4</v>
      </c>
      <c r="AC617" s="16">
        <f t="shared" si="228"/>
        <v>92.392254465965479</v>
      </c>
      <c r="AD617" s="17">
        <f t="shared" si="229"/>
        <v>12.996912708967022</v>
      </c>
      <c r="AE617" s="17">
        <f t="shared" si="230"/>
        <v>15.309619120110131</v>
      </c>
      <c r="AF617" s="16">
        <f t="shared" si="246"/>
        <v>3.0872910329780012E-3</v>
      </c>
      <c r="AG617" s="16">
        <f t="shared" si="247"/>
        <v>9.6191201101305523E-3</v>
      </c>
    </row>
    <row r="618" spans="1:33" x14ac:dyDescent="0.25">
      <c r="A618" s="11" t="s">
        <v>51</v>
      </c>
      <c r="B618" s="12">
        <v>111808</v>
      </c>
      <c r="C618" s="11">
        <v>3.1</v>
      </c>
      <c r="D618" s="27">
        <v>2.8</v>
      </c>
      <c r="E618" s="27">
        <v>3.4</v>
      </c>
      <c r="F618" s="11">
        <v>2008</v>
      </c>
      <c r="G618" s="11" t="s">
        <v>8</v>
      </c>
      <c r="H618" s="14" t="str">
        <f>VLOOKUP(A618,'Data Key'!$A$1:$B$500,2,FALSE)</f>
        <v>Nebraska</v>
      </c>
      <c r="I618" s="14" t="str">
        <f t="shared" si="231"/>
        <v>NE-Nebraska</v>
      </c>
      <c r="J618" s="15">
        <f t="shared" si="232"/>
        <v>347</v>
      </c>
      <c r="K618" s="15">
        <f t="shared" si="233"/>
        <v>111461</v>
      </c>
      <c r="L618" s="16">
        <f t="shared" si="225"/>
        <v>3.2603556548371223E-4</v>
      </c>
      <c r="M618" s="17">
        <f t="shared" si="234"/>
        <v>2.7774990653119378</v>
      </c>
      <c r="N618" s="17">
        <f t="shared" si="235"/>
        <v>3.4295701962793621</v>
      </c>
      <c r="O618" s="16">
        <f t="shared" si="236"/>
        <v>2.2500934688062024E-2</v>
      </c>
      <c r="P618" s="16">
        <f t="shared" si="237"/>
        <v>2.9570196279362193E-2</v>
      </c>
      <c r="Q618" s="16">
        <f t="shared" si="248"/>
        <v>311</v>
      </c>
      <c r="R618" s="16">
        <f t="shared" si="249"/>
        <v>383</v>
      </c>
      <c r="S618" s="17">
        <f t="shared" si="238"/>
        <v>2.7815540927303948</v>
      </c>
      <c r="T618" s="17">
        <f t="shared" si="239"/>
        <v>3.4255151688609042</v>
      </c>
      <c r="U618" s="16">
        <f t="shared" si="240"/>
        <v>1.8445907269605044E-2</v>
      </c>
      <c r="V618" s="16">
        <f t="shared" si="241"/>
        <v>2.5515168860904325E-2</v>
      </c>
      <c r="W618" s="16">
        <f t="shared" si="226"/>
        <v>3.1206062332749568E-3</v>
      </c>
      <c r="X618" s="16">
        <f t="shared" si="227"/>
        <v>3.2736802942884112E-4</v>
      </c>
      <c r="Y618" s="17">
        <f t="shared" si="242"/>
        <v>2.7932382038461157</v>
      </c>
      <c r="Z618" s="17">
        <f t="shared" si="243"/>
        <v>3.4479742627037977</v>
      </c>
      <c r="AA618" s="16">
        <f t="shared" si="244"/>
        <v>6.7617961538841698E-3</v>
      </c>
      <c r="AB618" s="16">
        <f t="shared" si="245"/>
        <v>4.7974262703797788E-2</v>
      </c>
      <c r="AC618" s="16">
        <f t="shared" si="228"/>
        <v>72.955592725488231</v>
      </c>
      <c r="AD618" s="17">
        <f t="shared" si="229"/>
        <v>2.7988353376941477</v>
      </c>
      <c r="AE618" s="17">
        <f t="shared" si="230"/>
        <v>3.4513207254100555</v>
      </c>
      <c r="AF618" s="16">
        <f t="shared" si="246"/>
        <v>1.1646623058521044E-3</v>
      </c>
      <c r="AG618" s="16">
        <f t="shared" si="247"/>
        <v>5.1320725410055612E-2</v>
      </c>
    </row>
    <row r="619" spans="1:33" x14ac:dyDescent="0.25">
      <c r="A619" s="11" t="s">
        <v>29</v>
      </c>
      <c r="B619" s="12">
        <v>98538</v>
      </c>
      <c r="C619" s="11">
        <v>4.7</v>
      </c>
      <c r="D619" s="27">
        <v>4.3</v>
      </c>
      <c r="E619" s="27">
        <v>5.2</v>
      </c>
      <c r="F619" s="11">
        <v>2008</v>
      </c>
      <c r="G619" s="11" t="s">
        <v>8</v>
      </c>
      <c r="H619" s="14" t="str">
        <f>VLOOKUP(A619,'Data Key'!$A$1:$B$500,2,FALSE)</f>
        <v>Nevada</v>
      </c>
      <c r="I619" s="14" t="str">
        <f t="shared" si="231"/>
        <v>NV-Nevada</v>
      </c>
      <c r="J619" s="15">
        <f t="shared" si="232"/>
        <v>463</v>
      </c>
      <c r="K619" s="15">
        <f t="shared" si="233"/>
        <v>98075</v>
      </c>
      <c r="L619" s="16">
        <f t="shared" si="225"/>
        <v>4.269845197406947E-4</v>
      </c>
      <c r="M619" s="17">
        <f t="shared" si="234"/>
        <v>4.2717103999857047</v>
      </c>
      <c r="N619" s="17">
        <f t="shared" si="235"/>
        <v>5.1256794394670946</v>
      </c>
      <c r="O619" s="16">
        <f t="shared" si="236"/>
        <v>2.8289600014295146E-2</v>
      </c>
      <c r="P619" s="16">
        <f t="shared" si="237"/>
        <v>7.4320560532905589E-2</v>
      </c>
      <c r="Q619" s="16">
        <f t="shared" si="248"/>
        <v>422</v>
      </c>
      <c r="R619" s="16">
        <f t="shared" si="249"/>
        <v>506</v>
      </c>
      <c r="S619" s="17">
        <f t="shared" si="238"/>
        <v>4.2826117842862654</v>
      </c>
      <c r="T619" s="17">
        <f t="shared" si="239"/>
        <v>5.1350747934806877</v>
      </c>
      <c r="U619" s="16">
        <f t="shared" si="240"/>
        <v>1.738821571373439E-2</v>
      </c>
      <c r="V619" s="16">
        <f t="shared" si="241"/>
        <v>6.4925206519312439E-2</v>
      </c>
      <c r="W619" s="16">
        <f t="shared" si="226"/>
        <v>4.7180032616361356E-3</v>
      </c>
      <c r="X619" s="16">
        <f t="shared" si="227"/>
        <v>4.282838608685724E-4</v>
      </c>
      <c r="Y619" s="17">
        <f t="shared" si="242"/>
        <v>4.289719400767563</v>
      </c>
      <c r="Z619" s="17">
        <f t="shared" si="243"/>
        <v>5.1462871225047078</v>
      </c>
      <c r="AA619" s="16">
        <f t="shared" si="244"/>
        <v>1.0280599232436849E-2</v>
      </c>
      <c r="AB619" s="16">
        <f t="shared" si="245"/>
        <v>5.371287749529241E-2</v>
      </c>
      <c r="AC619" s="16">
        <f t="shared" si="228"/>
        <v>84.190851493634796</v>
      </c>
      <c r="AD619" s="17">
        <f t="shared" si="229"/>
        <v>4.2958939816487156</v>
      </c>
      <c r="AE619" s="17">
        <f t="shared" si="230"/>
        <v>5.1502605151665302</v>
      </c>
      <c r="AF619" s="16">
        <f t="shared" si="246"/>
        <v>4.106018351284213E-3</v>
      </c>
      <c r="AG619" s="16">
        <f t="shared" si="247"/>
        <v>4.9739484833470016E-2</v>
      </c>
    </row>
    <row r="620" spans="1:33" x14ac:dyDescent="0.25">
      <c r="A620" s="11" t="s">
        <v>35</v>
      </c>
      <c r="B620" s="12">
        <v>59681</v>
      </c>
      <c r="C620" s="11">
        <v>12.5</v>
      </c>
      <c r="D620" s="27">
        <v>11.6</v>
      </c>
      <c r="E620" s="27">
        <v>13.4</v>
      </c>
      <c r="F620" s="11">
        <v>2008</v>
      </c>
      <c r="G620" s="11" t="s">
        <v>8</v>
      </c>
      <c r="H620" s="14" t="str">
        <f>VLOOKUP(A620,'Data Key'!$A$1:$B$500,2,FALSE)</f>
        <v>New Hampshire</v>
      </c>
      <c r="I620" s="14" t="str">
        <f t="shared" si="231"/>
        <v>NH-New Hampshire</v>
      </c>
      <c r="J620" s="15">
        <f t="shared" si="232"/>
        <v>746</v>
      </c>
      <c r="K620" s="15">
        <f t="shared" si="233"/>
        <v>58935</v>
      </c>
      <c r="L620" s="16">
        <f t="shared" si="225"/>
        <v>8.9135357671252615E-4</v>
      </c>
      <c r="M620" s="17">
        <f t="shared" si="234"/>
        <v>11.608436976394827</v>
      </c>
      <c r="N620" s="17">
        <f t="shared" si="235"/>
        <v>13.39114412981988</v>
      </c>
      <c r="O620" s="16">
        <f t="shared" si="236"/>
        <v>8.4369763948277665E-3</v>
      </c>
      <c r="P620" s="16">
        <f t="shared" si="237"/>
        <v>8.855870180120462E-3</v>
      </c>
      <c r="Q620" s="16">
        <f t="shared" si="248"/>
        <v>693</v>
      </c>
      <c r="R620" s="16">
        <f t="shared" si="249"/>
        <v>800</v>
      </c>
      <c r="S620" s="17">
        <f t="shared" si="238"/>
        <v>11.611735728288735</v>
      </c>
      <c r="T620" s="17">
        <f t="shared" si="239"/>
        <v>13.404601129337646</v>
      </c>
      <c r="U620" s="16">
        <f t="shared" si="240"/>
        <v>1.1735728288735814E-2</v>
      </c>
      <c r="V620" s="16">
        <f t="shared" si="241"/>
        <v>4.6011293376455598E-3</v>
      </c>
      <c r="W620" s="16">
        <f t="shared" si="226"/>
        <v>1.2531167229896584E-2</v>
      </c>
      <c r="X620" s="16">
        <f t="shared" si="227"/>
        <v>8.9298004430733051E-4</v>
      </c>
      <c r="Y620" s="17">
        <f t="shared" si="242"/>
        <v>11.638187185589253</v>
      </c>
      <c r="Z620" s="17">
        <f t="shared" si="243"/>
        <v>13.424147274203914</v>
      </c>
      <c r="AA620" s="16">
        <f t="shared" si="244"/>
        <v>3.8187185589253048E-2</v>
      </c>
      <c r="AB620" s="16">
        <f t="shared" si="245"/>
        <v>2.4147274203913938E-2</v>
      </c>
      <c r="AC620" s="16">
        <f t="shared" si="228"/>
        <v>106.42788638978408</v>
      </c>
      <c r="AD620" s="17">
        <f t="shared" si="229"/>
        <v>11.647962350626498</v>
      </c>
      <c r="AE620" s="17">
        <f t="shared" si="230"/>
        <v>13.4311267821382</v>
      </c>
      <c r="AF620" s="16">
        <f t="shared" si="246"/>
        <v>4.7962350626498562E-2</v>
      </c>
      <c r="AG620" s="16">
        <f t="shared" si="247"/>
        <v>3.1126782138199971E-2</v>
      </c>
    </row>
    <row r="621" spans="1:33" x14ac:dyDescent="0.25">
      <c r="A621" s="11" t="s">
        <v>14</v>
      </c>
      <c r="B621" s="12">
        <v>419475</v>
      </c>
      <c r="C621" s="11">
        <v>5.9</v>
      </c>
      <c r="D621" s="27">
        <v>5.7</v>
      </c>
      <c r="E621" s="27">
        <v>6.1</v>
      </c>
      <c r="F621" s="11">
        <v>2008</v>
      </c>
      <c r="G621" s="11" t="s">
        <v>8</v>
      </c>
      <c r="H621" s="14" t="str">
        <f>VLOOKUP(A621,'Data Key'!$A$1:$B$500,2,FALSE)</f>
        <v>New Jersey</v>
      </c>
      <c r="I621" s="14" t="str">
        <f t="shared" si="231"/>
        <v>NJ-New Jersey</v>
      </c>
      <c r="J621" s="15">
        <f t="shared" si="232"/>
        <v>2475</v>
      </c>
      <c r="K621" s="15">
        <f t="shared" si="233"/>
        <v>417000</v>
      </c>
      <c r="L621" s="16">
        <f t="shared" si="225"/>
        <v>2.3176326267005195E-4</v>
      </c>
      <c r="M621" s="17">
        <f t="shared" si="234"/>
        <v>5.6684691707288399</v>
      </c>
      <c r="N621" s="17">
        <f t="shared" si="235"/>
        <v>6.1319956960689437</v>
      </c>
      <c r="O621" s="16">
        <f t="shared" si="236"/>
        <v>3.1530829271160243E-2</v>
      </c>
      <c r="P621" s="16">
        <f t="shared" si="237"/>
        <v>3.1995696068944035E-2</v>
      </c>
      <c r="Q621" s="16">
        <f t="shared" si="248"/>
        <v>2378</v>
      </c>
      <c r="R621" s="16">
        <f t="shared" si="249"/>
        <v>2573</v>
      </c>
      <c r="S621" s="17">
        <f t="shared" si="238"/>
        <v>5.6689910006555815</v>
      </c>
      <c r="T621" s="17">
        <f t="shared" si="239"/>
        <v>6.1338577984385241</v>
      </c>
      <c r="U621" s="16">
        <f t="shared" si="240"/>
        <v>3.1008999344418697E-2</v>
      </c>
      <c r="V621" s="16">
        <f t="shared" si="241"/>
        <v>3.3857798438524433E-2</v>
      </c>
      <c r="W621" s="16">
        <f t="shared" si="226"/>
        <v>5.9047572478181853E-3</v>
      </c>
      <c r="X621" s="16">
        <f t="shared" si="227"/>
        <v>2.3189467285662755E-4</v>
      </c>
      <c r="Y621" s="17">
        <f t="shared" si="242"/>
        <v>5.6728625749615578</v>
      </c>
      <c r="Z621" s="17">
        <f t="shared" si="243"/>
        <v>6.1366519206748134</v>
      </c>
      <c r="AA621" s="16">
        <f t="shared" si="244"/>
        <v>2.7137425038442409E-2</v>
      </c>
      <c r="AB621" s="16">
        <f t="shared" si="245"/>
        <v>3.6651920674813709E-2</v>
      </c>
      <c r="AC621" s="16">
        <f t="shared" si="228"/>
        <v>194.45621208046228</v>
      </c>
      <c r="AD621" s="17">
        <f t="shared" si="229"/>
        <v>5.6741661035691937</v>
      </c>
      <c r="AE621" s="17">
        <f t="shared" si="230"/>
        <v>6.1377323025321786</v>
      </c>
      <c r="AF621" s="16">
        <f t="shared" si="246"/>
        <v>2.5833896430806469E-2</v>
      </c>
      <c r="AG621" s="16">
        <f t="shared" si="247"/>
        <v>3.7732302532178963E-2</v>
      </c>
    </row>
    <row r="622" spans="1:33" x14ac:dyDescent="0.25">
      <c r="A622" s="11" t="s">
        <v>60</v>
      </c>
      <c r="B622" s="12">
        <v>236197</v>
      </c>
      <c r="C622" s="11">
        <v>3.4</v>
      </c>
      <c r="D622" s="27">
        <v>3.2</v>
      </c>
      <c r="E622" s="27">
        <v>3.7</v>
      </c>
      <c r="F622" s="11">
        <v>2008</v>
      </c>
      <c r="G622" s="11" t="s">
        <v>8</v>
      </c>
      <c r="H622" s="14" t="str">
        <f>VLOOKUP(A622,'Data Key'!$A$1:$B$500,2,FALSE)</f>
        <v>New Mexico</v>
      </c>
      <c r="I622" s="14" t="str">
        <f t="shared" si="231"/>
        <v>NM-New Mexico</v>
      </c>
      <c r="J622" s="15">
        <f t="shared" si="232"/>
        <v>803</v>
      </c>
      <c r="K622" s="15">
        <f t="shared" si="233"/>
        <v>235394</v>
      </c>
      <c r="L622" s="16">
        <f t="shared" si="225"/>
        <v>2.3474264418148682E-4</v>
      </c>
      <c r="M622" s="17">
        <f t="shared" si="234"/>
        <v>3.1649618397874035</v>
      </c>
      <c r="N622" s="17">
        <f t="shared" si="235"/>
        <v>3.6344471281503772</v>
      </c>
      <c r="O622" s="16">
        <f t="shared" si="236"/>
        <v>3.5038160212596647E-2</v>
      </c>
      <c r="P622" s="16">
        <f t="shared" si="237"/>
        <v>6.5552871849622996E-2</v>
      </c>
      <c r="Q622" s="16">
        <f t="shared" si="248"/>
        <v>748</v>
      </c>
      <c r="R622" s="16">
        <f t="shared" si="249"/>
        <v>859</v>
      </c>
      <c r="S622" s="17">
        <f t="shared" si="238"/>
        <v>3.1668480124641718</v>
      </c>
      <c r="T622" s="17">
        <f t="shared" si="239"/>
        <v>3.6367947095009674</v>
      </c>
      <c r="U622" s="16">
        <f t="shared" si="240"/>
        <v>3.3151987535828376E-2</v>
      </c>
      <c r="V622" s="16">
        <f t="shared" si="241"/>
        <v>6.3205290499032785E-2</v>
      </c>
      <c r="W622" s="16">
        <f t="shared" si="226"/>
        <v>3.407780956405598E-3</v>
      </c>
      <c r="X622" s="16">
        <f t="shared" si="227"/>
        <v>2.3515717690225253E-4</v>
      </c>
      <c r="Y622" s="17">
        <f t="shared" si="242"/>
        <v>3.1726237795033456</v>
      </c>
      <c r="Z622" s="17">
        <f t="shared" si="243"/>
        <v>3.6429381333078505</v>
      </c>
      <c r="AA622" s="16">
        <f t="shared" si="244"/>
        <v>2.7376220496654557E-2</v>
      </c>
      <c r="AB622" s="16">
        <f t="shared" si="245"/>
        <v>5.7061866692149632E-2</v>
      </c>
      <c r="AC622" s="16">
        <f t="shared" si="228"/>
        <v>110.92314314942841</v>
      </c>
      <c r="AD622" s="17">
        <f t="shared" si="229"/>
        <v>3.1750909658227484</v>
      </c>
      <c r="AE622" s="17">
        <f t="shared" si="230"/>
        <v>3.6447046321600327</v>
      </c>
      <c r="AF622" s="16">
        <f t="shared" si="246"/>
        <v>2.4909034177251765E-2</v>
      </c>
      <c r="AG622" s="16">
        <f t="shared" si="247"/>
        <v>5.5295367839967469E-2</v>
      </c>
    </row>
    <row r="623" spans="1:33" x14ac:dyDescent="0.25">
      <c r="A623" s="11" t="s">
        <v>36</v>
      </c>
      <c r="B623" s="12">
        <v>1258070</v>
      </c>
      <c r="C623" s="11">
        <v>4.4000000000000004</v>
      </c>
      <c r="D623" s="27">
        <v>4.3</v>
      </c>
      <c r="E623" s="27">
        <v>4.5</v>
      </c>
      <c r="F623" s="11">
        <v>2008</v>
      </c>
      <c r="G623" s="11" t="s">
        <v>8</v>
      </c>
      <c r="H623" s="14" t="str">
        <f>VLOOKUP(A623,'Data Key'!$A$1:$B$500,2,FALSE)</f>
        <v>New York</v>
      </c>
      <c r="I623" s="14" t="str">
        <f t="shared" si="231"/>
        <v>NY-New York</v>
      </c>
      <c r="J623" s="15">
        <f t="shared" si="232"/>
        <v>5536</v>
      </c>
      <c r="K623" s="15">
        <f t="shared" si="233"/>
        <v>1252534</v>
      </c>
      <c r="L623" s="16">
        <f t="shared" si="225"/>
        <v>1.1566013214186707E-4</v>
      </c>
      <c r="M623" s="17">
        <f t="shared" si="234"/>
        <v>4.2847309430765224</v>
      </c>
      <c r="N623" s="17">
        <f t="shared" si="235"/>
        <v>4.516051207360257</v>
      </c>
      <c r="O623" s="16">
        <f t="shared" si="236"/>
        <v>1.5269056923477464E-2</v>
      </c>
      <c r="P623" s="16">
        <f t="shared" si="237"/>
        <v>1.6051207360257003E-2</v>
      </c>
      <c r="Q623" s="16">
        <f t="shared" si="248"/>
        <v>5390</v>
      </c>
      <c r="R623" s="16">
        <f t="shared" si="249"/>
        <v>5681</v>
      </c>
      <c r="S623" s="17">
        <f t="shared" si="238"/>
        <v>4.2843402990294654</v>
      </c>
      <c r="T623" s="17">
        <f t="shared" si="239"/>
        <v>4.5156469830772537</v>
      </c>
      <c r="U623" s="16">
        <f t="shared" si="240"/>
        <v>1.5659700970534374E-2</v>
      </c>
      <c r="V623" s="16">
        <f t="shared" si="241"/>
        <v>1.5646983077253651E-2</v>
      </c>
      <c r="W623" s="16">
        <f t="shared" si="226"/>
        <v>4.4019043611849976E-3</v>
      </c>
      <c r="X623" s="16">
        <f t="shared" si="227"/>
        <v>1.1568965123383029E-4</v>
      </c>
      <c r="Y623" s="17">
        <f t="shared" si="242"/>
        <v>4.2862147099511674</v>
      </c>
      <c r="Z623" s="17">
        <f t="shared" si="243"/>
        <v>4.5175940124188276</v>
      </c>
      <c r="AA623" s="16">
        <f t="shared" si="244"/>
        <v>1.3785290048832444E-2</v>
      </c>
      <c r="AB623" s="16">
        <f t="shared" si="245"/>
        <v>1.7594012418827631E-2</v>
      </c>
      <c r="AC623" s="16">
        <f t="shared" si="228"/>
        <v>291.02935452844378</v>
      </c>
      <c r="AD623" s="17">
        <f t="shared" si="229"/>
        <v>4.286637138796789</v>
      </c>
      <c r="AE623" s="17">
        <f t="shared" si="230"/>
        <v>4.5179664494761811</v>
      </c>
      <c r="AF623" s="16">
        <f t="shared" si="246"/>
        <v>1.3362861203210841E-2</v>
      </c>
      <c r="AG623" s="16">
        <f t="shared" si="247"/>
        <v>1.796644947618109E-2</v>
      </c>
    </row>
    <row r="624" spans="1:33" x14ac:dyDescent="0.25">
      <c r="A624" s="11" t="s">
        <v>21</v>
      </c>
      <c r="B624" s="12">
        <v>653821</v>
      </c>
      <c r="C624" s="11">
        <v>7.7</v>
      </c>
      <c r="D624" s="27">
        <v>7.4</v>
      </c>
      <c r="E624" s="27">
        <v>7.9</v>
      </c>
      <c r="F624" s="11">
        <v>2008</v>
      </c>
      <c r="G624" s="11" t="s">
        <v>8</v>
      </c>
      <c r="H624" s="14" t="str">
        <f>VLOOKUP(A624,'Data Key'!$A$1:$B$500,2,FALSE)</f>
        <v>North Carolina</v>
      </c>
      <c r="I624" s="14" t="str">
        <f t="shared" si="231"/>
        <v>NC-North Carolina</v>
      </c>
      <c r="J624" s="15">
        <f t="shared" si="232"/>
        <v>5034</v>
      </c>
      <c r="K624" s="15">
        <f t="shared" si="233"/>
        <v>648787</v>
      </c>
      <c r="L624" s="16">
        <f t="shared" si="225"/>
        <v>2.1186902495618767E-4</v>
      </c>
      <c r="M624" s="17">
        <f t="shared" si="234"/>
        <v>7.487485997289963</v>
      </c>
      <c r="N624" s="17">
        <f t="shared" si="235"/>
        <v>7.911224047202337</v>
      </c>
      <c r="O624" s="16">
        <f t="shared" si="236"/>
        <v>8.7485997289962647E-2</v>
      </c>
      <c r="P624" s="16">
        <f t="shared" si="237"/>
        <v>1.1224047202336607E-2</v>
      </c>
      <c r="Q624" s="16">
        <f t="shared" si="248"/>
        <v>4896</v>
      </c>
      <c r="R624" s="16">
        <f t="shared" si="249"/>
        <v>5173</v>
      </c>
      <c r="S624" s="17">
        <f t="shared" si="238"/>
        <v>7.488288078847269</v>
      </c>
      <c r="T624" s="17">
        <f t="shared" si="239"/>
        <v>7.911951436249371</v>
      </c>
      <c r="U624" s="16">
        <f t="shared" si="240"/>
        <v>8.8288078847268636E-2</v>
      </c>
      <c r="V624" s="16">
        <f t="shared" si="241"/>
        <v>1.1951436249370673E-2</v>
      </c>
      <c r="W624" s="16">
        <f t="shared" si="226"/>
        <v>7.7022474676461498E-3</v>
      </c>
      <c r="X624" s="16">
        <f t="shared" si="227"/>
        <v>2.1192762579103346E-4</v>
      </c>
      <c r="Y624" s="17">
        <f t="shared" si="242"/>
        <v>7.4903198418551167</v>
      </c>
      <c r="Z624" s="17">
        <f t="shared" si="243"/>
        <v>7.9141750934371844</v>
      </c>
      <c r="AA624" s="16">
        <f t="shared" si="244"/>
        <v>9.0319841855116323E-2</v>
      </c>
      <c r="AB624" s="16">
        <f t="shared" si="245"/>
        <v>1.4175093437184039E-2</v>
      </c>
      <c r="AC624" s="16">
        <f t="shared" si="228"/>
        <v>277.06181523060712</v>
      </c>
      <c r="AD624" s="17">
        <f t="shared" si="229"/>
        <v>7.4911344923310361</v>
      </c>
      <c r="AE624" s="17">
        <f t="shared" si="230"/>
        <v>7.9148899045794057</v>
      </c>
      <c r="AF624" s="16">
        <f t="shared" si="246"/>
        <v>9.1134492331035766E-2</v>
      </c>
      <c r="AG624" s="16">
        <f t="shared" si="247"/>
        <v>1.4889904579405311E-2</v>
      </c>
    </row>
    <row r="625" spans="1:33" x14ac:dyDescent="0.25">
      <c r="A625" s="11" t="s">
        <v>57</v>
      </c>
      <c r="B625" s="12">
        <v>24576</v>
      </c>
      <c r="C625" s="11">
        <v>12.7</v>
      </c>
      <c r="D625" s="27">
        <v>11.3</v>
      </c>
      <c r="E625" s="27">
        <v>14.1</v>
      </c>
      <c r="F625" s="11">
        <v>2008</v>
      </c>
      <c r="G625" s="11" t="s">
        <v>8</v>
      </c>
      <c r="H625" s="14" t="str">
        <f>VLOOKUP(A625,'Data Key'!$A$1:$B$500,2,FALSE)</f>
        <v>North Dakota</v>
      </c>
      <c r="I625" s="14" t="str">
        <f t="shared" si="231"/>
        <v>ND-North Dakota</v>
      </c>
      <c r="J625" s="15">
        <f t="shared" si="232"/>
        <v>312</v>
      </c>
      <c r="K625" s="15">
        <f t="shared" si="233"/>
        <v>24264</v>
      </c>
      <c r="L625" s="16">
        <f t="shared" si="225"/>
        <v>1.3997155557146175E-3</v>
      </c>
      <c r="M625" s="17">
        <f t="shared" si="234"/>
        <v>11.295596944285382</v>
      </c>
      <c r="N625" s="17">
        <f t="shared" si="235"/>
        <v>14.095028055714618</v>
      </c>
      <c r="O625" s="16">
        <f t="shared" si="236"/>
        <v>4.4030557146186311E-3</v>
      </c>
      <c r="P625" s="16">
        <f t="shared" si="237"/>
        <v>4.9719442853817242E-3</v>
      </c>
      <c r="Q625" s="16">
        <f t="shared" si="248"/>
        <v>278</v>
      </c>
      <c r="R625" s="16">
        <f t="shared" si="249"/>
        <v>347</v>
      </c>
      <c r="S625" s="17">
        <f t="shared" si="238"/>
        <v>11.311848958333334</v>
      </c>
      <c r="T625" s="17">
        <f t="shared" si="239"/>
        <v>14.119466145833334</v>
      </c>
      <c r="U625" s="16">
        <f t="shared" si="240"/>
        <v>1.1848958333333215E-2</v>
      </c>
      <c r="V625" s="16">
        <f t="shared" si="241"/>
        <v>1.9466145833334281E-2</v>
      </c>
      <c r="W625" s="16">
        <f t="shared" si="226"/>
        <v>1.2771470879349135E-2</v>
      </c>
      <c r="X625" s="16">
        <f t="shared" si="227"/>
        <v>1.4058076041470111E-3</v>
      </c>
      <c r="Y625" s="17">
        <f t="shared" si="242"/>
        <v>11.365663275202126</v>
      </c>
      <c r="Z625" s="17">
        <f t="shared" si="243"/>
        <v>14.177278483496146</v>
      </c>
      <c r="AA625" s="16">
        <f t="shared" si="244"/>
        <v>6.5663275202124893E-2</v>
      </c>
      <c r="AB625" s="16">
        <f t="shared" si="245"/>
        <v>7.7278483496145967E-2</v>
      </c>
      <c r="AC625" s="16">
        <f t="shared" si="228"/>
        <v>68.851625260679015</v>
      </c>
      <c r="AD625" s="17">
        <f t="shared" si="229"/>
        <v>11.391241772209595</v>
      </c>
      <c r="AE625" s="17">
        <f t="shared" si="230"/>
        <v>14.192383731405229</v>
      </c>
      <c r="AF625" s="16">
        <f t="shared" si="246"/>
        <v>9.1241772209594174E-2</v>
      </c>
      <c r="AG625" s="16">
        <f t="shared" si="247"/>
        <v>9.2383731405229597E-2</v>
      </c>
    </row>
    <row r="626" spans="1:33" x14ac:dyDescent="0.25">
      <c r="A626" s="11" t="s">
        <v>52</v>
      </c>
      <c r="B626" s="12">
        <v>851303</v>
      </c>
      <c r="C626" s="11">
        <v>4.8</v>
      </c>
      <c r="D626" s="27">
        <v>4.5999999999999996</v>
      </c>
      <c r="E626" s="27">
        <v>4.9000000000000004</v>
      </c>
      <c r="F626" s="11">
        <v>2008</v>
      </c>
      <c r="G626" s="11" t="s">
        <v>8</v>
      </c>
      <c r="H626" s="14" t="str">
        <f>VLOOKUP(A626,'Data Key'!$A$1:$B$500,2,FALSE)</f>
        <v>Ohio</v>
      </c>
      <c r="I626" s="14" t="str">
        <f t="shared" si="231"/>
        <v>OH-Ohio</v>
      </c>
      <c r="J626" s="15">
        <f t="shared" si="232"/>
        <v>4086</v>
      </c>
      <c r="K626" s="15">
        <f t="shared" si="233"/>
        <v>847217</v>
      </c>
      <c r="L626" s="16">
        <f t="shared" si="225"/>
        <v>1.4681429946613025E-4</v>
      </c>
      <c r="M626" s="17">
        <f t="shared" si="234"/>
        <v>4.6528868645142625</v>
      </c>
      <c r="N626" s="17">
        <f t="shared" si="235"/>
        <v>4.9465154634465227</v>
      </c>
      <c r="O626" s="16">
        <f t="shared" si="236"/>
        <v>5.2886864514262832E-2</v>
      </c>
      <c r="P626" s="16">
        <f t="shared" si="237"/>
        <v>4.6515463446522354E-2</v>
      </c>
      <c r="Q626" s="16">
        <f t="shared" si="248"/>
        <v>3962</v>
      </c>
      <c r="R626" s="16">
        <f t="shared" si="249"/>
        <v>4212</v>
      </c>
      <c r="S626" s="17">
        <f t="shared" si="238"/>
        <v>4.6540420978194605</v>
      </c>
      <c r="T626" s="17">
        <f t="shared" si="239"/>
        <v>4.9477095699181142</v>
      </c>
      <c r="U626" s="16">
        <f t="shared" si="240"/>
        <v>5.4042097819460899E-2</v>
      </c>
      <c r="V626" s="16">
        <f t="shared" si="241"/>
        <v>4.7709569918113814E-2</v>
      </c>
      <c r="W626" s="16">
        <f t="shared" si="226"/>
        <v>4.8019357185068359E-3</v>
      </c>
      <c r="X626" s="16">
        <f t="shared" si="227"/>
        <v>1.4686497505916687E-4</v>
      </c>
      <c r="Y626" s="17">
        <f t="shared" si="242"/>
        <v>4.655070743447669</v>
      </c>
      <c r="Z626" s="17">
        <f t="shared" si="243"/>
        <v>4.9488006935660032</v>
      </c>
      <c r="AA626" s="16">
        <f t="shared" si="244"/>
        <v>5.5070743447669379E-2</v>
      </c>
      <c r="AB626" s="16">
        <f t="shared" si="245"/>
        <v>4.8800693566002806E-2</v>
      </c>
      <c r="AC626" s="16">
        <f t="shared" si="228"/>
        <v>249.98120391078621</v>
      </c>
      <c r="AD626" s="17">
        <f t="shared" si="229"/>
        <v>4.6557010168779103</v>
      </c>
      <c r="AE626" s="17">
        <f t="shared" si="230"/>
        <v>4.9493450847235438</v>
      </c>
      <c r="AF626" s="16">
        <f t="shared" si="246"/>
        <v>5.5701016877910625E-2</v>
      </c>
      <c r="AG626" s="16">
        <f t="shared" si="247"/>
        <v>4.9345084723543486E-2</v>
      </c>
    </row>
    <row r="627" spans="1:33" x14ac:dyDescent="0.25">
      <c r="A627" s="11" t="s">
        <v>37</v>
      </c>
      <c r="B627" s="12">
        <v>346814</v>
      </c>
      <c r="C627" s="11">
        <v>4.9000000000000004</v>
      </c>
      <c r="D627" s="27">
        <v>4.5999999999999996</v>
      </c>
      <c r="E627" s="27">
        <v>5.0999999999999996</v>
      </c>
      <c r="F627" s="11">
        <v>2008</v>
      </c>
      <c r="G627" s="11" t="s">
        <v>8</v>
      </c>
      <c r="H627" s="14" t="str">
        <f>VLOOKUP(A627,'Data Key'!$A$1:$B$500,2,FALSE)</f>
        <v>Oklahoma</v>
      </c>
      <c r="I627" s="14" t="str">
        <f t="shared" si="231"/>
        <v>OK-Oklahoma</v>
      </c>
      <c r="J627" s="15">
        <f t="shared" si="232"/>
        <v>1699</v>
      </c>
      <c r="K627" s="15">
        <f t="shared" si="233"/>
        <v>345115</v>
      </c>
      <c r="L627" s="16">
        <f t="shared" si="225"/>
        <v>2.3237091471042768E-4</v>
      </c>
      <c r="M627" s="17">
        <f t="shared" si="234"/>
        <v>4.6665085999573765</v>
      </c>
      <c r="N627" s="17">
        <f t="shared" si="235"/>
        <v>5.1312504293782331</v>
      </c>
      <c r="O627" s="16">
        <f t="shared" si="236"/>
        <v>6.6508599957376902E-2</v>
      </c>
      <c r="P627" s="16">
        <f t="shared" si="237"/>
        <v>3.1250429378233413E-2</v>
      </c>
      <c r="Q627" s="16">
        <f t="shared" si="248"/>
        <v>1619</v>
      </c>
      <c r="R627" s="16">
        <f t="shared" si="249"/>
        <v>1780</v>
      </c>
      <c r="S627" s="17">
        <f t="shared" si="238"/>
        <v>4.6682083191566663</v>
      </c>
      <c r="T627" s="17">
        <f t="shared" si="239"/>
        <v>5.1324341001228326</v>
      </c>
      <c r="U627" s="16">
        <f t="shared" si="240"/>
        <v>6.8208319156666697E-2</v>
      </c>
      <c r="V627" s="16">
        <f t="shared" si="241"/>
        <v>3.2434100122832987E-2</v>
      </c>
      <c r="W627" s="16">
        <f t="shared" si="226"/>
        <v>4.9043634037273286E-3</v>
      </c>
      <c r="X627" s="16">
        <f t="shared" si="227"/>
        <v>2.3256367309425191E-4</v>
      </c>
      <c r="Y627" s="17">
        <f t="shared" si="242"/>
        <v>4.6717997306330767</v>
      </c>
      <c r="Z627" s="17">
        <f t="shared" si="243"/>
        <v>5.1369270768215811</v>
      </c>
      <c r="AA627" s="16">
        <f t="shared" si="244"/>
        <v>7.1799730633077097E-2</v>
      </c>
      <c r="AB627" s="16">
        <f t="shared" si="245"/>
        <v>3.6927076821581473E-2</v>
      </c>
      <c r="AC627" s="16">
        <f t="shared" si="228"/>
        <v>161.20114898680029</v>
      </c>
      <c r="AD627" s="17">
        <f t="shared" si="229"/>
        <v>4.6734047709289914</v>
      </c>
      <c r="AE627" s="17">
        <f t="shared" si="230"/>
        <v>5.138205394532263</v>
      </c>
      <c r="AF627" s="16">
        <f t="shared" si="246"/>
        <v>7.340477092899178E-2</v>
      </c>
      <c r="AG627" s="16">
        <f t="shared" si="247"/>
        <v>3.8205394532263348E-2</v>
      </c>
    </row>
    <row r="628" spans="1:33" x14ac:dyDescent="0.25">
      <c r="A628" s="11" t="s">
        <v>30</v>
      </c>
      <c r="B628" s="12">
        <v>170792</v>
      </c>
      <c r="C628" s="11">
        <v>7.8</v>
      </c>
      <c r="D628" s="27">
        <v>7.4</v>
      </c>
      <c r="E628" s="27">
        <v>8.3000000000000007</v>
      </c>
      <c r="F628" s="11">
        <v>2008</v>
      </c>
      <c r="G628" s="11" t="s">
        <v>8</v>
      </c>
      <c r="H628" s="14" t="str">
        <f>VLOOKUP(A628,'Data Key'!$A$1:$B$500,2,FALSE)</f>
        <v>Oregon</v>
      </c>
      <c r="I628" s="14" t="str">
        <f t="shared" si="231"/>
        <v>OR-Oregon</v>
      </c>
      <c r="J628" s="15">
        <f t="shared" si="232"/>
        <v>1332</v>
      </c>
      <c r="K628" s="15">
        <f t="shared" si="233"/>
        <v>169460</v>
      </c>
      <c r="L628" s="16">
        <f t="shared" si="225"/>
        <v>4.1718868229131419E-4</v>
      </c>
      <c r="M628" s="17">
        <f t="shared" si="234"/>
        <v>7.3817714563568657</v>
      </c>
      <c r="N628" s="17">
        <f t="shared" si="235"/>
        <v>8.2161488209394946</v>
      </c>
      <c r="O628" s="16">
        <f t="shared" si="236"/>
        <v>1.8228543643134643E-2</v>
      </c>
      <c r="P628" s="16">
        <f t="shared" si="237"/>
        <v>8.3851179060506098E-2</v>
      </c>
      <c r="Q628" s="16">
        <f t="shared" si="248"/>
        <v>1261</v>
      </c>
      <c r="R628" s="16">
        <f t="shared" si="249"/>
        <v>1404</v>
      </c>
      <c r="S628" s="17">
        <f t="shared" si="238"/>
        <v>7.3832498009274437</v>
      </c>
      <c r="T628" s="17">
        <f t="shared" si="239"/>
        <v>8.2205255515480822</v>
      </c>
      <c r="U628" s="16">
        <f t="shared" si="240"/>
        <v>1.6750199072556704E-2</v>
      </c>
      <c r="V628" s="16">
        <f t="shared" si="241"/>
        <v>7.9474448451918533E-2</v>
      </c>
      <c r="W628" s="16">
        <f t="shared" si="226"/>
        <v>7.8100304903030021E-3</v>
      </c>
      <c r="X628" s="16">
        <f t="shared" si="227"/>
        <v>4.1762439087217811E-4</v>
      </c>
      <c r="Y628" s="17">
        <f t="shared" si="242"/>
        <v>7.3924060994308238</v>
      </c>
      <c r="Z628" s="17">
        <f t="shared" si="243"/>
        <v>8.2276548811751802</v>
      </c>
      <c r="AA628" s="16">
        <f t="shared" si="244"/>
        <v>7.593900569176526E-3</v>
      </c>
      <c r="AB628" s="16">
        <f t="shared" si="245"/>
        <v>7.2345118824820531E-2</v>
      </c>
      <c r="AC628" s="16">
        <f t="shared" si="228"/>
        <v>142.5302167991947</v>
      </c>
      <c r="AD628" s="17">
        <f t="shared" si="229"/>
        <v>7.3957047795879722</v>
      </c>
      <c r="AE628" s="17">
        <f t="shared" si="230"/>
        <v>8.2302111445076314</v>
      </c>
      <c r="AF628" s="16">
        <f t="shared" si="246"/>
        <v>4.2952204120281223E-3</v>
      </c>
      <c r="AG628" s="16">
        <f t="shared" si="247"/>
        <v>6.978885549236935E-2</v>
      </c>
    </row>
    <row r="629" spans="1:33" x14ac:dyDescent="0.25">
      <c r="A629" s="11" t="s">
        <v>22</v>
      </c>
      <c r="B629" s="12">
        <v>723857</v>
      </c>
      <c r="C629" s="11">
        <v>2.7</v>
      </c>
      <c r="D629" s="27">
        <v>2.6</v>
      </c>
      <c r="E629" s="27">
        <v>2.8</v>
      </c>
      <c r="F629" s="11">
        <v>2008</v>
      </c>
      <c r="G629" s="11" t="s">
        <v>8</v>
      </c>
      <c r="H629" s="14" t="str">
        <f>VLOOKUP(A629,'Data Key'!$A$1:$B$500,2,FALSE)</f>
        <v>Pennsylvania</v>
      </c>
      <c r="I629" s="14" t="str">
        <f t="shared" si="231"/>
        <v>PA-Pennsylvania</v>
      </c>
      <c r="J629" s="15">
        <f t="shared" si="232"/>
        <v>1954</v>
      </c>
      <c r="K629" s="15">
        <f t="shared" si="233"/>
        <v>721903</v>
      </c>
      <c r="L629" s="16">
        <f t="shared" si="225"/>
        <v>1.1952826790967793E-4</v>
      </c>
      <c r="M629" s="17">
        <f t="shared" si="234"/>
        <v>2.5798999340694424</v>
      </c>
      <c r="N629" s="17">
        <f t="shared" si="235"/>
        <v>2.8189564698887981</v>
      </c>
      <c r="O629" s="16">
        <f t="shared" si="236"/>
        <v>2.0100065930557687E-2</v>
      </c>
      <c r="P629" s="16">
        <f t="shared" si="237"/>
        <v>1.8956469888798289E-2</v>
      </c>
      <c r="Q629" s="16">
        <f t="shared" si="248"/>
        <v>1868</v>
      </c>
      <c r="R629" s="16">
        <f t="shared" si="249"/>
        <v>2041</v>
      </c>
      <c r="S629" s="17">
        <f t="shared" si="238"/>
        <v>2.5806202053720555</v>
      </c>
      <c r="T629" s="17">
        <f t="shared" si="239"/>
        <v>2.819617686918825</v>
      </c>
      <c r="U629" s="16">
        <f t="shared" si="240"/>
        <v>1.9379794627944591E-2</v>
      </c>
      <c r="V629" s="16">
        <f t="shared" si="241"/>
        <v>1.961768691882515E-2</v>
      </c>
      <c r="W629" s="16">
        <f t="shared" si="226"/>
        <v>2.7020673275660492E-3</v>
      </c>
      <c r="X629" s="16">
        <f t="shared" si="227"/>
        <v>1.1961532447993737E-4</v>
      </c>
      <c r="Y629" s="17">
        <f t="shared" si="242"/>
        <v>2.5824520030861118</v>
      </c>
      <c r="Z629" s="17">
        <f t="shared" si="243"/>
        <v>2.8216826520459866</v>
      </c>
      <c r="AA629" s="16">
        <f t="shared" si="244"/>
        <v>1.7547996913888309E-2</v>
      </c>
      <c r="AB629" s="16">
        <f t="shared" si="245"/>
        <v>2.1682652045986739E-2</v>
      </c>
      <c r="AC629" s="16">
        <f t="shared" si="228"/>
        <v>173.06330517702935</v>
      </c>
      <c r="AD629" s="17">
        <f t="shared" si="229"/>
        <v>2.5832162340117515</v>
      </c>
      <c r="AE629" s="17">
        <f t="shared" si="230"/>
        <v>2.8222999021215625</v>
      </c>
      <c r="AF629" s="16">
        <f t="shared" si="246"/>
        <v>1.67837659882486E-2</v>
      </c>
      <c r="AG629" s="16">
        <f t="shared" si="247"/>
        <v>2.2299902121562631E-2</v>
      </c>
    </row>
    <row r="630" spans="1:33" x14ac:dyDescent="0.25">
      <c r="A630" s="11" t="s">
        <v>38</v>
      </c>
      <c r="B630" s="12">
        <v>72401</v>
      </c>
      <c r="C630" s="11">
        <v>17.399999999999999</v>
      </c>
      <c r="D630" s="27">
        <v>16.399999999999999</v>
      </c>
      <c r="E630" s="27">
        <v>18.3</v>
      </c>
      <c r="F630" s="11">
        <v>2008</v>
      </c>
      <c r="G630" s="11" t="s">
        <v>8</v>
      </c>
      <c r="H630" s="14" t="str">
        <f>VLOOKUP(A630,'Data Key'!$A$1:$B$500,2,FALSE)</f>
        <v>Rhode Island</v>
      </c>
      <c r="I630" s="14" t="str">
        <f t="shared" si="231"/>
        <v>RI-Rhode Island</v>
      </c>
      <c r="J630" s="15">
        <f t="shared" si="232"/>
        <v>1260</v>
      </c>
      <c r="K630" s="15">
        <f t="shared" si="233"/>
        <v>71141</v>
      </c>
      <c r="L630" s="16">
        <f t="shared" si="225"/>
        <v>9.5252525513124173E-4</v>
      </c>
      <c r="M630" s="17">
        <f t="shared" si="234"/>
        <v>16.450549288038051</v>
      </c>
      <c r="N630" s="17">
        <f t="shared" si="235"/>
        <v>18.355599798300535</v>
      </c>
      <c r="O630" s="16">
        <f t="shared" si="236"/>
        <v>5.0549288038052254E-2</v>
      </c>
      <c r="P630" s="16">
        <f t="shared" si="237"/>
        <v>5.5599798300534076E-2</v>
      </c>
      <c r="Q630" s="16">
        <f t="shared" si="248"/>
        <v>1191</v>
      </c>
      <c r="R630" s="16">
        <f t="shared" si="249"/>
        <v>1329</v>
      </c>
      <c r="S630" s="17">
        <f t="shared" si="238"/>
        <v>16.450049032471927</v>
      </c>
      <c r="T630" s="17">
        <f t="shared" si="239"/>
        <v>18.356100053866658</v>
      </c>
      <c r="U630" s="16">
        <f t="shared" si="240"/>
        <v>5.0049032471928712E-2</v>
      </c>
      <c r="V630" s="16">
        <f t="shared" si="241"/>
        <v>5.6100053866657618E-2</v>
      </c>
      <c r="W630" s="16">
        <f t="shared" si="226"/>
        <v>1.7428678856068594E-2</v>
      </c>
      <c r="X630" s="16">
        <f t="shared" si="227"/>
        <v>9.5353178371397878E-4</v>
      </c>
      <c r="Y630" s="17">
        <f t="shared" si="242"/>
        <v>16.475147072354613</v>
      </c>
      <c r="Z630" s="17">
        <f t="shared" si="243"/>
        <v>18.382210639782574</v>
      </c>
      <c r="AA630" s="16">
        <f t="shared" si="244"/>
        <v>7.5147072354614153E-2</v>
      </c>
      <c r="AB630" s="16">
        <f t="shared" si="245"/>
        <v>8.221063978257348E-2</v>
      </c>
      <c r="AC630" s="16">
        <f t="shared" si="228"/>
        <v>137.95417212039339</v>
      </c>
      <c r="AD630" s="17">
        <f t="shared" si="229"/>
        <v>16.482925993683804</v>
      </c>
      <c r="AE630" s="17">
        <f t="shared" si="230"/>
        <v>18.388242949578984</v>
      </c>
      <c r="AF630" s="16">
        <f t="shared" si="246"/>
        <v>8.2925993683804933E-2</v>
      </c>
      <c r="AG630" s="16">
        <f t="shared" si="247"/>
        <v>8.8242949578983598E-2</v>
      </c>
    </row>
    <row r="631" spans="1:33" x14ac:dyDescent="0.25">
      <c r="A631" s="11" t="s">
        <v>15</v>
      </c>
      <c r="B631" s="12">
        <v>346725</v>
      </c>
      <c r="C631" s="11">
        <v>6.8</v>
      </c>
      <c r="D631" s="27">
        <v>6.5</v>
      </c>
      <c r="E631" s="27">
        <v>7</v>
      </c>
      <c r="F631" s="11">
        <v>2008</v>
      </c>
      <c r="G631" s="11" t="s">
        <v>8</v>
      </c>
      <c r="H631" s="14" t="str">
        <f>VLOOKUP(A631,'Data Key'!$A$1:$B$500,2,FALSE)</f>
        <v>South Carolina</v>
      </c>
      <c r="I631" s="14" t="str">
        <f t="shared" si="231"/>
        <v>SC-South Carolina</v>
      </c>
      <c r="J631" s="15">
        <f t="shared" si="232"/>
        <v>2358</v>
      </c>
      <c r="K631" s="15">
        <f t="shared" si="233"/>
        <v>344367</v>
      </c>
      <c r="L631" s="16">
        <f t="shared" si="225"/>
        <v>2.7356026751442706E-4</v>
      </c>
      <c r="M631" s="17">
        <f t="shared" si="234"/>
        <v>6.527218447605625</v>
      </c>
      <c r="N631" s="17">
        <f t="shared" si="235"/>
        <v>7.0743389826344796</v>
      </c>
      <c r="O631" s="16">
        <f t="shared" si="236"/>
        <v>2.7218447605624974E-2</v>
      </c>
      <c r="P631" s="16">
        <f t="shared" si="237"/>
        <v>7.4338982634479578E-2</v>
      </c>
      <c r="Q631" s="16">
        <f t="shared" si="248"/>
        <v>2263</v>
      </c>
      <c r="R631" s="16">
        <f t="shared" si="249"/>
        <v>2453</v>
      </c>
      <c r="S631" s="17">
        <f t="shared" si="238"/>
        <v>6.5267863580647489</v>
      </c>
      <c r="T631" s="17">
        <f t="shared" si="239"/>
        <v>7.0747710721753547</v>
      </c>
      <c r="U631" s="16">
        <f t="shared" si="240"/>
        <v>2.6786358064748939E-2</v>
      </c>
      <c r="V631" s="16">
        <f t="shared" si="241"/>
        <v>7.4771072175354725E-2</v>
      </c>
      <c r="W631" s="16">
        <f t="shared" si="226"/>
        <v>6.8062429403947444E-3</v>
      </c>
      <c r="X631" s="16">
        <f t="shared" si="227"/>
        <v>2.7372241985913488E-4</v>
      </c>
      <c r="Y631" s="17">
        <f t="shared" si="242"/>
        <v>6.5325205205356092</v>
      </c>
      <c r="Z631" s="17">
        <f t="shared" si="243"/>
        <v>7.0799653602538797</v>
      </c>
      <c r="AA631" s="16">
        <f t="shared" si="244"/>
        <v>3.2520520535609165E-2</v>
      </c>
      <c r="AB631" s="16">
        <f t="shared" si="245"/>
        <v>7.996536025387968E-2</v>
      </c>
      <c r="AC631" s="16">
        <f t="shared" si="228"/>
        <v>189.71928686725684</v>
      </c>
      <c r="AD631" s="17">
        <f t="shared" si="229"/>
        <v>6.534100470109836</v>
      </c>
      <c r="AE631" s="17">
        <f t="shared" si="230"/>
        <v>7.0812695088002275</v>
      </c>
      <c r="AF631" s="16">
        <f t="shared" si="246"/>
        <v>3.4100470109835967E-2</v>
      </c>
      <c r="AG631" s="16">
        <f t="shared" si="247"/>
        <v>8.1269508800227541E-2</v>
      </c>
    </row>
    <row r="632" spans="1:33" x14ac:dyDescent="0.25">
      <c r="A632" s="11" t="s">
        <v>53</v>
      </c>
      <c r="B632" s="12">
        <v>58280</v>
      </c>
      <c r="C632" s="11">
        <v>4.0999999999999996</v>
      </c>
      <c r="D632" s="27">
        <v>3.6</v>
      </c>
      <c r="E632" s="27">
        <v>4.7</v>
      </c>
      <c r="F632" s="11">
        <v>2008</v>
      </c>
      <c r="G632" s="11" t="s">
        <v>8</v>
      </c>
      <c r="H632" s="14" t="str">
        <f>VLOOKUP(A632,'Data Key'!$A$1:$B$500,2,FALSE)</f>
        <v>South Dakota</v>
      </c>
      <c r="I632" s="14" t="str">
        <f t="shared" si="231"/>
        <v>SD-South Dakota</v>
      </c>
      <c r="J632" s="15">
        <f t="shared" si="232"/>
        <v>239</v>
      </c>
      <c r="K632" s="15">
        <f t="shared" si="233"/>
        <v>58041</v>
      </c>
      <c r="L632" s="16">
        <f t="shared" si="225"/>
        <v>5.1884205409477872E-4</v>
      </c>
      <c r="M632" s="17">
        <f t="shared" si="234"/>
        <v>3.5820501902429016</v>
      </c>
      <c r="N632" s="17">
        <f t="shared" si="235"/>
        <v>4.6197342984324585</v>
      </c>
      <c r="O632" s="16">
        <f t="shared" si="236"/>
        <v>1.7949809757098478E-2</v>
      </c>
      <c r="P632" s="16">
        <f t="shared" si="237"/>
        <v>8.0265701567541647E-2</v>
      </c>
      <c r="Q632" s="16">
        <f t="shared" si="248"/>
        <v>209</v>
      </c>
      <c r="R632" s="16">
        <f t="shared" si="249"/>
        <v>270</v>
      </c>
      <c r="S632" s="17">
        <f t="shared" si="238"/>
        <v>3.5861358956760467</v>
      </c>
      <c r="T632" s="17">
        <f t="shared" si="239"/>
        <v>4.6328071379547016</v>
      </c>
      <c r="U632" s="16">
        <f t="shared" si="240"/>
        <v>1.3864104323953352E-2</v>
      </c>
      <c r="V632" s="16">
        <f t="shared" si="241"/>
        <v>6.7192862045298618E-2</v>
      </c>
      <c r="W632" s="16">
        <f t="shared" si="226"/>
        <v>4.1335767063426128E-3</v>
      </c>
      <c r="X632" s="16">
        <f t="shared" si="227"/>
        <v>5.2190415345993986E-4</v>
      </c>
      <c r="Y632" s="17">
        <f t="shared" si="242"/>
        <v>3.611672552882673</v>
      </c>
      <c r="Z632" s="17">
        <f t="shared" si="243"/>
        <v>4.6554808598025526</v>
      </c>
      <c r="AA632" s="16">
        <f t="shared" si="244"/>
        <v>1.1672552882672882E-2</v>
      </c>
      <c r="AB632" s="16">
        <f t="shared" si="245"/>
        <v>4.4519140197447626E-2</v>
      </c>
      <c r="AC632" s="16">
        <f t="shared" si="228"/>
        <v>60.535206366473872</v>
      </c>
      <c r="AD632" s="17">
        <f t="shared" si="229"/>
        <v>3.6228416134220707</v>
      </c>
      <c r="AE632" s="17">
        <f t="shared" si="230"/>
        <v>4.6614692133074316</v>
      </c>
      <c r="AF632" s="16">
        <f t="shared" si="246"/>
        <v>2.2841613422070584E-2</v>
      </c>
      <c r="AG632" s="16">
        <f t="shared" si="247"/>
        <v>3.8530786692568597E-2</v>
      </c>
    </row>
    <row r="633" spans="1:33" x14ac:dyDescent="0.25">
      <c r="A633" s="11" t="s">
        <v>27</v>
      </c>
      <c r="B633" s="12">
        <v>517279</v>
      </c>
      <c r="C633" s="11">
        <v>3.5</v>
      </c>
      <c r="D633" s="27">
        <v>3.3</v>
      </c>
      <c r="E633" s="27">
        <v>3.6</v>
      </c>
      <c r="F633" s="11">
        <v>2008</v>
      </c>
      <c r="G633" s="11" t="s">
        <v>8</v>
      </c>
      <c r="H633" s="14" t="str">
        <f>VLOOKUP(A633,'Data Key'!$A$1:$B$500,2,FALSE)</f>
        <v>Tennessee</v>
      </c>
      <c r="I633" s="14" t="str">
        <f t="shared" si="231"/>
        <v>TN-Tennessee</v>
      </c>
      <c r="J633" s="15">
        <f t="shared" si="232"/>
        <v>1810</v>
      </c>
      <c r="K633" s="15">
        <f t="shared" si="233"/>
        <v>515469</v>
      </c>
      <c r="L633" s="16">
        <f t="shared" si="225"/>
        <v>1.6091679830624713E-4</v>
      </c>
      <c r="M633" s="17">
        <f t="shared" si="234"/>
        <v>3.3381620353599177</v>
      </c>
      <c r="N633" s="17">
        <f t="shared" si="235"/>
        <v>3.6599956319724121</v>
      </c>
      <c r="O633" s="16">
        <f t="shared" si="236"/>
        <v>3.8162035359917912E-2</v>
      </c>
      <c r="P633" s="16">
        <f t="shared" si="237"/>
        <v>5.9995631972411978E-2</v>
      </c>
      <c r="Q633" s="16">
        <f t="shared" si="248"/>
        <v>1728</v>
      </c>
      <c r="R633" s="16">
        <f t="shared" si="249"/>
        <v>1894</v>
      </c>
      <c r="S633" s="17">
        <f t="shared" si="238"/>
        <v>3.3405570301520071</v>
      </c>
      <c r="T633" s="17">
        <f t="shared" si="239"/>
        <v>3.6614670226318871</v>
      </c>
      <c r="U633" s="16">
        <f t="shared" si="240"/>
        <v>4.055703015200729E-2</v>
      </c>
      <c r="V633" s="16">
        <f t="shared" si="241"/>
        <v>6.1467022631886969E-2</v>
      </c>
      <c r="W633" s="16">
        <f t="shared" si="226"/>
        <v>3.5027659612687704E-3</v>
      </c>
      <c r="X633" s="16">
        <f t="shared" si="227"/>
        <v>1.6104287661320094E-4</v>
      </c>
      <c r="Y633" s="17">
        <f t="shared" si="242"/>
        <v>3.3417230846555697</v>
      </c>
      <c r="Z633" s="17">
        <f t="shared" si="243"/>
        <v>3.6638088378819713</v>
      </c>
      <c r="AA633" s="16">
        <f t="shared" si="244"/>
        <v>4.1723084655569842E-2</v>
      </c>
      <c r="AB633" s="16">
        <f t="shared" si="245"/>
        <v>6.3808837881971225E-2</v>
      </c>
      <c r="AC633" s="16">
        <f t="shared" si="228"/>
        <v>166.49916685079435</v>
      </c>
      <c r="AD633" s="17">
        <f t="shared" si="229"/>
        <v>3.3427962565091272</v>
      </c>
      <c r="AE633" s="17">
        <f t="shared" si="230"/>
        <v>3.6646688443978723</v>
      </c>
      <c r="AF633" s="16">
        <f t="shared" si="246"/>
        <v>4.2796256509127328E-2</v>
      </c>
      <c r="AG633" s="16">
        <f t="shared" si="247"/>
        <v>6.4668844397872238E-2</v>
      </c>
    </row>
    <row r="634" spans="1:33" x14ac:dyDescent="0.25">
      <c r="A634" s="11" t="s">
        <v>61</v>
      </c>
      <c r="B634" s="12">
        <v>1851708</v>
      </c>
      <c r="C634" s="11">
        <v>3.2</v>
      </c>
      <c r="D634" s="27">
        <v>3.1</v>
      </c>
      <c r="E634" s="27">
        <v>3.3</v>
      </c>
      <c r="F634" s="11">
        <v>2008</v>
      </c>
      <c r="G634" s="11" t="s">
        <v>8</v>
      </c>
      <c r="H634" s="14" t="str">
        <f>VLOOKUP(A634,'Data Key'!$A$1:$B$500,2,FALSE)</f>
        <v>Texas</v>
      </c>
      <c r="I634" s="14" t="str">
        <f t="shared" si="231"/>
        <v>TX-Texas</v>
      </c>
      <c r="J634" s="15">
        <f t="shared" si="232"/>
        <v>5925</v>
      </c>
      <c r="K634" s="15">
        <f t="shared" si="233"/>
        <v>1845783</v>
      </c>
      <c r="L634" s="16">
        <f t="shared" si="225"/>
        <v>8.1343683533241073E-5</v>
      </c>
      <c r="M634" s="17">
        <f t="shared" si="234"/>
        <v>3.118404872934625</v>
      </c>
      <c r="N634" s="17">
        <f t="shared" si="235"/>
        <v>3.2810922400011071</v>
      </c>
      <c r="O634" s="16">
        <f t="shared" si="236"/>
        <v>1.8404872934624894E-2</v>
      </c>
      <c r="P634" s="16">
        <f t="shared" si="237"/>
        <v>1.8907759998892715E-2</v>
      </c>
      <c r="Q634" s="16">
        <f t="shared" si="248"/>
        <v>5775</v>
      </c>
      <c r="R634" s="16">
        <f t="shared" si="249"/>
        <v>6077</v>
      </c>
      <c r="S634" s="17">
        <f t="shared" si="238"/>
        <v>3.1187422638990596</v>
      </c>
      <c r="T634" s="17">
        <f t="shared" si="239"/>
        <v>3.2818349329375907</v>
      </c>
      <c r="U634" s="16">
        <f t="shared" si="240"/>
        <v>1.874226389905953E-2</v>
      </c>
      <c r="V634" s="16">
        <f t="shared" si="241"/>
        <v>1.8165067062409168E-2</v>
      </c>
      <c r="W634" s="16">
        <f t="shared" si="226"/>
        <v>3.2007791907519385E-3</v>
      </c>
      <c r="X634" s="16">
        <f t="shared" si="227"/>
        <v>8.1363184170678274E-5</v>
      </c>
      <c r="Y634" s="17">
        <f t="shared" si="242"/>
        <v>3.1194160065812602</v>
      </c>
      <c r="Z634" s="17">
        <f t="shared" si="243"/>
        <v>3.2821423749226168</v>
      </c>
      <c r="AA634" s="16">
        <f t="shared" si="244"/>
        <v>1.9416006581260081E-2</v>
      </c>
      <c r="AB634" s="16">
        <f t="shared" si="245"/>
        <v>1.7857625077382977E-2</v>
      </c>
      <c r="AC634" s="16">
        <f t="shared" si="228"/>
        <v>301.26132137816842</v>
      </c>
      <c r="AD634" s="17">
        <f t="shared" si="229"/>
        <v>3.1197025041273032</v>
      </c>
      <c r="AE634" s="17">
        <f t="shared" si="230"/>
        <v>3.2823959182066926</v>
      </c>
      <c r="AF634" s="16">
        <f t="shared" si="246"/>
        <v>1.9702504127303122E-2</v>
      </c>
      <c r="AG634" s="16">
        <f t="shared" si="247"/>
        <v>1.7604081793307191E-2</v>
      </c>
    </row>
    <row r="635" spans="1:33" x14ac:dyDescent="0.25">
      <c r="A635" s="11" t="s">
        <v>23</v>
      </c>
      <c r="B635" s="12">
        <v>95229</v>
      </c>
      <c r="C635" s="11">
        <v>5.3</v>
      </c>
      <c r="D635" s="27">
        <v>4.8</v>
      </c>
      <c r="E635" s="27">
        <v>5.7</v>
      </c>
      <c r="F635" s="11">
        <v>2008</v>
      </c>
      <c r="G635" s="11" t="s">
        <v>8</v>
      </c>
      <c r="H635" s="14" t="str">
        <f>VLOOKUP(A635,'Data Key'!$A$1:$B$500,2,FALSE)</f>
        <v>Utah</v>
      </c>
      <c r="I635" s="14" t="str">
        <f t="shared" si="231"/>
        <v>UT-Utah</v>
      </c>
      <c r="J635" s="15">
        <f t="shared" si="232"/>
        <v>505</v>
      </c>
      <c r="K635" s="15">
        <f t="shared" si="233"/>
        <v>94724</v>
      </c>
      <c r="L635" s="16">
        <f t="shared" si="225"/>
        <v>4.6128566532268743E-4</v>
      </c>
      <c r="M635" s="17">
        <f t="shared" si="234"/>
        <v>4.8417207717920574</v>
      </c>
      <c r="N635" s="17">
        <f t="shared" si="235"/>
        <v>5.7642921024374321</v>
      </c>
      <c r="O635" s="16">
        <f t="shared" si="236"/>
        <v>4.1720771792057576E-2</v>
      </c>
      <c r="P635" s="16">
        <f t="shared" si="237"/>
        <v>6.4292102437431886E-2</v>
      </c>
      <c r="Q635" s="16">
        <f t="shared" si="248"/>
        <v>461</v>
      </c>
      <c r="R635" s="16">
        <f t="shared" si="249"/>
        <v>549</v>
      </c>
      <c r="S635" s="17">
        <f t="shared" si="238"/>
        <v>4.8409623119007863</v>
      </c>
      <c r="T635" s="17">
        <f t="shared" si="239"/>
        <v>5.7650505623287023</v>
      </c>
      <c r="U635" s="16">
        <f t="shared" si="240"/>
        <v>4.0962311900786474E-2</v>
      </c>
      <c r="V635" s="16">
        <f t="shared" si="241"/>
        <v>6.50505623287021E-2</v>
      </c>
      <c r="W635" s="16">
        <f t="shared" si="226"/>
        <v>5.322961298277998E-3</v>
      </c>
      <c r="X635" s="16">
        <f t="shared" si="227"/>
        <v>4.6256937111713596E-4</v>
      </c>
      <c r="Y635" s="17">
        <f t="shared" si="242"/>
        <v>4.8603919271608627</v>
      </c>
      <c r="Z635" s="17">
        <f t="shared" si="243"/>
        <v>5.7855306693951336</v>
      </c>
      <c r="AA635" s="16">
        <f t="shared" si="244"/>
        <v>6.0391927160862835E-2</v>
      </c>
      <c r="AB635" s="16">
        <f t="shared" si="245"/>
        <v>8.553066939513343E-2</v>
      </c>
      <c r="AC635" s="16">
        <f t="shared" si="228"/>
        <v>87.896257960682775</v>
      </c>
      <c r="AD635" s="17">
        <f t="shared" si="229"/>
        <v>4.8667307761725693</v>
      </c>
      <c r="AE635" s="17">
        <f t="shared" si="230"/>
        <v>5.78969239964455</v>
      </c>
      <c r="AF635" s="16">
        <f t="shared" si="246"/>
        <v>6.6730776172569506E-2</v>
      </c>
      <c r="AG635" s="16">
        <f t="shared" si="247"/>
        <v>8.9692399644549781E-2</v>
      </c>
    </row>
    <row r="636" spans="1:33" x14ac:dyDescent="0.25">
      <c r="A636" s="11" t="s">
        <v>55</v>
      </c>
      <c r="B636" s="12">
        <v>49176</v>
      </c>
      <c r="C636" s="11">
        <v>17</v>
      </c>
      <c r="D636" s="27">
        <v>15.9</v>
      </c>
      <c r="E636" s="27">
        <v>18.2</v>
      </c>
      <c r="F636" s="11">
        <v>2008</v>
      </c>
      <c r="G636" s="11" t="s">
        <v>8</v>
      </c>
      <c r="H636" s="14" t="str">
        <f>VLOOKUP(A636,'Data Key'!$A$1:$B$500,2,FALSE)</f>
        <v>Vermont</v>
      </c>
      <c r="I636" s="14" t="str">
        <f t="shared" si="231"/>
        <v>VT-Vermont</v>
      </c>
      <c r="J636" s="15">
        <f t="shared" si="232"/>
        <v>836</v>
      </c>
      <c r="K636" s="15">
        <f t="shared" si="233"/>
        <v>48340</v>
      </c>
      <c r="L636" s="16">
        <f t="shared" si="225"/>
        <v>1.142548784449836E-3</v>
      </c>
      <c r="M636" s="17">
        <f t="shared" si="234"/>
        <v>15.857613896532758</v>
      </c>
      <c r="N636" s="17">
        <f t="shared" si="235"/>
        <v>18.142711465432427</v>
      </c>
      <c r="O636" s="16">
        <f t="shared" si="236"/>
        <v>4.2386103467242364E-2</v>
      </c>
      <c r="P636" s="16">
        <f t="shared" si="237"/>
        <v>5.7288534567572214E-2</v>
      </c>
      <c r="Q636" s="16">
        <f t="shared" si="248"/>
        <v>780</v>
      </c>
      <c r="R636" s="16">
        <f t="shared" si="249"/>
        <v>893</v>
      </c>
      <c r="S636" s="17">
        <f t="shared" si="238"/>
        <v>15.86139580283065</v>
      </c>
      <c r="T636" s="17">
        <f t="shared" si="239"/>
        <v>18.159264681958678</v>
      </c>
      <c r="U636" s="16">
        <f t="shared" si="240"/>
        <v>3.8604197169350485E-2</v>
      </c>
      <c r="V636" s="16">
        <f t="shared" si="241"/>
        <v>4.0735318041321023E-2</v>
      </c>
      <c r="W636" s="16">
        <f t="shared" si="226"/>
        <v>1.7037890008489664E-2</v>
      </c>
      <c r="X636" s="16">
        <f t="shared" si="227"/>
        <v>1.1443712152516621E-3</v>
      </c>
      <c r="Y636" s="17">
        <f t="shared" si="242"/>
        <v>15.893518793238002</v>
      </c>
      <c r="Z636" s="17">
        <f t="shared" si="243"/>
        <v>18.182261223741325</v>
      </c>
      <c r="AA636" s="16">
        <f t="shared" si="244"/>
        <v>6.4812067619985925E-3</v>
      </c>
      <c r="AB636" s="16">
        <f t="shared" si="245"/>
        <v>1.7738776258674704E-2</v>
      </c>
      <c r="AC636" s="16">
        <f t="shared" si="228"/>
        <v>112.40459059754382</v>
      </c>
      <c r="AD636" s="17">
        <f t="shared" si="229"/>
        <v>15.905265468709226</v>
      </c>
      <c r="AE636" s="17">
        <f t="shared" si="230"/>
        <v>18.190848082708957</v>
      </c>
      <c r="AF636" s="16">
        <f t="shared" si="246"/>
        <v>5.2654687092257291E-3</v>
      </c>
      <c r="AG636" s="16">
        <f t="shared" si="247"/>
        <v>9.1519172910423663E-3</v>
      </c>
    </row>
    <row r="637" spans="1:33" x14ac:dyDescent="0.25">
      <c r="A637" s="11" t="s">
        <v>54</v>
      </c>
      <c r="B637" s="12">
        <v>373772</v>
      </c>
      <c r="C637" s="11">
        <v>6.3</v>
      </c>
      <c r="D637" s="27">
        <v>6</v>
      </c>
      <c r="E637" s="27">
        <v>6.6</v>
      </c>
      <c r="F637" s="11">
        <v>2008</v>
      </c>
      <c r="G637" s="11" t="s">
        <v>8</v>
      </c>
      <c r="H637" s="14" t="str">
        <f>VLOOKUP(A637,'Data Key'!$A$1:$B$500,2,FALSE)</f>
        <v>Virginia</v>
      </c>
      <c r="I637" s="14" t="str">
        <f t="shared" si="231"/>
        <v>VA-Virginia</v>
      </c>
      <c r="J637" s="15">
        <f t="shared" si="232"/>
        <v>2355</v>
      </c>
      <c r="K637" s="15">
        <f t="shared" si="233"/>
        <v>371417</v>
      </c>
      <c r="L637" s="16">
        <f t="shared" si="225"/>
        <v>2.5366718475370291E-4</v>
      </c>
      <c r="M637" s="17">
        <f t="shared" si="234"/>
        <v>6.0469652863784313</v>
      </c>
      <c r="N637" s="17">
        <f t="shared" si="235"/>
        <v>6.5542996558858366</v>
      </c>
      <c r="O637" s="16">
        <f t="shared" si="236"/>
        <v>4.6965286378431337E-2</v>
      </c>
      <c r="P637" s="16">
        <f t="shared" si="237"/>
        <v>4.5700344114163016E-2</v>
      </c>
      <c r="Q637" s="16">
        <f t="shared" si="248"/>
        <v>2260</v>
      </c>
      <c r="R637" s="16">
        <f t="shared" si="249"/>
        <v>2450</v>
      </c>
      <c r="S637" s="17">
        <f t="shared" si="238"/>
        <v>6.046466830046124</v>
      </c>
      <c r="T637" s="17">
        <f t="shared" si="239"/>
        <v>6.554798112218144</v>
      </c>
      <c r="U637" s="16">
        <f t="shared" si="240"/>
        <v>4.6466830046123953E-2</v>
      </c>
      <c r="V637" s="16">
        <f t="shared" si="241"/>
        <v>4.5201887781855632E-2</v>
      </c>
      <c r="W637" s="16">
        <f t="shared" si="226"/>
        <v>6.3057064368083606E-3</v>
      </c>
      <c r="X637" s="16">
        <f t="shared" si="227"/>
        <v>2.5381807242055295E-4</v>
      </c>
      <c r="Y637" s="17">
        <f t="shared" si="242"/>
        <v>6.051888364387807</v>
      </c>
      <c r="Z637" s="17">
        <f t="shared" si="243"/>
        <v>6.5595245092289138</v>
      </c>
      <c r="AA637" s="16">
        <f t="shared" si="244"/>
        <v>5.1888364387806973E-2</v>
      </c>
      <c r="AB637" s="16">
        <f t="shared" si="245"/>
        <v>4.0475490771085809E-2</v>
      </c>
      <c r="AC637" s="16">
        <f t="shared" si="228"/>
        <v>189.64628834030833</v>
      </c>
      <c r="AD637" s="17">
        <f t="shared" si="229"/>
        <v>6.0533542681876789</v>
      </c>
      <c r="AE637" s="17">
        <f t="shared" si="230"/>
        <v>6.5607340057334014</v>
      </c>
      <c r="AF637" s="16">
        <f t="shared" si="246"/>
        <v>5.3354268187678855E-2</v>
      </c>
      <c r="AG637" s="16">
        <f t="shared" si="247"/>
        <v>3.926599426659827E-2</v>
      </c>
    </row>
    <row r="638" spans="1:33" x14ac:dyDescent="0.25">
      <c r="A638" s="11" t="s">
        <v>39</v>
      </c>
      <c r="B638" s="12">
        <v>473998</v>
      </c>
      <c r="C638" s="11">
        <v>2.4</v>
      </c>
      <c r="D638" s="27">
        <v>2.2999999999999998</v>
      </c>
      <c r="E638" s="27">
        <v>2.6</v>
      </c>
      <c r="F638" s="11">
        <v>2008</v>
      </c>
      <c r="G638" s="11" t="s">
        <v>8</v>
      </c>
      <c r="H638" s="14" t="str">
        <f>VLOOKUP(A638,'Data Key'!$A$1:$B$500,2,FALSE)</f>
        <v>Washington</v>
      </c>
      <c r="I638" s="14" t="str">
        <f t="shared" si="231"/>
        <v>WA-Washington</v>
      </c>
      <c r="J638" s="15">
        <f t="shared" si="232"/>
        <v>1138</v>
      </c>
      <c r="K638" s="15">
        <f t="shared" si="233"/>
        <v>472860</v>
      </c>
      <c r="L638" s="16">
        <f t="shared" si="225"/>
        <v>1.3932233586537161E-4</v>
      </c>
      <c r="M638" s="17">
        <f t="shared" si="234"/>
        <v>2.2615316761768733</v>
      </c>
      <c r="N638" s="17">
        <f t="shared" si="235"/>
        <v>2.5401763479076163</v>
      </c>
      <c r="O638" s="16">
        <f t="shared" si="236"/>
        <v>3.8468323823126482E-2</v>
      </c>
      <c r="P638" s="16">
        <f t="shared" si="237"/>
        <v>5.9823652092383828E-2</v>
      </c>
      <c r="Q638" s="16">
        <f t="shared" si="248"/>
        <v>1072</v>
      </c>
      <c r="R638" s="16">
        <f t="shared" si="249"/>
        <v>1204</v>
      </c>
      <c r="S638" s="17">
        <f t="shared" si="238"/>
        <v>2.2616129181979669</v>
      </c>
      <c r="T638" s="17">
        <f t="shared" si="239"/>
        <v>2.5400951058865227</v>
      </c>
      <c r="U638" s="16">
        <f t="shared" si="240"/>
        <v>3.8387081802032874E-2</v>
      </c>
      <c r="V638" s="16">
        <f t="shared" si="241"/>
        <v>5.9904894113477436E-2</v>
      </c>
      <c r="W638" s="16">
        <f t="shared" si="226"/>
        <v>2.4048867107816473E-3</v>
      </c>
      <c r="X638" s="16">
        <f t="shared" si="227"/>
        <v>1.3949675101049118E-4</v>
      </c>
      <c r="Y638" s="17">
        <f t="shared" si="242"/>
        <v>2.2653899597711562</v>
      </c>
      <c r="Z638" s="17">
        <f t="shared" si="243"/>
        <v>2.5443834617921381</v>
      </c>
      <c r="AA638" s="16">
        <f t="shared" si="244"/>
        <v>3.4610040228843619E-2</v>
      </c>
      <c r="AB638" s="16">
        <f t="shared" si="245"/>
        <v>5.5616538207861943E-2</v>
      </c>
      <c r="AC638" s="16">
        <f t="shared" si="228"/>
        <v>132.10393340169557</v>
      </c>
      <c r="AD638" s="17">
        <f t="shared" si="229"/>
        <v>2.2665919596492454</v>
      </c>
      <c r="AE638" s="17">
        <f t="shared" si="230"/>
        <v>2.5452911583593671</v>
      </c>
      <c r="AF638" s="16">
        <f t="shared" si="246"/>
        <v>3.3408040350754398E-2</v>
      </c>
      <c r="AG638" s="16">
        <f t="shared" si="247"/>
        <v>5.4708841640632944E-2</v>
      </c>
    </row>
    <row r="639" spans="1:33" x14ac:dyDescent="0.25">
      <c r="A639" s="11" t="s">
        <v>16</v>
      </c>
      <c r="B639" s="12">
        <v>140934</v>
      </c>
      <c r="C639" s="11">
        <v>10.7</v>
      </c>
      <c r="D639" s="27">
        <v>10.1</v>
      </c>
      <c r="E639" s="27">
        <v>11.2</v>
      </c>
      <c r="F639" s="11">
        <v>2008</v>
      </c>
      <c r="G639" s="11" t="s">
        <v>8</v>
      </c>
      <c r="H639" s="14" t="str">
        <f>VLOOKUP(A639,'Data Key'!$A$1:$B$500,2,FALSE)</f>
        <v>West Virginia</v>
      </c>
      <c r="I639" s="14" t="str">
        <f t="shared" si="231"/>
        <v>WV-West Virginia</v>
      </c>
      <c r="J639" s="15">
        <f t="shared" si="232"/>
        <v>1508</v>
      </c>
      <c r="K639" s="15">
        <f t="shared" si="233"/>
        <v>139426</v>
      </c>
      <c r="L639" s="16">
        <f t="shared" si="225"/>
        <v>5.3715172948946583E-4</v>
      </c>
      <c r="M639" s="17">
        <f t="shared" si="234"/>
        <v>10.162892262733845</v>
      </c>
      <c r="N639" s="17">
        <f t="shared" si="235"/>
        <v>11.237195721712775</v>
      </c>
      <c r="O639" s="16">
        <f t="shared" si="236"/>
        <v>6.2892262733845072E-2</v>
      </c>
      <c r="P639" s="16">
        <f t="shared" si="237"/>
        <v>3.7195721712775409E-2</v>
      </c>
      <c r="Q639" s="16">
        <f t="shared" si="248"/>
        <v>1433</v>
      </c>
      <c r="R639" s="16">
        <f t="shared" si="249"/>
        <v>1584</v>
      </c>
      <c r="S639" s="17">
        <f t="shared" si="238"/>
        <v>10.167880000567642</v>
      </c>
      <c r="T639" s="17">
        <f t="shared" si="239"/>
        <v>11.23930350376772</v>
      </c>
      <c r="U639" s="16">
        <f t="shared" si="240"/>
        <v>6.788000056764254E-2</v>
      </c>
      <c r="V639" s="16">
        <f t="shared" si="241"/>
        <v>3.9303503767721182E-2</v>
      </c>
      <c r="W639" s="16">
        <f t="shared" si="226"/>
        <v>1.0713380549761837E-2</v>
      </c>
      <c r="X639" s="16">
        <f t="shared" si="227"/>
        <v>5.3764085866536487E-4</v>
      </c>
      <c r="Y639" s="17">
        <f t="shared" si="242"/>
        <v>10.175739691096471</v>
      </c>
      <c r="Z639" s="17">
        <f t="shared" si="243"/>
        <v>11.251021408427201</v>
      </c>
      <c r="AA639" s="16">
        <f t="shared" si="244"/>
        <v>7.5739691096471162E-2</v>
      </c>
      <c r="AB639" s="16">
        <f t="shared" si="245"/>
        <v>5.102140842720182E-2</v>
      </c>
      <c r="AC639" s="16">
        <f t="shared" si="228"/>
        <v>151.42978535067181</v>
      </c>
      <c r="AD639" s="17">
        <f t="shared" si="229"/>
        <v>10.179706329291303</v>
      </c>
      <c r="AE639" s="17">
        <f t="shared" si="230"/>
        <v>11.254150096722755</v>
      </c>
      <c r="AF639" s="16">
        <f t="shared" si="246"/>
        <v>7.9706329291303391E-2</v>
      </c>
      <c r="AG639" s="16">
        <f t="shared" si="247"/>
        <v>5.4150096722755947E-2</v>
      </c>
    </row>
    <row r="640" spans="1:33" x14ac:dyDescent="0.25">
      <c r="A640" s="11" t="s">
        <v>24</v>
      </c>
      <c r="B640" s="12">
        <v>327508</v>
      </c>
      <c r="C640" s="11">
        <v>5.7</v>
      </c>
      <c r="D640" s="27">
        <v>5.4</v>
      </c>
      <c r="E640" s="27">
        <v>5.9</v>
      </c>
      <c r="F640" s="11">
        <v>2008</v>
      </c>
      <c r="G640" s="11" t="s">
        <v>8</v>
      </c>
      <c r="H640" s="14" t="str">
        <f>VLOOKUP(A640,'Data Key'!$A$1:$B$500,2,FALSE)</f>
        <v>Wisconsin</v>
      </c>
      <c r="I640" s="14" t="str">
        <f t="shared" si="231"/>
        <v>WI-Wisconsin</v>
      </c>
      <c r="J640" s="15">
        <f t="shared" si="232"/>
        <v>1867</v>
      </c>
      <c r="K640" s="15">
        <f t="shared" si="233"/>
        <v>325641</v>
      </c>
      <c r="L640" s="16">
        <f t="shared" si="225"/>
        <v>2.578439350516733E-4</v>
      </c>
      <c r="M640" s="17">
        <f t="shared" si="234"/>
        <v>5.4427801718403721</v>
      </c>
      <c r="N640" s="17">
        <f t="shared" si="235"/>
        <v>5.9584680419437186</v>
      </c>
      <c r="O640" s="16">
        <f t="shared" si="236"/>
        <v>4.278017184037175E-2</v>
      </c>
      <c r="P640" s="16">
        <f t="shared" si="237"/>
        <v>5.8468041943718241E-2</v>
      </c>
      <c r="Q640" s="16">
        <f t="shared" si="248"/>
        <v>1783</v>
      </c>
      <c r="R640" s="16">
        <f t="shared" si="249"/>
        <v>1952</v>
      </c>
      <c r="S640" s="17">
        <f t="shared" si="238"/>
        <v>5.4441418224898319</v>
      </c>
      <c r="T640" s="17">
        <f t="shared" si="239"/>
        <v>5.9601597518228564</v>
      </c>
      <c r="U640" s="16">
        <f t="shared" si="240"/>
        <v>4.4141822489831561E-2</v>
      </c>
      <c r="V640" s="16">
        <f t="shared" si="241"/>
        <v>6.0159751822856045E-2</v>
      </c>
      <c r="W640" s="16">
        <f t="shared" si="226"/>
        <v>5.7064218535906996E-3</v>
      </c>
      <c r="X640" s="16">
        <f t="shared" si="227"/>
        <v>2.580378953969234E-4</v>
      </c>
      <c r="Y640" s="17">
        <f t="shared" si="242"/>
        <v>5.4483839581937765</v>
      </c>
      <c r="Z640" s="17">
        <f t="shared" si="243"/>
        <v>5.9644597489876228</v>
      </c>
      <c r="AA640" s="16">
        <f t="shared" si="244"/>
        <v>4.8383958193776166E-2</v>
      </c>
      <c r="AB640" s="16">
        <f t="shared" si="245"/>
        <v>6.4459748987622412E-2</v>
      </c>
      <c r="AC640" s="16">
        <f t="shared" si="228"/>
        <v>168.91310297727574</v>
      </c>
      <c r="AD640" s="17">
        <f t="shared" si="229"/>
        <v>5.4500752399394994</v>
      </c>
      <c r="AE640" s="17">
        <f t="shared" si="230"/>
        <v>5.9658217919569587</v>
      </c>
      <c r="AF640" s="16">
        <f t="shared" si="246"/>
        <v>5.0075239939499028E-2</v>
      </c>
      <c r="AG640" s="16">
        <f t="shared" si="247"/>
        <v>6.5821791956958364E-2</v>
      </c>
    </row>
    <row r="641" spans="1:33" x14ac:dyDescent="0.25">
      <c r="A641" s="11" t="s">
        <v>40</v>
      </c>
      <c r="B641" s="12">
        <v>33195</v>
      </c>
      <c r="C641" s="11">
        <v>6.3</v>
      </c>
      <c r="D641" s="27">
        <v>5.5</v>
      </c>
      <c r="E641" s="27">
        <v>7.2</v>
      </c>
      <c r="F641" s="11">
        <v>2008</v>
      </c>
      <c r="G641" s="11" t="s">
        <v>8</v>
      </c>
      <c r="H641" s="14" t="str">
        <f>VLOOKUP(A641,'Data Key'!$A$1:$B$500,2,FALSE)</f>
        <v>Wyoming</v>
      </c>
      <c r="I641" s="14" t="str">
        <f t="shared" si="231"/>
        <v>WY-Wyoming</v>
      </c>
      <c r="J641" s="15">
        <f t="shared" si="232"/>
        <v>209</v>
      </c>
      <c r="K641" s="15">
        <f t="shared" si="233"/>
        <v>32986</v>
      </c>
      <c r="L641" s="16">
        <f t="shared" si="225"/>
        <v>8.5089711647859053E-4</v>
      </c>
      <c r="M641" s="17">
        <f t="shared" si="234"/>
        <v>5.4452318186019948</v>
      </c>
      <c r="N641" s="17">
        <f t="shared" si="235"/>
        <v>7.147026051559175</v>
      </c>
      <c r="O641" s="16">
        <f t="shared" si="236"/>
        <v>5.4768181398005211E-2</v>
      </c>
      <c r="P641" s="16">
        <f t="shared" si="237"/>
        <v>5.2973948440825147E-2</v>
      </c>
      <c r="Q641" s="16">
        <f t="shared" si="248"/>
        <v>181</v>
      </c>
      <c r="R641" s="16">
        <f t="shared" si="249"/>
        <v>238</v>
      </c>
      <c r="S641" s="17">
        <f t="shared" si="238"/>
        <v>5.4526284078927549</v>
      </c>
      <c r="T641" s="17">
        <f t="shared" si="239"/>
        <v>7.1697544810965503</v>
      </c>
      <c r="U641" s="16">
        <f t="shared" si="240"/>
        <v>4.7371592107245064E-2</v>
      </c>
      <c r="V641" s="16">
        <f t="shared" si="241"/>
        <v>3.0245518903449842E-2</v>
      </c>
      <c r="W641" s="16">
        <f t="shared" si="226"/>
        <v>6.353255720443431E-3</v>
      </c>
      <c r="X641" s="16">
        <f t="shared" si="227"/>
        <v>8.5658122869118863E-4</v>
      </c>
      <c r="Y641" s="17">
        <f t="shared" si="242"/>
        <v>5.4966744917522421</v>
      </c>
      <c r="Z641" s="17">
        <f t="shared" si="243"/>
        <v>7.2098369491346199</v>
      </c>
      <c r="AA641" s="16">
        <f t="shared" si="244"/>
        <v>3.3255082477579023E-3</v>
      </c>
      <c r="AB641" s="16">
        <f t="shared" si="245"/>
        <v>9.8369491346197435E-3</v>
      </c>
      <c r="AC641" s="16">
        <f t="shared" si="228"/>
        <v>56.554489904319439</v>
      </c>
      <c r="AD641" s="17">
        <f t="shared" si="229"/>
        <v>5.5165625187660705</v>
      </c>
      <c r="AE641" s="17">
        <f t="shared" si="230"/>
        <v>7.2200704551640538</v>
      </c>
      <c r="AF641" s="16">
        <f t="shared" si="246"/>
        <v>1.6562518766070511E-2</v>
      </c>
      <c r="AG641" s="16">
        <f t="shared" si="247"/>
        <v>2.0070455164053591E-2</v>
      </c>
    </row>
    <row r="642" spans="1:33" x14ac:dyDescent="0.25">
      <c r="A642" s="11" t="s">
        <v>17</v>
      </c>
      <c r="B642" s="12">
        <v>353220</v>
      </c>
      <c r="C642" s="11">
        <v>18.7</v>
      </c>
      <c r="D642" s="27">
        <v>18.3</v>
      </c>
      <c r="E642" s="27">
        <v>19.2</v>
      </c>
      <c r="F642" s="11">
        <v>2009</v>
      </c>
      <c r="G642" s="11" t="s">
        <v>8</v>
      </c>
      <c r="H642" s="14" t="str">
        <f>VLOOKUP(A642,'Data Key'!$A$1:$B$500,2,FALSE)</f>
        <v>Alabama</v>
      </c>
      <c r="I642" s="14" t="str">
        <f t="shared" si="231"/>
        <v>AL-Alabama</v>
      </c>
      <c r="J642" s="15">
        <f t="shared" si="232"/>
        <v>6605</v>
      </c>
      <c r="K642" s="15">
        <f t="shared" si="233"/>
        <v>346615</v>
      </c>
      <c r="L642" s="16">
        <f t="shared" si="225"/>
        <v>4.4672499154860534E-4</v>
      </c>
      <c r="M642" s="17">
        <f t="shared" si="234"/>
        <v>18.25266915374328</v>
      </c>
      <c r="N642" s="17">
        <f t="shared" si="235"/>
        <v>19.146119136840493</v>
      </c>
      <c r="O642" s="16">
        <f t="shared" si="236"/>
        <v>4.7330846256720349E-2</v>
      </c>
      <c r="P642" s="16">
        <f t="shared" si="237"/>
        <v>5.3880863159506021E-2</v>
      </c>
      <c r="Q642" s="16">
        <f t="shared" si="248"/>
        <v>6448</v>
      </c>
      <c r="R642" s="16">
        <f t="shared" si="249"/>
        <v>6763</v>
      </c>
      <c r="S642" s="17">
        <f t="shared" si="238"/>
        <v>18.254911952890549</v>
      </c>
      <c r="T642" s="17">
        <f t="shared" si="239"/>
        <v>19.146707434460112</v>
      </c>
      <c r="U642" s="16">
        <f t="shared" si="240"/>
        <v>4.5088047109452134E-2</v>
      </c>
      <c r="V642" s="16">
        <f t="shared" si="241"/>
        <v>5.3292565539887704E-2</v>
      </c>
      <c r="W642" s="16">
        <f t="shared" si="226"/>
        <v>1.8704628493149411E-2</v>
      </c>
      <c r="X642" s="16">
        <f t="shared" si="227"/>
        <v>4.4681454994011999E-4</v>
      </c>
      <c r="Y642" s="17">
        <f t="shared" si="242"/>
        <v>18.257813943209289</v>
      </c>
      <c r="Z642" s="17">
        <f t="shared" si="243"/>
        <v>19.151443043089532</v>
      </c>
      <c r="AA642" s="16">
        <f t="shared" si="244"/>
        <v>4.2186056790711746E-2</v>
      </c>
      <c r="AB642" s="16">
        <f t="shared" si="245"/>
        <v>4.8556956910466909E-2</v>
      </c>
      <c r="AC642" s="16">
        <f t="shared" si="228"/>
        <v>315.5960656356657</v>
      </c>
      <c r="AD642" s="17">
        <f t="shared" si="229"/>
        <v>18.259307384109349</v>
      </c>
      <c r="AE642" s="17">
        <f t="shared" si="230"/>
        <v>19.152780668166983</v>
      </c>
      <c r="AF642" s="16">
        <f t="shared" si="246"/>
        <v>4.0692615890652206E-2</v>
      </c>
      <c r="AG642" s="16">
        <f t="shared" si="247"/>
        <v>4.7219331833016298E-2</v>
      </c>
    </row>
    <row r="643" spans="1:33" x14ac:dyDescent="0.25">
      <c r="A643" s="11" t="s">
        <v>41</v>
      </c>
      <c r="B643" s="12">
        <v>57055</v>
      </c>
      <c r="C643" s="11">
        <v>8.1</v>
      </c>
      <c r="D643" s="27">
        <v>7.4</v>
      </c>
      <c r="E643" s="27">
        <v>8.9</v>
      </c>
      <c r="F643" s="11">
        <v>2009</v>
      </c>
      <c r="G643" s="11" t="s">
        <v>8</v>
      </c>
      <c r="H643" s="14" t="str">
        <f>VLOOKUP(A643,'Data Key'!$A$1:$B$500,2,FALSE)</f>
        <v>Alaska</v>
      </c>
      <c r="I643" s="14" t="str">
        <f t="shared" si="231"/>
        <v>AK-Alaska</v>
      </c>
      <c r="J643" s="15">
        <f t="shared" si="232"/>
        <v>462</v>
      </c>
      <c r="K643" s="15">
        <f t="shared" si="233"/>
        <v>56593</v>
      </c>
      <c r="L643" s="16">
        <f t="shared" ref="L643:L706" si="250">_xlfn.NORM.S.INV(0.975)*SQRT(J643/B643*(1-J643/B643)/B643)</f>
        <v>7.3537671208140875E-4</v>
      </c>
      <c r="M643" s="17">
        <f t="shared" si="234"/>
        <v>7.3620731170308504</v>
      </c>
      <c r="N643" s="17">
        <f t="shared" si="235"/>
        <v>8.8328265411936684</v>
      </c>
      <c r="O643" s="16">
        <f t="shared" si="236"/>
        <v>3.7926882969149922E-2</v>
      </c>
      <c r="P643" s="16">
        <f t="shared" si="237"/>
        <v>6.7173458806331965E-2</v>
      </c>
      <c r="Q643" s="16">
        <f t="shared" si="248"/>
        <v>421</v>
      </c>
      <c r="R643" s="16">
        <f t="shared" si="249"/>
        <v>505</v>
      </c>
      <c r="S643" s="17">
        <f t="shared" si="238"/>
        <v>7.3788449741477518</v>
      </c>
      <c r="T643" s="17">
        <f t="shared" si="239"/>
        <v>8.8511085794408899</v>
      </c>
      <c r="U643" s="16">
        <f t="shared" si="240"/>
        <v>2.1155025852248599E-2</v>
      </c>
      <c r="V643" s="16">
        <f t="shared" si="241"/>
        <v>4.8891420559110443E-2</v>
      </c>
      <c r="W643" s="16">
        <f t="shared" ref="W643:W706" si="251">((J643/B643)+_xlfn.NORM.S.INV(0.975)^2/(2*B643))/(1+_xlfn.NORM.S.INV(0.975)^2/B643)</f>
        <v>8.1305669296695797E-3</v>
      </c>
      <c r="X643" s="16">
        <f t="shared" ref="X643:X706" si="252">_xlfn.NORM.S.INV(0.975)*SQRT(W643*(1-W643)/B643+(_xlfn.NORM.S.INV(0.975)^2/(4*B643^2)))/(1+_xlfn.NORM.S.INV(0.975)^2/B643)</f>
        <v>7.3758559268330545E-4</v>
      </c>
      <c r="Y643" s="17">
        <f t="shared" si="242"/>
        <v>7.3929813369862742</v>
      </c>
      <c r="Z643" s="17">
        <f t="shared" si="243"/>
        <v>8.8681525223528848</v>
      </c>
      <c r="AA643" s="16">
        <f t="shared" si="244"/>
        <v>7.0186630137261119E-3</v>
      </c>
      <c r="AB643" s="16">
        <f t="shared" si="245"/>
        <v>3.1847477647115596E-2</v>
      </c>
      <c r="AC643" s="16">
        <f t="shared" ref="AC643:AC706" si="253">_xlfn.NORM.S.INV(0.975)*SQRT(_xlfn.NORM.S.INV(0.975)^2-1/B643+4*B643*(J643/B643)*(1-(J643/B643))+(4*(J643/B643)-2))</f>
        <v>83.956716351535277</v>
      </c>
      <c r="AD643" s="17">
        <f t="shared" ref="AD643:AD706" si="254">1000*(2*B643*(J643/B643)+_xlfn.NORM.S.INV(0.975)^2+1-AC643)/(2*B643+2*_xlfn.NORM.S.INV(0.975)^2)</f>
        <v>7.4036268601677726</v>
      </c>
      <c r="AE643" s="17">
        <f t="shared" ref="AE643:AE706" si="255">1000*(2*B643*(J643/B643)+_xlfn.NORM.S.INV(0.975)^2+1+AC643)/(2*B643+2*_xlfn.NORM.S.INV(0.975)^2)</f>
        <v>8.8750327668601958</v>
      </c>
      <c r="AF643" s="16">
        <f t="shared" si="246"/>
        <v>3.6268601677722501E-3</v>
      </c>
      <c r="AG643" s="16">
        <f t="shared" si="247"/>
        <v>2.4967233139804534E-2</v>
      </c>
    </row>
    <row r="644" spans="1:33" x14ac:dyDescent="0.25">
      <c r="A644" s="11" t="s">
        <v>11</v>
      </c>
      <c r="B644" s="12">
        <v>576963</v>
      </c>
      <c r="C644" s="11">
        <v>9.5</v>
      </c>
      <c r="D644" s="27">
        <v>9.3000000000000007</v>
      </c>
      <c r="E644" s="27">
        <v>9.8000000000000007</v>
      </c>
      <c r="F644" s="11">
        <v>2009</v>
      </c>
      <c r="G644" s="11" t="s">
        <v>8</v>
      </c>
      <c r="H644" s="14" t="str">
        <f>VLOOKUP(A644,'Data Key'!$A$1:$B$500,2,FALSE)</f>
        <v>Arizona</v>
      </c>
      <c r="I644" s="14" t="str">
        <f t="shared" ref="I644:I707" si="256">CONCATENATE(A644,"-",H644)</f>
        <v>AZ-Arizona</v>
      </c>
      <c r="J644" s="15">
        <f t="shared" ref="J644:J707" si="257">ROUND(B644*C644/1000,0)</f>
        <v>5481</v>
      </c>
      <c r="K644" s="15">
        <f t="shared" ref="K644:K707" si="258">B644-J644</f>
        <v>571482</v>
      </c>
      <c r="L644" s="16">
        <f t="shared" si="250"/>
        <v>2.5029796875900121E-4</v>
      </c>
      <c r="M644" s="17">
        <f t="shared" ref="M644:M707" si="259">1000*(J644/B644-L644)</f>
        <v>9.2494446490518456</v>
      </c>
      <c r="N644" s="17">
        <f t="shared" ref="N644:N707" si="260">1000*(J644/B644+L644)</f>
        <v>9.750040586569849</v>
      </c>
      <c r="O644" s="16">
        <f t="shared" ref="O644:O707" si="261">ABS($D644-M644)</f>
        <v>5.0555350948155109E-2</v>
      </c>
      <c r="P644" s="16">
        <f t="shared" ref="P644:P707" si="262">ABS($E644-N644)</f>
        <v>4.9959413430151756E-2</v>
      </c>
      <c r="Q644" s="16">
        <f t="shared" si="248"/>
        <v>5337</v>
      </c>
      <c r="R644" s="16">
        <f t="shared" si="249"/>
        <v>5626</v>
      </c>
      <c r="S644" s="17">
        <f t="shared" ref="S644:S707" si="263">1000*Q644/B644</f>
        <v>9.250159888935686</v>
      </c>
      <c r="T644" s="17">
        <f t="shared" ref="T644:T707" si="264">1000*R644/B644</f>
        <v>9.7510585600809758</v>
      </c>
      <c r="U644" s="16">
        <f t="shared" ref="U644:U707" si="265">ABS($D644-S644)</f>
        <v>4.984011106431474E-2</v>
      </c>
      <c r="V644" s="16">
        <f t="shared" ref="V644:V707" si="266">ABS($E644-T644)</f>
        <v>4.8941439919024887E-2</v>
      </c>
      <c r="W644" s="16">
        <f t="shared" si="251"/>
        <v>9.50300838007807E-3</v>
      </c>
      <c r="X644" s="16">
        <f t="shared" si="252"/>
        <v>2.5036104218190196E-4</v>
      </c>
      <c r="Y644" s="17">
        <f t="shared" ref="Y644:Y707" si="267">1000*(W644-X644)</f>
        <v>9.2526473378961693</v>
      </c>
      <c r="Z644" s="17">
        <f t="shared" ref="Z644:Z707" si="268">1000*(W644+X644)</f>
        <v>9.7533694222599721</v>
      </c>
      <c r="AA644" s="16">
        <f t="shared" ref="AA644:AA707" si="269">ABS($D644-Y644)</f>
        <v>4.7352662103831378E-2</v>
      </c>
      <c r="AB644" s="16">
        <f t="shared" ref="AB644:AB707" si="270">ABS($E644-Z644)</f>
        <v>4.6630577740028656E-2</v>
      </c>
      <c r="AC644" s="16">
        <f t="shared" si="253"/>
        <v>288.83783227696847</v>
      </c>
      <c r="AD644" s="17">
        <f t="shared" si="254"/>
        <v>9.2535678476297996</v>
      </c>
      <c r="AE644" s="17">
        <f t="shared" si="255"/>
        <v>9.7541821143815266</v>
      </c>
      <c r="AF644" s="16">
        <f t="shared" ref="AF644:AF707" si="271">ABS($D644-AD644)</f>
        <v>4.6432152370201152E-2</v>
      </c>
      <c r="AG644" s="16">
        <f t="shared" ref="AG644:AG707" si="272">ABS($E644-AE644)</f>
        <v>4.5817885618474108E-2</v>
      </c>
    </row>
    <row r="645" spans="1:33" x14ac:dyDescent="0.25">
      <c r="A645" s="11" t="s">
        <v>18</v>
      </c>
      <c r="B645" s="12">
        <v>332878</v>
      </c>
      <c r="C645" s="11">
        <v>6.4</v>
      </c>
      <c r="D645" s="27">
        <v>6.1</v>
      </c>
      <c r="E645" s="27">
        <v>6.6</v>
      </c>
      <c r="F645" s="11">
        <v>2009</v>
      </c>
      <c r="G645" s="11" t="s">
        <v>8</v>
      </c>
      <c r="H645" s="14" t="str">
        <f>VLOOKUP(A645,'Data Key'!$A$1:$B$500,2,FALSE)</f>
        <v>Arkansas</v>
      </c>
      <c r="I645" s="14" t="str">
        <f t="shared" si="256"/>
        <v>AR-Arkansas</v>
      </c>
      <c r="J645" s="15">
        <f t="shared" si="257"/>
        <v>2130</v>
      </c>
      <c r="K645" s="15">
        <f t="shared" si="258"/>
        <v>330748</v>
      </c>
      <c r="L645" s="16">
        <f t="shared" si="250"/>
        <v>2.7086872651143154E-4</v>
      </c>
      <c r="M645" s="17">
        <f t="shared" si="259"/>
        <v>6.1278719532571317</v>
      </c>
      <c r="N645" s="17">
        <f t="shared" si="260"/>
        <v>6.6696094062799949</v>
      </c>
      <c r="O645" s="16">
        <f t="shared" si="261"/>
        <v>2.7871953257132098E-2</v>
      </c>
      <c r="P645" s="16">
        <f t="shared" si="262"/>
        <v>6.9609406279995234E-2</v>
      </c>
      <c r="Q645" s="16">
        <f t="shared" ref="Q645:Q708" si="273">_xlfn.BINOM.INV(B645, C645/1000, 0.025)</f>
        <v>2041</v>
      </c>
      <c r="R645" s="16">
        <f t="shared" ref="R645:R708" si="274">_xlfn.BINOM.INV(B645, C645/1000, 0.975)</f>
        <v>2221</v>
      </c>
      <c r="S645" s="17">
        <f t="shared" si="263"/>
        <v>6.1313754588768257</v>
      </c>
      <c r="T645" s="17">
        <f t="shared" si="264"/>
        <v>6.6721141078713524</v>
      </c>
      <c r="U645" s="16">
        <f t="shared" si="265"/>
        <v>3.1375458876826023E-2</v>
      </c>
      <c r="V645" s="16">
        <f t="shared" si="266"/>
        <v>7.2114107871352751E-2</v>
      </c>
      <c r="W645" s="16">
        <f t="shared" si="251"/>
        <v>6.4044368418157676E-3</v>
      </c>
      <c r="X645" s="16">
        <f t="shared" si="252"/>
        <v>2.7104678189577376E-4</v>
      </c>
      <c r="Y645" s="17">
        <f t="shared" si="267"/>
        <v>6.1333900599199938</v>
      </c>
      <c r="Z645" s="17">
        <f t="shared" si="268"/>
        <v>6.6754836237115409</v>
      </c>
      <c r="AA645" s="16">
        <f t="shared" si="269"/>
        <v>3.3390059919994108E-2</v>
      </c>
      <c r="AB645" s="16">
        <f t="shared" si="270"/>
        <v>7.548362371154127E-2</v>
      </c>
      <c r="AC645" s="16">
        <f t="shared" si="253"/>
        <v>180.35236483341276</v>
      </c>
      <c r="AD645" s="17">
        <f t="shared" si="254"/>
        <v>6.1350434077260347</v>
      </c>
      <c r="AE645" s="17">
        <f t="shared" si="255"/>
        <v>6.6768343448436536</v>
      </c>
      <c r="AF645" s="16">
        <f t="shared" si="271"/>
        <v>3.5043407726035092E-2</v>
      </c>
      <c r="AG645" s="16">
        <f t="shared" si="272"/>
        <v>7.6834344843653923E-2</v>
      </c>
    </row>
    <row r="646" spans="1:33" x14ac:dyDescent="0.25">
      <c r="A646" s="11" t="s">
        <v>42</v>
      </c>
      <c r="B646" s="12">
        <v>2960114</v>
      </c>
      <c r="C646" s="11">
        <v>4.4000000000000004</v>
      </c>
      <c r="D646" s="27">
        <v>4.4000000000000004</v>
      </c>
      <c r="E646" s="27">
        <v>4.5</v>
      </c>
      <c r="F646" s="11">
        <v>2009</v>
      </c>
      <c r="G646" s="11" t="s">
        <v>8</v>
      </c>
      <c r="H646" s="14" t="str">
        <f>VLOOKUP(A646,'Data Key'!$A$1:$B$500,2,FALSE)</f>
        <v>California</v>
      </c>
      <c r="I646" s="14" t="str">
        <f t="shared" si="256"/>
        <v>CA-California</v>
      </c>
      <c r="J646" s="15">
        <f t="shared" si="257"/>
        <v>13025</v>
      </c>
      <c r="K646" s="15">
        <f t="shared" si="258"/>
        <v>2947089</v>
      </c>
      <c r="L646" s="16">
        <f t="shared" si="250"/>
        <v>7.5399927331444545E-5</v>
      </c>
      <c r="M646" s="17">
        <f t="shared" si="259"/>
        <v>4.3247684445623404</v>
      </c>
      <c r="N646" s="17">
        <f t="shared" si="260"/>
        <v>4.4755682992252295</v>
      </c>
      <c r="O646" s="16">
        <f t="shared" si="261"/>
        <v>7.5231555437659914E-2</v>
      </c>
      <c r="P646" s="16">
        <f t="shared" si="262"/>
        <v>2.4431700774770526E-2</v>
      </c>
      <c r="Q646" s="16">
        <f t="shared" si="273"/>
        <v>12802</v>
      </c>
      <c r="R646" s="16">
        <f t="shared" si="274"/>
        <v>13248</v>
      </c>
      <c r="S646" s="17">
        <f t="shared" si="263"/>
        <v>4.3248334354690394</v>
      </c>
      <c r="T646" s="17">
        <f t="shared" si="264"/>
        <v>4.4755033083185314</v>
      </c>
      <c r="U646" s="16">
        <f t="shared" si="265"/>
        <v>7.5166564530960933E-2</v>
      </c>
      <c r="V646" s="16">
        <f t="shared" si="266"/>
        <v>2.4496691681468619E-2</v>
      </c>
      <c r="W646" s="16">
        <f t="shared" si="251"/>
        <v>4.4008115308647143E-3</v>
      </c>
      <c r="X646" s="16">
        <f t="shared" si="252"/>
        <v>7.540810714058321E-5</v>
      </c>
      <c r="Y646" s="17">
        <f t="shared" si="267"/>
        <v>4.325403423724131</v>
      </c>
      <c r="Z646" s="17">
        <f t="shared" si="268"/>
        <v>4.4762196380052979</v>
      </c>
      <c r="AA646" s="16">
        <f t="shared" si="269"/>
        <v>7.4596576275869353E-2</v>
      </c>
      <c r="AB646" s="16">
        <f t="shared" si="270"/>
        <v>2.3780361994702126E-2</v>
      </c>
      <c r="AC646" s="16">
        <f t="shared" si="253"/>
        <v>446.39276017801939</v>
      </c>
      <c r="AD646" s="17">
        <f t="shared" si="254"/>
        <v>4.3255792624158138</v>
      </c>
      <c r="AE646" s="17">
        <f t="shared" si="255"/>
        <v>4.476381623702224</v>
      </c>
      <c r="AF646" s="16">
        <f t="shared" si="271"/>
        <v>7.4420737584186547E-2</v>
      </c>
      <c r="AG646" s="16">
        <f t="shared" si="272"/>
        <v>2.3618376297775967E-2</v>
      </c>
    </row>
    <row r="647" spans="1:33" x14ac:dyDescent="0.25">
      <c r="A647" s="11" t="s">
        <v>19</v>
      </c>
      <c r="B647" s="12">
        <v>252259</v>
      </c>
      <c r="C647" s="11">
        <v>5.5</v>
      </c>
      <c r="D647" s="27">
        <v>5.2</v>
      </c>
      <c r="E647" s="27">
        <v>5.8</v>
      </c>
      <c r="F647" s="11">
        <v>2009</v>
      </c>
      <c r="G647" s="11" t="s">
        <v>8</v>
      </c>
      <c r="H647" s="14" t="str">
        <f>VLOOKUP(A647,'Data Key'!$A$1:$B$500,2,FALSE)</f>
        <v>Colorado</v>
      </c>
      <c r="I647" s="14" t="str">
        <f t="shared" si="256"/>
        <v>CO-Colorado</v>
      </c>
      <c r="J647" s="15">
        <f t="shared" si="257"/>
        <v>1387</v>
      </c>
      <c r="K647" s="15">
        <f t="shared" si="258"/>
        <v>250872</v>
      </c>
      <c r="L647" s="16">
        <f t="shared" si="250"/>
        <v>2.8856417508988486E-4</v>
      </c>
      <c r="M647" s="17">
        <f t="shared" si="259"/>
        <v>5.2097530306391473</v>
      </c>
      <c r="N647" s="17">
        <f t="shared" si="260"/>
        <v>5.7868813808189179</v>
      </c>
      <c r="O647" s="16">
        <f t="shared" si="261"/>
        <v>9.75303063914712E-3</v>
      </c>
      <c r="P647" s="16">
        <f t="shared" si="262"/>
        <v>1.3118619181081925E-2</v>
      </c>
      <c r="Q647" s="16">
        <f t="shared" si="273"/>
        <v>1315</v>
      </c>
      <c r="R647" s="16">
        <f t="shared" si="274"/>
        <v>1461</v>
      </c>
      <c r="S647" s="17">
        <f t="shared" si="263"/>
        <v>5.2128962693105105</v>
      </c>
      <c r="T647" s="17">
        <f t="shared" si="264"/>
        <v>5.7916665014925135</v>
      </c>
      <c r="U647" s="16">
        <f t="shared" si="265"/>
        <v>1.2896269310510355E-2</v>
      </c>
      <c r="V647" s="16">
        <f t="shared" si="266"/>
        <v>8.3334985074863255E-3</v>
      </c>
      <c r="W647" s="16">
        <f t="shared" si="251"/>
        <v>5.5058474778857756E-3</v>
      </c>
      <c r="X647" s="16">
        <f t="shared" si="252"/>
        <v>2.8885658643406108E-4</v>
      </c>
      <c r="Y647" s="17">
        <f t="shared" si="267"/>
        <v>5.2169908914517151</v>
      </c>
      <c r="Z647" s="17">
        <f t="shared" si="268"/>
        <v>5.794704064319836</v>
      </c>
      <c r="AA647" s="16">
        <f t="shared" si="269"/>
        <v>1.6990891451714951E-2</v>
      </c>
      <c r="AB647" s="16">
        <f t="shared" si="270"/>
        <v>5.2959356801638435E-3</v>
      </c>
      <c r="AC647" s="16">
        <f t="shared" si="253"/>
        <v>145.61040308440093</v>
      </c>
      <c r="AD647" s="17">
        <f t="shared" si="254"/>
        <v>5.2192210325319381</v>
      </c>
      <c r="AE647" s="17">
        <f t="shared" si="255"/>
        <v>5.7964380425455602</v>
      </c>
      <c r="AF647" s="16">
        <f t="shared" si="271"/>
        <v>1.9221032531937965E-2</v>
      </c>
      <c r="AG647" s="16">
        <f t="shared" si="272"/>
        <v>3.5619574544396571E-3</v>
      </c>
    </row>
    <row r="648" spans="1:33" x14ac:dyDescent="0.25">
      <c r="A648" s="11" t="s">
        <v>31</v>
      </c>
      <c r="B648" s="12">
        <v>209322</v>
      </c>
      <c r="C648" s="11">
        <v>5.5</v>
      </c>
      <c r="D648" s="27">
        <v>5.2</v>
      </c>
      <c r="E648" s="27">
        <v>5.8</v>
      </c>
      <c r="F648" s="11">
        <v>2009</v>
      </c>
      <c r="G648" s="11" t="s">
        <v>8</v>
      </c>
      <c r="H648" s="14" t="str">
        <f>VLOOKUP(A648,'Data Key'!$A$1:$B$500,2,FALSE)</f>
        <v>Connecticut</v>
      </c>
      <c r="I648" s="14" t="str">
        <f t="shared" si="256"/>
        <v>CT-Connecticut</v>
      </c>
      <c r="J648" s="15">
        <f t="shared" si="257"/>
        <v>1151</v>
      </c>
      <c r="K648" s="15">
        <f t="shared" si="258"/>
        <v>208171</v>
      </c>
      <c r="L648" s="16">
        <f t="shared" si="250"/>
        <v>3.1679152431889903E-4</v>
      </c>
      <c r="M648" s="17">
        <f t="shared" si="259"/>
        <v>5.1819138196009948</v>
      </c>
      <c r="N648" s="17">
        <f t="shared" si="260"/>
        <v>5.8154968682387933</v>
      </c>
      <c r="O648" s="16">
        <f t="shared" si="261"/>
        <v>1.8086180399005336E-2</v>
      </c>
      <c r="P648" s="16">
        <f t="shared" si="262"/>
        <v>1.5496868238793482E-2</v>
      </c>
      <c r="Q648" s="16">
        <f t="shared" si="273"/>
        <v>1085</v>
      </c>
      <c r="R648" s="16">
        <f t="shared" si="274"/>
        <v>1218</v>
      </c>
      <c r="S648" s="17">
        <f t="shared" si="263"/>
        <v>5.1834016491338701</v>
      </c>
      <c r="T648" s="17">
        <f t="shared" si="264"/>
        <v>5.8187863674147966</v>
      </c>
      <c r="U648" s="16">
        <f t="shared" si="265"/>
        <v>1.6598350866130041E-2</v>
      </c>
      <c r="V648" s="16">
        <f t="shared" si="266"/>
        <v>1.8786367414796779E-2</v>
      </c>
      <c r="W648" s="16">
        <f t="shared" si="251"/>
        <v>5.5077802213787047E-3</v>
      </c>
      <c r="X648" s="16">
        <f t="shared" si="252"/>
        <v>3.1717831553001297E-4</v>
      </c>
      <c r="Y648" s="17">
        <f t="shared" si="267"/>
        <v>5.1906019058486912</v>
      </c>
      <c r="Z648" s="17">
        <f t="shared" si="268"/>
        <v>5.824958536908718</v>
      </c>
      <c r="AA648" s="16">
        <f t="shared" si="269"/>
        <v>9.3980941513089888E-3</v>
      </c>
      <c r="AB648" s="16">
        <f t="shared" si="270"/>
        <v>2.4958536908718187E-2</v>
      </c>
      <c r="AC648" s="16">
        <f t="shared" si="253"/>
        <v>132.64985582232214</v>
      </c>
      <c r="AD648" s="17">
        <f t="shared" si="254"/>
        <v>5.193318674479297</v>
      </c>
      <c r="AE648" s="17">
        <f t="shared" si="255"/>
        <v>5.827019009315487</v>
      </c>
      <c r="AF648" s="16">
        <f t="shared" si="271"/>
        <v>6.6813255207032185E-3</v>
      </c>
      <c r="AG648" s="16">
        <f t="shared" si="272"/>
        <v>2.7019009315487175E-2</v>
      </c>
    </row>
    <row r="649" spans="1:33" x14ac:dyDescent="0.25">
      <c r="A649" s="11" t="s">
        <v>43</v>
      </c>
      <c r="B649" s="12">
        <v>64313</v>
      </c>
      <c r="C649" s="11">
        <v>4.8</v>
      </c>
      <c r="D649" s="27">
        <v>4.3</v>
      </c>
      <c r="E649" s="27">
        <v>5.4</v>
      </c>
      <c r="F649" s="11">
        <v>2009</v>
      </c>
      <c r="G649" s="11" t="s">
        <v>8</v>
      </c>
      <c r="H649" s="14" t="str">
        <f>VLOOKUP(A649,'Data Key'!$A$1:$B$500,2,FALSE)</f>
        <v>Delaware</v>
      </c>
      <c r="I649" s="14" t="str">
        <f t="shared" si="256"/>
        <v>DE-Delaware</v>
      </c>
      <c r="J649" s="15">
        <f t="shared" si="257"/>
        <v>309</v>
      </c>
      <c r="K649" s="15">
        <f t="shared" si="258"/>
        <v>64004</v>
      </c>
      <c r="L649" s="16">
        <f t="shared" si="250"/>
        <v>5.3442004122931442E-4</v>
      </c>
      <c r="M649" s="17">
        <f t="shared" si="259"/>
        <v>4.2702073280428392</v>
      </c>
      <c r="N649" s="17">
        <f t="shared" si="260"/>
        <v>5.3390474105014674</v>
      </c>
      <c r="O649" s="16">
        <f t="shared" si="261"/>
        <v>2.9792671957160621E-2</v>
      </c>
      <c r="P649" s="16">
        <f t="shared" si="262"/>
        <v>6.0952589498532994E-2</v>
      </c>
      <c r="Q649" s="16">
        <f t="shared" si="273"/>
        <v>275</v>
      </c>
      <c r="R649" s="16">
        <f t="shared" si="274"/>
        <v>344</v>
      </c>
      <c r="S649" s="17">
        <f t="shared" si="263"/>
        <v>4.2759628690933402</v>
      </c>
      <c r="T649" s="17">
        <f t="shared" si="264"/>
        <v>5.3488408253385789</v>
      </c>
      <c r="U649" s="16">
        <f t="shared" si="265"/>
        <v>2.4037130906659598E-2</v>
      </c>
      <c r="V649" s="16">
        <f t="shared" si="266"/>
        <v>5.1159174661421503E-2</v>
      </c>
      <c r="W649" s="16">
        <f t="shared" si="251"/>
        <v>4.8342039558863636E-3</v>
      </c>
      <c r="X649" s="16">
        <f t="shared" si="252"/>
        <v>5.368536940429917E-4</v>
      </c>
      <c r="Y649" s="17">
        <f t="shared" si="267"/>
        <v>4.2973502618433717</v>
      </c>
      <c r="Z649" s="17">
        <f t="shared" si="268"/>
        <v>5.3710576499293552</v>
      </c>
      <c r="AA649" s="16">
        <f t="shared" si="269"/>
        <v>2.6497381566281675E-3</v>
      </c>
      <c r="AB649" s="16">
        <f t="shared" si="270"/>
        <v>2.8942350070645162E-2</v>
      </c>
      <c r="AC649" s="16">
        <f t="shared" si="253"/>
        <v>68.792282853162732</v>
      </c>
      <c r="AD649" s="17">
        <f t="shared" si="254"/>
        <v>4.3071858272320886</v>
      </c>
      <c r="AE649" s="17">
        <f t="shared" si="255"/>
        <v>5.3767701117341105</v>
      </c>
      <c r="AF649" s="16">
        <f t="shared" si="271"/>
        <v>7.1858272320888261E-3</v>
      </c>
      <c r="AG649" s="16">
        <f t="shared" si="272"/>
        <v>2.3229888265889898E-2</v>
      </c>
    </row>
    <row r="650" spans="1:33" x14ac:dyDescent="0.25">
      <c r="A650" s="11" t="s">
        <v>58</v>
      </c>
      <c r="B650" s="12">
        <v>58975</v>
      </c>
      <c r="C650" s="11">
        <v>3.8</v>
      </c>
      <c r="D650" s="27">
        <v>3.4</v>
      </c>
      <c r="E650" s="27">
        <v>4.4000000000000004</v>
      </c>
      <c r="F650" s="11">
        <v>2009</v>
      </c>
      <c r="G650" s="11" t="s">
        <v>8</v>
      </c>
      <c r="H650" s="14" t="str">
        <f>VLOOKUP(A650,'Data Key'!$A$1:$B$500,2,FALSE)</f>
        <v>District of Columbia</v>
      </c>
      <c r="I650" s="14" t="str">
        <f t="shared" si="256"/>
        <v>DC-District of Columbia</v>
      </c>
      <c r="J650" s="15">
        <f t="shared" si="257"/>
        <v>224</v>
      </c>
      <c r="K650" s="15">
        <f t="shared" si="258"/>
        <v>58751</v>
      </c>
      <c r="L650" s="16">
        <f t="shared" si="250"/>
        <v>4.9645262047176336E-4</v>
      </c>
      <c r="M650" s="17">
        <f t="shared" si="259"/>
        <v>3.3017669640979697</v>
      </c>
      <c r="N650" s="17">
        <f t="shared" si="260"/>
        <v>4.294672205041496</v>
      </c>
      <c r="O650" s="16">
        <f t="shared" si="261"/>
        <v>9.8233035902030252E-2</v>
      </c>
      <c r="P650" s="16">
        <f t="shared" si="262"/>
        <v>0.10532779495850431</v>
      </c>
      <c r="Q650" s="16">
        <f t="shared" si="273"/>
        <v>195</v>
      </c>
      <c r="R650" s="16">
        <f t="shared" si="274"/>
        <v>254</v>
      </c>
      <c r="S650" s="17">
        <f t="shared" si="263"/>
        <v>3.3064857990674015</v>
      </c>
      <c r="T650" s="17">
        <f t="shared" si="264"/>
        <v>4.3069097075031797</v>
      </c>
      <c r="U650" s="16">
        <f t="shared" si="265"/>
        <v>9.3514200932598435E-2</v>
      </c>
      <c r="V650" s="16">
        <f t="shared" si="266"/>
        <v>9.3090292496820659E-2</v>
      </c>
      <c r="W650" s="16">
        <f t="shared" si="251"/>
        <v>3.8305386104962062E-3</v>
      </c>
      <c r="X650" s="16">
        <f t="shared" si="252"/>
        <v>4.9958233116733047E-4</v>
      </c>
      <c r="Y650" s="17">
        <f t="shared" si="267"/>
        <v>3.3309562793288756</v>
      </c>
      <c r="Z650" s="17">
        <f t="shared" si="268"/>
        <v>4.3301209416635364</v>
      </c>
      <c r="AA650" s="16">
        <f t="shared" si="269"/>
        <v>6.9043720671124298E-2</v>
      </c>
      <c r="AB650" s="16">
        <f t="shared" si="270"/>
        <v>6.9879058336463906E-2</v>
      </c>
      <c r="AC650" s="16">
        <f t="shared" si="253"/>
        <v>58.617454894886912</v>
      </c>
      <c r="AD650" s="17">
        <f t="shared" si="254"/>
        <v>3.3420799237049805</v>
      </c>
      <c r="AE650" s="17">
        <f t="shared" si="255"/>
        <v>4.3359525303043132</v>
      </c>
      <c r="AF650" s="16">
        <f t="shared" si="271"/>
        <v>5.7920076295019385E-2</v>
      </c>
      <c r="AG650" s="16">
        <f t="shared" si="272"/>
        <v>6.4047469695687198E-2</v>
      </c>
    </row>
    <row r="651" spans="1:33" x14ac:dyDescent="0.25">
      <c r="A651" s="11" t="s">
        <v>25</v>
      </c>
      <c r="B651" s="12">
        <v>1227086</v>
      </c>
      <c r="C651" s="11">
        <v>4.5999999999999996</v>
      </c>
      <c r="D651" s="27">
        <v>4.4000000000000004</v>
      </c>
      <c r="E651" s="27">
        <v>4.7</v>
      </c>
      <c r="F651" s="11">
        <v>2009</v>
      </c>
      <c r="G651" s="11" t="s">
        <v>8</v>
      </c>
      <c r="H651" s="14" t="str">
        <f>VLOOKUP(A651,'Data Key'!$A$1:$B$500,2,FALSE)</f>
        <v>Florida</v>
      </c>
      <c r="I651" s="14" t="str">
        <f t="shared" si="256"/>
        <v>FL-Florida</v>
      </c>
      <c r="J651" s="15">
        <f t="shared" si="257"/>
        <v>5645</v>
      </c>
      <c r="K651" s="15">
        <f t="shared" si="258"/>
        <v>1221441</v>
      </c>
      <c r="L651" s="16">
        <f t="shared" si="250"/>
        <v>1.1973022792529835E-4</v>
      </c>
      <c r="M651" s="17">
        <f t="shared" si="259"/>
        <v>4.4805993333279472</v>
      </c>
      <c r="N651" s="17">
        <f t="shared" si="260"/>
        <v>4.7200597891785439</v>
      </c>
      <c r="O651" s="16">
        <f t="shared" si="261"/>
        <v>8.0599333327946887E-2</v>
      </c>
      <c r="P651" s="16">
        <f t="shared" si="262"/>
        <v>2.0059789178543674E-2</v>
      </c>
      <c r="Q651" s="16">
        <f t="shared" si="273"/>
        <v>5498</v>
      </c>
      <c r="R651" s="16">
        <f t="shared" si="274"/>
        <v>5792</v>
      </c>
      <c r="S651" s="17">
        <f t="shared" si="263"/>
        <v>4.4805335567352245</v>
      </c>
      <c r="T651" s="17">
        <f t="shared" si="264"/>
        <v>4.7201255657712666</v>
      </c>
      <c r="U651" s="16">
        <f t="shared" si="265"/>
        <v>8.053355673522411E-2</v>
      </c>
      <c r="V651" s="16">
        <f t="shared" si="266"/>
        <v>2.0125565771266452E-2</v>
      </c>
      <c r="W651" s="16">
        <f t="shared" si="251"/>
        <v>4.6018804317514593E-3</v>
      </c>
      <c r="X651" s="16">
        <f t="shared" si="252"/>
        <v>1.197601694094806E-4</v>
      </c>
      <c r="Y651" s="17">
        <f t="shared" si="267"/>
        <v>4.4821202623419785</v>
      </c>
      <c r="Z651" s="17">
        <f t="shared" si="268"/>
        <v>4.7216406011609395</v>
      </c>
      <c r="AA651" s="16">
        <f t="shared" si="269"/>
        <v>8.2120262341978112E-2</v>
      </c>
      <c r="AB651" s="16">
        <f t="shared" si="270"/>
        <v>2.1640601160939354E-2</v>
      </c>
      <c r="AC651" s="16">
        <f t="shared" si="253"/>
        <v>293.85072998599401</v>
      </c>
      <c r="AD651" s="17">
        <f t="shared" si="254"/>
        <v>4.4825530931607327</v>
      </c>
      <c r="AE651" s="17">
        <f t="shared" si="255"/>
        <v>4.7220227065972278</v>
      </c>
      <c r="AF651" s="16">
        <f t="shared" si="271"/>
        <v>8.2553093160732338E-2</v>
      </c>
      <c r="AG651" s="16">
        <f t="shared" si="272"/>
        <v>2.2022706597227604E-2</v>
      </c>
    </row>
    <row r="652" spans="1:33" x14ac:dyDescent="0.25">
      <c r="A652" s="11" t="s">
        <v>12</v>
      </c>
      <c r="B652" s="12">
        <v>732831</v>
      </c>
      <c r="C652" s="11">
        <v>5.7</v>
      </c>
      <c r="D652" s="27">
        <v>5.5</v>
      </c>
      <c r="E652" s="27">
        <v>5.9</v>
      </c>
      <c r="F652" s="11">
        <v>2009</v>
      </c>
      <c r="G652" s="11" t="s">
        <v>8</v>
      </c>
      <c r="H652" s="14" t="str">
        <f>VLOOKUP(A652,'Data Key'!$A$1:$B$500,2,FALSE)</f>
        <v>Georgia</v>
      </c>
      <c r="I652" s="14" t="str">
        <f t="shared" si="256"/>
        <v>GA-Georgia</v>
      </c>
      <c r="J652" s="15">
        <f t="shared" si="257"/>
        <v>4177</v>
      </c>
      <c r="K652" s="15">
        <f t="shared" si="258"/>
        <v>728654</v>
      </c>
      <c r="L652" s="16">
        <f t="shared" si="250"/>
        <v>1.7235951233710668E-4</v>
      </c>
      <c r="M652" s="17">
        <f t="shared" si="259"/>
        <v>5.5274539507942295</v>
      </c>
      <c r="N652" s="17">
        <f t="shared" si="260"/>
        <v>5.872172975468442</v>
      </c>
      <c r="O652" s="16">
        <f t="shared" si="261"/>
        <v>2.745395079422952E-2</v>
      </c>
      <c r="P652" s="16">
        <f t="shared" si="262"/>
        <v>2.7827024531558386E-2</v>
      </c>
      <c r="Q652" s="16">
        <f t="shared" si="273"/>
        <v>4051</v>
      </c>
      <c r="R652" s="16">
        <f t="shared" si="274"/>
        <v>4304</v>
      </c>
      <c r="S652" s="17">
        <f t="shared" si="263"/>
        <v>5.5278775051819586</v>
      </c>
      <c r="T652" s="17">
        <f t="shared" si="264"/>
        <v>5.8731139921755497</v>
      </c>
      <c r="U652" s="16">
        <f t="shared" si="265"/>
        <v>2.7877505181958639E-2</v>
      </c>
      <c r="V652" s="16">
        <f t="shared" si="266"/>
        <v>2.6886007824450608E-2</v>
      </c>
      <c r="W652" s="16">
        <f t="shared" si="251"/>
        <v>5.7024045432823058E-3</v>
      </c>
      <c r="X652" s="16">
        <f t="shared" si="252"/>
        <v>1.7241747808951423E-4</v>
      </c>
      <c r="Y652" s="17">
        <f t="shared" si="267"/>
        <v>5.5299870651927909</v>
      </c>
      <c r="Z652" s="17">
        <f t="shared" si="268"/>
        <v>5.8748220213718199</v>
      </c>
      <c r="AA652" s="16">
        <f t="shared" si="269"/>
        <v>2.9987065192790929E-2</v>
      </c>
      <c r="AB652" s="16">
        <f t="shared" si="270"/>
        <v>2.5177978628180497E-2</v>
      </c>
      <c r="AC652" s="16">
        <f t="shared" si="253"/>
        <v>252.6349615124345</v>
      </c>
      <c r="AD652" s="17">
        <f t="shared" si="254"/>
        <v>5.5307185457855725</v>
      </c>
      <c r="AE652" s="17">
        <f t="shared" si="255"/>
        <v>5.8754551047209063</v>
      </c>
      <c r="AF652" s="16">
        <f t="shared" si="271"/>
        <v>3.0718545785572537E-2</v>
      </c>
      <c r="AG652" s="16">
        <f t="shared" si="272"/>
        <v>2.4544895279094092E-2</v>
      </c>
    </row>
    <row r="653" spans="1:33" x14ac:dyDescent="0.25">
      <c r="A653" s="11" t="s">
        <v>56</v>
      </c>
      <c r="B653" s="12">
        <v>91918</v>
      </c>
      <c r="C653" s="11">
        <v>2</v>
      </c>
      <c r="D653" s="27">
        <v>1.7</v>
      </c>
      <c r="E653" s="27">
        <v>2.2999999999999998</v>
      </c>
      <c r="F653" s="11">
        <v>2009</v>
      </c>
      <c r="G653" s="11" t="s">
        <v>8</v>
      </c>
      <c r="H653" s="14" t="str">
        <f>VLOOKUP(A653,'Data Key'!$A$1:$B$500,2,FALSE)</f>
        <v>Hawaii</v>
      </c>
      <c r="I653" s="14" t="str">
        <f t="shared" si="256"/>
        <v>HI-Hawaii</v>
      </c>
      <c r="J653" s="15">
        <f t="shared" si="257"/>
        <v>184</v>
      </c>
      <c r="K653" s="15">
        <f t="shared" si="258"/>
        <v>91734</v>
      </c>
      <c r="L653" s="16">
        <f t="shared" si="250"/>
        <v>2.8894908182962585E-4</v>
      </c>
      <c r="M653" s="17">
        <f t="shared" si="259"/>
        <v>1.7128351171303167</v>
      </c>
      <c r="N653" s="17">
        <f t="shared" si="260"/>
        <v>2.2907332807895684</v>
      </c>
      <c r="O653" s="16">
        <f t="shared" si="261"/>
        <v>1.2835117130316709E-2</v>
      </c>
      <c r="P653" s="16">
        <f t="shared" si="262"/>
        <v>9.2667192104314289E-3</v>
      </c>
      <c r="Q653" s="16">
        <f t="shared" si="273"/>
        <v>158</v>
      </c>
      <c r="R653" s="16">
        <f t="shared" si="274"/>
        <v>211</v>
      </c>
      <c r="S653" s="17">
        <f t="shared" si="263"/>
        <v>1.718923388237342</v>
      </c>
      <c r="T653" s="17">
        <f t="shared" si="264"/>
        <v>2.2955242716334125</v>
      </c>
      <c r="U653" s="16">
        <f t="shared" si="265"/>
        <v>1.8923388237342076E-2</v>
      </c>
      <c r="V653" s="16">
        <f t="shared" si="266"/>
        <v>4.4757283665872727E-3</v>
      </c>
      <c r="W653" s="16">
        <f t="shared" si="251"/>
        <v>2.0225957885497336E-3</v>
      </c>
      <c r="X653" s="16">
        <f t="shared" si="252"/>
        <v>2.9118275227046783E-4</v>
      </c>
      <c r="Y653" s="17">
        <f t="shared" si="267"/>
        <v>1.7314130362792659</v>
      </c>
      <c r="Z653" s="17">
        <f t="shared" si="268"/>
        <v>2.3137785408202012</v>
      </c>
      <c r="AA653" s="16">
        <f t="shared" si="269"/>
        <v>3.1413036279265949E-2</v>
      </c>
      <c r="AB653" s="16">
        <f t="shared" si="270"/>
        <v>1.3778540820201357E-2</v>
      </c>
      <c r="AC653" s="16">
        <f t="shared" si="253"/>
        <v>53.186075486732442</v>
      </c>
      <c r="AD653" s="17">
        <f t="shared" si="254"/>
        <v>1.738734659037273</v>
      </c>
      <c r="AE653" s="17">
        <f t="shared" si="255"/>
        <v>2.3173357253633733</v>
      </c>
      <c r="AF653" s="16">
        <f t="shared" si="271"/>
        <v>3.8734659037273023E-2</v>
      </c>
      <c r="AG653" s="16">
        <f t="shared" si="272"/>
        <v>1.7335725363373466E-2</v>
      </c>
    </row>
    <row r="654" spans="1:33" x14ac:dyDescent="0.25">
      <c r="A654" s="11" t="s">
        <v>32</v>
      </c>
      <c r="B654" s="12">
        <v>113252</v>
      </c>
      <c r="C654" s="11">
        <v>20.8</v>
      </c>
      <c r="D654" s="27">
        <v>20</v>
      </c>
      <c r="E654" s="27">
        <v>21.7</v>
      </c>
      <c r="F654" s="11">
        <v>2009</v>
      </c>
      <c r="G654" s="11" t="s">
        <v>8</v>
      </c>
      <c r="H654" s="14" t="str">
        <f>VLOOKUP(A654,'Data Key'!$A$1:$B$500,2,FALSE)</f>
        <v>Idaho</v>
      </c>
      <c r="I654" s="14" t="str">
        <f t="shared" si="256"/>
        <v>ID-Idaho</v>
      </c>
      <c r="J654" s="15">
        <f t="shared" si="257"/>
        <v>2356</v>
      </c>
      <c r="K654" s="15">
        <f t="shared" si="258"/>
        <v>110896</v>
      </c>
      <c r="L654" s="16">
        <f t="shared" si="250"/>
        <v>8.3123697728026491E-4</v>
      </c>
      <c r="M654" s="17">
        <f t="shared" si="259"/>
        <v>19.971927646744035</v>
      </c>
      <c r="N654" s="17">
        <f t="shared" si="260"/>
        <v>21.634401601304567</v>
      </c>
      <c r="O654" s="16">
        <f t="shared" si="261"/>
        <v>2.8072353255964799E-2</v>
      </c>
      <c r="P654" s="16">
        <f t="shared" si="262"/>
        <v>6.5598398695431825E-2</v>
      </c>
      <c r="Q654" s="16">
        <f t="shared" si="273"/>
        <v>2262</v>
      </c>
      <c r="R654" s="16">
        <f t="shared" si="274"/>
        <v>2450</v>
      </c>
      <c r="S654" s="17">
        <f t="shared" si="263"/>
        <v>19.973157206936744</v>
      </c>
      <c r="T654" s="17">
        <f t="shared" si="264"/>
        <v>21.633172041111855</v>
      </c>
      <c r="U654" s="16">
        <f t="shared" si="265"/>
        <v>2.684279306325621E-2</v>
      </c>
      <c r="V654" s="16">
        <f t="shared" si="266"/>
        <v>6.6827958888143968E-2</v>
      </c>
      <c r="W654" s="16">
        <f t="shared" si="251"/>
        <v>2.0819418221952605E-2</v>
      </c>
      <c r="X654" s="16">
        <f t="shared" si="252"/>
        <v>8.3169945759085223E-4</v>
      </c>
      <c r="Y654" s="17">
        <f t="shared" si="267"/>
        <v>19.987718764361752</v>
      </c>
      <c r="Z654" s="17">
        <f t="shared" si="268"/>
        <v>21.651117679543457</v>
      </c>
      <c r="AA654" s="16">
        <f t="shared" si="269"/>
        <v>1.2281235638248233E-2</v>
      </c>
      <c r="AB654" s="16">
        <f t="shared" si="270"/>
        <v>4.8882320456542061E-2</v>
      </c>
      <c r="AC654" s="16">
        <f t="shared" si="253"/>
        <v>188.29813378852054</v>
      </c>
      <c r="AD654" s="17">
        <f t="shared" si="254"/>
        <v>19.992537544647227</v>
      </c>
      <c r="AE654" s="17">
        <f t="shared" si="255"/>
        <v>21.655128465902134</v>
      </c>
      <c r="AF654" s="16">
        <f t="shared" si="271"/>
        <v>7.4624553527726789E-3</v>
      </c>
      <c r="AG654" s="16">
        <f t="shared" si="272"/>
        <v>4.4871534097865151E-2</v>
      </c>
    </row>
    <row r="655" spans="1:33" x14ac:dyDescent="0.25">
      <c r="A655" s="11" t="s">
        <v>45</v>
      </c>
      <c r="B655" s="12">
        <v>1119178</v>
      </c>
      <c r="C655" s="11">
        <v>5.2</v>
      </c>
      <c r="D655" s="27">
        <v>5.0999999999999996</v>
      </c>
      <c r="E655" s="27">
        <v>5.4</v>
      </c>
      <c r="F655" s="11">
        <v>2009</v>
      </c>
      <c r="G655" s="11" t="s">
        <v>8</v>
      </c>
      <c r="H655" s="14" t="str">
        <f>VLOOKUP(A655,'Data Key'!$A$1:$B$500,2,FALSE)</f>
        <v>Illinois</v>
      </c>
      <c r="I655" s="14" t="str">
        <f t="shared" si="256"/>
        <v>IL-Illinois</v>
      </c>
      <c r="J655" s="15">
        <f t="shared" si="257"/>
        <v>5820</v>
      </c>
      <c r="K655" s="15">
        <f t="shared" si="258"/>
        <v>1113358</v>
      </c>
      <c r="L655" s="16">
        <f t="shared" si="250"/>
        <v>1.3325338607480687E-4</v>
      </c>
      <c r="M655" s="17">
        <f t="shared" si="259"/>
        <v>5.06699179386976</v>
      </c>
      <c r="N655" s="17">
        <f t="shared" si="260"/>
        <v>5.3334985660193723</v>
      </c>
      <c r="O655" s="16">
        <f t="shared" si="261"/>
        <v>3.3008206130239692E-2</v>
      </c>
      <c r="P655" s="16">
        <f t="shared" si="262"/>
        <v>6.6501433980628022E-2</v>
      </c>
      <c r="Q655" s="16">
        <f t="shared" si="273"/>
        <v>5671</v>
      </c>
      <c r="R655" s="16">
        <f t="shared" si="274"/>
        <v>5969</v>
      </c>
      <c r="S655" s="17">
        <f t="shared" si="263"/>
        <v>5.0671117552346452</v>
      </c>
      <c r="T655" s="17">
        <f t="shared" si="264"/>
        <v>5.3333786046544871</v>
      </c>
      <c r="U655" s="16">
        <f t="shared" si="265"/>
        <v>3.2888244765354457E-2</v>
      </c>
      <c r="V655" s="16">
        <f t="shared" si="266"/>
        <v>6.6621395345513257E-2</v>
      </c>
      <c r="W655" s="16">
        <f t="shared" si="251"/>
        <v>5.201943521368828E-3</v>
      </c>
      <c r="X655" s="16">
        <f t="shared" si="252"/>
        <v>1.3328562193471179E-4</v>
      </c>
      <c r="Y655" s="17">
        <f t="shared" si="267"/>
        <v>5.0686578994341165</v>
      </c>
      <c r="Z655" s="17">
        <f t="shared" si="268"/>
        <v>5.3352291433035397</v>
      </c>
      <c r="AA655" s="16">
        <f t="shared" si="269"/>
        <v>3.1342100565883158E-2</v>
      </c>
      <c r="AB655" s="16">
        <f t="shared" si="270"/>
        <v>6.4770856696460655E-2</v>
      </c>
      <c r="AC655" s="16">
        <f t="shared" si="253"/>
        <v>298.28050819896464</v>
      </c>
      <c r="AD655" s="17">
        <f t="shared" si="254"/>
        <v>5.0691319901294234</v>
      </c>
      <c r="AE655" s="17">
        <f t="shared" si="255"/>
        <v>5.3356485624588714</v>
      </c>
      <c r="AF655" s="16">
        <f t="shared" si="271"/>
        <v>3.0868009870576252E-2</v>
      </c>
      <c r="AG655" s="16">
        <f t="shared" si="272"/>
        <v>6.4351437541128931E-2</v>
      </c>
    </row>
    <row r="656" spans="1:33" x14ac:dyDescent="0.25">
      <c r="A656" s="11" t="s">
        <v>33</v>
      </c>
      <c r="B656" s="12">
        <v>494406</v>
      </c>
      <c r="C656" s="11">
        <v>7.4</v>
      </c>
      <c r="D656" s="27">
        <v>7.2</v>
      </c>
      <c r="E656" s="27">
        <v>7.7</v>
      </c>
      <c r="F656" s="11">
        <v>2009</v>
      </c>
      <c r="G656" s="11" t="s">
        <v>8</v>
      </c>
      <c r="H656" s="14" t="str">
        <f>VLOOKUP(A656,'Data Key'!$A$1:$B$500,2,FALSE)</f>
        <v>Indiana</v>
      </c>
      <c r="I656" s="14" t="str">
        <f t="shared" si="256"/>
        <v>IN-Indiana</v>
      </c>
      <c r="J656" s="15">
        <f t="shared" si="257"/>
        <v>3659</v>
      </c>
      <c r="K656" s="15">
        <f t="shared" si="258"/>
        <v>490747</v>
      </c>
      <c r="L656" s="16">
        <f t="shared" si="250"/>
        <v>2.3890900718559477E-4</v>
      </c>
      <c r="M656" s="17">
        <f t="shared" si="259"/>
        <v>7.1618911449161189</v>
      </c>
      <c r="N656" s="17">
        <f t="shared" si="260"/>
        <v>7.6397091592873085</v>
      </c>
      <c r="O656" s="16">
        <f t="shared" si="261"/>
        <v>3.8108855083881288E-2</v>
      </c>
      <c r="P656" s="16">
        <f t="shared" si="262"/>
        <v>6.029084071269164E-2</v>
      </c>
      <c r="Q656" s="16">
        <f t="shared" si="273"/>
        <v>3541</v>
      </c>
      <c r="R656" s="16">
        <f t="shared" si="274"/>
        <v>3777</v>
      </c>
      <c r="S656" s="17">
        <f t="shared" si="263"/>
        <v>7.1621299094266657</v>
      </c>
      <c r="T656" s="17">
        <f t="shared" si="264"/>
        <v>7.6394703947767626</v>
      </c>
      <c r="U656" s="16">
        <f t="shared" si="265"/>
        <v>3.7870090573334458E-2</v>
      </c>
      <c r="V656" s="16">
        <f t="shared" si="266"/>
        <v>6.0529605223237581E-2</v>
      </c>
      <c r="W656" s="16">
        <f t="shared" si="251"/>
        <v>7.4046275426239974E-3</v>
      </c>
      <c r="X656" s="16">
        <f t="shared" si="252"/>
        <v>2.390000348273944E-4</v>
      </c>
      <c r="Y656" s="17">
        <f t="shared" si="267"/>
        <v>7.1656275077966036</v>
      </c>
      <c r="Z656" s="17">
        <f t="shared" si="268"/>
        <v>7.6436275774513911</v>
      </c>
      <c r="AA656" s="16">
        <f t="shared" si="269"/>
        <v>3.4372492203396554E-2</v>
      </c>
      <c r="AB656" s="16">
        <f t="shared" si="270"/>
        <v>5.637242254860908E-2</v>
      </c>
      <c r="AC656" s="16">
        <f t="shared" si="253"/>
        <v>236.25130547062122</v>
      </c>
      <c r="AD656" s="17">
        <f t="shared" si="254"/>
        <v>7.1667163141819392</v>
      </c>
      <c r="AE656" s="17">
        <f t="shared" si="255"/>
        <v>7.6445613845258693</v>
      </c>
      <c r="AF656" s="16">
        <f t="shared" si="271"/>
        <v>3.328368581806096E-2</v>
      </c>
      <c r="AG656" s="16">
        <f t="shared" si="272"/>
        <v>5.543861547413087E-2</v>
      </c>
    </row>
    <row r="657" spans="1:33" x14ac:dyDescent="0.25">
      <c r="A657" s="11" t="s">
        <v>44</v>
      </c>
      <c r="B657" s="12">
        <v>185458</v>
      </c>
      <c r="C657" s="11">
        <v>8.6999999999999993</v>
      </c>
      <c r="D657" s="27">
        <v>8.3000000000000007</v>
      </c>
      <c r="E657" s="27">
        <v>9.1</v>
      </c>
      <c r="F657" s="11">
        <v>2009</v>
      </c>
      <c r="G657" s="11" t="s">
        <v>8</v>
      </c>
      <c r="H657" s="14" t="str">
        <f>VLOOKUP(A657,'Data Key'!$A$1:$B$500,2,FALSE)</f>
        <v>Iowa</v>
      </c>
      <c r="I657" s="14" t="str">
        <f t="shared" si="256"/>
        <v>IA-Iowa</v>
      </c>
      <c r="J657" s="15">
        <f t="shared" si="257"/>
        <v>1613</v>
      </c>
      <c r="K657" s="15">
        <f t="shared" si="258"/>
        <v>183845</v>
      </c>
      <c r="L657" s="16">
        <f t="shared" si="250"/>
        <v>4.2259351498757334E-4</v>
      </c>
      <c r="M657" s="17">
        <f t="shared" si="259"/>
        <v>8.2747934944700923</v>
      </c>
      <c r="N657" s="17">
        <f t="shared" si="260"/>
        <v>9.119980524445241</v>
      </c>
      <c r="O657" s="16">
        <f t="shared" si="261"/>
        <v>2.5206505529908441E-2</v>
      </c>
      <c r="P657" s="16">
        <f t="shared" si="262"/>
        <v>1.9980524445241343E-2</v>
      </c>
      <c r="Q657" s="16">
        <f t="shared" si="273"/>
        <v>1536</v>
      </c>
      <c r="R657" s="16">
        <f t="shared" si="274"/>
        <v>1692</v>
      </c>
      <c r="S657" s="17">
        <f t="shared" si="263"/>
        <v>8.2821986649268293</v>
      </c>
      <c r="T657" s="17">
        <f t="shared" si="264"/>
        <v>9.1233594668334614</v>
      </c>
      <c r="U657" s="16">
        <f t="shared" si="265"/>
        <v>1.7801335073171387E-2</v>
      </c>
      <c r="V657" s="16">
        <f t="shared" si="266"/>
        <v>2.3359466833461795E-2</v>
      </c>
      <c r="W657" s="16">
        <f t="shared" si="251"/>
        <v>8.707563327893077E-3</v>
      </c>
      <c r="X657" s="16">
        <f t="shared" si="252"/>
        <v>4.2295655311192485E-4</v>
      </c>
      <c r="Y657" s="17">
        <f t="shared" si="267"/>
        <v>8.2846067747811531</v>
      </c>
      <c r="Z657" s="17">
        <f t="shared" si="268"/>
        <v>9.1305198810050019</v>
      </c>
      <c r="AA657" s="16">
        <f t="shared" si="269"/>
        <v>1.5393225218847562E-2</v>
      </c>
      <c r="AB657" s="16">
        <f t="shared" si="270"/>
        <v>3.0519881005002247E-2</v>
      </c>
      <c r="AC657" s="16">
        <f t="shared" si="253"/>
        <v>156.76968546678935</v>
      </c>
      <c r="AD657" s="17">
        <f t="shared" si="254"/>
        <v>8.2876125600113308</v>
      </c>
      <c r="AE657" s="17">
        <f t="shared" si="255"/>
        <v>9.1329060405119975</v>
      </c>
      <c r="AF657" s="16">
        <f t="shared" si="271"/>
        <v>1.2387439988669868E-2</v>
      </c>
      <c r="AG657" s="16">
        <f t="shared" si="272"/>
        <v>3.2906040511997858E-2</v>
      </c>
    </row>
    <row r="658" spans="1:33" x14ac:dyDescent="0.25">
      <c r="A658" s="11" t="s">
        <v>46</v>
      </c>
      <c r="B658" s="12">
        <v>146450</v>
      </c>
      <c r="C658" s="11">
        <v>3.5</v>
      </c>
      <c r="D658" s="27">
        <v>3.2</v>
      </c>
      <c r="E658" s="27">
        <v>3.8</v>
      </c>
      <c r="F658" s="11">
        <v>2009</v>
      </c>
      <c r="G658" s="11" t="s">
        <v>8</v>
      </c>
      <c r="H658" s="14" t="str">
        <f>VLOOKUP(A658,'Data Key'!$A$1:$B$500,2,FALSE)</f>
        <v>Kansas</v>
      </c>
      <c r="I658" s="14" t="str">
        <f t="shared" si="256"/>
        <v>KS-Kansas</v>
      </c>
      <c r="J658" s="15">
        <f t="shared" si="257"/>
        <v>513</v>
      </c>
      <c r="K658" s="15">
        <f t="shared" si="258"/>
        <v>145937</v>
      </c>
      <c r="L658" s="16">
        <f t="shared" si="250"/>
        <v>3.0259058898621596E-4</v>
      </c>
      <c r="M658" s="17">
        <f t="shared" si="259"/>
        <v>3.2003114253531488</v>
      </c>
      <c r="N658" s="17">
        <f t="shared" si="260"/>
        <v>3.8054926033255807</v>
      </c>
      <c r="O658" s="16">
        <f t="shared" si="261"/>
        <v>3.1142535314865327E-4</v>
      </c>
      <c r="P658" s="16">
        <f t="shared" si="262"/>
        <v>5.4926033255808804E-3</v>
      </c>
      <c r="Q658" s="16">
        <f t="shared" si="273"/>
        <v>469</v>
      </c>
      <c r="R658" s="16">
        <f t="shared" si="274"/>
        <v>557</v>
      </c>
      <c r="S658" s="17">
        <f t="shared" si="263"/>
        <v>3.202458176852168</v>
      </c>
      <c r="T658" s="17">
        <f t="shared" si="264"/>
        <v>3.8033458518265619</v>
      </c>
      <c r="U658" s="16">
        <f t="shared" si="265"/>
        <v>2.4581768521678704E-3</v>
      </c>
      <c r="V658" s="16">
        <f t="shared" si="266"/>
        <v>3.3458518265621073E-3</v>
      </c>
      <c r="W658" s="16">
        <f t="shared" si="251"/>
        <v>3.515925046972089E-3</v>
      </c>
      <c r="X658" s="16">
        <f t="shared" si="252"/>
        <v>3.0342618163813143E-4</v>
      </c>
      <c r="Y658" s="17">
        <f t="shared" si="267"/>
        <v>3.2124988653339575</v>
      </c>
      <c r="Z658" s="17">
        <f t="shared" si="268"/>
        <v>3.8193512286102207</v>
      </c>
      <c r="AA658" s="16">
        <f t="shared" si="269"/>
        <v>1.2498865333957276E-2</v>
      </c>
      <c r="AB658" s="16">
        <f t="shared" si="270"/>
        <v>1.9351228610220872E-2</v>
      </c>
      <c r="AC658" s="16">
        <f t="shared" si="253"/>
        <v>88.668985300369471</v>
      </c>
      <c r="AD658" s="17">
        <f t="shared" si="254"/>
        <v>3.2166191891430884</v>
      </c>
      <c r="AE658" s="17">
        <f t="shared" si="255"/>
        <v>3.822058994730579</v>
      </c>
      <c r="AF658" s="16">
        <f t="shared" si="271"/>
        <v>1.6619189143088242E-2</v>
      </c>
      <c r="AG658" s="16">
        <f t="shared" si="272"/>
        <v>2.2058994730579151E-2</v>
      </c>
    </row>
    <row r="659" spans="1:33" x14ac:dyDescent="0.25">
      <c r="A659" s="11" t="s">
        <v>47</v>
      </c>
      <c r="B659" s="12">
        <v>355465</v>
      </c>
      <c r="C659" s="11">
        <v>7.5</v>
      </c>
      <c r="D659" s="27">
        <v>7.2</v>
      </c>
      <c r="E659" s="27">
        <v>7.8</v>
      </c>
      <c r="F659" s="11">
        <v>2009</v>
      </c>
      <c r="G659" s="11" t="s">
        <v>8</v>
      </c>
      <c r="H659" s="14" t="str">
        <f>VLOOKUP(A659,'Data Key'!$A$1:$B$500,2,FALSE)</f>
        <v>Kentucky</v>
      </c>
      <c r="I659" s="14" t="str">
        <f t="shared" si="256"/>
        <v>KY-Kentucky</v>
      </c>
      <c r="J659" s="15">
        <f t="shared" si="257"/>
        <v>2666</v>
      </c>
      <c r="K659" s="15">
        <f t="shared" si="258"/>
        <v>352799</v>
      </c>
      <c r="L659" s="16">
        <f t="shared" si="250"/>
        <v>2.8362634485403735E-4</v>
      </c>
      <c r="M659" s="17">
        <f t="shared" si="259"/>
        <v>7.2164088203521013</v>
      </c>
      <c r="N659" s="17">
        <f t="shared" si="260"/>
        <v>7.7836615100601758</v>
      </c>
      <c r="O659" s="16">
        <f t="shared" si="261"/>
        <v>1.6408820352101117E-2</v>
      </c>
      <c r="P659" s="16">
        <f t="shared" si="262"/>
        <v>1.6338489939824008E-2</v>
      </c>
      <c r="Q659" s="16">
        <f t="shared" si="273"/>
        <v>2566</v>
      </c>
      <c r="R659" s="16">
        <f t="shared" si="274"/>
        <v>2767</v>
      </c>
      <c r="S659" s="17">
        <f t="shared" si="263"/>
        <v>7.2187135160986315</v>
      </c>
      <c r="T659" s="17">
        <f t="shared" si="264"/>
        <v>7.7841700308047201</v>
      </c>
      <c r="U659" s="16">
        <f t="shared" si="265"/>
        <v>1.8713516098631366E-2</v>
      </c>
      <c r="V659" s="16">
        <f t="shared" si="266"/>
        <v>1.5829969195279681E-2</v>
      </c>
      <c r="W659" s="16">
        <f t="shared" si="251"/>
        <v>7.5053574835458889E-3</v>
      </c>
      <c r="X659" s="16">
        <f t="shared" si="252"/>
        <v>2.8377458388339393E-4</v>
      </c>
      <c r="Y659" s="17">
        <f t="shared" si="267"/>
        <v>7.2215828996624953</v>
      </c>
      <c r="Z659" s="17">
        <f t="shared" si="268"/>
        <v>7.7891320674292821</v>
      </c>
      <c r="AA659" s="16">
        <f t="shared" si="269"/>
        <v>2.1582899662495159E-2</v>
      </c>
      <c r="AB659" s="16">
        <f t="shared" si="270"/>
        <v>1.086793257071772E-2</v>
      </c>
      <c r="AC659" s="16">
        <f t="shared" si="253"/>
        <v>201.65630331972523</v>
      </c>
      <c r="AD659" s="17">
        <f t="shared" si="254"/>
        <v>7.2231157229231506</v>
      </c>
      <c r="AE659" s="17">
        <f t="shared" si="255"/>
        <v>7.7904124302580078</v>
      </c>
      <c r="AF659" s="16">
        <f t="shared" si="271"/>
        <v>2.311572292315045E-2</v>
      </c>
      <c r="AG659" s="16">
        <f t="shared" si="272"/>
        <v>9.5875697419920414E-3</v>
      </c>
    </row>
    <row r="660" spans="1:33" x14ac:dyDescent="0.25">
      <c r="A660" s="11" t="s">
        <v>48</v>
      </c>
      <c r="B660" s="12">
        <v>547638</v>
      </c>
      <c r="C660" s="11">
        <v>4</v>
      </c>
      <c r="D660" s="27">
        <v>3.8</v>
      </c>
      <c r="E660" s="27">
        <v>4.0999999999999996</v>
      </c>
      <c r="F660" s="11">
        <v>2009</v>
      </c>
      <c r="G660" s="11" t="s">
        <v>8</v>
      </c>
      <c r="H660" s="14" t="str">
        <f>VLOOKUP(A660,'Data Key'!$A$1:$B$500,2,FALSE)</f>
        <v>Louisiana</v>
      </c>
      <c r="I660" s="14" t="str">
        <f t="shared" si="256"/>
        <v>LA-Louisiana</v>
      </c>
      <c r="J660" s="15">
        <f t="shared" si="257"/>
        <v>2191</v>
      </c>
      <c r="K660" s="15">
        <f t="shared" si="258"/>
        <v>545447</v>
      </c>
      <c r="L660" s="16">
        <f t="shared" si="250"/>
        <v>1.6718803557478333E-4</v>
      </c>
      <c r="M660" s="17">
        <f t="shared" si="259"/>
        <v>3.8336300230697962</v>
      </c>
      <c r="N660" s="17">
        <f t="shared" si="260"/>
        <v>4.1680060942193622</v>
      </c>
      <c r="O660" s="16">
        <f t="shared" si="261"/>
        <v>3.3630023069796344E-2</v>
      </c>
      <c r="P660" s="16">
        <f t="shared" si="262"/>
        <v>6.8006094219362545E-2</v>
      </c>
      <c r="Q660" s="16">
        <f t="shared" si="273"/>
        <v>2099</v>
      </c>
      <c r="R660" s="16">
        <f t="shared" si="274"/>
        <v>2283</v>
      </c>
      <c r="S660" s="17">
        <f t="shared" si="263"/>
        <v>3.8328238727042314</v>
      </c>
      <c r="T660" s="17">
        <f t="shared" si="264"/>
        <v>4.1688122445849265</v>
      </c>
      <c r="U660" s="16">
        <f t="shared" si="265"/>
        <v>3.2823872704231594E-2</v>
      </c>
      <c r="V660" s="16">
        <f t="shared" si="266"/>
        <v>6.8812244584926852E-2</v>
      </c>
      <c r="W660" s="16">
        <f t="shared" si="251"/>
        <v>4.0042972676609138E-3</v>
      </c>
      <c r="X660" s="16">
        <f t="shared" si="252"/>
        <v>1.6729601788836442E-4</v>
      </c>
      <c r="Y660" s="17">
        <f t="shared" si="267"/>
        <v>3.8370012497725496</v>
      </c>
      <c r="Z660" s="17">
        <f t="shared" si="268"/>
        <v>4.1715932855492781</v>
      </c>
      <c r="AA660" s="16">
        <f t="shared" si="269"/>
        <v>3.7001249772549816E-2</v>
      </c>
      <c r="AB660" s="16">
        <f t="shared" si="270"/>
        <v>7.1593285549278463E-2</v>
      </c>
      <c r="AC660" s="16">
        <f t="shared" si="253"/>
        <v>183.13652486618605</v>
      </c>
      <c r="AD660" s="17">
        <f t="shared" si="254"/>
        <v>3.8380056231245807</v>
      </c>
      <c r="AE660" s="17">
        <f t="shared" si="255"/>
        <v>4.1724149231487404</v>
      </c>
      <c r="AF660" s="16">
        <f t="shared" si="271"/>
        <v>3.800562312458089E-2</v>
      </c>
      <c r="AG660" s="16">
        <f t="shared" si="272"/>
        <v>7.2414923148740762E-2</v>
      </c>
    </row>
    <row r="661" spans="1:33" x14ac:dyDescent="0.25">
      <c r="A661" s="11" t="s">
        <v>13</v>
      </c>
      <c r="B661" s="12">
        <v>373812</v>
      </c>
      <c r="C661" s="11">
        <v>6</v>
      </c>
      <c r="D661" s="27">
        <v>5.7</v>
      </c>
      <c r="E661" s="27">
        <v>6.2</v>
      </c>
      <c r="F661" s="11">
        <v>2009</v>
      </c>
      <c r="G661" s="11" t="s">
        <v>8</v>
      </c>
      <c r="H661" s="14" t="str">
        <f>VLOOKUP(A661,'Data Key'!$A$1:$B$500,2,FALSE)</f>
        <v>Maryland</v>
      </c>
      <c r="I661" s="14" t="str">
        <f t="shared" si="256"/>
        <v>MD-Maryland</v>
      </c>
      <c r="J661" s="15">
        <f t="shared" si="257"/>
        <v>2243</v>
      </c>
      <c r="K661" s="15">
        <f t="shared" si="258"/>
        <v>371569</v>
      </c>
      <c r="L661" s="16">
        <f t="shared" si="250"/>
        <v>2.4757261636768621E-4</v>
      </c>
      <c r="M661" s="17">
        <f t="shared" si="259"/>
        <v>5.7527698017462319</v>
      </c>
      <c r="N661" s="17">
        <f t="shared" si="260"/>
        <v>6.247915034481605</v>
      </c>
      <c r="O661" s="16">
        <f t="shared" si="261"/>
        <v>5.2769801746231693E-2</v>
      </c>
      <c r="P661" s="16">
        <f t="shared" si="262"/>
        <v>4.7915034481604835E-2</v>
      </c>
      <c r="Q661" s="16">
        <f t="shared" si="273"/>
        <v>2151</v>
      </c>
      <c r="R661" s="16">
        <f t="shared" si="274"/>
        <v>2336</v>
      </c>
      <c r="S661" s="17">
        <f t="shared" si="263"/>
        <v>5.7542293987351929</v>
      </c>
      <c r="T661" s="17">
        <f t="shared" si="264"/>
        <v>6.2491305790076295</v>
      </c>
      <c r="U661" s="16">
        <f t="shared" si="265"/>
        <v>5.4229398735192724E-2</v>
      </c>
      <c r="V661" s="16">
        <f t="shared" si="266"/>
        <v>4.9130579007629294E-2</v>
      </c>
      <c r="W661" s="16">
        <f t="shared" si="251"/>
        <v>6.005418926735469E-3</v>
      </c>
      <c r="X661" s="16">
        <f t="shared" si="252"/>
        <v>2.4772743598659535E-4</v>
      </c>
      <c r="Y661" s="17">
        <f t="shared" si="267"/>
        <v>5.7576914907488739</v>
      </c>
      <c r="Z661" s="17">
        <f t="shared" si="268"/>
        <v>6.253146362722064</v>
      </c>
      <c r="AA661" s="16">
        <f t="shared" si="269"/>
        <v>5.7691490748873697E-2</v>
      </c>
      <c r="AB661" s="16">
        <f t="shared" si="270"/>
        <v>5.3146362722063856E-2</v>
      </c>
      <c r="AC661" s="16">
        <f t="shared" si="253"/>
        <v>185.11058695985918</v>
      </c>
      <c r="AD661" s="17">
        <f t="shared" si="254"/>
        <v>5.7591605201342855</v>
      </c>
      <c r="AE661" s="17">
        <f t="shared" si="255"/>
        <v>6.2543524473609731</v>
      </c>
      <c r="AF661" s="16">
        <f t="shared" si="271"/>
        <v>5.9160520134285299E-2</v>
      </c>
      <c r="AG661" s="16">
        <f t="shared" si="272"/>
        <v>5.4352447360972889E-2</v>
      </c>
    </row>
    <row r="662" spans="1:33" x14ac:dyDescent="0.25">
      <c r="A662" s="11" t="s">
        <v>28</v>
      </c>
      <c r="B662" s="12">
        <v>348542</v>
      </c>
      <c r="C662" s="11">
        <v>4.5</v>
      </c>
      <c r="D662" s="27">
        <v>4.3</v>
      </c>
      <c r="E662" s="27">
        <v>4.7</v>
      </c>
      <c r="F662" s="11">
        <v>2009</v>
      </c>
      <c r="G662" s="11" t="s">
        <v>8</v>
      </c>
      <c r="H662" s="14" t="str">
        <f>VLOOKUP(A662,'Data Key'!$A$1:$B$500,2,FALSE)</f>
        <v>Massachusetts</v>
      </c>
      <c r="I662" s="14" t="str">
        <f t="shared" si="256"/>
        <v>MA-Massachusetts</v>
      </c>
      <c r="J662" s="15">
        <f t="shared" si="257"/>
        <v>1568</v>
      </c>
      <c r="K662" s="15">
        <f t="shared" si="258"/>
        <v>346974</v>
      </c>
      <c r="L662" s="16">
        <f t="shared" si="250"/>
        <v>2.2217076384900618E-4</v>
      </c>
      <c r="M662" s="17">
        <f t="shared" si="259"/>
        <v>4.2765697035838999</v>
      </c>
      <c r="N662" s="17">
        <f t="shared" si="260"/>
        <v>4.7209112312819128</v>
      </c>
      <c r="O662" s="16">
        <f t="shared" si="261"/>
        <v>2.3430296416099949E-2</v>
      </c>
      <c r="P662" s="16">
        <f t="shared" si="262"/>
        <v>2.0911231281912634E-2</v>
      </c>
      <c r="Q662" s="16">
        <f t="shared" si="273"/>
        <v>1491</v>
      </c>
      <c r="R662" s="16">
        <f t="shared" si="274"/>
        <v>1646</v>
      </c>
      <c r="S662" s="17">
        <f t="shared" si="263"/>
        <v>4.2778201766214687</v>
      </c>
      <c r="T662" s="17">
        <f t="shared" si="264"/>
        <v>4.7225298529302062</v>
      </c>
      <c r="U662" s="16">
        <f t="shared" si="265"/>
        <v>2.2179823378531083E-2</v>
      </c>
      <c r="V662" s="16">
        <f t="shared" si="266"/>
        <v>2.252985293020604E-2</v>
      </c>
      <c r="W662" s="16">
        <f t="shared" si="251"/>
        <v>4.5042015788784749E-3</v>
      </c>
      <c r="X662" s="16">
        <f t="shared" si="252"/>
        <v>2.2237080411735587E-4</v>
      </c>
      <c r="Y662" s="17">
        <f t="shared" si="267"/>
        <v>4.2818307747611195</v>
      </c>
      <c r="Z662" s="17">
        <f t="shared" si="268"/>
        <v>4.7265723829958306</v>
      </c>
      <c r="AA662" s="16">
        <f t="shared" si="269"/>
        <v>1.8169225238880315E-2</v>
      </c>
      <c r="AB662" s="16">
        <f t="shared" si="270"/>
        <v>2.6572382995830424E-2</v>
      </c>
      <c r="AC662" s="16">
        <f t="shared" si="253"/>
        <v>154.89474406984493</v>
      </c>
      <c r="AD662" s="17">
        <f t="shared" si="254"/>
        <v>4.2834347158659583</v>
      </c>
      <c r="AE662" s="17">
        <f t="shared" si="255"/>
        <v>4.7278375049554526</v>
      </c>
      <c r="AF662" s="16">
        <f t="shared" si="271"/>
        <v>1.6565284134041569E-2</v>
      </c>
      <c r="AG662" s="16">
        <f t="shared" si="272"/>
        <v>2.7837504955452452E-2</v>
      </c>
    </row>
    <row r="663" spans="1:33" x14ac:dyDescent="0.25">
      <c r="A663" s="11" t="s">
        <v>49</v>
      </c>
      <c r="B663" s="12">
        <v>821336</v>
      </c>
      <c r="C663" s="11">
        <v>6.8</v>
      </c>
      <c r="D663" s="27">
        <v>6.7</v>
      </c>
      <c r="E663" s="27">
        <v>7</v>
      </c>
      <c r="F663" s="11">
        <v>2009</v>
      </c>
      <c r="G663" s="11" t="s">
        <v>8</v>
      </c>
      <c r="H663" s="14" t="str">
        <f>VLOOKUP(A663,'Data Key'!$A$1:$B$500,2,FALSE)</f>
        <v>Michigan</v>
      </c>
      <c r="I663" s="14" t="str">
        <f t="shared" si="256"/>
        <v>MI-Michigan</v>
      </c>
      <c r="J663" s="15">
        <f t="shared" si="257"/>
        <v>5585</v>
      </c>
      <c r="K663" s="15">
        <f t="shared" si="258"/>
        <v>815751</v>
      </c>
      <c r="L663" s="16">
        <f t="shared" si="250"/>
        <v>1.7772855050581361E-4</v>
      </c>
      <c r="M663" s="17">
        <f t="shared" si="259"/>
        <v>6.6221682030761553</v>
      </c>
      <c r="N663" s="17">
        <f t="shared" si="260"/>
        <v>6.9776253040877831</v>
      </c>
      <c r="O663" s="16">
        <f t="shared" si="261"/>
        <v>7.7831796923844898E-2</v>
      </c>
      <c r="P663" s="16">
        <f t="shared" si="262"/>
        <v>2.2374695912216858E-2</v>
      </c>
      <c r="Q663" s="16">
        <f t="shared" si="273"/>
        <v>5440</v>
      </c>
      <c r="R663" s="16">
        <f t="shared" si="274"/>
        <v>5732</v>
      </c>
      <c r="S663" s="17">
        <f t="shared" si="263"/>
        <v>6.6233551189768862</v>
      </c>
      <c r="T663" s="17">
        <f t="shared" si="264"/>
        <v>6.9788734452160872</v>
      </c>
      <c r="U663" s="16">
        <f t="shared" si="265"/>
        <v>7.6644881023113953E-2</v>
      </c>
      <c r="V663" s="16">
        <f t="shared" si="266"/>
        <v>2.1126554783912788E-2</v>
      </c>
      <c r="W663" s="16">
        <f t="shared" si="251"/>
        <v>6.8022034819194364E-3</v>
      </c>
      <c r="X663" s="16">
        <f t="shared" si="252"/>
        <v>1.7777303744000628E-4</v>
      </c>
      <c r="Y663" s="17">
        <f t="shared" si="267"/>
        <v>6.6244304444794304</v>
      </c>
      <c r="Z663" s="17">
        <f t="shared" si="268"/>
        <v>6.9799765193594423</v>
      </c>
      <c r="AA663" s="16">
        <f t="shared" si="269"/>
        <v>7.5569555520569764E-2</v>
      </c>
      <c r="AB663" s="16">
        <f t="shared" si="270"/>
        <v>2.00234806405577E-2</v>
      </c>
      <c r="AC663" s="16">
        <f t="shared" si="253"/>
        <v>291.96200710367134</v>
      </c>
      <c r="AD663" s="17">
        <f t="shared" si="254"/>
        <v>6.6250770402099475</v>
      </c>
      <c r="AE663" s="17">
        <f t="shared" si="255"/>
        <v>6.9805474464489823</v>
      </c>
      <c r="AF663" s="16">
        <f t="shared" si="271"/>
        <v>7.4922959790052701E-2</v>
      </c>
      <c r="AG663" s="16">
        <f t="shared" si="272"/>
        <v>1.9452553551017715E-2</v>
      </c>
    </row>
    <row r="664" spans="1:33" x14ac:dyDescent="0.25">
      <c r="A664" s="11" t="s">
        <v>26</v>
      </c>
      <c r="B664" s="12">
        <v>285345</v>
      </c>
      <c r="C664" s="11">
        <v>16.899999999999999</v>
      </c>
      <c r="D664" s="27">
        <v>16.5</v>
      </c>
      <c r="E664" s="27">
        <v>17.399999999999999</v>
      </c>
      <c r="F664" s="11">
        <v>2009</v>
      </c>
      <c r="G664" s="11" t="s">
        <v>8</v>
      </c>
      <c r="H664" s="14" t="str">
        <f>VLOOKUP(A664,'Data Key'!$A$1:$B$500,2,FALSE)</f>
        <v>Minnesota</v>
      </c>
      <c r="I664" s="14" t="str">
        <f t="shared" si="256"/>
        <v>MN-Minnesota</v>
      </c>
      <c r="J664" s="15">
        <f t="shared" si="257"/>
        <v>4822</v>
      </c>
      <c r="K664" s="15">
        <f t="shared" si="258"/>
        <v>280523</v>
      </c>
      <c r="L664" s="16">
        <f t="shared" si="250"/>
        <v>4.7292310353939606E-4</v>
      </c>
      <c r="M664" s="17">
        <f t="shared" si="259"/>
        <v>16.425918649426311</v>
      </c>
      <c r="N664" s="17">
        <f t="shared" si="260"/>
        <v>17.371764856505106</v>
      </c>
      <c r="O664" s="16">
        <f t="shared" si="261"/>
        <v>7.4081350573688809E-2</v>
      </c>
      <c r="P664" s="16">
        <f t="shared" si="262"/>
        <v>2.8235143494892867E-2</v>
      </c>
      <c r="Q664" s="16">
        <f t="shared" si="273"/>
        <v>4688</v>
      </c>
      <c r="R664" s="16">
        <f t="shared" si="274"/>
        <v>4958</v>
      </c>
      <c r="S664" s="17">
        <f t="shared" si="263"/>
        <v>16.429234785960855</v>
      </c>
      <c r="T664" s="17">
        <f t="shared" si="264"/>
        <v>17.375457779179591</v>
      </c>
      <c r="U664" s="16">
        <f t="shared" si="265"/>
        <v>7.0765214039145263E-2</v>
      </c>
      <c r="V664" s="16">
        <f t="shared" si="266"/>
        <v>2.4542220820407579E-2</v>
      </c>
      <c r="W664" s="16">
        <f t="shared" si="251"/>
        <v>1.6905345417729679E-2</v>
      </c>
      <c r="X664" s="16">
        <f t="shared" si="252"/>
        <v>4.7305405841815295E-4</v>
      </c>
      <c r="Y664" s="17">
        <f t="shared" si="267"/>
        <v>16.432291359311527</v>
      </c>
      <c r="Z664" s="17">
        <f t="shared" si="268"/>
        <v>17.378399476147834</v>
      </c>
      <c r="AA664" s="16">
        <f t="shared" si="269"/>
        <v>6.7708640688472599E-2</v>
      </c>
      <c r="AB664" s="16">
        <f t="shared" si="270"/>
        <v>2.1600523852164599E-2</v>
      </c>
      <c r="AC664" s="16">
        <f t="shared" si="253"/>
        <v>269.90607165578911</v>
      </c>
      <c r="AD664" s="17">
        <f t="shared" si="254"/>
        <v>16.434157116629471</v>
      </c>
      <c r="AE664" s="17">
        <f t="shared" si="255"/>
        <v>17.380038201255285</v>
      </c>
      <c r="AF664" s="16">
        <f t="shared" si="271"/>
        <v>6.5842883370528682E-2</v>
      </c>
      <c r="AG664" s="16">
        <f t="shared" si="272"/>
        <v>1.9961798744713377E-2</v>
      </c>
    </row>
    <row r="665" spans="1:33" x14ac:dyDescent="0.25">
      <c r="A665" s="11" t="s">
        <v>59</v>
      </c>
      <c r="B665" s="12">
        <v>280702</v>
      </c>
      <c r="C665" s="11">
        <v>4.9000000000000004</v>
      </c>
      <c r="D665" s="27">
        <v>4.5999999999999996</v>
      </c>
      <c r="E665" s="27">
        <v>5.0999999999999996</v>
      </c>
      <c r="F665" s="11">
        <v>2009</v>
      </c>
      <c r="G665" s="11" t="s">
        <v>8</v>
      </c>
      <c r="H665" s="14" t="str">
        <f>VLOOKUP(A665,'Data Key'!$A$1:$B$500,2,FALSE)</f>
        <v>Mississippi</v>
      </c>
      <c r="I665" s="14" t="str">
        <f t="shared" si="256"/>
        <v>MS-Mississippi</v>
      </c>
      <c r="J665" s="15">
        <f t="shared" si="257"/>
        <v>1375</v>
      </c>
      <c r="K665" s="15">
        <f t="shared" si="258"/>
        <v>279327</v>
      </c>
      <c r="L665" s="16">
        <f t="shared" si="250"/>
        <v>2.5827813284784082E-4</v>
      </c>
      <c r="M665" s="17">
        <f t="shared" si="259"/>
        <v>4.6401550810230967</v>
      </c>
      <c r="N665" s="17">
        <f t="shared" si="260"/>
        <v>5.1567113467187795</v>
      </c>
      <c r="O665" s="16">
        <f t="shared" si="261"/>
        <v>4.0155081023097061E-2</v>
      </c>
      <c r="P665" s="16">
        <f t="shared" si="262"/>
        <v>5.6711346718779865E-2</v>
      </c>
      <c r="Q665" s="16">
        <f t="shared" si="273"/>
        <v>1303</v>
      </c>
      <c r="R665" s="16">
        <f t="shared" si="274"/>
        <v>1448</v>
      </c>
      <c r="S665" s="17">
        <f t="shared" si="263"/>
        <v>4.6419334383082411</v>
      </c>
      <c r="T665" s="17">
        <f t="shared" si="264"/>
        <v>5.1584954863164496</v>
      </c>
      <c r="U665" s="16">
        <f t="shared" si="265"/>
        <v>4.1933438308241477E-2</v>
      </c>
      <c r="V665" s="16">
        <f t="shared" si="266"/>
        <v>5.8495486316449963E-2</v>
      </c>
      <c r="W665" s="16">
        <f t="shared" si="251"/>
        <v>4.9052086777194486E-3</v>
      </c>
      <c r="X665" s="16">
        <f t="shared" si="252"/>
        <v>2.5854283950726552E-4</v>
      </c>
      <c r="Y665" s="17">
        <f t="shared" si="267"/>
        <v>4.6466658382121828</v>
      </c>
      <c r="Z665" s="17">
        <f t="shared" si="268"/>
        <v>5.1637515172267143</v>
      </c>
      <c r="AA665" s="16">
        <f t="shared" si="269"/>
        <v>4.6665838212183175E-2</v>
      </c>
      <c r="AB665" s="16">
        <f t="shared" si="270"/>
        <v>6.3751517226714682E-2</v>
      </c>
      <c r="AC665" s="16">
        <f t="shared" si="253"/>
        <v>145.02302729138077</v>
      </c>
      <c r="AD665" s="17">
        <f t="shared" si="254"/>
        <v>4.6486713955900552</v>
      </c>
      <c r="AE665" s="17">
        <f t="shared" si="255"/>
        <v>5.1653084079788965</v>
      </c>
      <c r="AF665" s="16">
        <f t="shared" si="271"/>
        <v>4.8671395590055511E-2</v>
      </c>
      <c r="AG665" s="16">
        <f t="shared" si="272"/>
        <v>6.530840797889681E-2</v>
      </c>
    </row>
    <row r="666" spans="1:33" x14ac:dyDescent="0.25">
      <c r="A666" s="11" t="s">
        <v>20</v>
      </c>
      <c r="B666" s="12">
        <v>429761</v>
      </c>
      <c r="C666" s="11">
        <v>8</v>
      </c>
      <c r="D666" s="27">
        <v>7.7</v>
      </c>
      <c r="E666" s="27">
        <v>8.3000000000000007</v>
      </c>
      <c r="F666" s="11">
        <v>2009</v>
      </c>
      <c r="G666" s="11" t="s">
        <v>8</v>
      </c>
      <c r="H666" s="14" t="str">
        <f>VLOOKUP(A666,'Data Key'!$A$1:$B$500,2,FALSE)</f>
        <v>Missouri</v>
      </c>
      <c r="I666" s="14" t="str">
        <f t="shared" si="256"/>
        <v>MO-Missouri</v>
      </c>
      <c r="J666" s="15">
        <f t="shared" si="257"/>
        <v>3438</v>
      </c>
      <c r="K666" s="15">
        <f t="shared" si="258"/>
        <v>426323</v>
      </c>
      <c r="L666" s="16">
        <f t="shared" si="250"/>
        <v>2.6633602060801708E-4</v>
      </c>
      <c r="M666" s="17">
        <f t="shared" si="259"/>
        <v>7.7334592144179632</v>
      </c>
      <c r="N666" s="17">
        <f t="shared" si="260"/>
        <v>8.2661312556339972</v>
      </c>
      <c r="O666" s="16">
        <f t="shared" si="261"/>
        <v>3.3459214417963068E-2</v>
      </c>
      <c r="P666" s="16">
        <f t="shared" si="262"/>
        <v>3.3868744366003511E-2</v>
      </c>
      <c r="Q666" s="16">
        <f t="shared" si="273"/>
        <v>3324</v>
      </c>
      <c r="R666" s="16">
        <f t="shared" si="274"/>
        <v>3553</v>
      </c>
      <c r="S666" s="17">
        <f t="shared" si="263"/>
        <v>7.7345315186813135</v>
      </c>
      <c r="T666" s="17">
        <f t="shared" si="264"/>
        <v>8.267385826075424</v>
      </c>
      <c r="U666" s="16">
        <f t="shared" si="265"/>
        <v>3.4531518681313322E-2</v>
      </c>
      <c r="V666" s="16">
        <f t="shared" si="266"/>
        <v>3.2614173924576662E-2</v>
      </c>
      <c r="W666" s="16">
        <f t="shared" si="251"/>
        <v>8.0041929854793737E-3</v>
      </c>
      <c r="X666" s="16">
        <f t="shared" si="252"/>
        <v>2.6644373126329232E-4</v>
      </c>
      <c r="Y666" s="17">
        <f t="shared" si="267"/>
        <v>7.737749254216082</v>
      </c>
      <c r="Z666" s="17">
        <f t="shared" si="268"/>
        <v>8.2706367167426666</v>
      </c>
      <c r="AA666" s="16">
        <f t="shared" si="269"/>
        <v>3.7749254216081773E-2</v>
      </c>
      <c r="AB666" s="16">
        <f t="shared" si="270"/>
        <v>2.9363283257334061E-2</v>
      </c>
      <c r="AC666" s="16">
        <f t="shared" si="253"/>
        <v>228.9373874854569</v>
      </c>
      <c r="AD666" s="17">
        <f t="shared" si="254"/>
        <v>7.7390044852850197</v>
      </c>
      <c r="AE666" s="17">
        <f t="shared" si="255"/>
        <v>8.2717083395797033</v>
      </c>
      <c r="AF666" s="16">
        <f t="shared" si="271"/>
        <v>3.9004485285019541E-2</v>
      </c>
      <c r="AG666" s="16">
        <f t="shared" si="272"/>
        <v>2.8291660420297404E-2</v>
      </c>
    </row>
    <row r="667" spans="1:33" x14ac:dyDescent="0.25">
      <c r="A667" s="11" t="s">
        <v>50</v>
      </c>
      <c r="B667" s="12">
        <v>44158</v>
      </c>
      <c r="C667" s="11">
        <v>14.1</v>
      </c>
      <c r="D667" s="27">
        <v>13</v>
      </c>
      <c r="E667" s="27">
        <v>15.2</v>
      </c>
      <c r="F667" s="11">
        <v>2009</v>
      </c>
      <c r="G667" s="11" t="s">
        <v>8</v>
      </c>
      <c r="H667" s="14" t="str">
        <f>VLOOKUP(A667,'Data Key'!$A$1:$B$500,2,FALSE)</f>
        <v>Montana</v>
      </c>
      <c r="I667" s="14" t="str">
        <f t="shared" si="256"/>
        <v>MT-Montana</v>
      </c>
      <c r="J667" s="15">
        <f t="shared" si="257"/>
        <v>623</v>
      </c>
      <c r="K667" s="15">
        <f t="shared" si="258"/>
        <v>43535</v>
      </c>
      <c r="L667" s="16">
        <f t="shared" si="250"/>
        <v>1.1000116786920328E-3</v>
      </c>
      <c r="M667" s="17">
        <f t="shared" si="259"/>
        <v>13.008417145077161</v>
      </c>
      <c r="N667" s="17">
        <f t="shared" si="260"/>
        <v>15.208440502461226</v>
      </c>
      <c r="O667" s="16">
        <f t="shared" si="261"/>
        <v>8.417145077160626E-3</v>
      </c>
      <c r="P667" s="16">
        <f t="shared" si="262"/>
        <v>8.4405024612266288E-3</v>
      </c>
      <c r="Q667" s="16">
        <f t="shared" si="273"/>
        <v>575</v>
      </c>
      <c r="R667" s="16">
        <f t="shared" si="274"/>
        <v>672</v>
      </c>
      <c r="S667" s="17">
        <f t="shared" si="263"/>
        <v>13.021423071697088</v>
      </c>
      <c r="T667" s="17">
        <f t="shared" si="264"/>
        <v>15.218080529009466</v>
      </c>
      <c r="U667" s="16">
        <f t="shared" si="265"/>
        <v>2.1423071697087792E-2</v>
      </c>
      <c r="V667" s="16">
        <f t="shared" si="266"/>
        <v>1.8080529009466773E-2</v>
      </c>
      <c r="W667" s="16">
        <f t="shared" si="251"/>
        <v>1.4150694553646792E-2</v>
      </c>
      <c r="X667" s="16">
        <f t="shared" si="252"/>
        <v>1.102397000928568E-3</v>
      </c>
      <c r="Y667" s="17">
        <f t="shared" si="267"/>
        <v>13.048297552718225</v>
      </c>
      <c r="Z667" s="17">
        <f t="shared" si="268"/>
        <v>15.253091554575359</v>
      </c>
      <c r="AA667" s="16">
        <f t="shared" si="269"/>
        <v>4.8297552718224779E-2</v>
      </c>
      <c r="AB667" s="16">
        <f t="shared" si="270"/>
        <v>5.3091554575360078E-2</v>
      </c>
      <c r="AC667" s="16">
        <f t="shared" si="253"/>
        <v>97.186147031910707</v>
      </c>
      <c r="AD667" s="17">
        <f t="shared" si="254"/>
        <v>13.061675800640298</v>
      </c>
      <c r="AE667" s="17">
        <f t="shared" si="255"/>
        <v>15.262357289942168</v>
      </c>
      <c r="AF667" s="16">
        <f t="shared" si="271"/>
        <v>6.1675800640298206E-2</v>
      </c>
      <c r="AG667" s="16">
        <f t="shared" si="272"/>
        <v>6.2357289942168492E-2</v>
      </c>
    </row>
    <row r="668" spans="1:33" x14ac:dyDescent="0.25">
      <c r="A668" s="11" t="s">
        <v>51</v>
      </c>
      <c r="B668" s="12">
        <v>119120</v>
      </c>
      <c r="C668" s="11">
        <v>3.1</v>
      </c>
      <c r="D668" s="27">
        <v>2.8</v>
      </c>
      <c r="E668" s="27">
        <v>3.5</v>
      </c>
      <c r="F668" s="11">
        <v>2009</v>
      </c>
      <c r="G668" s="11" t="s">
        <v>8</v>
      </c>
      <c r="H668" s="14" t="str">
        <f>VLOOKUP(A668,'Data Key'!$A$1:$B$500,2,FALSE)</f>
        <v>Nebraska</v>
      </c>
      <c r="I668" s="14" t="str">
        <f t="shared" si="256"/>
        <v>NE-Nebraska</v>
      </c>
      <c r="J668" s="15">
        <f t="shared" si="257"/>
        <v>369</v>
      </c>
      <c r="K668" s="15">
        <f t="shared" si="258"/>
        <v>118751</v>
      </c>
      <c r="L668" s="16">
        <f t="shared" si="250"/>
        <v>3.1557521351961314E-4</v>
      </c>
      <c r="M668" s="17">
        <f t="shared" si="259"/>
        <v>2.7821413747946915</v>
      </c>
      <c r="N668" s="17">
        <f t="shared" si="260"/>
        <v>3.413291801833918</v>
      </c>
      <c r="O668" s="16">
        <f t="shared" si="261"/>
        <v>1.7858625205308343E-2</v>
      </c>
      <c r="P668" s="16">
        <f t="shared" si="262"/>
        <v>8.6708198166081996E-2</v>
      </c>
      <c r="Q668" s="16">
        <f t="shared" si="273"/>
        <v>332</v>
      </c>
      <c r="R668" s="16">
        <f t="shared" si="274"/>
        <v>407</v>
      </c>
      <c r="S668" s="17">
        <f t="shared" si="263"/>
        <v>2.7871054398925454</v>
      </c>
      <c r="T668" s="17">
        <f t="shared" si="264"/>
        <v>3.4167226326393552</v>
      </c>
      <c r="U668" s="16">
        <f t="shared" si="265"/>
        <v>1.2894560107454378E-2</v>
      </c>
      <c r="V668" s="16">
        <f t="shared" si="266"/>
        <v>8.3277367360644838E-2</v>
      </c>
      <c r="W668" s="16">
        <f t="shared" si="251"/>
        <v>3.1137404978546527E-3</v>
      </c>
      <c r="X668" s="16">
        <f t="shared" si="252"/>
        <v>3.1678821965683469E-4</v>
      </c>
      <c r="Y668" s="17">
        <f t="shared" si="267"/>
        <v>2.7969522781978182</v>
      </c>
      <c r="Z668" s="17">
        <f t="shared" si="268"/>
        <v>3.4305287175114874</v>
      </c>
      <c r="AA668" s="16">
        <f t="shared" si="269"/>
        <v>3.0477218021816022E-3</v>
      </c>
      <c r="AB668" s="16">
        <f t="shared" si="270"/>
        <v>6.9471282488512642E-2</v>
      </c>
      <c r="AC668" s="16">
        <f t="shared" si="253"/>
        <v>75.22998499453017</v>
      </c>
      <c r="AD668" s="17">
        <f t="shared" si="254"/>
        <v>2.8021740469851588</v>
      </c>
      <c r="AE668" s="17">
        <f t="shared" si="255"/>
        <v>3.4337015739121339</v>
      </c>
      <c r="AF668" s="16">
        <f t="shared" si="271"/>
        <v>2.174046985158995E-3</v>
      </c>
      <c r="AG668" s="16">
        <f t="shared" si="272"/>
        <v>6.6298426087866069E-2</v>
      </c>
    </row>
    <row r="669" spans="1:33" x14ac:dyDescent="0.25">
      <c r="A669" s="11" t="s">
        <v>29</v>
      </c>
      <c r="B669" s="12">
        <v>119861</v>
      </c>
      <c r="C669" s="11">
        <v>4.9000000000000004</v>
      </c>
      <c r="D669" s="27">
        <v>4.5</v>
      </c>
      <c r="E669" s="27">
        <v>5.3</v>
      </c>
      <c r="F669" s="11">
        <v>2009</v>
      </c>
      <c r="G669" s="11" t="s">
        <v>8</v>
      </c>
      <c r="H669" s="14" t="str">
        <f>VLOOKUP(A669,'Data Key'!$A$1:$B$500,2,FALSE)</f>
        <v>Nevada</v>
      </c>
      <c r="I669" s="14" t="str">
        <f t="shared" si="256"/>
        <v>NV-Nevada</v>
      </c>
      <c r="J669" s="15">
        <f t="shared" si="257"/>
        <v>587</v>
      </c>
      <c r="K669" s="15">
        <f t="shared" si="258"/>
        <v>119274</v>
      </c>
      <c r="L669" s="16">
        <f t="shared" si="250"/>
        <v>3.9520568991652119E-4</v>
      </c>
      <c r="M669" s="17">
        <f t="shared" si="259"/>
        <v>4.5021337282428462</v>
      </c>
      <c r="N669" s="17">
        <f t="shared" si="260"/>
        <v>5.2925451080758892</v>
      </c>
      <c r="O669" s="16">
        <f t="shared" si="261"/>
        <v>2.133728242846189E-3</v>
      </c>
      <c r="P669" s="16">
        <f t="shared" si="262"/>
        <v>7.4548919241106404E-3</v>
      </c>
      <c r="Q669" s="16">
        <f t="shared" si="273"/>
        <v>540</v>
      </c>
      <c r="R669" s="16">
        <f t="shared" si="274"/>
        <v>635</v>
      </c>
      <c r="S669" s="17">
        <f t="shared" si="263"/>
        <v>4.5052185448144098</v>
      </c>
      <c r="T669" s="17">
        <f t="shared" si="264"/>
        <v>5.2978032888095381</v>
      </c>
      <c r="U669" s="16">
        <f t="shared" si="265"/>
        <v>5.2185448144097535E-3</v>
      </c>
      <c r="V669" s="16">
        <f t="shared" si="266"/>
        <v>2.1967111904617198E-3</v>
      </c>
      <c r="W669" s="16">
        <f t="shared" si="251"/>
        <v>4.9132065937172193E-3</v>
      </c>
      <c r="X669" s="16">
        <f t="shared" si="252"/>
        <v>3.9615376986634288E-4</v>
      </c>
      <c r="Y669" s="17">
        <f t="shared" si="267"/>
        <v>4.517052823850876</v>
      </c>
      <c r="Z669" s="17">
        <f t="shared" si="268"/>
        <v>5.3093603635835622</v>
      </c>
      <c r="AA669" s="16">
        <f t="shared" si="269"/>
        <v>1.7052823850876031E-2</v>
      </c>
      <c r="AB669" s="16">
        <f t="shared" si="270"/>
        <v>9.3603635835624033E-3</v>
      </c>
      <c r="AC669" s="16">
        <f t="shared" si="253"/>
        <v>94.777221232887896</v>
      </c>
      <c r="AD669" s="17">
        <f t="shared" si="254"/>
        <v>4.5220275787051118</v>
      </c>
      <c r="AE669" s="17">
        <f t="shared" si="255"/>
        <v>5.3127283386560471</v>
      </c>
      <c r="AF669" s="16">
        <f t="shared" si="271"/>
        <v>2.202757870511185E-2</v>
      </c>
      <c r="AG669" s="16">
        <f t="shared" si="272"/>
        <v>1.2728338656047278E-2</v>
      </c>
    </row>
    <row r="670" spans="1:33" x14ac:dyDescent="0.25">
      <c r="A670" s="11" t="s">
        <v>35</v>
      </c>
      <c r="B670" s="12">
        <v>64998</v>
      </c>
      <c r="C670" s="11">
        <v>13.7</v>
      </c>
      <c r="D670" s="27">
        <v>12.8</v>
      </c>
      <c r="E670" s="27">
        <v>14.6</v>
      </c>
      <c r="F670" s="11">
        <v>2009</v>
      </c>
      <c r="G670" s="11" t="s">
        <v>8</v>
      </c>
      <c r="H670" s="14" t="str">
        <f>VLOOKUP(A670,'Data Key'!$A$1:$B$500,2,FALSE)</f>
        <v>New Hampshire</v>
      </c>
      <c r="I670" s="14" t="str">
        <f t="shared" si="256"/>
        <v>NH-New Hampshire</v>
      </c>
      <c r="J670" s="15">
        <f t="shared" si="257"/>
        <v>890</v>
      </c>
      <c r="K670" s="15">
        <f t="shared" si="258"/>
        <v>64108</v>
      </c>
      <c r="L670" s="16">
        <f t="shared" si="250"/>
        <v>8.9340672692045364E-4</v>
      </c>
      <c r="M670" s="17">
        <f t="shared" si="259"/>
        <v>12.799322280125917</v>
      </c>
      <c r="N670" s="17">
        <f t="shared" si="260"/>
        <v>14.586135733966826</v>
      </c>
      <c r="O670" s="16">
        <f t="shared" si="261"/>
        <v>6.7771987408349332E-4</v>
      </c>
      <c r="P670" s="16">
        <f t="shared" si="262"/>
        <v>1.3864266033174033E-2</v>
      </c>
      <c r="Q670" s="16">
        <f t="shared" si="273"/>
        <v>833</v>
      </c>
      <c r="R670" s="16">
        <f t="shared" si="274"/>
        <v>949</v>
      </c>
      <c r="S670" s="17">
        <f t="shared" si="263"/>
        <v>12.815778947044524</v>
      </c>
      <c r="T670" s="17">
        <f t="shared" si="264"/>
        <v>14.600449244592141</v>
      </c>
      <c r="U670" s="16">
        <f t="shared" si="265"/>
        <v>1.5778947044523761E-2</v>
      </c>
      <c r="V670" s="16">
        <f t="shared" si="266"/>
        <v>4.4924459214179535E-4</v>
      </c>
      <c r="W670" s="16">
        <f t="shared" si="251"/>
        <v>1.3721468644475059E-2</v>
      </c>
      <c r="X670" s="16">
        <f t="shared" si="252"/>
        <v>8.947659823748663E-4</v>
      </c>
      <c r="Y670" s="17">
        <f t="shared" si="267"/>
        <v>12.826702662100192</v>
      </c>
      <c r="Z670" s="17">
        <f t="shared" si="268"/>
        <v>14.616234626849925</v>
      </c>
      <c r="AA670" s="16">
        <f t="shared" si="269"/>
        <v>2.6702662100191787E-2</v>
      </c>
      <c r="AB670" s="16">
        <f t="shared" si="270"/>
        <v>1.6234626849925604E-2</v>
      </c>
      <c r="AC670" s="16">
        <f t="shared" si="253"/>
        <v>116.17065652116484</v>
      </c>
      <c r="AD670" s="17">
        <f t="shared" si="254"/>
        <v>12.835565615142217</v>
      </c>
      <c r="AE670" s="17">
        <f t="shared" si="255"/>
        <v>14.622755853356621</v>
      </c>
      <c r="AF670" s="16">
        <f t="shared" si="271"/>
        <v>3.5565615142216345E-2</v>
      </c>
      <c r="AG670" s="16">
        <f t="shared" si="272"/>
        <v>2.2755853356621003E-2</v>
      </c>
    </row>
    <row r="671" spans="1:33" x14ac:dyDescent="0.25">
      <c r="A671" s="11" t="s">
        <v>14</v>
      </c>
      <c r="B671" s="12">
        <v>448538</v>
      </c>
      <c r="C671" s="11">
        <v>7.1</v>
      </c>
      <c r="D671" s="27">
        <v>6.8</v>
      </c>
      <c r="E671" s="27">
        <v>7.3</v>
      </c>
      <c r="F671" s="11">
        <v>2009</v>
      </c>
      <c r="G671" s="11" t="s">
        <v>8</v>
      </c>
      <c r="H671" s="14" t="str">
        <f>VLOOKUP(A671,'Data Key'!$A$1:$B$500,2,FALSE)</f>
        <v>New Jersey</v>
      </c>
      <c r="I671" s="14" t="str">
        <f t="shared" si="256"/>
        <v>NJ-New Jersey</v>
      </c>
      <c r="J671" s="15">
        <f t="shared" si="257"/>
        <v>3185</v>
      </c>
      <c r="K671" s="15">
        <f t="shared" si="258"/>
        <v>445353</v>
      </c>
      <c r="L671" s="16">
        <f t="shared" si="250"/>
        <v>2.4572884372708436E-4</v>
      </c>
      <c r="M671" s="17">
        <f t="shared" si="259"/>
        <v>6.8551187990590341</v>
      </c>
      <c r="N671" s="17">
        <f t="shared" si="260"/>
        <v>7.3465764865132028</v>
      </c>
      <c r="O671" s="16">
        <f t="shared" si="261"/>
        <v>5.5118799059034274E-2</v>
      </c>
      <c r="P671" s="16">
        <f t="shared" si="262"/>
        <v>4.6576486513203008E-2</v>
      </c>
      <c r="Q671" s="16">
        <f t="shared" si="273"/>
        <v>3075</v>
      </c>
      <c r="R671" s="16">
        <f t="shared" si="274"/>
        <v>3295</v>
      </c>
      <c r="S671" s="17">
        <f t="shared" si="263"/>
        <v>6.8556064369128142</v>
      </c>
      <c r="T671" s="17">
        <f t="shared" si="264"/>
        <v>7.3460888486594227</v>
      </c>
      <c r="U671" s="16">
        <f t="shared" si="265"/>
        <v>5.5606436912814416E-2</v>
      </c>
      <c r="V671" s="16">
        <f t="shared" si="266"/>
        <v>4.6088848659422865E-2</v>
      </c>
      <c r="W671" s="16">
        <f t="shared" si="251"/>
        <v>7.1050689921041141E-3</v>
      </c>
      <c r="X671" s="16">
        <f t="shared" si="252"/>
        <v>2.4583654409981607E-4</v>
      </c>
      <c r="Y671" s="17">
        <f t="shared" si="267"/>
        <v>6.8592324480042981</v>
      </c>
      <c r="Z671" s="17">
        <f t="shared" si="268"/>
        <v>7.3509055362039302</v>
      </c>
      <c r="AA671" s="16">
        <f t="shared" si="269"/>
        <v>5.9232448004298277E-2</v>
      </c>
      <c r="AB671" s="16">
        <f t="shared" si="270"/>
        <v>5.0905536203930346E-2</v>
      </c>
      <c r="AC671" s="16">
        <f t="shared" si="253"/>
        <v>220.45374019463026</v>
      </c>
      <c r="AD671" s="17">
        <f t="shared" si="254"/>
        <v>6.8604388150387088</v>
      </c>
      <c r="AE671" s="17">
        <f t="shared" si="255"/>
        <v>7.3519286155835912</v>
      </c>
      <c r="AF671" s="16">
        <f t="shared" si="271"/>
        <v>6.043881503870896E-2</v>
      </c>
      <c r="AG671" s="16">
        <f t="shared" si="272"/>
        <v>5.1928615583591409E-2</v>
      </c>
    </row>
    <row r="672" spans="1:33" x14ac:dyDescent="0.25">
      <c r="A672" s="11" t="s">
        <v>60</v>
      </c>
      <c r="B672" s="12">
        <v>254466</v>
      </c>
      <c r="C672" s="11">
        <v>4</v>
      </c>
      <c r="D672" s="27">
        <v>3.7</v>
      </c>
      <c r="E672" s="27">
        <v>4.2</v>
      </c>
      <c r="F672" s="11">
        <v>2009</v>
      </c>
      <c r="G672" s="11" t="s">
        <v>8</v>
      </c>
      <c r="H672" s="14" t="str">
        <f>VLOOKUP(A672,'Data Key'!$A$1:$B$500,2,FALSE)</f>
        <v>New Mexico</v>
      </c>
      <c r="I672" s="14" t="str">
        <f t="shared" si="256"/>
        <v>NM-New Mexico</v>
      </c>
      <c r="J672" s="15">
        <f t="shared" si="257"/>
        <v>1018</v>
      </c>
      <c r="K672" s="15">
        <f t="shared" si="258"/>
        <v>253448</v>
      </c>
      <c r="L672" s="16">
        <f t="shared" si="250"/>
        <v>2.452572021543953E-4</v>
      </c>
      <c r="M672" s="17">
        <f t="shared" si="259"/>
        <v>3.7552772503854333</v>
      </c>
      <c r="N672" s="17">
        <f t="shared" si="260"/>
        <v>4.2457916546942238</v>
      </c>
      <c r="O672" s="16">
        <f t="shared" si="261"/>
        <v>5.5277250385433074E-2</v>
      </c>
      <c r="P672" s="16">
        <f t="shared" si="262"/>
        <v>4.5791654694223638E-2</v>
      </c>
      <c r="Q672" s="16">
        <f t="shared" si="273"/>
        <v>956</v>
      </c>
      <c r="R672" s="16">
        <f t="shared" si="274"/>
        <v>1081</v>
      </c>
      <c r="S672" s="17">
        <f t="shared" si="263"/>
        <v>3.7568869711474226</v>
      </c>
      <c r="T672" s="17">
        <f t="shared" si="264"/>
        <v>4.2481117320192086</v>
      </c>
      <c r="U672" s="16">
        <f t="shared" si="265"/>
        <v>5.6886971147422472E-2</v>
      </c>
      <c r="V672" s="16">
        <f t="shared" si="266"/>
        <v>4.8111732019208375E-2</v>
      </c>
      <c r="W672" s="16">
        <f t="shared" si="251"/>
        <v>4.0080220255703453E-3</v>
      </c>
      <c r="X672" s="16">
        <f t="shared" si="252"/>
        <v>2.4559799649543702E-4</v>
      </c>
      <c r="Y672" s="17">
        <f t="shared" si="267"/>
        <v>3.762424029074908</v>
      </c>
      <c r="Z672" s="17">
        <f t="shared" si="268"/>
        <v>4.2536200220657818</v>
      </c>
      <c r="AA672" s="16">
        <f t="shared" si="269"/>
        <v>6.242402907490785E-2</v>
      </c>
      <c r="AB672" s="16">
        <f t="shared" si="270"/>
        <v>5.3620022065781647E-2</v>
      </c>
      <c r="AC672" s="16">
        <f t="shared" si="253"/>
        <v>124.84781784697209</v>
      </c>
      <c r="AD672" s="17">
        <f t="shared" si="254"/>
        <v>3.7646772403160704</v>
      </c>
      <c r="AE672" s="17">
        <f t="shared" si="255"/>
        <v>4.2552965495876389</v>
      </c>
      <c r="AF672" s="16">
        <f t="shared" si="271"/>
        <v>6.467724031607025E-2</v>
      </c>
      <c r="AG672" s="16">
        <f t="shared" si="272"/>
        <v>5.5296549587638744E-2</v>
      </c>
    </row>
    <row r="673" spans="1:33" x14ac:dyDescent="0.25">
      <c r="A673" s="11" t="s">
        <v>36</v>
      </c>
      <c r="B673" s="12">
        <v>1312365</v>
      </c>
      <c r="C673" s="11">
        <v>4.9000000000000004</v>
      </c>
      <c r="D673" s="27">
        <v>4.8</v>
      </c>
      <c r="E673" s="27">
        <v>5</v>
      </c>
      <c r="F673" s="11">
        <v>2009</v>
      </c>
      <c r="G673" s="11" t="s">
        <v>8</v>
      </c>
      <c r="H673" s="14" t="str">
        <f>VLOOKUP(A673,'Data Key'!$A$1:$B$500,2,FALSE)</f>
        <v>New York</v>
      </c>
      <c r="I673" s="14" t="str">
        <f t="shared" si="256"/>
        <v>NY-New York</v>
      </c>
      <c r="J673" s="15">
        <f t="shared" si="257"/>
        <v>6431</v>
      </c>
      <c r="K673" s="15">
        <f t="shared" si="258"/>
        <v>1305934</v>
      </c>
      <c r="L673" s="16">
        <f t="shared" si="250"/>
        <v>1.1947196342148219E-4</v>
      </c>
      <c r="M673" s="17">
        <f t="shared" si="259"/>
        <v>4.7808415926395229</v>
      </c>
      <c r="N673" s="17">
        <f t="shared" si="260"/>
        <v>5.0197855194824861</v>
      </c>
      <c r="O673" s="16">
        <f t="shared" si="261"/>
        <v>1.9158407360476915E-2</v>
      </c>
      <c r="P673" s="16">
        <f t="shared" si="262"/>
        <v>1.978551948248608E-2</v>
      </c>
      <c r="Q673" s="16">
        <f t="shared" si="273"/>
        <v>6274</v>
      </c>
      <c r="R673" s="16">
        <f t="shared" si="274"/>
        <v>6588</v>
      </c>
      <c r="S673" s="17">
        <f t="shared" si="263"/>
        <v>4.7806822035028365</v>
      </c>
      <c r="T673" s="17">
        <f t="shared" si="264"/>
        <v>5.0199449086191725</v>
      </c>
      <c r="U673" s="16">
        <f t="shared" si="265"/>
        <v>1.9317796497163364E-2</v>
      </c>
      <c r="V673" s="16">
        <f t="shared" si="266"/>
        <v>1.994490861917253E-2</v>
      </c>
      <c r="W673" s="16">
        <f t="shared" si="251"/>
        <v>4.9017627714016392E-3</v>
      </c>
      <c r="X673" s="16">
        <f t="shared" si="252"/>
        <v>1.1949815446391869E-4</v>
      </c>
      <c r="Y673" s="17">
        <f t="shared" si="267"/>
        <v>4.7822646169377201</v>
      </c>
      <c r="Z673" s="17">
        <f t="shared" si="268"/>
        <v>5.0212609258655583</v>
      </c>
      <c r="AA673" s="16">
        <f t="shared" si="269"/>
        <v>1.773538306227973E-2</v>
      </c>
      <c r="AB673" s="16">
        <f t="shared" si="270"/>
        <v>2.1260925865558278E-2</v>
      </c>
      <c r="AC673" s="16">
        <f t="shared" si="253"/>
        <v>313.59304558060154</v>
      </c>
      <c r="AD673" s="17">
        <f t="shared" si="254"/>
        <v>4.7826678052208189</v>
      </c>
      <c r="AE673" s="17">
        <f t="shared" si="255"/>
        <v>5.0216197184893572</v>
      </c>
      <c r="AF673" s="16">
        <f t="shared" si="271"/>
        <v>1.7332194779180909E-2</v>
      </c>
      <c r="AG673" s="16">
        <f t="shared" si="272"/>
        <v>2.1619718489357176E-2</v>
      </c>
    </row>
    <row r="674" spans="1:33" x14ac:dyDescent="0.25">
      <c r="A674" s="11" t="s">
        <v>21</v>
      </c>
      <c r="B674" s="12">
        <v>702889</v>
      </c>
      <c r="C674" s="11">
        <v>8</v>
      </c>
      <c r="D674" s="27">
        <v>7.8</v>
      </c>
      <c r="E674" s="27">
        <v>8.1999999999999993</v>
      </c>
      <c r="F674" s="11">
        <v>2009</v>
      </c>
      <c r="G674" s="11" t="s">
        <v>8</v>
      </c>
      <c r="H674" s="14" t="str">
        <f>VLOOKUP(A674,'Data Key'!$A$1:$B$500,2,FALSE)</f>
        <v>North Carolina</v>
      </c>
      <c r="I674" s="14" t="str">
        <f t="shared" si="256"/>
        <v>NC-North Carolina</v>
      </c>
      <c r="J674" s="15">
        <f t="shared" si="257"/>
        <v>5623</v>
      </c>
      <c r="K674" s="15">
        <f t="shared" si="258"/>
        <v>697266</v>
      </c>
      <c r="L674" s="16">
        <f t="shared" si="250"/>
        <v>2.082577907320212E-4</v>
      </c>
      <c r="M674" s="17">
        <f t="shared" si="259"/>
        <v>7.7915828668967073</v>
      </c>
      <c r="N674" s="17">
        <f t="shared" si="260"/>
        <v>8.2080984483607509</v>
      </c>
      <c r="O674" s="16">
        <f t="shared" si="261"/>
        <v>8.4171331032925067E-3</v>
      </c>
      <c r="P674" s="16">
        <f t="shared" si="262"/>
        <v>8.0984483607515756E-3</v>
      </c>
      <c r="Q674" s="16">
        <f t="shared" si="273"/>
        <v>5477</v>
      </c>
      <c r="R674" s="16">
        <f t="shared" si="274"/>
        <v>5770</v>
      </c>
      <c r="S674" s="17">
        <f t="shared" si="263"/>
        <v>7.792126495079593</v>
      </c>
      <c r="T674" s="17">
        <f t="shared" si="264"/>
        <v>8.208977519921353</v>
      </c>
      <c r="U674" s="16">
        <f t="shared" si="265"/>
        <v>7.8735049204068375E-3</v>
      </c>
      <c r="V674" s="16">
        <f t="shared" si="266"/>
        <v>8.9775199213537604E-3</v>
      </c>
      <c r="W674" s="16">
        <f t="shared" si="251"/>
        <v>8.0025295431037403E-3</v>
      </c>
      <c r="X674" s="16">
        <f t="shared" si="252"/>
        <v>2.0830929063274503E-4</v>
      </c>
      <c r="Y674" s="17">
        <f t="shared" si="267"/>
        <v>7.7942202524709954</v>
      </c>
      <c r="Z674" s="17">
        <f t="shared" si="268"/>
        <v>8.210838833736485</v>
      </c>
      <c r="AA674" s="16">
        <f t="shared" si="269"/>
        <v>5.7797475290044531E-3</v>
      </c>
      <c r="AB674" s="16">
        <f t="shared" si="270"/>
        <v>1.0838833736485753E-2</v>
      </c>
      <c r="AC674" s="16">
        <f t="shared" si="253"/>
        <v>292.7765114130645</v>
      </c>
      <c r="AD674" s="17">
        <f t="shared" si="254"/>
        <v>7.7949754934654649</v>
      </c>
      <c r="AE674" s="17">
        <f t="shared" si="255"/>
        <v>8.2115062847101452</v>
      </c>
      <c r="AF674" s="16">
        <f t="shared" si="271"/>
        <v>5.0245065345349005E-3</v>
      </c>
      <c r="AG674" s="16">
        <f t="shared" si="272"/>
        <v>1.150628471014592E-2</v>
      </c>
    </row>
    <row r="675" spans="1:33" x14ac:dyDescent="0.25">
      <c r="A675" s="11" t="s">
        <v>57</v>
      </c>
      <c r="B675" s="12">
        <v>28646</v>
      </c>
      <c r="C675" s="11">
        <v>11.6</v>
      </c>
      <c r="D675" s="27">
        <v>10.4</v>
      </c>
      <c r="E675" s="27">
        <v>12.9</v>
      </c>
      <c r="F675" s="11">
        <v>2009</v>
      </c>
      <c r="G675" s="11" t="s">
        <v>8</v>
      </c>
      <c r="H675" s="14" t="str">
        <f>VLOOKUP(A675,'Data Key'!$A$1:$B$500,2,FALSE)</f>
        <v>North Dakota</v>
      </c>
      <c r="I675" s="14" t="str">
        <f t="shared" si="256"/>
        <v>ND-North Dakota</v>
      </c>
      <c r="J675" s="15">
        <f t="shared" si="257"/>
        <v>332</v>
      </c>
      <c r="K675" s="15">
        <f t="shared" si="258"/>
        <v>28314</v>
      </c>
      <c r="L675" s="16">
        <f t="shared" si="250"/>
        <v>1.2394293192225388E-3</v>
      </c>
      <c r="M675" s="17">
        <f t="shared" si="259"/>
        <v>10.350321431318548</v>
      </c>
      <c r="N675" s="17">
        <f t="shared" si="260"/>
        <v>12.829180069763627</v>
      </c>
      <c r="O675" s="16">
        <f t="shared" si="261"/>
        <v>4.9678568681452262E-2</v>
      </c>
      <c r="P675" s="16">
        <f t="shared" si="262"/>
        <v>7.0819930236373452E-2</v>
      </c>
      <c r="Q675" s="16">
        <f t="shared" si="273"/>
        <v>297</v>
      </c>
      <c r="R675" s="16">
        <f t="shared" si="274"/>
        <v>368</v>
      </c>
      <c r="S675" s="17">
        <f t="shared" si="263"/>
        <v>10.367939677441877</v>
      </c>
      <c r="T675" s="17">
        <f t="shared" si="264"/>
        <v>12.846470711443134</v>
      </c>
      <c r="U675" s="16">
        <f t="shared" si="265"/>
        <v>3.2060322558123744E-2</v>
      </c>
      <c r="V675" s="16">
        <f t="shared" si="266"/>
        <v>5.3529288556866561E-2</v>
      </c>
      <c r="W675" s="16">
        <f t="shared" si="251"/>
        <v>1.1655238298274761E-2</v>
      </c>
      <c r="X675" s="16">
        <f t="shared" si="252"/>
        <v>1.2445252880692909E-3</v>
      </c>
      <c r="Y675" s="17">
        <f t="shared" si="267"/>
        <v>10.41071301020547</v>
      </c>
      <c r="Z675" s="17">
        <f t="shared" si="268"/>
        <v>12.899763586344051</v>
      </c>
      <c r="AA675" s="16">
        <f t="shared" si="269"/>
        <v>1.0713010205469331E-2</v>
      </c>
      <c r="AB675" s="16">
        <f t="shared" si="270"/>
        <v>2.3641365594961883E-4</v>
      </c>
      <c r="AC675" s="16">
        <f t="shared" si="253"/>
        <v>71.060428759465182</v>
      </c>
      <c r="AD675" s="17">
        <f t="shared" si="254"/>
        <v>10.432536440392493</v>
      </c>
      <c r="AE675" s="17">
        <f t="shared" si="255"/>
        <v>12.912844363268871</v>
      </c>
      <c r="AF675" s="16">
        <f t="shared" si="271"/>
        <v>3.2536440392492594E-2</v>
      </c>
      <c r="AG675" s="16">
        <f t="shared" si="272"/>
        <v>1.2844363268870396E-2</v>
      </c>
    </row>
    <row r="676" spans="1:33" x14ac:dyDescent="0.25">
      <c r="A676" s="11" t="s">
        <v>52</v>
      </c>
      <c r="B676" s="12">
        <v>910230</v>
      </c>
      <c r="C676" s="11">
        <v>5.9</v>
      </c>
      <c r="D676" s="27">
        <v>5.7</v>
      </c>
      <c r="E676" s="27">
        <v>6</v>
      </c>
      <c r="F676" s="11">
        <v>2009</v>
      </c>
      <c r="G676" s="11" t="s">
        <v>8</v>
      </c>
      <c r="H676" s="14" t="str">
        <f>VLOOKUP(A676,'Data Key'!$A$1:$B$500,2,FALSE)</f>
        <v>Ohio</v>
      </c>
      <c r="I676" s="14" t="str">
        <f t="shared" si="256"/>
        <v>OH-Ohio</v>
      </c>
      <c r="J676" s="15">
        <f t="shared" si="257"/>
        <v>5370</v>
      </c>
      <c r="K676" s="15">
        <f t="shared" si="258"/>
        <v>904860</v>
      </c>
      <c r="L676" s="16">
        <f t="shared" si="250"/>
        <v>1.5732553281618518E-4</v>
      </c>
      <c r="M676" s="17">
        <f t="shared" si="259"/>
        <v>5.7422822586211444</v>
      </c>
      <c r="N676" s="17">
        <f t="shared" si="260"/>
        <v>6.0569333242535146</v>
      </c>
      <c r="O676" s="16">
        <f t="shared" si="261"/>
        <v>4.2282258621144209E-2</v>
      </c>
      <c r="P676" s="16">
        <f t="shared" si="262"/>
        <v>5.6933324253514606E-2</v>
      </c>
      <c r="Q676" s="16">
        <f t="shared" si="273"/>
        <v>5228</v>
      </c>
      <c r="R676" s="16">
        <f t="shared" si="274"/>
        <v>5514</v>
      </c>
      <c r="S676" s="17">
        <f t="shared" si="263"/>
        <v>5.7436032651088187</v>
      </c>
      <c r="T676" s="17">
        <f t="shared" si="264"/>
        <v>6.0578095646155363</v>
      </c>
      <c r="U676" s="16">
        <f t="shared" si="265"/>
        <v>4.3603265108818512E-2</v>
      </c>
      <c r="V676" s="16">
        <f t="shared" si="266"/>
        <v>5.7809564615536324E-2</v>
      </c>
      <c r="W676" s="16">
        <f t="shared" si="251"/>
        <v>5.9016930427469444E-3</v>
      </c>
      <c r="X676" s="16">
        <f t="shared" si="252"/>
        <v>1.5736665333524627E-4</v>
      </c>
      <c r="Y676" s="17">
        <f t="shared" si="267"/>
        <v>5.7443263894116985</v>
      </c>
      <c r="Z676" s="17">
        <f t="shared" si="268"/>
        <v>6.0590596960821905</v>
      </c>
      <c r="AA676" s="16">
        <f t="shared" si="269"/>
        <v>4.4326389411698308E-2</v>
      </c>
      <c r="AB676" s="16">
        <f t="shared" si="270"/>
        <v>5.9059696082190527E-2</v>
      </c>
      <c r="AC676" s="16">
        <f t="shared" si="253"/>
        <v>286.41734690581131</v>
      </c>
      <c r="AD676" s="17">
        <f t="shared" si="254"/>
        <v>5.7449106128340013</v>
      </c>
      <c r="AE676" s="17">
        <f t="shared" si="255"/>
        <v>6.0595740914482157</v>
      </c>
      <c r="AF676" s="16">
        <f t="shared" si="271"/>
        <v>4.4910612834001107E-2</v>
      </c>
      <c r="AG676" s="16">
        <f t="shared" si="272"/>
        <v>5.9574091448215682E-2</v>
      </c>
    </row>
    <row r="677" spans="1:33" x14ac:dyDescent="0.25">
      <c r="A677" s="11" t="s">
        <v>37</v>
      </c>
      <c r="B677" s="12">
        <v>369633</v>
      </c>
      <c r="C677" s="11">
        <v>5.6</v>
      </c>
      <c r="D677" s="27">
        <v>5.4</v>
      </c>
      <c r="E677" s="27">
        <v>5.8</v>
      </c>
      <c r="F677" s="11">
        <v>2009</v>
      </c>
      <c r="G677" s="11" t="s">
        <v>8</v>
      </c>
      <c r="H677" s="14" t="str">
        <f>VLOOKUP(A677,'Data Key'!$A$1:$B$500,2,FALSE)</f>
        <v>Oklahoma</v>
      </c>
      <c r="I677" s="14" t="str">
        <f t="shared" si="256"/>
        <v>OK-Oklahoma</v>
      </c>
      <c r="J677" s="15">
        <f t="shared" si="257"/>
        <v>2070</v>
      </c>
      <c r="K677" s="15">
        <f t="shared" si="258"/>
        <v>367563</v>
      </c>
      <c r="L677" s="16">
        <f t="shared" si="250"/>
        <v>2.4057087723665629E-4</v>
      </c>
      <c r="M677" s="17">
        <f t="shared" si="259"/>
        <v>5.359578460079006</v>
      </c>
      <c r="N677" s="17">
        <f t="shared" si="260"/>
        <v>5.8407202145523183</v>
      </c>
      <c r="O677" s="16">
        <f t="shared" si="261"/>
        <v>4.0421539920994398E-2</v>
      </c>
      <c r="P677" s="16">
        <f t="shared" si="262"/>
        <v>4.0720214552318446E-2</v>
      </c>
      <c r="Q677" s="16">
        <f t="shared" si="273"/>
        <v>1981</v>
      </c>
      <c r="R677" s="16">
        <f t="shared" si="274"/>
        <v>2159</v>
      </c>
      <c r="S677" s="17">
        <f t="shared" si="263"/>
        <v>5.3593699696726214</v>
      </c>
      <c r="T677" s="17">
        <f t="shared" si="264"/>
        <v>5.840928704958702</v>
      </c>
      <c r="U677" s="16">
        <f t="shared" si="265"/>
        <v>4.0630030327378996E-2</v>
      </c>
      <c r="V677" s="16">
        <f t="shared" si="266"/>
        <v>4.0928704958702156E-2</v>
      </c>
      <c r="W677" s="16">
        <f t="shared" si="251"/>
        <v>5.605287398391454E-3</v>
      </c>
      <c r="X677" s="16">
        <f t="shared" si="252"/>
        <v>2.4073417643907653E-4</v>
      </c>
      <c r="Y677" s="17">
        <f t="shared" si="267"/>
        <v>5.3645532219523773</v>
      </c>
      <c r="Z677" s="17">
        <f t="shared" si="268"/>
        <v>5.8460215748305302</v>
      </c>
      <c r="AA677" s="16">
        <f t="shared" si="269"/>
        <v>3.5446778047623084E-2</v>
      </c>
      <c r="AB677" s="16">
        <f t="shared" si="270"/>
        <v>4.6021574830530376E-2</v>
      </c>
      <c r="AC677" s="16">
        <f t="shared" si="253"/>
        <v>177.86599858192423</v>
      </c>
      <c r="AD677" s="17">
        <f t="shared" si="254"/>
        <v>5.3660444729786363</v>
      </c>
      <c r="AE677" s="17">
        <f t="shared" si="255"/>
        <v>5.8472356818417799</v>
      </c>
      <c r="AF677" s="16">
        <f t="shared" si="271"/>
        <v>3.3955527021364063E-2</v>
      </c>
      <c r="AG677" s="16">
        <f t="shared" si="272"/>
        <v>4.7235681841780064E-2</v>
      </c>
    </row>
    <row r="678" spans="1:33" x14ac:dyDescent="0.25">
      <c r="A678" s="11" t="s">
        <v>30</v>
      </c>
      <c r="B678" s="12">
        <v>191205</v>
      </c>
      <c r="C678" s="11">
        <v>8.4</v>
      </c>
      <c r="D678" s="27">
        <v>8</v>
      </c>
      <c r="E678" s="27">
        <v>8.8000000000000007</v>
      </c>
      <c r="F678" s="11">
        <v>2009</v>
      </c>
      <c r="G678" s="11" t="s">
        <v>8</v>
      </c>
      <c r="H678" s="14" t="str">
        <f>VLOOKUP(A678,'Data Key'!$A$1:$B$500,2,FALSE)</f>
        <v>Oregon</v>
      </c>
      <c r="I678" s="14" t="str">
        <f t="shared" si="256"/>
        <v>OR-Oregon</v>
      </c>
      <c r="J678" s="15">
        <f t="shared" si="257"/>
        <v>1606</v>
      </c>
      <c r="K678" s="15">
        <f t="shared" si="258"/>
        <v>189599</v>
      </c>
      <c r="L678" s="16">
        <f t="shared" si="250"/>
        <v>4.0906282699995514E-4</v>
      </c>
      <c r="M678" s="17">
        <f t="shared" si="259"/>
        <v>7.9902991143718705</v>
      </c>
      <c r="N678" s="17">
        <f t="shared" si="260"/>
        <v>8.8084247683717791</v>
      </c>
      <c r="O678" s="16">
        <f t="shared" si="261"/>
        <v>9.7008856281295408E-3</v>
      </c>
      <c r="P678" s="16">
        <f t="shared" si="262"/>
        <v>8.4247683717784128E-3</v>
      </c>
      <c r="Q678" s="16">
        <f t="shared" si="273"/>
        <v>1528</v>
      </c>
      <c r="R678" s="16">
        <f t="shared" si="274"/>
        <v>1685</v>
      </c>
      <c r="S678" s="17">
        <f t="shared" si="263"/>
        <v>7.9914228184409399</v>
      </c>
      <c r="T678" s="17">
        <f t="shared" si="264"/>
        <v>8.8125310530582368</v>
      </c>
      <c r="U678" s="16">
        <f t="shared" si="265"/>
        <v>8.5771815590600653E-3</v>
      </c>
      <c r="V678" s="16">
        <f t="shared" si="266"/>
        <v>1.2531053058236097E-2</v>
      </c>
      <c r="W678" s="16">
        <f t="shared" si="251"/>
        <v>8.4092383863778285E-3</v>
      </c>
      <c r="X678" s="16">
        <f t="shared" si="252"/>
        <v>4.0941624452396283E-4</v>
      </c>
      <c r="Y678" s="17">
        <f t="shared" si="267"/>
        <v>7.9998221418538655</v>
      </c>
      <c r="Z678" s="17">
        <f t="shared" si="268"/>
        <v>8.8186546309017917</v>
      </c>
      <c r="AA678" s="16">
        <f t="shared" si="269"/>
        <v>1.778581461344686E-4</v>
      </c>
      <c r="AB678" s="16">
        <f t="shared" si="270"/>
        <v>1.8654630901790981E-2</v>
      </c>
      <c r="AC678" s="16">
        <f t="shared" si="253"/>
        <v>156.4527368789154</v>
      </c>
      <c r="AD678" s="17">
        <f t="shared" si="254"/>
        <v>8.0027385203337289</v>
      </c>
      <c r="AE678" s="17">
        <f t="shared" si="255"/>
        <v>8.8209681361049732</v>
      </c>
      <c r="AF678" s="16">
        <f t="shared" si="271"/>
        <v>2.7385203337288999E-3</v>
      </c>
      <c r="AG678" s="16">
        <f t="shared" si="272"/>
        <v>2.0968136104972501E-2</v>
      </c>
    </row>
    <row r="679" spans="1:33" x14ac:dyDescent="0.25">
      <c r="A679" s="11" t="s">
        <v>22</v>
      </c>
      <c r="B679" s="12">
        <v>757320</v>
      </c>
      <c r="C679" s="11">
        <v>2.9</v>
      </c>
      <c r="D679" s="27">
        <v>2.8</v>
      </c>
      <c r="E679" s="27">
        <v>3</v>
      </c>
      <c r="F679" s="11">
        <v>2009</v>
      </c>
      <c r="G679" s="11" t="s">
        <v>8</v>
      </c>
      <c r="H679" s="14" t="str">
        <f>VLOOKUP(A679,'Data Key'!$A$1:$B$500,2,FALSE)</f>
        <v>Pennsylvania</v>
      </c>
      <c r="I679" s="14" t="str">
        <f t="shared" si="256"/>
        <v>PA-Pennsylvania</v>
      </c>
      <c r="J679" s="15">
        <f t="shared" si="257"/>
        <v>2196</v>
      </c>
      <c r="K679" s="15">
        <f t="shared" si="258"/>
        <v>755124</v>
      </c>
      <c r="L679" s="16">
        <f t="shared" si="250"/>
        <v>1.2110282003858015E-4</v>
      </c>
      <c r="M679" s="17">
        <f t="shared" si="259"/>
        <v>2.7785961183230108</v>
      </c>
      <c r="N679" s="17">
        <f t="shared" si="260"/>
        <v>3.0208017584001707</v>
      </c>
      <c r="O679" s="16">
        <f t="shared" si="261"/>
        <v>2.1403881676989034E-2</v>
      </c>
      <c r="P679" s="16">
        <f t="shared" si="262"/>
        <v>2.0801758400170733E-2</v>
      </c>
      <c r="Q679" s="16">
        <f t="shared" si="273"/>
        <v>2105</v>
      </c>
      <c r="R679" s="16">
        <f t="shared" si="274"/>
        <v>2288</v>
      </c>
      <c r="S679" s="17">
        <f t="shared" si="263"/>
        <v>2.7795383721544393</v>
      </c>
      <c r="T679" s="17">
        <f t="shared" si="264"/>
        <v>3.0211799503512387</v>
      </c>
      <c r="U679" s="16">
        <f t="shared" si="265"/>
        <v>2.0461627845560493E-2</v>
      </c>
      <c r="V679" s="16">
        <f t="shared" si="266"/>
        <v>2.1179950351238652E-2</v>
      </c>
      <c r="W679" s="16">
        <f t="shared" si="251"/>
        <v>2.9022204360772898E-3</v>
      </c>
      <c r="X679" s="16">
        <f t="shared" si="252"/>
        <v>1.2118123776096741E-4</v>
      </c>
      <c r="Y679" s="17">
        <f t="shared" si="267"/>
        <v>2.7810391983163223</v>
      </c>
      <c r="Z679" s="17">
        <f t="shared" si="268"/>
        <v>3.023401673838257</v>
      </c>
      <c r="AA679" s="16">
        <f t="shared" si="269"/>
        <v>1.8960801683677531E-2</v>
      </c>
      <c r="AB679" s="16">
        <f t="shared" si="270"/>
        <v>2.3401673838256976E-2</v>
      </c>
      <c r="AC679" s="16">
        <f t="shared" si="253"/>
        <v>183.44657831055724</v>
      </c>
      <c r="AD679" s="17">
        <f t="shared" si="254"/>
        <v>2.7817656396462724</v>
      </c>
      <c r="AE679" s="17">
        <f t="shared" si="255"/>
        <v>3.0239956715929579</v>
      </c>
      <c r="AF679" s="16">
        <f t="shared" si="271"/>
        <v>1.8234360353727386E-2</v>
      </c>
      <c r="AG679" s="16">
        <f t="shared" si="272"/>
        <v>2.3995671592957901E-2</v>
      </c>
    </row>
    <row r="680" spans="1:33" x14ac:dyDescent="0.25">
      <c r="A680" s="11" t="s">
        <v>38</v>
      </c>
      <c r="B680" s="12">
        <v>74866</v>
      </c>
      <c r="C680" s="11">
        <v>17.899999999999999</v>
      </c>
      <c r="D680" s="27">
        <v>17</v>
      </c>
      <c r="E680" s="27">
        <v>18.899999999999999</v>
      </c>
      <c r="F680" s="11">
        <v>2009</v>
      </c>
      <c r="G680" s="11" t="s">
        <v>8</v>
      </c>
      <c r="H680" s="14" t="str">
        <f>VLOOKUP(A680,'Data Key'!$A$1:$B$500,2,FALSE)</f>
        <v>Rhode Island</v>
      </c>
      <c r="I680" s="14" t="str">
        <f t="shared" si="256"/>
        <v>RI-Rhode Island</v>
      </c>
      <c r="J680" s="15">
        <f t="shared" si="257"/>
        <v>1340</v>
      </c>
      <c r="K680" s="15">
        <f t="shared" si="258"/>
        <v>73526</v>
      </c>
      <c r="L680" s="16">
        <f t="shared" si="250"/>
        <v>9.4971656985563813E-4</v>
      </c>
      <c r="M680" s="17">
        <f t="shared" si="259"/>
        <v>16.948929010247479</v>
      </c>
      <c r="N680" s="17">
        <f t="shared" si="260"/>
        <v>18.848362149958753</v>
      </c>
      <c r="O680" s="16">
        <f t="shared" si="261"/>
        <v>5.1070989752521001E-2</v>
      </c>
      <c r="P680" s="16">
        <f t="shared" si="262"/>
        <v>5.163785004124577E-2</v>
      </c>
      <c r="Q680" s="16">
        <f t="shared" si="273"/>
        <v>1269</v>
      </c>
      <c r="R680" s="16">
        <f t="shared" si="274"/>
        <v>1412</v>
      </c>
      <c r="S680" s="17">
        <f t="shared" si="263"/>
        <v>16.950284508321534</v>
      </c>
      <c r="T680" s="17">
        <f t="shared" si="264"/>
        <v>18.860363850078809</v>
      </c>
      <c r="U680" s="16">
        <f t="shared" si="265"/>
        <v>4.9715491678465895E-2</v>
      </c>
      <c r="V680" s="16">
        <f t="shared" si="266"/>
        <v>3.9636149921189912E-2</v>
      </c>
      <c r="W680" s="16">
        <f t="shared" si="251"/>
        <v>1.7923381474614437E-2</v>
      </c>
      <c r="X680" s="16">
        <f t="shared" si="252"/>
        <v>9.5065807944849483E-4</v>
      </c>
      <c r="Y680" s="17">
        <f t="shared" si="267"/>
        <v>16.972723395165939</v>
      </c>
      <c r="Z680" s="17">
        <f t="shared" si="268"/>
        <v>18.874039554062932</v>
      </c>
      <c r="AA680" s="16">
        <f t="shared" si="269"/>
        <v>2.7276604834060691E-2</v>
      </c>
      <c r="AB680" s="16">
        <f t="shared" si="270"/>
        <v>2.5960445937066368E-2</v>
      </c>
      <c r="AC680" s="16">
        <f t="shared" si="253"/>
        <v>142.2287984417672</v>
      </c>
      <c r="AD680" s="17">
        <f t="shared" si="254"/>
        <v>16.980219343575037</v>
      </c>
      <c r="AE680" s="17">
        <f t="shared" si="255"/>
        <v>18.879900118510225</v>
      </c>
      <c r="AF680" s="16">
        <f t="shared" si="271"/>
        <v>1.9780656424963183E-2</v>
      </c>
      <c r="AG680" s="16">
        <f t="shared" si="272"/>
        <v>2.0099881489773708E-2</v>
      </c>
    </row>
    <row r="681" spans="1:33" x14ac:dyDescent="0.25">
      <c r="A681" s="11" t="s">
        <v>15</v>
      </c>
      <c r="B681" s="12">
        <v>369536</v>
      </c>
      <c r="C681" s="11">
        <v>6.6</v>
      </c>
      <c r="D681" s="27">
        <v>6.3</v>
      </c>
      <c r="E681" s="27">
        <v>6.8</v>
      </c>
      <c r="F681" s="11">
        <v>2009</v>
      </c>
      <c r="G681" s="11" t="s">
        <v>8</v>
      </c>
      <c r="H681" s="14" t="str">
        <f>VLOOKUP(A681,'Data Key'!$A$1:$B$500,2,FALSE)</f>
        <v>South Carolina</v>
      </c>
      <c r="I681" s="14" t="str">
        <f t="shared" si="256"/>
        <v>SC-South Carolina</v>
      </c>
      <c r="J681" s="15">
        <f t="shared" si="257"/>
        <v>2439</v>
      </c>
      <c r="K681" s="15">
        <f t="shared" si="258"/>
        <v>367097</v>
      </c>
      <c r="L681" s="16">
        <f t="shared" si="250"/>
        <v>2.6107138826576192E-4</v>
      </c>
      <c r="M681" s="17">
        <f t="shared" si="259"/>
        <v>6.3390974721429663</v>
      </c>
      <c r="N681" s="17">
        <f t="shared" si="260"/>
        <v>6.8612402486744912</v>
      </c>
      <c r="O681" s="16">
        <f t="shared" si="261"/>
        <v>3.9097472142966438E-2</v>
      </c>
      <c r="P681" s="16">
        <f t="shared" si="262"/>
        <v>6.1240248674491404E-2</v>
      </c>
      <c r="Q681" s="16">
        <f t="shared" si="273"/>
        <v>2343</v>
      </c>
      <c r="R681" s="16">
        <f t="shared" si="274"/>
        <v>2536</v>
      </c>
      <c r="S681" s="17">
        <f t="shared" si="263"/>
        <v>6.3403836162105991</v>
      </c>
      <c r="T681" s="17">
        <f t="shared" si="264"/>
        <v>6.8626602009005886</v>
      </c>
      <c r="U681" s="16">
        <f t="shared" si="265"/>
        <v>4.0383616210599271E-2</v>
      </c>
      <c r="V681" s="16">
        <f t="shared" si="266"/>
        <v>6.2660200900588769E-2</v>
      </c>
      <c r="W681" s="16">
        <f t="shared" si="251"/>
        <v>6.6052978747146761E-3</v>
      </c>
      <c r="X681" s="16">
        <f t="shared" si="252"/>
        <v>2.6122113389168215E-4</v>
      </c>
      <c r="Y681" s="17">
        <f t="shared" si="267"/>
        <v>6.3440767408229934</v>
      </c>
      <c r="Z681" s="17">
        <f t="shared" si="268"/>
        <v>6.8665190086063586</v>
      </c>
      <c r="AA681" s="16">
        <f t="shared" si="269"/>
        <v>4.4076740822993621E-2</v>
      </c>
      <c r="AB681" s="16">
        <f t="shared" si="270"/>
        <v>6.6519008606358732E-2</v>
      </c>
      <c r="AC681" s="16">
        <f t="shared" si="253"/>
        <v>192.96914578327099</v>
      </c>
      <c r="AD681" s="17">
        <f t="shared" si="254"/>
        <v>6.3455570778557497</v>
      </c>
      <c r="AE681" s="17">
        <f t="shared" si="255"/>
        <v>6.8677447397367892</v>
      </c>
      <c r="AF681" s="16">
        <f t="shared" si="271"/>
        <v>4.5557077855749917E-2</v>
      </c>
      <c r="AG681" s="16">
        <f t="shared" si="272"/>
        <v>6.7744739736789406E-2</v>
      </c>
    </row>
    <row r="682" spans="1:33" x14ac:dyDescent="0.25">
      <c r="A682" s="11" t="s">
        <v>53</v>
      </c>
      <c r="B682" s="12">
        <v>61406</v>
      </c>
      <c r="C682" s="11">
        <v>4.0999999999999996</v>
      </c>
      <c r="D682" s="27">
        <v>3.6</v>
      </c>
      <c r="E682" s="27">
        <v>4.5999999999999996</v>
      </c>
      <c r="F682" s="11">
        <v>2009</v>
      </c>
      <c r="G682" s="11" t="s">
        <v>8</v>
      </c>
      <c r="H682" s="14" t="str">
        <f>VLOOKUP(A682,'Data Key'!$A$1:$B$500,2,FALSE)</f>
        <v>South Dakota</v>
      </c>
      <c r="I682" s="14" t="str">
        <f t="shared" si="256"/>
        <v>SD-South Dakota</v>
      </c>
      <c r="J682" s="15">
        <f t="shared" si="257"/>
        <v>252</v>
      </c>
      <c r="K682" s="15">
        <f t="shared" si="258"/>
        <v>61154</v>
      </c>
      <c r="L682" s="16">
        <f t="shared" si="250"/>
        <v>5.0564368007803985E-4</v>
      </c>
      <c r="M682" s="17">
        <f t="shared" si="259"/>
        <v>3.5981898215341799</v>
      </c>
      <c r="N682" s="17">
        <f t="shared" si="260"/>
        <v>4.6094771816902602</v>
      </c>
      <c r="O682" s="16">
        <f t="shared" si="261"/>
        <v>1.8101784658202114E-3</v>
      </c>
      <c r="P682" s="16">
        <f t="shared" si="262"/>
        <v>9.4771816902605721E-3</v>
      </c>
      <c r="Q682" s="16">
        <f t="shared" si="273"/>
        <v>221</v>
      </c>
      <c r="R682" s="16">
        <f t="shared" si="274"/>
        <v>283</v>
      </c>
      <c r="S682" s="17">
        <f t="shared" si="263"/>
        <v>3.598996840699606</v>
      </c>
      <c r="T682" s="17">
        <f t="shared" si="264"/>
        <v>4.6086701625248345</v>
      </c>
      <c r="U682" s="16">
        <f t="shared" si="265"/>
        <v>1.0031593003940742E-3</v>
      </c>
      <c r="V682" s="16">
        <f t="shared" si="266"/>
        <v>8.670162524834879E-3</v>
      </c>
      <c r="W682" s="16">
        <f t="shared" si="251"/>
        <v>4.134854013271105E-3</v>
      </c>
      <c r="X682" s="16">
        <f t="shared" si="252"/>
        <v>5.084743586574171E-4</v>
      </c>
      <c r="Y682" s="17">
        <f t="shared" si="267"/>
        <v>3.6263796546136877</v>
      </c>
      <c r="Z682" s="17">
        <f t="shared" si="268"/>
        <v>4.6433283719285221</v>
      </c>
      <c r="AA682" s="16">
        <f t="shared" si="269"/>
        <v>2.6379654613687631E-2</v>
      </c>
      <c r="AB682" s="16">
        <f t="shared" si="270"/>
        <v>4.3328371928522458E-2</v>
      </c>
      <c r="AC682" s="16">
        <f t="shared" si="253"/>
        <v>62.15654873541461</v>
      </c>
      <c r="AD682" s="17">
        <f t="shared" si="254"/>
        <v>3.6369163270419027</v>
      </c>
      <c r="AE682" s="17">
        <f t="shared" si="255"/>
        <v>4.6490757343755726</v>
      </c>
      <c r="AF682" s="16">
        <f t="shared" si="271"/>
        <v>3.6916327041902619E-2</v>
      </c>
      <c r="AG682" s="16">
        <f t="shared" si="272"/>
        <v>4.9075734375572999E-2</v>
      </c>
    </row>
    <row r="683" spans="1:33" x14ac:dyDescent="0.25">
      <c r="A683" s="11" t="s">
        <v>27</v>
      </c>
      <c r="B683" s="12">
        <v>543490</v>
      </c>
      <c r="C683" s="11">
        <v>3.9</v>
      </c>
      <c r="D683" s="27">
        <v>3.8</v>
      </c>
      <c r="E683" s="27">
        <v>4.0999999999999996</v>
      </c>
      <c r="F683" s="11">
        <v>2009</v>
      </c>
      <c r="G683" s="11" t="s">
        <v>8</v>
      </c>
      <c r="H683" s="14" t="str">
        <f>VLOOKUP(A683,'Data Key'!$A$1:$B$500,2,FALSE)</f>
        <v>Tennessee</v>
      </c>
      <c r="I683" s="14" t="str">
        <f t="shared" si="256"/>
        <v>TN-Tennessee</v>
      </c>
      <c r="J683" s="15">
        <f t="shared" si="257"/>
        <v>2120</v>
      </c>
      <c r="K683" s="15">
        <f t="shared" si="258"/>
        <v>541370</v>
      </c>
      <c r="L683" s="16">
        <f t="shared" si="250"/>
        <v>1.6572032557844838E-4</v>
      </c>
      <c r="M683" s="17">
        <f t="shared" si="259"/>
        <v>3.7349954189614691</v>
      </c>
      <c r="N683" s="17">
        <f t="shared" si="260"/>
        <v>4.0664360701183666</v>
      </c>
      <c r="O683" s="16">
        <f t="shared" si="261"/>
        <v>6.5004581038530684E-2</v>
      </c>
      <c r="P683" s="16">
        <f t="shared" si="262"/>
        <v>3.3563929881633037E-2</v>
      </c>
      <c r="Q683" s="16">
        <f t="shared" si="273"/>
        <v>2030</v>
      </c>
      <c r="R683" s="16">
        <f t="shared" si="274"/>
        <v>2210</v>
      </c>
      <c r="S683" s="17">
        <f t="shared" si="263"/>
        <v>3.7351193214226575</v>
      </c>
      <c r="T683" s="17">
        <f t="shared" si="264"/>
        <v>4.0663121676571787</v>
      </c>
      <c r="U683" s="16">
        <f t="shared" si="265"/>
        <v>6.4880678577342366E-2</v>
      </c>
      <c r="V683" s="16">
        <f t="shared" si="266"/>
        <v>3.3687832342820911E-2</v>
      </c>
      <c r="W683" s="16">
        <f t="shared" si="251"/>
        <v>3.9042222147628882E-3</v>
      </c>
      <c r="X683" s="16">
        <f t="shared" si="252"/>
        <v>1.6583099208852201E-4</v>
      </c>
      <c r="Y683" s="17">
        <f t="shared" si="267"/>
        <v>3.7383912226743661</v>
      </c>
      <c r="Z683" s="17">
        <f t="shared" si="268"/>
        <v>4.0700532068514095</v>
      </c>
      <c r="AA683" s="16">
        <f t="shared" si="269"/>
        <v>6.1608777325633746E-2</v>
      </c>
      <c r="AB683" s="16">
        <f t="shared" si="270"/>
        <v>2.9946793148590167E-2</v>
      </c>
      <c r="AC683" s="16">
        <f t="shared" si="253"/>
        <v>180.15447975695309</v>
      </c>
      <c r="AD683" s="17">
        <f t="shared" si="254"/>
        <v>3.7394048184184556</v>
      </c>
      <c r="AE683" s="17">
        <f t="shared" si="255"/>
        <v>4.0708795583591897</v>
      </c>
      <c r="AF683" s="16">
        <f t="shared" si="271"/>
        <v>6.05951815815442E-2</v>
      </c>
      <c r="AG683" s="16">
        <f t="shared" si="272"/>
        <v>2.9120441640809958E-2</v>
      </c>
    </row>
    <row r="684" spans="1:33" x14ac:dyDescent="0.25">
      <c r="A684" s="11" t="s">
        <v>61</v>
      </c>
      <c r="B684" s="12">
        <v>2048393</v>
      </c>
      <c r="C684" s="11">
        <v>3.5</v>
      </c>
      <c r="D684" s="27">
        <v>3.5</v>
      </c>
      <c r="E684" s="27">
        <v>3.6</v>
      </c>
      <c r="F684" s="11">
        <v>2009</v>
      </c>
      <c r="G684" s="11" t="s">
        <v>8</v>
      </c>
      <c r="H684" s="14" t="str">
        <f>VLOOKUP(A684,'Data Key'!$A$1:$B$500,2,FALSE)</f>
        <v>Texas</v>
      </c>
      <c r="I684" s="14" t="str">
        <f t="shared" si="256"/>
        <v>TX-Texas</v>
      </c>
      <c r="J684" s="15">
        <f t="shared" si="257"/>
        <v>7169</v>
      </c>
      <c r="K684" s="15">
        <f t="shared" si="258"/>
        <v>2041224</v>
      </c>
      <c r="L684" s="16">
        <f t="shared" si="250"/>
        <v>8.0872857727237957E-5</v>
      </c>
      <c r="M684" s="17">
        <f t="shared" si="259"/>
        <v>3.4189438278404243</v>
      </c>
      <c r="N684" s="17">
        <f t="shared" si="260"/>
        <v>3.5806895432948997</v>
      </c>
      <c r="O684" s="16">
        <f t="shared" si="261"/>
        <v>8.1056172159575723E-2</v>
      </c>
      <c r="P684" s="16">
        <f t="shared" si="262"/>
        <v>1.9310456705100343E-2</v>
      </c>
      <c r="Q684" s="16">
        <f t="shared" si="273"/>
        <v>7004</v>
      </c>
      <c r="R684" s="16">
        <f t="shared" si="274"/>
        <v>7336</v>
      </c>
      <c r="S684" s="17">
        <f t="shared" si="263"/>
        <v>3.4192657366042551</v>
      </c>
      <c r="T684" s="17">
        <f t="shared" si="264"/>
        <v>3.5813440096700195</v>
      </c>
      <c r="U684" s="16">
        <f t="shared" si="265"/>
        <v>8.0734263395744854E-2</v>
      </c>
      <c r="V684" s="16">
        <f t="shared" si="266"/>
        <v>1.8655990329980554E-2</v>
      </c>
      <c r="W684" s="16">
        <f t="shared" si="251"/>
        <v>3.5007477966541795E-3</v>
      </c>
      <c r="X684" s="16">
        <f t="shared" si="252"/>
        <v>8.0888860482088634E-5</v>
      </c>
      <c r="Y684" s="17">
        <f t="shared" si="267"/>
        <v>3.419858936172091</v>
      </c>
      <c r="Z684" s="17">
        <f t="shared" si="268"/>
        <v>3.5816366571362681</v>
      </c>
      <c r="AA684" s="16">
        <f t="shared" si="269"/>
        <v>8.0141063827908976E-2</v>
      </c>
      <c r="AB684" s="16">
        <f t="shared" si="270"/>
        <v>1.836334286373198E-2</v>
      </c>
      <c r="AC684" s="16">
        <f t="shared" si="253"/>
        <v>331.32954764656785</v>
      </c>
      <c r="AD684" s="17">
        <f t="shared" si="254"/>
        <v>3.4201165583704602</v>
      </c>
      <c r="AE684" s="17">
        <f t="shared" si="255"/>
        <v>3.5818672215918519</v>
      </c>
      <c r="AF684" s="16">
        <f t="shared" si="271"/>
        <v>7.9883441629539753E-2</v>
      </c>
      <c r="AG684" s="16">
        <f t="shared" si="272"/>
        <v>1.8132778408148198E-2</v>
      </c>
    </row>
    <row r="685" spans="1:33" x14ac:dyDescent="0.25">
      <c r="A685" s="11" t="s">
        <v>23</v>
      </c>
      <c r="B685" s="12">
        <v>115356</v>
      </c>
      <c r="C685" s="11">
        <v>4.9000000000000004</v>
      </c>
      <c r="D685" s="27">
        <v>4.5</v>
      </c>
      <c r="E685" s="27">
        <v>5.3</v>
      </c>
      <c r="F685" s="11">
        <v>2009</v>
      </c>
      <c r="G685" s="11" t="s">
        <v>8</v>
      </c>
      <c r="H685" s="14" t="str">
        <f>VLOOKUP(A685,'Data Key'!$A$1:$B$500,2,FALSE)</f>
        <v>Utah</v>
      </c>
      <c r="I685" s="14" t="str">
        <f t="shared" si="256"/>
        <v>UT-Utah</v>
      </c>
      <c r="J685" s="15">
        <f t="shared" si="257"/>
        <v>565</v>
      </c>
      <c r="K685" s="15">
        <f t="shared" si="258"/>
        <v>114791</v>
      </c>
      <c r="L685" s="16">
        <f t="shared" si="250"/>
        <v>4.0287094941480475E-4</v>
      </c>
      <c r="M685" s="17">
        <f t="shared" si="259"/>
        <v>4.495010391824489</v>
      </c>
      <c r="N685" s="17">
        <f t="shared" si="260"/>
        <v>5.3007522906540991</v>
      </c>
      <c r="O685" s="16">
        <f t="shared" si="261"/>
        <v>4.9896081755109734E-3</v>
      </c>
      <c r="P685" s="16">
        <f t="shared" si="262"/>
        <v>7.5229065409931906E-4</v>
      </c>
      <c r="Q685" s="16">
        <f t="shared" si="273"/>
        <v>519</v>
      </c>
      <c r="R685" s="16">
        <f t="shared" si="274"/>
        <v>612</v>
      </c>
      <c r="S685" s="17">
        <f t="shared" si="263"/>
        <v>4.4991157807136171</v>
      </c>
      <c r="T685" s="17">
        <f t="shared" si="264"/>
        <v>5.3053157182981376</v>
      </c>
      <c r="U685" s="16">
        <f t="shared" si="265"/>
        <v>8.8421928638293679E-4</v>
      </c>
      <c r="V685" s="16">
        <f t="shared" si="266"/>
        <v>5.315718298137817E-3</v>
      </c>
      <c r="W685" s="16">
        <f t="shared" si="251"/>
        <v>4.9143681392169502E-3</v>
      </c>
      <c r="X685" s="16">
        <f t="shared" si="252"/>
        <v>4.0387499740429401E-4</v>
      </c>
      <c r="Y685" s="17">
        <f t="shared" si="267"/>
        <v>4.5104931418126561</v>
      </c>
      <c r="Z685" s="17">
        <f t="shared" si="268"/>
        <v>5.3182431366212439</v>
      </c>
      <c r="AA685" s="16">
        <f t="shared" si="269"/>
        <v>1.0493141812656148E-2</v>
      </c>
      <c r="AB685" s="16">
        <f t="shared" si="270"/>
        <v>1.8243136621244105E-2</v>
      </c>
      <c r="AC685" s="16">
        <f t="shared" si="253"/>
        <v>92.985612480148475</v>
      </c>
      <c r="AD685" s="17">
        <f t="shared" si="254"/>
        <v>4.5156782168101817</v>
      </c>
      <c r="AE685" s="17">
        <f t="shared" si="255"/>
        <v>5.3217265894870902</v>
      </c>
      <c r="AF685" s="16">
        <f t="shared" si="271"/>
        <v>1.5678216810181667E-2</v>
      </c>
      <c r="AG685" s="16">
        <f t="shared" si="272"/>
        <v>2.1726589487090386E-2</v>
      </c>
    </row>
    <row r="686" spans="1:33" x14ac:dyDescent="0.25">
      <c r="A686" s="11" t="s">
        <v>55</v>
      </c>
      <c r="B686" s="12">
        <v>50831</v>
      </c>
      <c r="C686" s="11">
        <v>19.2</v>
      </c>
      <c r="D686" s="27">
        <v>18.100000000000001</v>
      </c>
      <c r="E686" s="27">
        <v>20.5</v>
      </c>
      <c r="F686" s="11">
        <v>2009</v>
      </c>
      <c r="G686" s="11" t="s">
        <v>8</v>
      </c>
      <c r="H686" s="14" t="str">
        <f>VLOOKUP(A686,'Data Key'!$A$1:$B$500,2,FALSE)</f>
        <v>Vermont</v>
      </c>
      <c r="I686" s="14" t="str">
        <f t="shared" si="256"/>
        <v>VT-Vermont</v>
      </c>
      <c r="J686" s="15">
        <f t="shared" si="257"/>
        <v>976</v>
      </c>
      <c r="K686" s="15">
        <f t="shared" si="258"/>
        <v>49855</v>
      </c>
      <c r="L686" s="16">
        <f t="shared" si="250"/>
        <v>1.1929833423054072E-3</v>
      </c>
      <c r="M686" s="17">
        <f t="shared" si="259"/>
        <v>18.007898009625499</v>
      </c>
      <c r="N686" s="17">
        <f t="shared" si="260"/>
        <v>20.393864694236317</v>
      </c>
      <c r="O686" s="16">
        <f t="shared" si="261"/>
        <v>9.2101990374501952E-2</v>
      </c>
      <c r="P686" s="16">
        <f t="shared" si="262"/>
        <v>0.10613530576368291</v>
      </c>
      <c r="Q686" s="16">
        <f t="shared" si="273"/>
        <v>916</v>
      </c>
      <c r="R686" s="16">
        <f t="shared" si="274"/>
        <v>1037</v>
      </c>
      <c r="S686" s="17">
        <f t="shared" si="263"/>
        <v>18.020499301607288</v>
      </c>
      <c r="T686" s="17">
        <f t="shared" si="264"/>
        <v>20.400936436426591</v>
      </c>
      <c r="U686" s="16">
        <f t="shared" si="265"/>
        <v>7.9500698392713787E-2</v>
      </c>
      <c r="V686" s="16">
        <f t="shared" si="266"/>
        <v>9.9063563573409397E-2</v>
      </c>
      <c r="W686" s="16">
        <f t="shared" si="251"/>
        <v>1.9237214110375895E-2</v>
      </c>
      <c r="X686" s="16">
        <f t="shared" si="252"/>
        <v>1.1945968422409001E-3</v>
      </c>
      <c r="Y686" s="17">
        <f t="shared" si="267"/>
        <v>18.042617268134993</v>
      </c>
      <c r="Z686" s="17">
        <f t="shared" si="268"/>
        <v>20.431810952616797</v>
      </c>
      <c r="AA686" s="16">
        <f t="shared" si="269"/>
        <v>5.7382731865008196E-2</v>
      </c>
      <c r="AB686" s="16">
        <f t="shared" si="270"/>
        <v>6.8189047383203416E-2</v>
      </c>
      <c r="AC686" s="16">
        <f t="shared" si="253"/>
        <v>121.31144796766689</v>
      </c>
      <c r="AD686" s="17">
        <f t="shared" si="254"/>
        <v>18.053857926752045</v>
      </c>
      <c r="AE686" s="17">
        <f t="shared" si="255"/>
        <v>20.440241841530977</v>
      </c>
      <c r="AF686" s="16">
        <f t="shared" si="271"/>
        <v>4.6142073247956716E-2</v>
      </c>
      <c r="AG686" s="16">
        <f t="shared" si="272"/>
        <v>5.9758158469023215E-2</v>
      </c>
    </row>
    <row r="687" spans="1:33" x14ac:dyDescent="0.25">
      <c r="A687" s="11" t="s">
        <v>54</v>
      </c>
      <c r="B687" s="12">
        <v>413147</v>
      </c>
      <c r="C687" s="11">
        <v>7.7</v>
      </c>
      <c r="D687" s="27">
        <v>7.4</v>
      </c>
      <c r="E687" s="27">
        <v>7.9</v>
      </c>
      <c r="F687" s="11">
        <v>2009</v>
      </c>
      <c r="G687" s="11" t="s">
        <v>8</v>
      </c>
      <c r="H687" s="14" t="str">
        <f>VLOOKUP(A687,'Data Key'!$A$1:$B$500,2,FALSE)</f>
        <v>Virginia</v>
      </c>
      <c r="I687" s="14" t="str">
        <f t="shared" si="256"/>
        <v>VA-Virginia</v>
      </c>
      <c r="J687" s="15">
        <f t="shared" si="257"/>
        <v>3181</v>
      </c>
      <c r="K687" s="15">
        <f t="shared" si="258"/>
        <v>409966</v>
      </c>
      <c r="L687" s="16">
        <f t="shared" si="250"/>
        <v>2.6653051627729138E-4</v>
      </c>
      <c r="M687" s="17">
        <f t="shared" si="259"/>
        <v>7.4329081822973073</v>
      </c>
      <c r="N687" s="17">
        <f t="shared" si="260"/>
        <v>7.9659692148518912</v>
      </c>
      <c r="O687" s="16">
        <f t="shared" si="261"/>
        <v>3.2908182297306965E-2</v>
      </c>
      <c r="P687" s="16">
        <f t="shared" si="262"/>
        <v>6.5969214851890889E-2</v>
      </c>
      <c r="Q687" s="16">
        <f t="shared" si="273"/>
        <v>3072</v>
      </c>
      <c r="R687" s="16">
        <f t="shared" si="274"/>
        <v>3292</v>
      </c>
      <c r="S687" s="17">
        <f t="shared" si="263"/>
        <v>7.435610085514357</v>
      </c>
      <c r="T687" s="17">
        <f t="shared" si="264"/>
        <v>7.9681082036175983</v>
      </c>
      <c r="U687" s="16">
        <f t="shared" si="265"/>
        <v>3.5610085514356626E-2</v>
      </c>
      <c r="V687" s="16">
        <f t="shared" si="266"/>
        <v>6.8108203617597951E-2</v>
      </c>
      <c r="W687" s="16">
        <f t="shared" si="251"/>
        <v>7.7040160880988877E-3</v>
      </c>
      <c r="X687" s="16">
        <f t="shared" si="252"/>
        <v>2.6664716854691602E-4</v>
      </c>
      <c r="Y687" s="17">
        <f t="shared" si="267"/>
        <v>7.4373689195519717</v>
      </c>
      <c r="Z687" s="17">
        <f t="shared" si="268"/>
        <v>7.9706632566458033</v>
      </c>
      <c r="AA687" s="16">
        <f t="shared" si="269"/>
        <v>3.7368919551971302E-2</v>
      </c>
      <c r="AB687" s="16">
        <f t="shared" si="270"/>
        <v>7.0663256645802974E-2</v>
      </c>
      <c r="AC687" s="16">
        <f t="shared" si="253"/>
        <v>220.24889443032652</v>
      </c>
      <c r="AD687" s="17">
        <f t="shared" si="254"/>
        <v>7.438678501400326</v>
      </c>
      <c r="AE687" s="17">
        <f t="shared" si="255"/>
        <v>7.9717740982836238</v>
      </c>
      <c r="AF687" s="16">
        <f t="shared" si="271"/>
        <v>3.8678501400325693E-2</v>
      </c>
      <c r="AG687" s="16">
        <f t="shared" si="272"/>
        <v>7.1774098283623466E-2</v>
      </c>
    </row>
    <row r="688" spans="1:33" x14ac:dyDescent="0.25">
      <c r="A688" s="11" t="s">
        <v>39</v>
      </c>
      <c r="B688" s="12">
        <v>519657</v>
      </c>
      <c r="C688" s="11">
        <v>3.1</v>
      </c>
      <c r="D688" s="27">
        <v>2.9</v>
      </c>
      <c r="E688" s="27">
        <v>3.2</v>
      </c>
      <c r="F688" s="11">
        <v>2009</v>
      </c>
      <c r="G688" s="11" t="s">
        <v>8</v>
      </c>
      <c r="H688" s="14" t="str">
        <f>VLOOKUP(A688,'Data Key'!$A$1:$B$500,2,FALSE)</f>
        <v>Washington</v>
      </c>
      <c r="I688" s="14" t="str">
        <f t="shared" si="256"/>
        <v>WA-Washington</v>
      </c>
      <c r="J688" s="15">
        <f t="shared" si="257"/>
        <v>1611</v>
      </c>
      <c r="K688" s="15">
        <f t="shared" si="258"/>
        <v>518046</v>
      </c>
      <c r="L688" s="16">
        <f t="shared" si="250"/>
        <v>1.5114885127395946E-4</v>
      </c>
      <c r="M688" s="17">
        <f t="shared" si="259"/>
        <v>2.9489729598437586</v>
      </c>
      <c r="N688" s="17">
        <f t="shared" si="260"/>
        <v>3.2512706623916778</v>
      </c>
      <c r="O688" s="16">
        <f t="shared" si="261"/>
        <v>4.8972959843758712E-2</v>
      </c>
      <c r="P688" s="16">
        <f t="shared" si="262"/>
        <v>5.1270662391677657E-2</v>
      </c>
      <c r="Q688" s="16">
        <f t="shared" si="273"/>
        <v>1533</v>
      </c>
      <c r="R688" s="16">
        <f t="shared" si="274"/>
        <v>1690</v>
      </c>
      <c r="S688" s="17">
        <f t="shared" si="263"/>
        <v>2.9500228035030798</v>
      </c>
      <c r="T688" s="17">
        <f t="shared" si="264"/>
        <v>3.2521451649838258</v>
      </c>
      <c r="U688" s="16">
        <f t="shared" si="265"/>
        <v>5.002280350307986E-2</v>
      </c>
      <c r="V688" s="16">
        <f t="shared" si="266"/>
        <v>5.2145164983825598E-2</v>
      </c>
      <c r="W688" s="16">
        <f t="shared" si="251"/>
        <v>3.1037950153843933E-3</v>
      </c>
      <c r="X688" s="16">
        <f t="shared" si="252"/>
        <v>1.5128213162165379E-4</v>
      </c>
      <c r="Y688" s="17">
        <f t="shared" si="267"/>
        <v>2.9525128837627395</v>
      </c>
      <c r="Z688" s="17">
        <f t="shared" si="268"/>
        <v>3.2550771470060469</v>
      </c>
      <c r="AA688" s="16">
        <f t="shared" si="269"/>
        <v>5.2512883762739548E-2</v>
      </c>
      <c r="AB688" s="16">
        <f t="shared" si="270"/>
        <v>5.5077147006046712E-2</v>
      </c>
      <c r="AC688" s="16">
        <f t="shared" si="253"/>
        <v>157.11378241264956</v>
      </c>
      <c r="AD688" s="17">
        <f t="shared" si="254"/>
        <v>2.9535876397676373</v>
      </c>
      <c r="AE688" s="17">
        <f t="shared" si="255"/>
        <v>3.2559267230273856</v>
      </c>
      <c r="AF688" s="16">
        <f t="shared" si="271"/>
        <v>5.3587639767637363E-2</v>
      </c>
      <c r="AG688" s="16">
        <f t="shared" si="272"/>
        <v>5.5926723027385439E-2</v>
      </c>
    </row>
    <row r="689" spans="1:33" x14ac:dyDescent="0.25">
      <c r="A689" s="11" t="s">
        <v>16</v>
      </c>
      <c r="B689" s="12">
        <v>146409</v>
      </c>
      <c r="C689" s="11">
        <v>10.9</v>
      </c>
      <c r="D689" s="27">
        <v>10.4</v>
      </c>
      <c r="E689" s="27">
        <v>11.4</v>
      </c>
      <c r="F689" s="11">
        <v>2009</v>
      </c>
      <c r="G689" s="11" t="s">
        <v>8</v>
      </c>
      <c r="H689" s="14" t="str">
        <f>VLOOKUP(A689,'Data Key'!$A$1:$B$500,2,FALSE)</f>
        <v>West Virginia</v>
      </c>
      <c r="I689" s="14" t="str">
        <f t="shared" si="256"/>
        <v>WV-West Virginia</v>
      </c>
      <c r="J689" s="15">
        <f t="shared" si="257"/>
        <v>1596</v>
      </c>
      <c r="K689" s="15">
        <f t="shared" si="258"/>
        <v>144813</v>
      </c>
      <c r="L689" s="16">
        <f t="shared" si="250"/>
        <v>5.3188365973515564E-4</v>
      </c>
      <c r="M689" s="17">
        <f t="shared" si="259"/>
        <v>10.369085542977793</v>
      </c>
      <c r="N689" s="17">
        <f t="shared" si="260"/>
        <v>11.432852862448105</v>
      </c>
      <c r="O689" s="16">
        <f t="shared" si="261"/>
        <v>3.0914457022207742E-2</v>
      </c>
      <c r="P689" s="16">
        <f t="shared" si="262"/>
        <v>3.2852862448104148E-2</v>
      </c>
      <c r="Q689" s="16">
        <f t="shared" si="273"/>
        <v>1518</v>
      </c>
      <c r="R689" s="16">
        <f t="shared" si="274"/>
        <v>1674</v>
      </c>
      <c r="S689" s="17">
        <f t="shared" si="263"/>
        <v>10.368215068745775</v>
      </c>
      <c r="T689" s="17">
        <f t="shared" si="264"/>
        <v>11.433723336680123</v>
      </c>
      <c r="U689" s="16">
        <f t="shared" si="265"/>
        <v>3.1784931254225768E-2</v>
      </c>
      <c r="V689" s="16">
        <f t="shared" si="266"/>
        <v>3.3723336680122173E-2</v>
      </c>
      <c r="W689" s="16">
        <f t="shared" si="251"/>
        <v>1.091380177782951E-2</v>
      </c>
      <c r="X689" s="16">
        <f t="shared" si="252"/>
        <v>5.3234088419184882E-4</v>
      </c>
      <c r="Y689" s="17">
        <f t="shared" si="267"/>
        <v>10.38146089363766</v>
      </c>
      <c r="Z689" s="17">
        <f t="shared" si="268"/>
        <v>11.446142662021359</v>
      </c>
      <c r="AA689" s="16">
        <f t="shared" si="269"/>
        <v>1.8539106362339908E-2</v>
      </c>
      <c r="AB689" s="16">
        <f t="shared" si="270"/>
        <v>4.6142662021358305E-2</v>
      </c>
      <c r="AC689" s="16">
        <f t="shared" si="253"/>
        <v>155.76835522750656</v>
      </c>
      <c r="AD689" s="17">
        <f t="shared" si="254"/>
        <v>10.385267689953631</v>
      </c>
      <c r="AE689" s="17">
        <f t="shared" si="255"/>
        <v>11.44916586770546</v>
      </c>
      <c r="AF689" s="16">
        <f t="shared" si="271"/>
        <v>1.4732310046369435E-2</v>
      </c>
      <c r="AG689" s="16">
        <f t="shared" si="272"/>
        <v>4.9165867705459831E-2</v>
      </c>
    </row>
    <row r="690" spans="1:33" x14ac:dyDescent="0.25">
      <c r="A690" s="11" t="s">
        <v>24</v>
      </c>
      <c r="B690" s="12">
        <v>367548</v>
      </c>
      <c r="C690" s="11">
        <v>5.3</v>
      </c>
      <c r="D690" s="27">
        <v>5</v>
      </c>
      <c r="E690" s="27">
        <v>5.5</v>
      </c>
      <c r="F690" s="11">
        <v>2009</v>
      </c>
      <c r="G690" s="11" t="s">
        <v>8</v>
      </c>
      <c r="H690" s="14" t="str">
        <f>VLOOKUP(A690,'Data Key'!$A$1:$B$500,2,FALSE)</f>
        <v>Wisconsin</v>
      </c>
      <c r="I690" s="14" t="str">
        <f t="shared" si="256"/>
        <v>WI-Wisconsin</v>
      </c>
      <c r="J690" s="15">
        <f t="shared" si="257"/>
        <v>1948</v>
      </c>
      <c r="K690" s="15">
        <f t="shared" si="258"/>
        <v>365600</v>
      </c>
      <c r="L690" s="16">
        <f t="shared" si="250"/>
        <v>2.3473322467678571E-4</v>
      </c>
      <c r="M690" s="17">
        <f t="shared" si="259"/>
        <v>5.0652548040976866</v>
      </c>
      <c r="N690" s="17">
        <f t="shared" si="260"/>
        <v>5.5347212534512584</v>
      </c>
      <c r="O690" s="16">
        <f t="shared" si="261"/>
        <v>6.5254804097686581E-2</v>
      </c>
      <c r="P690" s="16">
        <f t="shared" si="262"/>
        <v>3.4721253451258427E-2</v>
      </c>
      <c r="Q690" s="16">
        <f t="shared" si="273"/>
        <v>1862</v>
      </c>
      <c r="R690" s="16">
        <f t="shared" si="274"/>
        <v>2035</v>
      </c>
      <c r="S690" s="17">
        <f t="shared" si="263"/>
        <v>5.0660049843829924</v>
      </c>
      <c r="T690" s="17">
        <f t="shared" si="264"/>
        <v>5.536691806240273</v>
      </c>
      <c r="U690" s="16">
        <f t="shared" si="265"/>
        <v>6.6004984382992404E-2</v>
      </c>
      <c r="V690" s="16">
        <f t="shared" si="266"/>
        <v>3.6691806240273017E-2</v>
      </c>
      <c r="W690" s="16">
        <f t="shared" si="251"/>
        <v>5.3051583734992922E-3</v>
      </c>
      <c r="X690" s="16">
        <f t="shared" si="252"/>
        <v>2.3490276169026855E-4</v>
      </c>
      <c r="Y690" s="17">
        <f t="shared" si="267"/>
        <v>5.0702556118090234</v>
      </c>
      <c r="Z690" s="17">
        <f t="shared" si="268"/>
        <v>5.5400611351895606</v>
      </c>
      <c r="AA690" s="16">
        <f t="shared" si="269"/>
        <v>7.0255611809023399E-2</v>
      </c>
      <c r="AB690" s="16">
        <f t="shared" si="270"/>
        <v>4.0061135189560559E-2</v>
      </c>
      <c r="AC690" s="16">
        <f t="shared" si="253"/>
        <v>172.572187144704</v>
      </c>
      <c r="AD690" s="17">
        <f t="shared" si="254"/>
        <v>5.0717597507856498</v>
      </c>
      <c r="AE690" s="17">
        <f t="shared" si="255"/>
        <v>5.5412777008515821</v>
      </c>
      <c r="AF690" s="16">
        <f t="shared" si="271"/>
        <v>7.1759750785649778E-2</v>
      </c>
      <c r="AG690" s="16">
        <f t="shared" si="272"/>
        <v>4.1277700851582111E-2</v>
      </c>
    </row>
    <row r="691" spans="1:33" x14ac:dyDescent="0.25">
      <c r="A691" s="11" t="s">
        <v>40</v>
      </c>
      <c r="B691" s="12">
        <v>36620</v>
      </c>
      <c r="C691" s="11">
        <v>7.6</v>
      </c>
      <c r="D691" s="27">
        <v>6.8</v>
      </c>
      <c r="E691" s="27">
        <v>8.6</v>
      </c>
      <c r="F691" s="11">
        <v>2009</v>
      </c>
      <c r="G691" s="11" t="s">
        <v>8</v>
      </c>
      <c r="H691" s="14" t="str">
        <f>VLOOKUP(A691,'Data Key'!$A$1:$B$500,2,FALSE)</f>
        <v>Wyoming</v>
      </c>
      <c r="I691" s="14" t="str">
        <f t="shared" si="256"/>
        <v>WY-Wyoming</v>
      </c>
      <c r="J691" s="15">
        <f t="shared" si="257"/>
        <v>278</v>
      </c>
      <c r="K691" s="15">
        <f t="shared" si="258"/>
        <v>36342</v>
      </c>
      <c r="L691" s="16">
        <f t="shared" si="250"/>
        <v>8.889910548348759E-4</v>
      </c>
      <c r="M691" s="17">
        <f t="shared" si="259"/>
        <v>6.7024890107030819</v>
      </c>
      <c r="N691" s="17">
        <f t="shared" si="260"/>
        <v>8.4804711203728331</v>
      </c>
      <c r="O691" s="16">
        <f t="shared" si="261"/>
        <v>9.7510989296917927E-2</v>
      </c>
      <c r="P691" s="16">
        <f t="shared" si="262"/>
        <v>0.11952887962716652</v>
      </c>
      <c r="Q691" s="16">
        <f t="shared" si="273"/>
        <v>246</v>
      </c>
      <c r="R691" s="16">
        <f t="shared" si="274"/>
        <v>311</v>
      </c>
      <c r="S691" s="17">
        <f t="shared" si="263"/>
        <v>6.7176406335335885</v>
      </c>
      <c r="T691" s="17">
        <f t="shared" si="264"/>
        <v>8.4926269797924636</v>
      </c>
      <c r="U691" s="16">
        <f t="shared" si="265"/>
        <v>8.2359366466411288E-2</v>
      </c>
      <c r="V691" s="16">
        <f t="shared" si="266"/>
        <v>0.10737302020753603</v>
      </c>
      <c r="W691" s="16">
        <f t="shared" si="251"/>
        <v>7.6431285812845655E-3</v>
      </c>
      <c r="X691" s="16">
        <f t="shared" si="252"/>
        <v>8.9343386379943314E-4</v>
      </c>
      <c r="Y691" s="17">
        <f t="shared" si="267"/>
        <v>6.7496947174851325</v>
      </c>
      <c r="Z691" s="17">
        <f t="shared" si="268"/>
        <v>8.5365624450839981</v>
      </c>
      <c r="AA691" s="16">
        <f t="shared" si="269"/>
        <v>5.0305282514867322E-2</v>
      </c>
      <c r="AB691" s="16">
        <f t="shared" si="270"/>
        <v>6.3437554916001559E-2</v>
      </c>
      <c r="AC691" s="16">
        <f t="shared" si="253"/>
        <v>65.16489928796517</v>
      </c>
      <c r="AD691" s="17">
        <f t="shared" si="254"/>
        <v>6.7671295498870645</v>
      </c>
      <c r="AE691" s="17">
        <f t="shared" si="255"/>
        <v>8.5464322306622531</v>
      </c>
      <c r="AF691" s="16">
        <f t="shared" si="271"/>
        <v>3.2870450112935323E-2</v>
      </c>
      <c r="AG691" s="16">
        <f t="shared" si="272"/>
        <v>5.356776933774654E-2</v>
      </c>
    </row>
    <row r="692" spans="1:33" x14ac:dyDescent="0.25">
      <c r="A692" s="11" t="s">
        <v>17</v>
      </c>
      <c r="B692" s="12">
        <v>389115</v>
      </c>
      <c r="C692" s="11">
        <v>17.2</v>
      </c>
      <c r="D692" s="27">
        <v>16.8</v>
      </c>
      <c r="E692" s="27">
        <v>17.600000000000001</v>
      </c>
      <c r="F692" s="11">
        <v>2010</v>
      </c>
      <c r="G692" s="11" t="s">
        <v>8</v>
      </c>
      <c r="H692" s="14" t="str">
        <f>VLOOKUP(A692,'Data Key'!$A$1:$B$500,2,FALSE)</f>
        <v>Alabama</v>
      </c>
      <c r="I692" s="14" t="str">
        <f t="shared" si="256"/>
        <v>AL-Alabama</v>
      </c>
      <c r="J692" s="15">
        <f t="shared" si="257"/>
        <v>6693</v>
      </c>
      <c r="K692" s="15">
        <f t="shared" si="258"/>
        <v>382422</v>
      </c>
      <c r="L692" s="16">
        <f t="shared" si="250"/>
        <v>4.085196758354805E-4</v>
      </c>
      <c r="M692" s="17">
        <f t="shared" si="259"/>
        <v>16.792050849587593</v>
      </c>
      <c r="N692" s="17">
        <f t="shared" si="260"/>
        <v>17.609090201258557</v>
      </c>
      <c r="O692" s="16">
        <f t="shared" si="261"/>
        <v>7.949150412407846E-3</v>
      </c>
      <c r="P692" s="16">
        <f t="shared" si="262"/>
        <v>9.0902012585551972E-3</v>
      </c>
      <c r="Q692" s="16">
        <f t="shared" si="273"/>
        <v>6534</v>
      </c>
      <c r="R692" s="16">
        <f t="shared" si="274"/>
        <v>6852</v>
      </c>
      <c r="S692" s="17">
        <f t="shared" si="263"/>
        <v>16.791950965652827</v>
      </c>
      <c r="T692" s="17">
        <f t="shared" si="264"/>
        <v>17.609190085193323</v>
      </c>
      <c r="U692" s="16">
        <f t="shared" si="265"/>
        <v>8.0490343471737447E-3</v>
      </c>
      <c r="V692" s="16">
        <f t="shared" si="266"/>
        <v>9.1900851933210959E-3</v>
      </c>
      <c r="W692" s="16">
        <f t="shared" si="251"/>
        <v>1.7205336817695194E-2</v>
      </c>
      <c r="X692" s="16">
        <f t="shared" si="252"/>
        <v>4.0860106453990378E-4</v>
      </c>
      <c r="Y692" s="17">
        <f t="shared" si="267"/>
        <v>16.796735753155293</v>
      </c>
      <c r="Z692" s="17">
        <f t="shared" si="268"/>
        <v>17.613937882235096</v>
      </c>
      <c r="AA692" s="16">
        <f t="shared" si="269"/>
        <v>3.2642468447079409E-3</v>
      </c>
      <c r="AB692" s="16">
        <f t="shared" si="270"/>
        <v>1.3937882235094179E-2</v>
      </c>
      <c r="AC692" s="16">
        <f t="shared" si="253"/>
        <v>317.93380795512007</v>
      </c>
      <c r="AD692" s="17">
        <f t="shared" si="254"/>
        <v>16.798091300147238</v>
      </c>
      <c r="AE692" s="17">
        <f t="shared" si="255"/>
        <v>17.615152244210428</v>
      </c>
      <c r="AF692" s="16">
        <f t="shared" si="271"/>
        <v>1.908699852762652E-3</v>
      </c>
      <c r="AG692" s="16">
        <f t="shared" si="272"/>
        <v>1.5152244210426602E-2</v>
      </c>
    </row>
    <row r="693" spans="1:33" x14ac:dyDescent="0.25">
      <c r="A693" s="11" t="s">
        <v>41</v>
      </c>
      <c r="B693" s="12">
        <v>62444</v>
      </c>
      <c r="C693" s="11">
        <v>9</v>
      </c>
      <c r="D693" s="27">
        <v>8.3000000000000007</v>
      </c>
      <c r="E693" s="27">
        <v>9.8000000000000007</v>
      </c>
      <c r="F693" s="11">
        <v>2010</v>
      </c>
      <c r="G693" s="11" t="s">
        <v>8</v>
      </c>
      <c r="H693" s="14" t="str">
        <f>VLOOKUP(A693,'Data Key'!$A$1:$B$500,2,FALSE)</f>
        <v>Alaska</v>
      </c>
      <c r="I693" s="14" t="str">
        <f t="shared" si="256"/>
        <v>AK-Alaska</v>
      </c>
      <c r="J693" s="15">
        <f t="shared" si="257"/>
        <v>562</v>
      </c>
      <c r="K693" s="15">
        <f t="shared" si="258"/>
        <v>61882</v>
      </c>
      <c r="L693" s="16">
        <f t="shared" si="250"/>
        <v>7.4073411521188772E-4</v>
      </c>
      <c r="M693" s="17">
        <f t="shared" si="259"/>
        <v>8.2593299421835376</v>
      </c>
      <c r="N693" s="17">
        <f t="shared" si="260"/>
        <v>9.7407981726073132</v>
      </c>
      <c r="O693" s="16">
        <f t="shared" si="261"/>
        <v>4.0670057816463157E-2</v>
      </c>
      <c r="P693" s="16">
        <f t="shared" si="262"/>
        <v>5.9201827392687534E-2</v>
      </c>
      <c r="Q693" s="16">
        <f t="shared" si="273"/>
        <v>516</v>
      </c>
      <c r="R693" s="16">
        <f t="shared" si="274"/>
        <v>609</v>
      </c>
      <c r="S693" s="17">
        <f t="shared" si="263"/>
        <v>8.2634040099929535</v>
      </c>
      <c r="T693" s="17">
        <f t="shared" si="264"/>
        <v>9.7527384536544748</v>
      </c>
      <c r="U693" s="16">
        <f t="shared" si="265"/>
        <v>3.6595990007047163E-2</v>
      </c>
      <c r="V693" s="16">
        <f t="shared" si="266"/>
        <v>4.7261546345525929E-2</v>
      </c>
      <c r="W693" s="16">
        <f t="shared" si="251"/>
        <v>9.0302677600507166E-3</v>
      </c>
      <c r="X693" s="16">
        <f t="shared" si="252"/>
        <v>7.4255632765874672E-4</v>
      </c>
      <c r="Y693" s="17">
        <f t="shared" si="267"/>
        <v>8.2877114323919692</v>
      </c>
      <c r="Z693" s="17">
        <f t="shared" si="268"/>
        <v>9.7728240877094645</v>
      </c>
      <c r="AA693" s="16">
        <f t="shared" si="269"/>
        <v>1.2288567608031542E-2</v>
      </c>
      <c r="AB693" s="16">
        <f t="shared" si="270"/>
        <v>2.7175912290536175E-2</v>
      </c>
      <c r="AC693" s="16">
        <f t="shared" si="253"/>
        <v>92.547774695554821</v>
      </c>
      <c r="AD693" s="17">
        <f t="shared" si="254"/>
        <v>8.2972738521994476</v>
      </c>
      <c r="AE693" s="17">
        <f t="shared" si="255"/>
        <v>9.7792750316410562</v>
      </c>
      <c r="AF693" s="16">
        <f t="shared" si="271"/>
        <v>2.7261478005531359E-3</v>
      </c>
      <c r="AG693" s="16">
        <f t="shared" si="272"/>
        <v>2.0724968358944551E-2</v>
      </c>
    </row>
    <row r="694" spans="1:33" x14ac:dyDescent="0.25">
      <c r="A694" s="11" t="s">
        <v>11</v>
      </c>
      <c r="B694" s="12">
        <v>526254</v>
      </c>
      <c r="C694" s="11">
        <v>11.3</v>
      </c>
      <c r="D694" s="27">
        <v>11</v>
      </c>
      <c r="E694" s="27">
        <v>11.6</v>
      </c>
      <c r="F694" s="11">
        <v>2010</v>
      </c>
      <c r="G694" s="11" t="s">
        <v>8</v>
      </c>
      <c r="H694" s="14" t="str">
        <f>VLOOKUP(A694,'Data Key'!$A$1:$B$500,2,FALSE)</f>
        <v>Arizona</v>
      </c>
      <c r="I694" s="14" t="str">
        <f t="shared" si="256"/>
        <v>AZ-Arizona</v>
      </c>
      <c r="J694" s="15">
        <f t="shared" si="257"/>
        <v>5947</v>
      </c>
      <c r="K694" s="15">
        <f t="shared" si="258"/>
        <v>520307</v>
      </c>
      <c r="L694" s="16">
        <f t="shared" si="250"/>
        <v>2.8558393925677295E-4</v>
      </c>
      <c r="M694" s="17">
        <f t="shared" si="259"/>
        <v>11.015042754317053</v>
      </c>
      <c r="N694" s="17">
        <f t="shared" si="260"/>
        <v>11.5862106328306</v>
      </c>
      <c r="O694" s="16">
        <f t="shared" si="261"/>
        <v>1.5042754317052598E-2</v>
      </c>
      <c r="P694" s="16">
        <f t="shared" si="262"/>
        <v>1.3789367169399824E-2</v>
      </c>
      <c r="Q694" s="16">
        <f t="shared" si="273"/>
        <v>5797</v>
      </c>
      <c r="R694" s="16">
        <f t="shared" si="274"/>
        <v>6097</v>
      </c>
      <c r="S694" s="17">
        <f t="shared" si="263"/>
        <v>11.015593230645278</v>
      </c>
      <c r="T694" s="17">
        <f t="shared" si="264"/>
        <v>11.585660156502373</v>
      </c>
      <c r="U694" s="16">
        <f t="shared" si="265"/>
        <v>1.5593230645277956E-2</v>
      </c>
      <c r="V694" s="16">
        <f t="shared" si="266"/>
        <v>1.4339843497626958E-2</v>
      </c>
      <c r="W694" s="16">
        <f t="shared" si="251"/>
        <v>1.1304193991522398E-2</v>
      </c>
      <c r="X694" s="16">
        <f t="shared" si="252"/>
        <v>2.8564972884035565E-4</v>
      </c>
      <c r="Y694" s="17">
        <f t="shared" si="267"/>
        <v>11.018544262682044</v>
      </c>
      <c r="Z694" s="17">
        <f t="shared" si="268"/>
        <v>11.589843720362753</v>
      </c>
      <c r="AA694" s="16">
        <f t="shared" si="269"/>
        <v>1.8544262682043566E-2</v>
      </c>
      <c r="AB694" s="16">
        <f t="shared" si="270"/>
        <v>1.0156279637246968E-2</v>
      </c>
      <c r="AC694" s="16">
        <f t="shared" si="253"/>
        <v>300.59143642176508</v>
      </c>
      <c r="AD694" s="17">
        <f t="shared" si="254"/>
        <v>11.019550787355332</v>
      </c>
      <c r="AE694" s="17">
        <f t="shared" si="255"/>
        <v>11.59073740490483</v>
      </c>
      <c r="AF694" s="16">
        <f t="shared" si="271"/>
        <v>1.9550787355331778E-2</v>
      </c>
      <c r="AG694" s="16">
        <f t="shared" si="272"/>
        <v>9.262595095169246E-3</v>
      </c>
    </row>
    <row r="695" spans="1:33" x14ac:dyDescent="0.25">
      <c r="A695" s="11" t="s">
        <v>18</v>
      </c>
      <c r="B695" s="12">
        <v>345509</v>
      </c>
      <c r="C695" s="11">
        <v>6.5</v>
      </c>
      <c r="D695" s="27">
        <v>6.2</v>
      </c>
      <c r="E695" s="27">
        <v>6.8</v>
      </c>
      <c r="F695" s="11">
        <v>2010</v>
      </c>
      <c r="G695" s="11" t="s">
        <v>8</v>
      </c>
      <c r="H695" s="14" t="str">
        <f>VLOOKUP(A695,'Data Key'!$A$1:$B$500,2,FALSE)</f>
        <v>Arkansas</v>
      </c>
      <c r="I695" s="14" t="str">
        <f t="shared" si="256"/>
        <v>AR-Arkansas</v>
      </c>
      <c r="J695" s="15">
        <f t="shared" si="257"/>
        <v>2246</v>
      </c>
      <c r="K695" s="15">
        <f t="shared" si="258"/>
        <v>343263</v>
      </c>
      <c r="L695" s="16">
        <f t="shared" si="250"/>
        <v>2.6796459537172749E-4</v>
      </c>
      <c r="M695" s="17">
        <f t="shared" si="259"/>
        <v>6.2325896593654857</v>
      </c>
      <c r="N695" s="17">
        <f t="shared" si="260"/>
        <v>6.7685188501089408</v>
      </c>
      <c r="O695" s="16">
        <f t="shared" si="261"/>
        <v>3.2589659365485524E-2</v>
      </c>
      <c r="P695" s="16">
        <f t="shared" si="262"/>
        <v>3.148114989105899E-2</v>
      </c>
      <c r="Q695" s="16">
        <f t="shared" si="273"/>
        <v>2154</v>
      </c>
      <c r="R695" s="16">
        <f t="shared" si="274"/>
        <v>2339</v>
      </c>
      <c r="S695" s="17">
        <f t="shared" si="263"/>
        <v>6.2342804384256274</v>
      </c>
      <c r="T695" s="17">
        <f t="shared" si="264"/>
        <v>6.7697223516608833</v>
      </c>
      <c r="U695" s="16">
        <f t="shared" si="265"/>
        <v>3.4280438425627224E-2</v>
      </c>
      <c r="V695" s="16">
        <f t="shared" si="266"/>
        <v>3.0277648339116503E-2</v>
      </c>
      <c r="W695" s="16">
        <f t="shared" si="251"/>
        <v>6.5060410487760732E-3</v>
      </c>
      <c r="X695" s="16">
        <f t="shared" si="252"/>
        <v>2.6813157172746687E-4</v>
      </c>
      <c r="Y695" s="17">
        <f t="shared" si="267"/>
        <v>6.2379094770486061</v>
      </c>
      <c r="Z695" s="17">
        <f t="shared" si="268"/>
        <v>6.7741726205035402</v>
      </c>
      <c r="AA695" s="16">
        <f t="shared" si="269"/>
        <v>3.7909477048605922E-2</v>
      </c>
      <c r="AB695" s="16">
        <f t="shared" si="270"/>
        <v>2.5827379496459635E-2</v>
      </c>
      <c r="AC695" s="16">
        <f t="shared" si="253"/>
        <v>185.18772867316483</v>
      </c>
      <c r="AD695" s="17">
        <f t="shared" si="254"/>
        <v>6.2394985262239606</v>
      </c>
      <c r="AE695" s="17">
        <f t="shared" si="255"/>
        <v>6.7754778197612646</v>
      </c>
      <c r="AF695" s="16">
        <f t="shared" si="271"/>
        <v>3.949852622396044E-2</v>
      </c>
      <c r="AG695" s="16">
        <f t="shared" si="272"/>
        <v>2.4522180238735203E-2</v>
      </c>
    </row>
    <row r="696" spans="1:33" x14ac:dyDescent="0.25">
      <c r="A696" s="11" t="s">
        <v>42</v>
      </c>
      <c r="B696" s="12">
        <v>3086090</v>
      </c>
      <c r="C696" s="11">
        <v>4.7</v>
      </c>
      <c r="D696" s="27">
        <v>4.5999999999999996</v>
      </c>
      <c r="E696" s="27">
        <v>4.8</v>
      </c>
      <c r="F696" s="11">
        <v>2010</v>
      </c>
      <c r="G696" s="11" t="s">
        <v>8</v>
      </c>
      <c r="H696" s="14" t="str">
        <f>VLOOKUP(A696,'Data Key'!$A$1:$B$500,2,FALSE)</f>
        <v>California</v>
      </c>
      <c r="I696" s="14" t="str">
        <f t="shared" si="256"/>
        <v>CA-California</v>
      </c>
      <c r="J696" s="15">
        <f t="shared" si="257"/>
        <v>14505</v>
      </c>
      <c r="K696" s="15">
        <f t="shared" si="258"/>
        <v>3071585</v>
      </c>
      <c r="L696" s="16">
        <f t="shared" si="250"/>
        <v>7.6308926791269965E-5</v>
      </c>
      <c r="M696" s="17">
        <f t="shared" si="259"/>
        <v>4.6238132342604166</v>
      </c>
      <c r="N696" s="17">
        <f t="shared" si="260"/>
        <v>4.7764310878429574</v>
      </c>
      <c r="O696" s="16">
        <f t="shared" si="261"/>
        <v>2.3813234260416927E-2</v>
      </c>
      <c r="P696" s="16">
        <f t="shared" si="262"/>
        <v>2.3568912157042377E-2</v>
      </c>
      <c r="Q696" s="16">
        <f t="shared" si="273"/>
        <v>14270</v>
      </c>
      <c r="R696" s="16">
        <f t="shared" si="274"/>
        <v>14741</v>
      </c>
      <c r="S696" s="17">
        <f t="shared" si="263"/>
        <v>4.6239740253848725</v>
      </c>
      <c r="T696" s="17">
        <f t="shared" si="264"/>
        <v>4.7765943313383605</v>
      </c>
      <c r="U696" s="16">
        <f t="shared" si="265"/>
        <v>2.397402538487281E-2</v>
      </c>
      <c r="V696" s="16">
        <f t="shared" si="266"/>
        <v>2.3405668661639289E-2</v>
      </c>
      <c r="W696" s="16">
        <f t="shared" si="251"/>
        <v>4.7007386925579731E-3</v>
      </c>
      <c r="X696" s="16">
        <f t="shared" si="252"/>
        <v>7.6316350748605784E-5</v>
      </c>
      <c r="Y696" s="17">
        <f t="shared" si="267"/>
        <v>4.6244223418093675</v>
      </c>
      <c r="Z696" s="17">
        <f t="shared" si="268"/>
        <v>4.7770550433065786</v>
      </c>
      <c r="AA696" s="16">
        <f t="shared" si="269"/>
        <v>2.4422341809367865E-2</v>
      </c>
      <c r="AB696" s="16">
        <f t="shared" si="270"/>
        <v>2.2944956693421226E-2</v>
      </c>
      <c r="AC696" s="16">
        <f t="shared" si="253"/>
        <v>471.00001792556156</v>
      </c>
      <c r="AD696" s="17">
        <f t="shared" si="254"/>
        <v>4.6245906487733759</v>
      </c>
      <c r="AE696" s="17">
        <f t="shared" si="255"/>
        <v>4.7772107705590816</v>
      </c>
      <c r="AF696" s="16">
        <f t="shared" si="271"/>
        <v>2.4590648773376245E-2</v>
      </c>
      <c r="AG696" s="16">
        <f t="shared" si="272"/>
        <v>2.2789229440918213E-2</v>
      </c>
    </row>
    <row r="697" spans="1:33" x14ac:dyDescent="0.25">
      <c r="A697" s="11" t="s">
        <v>19</v>
      </c>
      <c r="B697" s="12">
        <v>282212</v>
      </c>
      <c r="C697" s="11">
        <v>5.7</v>
      </c>
      <c r="D697" s="27">
        <v>5.5</v>
      </c>
      <c r="E697" s="27">
        <v>6</v>
      </c>
      <c r="F697" s="11">
        <v>2010</v>
      </c>
      <c r="G697" s="11" t="s">
        <v>8</v>
      </c>
      <c r="H697" s="14" t="str">
        <f>VLOOKUP(A697,'Data Key'!$A$1:$B$500,2,FALSE)</f>
        <v>Colorado</v>
      </c>
      <c r="I697" s="14" t="str">
        <f t="shared" si="256"/>
        <v>CO-Colorado</v>
      </c>
      <c r="J697" s="15">
        <f t="shared" si="257"/>
        <v>1609</v>
      </c>
      <c r="K697" s="15">
        <f t="shared" si="258"/>
        <v>280603</v>
      </c>
      <c r="L697" s="16">
        <f t="shared" si="250"/>
        <v>2.7778516786738222E-4</v>
      </c>
      <c r="M697" s="17">
        <f t="shared" si="259"/>
        <v>5.423602441447601</v>
      </c>
      <c r="N697" s="17">
        <f t="shared" si="260"/>
        <v>5.9791727771823657</v>
      </c>
      <c r="O697" s="16">
        <f t="shared" si="261"/>
        <v>7.6397558552399047E-2</v>
      </c>
      <c r="P697" s="16">
        <f t="shared" si="262"/>
        <v>2.0827222817634272E-2</v>
      </c>
      <c r="Q697" s="16">
        <f t="shared" si="273"/>
        <v>1531</v>
      </c>
      <c r="R697" s="16">
        <f t="shared" si="274"/>
        <v>1687</v>
      </c>
      <c r="S697" s="17">
        <f t="shared" si="263"/>
        <v>5.4249996456564569</v>
      </c>
      <c r="T697" s="17">
        <f t="shared" si="264"/>
        <v>5.9777755729735089</v>
      </c>
      <c r="U697" s="16">
        <f t="shared" si="265"/>
        <v>7.500035434354313E-2</v>
      </c>
      <c r="V697" s="16">
        <f t="shared" si="266"/>
        <v>2.2224427026491078E-2</v>
      </c>
      <c r="W697" s="16">
        <f t="shared" si="251"/>
        <v>5.7081158913093958E-3</v>
      </c>
      <c r="X697" s="16">
        <f t="shared" si="252"/>
        <v>2.7802761846093034E-4</v>
      </c>
      <c r="Y697" s="17">
        <f t="shared" si="267"/>
        <v>5.4300882728484652</v>
      </c>
      <c r="Z697" s="17">
        <f t="shared" si="268"/>
        <v>5.9861435097703257</v>
      </c>
      <c r="AA697" s="16">
        <f t="shared" si="269"/>
        <v>6.9911727151534819E-2</v>
      </c>
      <c r="AB697" s="16">
        <f t="shared" si="270"/>
        <v>1.3856490229674279E-2</v>
      </c>
      <c r="AC697" s="16">
        <f t="shared" si="253"/>
        <v>156.81145193933136</v>
      </c>
      <c r="AD697" s="17">
        <f t="shared" si="254"/>
        <v>5.4320657391742149</v>
      </c>
      <c r="AE697" s="17">
        <f t="shared" si="255"/>
        <v>5.9877094306436476</v>
      </c>
      <c r="AF697" s="16">
        <f t="shared" si="271"/>
        <v>6.7934260825785131E-2</v>
      </c>
      <c r="AG697" s="16">
        <f t="shared" si="272"/>
        <v>1.2290569356352421E-2</v>
      </c>
    </row>
    <row r="698" spans="1:33" x14ac:dyDescent="0.25">
      <c r="A698" s="11" t="s">
        <v>31</v>
      </c>
      <c r="B698" s="12">
        <v>222605</v>
      </c>
      <c r="C698" s="11">
        <v>6.6</v>
      </c>
      <c r="D698" s="27">
        <v>6.3</v>
      </c>
      <c r="E698" s="27">
        <v>7</v>
      </c>
      <c r="F698" s="11">
        <v>2010</v>
      </c>
      <c r="G698" s="11" t="s">
        <v>8</v>
      </c>
      <c r="H698" s="14" t="str">
        <f>VLOOKUP(A698,'Data Key'!$A$1:$B$500,2,FALSE)</f>
        <v>Connecticut</v>
      </c>
      <c r="I698" s="14" t="str">
        <f t="shared" si="256"/>
        <v>CT-Connecticut</v>
      </c>
      <c r="J698" s="15">
        <f t="shared" si="257"/>
        <v>1469</v>
      </c>
      <c r="K698" s="15">
        <f t="shared" si="258"/>
        <v>221136</v>
      </c>
      <c r="L698" s="16">
        <f t="shared" si="250"/>
        <v>3.3634605741622277E-4</v>
      </c>
      <c r="M698" s="17">
        <f t="shared" si="259"/>
        <v>6.2627869360026134</v>
      </c>
      <c r="N698" s="17">
        <f t="shared" si="260"/>
        <v>6.9354790508350579</v>
      </c>
      <c r="O698" s="16">
        <f t="shared" si="261"/>
        <v>3.7213063997386442E-2</v>
      </c>
      <c r="P698" s="16">
        <f t="shared" si="262"/>
        <v>6.452094916494211E-2</v>
      </c>
      <c r="Q698" s="16">
        <f t="shared" si="273"/>
        <v>1395</v>
      </c>
      <c r="R698" s="16">
        <f t="shared" si="274"/>
        <v>1545</v>
      </c>
      <c r="S698" s="17">
        <f t="shared" si="263"/>
        <v>6.2667055996046805</v>
      </c>
      <c r="T698" s="17">
        <f t="shared" si="264"/>
        <v>6.9405449113901305</v>
      </c>
      <c r="U698" s="16">
        <f t="shared" si="265"/>
        <v>3.3294400395319279E-2</v>
      </c>
      <c r="V698" s="16">
        <f t="shared" si="266"/>
        <v>5.9455088609869478E-2</v>
      </c>
      <c r="W698" s="16">
        <f t="shared" si="251"/>
        <v>6.6076473861998216E-3</v>
      </c>
      <c r="X698" s="16">
        <f t="shared" si="252"/>
        <v>3.3666630218966376E-4</v>
      </c>
      <c r="Y698" s="17">
        <f t="shared" si="267"/>
        <v>6.2709810840101579</v>
      </c>
      <c r="Z698" s="17">
        <f t="shared" si="268"/>
        <v>6.944313688389486</v>
      </c>
      <c r="AA698" s="16">
        <f t="shared" si="269"/>
        <v>2.9018915989841965E-2</v>
      </c>
      <c r="AB698" s="16">
        <f t="shared" si="270"/>
        <v>5.5686311610513961E-2</v>
      </c>
      <c r="AC698" s="16">
        <f t="shared" si="253"/>
        <v>149.76858466845198</v>
      </c>
      <c r="AD698" s="17">
        <f t="shared" si="254"/>
        <v>6.273499416843511</v>
      </c>
      <c r="AE698" s="17">
        <f t="shared" si="255"/>
        <v>6.9462875401137945</v>
      </c>
      <c r="AF698" s="16">
        <f t="shared" si="271"/>
        <v>2.6500583156488844E-2</v>
      </c>
      <c r="AG698" s="16">
        <f t="shared" si="272"/>
        <v>5.3712459886205544E-2</v>
      </c>
    </row>
    <row r="699" spans="1:33" x14ac:dyDescent="0.25">
      <c r="A699" s="11" t="s">
        <v>43</v>
      </c>
      <c r="B699" s="12">
        <v>68633</v>
      </c>
      <c r="C699" s="11">
        <v>5.4</v>
      </c>
      <c r="D699" s="27">
        <v>4.9000000000000004</v>
      </c>
      <c r="E699" s="27">
        <v>6</v>
      </c>
      <c r="F699" s="11">
        <v>2010</v>
      </c>
      <c r="G699" s="11" t="s">
        <v>8</v>
      </c>
      <c r="H699" s="14" t="str">
        <f>VLOOKUP(A699,'Data Key'!$A$1:$B$500,2,FALSE)</f>
        <v>Delaware</v>
      </c>
      <c r="I699" s="14" t="str">
        <f t="shared" si="256"/>
        <v>DE-Delaware</v>
      </c>
      <c r="J699" s="15">
        <f t="shared" si="257"/>
        <v>371</v>
      </c>
      <c r="K699" s="15">
        <f t="shared" si="258"/>
        <v>68262</v>
      </c>
      <c r="L699" s="16">
        <f t="shared" si="250"/>
        <v>5.4856118686602063E-4</v>
      </c>
      <c r="M699" s="17">
        <f t="shared" si="259"/>
        <v>4.8570017347606029</v>
      </c>
      <c r="N699" s="17">
        <f t="shared" si="260"/>
        <v>5.9541241084926435</v>
      </c>
      <c r="O699" s="16">
        <f t="shared" si="261"/>
        <v>4.2998265239397426E-2</v>
      </c>
      <c r="P699" s="16">
        <f t="shared" si="262"/>
        <v>4.5875891507356492E-2</v>
      </c>
      <c r="Q699" s="16">
        <f t="shared" si="273"/>
        <v>333</v>
      </c>
      <c r="R699" s="16">
        <f t="shared" si="274"/>
        <v>409</v>
      </c>
      <c r="S699" s="17">
        <f t="shared" si="263"/>
        <v>4.8518934040476154</v>
      </c>
      <c r="T699" s="17">
        <f t="shared" si="264"/>
        <v>5.9592324392056302</v>
      </c>
      <c r="U699" s="16">
        <f t="shared" si="265"/>
        <v>4.8106595952384978E-2</v>
      </c>
      <c r="V699" s="16">
        <f t="shared" si="266"/>
        <v>4.0767560794369828E-2</v>
      </c>
      <c r="W699" s="16">
        <f t="shared" si="251"/>
        <v>5.433244325994872E-3</v>
      </c>
      <c r="X699" s="16">
        <f t="shared" si="252"/>
        <v>5.5063707258309934E-4</v>
      </c>
      <c r="Y699" s="17">
        <f t="shared" si="267"/>
        <v>4.8826072534117735</v>
      </c>
      <c r="Z699" s="17">
        <f t="shared" si="268"/>
        <v>5.9838813985779709</v>
      </c>
      <c r="AA699" s="16">
        <f t="shared" si="269"/>
        <v>1.7392746588226871E-2</v>
      </c>
      <c r="AB699" s="16">
        <f t="shared" si="270"/>
        <v>1.6118601422029144E-2</v>
      </c>
      <c r="AC699" s="16">
        <f t="shared" si="253"/>
        <v>75.34630817808484</v>
      </c>
      <c r="AD699" s="17">
        <f t="shared" si="254"/>
        <v>4.8916524738793443</v>
      </c>
      <c r="AE699" s="17">
        <f t="shared" si="255"/>
        <v>5.9894056131069071</v>
      </c>
      <c r="AF699" s="16">
        <f t="shared" si="271"/>
        <v>8.3475261206560347E-3</v>
      </c>
      <c r="AG699" s="16">
        <f t="shared" si="272"/>
        <v>1.0594386893092889E-2</v>
      </c>
    </row>
    <row r="700" spans="1:33" x14ac:dyDescent="0.25">
      <c r="A700" s="11" t="s">
        <v>58</v>
      </c>
      <c r="B700" s="12">
        <v>61320</v>
      </c>
      <c r="C700" s="11">
        <v>4.5</v>
      </c>
      <c r="D700" s="27">
        <v>4</v>
      </c>
      <c r="E700" s="27">
        <v>5.0999999999999996</v>
      </c>
      <c r="F700" s="11">
        <v>2010</v>
      </c>
      <c r="G700" s="11" t="s">
        <v>8</v>
      </c>
      <c r="H700" s="14" t="str">
        <f>VLOOKUP(A700,'Data Key'!$A$1:$B$500,2,FALSE)</f>
        <v>District of Columbia</v>
      </c>
      <c r="I700" s="14" t="str">
        <f t="shared" si="256"/>
        <v>DC-District of Columbia</v>
      </c>
      <c r="J700" s="15">
        <f t="shared" si="257"/>
        <v>276</v>
      </c>
      <c r="K700" s="15">
        <f t="shared" si="258"/>
        <v>61044</v>
      </c>
      <c r="L700" s="16">
        <f t="shared" si="250"/>
        <v>5.2981091910539089E-4</v>
      </c>
      <c r="M700" s="17">
        <f t="shared" si="259"/>
        <v>3.9711675544758225</v>
      </c>
      <c r="N700" s="17">
        <f t="shared" si="260"/>
        <v>5.0307893926866045</v>
      </c>
      <c r="O700" s="16">
        <f t="shared" si="261"/>
        <v>2.8832445524177519E-2</v>
      </c>
      <c r="P700" s="16">
        <f t="shared" si="262"/>
        <v>6.9210607313395123E-2</v>
      </c>
      <c r="Q700" s="16">
        <f t="shared" si="273"/>
        <v>244</v>
      </c>
      <c r="R700" s="16">
        <f t="shared" si="274"/>
        <v>309</v>
      </c>
      <c r="S700" s="17">
        <f t="shared" si="263"/>
        <v>3.9791258969341161</v>
      </c>
      <c r="T700" s="17">
        <f t="shared" si="264"/>
        <v>5.0391389432485321</v>
      </c>
      <c r="U700" s="16">
        <f t="shared" si="265"/>
        <v>2.0874103065883887E-2</v>
      </c>
      <c r="V700" s="16">
        <f t="shared" si="266"/>
        <v>6.0861056751467579E-2</v>
      </c>
      <c r="W700" s="16">
        <f t="shared" si="251"/>
        <v>4.5320176100998562E-3</v>
      </c>
      <c r="X700" s="16">
        <f t="shared" si="252"/>
        <v>5.3251490993841996E-4</v>
      </c>
      <c r="Y700" s="17">
        <f t="shared" si="267"/>
        <v>3.9995027001614361</v>
      </c>
      <c r="Z700" s="17">
        <f t="shared" si="268"/>
        <v>5.0645325200382763</v>
      </c>
      <c r="AA700" s="16">
        <f t="shared" si="269"/>
        <v>4.9729983856394711E-4</v>
      </c>
      <c r="AB700" s="16">
        <f t="shared" si="270"/>
        <v>3.5467479961723392E-2</v>
      </c>
      <c r="AC700" s="16">
        <f t="shared" si="253"/>
        <v>65.030954228159004</v>
      </c>
      <c r="AD700" s="17">
        <f t="shared" si="254"/>
        <v>4.0099453401234548</v>
      </c>
      <c r="AE700" s="17">
        <f t="shared" si="255"/>
        <v>5.070396751534588</v>
      </c>
      <c r="AF700" s="16">
        <f t="shared" si="271"/>
        <v>9.9453401234548267E-3</v>
      </c>
      <c r="AG700" s="16">
        <f t="shared" si="272"/>
        <v>2.9603248465411625E-2</v>
      </c>
    </row>
    <row r="701" spans="1:33" x14ac:dyDescent="0.25">
      <c r="A701" s="11" t="s">
        <v>25</v>
      </c>
      <c r="B701" s="12">
        <v>1369370</v>
      </c>
      <c r="C701" s="11">
        <v>5.2</v>
      </c>
      <c r="D701" s="27">
        <v>5.0999999999999996</v>
      </c>
      <c r="E701" s="27">
        <v>5.3</v>
      </c>
      <c r="F701" s="11">
        <v>2010</v>
      </c>
      <c r="G701" s="11" t="s">
        <v>8</v>
      </c>
      <c r="H701" s="14" t="str">
        <f>VLOOKUP(A701,'Data Key'!$A$1:$B$500,2,FALSE)</f>
        <v>Florida</v>
      </c>
      <c r="I701" s="14" t="str">
        <f t="shared" si="256"/>
        <v>FL-Florida</v>
      </c>
      <c r="J701" s="15">
        <f t="shared" si="257"/>
        <v>7121</v>
      </c>
      <c r="K701" s="15">
        <f t="shared" si="258"/>
        <v>1362249</v>
      </c>
      <c r="L701" s="16">
        <f t="shared" si="250"/>
        <v>1.2046631315176789E-4</v>
      </c>
      <c r="M701" s="17">
        <f t="shared" si="259"/>
        <v>5.0797352393869906</v>
      </c>
      <c r="N701" s="17">
        <f t="shared" si="260"/>
        <v>5.3206678656905266</v>
      </c>
      <c r="O701" s="16">
        <f t="shared" si="261"/>
        <v>2.0264760613009081E-2</v>
      </c>
      <c r="P701" s="16">
        <f t="shared" si="262"/>
        <v>2.066786569052681E-2</v>
      </c>
      <c r="Q701" s="16">
        <f t="shared" si="273"/>
        <v>6956</v>
      </c>
      <c r="R701" s="16">
        <f t="shared" si="274"/>
        <v>7286</v>
      </c>
      <c r="S701" s="17">
        <f t="shared" si="263"/>
        <v>5.0797081869764931</v>
      </c>
      <c r="T701" s="17">
        <f t="shared" si="264"/>
        <v>5.3206949181010241</v>
      </c>
      <c r="U701" s="16">
        <f t="shared" si="265"/>
        <v>2.0291813023506577E-2</v>
      </c>
      <c r="V701" s="16">
        <f t="shared" si="266"/>
        <v>2.0694918101024307E-2</v>
      </c>
      <c r="W701" s="16">
        <f t="shared" si="251"/>
        <v>5.2015895979305119E-3</v>
      </c>
      <c r="X701" s="16">
        <f t="shared" si="252"/>
        <v>1.2049013191042614E-4</v>
      </c>
      <c r="Y701" s="17">
        <f t="shared" si="267"/>
        <v>5.0810994660200857</v>
      </c>
      <c r="Z701" s="17">
        <f t="shared" si="268"/>
        <v>5.3220797298409384</v>
      </c>
      <c r="AA701" s="16">
        <f t="shared" si="269"/>
        <v>1.890053397991398E-2</v>
      </c>
      <c r="AB701" s="16">
        <f t="shared" si="270"/>
        <v>2.2079729840938533E-2</v>
      </c>
      <c r="AC701" s="16">
        <f t="shared" si="253"/>
        <v>329.93675181428603</v>
      </c>
      <c r="AD701" s="17">
        <f t="shared" si="254"/>
        <v>5.0814847946052693</v>
      </c>
      <c r="AE701" s="17">
        <f t="shared" si="255"/>
        <v>5.3224246620287614</v>
      </c>
      <c r="AF701" s="16">
        <f t="shared" si="271"/>
        <v>1.8515205394730394E-2</v>
      </c>
      <c r="AG701" s="16">
        <f t="shared" si="272"/>
        <v>2.2424662028761588E-2</v>
      </c>
    </row>
    <row r="702" spans="1:33" x14ac:dyDescent="0.25">
      <c r="A702" s="11" t="s">
        <v>12</v>
      </c>
      <c r="B702" s="12">
        <v>788431</v>
      </c>
      <c r="C702" s="11">
        <v>6.3</v>
      </c>
      <c r="D702" s="27">
        <v>6.2</v>
      </c>
      <c r="E702" s="27">
        <v>6.5</v>
      </c>
      <c r="F702" s="11">
        <v>2010</v>
      </c>
      <c r="G702" s="11" t="s">
        <v>8</v>
      </c>
      <c r="H702" s="14" t="str">
        <f>VLOOKUP(A702,'Data Key'!$A$1:$B$500,2,FALSE)</f>
        <v>Georgia</v>
      </c>
      <c r="I702" s="14" t="str">
        <f t="shared" si="256"/>
        <v>GA-Georgia</v>
      </c>
      <c r="J702" s="15">
        <f t="shared" si="257"/>
        <v>4967</v>
      </c>
      <c r="K702" s="15">
        <f t="shared" si="258"/>
        <v>783464</v>
      </c>
      <c r="L702" s="16">
        <f t="shared" si="250"/>
        <v>1.7464620623895317E-4</v>
      </c>
      <c r="M702" s="17">
        <f t="shared" si="259"/>
        <v>6.1252075539505872</v>
      </c>
      <c r="N702" s="17">
        <f t="shared" si="260"/>
        <v>6.4744999664284943</v>
      </c>
      <c r="O702" s="16">
        <f t="shared" si="261"/>
        <v>7.4792446049412931E-2</v>
      </c>
      <c r="P702" s="16">
        <f t="shared" si="262"/>
        <v>2.5500033571505654E-2</v>
      </c>
      <c r="Q702" s="16">
        <f t="shared" si="273"/>
        <v>4830</v>
      </c>
      <c r="R702" s="16">
        <f t="shared" si="274"/>
        <v>5105</v>
      </c>
      <c r="S702" s="17">
        <f t="shared" si="263"/>
        <v>6.126090932497581</v>
      </c>
      <c r="T702" s="17">
        <f t="shared" si="264"/>
        <v>6.4748849296894715</v>
      </c>
      <c r="U702" s="16">
        <f t="shared" si="265"/>
        <v>7.3909067502419212E-2</v>
      </c>
      <c r="V702" s="16">
        <f t="shared" si="266"/>
        <v>2.5115070310528509E-2</v>
      </c>
      <c r="W702" s="16">
        <f t="shared" si="251"/>
        <v>6.3022591952132416E-3</v>
      </c>
      <c r="X702" s="16">
        <f t="shared" si="252"/>
        <v>1.7469546935115762E-4</v>
      </c>
      <c r="Y702" s="17">
        <f t="shared" si="267"/>
        <v>6.1275637258620836</v>
      </c>
      <c r="Z702" s="17">
        <f t="shared" si="268"/>
        <v>6.4769546645643992</v>
      </c>
      <c r="AA702" s="16">
        <f t="shared" si="269"/>
        <v>7.2436274137916534E-2</v>
      </c>
      <c r="AB702" s="16">
        <f t="shared" si="270"/>
        <v>2.3045335435600833E-2</v>
      </c>
      <c r="AC702" s="16">
        <f t="shared" si="253"/>
        <v>275.40598476159028</v>
      </c>
      <c r="AD702" s="17">
        <f t="shared" si="254"/>
        <v>6.128239751669966</v>
      </c>
      <c r="AE702" s="17">
        <f t="shared" si="255"/>
        <v>6.4775469743847971</v>
      </c>
      <c r="AF702" s="16">
        <f t="shared" si="271"/>
        <v>7.1760248330034138E-2</v>
      </c>
      <c r="AG702" s="16">
        <f t="shared" si="272"/>
        <v>2.2453025615202904E-2</v>
      </c>
    </row>
    <row r="703" spans="1:33" x14ac:dyDescent="0.25">
      <c r="A703" s="11" t="s">
        <v>56</v>
      </c>
      <c r="B703" s="12">
        <v>99733</v>
      </c>
      <c r="C703" s="11">
        <v>1.9</v>
      </c>
      <c r="D703" s="27">
        <v>1.7</v>
      </c>
      <c r="E703" s="27">
        <v>2.2000000000000002</v>
      </c>
      <c r="F703" s="11">
        <v>2010</v>
      </c>
      <c r="G703" s="11" t="s">
        <v>8</v>
      </c>
      <c r="H703" s="14" t="str">
        <f>VLOOKUP(A703,'Data Key'!$A$1:$B$500,2,FALSE)</f>
        <v>Hawaii</v>
      </c>
      <c r="I703" s="14" t="str">
        <f t="shared" si="256"/>
        <v>HI-Hawaii</v>
      </c>
      <c r="J703" s="15">
        <f t="shared" si="257"/>
        <v>189</v>
      </c>
      <c r="K703" s="15">
        <f t="shared" si="258"/>
        <v>99544</v>
      </c>
      <c r="L703" s="16">
        <f t="shared" si="250"/>
        <v>2.6991574110599208E-4</v>
      </c>
      <c r="M703" s="17">
        <f t="shared" si="259"/>
        <v>1.6251440685858853</v>
      </c>
      <c r="N703" s="17">
        <f t="shared" si="260"/>
        <v>2.1649755507978696</v>
      </c>
      <c r="O703" s="16">
        <f t="shared" si="261"/>
        <v>7.4855931414114618E-2</v>
      </c>
      <c r="P703" s="16">
        <f t="shared" si="262"/>
        <v>3.5024449202130548E-2</v>
      </c>
      <c r="Q703" s="16">
        <f t="shared" si="273"/>
        <v>163</v>
      </c>
      <c r="R703" s="16">
        <f t="shared" si="274"/>
        <v>217</v>
      </c>
      <c r="S703" s="17">
        <f t="shared" si="263"/>
        <v>1.6343637512157461</v>
      </c>
      <c r="T703" s="17">
        <f t="shared" si="264"/>
        <v>2.1758094111277111</v>
      </c>
      <c r="U703" s="16">
        <f t="shared" si="265"/>
        <v>6.5636248784253892E-2</v>
      </c>
      <c r="V703" s="16">
        <f t="shared" si="266"/>
        <v>2.4190588872289087E-2</v>
      </c>
      <c r="W703" s="16">
        <f t="shared" si="251"/>
        <v>1.9142447927747374E-3</v>
      </c>
      <c r="X703" s="16">
        <f t="shared" si="252"/>
        <v>2.719482477159524E-4</v>
      </c>
      <c r="Y703" s="17">
        <f t="shared" si="267"/>
        <v>1.6422965450587852</v>
      </c>
      <c r="Z703" s="17">
        <f t="shared" si="268"/>
        <v>2.1861930404906897</v>
      </c>
      <c r="AA703" s="16">
        <f t="shared" si="269"/>
        <v>5.770345494121476E-2</v>
      </c>
      <c r="AB703" s="16">
        <f t="shared" si="270"/>
        <v>1.3806959509310435E-2</v>
      </c>
      <c r="AC703" s="16">
        <f t="shared" si="253"/>
        <v>53.90493774138249</v>
      </c>
      <c r="AD703" s="17">
        <f t="shared" si="254"/>
        <v>1.6490221480250247</v>
      </c>
      <c r="AE703" s="17">
        <f t="shared" si="255"/>
        <v>2.1894938228137106</v>
      </c>
      <c r="AF703" s="16">
        <f t="shared" si="271"/>
        <v>5.0977851974975286E-2</v>
      </c>
      <c r="AG703" s="16">
        <f t="shared" si="272"/>
        <v>1.0506177186289545E-2</v>
      </c>
    </row>
    <row r="704" spans="1:33" x14ac:dyDescent="0.25">
      <c r="A704" s="11" t="s">
        <v>32</v>
      </c>
      <c r="B704" s="12">
        <v>125252</v>
      </c>
      <c r="C704" s="11">
        <v>20.7</v>
      </c>
      <c r="D704" s="27">
        <v>20</v>
      </c>
      <c r="E704" s="27">
        <v>21.5</v>
      </c>
      <c r="F704" s="11">
        <v>2010</v>
      </c>
      <c r="G704" s="11" t="s">
        <v>8</v>
      </c>
      <c r="H704" s="14" t="str">
        <f>VLOOKUP(A704,'Data Key'!$A$1:$B$500,2,FALSE)</f>
        <v>Idaho</v>
      </c>
      <c r="I704" s="14" t="str">
        <f t="shared" si="256"/>
        <v>ID-Idaho</v>
      </c>
      <c r="J704" s="15">
        <f t="shared" si="257"/>
        <v>2593</v>
      </c>
      <c r="K704" s="15">
        <f t="shared" si="258"/>
        <v>122659</v>
      </c>
      <c r="L704" s="16">
        <f t="shared" si="250"/>
        <v>7.8853696188979812E-4</v>
      </c>
      <c r="M704" s="17">
        <f t="shared" si="259"/>
        <v>19.913727273411833</v>
      </c>
      <c r="N704" s="17">
        <f t="shared" si="260"/>
        <v>21.490801197191427</v>
      </c>
      <c r="O704" s="16">
        <f t="shared" si="261"/>
        <v>8.6272726588166648E-2</v>
      </c>
      <c r="P704" s="16">
        <f t="shared" si="262"/>
        <v>9.1988028085729923E-3</v>
      </c>
      <c r="Q704" s="16">
        <f t="shared" si="273"/>
        <v>2494</v>
      </c>
      <c r="R704" s="16">
        <f t="shared" si="274"/>
        <v>2692</v>
      </c>
      <c r="S704" s="17">
        <f t="shared" si="263"/>
        <v>19.911857694887107</v>
      </c>
      <c r="T704" s="17">
        <f t="shared" si="264"/>
        <v>21.492670775716157</v>
      </c>
      <c r="U704" s="16">
        <f t="shared" si="265"/>
        <v>8.8142305112892672E-2</v>
      </c>
      <c r="V704" s="16">
        <f t="shared" si="266"/>
        <v>7.3292242838434163E-3</v>
      </c>
      <c r="W704" s="16">
        <f t="shared" si="251"/>
        <v>2.0716963769417947E-2</v>
      </c>
      <c r="X704" s="16">
        <f t="shared" si="252"/>
        <v>7.8893578931635126E-4</v>
      </c>
      <c r="Y704" s="17">
        <f t="shared" si="267"/>
        <v>19.928027980101593</v>
      </c>
      <c r="Z704" s="17">
        <f t="shared" si="268"/>
        <v>21.505899558734299</v>
      </c>
      <c r="AA704" s="16">
        <f t="shared" si="269"/>
        <v>7.1972019898407069E-2</v>
      </c>
      <c r="AB704" s="16">
        <f t="shared" si="270"/>
        <v>5.8995587342991485E-3</v>
      </c>
      <c r="AC704" s="16">
        <f t="shared" si="253"/>
        <v>197.55037305124142</v>
      </c>
      <c r="AD704" s="17">
        <f t="shared" si="254"/>
        <v>19.932368133948689</v>
      </c>
      <c r="AE704" s="17">
        <f t="shared" si="255"/>
        <v>21.509543064478279</v>
      </c>
      <c r="AF704" s="16">
        <f t="shared" si="271"/>
        <v>6.7631866051311107E-2</v>
      </c>
      <c r="AG704" s="16">
        <f t="shared" si="272"/>
        <v>9.5430644782794616E-3</v>
      </c>
    </row>
    <row r="705" spans="1:33" x14ac:dyDescent="0.25">
      <c r="A705" s="11" t="s">
        <v>45</v>
      </c>
      <c r="B705" s="12">
        <v>1182884</v>
      </c>
      <c r="C705" s="11">
        <v>5.7</v>
      </c>
      <c r="D705" s="27">
        <v>5.5</v>
      </c>
      <c r="E705" s="27">
        <v>5.8</v>
      </c>
      <c r="F705" s="11">
        <v>2010</v>
      </c>
      <c r="G705" s="11" t="s">
        <v>8</v>
      </c>
      <c r="H705" s="14" t="str">
        <f>VLOOKUP(A705,'Data Key'!$A$1:$B$500,2,FALSE)</f>
        <v>Illinois</v>
      </c>
      <c r="I705" s="14" t="str">
        <f t="shared" si="256"/>
        <v>IL-Illinois</v>
      </c>
      <c r="J705" s="15">
        <f t="shared" si="257"/>
        <v>6742</v>
      </c>
      <c r="K705" s="15">
        <f t="shared" si="258"/>
        <v>1176142</v>
      </c>
      <c r="L705" s="16">
        <f t="shared" si="250"/>
        <v>1.3566227895302947E-4</v>
      </c>
      <c r="M705" s="17">
        <f t="shared" si="259"/>
        <v>5.5639667632861078</v>
      </c>
      <c r="N705" s="17">
        <f t="shared" si="260"/>
        <v>5.8352913211921678</v>
      </c>
      <c r="O705" s="16">
        <f t="shared" si="261"/>
        <v>6.3966763286107842E-2</v>
      </c>
      <c r="P705" s="16">
        <f t="shared" si="262"/>
        <v>3.5291321192167935E-2</v>
      </c>
      <c r="Q705" s="16">
        <f t="shared" si="273"/>
        <v>6582</v>
      </c>
      <c r="R705" s="16">
        <f t="shared" si="274"/>
        <v>6903</v>
      </c>
      <c r="S705" s="17">
        <f t="shared" si="263"/>
        <v>5.5643664129365176</v>
      </c>
      <c r="T705" s="17">
        <f t="shared" si="264"/>
        <v>5.835737062974899</v>
      </c>
      <c r="U705" s="16">
        <f t="shared" si="265"/>
        <v>6.436641293651757E-2</v>
      </c>
      <c r="V705" s="16">
        <f t="shared" si="266"/>
        <v>3.5737062974899203E-2</v>
      </c>
      <c r="W705" s="16">
        <f t="shared" si="251"/>
        <v>5.7012342954622548E-3</v>
      </c>
      <c r="X705" s="16">
        <f t="shared" si="252"/>
        <v>1.3569054739024936E-4</v>
      </c>
      <c r="Y705" s="17">
        <f t="shared" si="267"/>
        <v>5.5655437480720051</v>
      </c>
      <c r="Z705" s="17">
        <f t="shared" si="268"/>
        <v>5.836924842852504</v>
      </c>
      <c r="AA705" s="16">
        <f t="shared" si="269"/>
        <v>6.5543748072005137E-2</v>
      </c>
      <c r="AB705" s="16">
        <f t="shared" si="270"/>
        <v>3.6924842852504192E-2</v>
      </c>
      <c r="AC705" s="16">
        <f t="shared" si="253"/>
        <v>320.95663498441314</v>
      </c>
      <c r="AD705" s="17">
        <f t="shared" si="254"/>
        <v>5.5659904355753271</v>
      </c>
      <c r="AE705" s="17">
        <f t="shared" si="255"/>
        <v>5.8373235440368934</v>
      </c>
      <c r="AF705" s="16">
        <f t="shared" si="271"/>
        <v>6.5990435575327133E-2</v>
      </c>
      <c r="AG705" s="16">
        <f t="shared" si="272"/>
        <v>3.732354403689353E-2</v>
      </c>
    </row>
    <row r="706" spans="1:33" x14ac:dyDescent="0.25">
      <c r="A706" s="11" t="s">
        <v>33</v>
      </c>
      <c r="B706" s="12">
        <v>522457</v>
      </c>
      <c r="C706" s="11">
        <v>8</v>
      </c>
      <c r="D706" s="27">
        <v>7.8</v>
      </c>
      <c r="E706" s="27">
        <v>8.1999999999999993</v>
      </c>
      <c r="F706" s="11">
        <v>2010</v>
      </c>
      <c r="G706" s="11" t="s">
        <v>8</v>
      </c>
      <c r="H706" s="14" t="str">
        <f>VLOOKUP(A706,'Data Key'!$A$1:$B$500,2,FALSE)</f>
        <v>Indiana</v>
      </c>
      <c r="I706" s="14" t="str">
        <f t="shared" si="256"/>
        <v>IN-Indiana</v>
      </c>
      <c r="J706" s="15">
        <f t="shared" si="257"/>
        <v>4180</v>
      </c>
      <c r="K706" s="15">
        <f t="shared" si="258"/>
        <v>518277</v>
      </c>
      <c r="L706" s="16">
        <f t="shared" si="250"/>
        <v>2.4156909457225329E-4</v>
      </c>
      <c r="M706" s="17">
        <f t="shared" si="259"/>
        <v>7.7590893328198574</v>
      </c>
      <c r="N706" s="17">
        <f t="shared" si="260"/>
        <v>8.242227521964363</v>
      </c>
      <c r="O706" s="16">
        <f t="shared" si="261"/>
        <v>4.0910667180142468E-2</v>
      </c>
      <c r="P706" s="16">
        <f t="shared" si="262"/>
        <v>4.2227521964363746E-2</v>
      </c>
      <c r="Q706" s="16">
        <f t="shared" si="273"/>
        <v>4054</v>
      </c>
      <c r="R706" s="16">
        <f t="shared" si="274"/>
        <v>4306</v>
      </c>
      <c r="S706" s="17">
        <f t="shared" si="263"/>
        <v>7.7594902547003866</v>
      </c>
      <c r="T706" s="17">
        <f t="shared" si="264"/>
        <v>8.2418266000838347</v>
      </c>
      <c r="U706" s="16">
        <f t="shared" si="265"/>
        <v>4.0509745299613265E-2</v>
      </c>
      <c r="V706" s="16">
        <f t="shared" si="266"/>
        <v>4.182660008383543E-2</v>
      </c>
      <c r="W706" s="16">
        <f t="shared" si="251"/>
        <v>8.0042759142169278E-3</v>
      </c>
      <c r="X706" s="16">
        <f t="shared" si="252"/>
        <v>2.416494500914975E-4</v>
      </c>
      <c r="Y706" s="17">
        <f t="shared" si="267"/>
        <v>7.7626264641254306</v>
      </c>
      <c r="Z706" s="17">
        <f t="shared" si="268"/>
        <v>8.2459253643084249</v>
      </c>
      <c r="AA706" s="16">
        <f t="shared" si="269"/>
        <v>3.7373535874569264E-2</v>
      </c>
      <c r="AB706" s="16">
        <f t="shared" si="270"/>
        <v>4.5925364308425642E-2</v>
      </c>
      <c r="AC706" s="16">
        <f t="shared" si="253"/>
        <v>252.43318418458227</v>
      </c>
      <c r="AD706" s="17">
        <f t="shared" si="254"/>
        <v>7.7636519628768355</v>
      </c>
      <c r="AE706" s="17">
        <f t="shared" si="255"/>
        <v>8.2468138846004528</v>
      </c>
      <c r="AF706" s="16">
        <f t="shared" si="271"/>
        <v>3.6348037123164367E-2</v>
      </c>
      <c r="AG706" s="16">
        <f t="shared" si="272"/>
        <v>4.6813884600453548E-2</v>
      </c>
    </row>
    <row r="707" spans="1:33" x14ac:dyDescent="0.25">
      <c r="A707" s="11" t="s">
        <v>44</v>
      </c>
      <c r="B707" s="12">
        <v>201873</v>
      </c>
      <c r="C707" s="11">
        <v>8.6999999999999993</v>
      </c>
      <c r="D707" s="27">
        <v>8.3000000000000007</v>
      </c>
      <c r="E707" s="27">
        <v>9.1</v>
      </c>
      <c r="F707" s="11">
        <v>2010</v>
      </c>
      <c r="G707" s="11" t="s">
        <v>8</v>
      </c>
      <c r="H707" s="14" t="str">
        <f>VLOOKUP(A707,'Data Key'!$A$1:$B$500,2,FALSE)</f>
        <v>Iowa</v>
      </c>
      <c r="I707" s="14" t="str">
        <f t="shared" si="256"/>
        <v>IA-Iowa</v>
      </c>
      <c r="J707" s="15">
        <f t="shared" si="257"/>
        <v>1756</v>
      </c>
      <c r="K707" s="15">
        <f t="shared" si="258"/>
        <v>200117</v>
      </c>
      <c r="L707" s="16">
        <f t="shared" ref="L707:L770" si="275">_xlfn.NORM.S.INV(0.975)*SQRT(J707/B707*(1-J707/B707)/B707)</f>
        <v>4.0507457317755978E-4</v>
      </c>
      <c r="M707" s="17">
        <f t="shared" si="259"/>
        <v>8.293463616674476</v>
      </c>
      <c r="N707" s="17">
        <f t="shared" si="260"/>
        <v>9.1036127630295951</v>
      </c>
      <c r="O707" s="16">
        <f t="shared" si="261"/>
        <v>6.5363833255247528E-3</v>
      </c>
      <c r="P707" s="16">
        <f t="shared" si="262"/>
        <v>3.612763029595456E-3</v>
      </c>
      <c r="Q707" s="16">
        <f t="shared" si="273"/>
        <v>1675</v>
      </c>
      <c r="R707" s="16">
        <f t="shared" si="274"/>
        <v>1839</v>
      </c>
      <c r="S707" s="17">
        <f t="shared" si="263"/>
        <v>8.2972958246025961</v>
      </c>
      <c r="T707" s="17">
        <f t="shared" si="264"/>
        <v>9.109687773996523</v>
      </c>
      <c r="U707" s="16">
        <f t="shared" si="265"/>
        <v>2.7041753974046401E-3</v>
      </c>
      <c r="V707" s="16">
        <f t="shared" si="266"/>
        <v>9.6877739965233189E-3</v>
      </c>
      <c r="W707" s="16">
        <f t="shared" ref="W707:W770" si="276">((J707/B707)+_xlfn.NORM.S.INV(0.975)^2/(2*B707))/(1+_xlfn.NORM.S.INV(0.975)^2/B707)</f>
        <v>8.7078870300679439E-3</v>
      </c>
      <c r="X707" s="16">
        <f t="shared" ref="X707:X770" si="277">_xlfn.NORM.S.INV(0.975)*SQRT(W707*(1-W707)/B707+(_xlfn.NORM.S.INV(0.975)^2/(4*B707^2)))/(1+_xlfn.NORM.S.INV(0.975)^2/B707)</f>
        <v>4.0539423398675483E-4</v>
      </c>
      <c r="Y707" s="17">
        <f t="shared" si="267"/>
        <v>8.3024927960811894</v>
      </c>
      <c r="Z707" s="17">
        <f t="shared" si="268"/>
        <v>9.1132812640546987</v>
      </c>
      <c r="AA707" s="16">
        <f t="shared" si="269"/>
        <v>2.4927960811886862E-3</v>
      </c>
      <c r="AB707" s="16">
        <f t="shared" si="270"/>
        <v>1.3281264054699093E-2</v>
      </c>
      <c r="AC707" s="16">
        <f t="shared" ref="AC707:AC770" si="278">_xlfn.NORM.S.INV(0.975)*SQRT(_xlfn.NORM.S.INV(0.975)^2-1/B707+4*B707*(J707/B707)*(1-(J707/B707))+(4*(J707/B707)-2))</f>
        <v>163.56927214619239</v>
      </c>
      <c r="AD707" s="17">
        <f t="shared" ref="AD707:AD770" si="279">1000*(2*B707*(J707/B707)+_xlfn.NORM.S.INV(0.975)^2+1-AC707)/(2*B707+2*_xlfn.NORM.S.INV(0.975)^2)</f>
        <v>8.3052423508382223</v>
      </c>
      <c r="AE707" s="17">
        <f t="shared" ref="AE707:AE770" si="280">1000*(2*B707*(J707/B707)+_xlfn.NORM.S.INV(0.975)^2+1+AC707)/(2*B707+2*_xlfn.NORM.S.INV(0.975)^2)</f>
        <v>9.1154852244843187</v>
      </c>
      <c r="AF707" s="16">
        <f t="shared" si="271"/>
        <v>5.2423508382215545E-3</v>
      </c>
      <c r="AG707" s="16">
        <f t="shared" si="272"/>
        <v>1.5485224484319104E-2</v>
      </c>
    </row>
    <row r="708" spans="1:33" x14ac:dyDescent="0.25">
      <c r="A708" s="11" t="s">
        <v>47</v>
      </c>
      <c r="B708" s="12">
        <v>378070</v>
      </c>
      <c r="C708" s="11">
        <v>8.3000000000000007</v>
      </c>
      <c r="D708" s="27">
        <v>8</v>
      </c>
      <c r="E708" s="27">
        <v>8.6</v>
      </c>
      <c r="F708" s="11">
        <v>2010</v>
      </c>
      <c r="G708" s="11" t="s">
        <v>8</v>
      </c>
      <c r="H708" s="14" t="str">
        <f>VLOOKUP(A708,'Data Key'!$A$1:$B$500,2,FALSE)</f>
        <v>Kentucky</v>
      </c>
      <c r="I708" s="14" t="str">
        <f t="shared" ref="I708:I771" si="281">CONCATENATE(A708,"-",H708)</f>
        <v>KY-Kentucky</v>
      </c>
      <c r="J708" s="15">
        <f t="shared" ref="J708:J771" si="282">ROUND(B708*C708/1000,0)</f>
        <v>3138</v>
      </c>
      <c r="K708" s="15">
        <f t="shared" ref="K708:K771" si="283">B708-J708</f>
        <v>374932</v>
      </c>
      <c r="L708" s="16">
        <f t="shared" si="275"/>
        <v>2.8919613798822032E-4</v>
      </c>
      <c r="M708" s="17">
        <f t="shared" ref="M708:M771" si="284">1000*(J708/B708-L708)</f>
        <v>8.0108541172555174</v>
      </c>
      <c r="N708" s="17">
        <f t="shared" ref="N708:N771" si="285">1000*(J708/B708+L708)</f>
        <v>8.5892463932319583</v>
      </c>
      <c r="O708" s="16">
        <f t="shared" ref="O708:O771" si="286">ABS($D708-M708)</f>
        <v>1.0854117255517437E-2</v>
      </c>
      <c r="P708" s="16">
        <f t="shared" ref="P708:P771" si="287">ABS($E708-N708)</f>
        <v>1.0753606768041379E-2</v>
      </c>
      <c r="Q708" s="16">
        <f t="shared" si="273"/>
        <v>3029</v>
      </c>
      <c r="R708" s="16">
        <f t="shared" si="274"/>
        <v>3248</v>
      </c>
      <c r="S708" s="17">
        <f t="shared" ref="S708:S771" si="288">1000*Q708/B708</f>
        <v>8.0117438569577057</v>
      </c>
      <c r="T708" s="17">
        <f t="shared" ref="T708:T771" si="289">1000*R708/B708</f>
        <v>8.5910016663580819</v>
      </c>
      <c r="U708" s="16">
        <f t="shared" ref="U708:U771" si="290">ABS($D708-S708)</f>
        <v>1.1743856957705745E-2</v>
      </c>
      <c r="V708" s="16">
        <f t="shared" ref="V708:V771" si="291">ABS($E708-T708)</f>
        <v>8.9983336419177107E-3</v>
      </c>
      <c r="W708" s="16">
        <f t="shared" si="276"/>
        <v>8.3050462240253746E-3</v>
      </c>
      <c r="X708" s="16">
        <f t="shared" si="277"/>
        <v>2.8932409993388759E-4</v>
      </c>
      <c r="Y708" s="17">
        <f t="shared" ref="Y708:Y771" si="292">1000*(W708-X708)</f>
        <v>8.0157221240914858</v>
      </c>
      <c r="Z708" s="17">
        <f t="shared" ref="Z708:Z771" si="293">1000*(W708+X708)</f>
        <v>8.5943703239592626</v>
      </c>
      <c r="AA708" s="16">
        <f t="shared" ref="AA708:AA771" si="294">ABS($D708-Y708)</f>
        <v>1.5722124091485767E-2</v>
      </c>
      <c r="AB708" s="16">
        <f t="shared" ref="AB708:AB771" si="295">ABS($E708-Z708)</f>
        <v>5.6296760407370527E-3</v>
      </c>
      <c r="AC708" s="16">
        <f t="shared" si="278"/>
        <v>218.68923334985143</v>
      </c>
      <c r="AD708" s="17">
        <f t="shared" si="279"/>
        <v>8.017153741818877</v>
      </c>
      <c r="AE708" s="17">
        <f t="shared" si="280"/>
        <v>8.5955836921852562</v>
      </c>
      <c r="AF708" s="16">
        <f t="shared" ref="AF708:AF771" si="296">ABS($D708-AD708)</f>
        <v>1.7153741818876966E-2</v>
      </c>
      <c r="AG708" s="16">
        <f t="shared" ref="AG708:AG771" si="297">ABS($E708-AE708)</f>
        <v>4.4163078147434476E-3</v>
      </c>
    </row>
    <row r="709" spans="1:33" x14ac:dyDescent="0.25">
      <c r="A709" s="11" t="s">
        <v>48</v>
      </c>
      <c r="B709" s="12">
        <v>580569</v>
      </c>
      <c r="C709" s="11">
        <v>4.4000000000000004</v>
      </c>
      <c r="D709" s="27">
        <v>4.3</v>
      </c>
      <c r="E709" s="27">
        <v>4.5999999999999996</v>
      </c>
      <c r="F709" s="11">
        <v>2010</v>
      </c>
      <c r="G709" s="11" t="s">
        <v>8</v>
      </c>
      <c r="H709" s="14" t="str">
        <f>VLOOKUP(A709,'Data Key'!$A$1:$B$500,2,FALSE)</f>
        <v>Louisiana</v>
      </c>
      <c r="I709" s="14" t="str">
        <f t="shared" si="281"/>
        <v>LA-Louisiana</v>
      </c>
      <c r="J709" s="15">
        <f t="shared" si="282"/>
        <v>2555</v>
      </c>
      <c r="K709" s="15">
        <f t="shared" si="283"/>
        <v>578014</v>
      </c>
      <c r="L709" s="16">
        <f t="shared" si="275"/>
        <v>1.7026757791600567E-4</v>
      </c>
      <c r="M709" s="17">
        <f t="shared" si="284"/>
        <v>4.2305874453456562</v>
      </c>
      <c r="N709" s="17">
        <f t="shared" si="285"/>
        <v>4.5711226011776676</v>
      </c>
      <c r="O709" s="16">
        <f t="shared" si="286"/>
        <v>6.9412554654343595E-2</v>
      </c>
      <c r="P709" s="16">
        <f t="shared" si="287"/>
        <v>2.887739882233209E-2</v>
      </c>
      <c r="Q709" s="16">
        <f t="shared" ref="Q709:Q772" si="298">_xlfn.BINOM.INV(B709, C709/1000, 0.025)</f>
        <v>2456</v>
      </c>
      <c r="R709" s="16">
        <f t="shared" ref="R709:R772" si="299">_xlfn.BINOM.INV(B709, C709/1000, 0.975)</f>
        <v>2654</v>
      </c>
      <c r="S709" s="17">
        <f t="shared" si="288"/>
        <v>4.2303326564112105</v>
      </c>
      <c r="T709" s="17">
        <f t="shared" si="289"/>
        <v>4.5713773901121142</v>
      </c>
      <c r="U709" s="16">
        <f t="shared" si="290"/>
        <v>6.9667343588789343E-2</v>
      </c>
      <c r="V709" s="16">
        <f t="shared" si="291"/>
        <v>2.8622609887885453E-2</v>
      </c>
      <c r="W709" s="16">
        <f t="shared" si="276"/>
        <v>4.4041342391860855E-3</v>
      </c>
      <c r="X709" s="16">
        <f t="shared" si="277"/>
        <v>1.7036172053302992E-4</v>
      </c>
      <c r="Y709" s="17">
        <f t="shared" si="292"/>
        <v>4.2337725186530557</v>
      </c>
      <c r="Z709" s="17">
        <f t="shared" si="293"/>
        <v>4.5744959597191155</v>
      </c>
      <c r="AA709" s="16">
        <f t="shared" si="294"/>
        <v>6.6227481346944117E-2</v>
      </c>
      <c r="AB709" s="16">
        <f t="shared" si="295"/>
        <v>2.5504040280884155E-2</v>
      </c>
      <c r="AC709" s="16">
        <f t="shared" si="278"/>
        <v>197.72221514970636</v>
      </c>
      <c r="AD709" s="17">
        <f t="shared" si="279"/>
        <v>4.2347134524202099</v>
      </c>
      <c r="AE709" s="17">
        <f t="shared" si="280"/>
        <v>4.5752774627050936</v>
      </c>
      <c r="AF709" s="16">
        <f t="shared" si="296"/>
        <v>6.5286547579789911E-2</v>
      </c>
      <c r="AG709" s="16">
        <f t="shared" si="297"/>
        <v>2.4722537294906033E-2</v>
      </c>
    </row>
    <row r="710" spans="1:33" x14ac:dyDescent="0.25">
      <c r="A710" s="11" t="s">
        <v>13</v>
      </c>
      <c r="B710" s="12">
        <v>404787</v>
      </c>
      <c r="C710" s="11">
        <v>5.7</v>
      </c>
      <c r="D710" s="27">
        <v>5.5</v>
      </c>
      <c r="E710" s="27">
        <v>5.9</v>
      </c>
      <c r="F710" s="11">
        <v>2010</v>
      </c>
      <c r="G710" s="11" t="s">
        <v>8</v>
      </c>
      <c r="H710" s="14" t="str">
        <f>VLOOKUP(A710,'Data Key'!$A$1:$B$500,2,FALSE)</f>
        <v>Maryland</v>
      </c>
      <c r="I710" s="14" t="str">
        <f t="shared" si="281"/>
        <v>MD-Maryland</v>
      </c>
      <c r="J710" s="15">
        <f t="shared" si="282"/>
        <v>2307</v>
      </c>
      <c r="K710" s="15">
        <f t="shared" si="283"/>
        <v>402480</v>
      </c>
      <c r="L710" s="16">
        <f t="shared" si="275"/>
        <v>2.3190184604460662E-4</v>
      </c>
      <c r="M710" s="17">
        <f t="shared" si="284"/>
        <v>5.4673918565693604</v>
      </c>
      <c r="N710" s="17">
        <f t="shared" si="285"/>
        <v>5.9311955486585735</v>
      </c>
      <c r="O710" s="16">
        <f t="shared" si="286"/>
        <v>3.2608143430639558E-2</v>
      </c>
      <c r="P710" s="16">
        <f t="shared" si="287"/>
        <v>3.1195548658573102E-2</v>
      </c>
      <c r="Q710" s="16">
        <f t="shared" si="298"/>
        <v>2214</v>
      </c>
      <c r="R710" s="16">
        <f t="shared" si="299"/>
        <v>2402</v>
      </c>
      <c r="S710" s="17">
        <f t="shared" si="288"/>
        <v>5.4695432412602187</v>
      </c>
      <c r="T710" s="17">
        <f t="shared" si="289"/>
        <v>5.9339850341043565</v>
      </c>
      <c r="U710" s="16">
        <f t="shared" si="290"/>
        <v>3.0456758739781264E-2</v>
      </c>
      <c r="V710" s="16">
        <f t="shared" si="291"/>
        <v>3.398503410435616E-2</v>
      </c>
      <c r="W710" s="16">
        <f t="shared" si="276"/>
        <v>5.7039846086666783E-3</v>
      </c>
      <c r="X710" s="16">
        <f t="shared" si="277"/>
        <v>2.3204303267799849E-4</v>
      </c>
      <c r="Y710" s="17">
        <f t="shared" si="292"/>
        <v>5.47194157598868</v>
      </c>
      <c r="Z710" s="17">
        <f t="shared" si="293"/>
        <v>5.9360276413446771</v>
      </c>
      <c r="AA710" s="16">
        <f t="shared" si="294"/>
        <v>2.8058424011319971E-2</v>
      </c>
      <c r="AB710" s="16">
        <f t="shared" si="295"/>
        <v>3.6027641344676731E-2</v>
      </c>
      <c r="AC710" s="16">
        <f t="shared" si="278"/>
        <v>187.76077676301725</v>
      </c>
      <c r="AD710" s="17">
        <f t="shared" si="279"/>
        <v>5.4732966117619659</v>
      </c>
      <c r="AE710" s="17">
        <f t="shared" si="280"/>
        <v>5.9371430171953214</v>
      </c>
      <c r="AF710" s="16">
        <f t="shared" si="296"/>
        <v>2.6703388238034087E-2</v>
      </c>
      <c r="AG710" s="16">
        <f t="shared" si="297"/>
        <v>3.7143017195321093E-2</v>
      </c>
    </row>
    <row r="711" spans="1:33" x14ac:dyDescent="0.25">
      <c r="A711" s="11" t="s">
        <v>28</v>
      </c>
      <c r="B711" s="12">
        <v>308024</v>
      </c>
      <c r="C711" s="11">
        <v>5.3</v>
      </c>
      <c r="D711" s="27">
        <v>5</v>
      </c>
      <c r="E711" s="27">
        <v>5.5</v>
      </c>
      <c r="F711" s="11">
        <v>2010</v>
      </c>
      <c r="G711" s="11" t="s">
        <v>8</v>
      </c>
      <c r="H711" s="14" t="str">
        <f>VLOOKUP(A711,'Data Key'!$A$1:$B$500,2,FALSE)</f>
        <v>Massachusetts</v>
      </c>
      <c r="I711" s="14" t="str">
        <f t="shared" si="281"/>
        <v>MA-Massachusetts</v>
      </c>
      <c r="J711" s="15">
        <f t="shared" si="282"/>
        <v>1633</v>
      </c>
      <c r="K711" s="15">
        <f t="shared" si="283"/>
        <v>306391</v>
      </c>
      <c r="L711" s="16">
        <f t="shared" si="275"/>
        <v>2.5644979188600443E-4</v>
      </c>
      <c r="M711" s="17">
        <f t="shared" si="284"/>
        <v>5.0450851534429306</v>
      </c>
      <c r="N711" s="17">
        <f t="shared" si="285"/>
        <v>5.5579847372149391</v>
      </c>
      <c r="O711" s="16">
        <f t="shared" si="286"/>
        <v>4.5085153442930626E-2</v>
      </c>
      <c r="P711" s="16">
        <f t="shared" si="287"/>
        <v>5.798473721493913E-2</v>
      </c>
      <c r="Q711" s="16">
        <f t="shared" si="298"/>
        <v>1554</v>
      </c>
      <c r="R711" s="16">
        <f t="shared" si="299"/>
        <v>1712</v>
      </c>
      <c r="S711" s="17">
        <f t="shared" si="288"/>
        <v>5.0450614237851594</v>
      </c>
      <c r="T711" s="17">
        <f t="shared" si="289"/>
        <v>5.5580084668727112</v>
      </c>
      <c r="U711" s="16">
        <f t="shared" si="290"/>
        <v>4.5061423785159427E-2</v>
      </c>
      <c r="V711" s="16">
        <f t="shared" si="291"/>
        <v>5.8008466872711217E-2</v>
      </c>
      <c r="W711" s="16">
        <f t="shared" si="276"/>
        <v>5.307704399924883E-3</v>
      </c>
      <c r="X711" s="16">
        <f t="shared" si="277"/>
        <v>2.5667072419950713E-4</v>
      </c>
      <c r="Y711" s="17">
        <f t="shared" si="292"/>
        <v>5.0510336757253755</v>
      </c>
      <c r="Z711" s="17">
        <f t="shared" si="293"/>
        <v>5.5643751241243899</v>
      </c>
      <c r="AA711" s="16">
        <f t="shared" si="294"/>
        <v>5.1033675725375538E-2</v>
      </c>
      <c r="AB711" s="16">
        <f t="shared" si="295"/>
        <v>6.4375124124389949E-2</v>
      </c>
      <c r="AC711" s="16">
        <f t="shared" si="278"/>
        <v>158.00802533979157</v>
      </c>
      <c r="AD711" s="17">
        <f t="shared" si="279"/>
        <v>5.052844279819829</v>
      </c>
      <c r="AE711" s="17">
        <f t="shared" si="280"/>
        <v>5.5658109798150788</v>
      </c>
      <c r="AF711" s="16">
        <f t="shared" si="296"/>
        <v>5.2844279819828976E-2</v>
      </c>
      <c r="AG711" s="16">
        <f t="shared" si="297"/>
        <v>6.5810979815078774E-2</v>
      </c>
    </row>
    <row r="712" spans="1:33" x14ac:dyDescent="0.25">
      <c r="A712" s="11" t="s">
        <v>49</v>
      </c>
      <c r="B712" s="12">
        <v>856223</v>
      </c>
      <c r="C712" s="11">
        <v>8.3000000000000007</v>
      </c>
      <c r="D712" s="27">
        <v>8.1</v>
      </c>
      <c r="E712" s="27">
        <v>8.5</v>
      </c>
      <c r="F712" s="11">
        <v>2010</v>
      </c>
      <c r="G712" s="11" t="s">
        <v>8</v>
      </c>
      <c r="H712" s="14" t="str">
        <f>VLOOKUP(A712,'Data Key'!$A$1:$B$500,2,FALSE)</f>
        <v>Michigan</v>
      </c>
      <c r="I712" s="14" t="str">
        <f t="shared" si="281"/>
        <v>MI-Michigan</v>
      </c>
      <c r="J712" s="15">
        <f t="shared" si="282"/>
        <v>7107</v>
      </c>
      <c r="K712" s="15">
        <f t="shared" si="283"/>
        <v>849116</v>
      </c>
      <c r="L712" s="16">
        <f t="shared" si="275"/>
        <v>1.9217390994902798E-4</v>
      </c>
      <c r="M712" s="17">
        <f t="shared" si="284"/>
        <v>8.1082338109367686</v>
      </c>
      <c r="N712" s="17">
        <f t="shared" si="285"/>
        <v>8.4925816308348239</v>
      </c>
      <c r="O712" s="16">
        <f t="shared" si="286"/>
        <v>8.2338109367690038E-3</v>
      </c>
      <c r="P712" s="16">
        <f t="shared" si="287"/>
        <v>7.4183691651761308E-3</v>
      </c>
      <c r="Q712" s="16">
        <f t="shared" si="298"/>
        <v>6943</v>
      </c>
      <c r="R712" s="16">
        <f t="shared" si="299"/>
        <v>7272</v>
      </c>
      <c r="S712" s="17">
        <f t="shared" si="288"/>
        <v>8.108868834404122</v>
      </c>
      <c r="T712" s="17">
        <f t="shared" si="289"/>
        <v>8.4931145274069948</v>
      </c>
      <c r="U712" s="16">
        <f t="shared" si="290"/>
        <v>8.8688344041223388E-3</v>
      </c>
      <c r="V712" s="16">
        <f t="shared" si="291"/>
        <v>6.8854725930052041E-3</v>
      </c>
      <c r="W712" s="16">
        <f t="shared" si="276"/>
        <v>8.3026137294391778E-3</v>
      </c>
      <c r="X712" s="16">
        <f t="shared" si="277"/>
        <v>1.922114599363119E-4</v>
      </c>
      <c r="Y712" s="17">
        <f t="shared" si="292"/>
        <v>8.110402269502865</v>
      </c>
      <c r="Z712" s="17">
        <f t="shared" si="293"/>
        <v>8.49482518937549</v>
      </c>
      <c r="AA712" s="16">
        <f t="shared" si="294"/>
        <v>1.040226950286538E-2</v>
      </c>
      <c r="AB712" s="16">
        <f t="shared" si="295"/>
        <v>5.1748106245099734E-3</v>
      </c>
      <c r="AC712" s="16">
        <f t="shared" si="278"/>
        <v>329.09838472367767</v>
      </c>
      <c r="AD712" s="17">
        <f t="shared" si="279"/>
        <v>8.1110182498086427</v>
      </c>
      <c r="AE712" s="17">
        <f t="shared" si="280"/>
        <v>8.4953771238693623</v>
      </c>
      <c r="AF712" s="16">
        <f t="shared" si="296"/>
        <v>1.1018249808643077E-2</v>
      </c>
      <c r="AG712" s="16">
        <f t="shared" si="297"/>
        <v>4.6228761306377208E-3</v>
      </c>
    </row>
    <row r="713" spans="1:33" x14ac:dyDescent="0.25">
      <c r="A713" s="11" t="s">
        <v>26</v>
      </c>
      <c r="B713" s="12">
        <v>306592</v>
      </c>
      <c r="C713" s="11">
        <v>18</v>
      </c>
      <c r="D713" s="27">
        <v>17.5</v>
      </c>
      <c r="E713" s="27">
        <v>18.5</v>
      </c>
      <c r="F713" s="11">
        <v>2010</v>
      </c>
      <c r="G713" s="11" t="s">
        <v>8</v>
      </c>
      <c r="H713" s="14" t="str">
        <f>VLOOKUP(A713,'Data Key'!$A$1:$B$500,2,FALSE)</f>
        <v>Minnesota</v>
      </c>
      <c r="I713" s="14" t="str">
        <f t="shared" si="281"/>
        <v>MN-Minnesota</v>
      </c>
      <c r="J713" s="15">
        <f t="shared" si="282"/>
        <v>5519</v>
      </c>
      <c r="K713" s="15">
        <f t="shared" si="283"/>
        <v>301073</v>
      </c>
      <c r="L713" s="16">
        <f t="shared" si="275"/>
        <v>4.7062280214622403E-4</v>
      </c>
      <c r="M713" s="17">
        <f t="shared" si="284"/>
        <v>17.530499210169818</v>
      </c>
      <c r="N713" s="17">
        <f t="shared" si="285"/>
        <v>18.471744814462266</v>
      </c>
      <c r="O713" s="16">
        <f t="shared" si="286"/>
        <v>3.0499210169818269E-2</v>
      </c>
      <c r="P713" s="16">
        <f t="shared" si="287"/>
        <v>2.8255185537734206E-2</v>
      </c>
      <c r="Q713" s="16">
        <f t="shared" si="298"/>
        <v>5375</v>
      </c>
      <c r="R713" s="16">
        <f t="shared" si="299"/>
        <v>5663</v>
      </c>
      <c r="S713" s="17">
        <f t="shared" si="288"/>
        <v>17.531442438158855</v>
      </c>
      <c r="T713" s="17">
        <f t="shared" si="289"/>
        <v>18.470801586473229</v>
      </c>
      <c r="U713" s="16">
        <f t="shared" si="290"/>
        <v>3.1442438158855168E-2</v>
      </c>
      <c r="V713" s="16">
        <f t="shared" si="291"/>
        <v>2.9198413526771105E-2</v>
      </c>
      <c r="W713" s="16">
        <f t="shared" si="276"/>
        <v>1.8007161164160373E-2</v>
      </c>
      <c r="X713" s="16">
        <f t="shared" si="277"/>
        <v>4.7073608265339972E-4</v>
      </c>
      <c r="Y713" s="17">
        <f t="shared" si="292"/>
        <v>17.536425081506973</v>
      </c>
      <c r="Z713" s="17">
        <f t="shared" si="293"/>
        <v>18.477897246813775</v>
      </c>
      <c r="AA713" s="16">
        <f t="shared" si="294"/>
        <v>3.64250815069731E-2</v>
      </c>
      <c r="AB713" s="16">
        <f t="shared" si="295"/>
        <v>2.2102753186224788E-2</v>
      </c>
      <c r="AC713" s="16">
        <f t="shared" si="278"/>
        <v>288.59110770045385</v>
      </c>
      <c r="AD713" s="17">
        <f t="shared" si="279"/>
        <v>17.538154301033888</v>
      </c>
      <c r="AE713" s="17">
        <f t="shared" si="280"/>
        <v>18.479429650129628</v>
      </c>
      <c r="AF713" s="16">
        <f t="shared" si="296"/>
        <v>3.8154301033888061E-2</v>
      </c>
      <c r="AG713" s="16">
        <f t="shared" si="297"/>
        <v>2.0570349870371984E-2</v>
      </c>
    </row>
    <row r="714" spans="1:33" x14ac:dyDescent="0.25">
      <c r="A714" s="11" t="s">
        <v>59</v>
      </c>
      <c r="B714" s="12">
        <v>298447</v>
      </c>
      <c r="C714" s="11">
        <v>4.9000000000000004</v>
      </c>
      <c r="D714" s="27">
        <v>4.7</v>
      </c>
      <c r="E714" s="27">
        <v>5.2</v>
      </c>
      <c r="F714" s="11">
        <v>2010</v>
      </c>
      <c r="G714" s="11" t="s">
        <v>8</v>
      </c>
      <c r="H714" s="14" t="str">
        <f>VLOOKUP(A714,'Data Key'!$A$1:$B$500,2,FALSE)</f>
        <v>Mississippi</v>
      </c>
      <c r="I714" s="14" t="str">
        <f t="shared" si="281"/>
        <v>MS-Mississippi</v>
      </c>
      <c r="J714" s="15">
        <f t="shared" si="282"/>
        <v>1462</v>
      </c>
      <c r="K714" s="15">
        <f t="shared" si="283"/>
        <v>296985</v>
      </c>
      <c r="L714" s="16">
        <f t="shared" si="275"/>
        <v>2.5048873996387294E-4</v>
      </c>
      <c r="M714" s="17">
        <f t="shared" si="284"/>
        <v>4.6482034901473357</v>
      </c>
      <c r="N714" s="17">
        <f t="shared" si="285"/>
        <v>5.1491809700750828</v>
      </c>
      <c r="O714" s="16">
        <f t="shared" si="286"/>
        <v>5.1796509852664485E-2</v>
      </c>
      <c r="P714" s="16">
        <f t="shared" si="287"/>
        <v>5.081902992491738E-2</v>
      </c>
      <c r="Q714" s="16">
        <f t="shared" si="298"/>
        <v>1388</v>
      </c>
      <c r="R714" s="16">
        <f t="shared" si="299"/>
        <v>1538</v>
      </c>
      <c r="S714" s="17">
        <f t="shared" si="288"/>
        <v>4.6507420077936787</v>
      </c>
      <c r="T714" s="17">
        <f t="shared" si="289"/>
        <v>5.153343809788673</v>
      </c>
      <c r="U714" s="16">
        <f t="shared" si="290"/>
        <v>4.9257992206321433E-2</v>
      </c>
      <c r="V714" s="16">
        <f t="shared" si="291"/>
        <v>4.6656190211327164E-2</v>
      </c>
      <c r="W714" s="16">
        <f t="shared" si="276"/>
        <v>4.905064841682928E-3</v>
      </c>
      <c r="X714" s="16">
        <f t="shared" si="277"/>
        <v>2.5073019405096541E-4</v>
      </c>
      <c r="Y714" s="17">
        <f t="shared" si="292"/>
        <v>4.6543346476319627</v>
      </c>
      <c r="Z714" s="17">
        <f t="shared" si="293"/>
        <v>5.1557950357338935</v>
      </c>
      <c r="AA714" s="16">
        <f t="shared" si="294"/>
        <v>4.5665352368037482E-2</v>
      </c>
      <c r="AB714" s="16">
        <f t="shared" si="295"/>
        <v>4.420496426610665E-2</v>
      </c>
      <c r="AC714" s="16">
        <f t="shared" si="278"/>
        <v>149.53913179944749</v>
      </c>
      <c r="AD714" s="17">
        <f t="shared" si="279"/>
        <v>4.6562145937268635</v>
      </c>
      <c r="AE714" s="17">
        <f t="shared" si="280"/>
        <v>5.1572657251912748</v>
      </c>
      <c r="AF714" s="16">
        <f t="shared" si="296"/>
        <v>4.3785406273136651E-2</v>
      </c>
      <c r="AG714" s="16">
        <f t="shared" si="297"/>
        <v>4.2734274808725381E-2</v>
      </c>
    </row>
    <row r="715" spans="1:33" x14ac:dyDescent="0.25">
      <c r="A715" s="11" t="s">
        <v>20</v>
      </c>
      <c r="B715" s="12">
        <v>448040</v>
      </c>
      <c r="C715" s="11">
        <v>8.6</v>
      </c>
      <c r="D715" s="27">
        <v>8.3000000000000007</v>
      </c>
      <c r="E715" s="27">
        <v>8.9</v>
      </c>
      <c r="F715" s="11">
        <v>2010</v>
      </c>
      <c r="G715" s="11" t="s">
        <v>8</v>
      </c>
      <c r="H715" s="14" t="str">
        <f>VLOOKUP(A715,'Data Key'!$A$1:$B$500,2,FALSE)</f>
        <v>Missouri</v>
      </c>
      <c r="I715" s="14" t="str">
        <f t="shared" si="281"/>
        <v>MO-Missouri</v>
      </c>
      <c r="J715" s="15">
        <f t="shared" si="282"/>
        <v>3853</v>
      </c>
      <c r="K715" s="15">
        <f t="shared" si="283"/>
        <v>444187</v>
      </c>
      <c r="L715" s="16">
        <f t="shared" si="275"/>
        <v>2.7036802877155366E-4</v>
      </c>
      <c r="M715" s="17">
        <f t="shared" si="284"/>
        <v>8.329310571353437</v>
      </c>
      <c r="N715" s="17">
        <f t="shared" si="285"/>
        <v>8.8700466288965423</v>
      </c>
      <c r="O715" s="16">
        <f t="shared" si="286"/>
        <v>2.9310571353436288E-2</v>
      </c>
      <c r="P715" s="16">
        <f t="shared" si="287"/>
        <v>2.9953371103458082E-2</v>
      </c>
      <c r="Q715" s="16">
        <f t="shared" si="298"/>
        <v>3732</v>
      </c>
      <c r="R715" s="16">
        <f t="shared" si="299"/>
        <v>3975</v>
      </c>
      <c r="S715" s="17">
        <f t="shared" si="288"/>
        <v>8.3296134273725553</v>
      </c>
      <c r="T715" s="17">
        <f t="shared" si="289"/>
        <v>8.8719757164538873</v>
      </c>
      <c r="U715" s="16">
        <f t="shared" si="290"/>
        <v>2.9613427372554568E-2</v>
      </c>
      <c r="V715" s="16">
        <f t="shared" si="291"/>
        <v>2.8024283546113082E-2</v>
      </c>
      <c r="W715" s="16">
        <f t="shared" si="276"/>
        <v>8.6038917907203267E-3</v>
      </c>
      <c r="X715" s="16">
        <f t="shared" si="277"/>
        <v>2.7046533365990283E-4</v>
      </c>
      <c r="Y715" s="17">
        <f t="shared" si="292"/>
        <v>8.3334264570604244</v>
      </c>
      <c r="Z715" s="17">
        <f t="shared" si="293"/>
        <v>8.8743571243802286</v>
      </c>
      <c r="AA715" s="16">
        <f t="shared" si="294"/>
        <v>3.3426457060423687E-2</v>
      </c>
      <c r="AB715" s="16">
        <f t="shared" si="295"/>
        <v>2.5642875619771743E-2</v>
      </c>
      <c r="AC715" s="16">
        <f t="shared" si="278"/>
        <v>242.28625456062235</v>
      </c>
      <c r="AD715" s="17">
        <f t="shared" si="279"/>
        <v>8.3346254464101364</v>
      </c>
      <c r="AE715" s="17">
        <f t="shared" si="280"/>
        <v>8.8753900594706447</v>
      </c>
      <c r="AF715" s="16">
        <f t="shared" si="296"/>
        <v>3.4625446410135652E-2</v>
      </c>
      <c r="AG715" s="16">
        <f t="shared" si="297"/>
        <v>2.4609940529355612E-2</v>
      </c>
    </row>
    <row r="716" spans="1:33" x14ac:dyDescent="0.25">
      <c r="A716" s="11" t="s">
        <v>50</v>
      </c>
      <c r="B716" s="12">
        <v>54888</v>
      </c>
      <c r="C716" s="11">
        <v>13.9</v>
      </c>
      <c r="D716" s="27">
        <v>13</v>
      </c>
      <c r="E716" s="27">
        <v>15</v>
      </c>
      <c r="F716" s="11">
        <v>2010</v>
      </c>
      <c r="G716" s="11" t="s">
        <v>8</v>
      </c>
      <c r="H716" s="14" t="str">
        <f>VLOOKUP(A716,'Data Key'!$A$1:$B$500,2,FALSE)</f>
        <v>Montana</v>
      </c>
      <c r="I716" s="14" t="str">
        <f t="shared" si="281"/>
        <v>MT-Montana</v>
      </c>
      <c r="J716" s="15">
        <f t="shared" si="282"/>
        <v>763</v>
      </c>
      <c r="K716" s="15">
        <f t="shared" si="283"/>
        <v>54125</v>
      </c>
      <c r="L716" s="16">
        <f t="shared" si="275"/>
        <v>9.7947466081668537E-4</v>
      </c>
      <c r="M716" s="17">
        <f t="shared" si="284"/>
        <v>12.921560173755534</v>
      </c>
      <c r="N716" s="17">
        <f t="shared" si="285"/>
        <v>14.880509495388905</v>
      </c>
      <c r="O716" s="16">
        <f t="shared" si="286"/>
        <v>7.8439826244466104E-2</v>
      </c>
      <c r="P716" s="16">
        <f t="shared" si="287"/>
        <v>0.11949050461109501</v>
      </c>
      <c r="Q716" s="16">
        <f t="shared" si="298"/>
        <v>710</v>
      </c>
      <c r="R716" s="16">
        <f t="shared" si="299"/>
        <v>817</v>
      </c>
      <c r="S716" s="17">
        <f t="shared" si="288"/>
        <v>12.935432152747413</v>
      </c>
      <c r="T716" s="17">
        <f t="shared" si="289"/>
        <v>14.884856434922023</v>
      </c>
      <c r="U716" s="16">
        <f t="shared" si="290"/>
        <v>6.4567847252586574E-2</v>
      </c>
      <c r="V716" s="16">
        <f t="shared" si="291"/>
        <v>0.11514356507797707</v>
      </c>
      <c r="W716" s="16">
        <f t="shared" si="276"/>
        <v>1.3935053171502414E-2</v>
      </c>
      <c r="X716" s="16">
        <f t="shared" si="277"/>
        <v>9.8121097169841004E-4</v>
      </c>
      <c r="Y716" s="17">
        <f t="shared" si="292"/>
        <v>12.953842199804003</v>
      </c>
      <c r="Z716" s="17">
        <f t="shared" si="293"/>
        <v>14.916264143200825</v>
      </c>
      <c r="AA716" s="16">
        <f t="shared" si="294"/>
        <v>4.6157800195997467E-2</v>
      </c>
      <c r="AB716" s="16">
        <f t="shared" si="295"/>
        <v>8.3735856799174613E-2</v>
      </c>
      <c r="AC716" s="16">
        <f t="shared" si="278"/>
        <v>107.55669280996172</v>
      </c>
      <c r="AD716" s="17">
        <f t="shared" si="279"/>
        <v>12.964447249218866</v>
      </c>
      <c r="AE716" s="17">
        <f t="shared" si="280"/>
        <v>14.923876737308637</v>
      </c>
      <c r="AF716" s="16">
        <f t="shared" si="296"/>
        <v>3.5552750781134179E-2</v>
      </c>
      <c r="AG716" s="16">
        <f t="shared" si="297"/>
        <v>7.6123262691362825E-2</v>
      </c>
    </row>
    <row r="717" spans="1:33" x14ac:dyDescent="0.25">
      <c r="A717" s="11" t="s">
        <v>51</v>
      </c>
      <c r="B717" s="12">
        <v>129365</v>
      </c>
      <c r="C717" s="11">
        <v>2.7</v>
      </c>
      <c r="D717" s="27">
        <v>2.5</v>
      </c>
      <c r="E717" s="27">
        <v>3</v>
      </c>
      <c r="F717" s="11">
        <v>2010</v>
      </c>
      <c r="G717" s="11" t="s">
        <v>8</v>
      </c>
      <c r="H717" s="14" t="str">
        <f>VLOOKUP(A717,'Data Key'!$A$1:$B$500,2,FALSE)</f>
        <v>Nebraska</v>
      </c>
      <c r="I717" s="14" t="str">
        <f t="shared" si="281"/>
        <v>NE-Nebraska</v>
      </c>
      <c r="J717" s="15">
        <f t="shared" si="282"/>
        <v>349</v>
      </c>
      <c r="K717" s="15">
        <f t="shared" si="283"/>
        <v>129016</v>
      </c>
      <c r="L717" s="16">
        <f t="shared" si="275"/>
        <v>2.8265547473498839E-4</v>
      </c>
      <c r="M717" s="17">
        <f t="shared" si="284"/>
        <v>2.4151375913957271</v>
      </c>
      <c r="N717" s="17">
        <f t="shared" si="285"/>
        <v>2.9804485408657038</v>
      </c>
      <c r="O717" s="16">
        <f t="shared" si="286"/>
        <v>8.4862408604272854E-2</v>
      </c>
      <c r="P717" s="16">
        <f t="shared" si="287"/>
        <v>1.9551459134296234E-2</v>
      </c>
      <c r="Q717" s="16">
        <f t="shared" si="298"/>
        <v>313</v>
      </c>
      <c r="R717" s="16">
        <f t="shared" si="299"/>
        <v>386</v>
      </c>
      <c r="S717" s="17">
        <f t="shared" si="288"/>
        <v>2.4195106868163725</v>
      </c>
      <c r="T717" s="17">
        <f t="shared" si="289"/>
        <v>2.9838055115371236</v>
      </c>
      <c r="U717" s="16">
        <f t="shared" si="290"/>
        <v>8.0489313183627509E-2</v>
      </c>
      <c r="V717" s="16">
        <f t="shared" si="291"/>
        <v>1.6194488462876411E-2</v>
      </c>
      <c r="W717" s="16">
        <f t="shared" si="276"/>
        <v>2.7125598826827895E-3</v>
      </c>
      <c r="X717" s="16">
        <f t="shared" si="277"/>
        <v>2.838060996917375E-4</v>
      </c>
      <c r="Y717" s="17">
        <f t="shared" si="292"/>
        <v>2.4287537829910519</v>
      </c>
      <c r="Z717" s="17">
        <f t="shared" si="293"/>
        <v>2.996365982374527</v>
      </c>
      <c r="AA717" s="16">
        <f t="shared" si="294"/>
        <v>7.1246217008948065E-2</v>
      </c>
      <c r="AB717" s="16">
        <f t="shared" si="295"/>
        <v>3.6340176254729961E-3</v>
      </c>
      <c r="AC717" s="16">
        <f t="shared" si="278"/>
        <v>73.180082225652868</v>
      </c>
      <c r="AD717" s="17">
        <f t="shared" si="279"/>
        <v>2.4335897635578205</v>
      </c>
      <c r="AE717" s="17">
        <f t="shared" si="280"/>
        <v>2.9992598383644098</v>
      </c>
      <c r="AF717" s="16">
        <f t="shared" si="296"/>
        <v>6.6410236442179471E-2</v>
      </c>
      <c r="AG717" s="16">
        <f t="shared" si="297"/>
        <v>7.4016163559020853E-4</v>
      </c>
    </row>
    <row r="718" spans="1:33" x14ac:dyDescent="0.25">
      <c r="A718" s="11" t="s">
        <v>29</v>
      </c>
      <c r="B718" s="12">
        <v>149204</v>
      </c>
      <c r="C718" s="11">
        <v>3.9</v>
      </c>
      <c r="D718" s="27">
        <v>3.6</v>
      </c>
      <c r="E718" s="27">
        <v>4.2</v>
      </c>
      <c r="F718" s="11">
        <v>2010</v>
      </c>
      <c r="G718" s="11" t="s">
        <v>8</v>
      </c>
      <c r="H718" s="14" t="str">
        <f>VLOOKUP(A718,'Data Key'!$A$1:$B$500,2,FALSE)</f>
        <v>Nevada</v>
      </c>
      <c r="I718" s="14" t="str">
        <f t="shared" si="281"/>
        <v>NV-Nevada</v>
      </c>
      <c r="J718" s="15">
        <f t="shared" si="282"/>
        <v>582</v>
      </c>
      <c r="K718" s="15">
        <f t="shared" si="283"/>
        <v>148622</v>
      </c>
      <c r="L718" s="16">
        <f t="shared" si="275"/>
        <v>3.1628633919408464E-4</v>
      </c>
      <c r="M718" s="17">
        <f t="shared" si="284"/>
        <v>3.5844133739503352</v>
      </c>
      <c r="N718" s="17">
        <f t="shared" si="285"/>
        <v>4.2169860523385045</v>
      </c>
      <c r="O718" s="16">
        <f t="shared" si="286"/>
        <v>1.5586626049664876E-2</v>
      </c>
      <c r="P718" s="16">
        <f t="shared" si="287"/>
        <v>1.6986052338504365E-2</v>
      </c>
      <c r="Q718" s="16">
        <f t="shared" si="298"/>
        <v>535</v>
      </c>
      <c r="R718" s="16">
        <f t="shared" si="299"/>
        <v>630</v>
      </c>
      <c r="S718" s="17">
        <f t="shared" si="288"/>
        <v>3.5856947534918633</v>
      </c>
      <c r="T718" s="17">
        <f t="shared" si="289"/>
        <v>4.2224069059810727</v>
      </c>
      <c r="U718" s="16">
        <f t="shared" si="290"/>
        <v>1.4305246508136804E-2</v>
      </c>
      <c r="V718" s="16">
        <f t="shared" si="291"/>
        <v>2.2406905981072534E-2</v>
      </c>
      <c r="W718" s="16">
        <f t="shared" si="276"/>
        <v>3.9134721319020035E-3</v>
      </c>
      <c r="X718" s="16">
        <f t="shared" si="277"/>
        <v>3.1705498621025971E-4</v>
      </c>
      <c r="Y718" s="17">
        <f t="shared" si="292"/>
        <v>3.5964171456917438</v>
      </c>
      <c r="Z718" s="17">
        <f t="shared" si="293"/>
        <v>4.2305271181122635</v>
      </c>
      <c r="AA718" s="16">
        <f t="shared" si="294"/>
        <v>3.5828543082563336E-3</v>
      </c>
      <c r="AB718" s="16">
        <f t="shared" si="295"/>
        <v>3.0527118112263274E-2</v>
      </c>
      <c r="AC718" s="16">
        <f t="shared" si="278"/>
        <v>94.420158357035874</v>
      </c>
      <c r="AD718" s="17">
        <f t="shared" si="279"/>
        <v>3.6004183491930739</v>
      </c>
      <c r="AE718" s="17">
        <f t="shared" si="280"/>
        <v>4.2332279752414115</v>
      </c>
      <c r="AF718" s="16">
        <f t="shared" si="296"/>
        <v>4.1834919307381924E-4</v>
      </c>
      <c r="AG718" s="16">
        <f t="shared" si="297"/>
        <v>3.3227975241411301E-2</v>
      </c>
    </row>
    <row r="719" spans="1:33" x14ac:dyDescent="0.25">
      <c r="A719" s="11" t="s">
        <v>35</v>
      </c>
      <c r="B719" s="12">
        <v>68529</v>
      </c>
      <c r="C719" s="11">
        <v>14.8</v>
      </c>
      <c r="D719" s="27">
        <v>14</v>
      </c>
      <c r="E719" s="27">
        <v>15.8</v>
      </c>
      <c r="F719" s="11">
        <v>2010</v>
      </c>
      <c r="G719" s="11" t="s">
        <v>8</v>
      </c>
      <c r="H719" s="14" t="str">
        <f>VLOOKUP(A719,'Data Key'!$A$1:$B$500,2,FALSE)</f>
        <v>New Hampshire</v>
      </c>
      <c r="I719" s="14" t="str">
        <f t="shared" si="281"/>
        <v>NH-New Hampshire</v>
      </c>
      <c r="J719" s="15">
        <f t="shared" si="282"/>
        <v>1014</v>
      </c>
      <c r="K719" s="15">
        <f t="shared" si="283"/>
        <v>67515</v>
      </c>
      <c r="L719" s="16">
        <f t="shared" si="275"/>
        <v>9.0397331991688733E-4</v>
      </c>
      <c r="M719" s="17">
        <f t="shared" si="284"/>
        <v>13.892682110630766</v>
      </c>
      <c r="N719" s="17">
        <f t="shared" si="285"/>
        <v>15.700628750464539</v>
      </c>
      <c r="O719" s="16">
        <f t="shared" si="286"/>
        <v>0.10731788936923436</v>
      </c>
      <c r="P719" s="16">
        <f t="shared" si="287"/>
        <v>9.9371249535462169E-2</v>
      </c>
      <c r="Q719" s="16">
        <f t="shared" si="298"/>
        <v>953</v>
      </c>
      <c r="R719" s="16">
        <f t="shared" si="299"/>
        <v>1077</v>
      </c>
      <c r="S719" s="17">
        <f t="shared" si="288"/>
        <v>13.906521326737586</v>
      </c>
      <c r="T719" s="17">
        <f t="shared" si="289"/>
        <v>15.715974259072802</v>
      </c>
      <c r="U719" s="16">
        <f t="shared" si="290"/>
        <v>9.3478673262413992E-2</v>
      </c>
      <c r="V719" s="16">
        <f t="shared" si="291"/>
        <v>8.4025740927199166E-2</v>
      </c>
      <c r="W719" s="16">
        <f t="shared" si="276"/>
        <v>1.4823852444827973E-2</v>
      </c>
      <c r="X719" s="16">
        <f t="shared" si="277"/>
        <v>9.0517449530079801E-4</v>
      </c>
      <c r="Y719" s="17">
        <f t="shared" si="292"/>
        <v>13.918677949527174</v>
      </c>
      <c r="Z719" s="17">
        <f t="shared" si="293"/>
        <v>15.729026940128771</v>
      </c>
      <c r="AA719" s="16">
        <f t="shared" si="294"/>
        <v>8.1322050472826035E-2</v>
      </c>
      <c r="AB719" s="16">
        <f t="shared" si="295"/>
        <v>7.0973059871230149E-2</v>
      </c>
      <c r="AC719" s="16">
        <f t="shared" si="278"/>
        <v>123.92623660959066</v>
      </c>
      <c r="AD719" s="17">
        <f t="shared" si="279"/>
        <v>13.927010624228332</v>
      </c>
      <c r="AE719" s="17">
        <f t="shared" si="280"/>
        <v>15.735285809842141</v>
      </c>
      <c r="AF719" s="16">
        <f t="shared" si="296"/>
        <v>7.2989375771667753E-2</v>
      </c>
      <c r="AG719" s="16">
        <f t="shared" si="297"/>
        <v>6.4714190157859619E-2</v>
      </c>
    </row>
    <row r="720" spans="1:33" x14ac:dyDescent="0.25">
      <c r="A720" s="11" t="s">
        <v>14</v>
      </c>
      <c r="B720" s="12">
        <v>491524</v>
      </c>
      <c r="C720" s="11">
        <v>7.9</v>
      </c>
      <c r="D720" s="27">
        <v>7.7</v>
      </c>
      <c r="E720" s="27">
        <v>8.1</v>
      </c>
      <c r="F720" s="11">
        <v>2010</v>
      </c>
      <c r="G720" s="11" t="s">
        <v>8</v>
      </c>
      <c r="H720" s="14" t="str">
        <f>VLOOKUP(A720,'Data Key'!$A$1:$B$500,2,FALSE)</f>
        <v>New Jersey</v>
      </c>
      <c r="I720" s="14" t="str">
        <f t="shared" si="281"/>
        <v>NJ-New Jersey</v>
      </c>
      <c r="J720" s="15">
        <f t="shared" si="282"/>
        <v>3883</v>
      </c>
      <c r="K720" s="15">
        <f t="shared" si="283"/>
        <v>487641</v>
      </c>
      <c r="L720" s="16">
        <f t="shared" si="275"/>
        <v>2.4749407160739564E-4</v>
      </c>
      <c r="M720" s="17">
        <f t="shared" si="284"/>
        <v>7.652425362642</v>
      </c>
      <c r="N720" s="17">
        <f t="shared" si="285"/>
        <v>8.1474135058567914</v>
      </c>
      <c r="O720" s="16">
        <f t="shared" si="286"/>
        <v>4.757463735800016E-2</v>
      </c>
      <c r="P720" s="16">
        <f t="shared" si="287"/>
        <v>4.7413505856791716E-2</v>
      </c>
      <c r="Q720" s="16">
        <f t="shared" si="298"/>
        <v>3762</v>
      </c>
      <c r="R720" s="16">
        <f t="shared" si="299"/>
        <v>4005</v>
      </c>
      <c r="S720" s="17">
        <f t="shared" si="288"/>
        <v>7.6537463074030976</v>
      </c>
      <c r="T720" s="17">
        <f t="shared" si="289"/>
        <v>8.1481270497473162</v>
      </c>
      <c r="U720" s="16">
        <f t="shared" si="290"/>
        <v>4.6253692596902596E-2</v>
      </c>
      <c r="V720" s="16">
        <f t="shared" si="291"/>
        <v>4.8127049747316519E-2</v>
      </c>
      <c r="W720" s="16">
        <f t="shared" si="276"/>
        <v>7.9037653653151584E-3</v>
      </c>
      <c r="X720" s="16">
        <f t="shared" si="277"/>
        <v>2.4758273359750337E-4</v>
      </c>
      <c r="Y720" s="17">
        <f t="shared" si="292"/>
        <v>7.6561826317176545</v>
      </c>
      <c r="Z720" s="17">
        <f t="shared" si="293"/>
        <v>8.1513480989126617</v>
      </c>
      <c r="AA720" s="16">
        <f t="shared" si="294"/>
        <v>4.3817368282345726E-2</v>
      </c>
      <c r="AB720" s="16">
        <f t="shared" si="295"/>
        <v>5.134809891266201E-2</v>
      </c>
      <c r="AC720" s="16">
        <f t="shared" si="278"/>
        <v>243.31333856965426</v>
      </c>
      <c r="AD720" s="17">
        <f t="shared" si="279"/>
        <v>7.6572754230053945</v>
      </c>
      <c r="AE720" s="17">
        <f t="shared" si="280"/>
        <v>8.1522897803763161</v>
      </c>
      <c r="AF720" s="16">
        <f t="shared" si="296"/>
        <v>4.2724576994605634E-2</v>
      </c>
      <c r="AG720" s="16">
        <f t="shared" si="297"/>
        <v>5.2289780376316486E-2</v>
      </c>
    </row>
    <row r="721" spans="1:33" x14ac:dyDescent="0.25">
      <c r="A721" s="11" t="s">
        <v>60</v>
      </c>
      <c r="B721" s="12">
        <v>268311</v>
      </c>
      <c r="C721" s="11">
        <v>4.5999999999999996</v>
      </c>
      <c r="D721" s="27">
        <v>4.4000000000000004</v>
      </c>
      <c r="E721" s="27">
        <v>4.9000000000000004</v>
      </c>
      <c r="F721" s="11">
        <v>2010</v>
      </c>
      <c r="G721" s="11" t="s">
        <v>8</v>
      </c>
      <c r="H721" s="14" t="str">
        <f>VLOOKUP(A721,'Data Key'!$A$1:$B$500,2,FALSE)</f>
        <v>New Mexico</v>
      </c>
      <c r="I721" s="14" t="str">
        <f t="shared" si="281"/>
        <v>NM-New Mexico</v>
      </c>
      <c r="J721" s="15">
        <f t="shared" si="282"/>
        <v>1234</v>
      </c>
      <c r="K721" s="15">
        <f t="shared" si="283"/>
        <v>267077</v>
      </c>
      <c r="L721" s="16">
        <f t="shared" si="275"/>
        <v>2.5601546402755028E-4</v>
      </c>
      <c r="M721" s="17">
        <f t="shared" si="284"/>
        <v>4.3431250855585644</v>
      </c>
      <c r="N721" s="17">
        <f t="shared" si="285"/>
        <v>4.855156013613664</v>
      </c>
      <c r="O721" s="16">
        <f t="shared" si="286"/>
        <v>5.6874914441435998E-2</v>
      </c>
      <c r="P721" s="16">
        <f t="shared" si="287"/>
        <v>4.4843986386336354E-2</v>
      </c>
      <c r="Q721" s="16">
        <f t="shared" si="298"/>
        <v>1166</v>
      </c>
      <c r="R721" s="16">
        <f t="shared" si="299"/>
        <v>1303</v>
      </c>
      <c r="S721" s="17">
        <f t="shared" si="288"/>
        <v>4.3457033069833138</v>
      </c>
      <c r="T721" s="17">
        <f t="shared" si="289"/>
        <v>4.8563048104624853</v>
      </c>
      <c r="U721" s="16">
        <f t="shared" si="290"/>
        <v>5.4296693016686604E-2</v>
      </c>
      <c r="V721" s="16">
        <f t="shared" si="291"/>
        <v>4.3695189537515056E-2</v>
      </c>
      <c r="W721" s="16">
        <f t="shared" si="276"/>
        <v>4.6062331948940223E-3</v>
      </c>
      <c r="X721" s="16">
        <f t="shared" si="277"/>
        <v>2.5630820143308344E-4</v>
      </c>
      <c r="Y721" s="17">
        <f t="shared" si="292"/>
        <v>4.349924993460939</v>
      </c>
      <c r="Z721" s="17">
        <f t="shared" si="293"/>
        <v>4.8625413963271056</v>
      </c>
      <c r="AA721" s="16">
        <f t="shared" si="294"/>
        <v>5.0075006539061384E-2</v>
      </c>
      <c r="AB721" s="16">
        <f t="shared" si="295"/>
        <v>3.7458603672894775E-2</v>
      </c>
      <c r="AC721" s="16">
        <f t="shared" si="278"/>
        <v>137.40953006074133</v>
      </c>
      <c r="AD721" s="17">
        <f t="shared" si="279"/>
        <v>4.3520364286639373</v>
      </c>
      <c r="AE721" s="17">
        <f t="shared" si="280"/>
        <v>4.8641569260380271</v>
      </c>
      <c r="AF721" s="16">
        <f t="shared" si="296"/>
        <v>4.7963571336063104E-2</v>
      </c>
      <c r="AG721" s="16">
        <f t="shared" si="297"/>
        <v>3.5843073961973282E-2</v>
      </c>
    </row>
    <row r="722" spans="1:33" x14ac:dyDescent="0.25">
      <c r="A722" s="11" t="s">
        <v>36</v>
      </c>
      <c r="B722" s="12">
        <v>1376511</v>
      </c>
      <c r="C722" s="11">
        <v>5</v>
      </c>
      <c r="D722" s="27">
        <v>4.9000000000000004</v>
      </c>
      <c r="E722" s="27">
        <v>5.0999999999999996</v>
      </c>
      <c r="F722" s="11">
        <v>2010</v>
      </c>
      <c r="G722" s="11" t="s">
        <v>8</v>
      </c>
      <c r="H722" s="14" t="str">
        <f>VLOOKUP(A722,'Data Key'!$A$1:$B$500,2,FALSE)</f>
        <v>New York</v>
      </c>
      <c r="I722" s="14" t="str">
        <f t="shared" si="281"/>
        <v>NY-New York</v>
      </c>
      <c r="J722" s="15">
        <f t="shared" si="282"/>
        <v>6883</v>
      </c>
      <c r="K722" s="15">
        <f t="shared" si="283"/>
        <v>1369628</v>
      </c>
      <c r="L722" s="16">
        <f t="shared" si="275"/>
        <v>1.1783349501894143E-4</v>
      </c>
      <c r="M722" s="17">
        <f t="shared" si="284"/>
        <v>4.882489786088148</v>
      </c>
      <c r="N722" s="17">
        <f t="shared" si="285"/>
        <v>5.11815677612603</v>
      </c>
      <c r="O722" s="16">
        <f t="shared" si="286"/>
        <v>1.7510213911852368E-2</v>
      </c>
      <c r="P722" s="16">
        <f t="shared" si="287"/>
        <v>1.8156776126030394E-2</v>
      </c>
      <c r="Q722" s="16">
        <f t="shared" si="298"/>
        <v>6721</v>
      </c>
      <c r="R722" s="16">
        <f t="shared" si="299"/>
        <v>7045</v>
      </c>
      <c r="S722" s="17">
        <f t="shared" si="288"/>
        <v>4.8826344286387835</v>
      </c>
      <c r="T722" s="17">
        <f t="shared" si="289"/>
        <v>5.1180121335753945</v>
      </c>
      <c r="U722" s="16">
        <f t="shared" si="290"/>
        <v>1.7365571361216858E-2</v>
      </c>
      <c r="V722" s="16">
        <f t="shared" si="291"/>
        <v>1.8012133575394884E-2</v>
      </c>
      <c r="W722" s="16">
        <f t="shared" si="276"/>
        <v>5.0017046834843829E-3</v>
      </c>
      <c r="X722" s="16">
        <f t="shared" si="277"/>
        <v>1.1785762004076476E-4</v>
      </c>
      <c r="Y722" s="17">
        <f t="shared" si="292"/>
        <v>4.8838470634436177</v>
      </c>
      <c r="Z722" s="17">
        <f t="shared" si="293"/>
        <v>5.1195623035251483</v>
      </c>
      <c r="AA722" s="16">
        <f t="shared" si="294"/>
        <v>1.6152936556382613E-2</v>
      </c>
      <c r="AB722" s="16">
        <f t="shared" si="295"/>
        <v>1.956230352514865E-2</v>
      </c>
      <c r="AC722" s="16">
        <f t="shared" si="278"/>
        <v>324.40922545217893</v>
      </c>
      <c r="AD722" s="17">
        <f t="shared" si="279"/>
        <v>4.8842307501450843</v>
      </c>
      <c r="AE722" s="17">
        <f t="shared" si="280"/>
        <v>5.119905089194253</v>
      </c>
      <c r="AF722" s="16">
        <f t="shared" si="296"/>
        <v>1.5769249854916012E-2</v>
      </c>
      <c r="AG722" s="16">
        <f t="shared" si="297"/>
        <v>1.9905089194253378E-2</v>
      </c>
    </row>
    <row r="723" spans="1:33" x14ac:dyDescent="0.25">
      <c r="A723" s="11" t="s">
        <v>21</v>
      </c>
      <c r="B723" s="12">
        <v>744006</v>
      </c>
      <c r="C723" s="11">
        <v>8.6</v>
      </c>
      <c r="D723" s="27">
        <v>8.4</v>
      </c>
      <c r="E723" s="27">
        <v>8.9</v>
      </c>
      <c r="F723" s="11">
        <v>2010</v>
      </c>
      <c r="G723" s="11" t="s">
        <v>8</v>
      </c>
      <c r="H723" s="14" t="str">
        <f>VLOOKUP(A723,'Data Key'!$A$1:$B$500,2,FALSE)</f>
        <v>North Carolina</v>
      </c>
      <c r="I723" s="14" t="str">
        <f t="shared" si="281"/>
        <v>NC-North Carolina</v>
      </c>
      <c r="J723" s="15">
        <f t="shared" si="282"/>
        <v>6398</v>
      </c>
      <c r="K723" s="15">
        <f t="shared" si="283"/>
        <v>737608</v>
      </c>
      <c r="L723" s="16">
        <f t="shared" si="275"/>
        <v>2.0980622091898717E-4</v>
      </c>
      <c r="M723" s="17">
        <f t="shared" si="284"/>
        <v>8.3895867947287357</v>
      </c>
      <c r="N723" s="17">
        <f t="shared" si="285"/>
        <v>8.8091992365667107</v>
      </c>
      <c r="O723" s="16">
        <f t="shared" si="286"/>
        <v>1.0413205271264658E-2</v>
      </c>
      <c r="P723" s="16">
        <f t="shared" si="287"/>
        <v>9.0800763433289688E-2</v>
      </c>
      <c r="Q723" s="16">
        <f t="shared" si="298"/>
        <v>6243</v>
      </c>
      <c r="R723" s="16">
        <f t="shared" si="299"/>
        <v>6555</v>
      </c>
      <c r="S723" s="17">
        <f t="shared" si="288"/>
        <v>8.391061362408367</v>
      </c>
      <c r="T723" s="17">
        <f t="shared" si="289"/>
        <v>8.8104128192514573</v>
      </c>
      <c r="U723" s="16">
        <f t="shared" si="290"/>
        <v>8.9386375916333805E-3</v>
      </c>
      <c r="V723" s="16">
        <f t="shared" si="291"/>
        <v>8.9587180748543105E-2</v>
      </c>
      <c r="W723" s="16">
        <f t="shared" si="276"/>
        <v>8.6019302068124186E-3</v>
      </c>
      <c r="X723" s="16">
        <f t="shared" si="277"/>
        <v>2.0985169758016162E-4</v>
      </c>
      <c r="Y723" s="17">
        <f t="shared" si="292"/>
        <v>8.3920785092322578</v>
      </c>
      <c r="Z723" s="17">
        <f t="shared" si="293"/>
        <v>8.8117819043925785</v>
      </c>
      <c r="AA723" s="16">
        <f t="shared" si="294"/>
        <v>7.9214907677425117E-3</v>
      </c>
      <c r="AB723" s="16">
        <f t="shared" si="295"/>
        <v>8.8218095607421887E-2</v>
      </c>
      <c r="AC723" s="16">
        <f t="shared" si="278"/>
        <v>312.20571511510548</v>
      </c>
      <c r="AD723" s="17">
        <f t="shared" si="279"/>
        <v>8.3927893475296234</v>
      </c>
      <c r="AE723" s="17">
        <f t="shared" si="280"/>
        <v>8.8124151343376944</v>
      </c>
      <c r="AF723" s="16">
        <f t="shared" si="296"/>
        <v>7.2106524703769992E-3</v>
      </c>
      <c r="AG723" s="16">
        <f t="shared" si="297"/>
        <v>8.7584865662305944E-2</v>
      </c>
    </row>
    <row r="724" spans="1:33" x14ac:dyDescent="0.25">
      <c r="A724" s="11" t="s">
        <v>57</v>
      </c>
      <c r="B724" s="12">
        <v>30934</v>
      </c>
      <c r="C724" s="11">
        <v>10.6</v>
      </c>
      <c r="D724" s="27">
        <v>9.6</v>
      </c>
      <c r="E724" s="27">
        <v>11.8</v>
      </c>
      <c r="F724" s="11">
        <v>2010</v>
      </c>
      <c r="G724" s="11" t="s">
        <v>8</v>
      </c>
      <c r="H724" s="14" t="str">
        <f>VLOOKUP(A724,'Data Key'!$A$1:$B$500,2,FALSE)</f>
        <v>North Dakota</v>
      </c>
      <c r="I724" s="14" t="str">
        <f t="shared" si="281"/>
        <v>ND-North Dakota</v>
      </c>
      <c r="J724" s="15">
        <f t="shared" si="282"/>
        <v>328</v>
      </c>
      <c r="K724" s="15">
        <f t="shared" si="283"/>
        <v>30606</v>
      </c>
      <c r="L724" s="16">
        <f t="shared" si="275"/>
        <v>1.1413903016464814E-3</v>
      </c>
      <c r="M724" s="17">
        <f t="shared" si="284"/>
        <v>9.4618294565483865</v>
      </c>
      <c r="N724" s="17">
        <f t="shared" si="285"/>
        <v>11.744610059841348</v>
      </c>
      <c r="O724" s="16">
        <f t="shared" si="286"/>
        <v>0.13817054345161317</v>
      </c>
      <c r="P724" s="16">
        <f t="shared" si="287"/>
        <v>5.5389940158653062E-2</v>
      </c>
      <c r="Q724" s="16">
        <f t="shared" si="298"/>
        <v>293</v>
      </c>
      <c r="R724" s="16">
        <f t="shared" si="299"/>
        <v>364</v>
      </c>
      <c r="S724" s="17">
        <f t="shared" si="288"/>
        <v>9.471778625460658</v>
      </c>
      <c r="T724" s="17">
        <f t="shared" si="289"/>
        <v>11.766987780435766</v>
      </c>
      <c r="U724" s="16">
        <f t="shared" si="290"/>
        <v>0.12822137453934168</v>
      </c>
      <c r="V724" s="16">
        <f t="shared" si="291"/>
        <v>3.3012219564234613E-2</v>
      </c>
      <c r="W724" s="16">
        <f t="shared" si="276"/>
        <v>1.0663986685996911E-2</v>
      </c>
      <c r="X724" s="16">
        <f t="shared" si="277"/>
        <v>1.1461616563669737E-3</v>
      </c>
      <c r="Y724" s="17">
        <f t="shared" si="292"/>
        <v>9.517825029629936</v>
      </c>
      <c r="Z724" s="17">
        <f t="shared" si="293"/>
        <v>11.810148342363885</v>
      </c>
      <c r="AA724" s="16">
        <f t="shared" si="294"/>
        <v>8.2174970370063605E-2</v>
      </c>
      <c r="AB724" s="16">
        <f t="shared" si="295"/>
        <v>1.0148342363883955E-2</v>
      </c>
      <c r="AC724" s="16">
        <f t="shared" si="278"/>
        <v>70.66675668553917</v>
      </c>
      <c r="AD724" s="17">
        <f t="shared" si="279"/>
        <v>9.5380717320033011</v>
      </c>
      <c r="AE724" s="17">
        <f t="shared" si="280"/>
        <v>11.822224515564464</v>
      </c>
      <c r="AF724" s="16">
        <f t="shared" si="296"/>
        <v>6.1928267996698594E-2</v>
      </c>
      <c r="AG724" s="16">
        <f t="shared" si="297"/>
        <v>2.2224515564463587E-2</v>
      </c>
    </row>
    <row r="725" spans="1:33" x14ac:dyDescent="0.25">
      <c r="A725" s="11" t="s">
        <v>52</v>
      </c>
      <c r="B725" s="12">
        <v>958848</v>
      </c>
      <c r="C725" s="11">
        <v>6.4</v>
      </c>
      <c r="D725" s="27">
        <v>6.2</v>
      </c>
      <c r="E725" s="27">
        <v>6.5</v>
      </c>
      <c r="F725" s="11">
        <v>2010</v>
      </c>
      <c r="G725" s="11" t="s">
        <v>8</v>
      </c>
      <c r="H725" s="14" t="str">
        <f>VLOOKUP(A725,'Data Key'!$A$1:$B$500,2,FALSE)</f>
        <v>Ohio</v>
      </c>
      <c r="I725" s="14" t="str">
        <f t="shared" si="281"/>
        <v>OH-Ohio</v>
      </c>
      <c r="J725" s="15">
        <f t="shared" si="282"/>
        <v>6137</v>
      </c>
      <c r="K725" s="15">
        <f t="shared" si="283"/>
        <v>952711</v>
      </c>
      <c r="L725" s="16">
        <f t="shared" si="275"/>
        <v>1.5961808363433851E-4</v>
      </c>
      <c r="M725" s="17">
        <f t="shared" si="284"/>
        <v>6.2407707162588668</v>
      </c>
      <c r="N725" s="17">
        <f t="shared" si="285"/>
        <v>6.560006883527544</v>
      </c>
      <c r="O725" s="16">
        <f t="shared" si="286"/>
        <v>4.0770716258866635E-2</v>
      </c>
      <c r="P725" s="16">
        <f t="shared" si="287"/>
        <v>6.0006883527544019E-2</v>
      </c>
      <c r="Q725" s="16">
        <f t="shared" si="298"/>
        <v>5984</v>
      </c>
      <c r="R725" s="16">
        <f t="shared" si="299"/>
        <v>6290</v>
      </c>
      <c r="S725" s="17">
        <f t="shared" si="288"/>
        <v>6.2408223201174744</v>
      </c>
      <c r="T725" s="17">
        <f t="shared" si="289"/>
        <v>6.5599552796689364</v>
      </c>
      <c r="U725" s="16">
        <f t="shared" si="290"/>
        <v>4.082232011747422E-2</v>
      </c>
      <c r="V725" s="16">
        <f t="shared" si="291"/>
        <v>5.9955279668936434E-2</v>
      </c>
      <c r="W725" s="16">
        <f t="shared" si="276"/>
        <v>6.4023663135176784E-3</v>
      </c>
      <c r="X725" s="16">
        <f t="shared" si="277"/>
        <v>1.5965450881192631E-4</v>
      </c>
      <c r="Y725" s="17">
        <f t="shared" si="292"/>
        <v>6.2427118047057526</v>
      </c>
      <c r="Z725" s="17">
        <f t="shared" si="293"/>
        <v>6.5620208223296048</v>
      </c>
      <c r="AA725" s="16">
        <f t="shared" si="294"/>
        <v>4.2711804705752421E-2</v>
      </c>
      <c r="AB725" s="16">
        <f t="shared" si="295"/>
        <v>6.2020822329604819E-2</v>
      </c>
      <c r="AC725" s="16">
        <f t="shared" si="278"/>
        <v>306.11067583282244</v>
      </c>
      <c r="AD725" s="17">
        <f t="shared" si="279"/>
        <v>6.2432642173228068</v>
      </c>
      <c r="AE725" s="17">
        <f t="shared" si="280"/>
        <v>6.5625113237027639</v>
      </c>
      <c r="AF725" s="16">
        <f t="shared" si="296"/>
        <v>4.3264217322806608E-2</v>
      </c>
      <c r="AG725" s="16">
        <f t="shared" si="297"/>
        <v>6.251132370276391E-2</v>
      </c>
    </row>
    <row r="726" spans="1:33" x14ac:dyDescent="0.25">
      <c r="A726" s="11" t="s">
        <v>37</v>
      </c>
      <c r="B726" s="12">
        <v>392456</v>
      </c>
      <c r="C726" s="11">
        <v>6.3</v>
      </c>
      <c r="D726" s="27">
        <v>6</v>
      </c>
      <c r="E726" s="27">
        <v>6.5</v>
      </c>
      <c r="F726" s="11">
        <v>2010</v>
      </c>
      <c r="G726" s="11" t="s">
        <v>8</v>
      </c>
      <c r="H726" s="14" t="str">
        <f>VLOOKUP(A726,'Data Key'!$A$1:$B$500,2,FALSE)</f>
        <v>Oklahoma</v>
      </c>
      <c r="I726" s="14" t="str">
        <f t="shared" si="281"/>
        <v>OK-Oklahoma</v>
      </c>
      <c r="J726" s="15">
        <f t="shared" si="282"/>
        <v>2472</v>
      </c>
      <c r="K726" s="15">
        <f t="shared" si="283"/>
        <v>389984</v>
      </c>
      <c r="L726" s="16">
        <f t="shared" si="275"/>
        <v>2.4751940893879464E-4</v>
      </c>
      <c r="M726" s="17">
        <f t="shared" si="284"/>
        <v>6.0512758700224136</v>
      </c>
      <c r="N726" s="17">
        <f t="shared" si="285"/>
        <v>6.5463146879000034</v>
      </c>
      <c r="O726" s="16">
        <f t="shared" si="286"/>
        <v>5.1275870022413628E-2</v>
      </c>
      <c r="P726" s="16">
        <f t="shared" si="287"/>
        <v>4.6314687900003371E-2</v>
      </c>
      <c r="Q726" s="16">
        <f t="shared" si="298"/>
        <v>2376</v>
      </c>
      <c r="R726" s="16">
        <f t="shared" si="299"/>
        <v>2570</v>
      </c>
      <c r="S726" s="17">
        <f t="shared" si="288"/>
        <v>6.0541818700695114</v>
      </c>
      <c r="T726" s="17">
        <f t="shared" si="289"/>
        <v>6.5485048005381499</v>
      </c>
      <c r="U726" s="16">
        <f t="shared" si="290"/>
        <v>5.4181870069511362E-2</v>
      </c>
      <c r="V726" s="16">
        <f t="shared" si="291"/>
        <v>4.8504800538149873E-2</v>
      </c>
      <c r="W726" s="16">
        <f t="shared" si="276"/>
        <v>6.3036277042116829E-3</v>
      </c>
      <c r="X726" s="16">
        <f t="shared" si="277"/>
        <v>2.4765967462873271E-4</v>
      </c>
      <c r="Y726" s="17">
        <f t="shared" si="292"/>
        <v>6.0559680295829503</v>
      </c>
      <c r="Z726" s="17">
        <f t="shared" si="293"/>
        <v>6.5512873788404162</v>
      </c>
      <c r="AA726" s="16">
        <f t="shared" si="294"/>
        <v>5.5968029582950329E-2</v>
      </c>
      <c r="AB726" s="16">
        <f t="shared" si="295"/>
        <v>5.1287378840416231E-2</v>
      </c>
      <c r="AC726" s="16">
        <f t="shared" si="278"/>
        <v>194.29940780119526</v>
      </c>
      <c r="AD726" s="17">
        <f t="shared" si="279"/>
        <v>6.0573612236939853</v>
      </c>
      <c r="AE726" s="17">
        <f t="shared" si="280"/>
        <v>6.5524422161312259</v>
      </c>
      <c r="AF726" s="16">
        <f t="shared" si="296"/>
        <v>5.736122369398533E-2</v>
      </c>
      <c r="AG726" s="16">
        <f t="shared" si="297"/>
        <v>5.2442216131225905E-2</v>
      </c>
    </row>
    <row r="727" spans="1:33" x14ac:dyDescent="0.25">
      <c r="A727" s="11" t="s">
        <v>30</v>
      </c>
      <c r="B727" s="12">
        <v>225437</v>
      </c>
      <c r="C727" s="11">
        <v>8.3000000000000007</v>
      </c>
      <c r="D727" s="27">
        <v>8</v>
      </c>
      <c r="E727" s="27">
        <v>8.6999999999999993</v>
      </c>
      <c r="F727" s="11">
        <v>2010</v>
      </c>
      <c r="G727" s="11" t="s">
        <v>8</v>
      </c>
      <c r="H727" s="14" t="str">
        <f>VLOOKUP(A727,'Data Key'!$A$1:$B$500,2,FALSE)</f>
        <v>Oregon</v>
      </c>
      <c r="I727" s="14" t="str">
        <f t="shared" si="281"/>
        <v>OR-Oregon</v>
      </c>
      <c r="J727" s="15">
        <f t="shared" si="282"/>
        <v>1871</v>
      </c>
      <c r="K727" s="15">
        <f t="shared" si="283"/>
        <v>223566</v>
      </c>
      <c r="L727" s="16">
        <f t="shared" si="275"/>
        <v>3.7449848781336698E-4</v>
      </c>
      <c r="M727" s="17">
        <f t="shared" si="284"/>
        <v>7.9249377183107388</v>
      </c>
      <c r="N727" s="17">
        <f t="shared" si="285"/>
        <v>8.6739346939374737</v>
      </c>
      <c r="O727" s="16">
        <f t="shared" si="286"/>
        <v>7.5062281689261212E-2</v>
      </c>
      <c r="P727" s="16">
        <f t="shared" si="287"/>
        <v>2.6065306062525551E-2</v>
      </c>
      <c r="Q727" s="16">
        <f t="shared" si="298"/>
        <v>1787</v>
      </c>
      <c r="R727" s="16">
        <f t="shared" si="299"/>
        <v>1956</v>
      </c>
      <c r="S727" s="17">
        <f t="shared" si="288"/>
        <v>7.9268265635188548</v>
      </c>
      <c r="T727" s="17">
        <f t="shared" si="289"/>
        <v>8.6764816778079901</v>
      </c>
      <c r="U727" s="16">
        <f t="shared" si="290"/>
        <v>7.317343648114516E-2</v>
      </c>
      <c r="V727" s="16">
        <f t="shared" si="291"/>
        <v>2.3518322192009222E-2</v>
      </c>
      <c r="W727" s="16">
        <f t="shared" si="276"/>
        <v>8.3078146678779909E-3</v>
      </c>
      <c r="X727" s="16">
        <f t="shared" si="277"/>
        <v>3.7477635976430527E-4</v>
      </c>
      <c r="Y727" s="17">
        <f t="shared" si="292"/>
        <v>7.9330383081136855</v>
      </c>
      <c r="Z727" s="17">
        <f t="shared" si="293"/>
        <v>8.682591027642296</v>
      </c>
      <c r="AA727" s="16">
        <f t="shared" si="294"/>
        <v>6.6961691886314512E-2</v>
      </c>
      <c r="AB727" s="16">
        <f t="shared" si="295"/>
        <v>1.7408972357703334E-2</v>
      </c>
      <c r="AC727" s="16">
        <f t="shared" si="278"/>
        <v>168.87295448341291</v>
      </c>
      <c r="AD727" s="17">
        <f t="shared" si="279"/>
        <v>7.935493145750252</v>
      </c>
      <c r="AE727" s="17">
        <f t="shared" si="280"/>
        <v>8.6845719434988808</v>
      </c>
      <c r="AF727" s="16">
        <f t="shared" si="296"/>
        <v>6.4506854249748002E-2</v>
      </c>
      <c r="AG727" s="16">
        <f t="shared" si="297"/>
        <v>1.5428056501118448E-2</v>
      </c>
    </row>
    <row r="728" spans="1:33" x14ac:dyDescent="0.25">
      <c r="A728" s="11" t="s">
        <v>22</v>
      </c>
      <c r="B728" s="12">
        <v>797425</v>
      </c>
      <c r="C728" s="11">
        <v>2.8</v>
      </c>
      <c r="D728" s="27">
        <v>2.7</v>
      </c>
      <c r="E728" s="27">
        <v>3</v>
      </c>
      <c r="F728" s="11">
        <v>2010</v>
      </c>
      <c r="G728" s="11" t="s">
        <v>8</v>
      </c>
      <c r="H728" s="14" t="str">
        <f>VLOOKUP(A728,'Data Key'!$A$1:$B$500,2,FALSE)</f>
        <v>Pennsylvania</v>
      </c>
      <c r="I728" s="14" t="str">
        <f t="shared" si="281"/>
        <v>PA-Pennsylvania</v>
      </c>
      <c r="J728" s="15">
        <f t="shared" si="282"/>
        <v>2233</v>
      </c>
      <c r="K728" s="15">
        <f t="shared" si="283"/>
        <v>795192</v>
      </c>
      <c r="L728" s="16">
        <f t="shared" si="275"/>
        <v>1.159828251023254E-4</v>
      </c>
      <c r="M728" s="17">
        <f t="shared" si="284"/>
        <v>2.6842805225479234</v>
      </c>
      <c r="N728" s="17">
        <f t="shared" si="285"/>
        <v>2.9162461727525746</v>
      </c>
      <c r="O728" s="16">
        <f t="shared" si="286"/>
        <v>1.5719477452076802E-2</v>
      </c>
      <c r="P728" s="16">
        <f t="shared" si="287"/>
        <v>8.3753827247425416E-2</v>
      </c>
      <c r="Q728" s="16">
        <f t="shared" si="298"/>
        <v>2141</v>
      </c>
      <c r="R728" s="16">
        <f t="shared" si="299"/>
        <v>2326</v>
      </c>
      <c r="S728" s="17">
        <f t="shared" si="288"/>
        <v>2.6848919961124871</v>
      </c>
      <c r="T728" s="17">
        <f t="shared" si="289"/>
        <v>2.9168887356177695</v>
      </c>
      <c r="U728" s="16">
        <f t="shared" si="290"/>
        <v>1.51080038875131E-2</v>
      </c>
      <c r="V728" s="16">
        <f t="shared" si="291"/>
        <v>8.3111264382230488E-2</v>
      </c>
      <c r="W728" s="16">
        <f t="shared" si="276"/>
        <v>2.8026585109735568E-3</v>
      </c>
      <c r="X728" s="16">
        <f t="shared" si="277"/>
        <v>1.1605671568404591E-4</v>
      </c>
      <c r="Y728" s="17">
        <f t="shared" si="292"/>
        <v>2.6866017952895107</v>
      </c>
      <c r="Z728" s="17">
        <f t="shared" si="293"/>
        <v>2.9187152266576031</v>
      </c>
      <c r="AA728" s="16">
        <f t="shared" si="294"/>
        <v>1.339820471048947E-2</v>
      </c>
      <c r="AB728" s="16">
        <f t="shared" si="295"/>
        <v>8.1284773342396921E-2</v>
      </c>
      <c r="AC728" s="16">
        <f t="shared" si="278"/>
        <v>184.99444508891256</v>
      </c>
      <c r="AD728" s="17">
        <f t="shared" si="279"/>
        <v>2.6872911982285648</v>
      </c>
      <c r="AE728" s="17">
        <f t="shared" si="280"/>
        <v>2.9192798541072298</v>
      </c>
      <c r="AF728" s="16">
        <f t="shared" si="296"/>
        <v>1.2708801771435407E-2</v>
      </c>
      <c r="AG728" s="16">
        <f t="shared" si="297"/>
        <v>8.0720145892770212E-2</v>
      </c>
    </row>
    <row r="729" spans="1:33" x14ac:dyDescent="0.25">
      <c r="A729" s="11" t="s">
        <v>38</v>
      </c>
      <c r="B729" s="12">
        <v>79463</v>
      </c>
      <c r="C729" s="11">
        <v>18.600000000000001</v>
      </c>
      <c r="D729" s="27">
        <v>17.600000000000001</v>
      </c>
      <c r="E729" s="27">
        <v>19.5</v>
      </c>
      <c r="F729" s="11">
        <v>2010</v>
      </c>
      <c r="G729" s="11" t="s">
        <v>8</v>
      </c>
      <c r="H729" s="14" t="str">
        <f>VLOOKUP(A729,'Data Key'!$A$1:$B$500,2,FALSE)</f>
        <v>Rhode Island</v>
      </c>
      <c r="I729" s="14" t="str">
        <f t="shared" si="281"/>
        <v>RI-Rhode Island</v>
      </c>
      <c r="J729" s="15">
        <f t="shared" si="282"/>
        <v>1478</v>
      </c>
      <c r="K729" s="15">
        <f t="shared" si="283"/>
        <v>77985</v>
      </c>
      <c r="L729" s="16">
        <f t="shared" si="275"/>
        <v>9.3938454460702541E-4</v>
      </c>
      <c r="M729" s="17">
        <f t="shared" si="284"/>
        <v>17.660466958608311</v>
      </c>
      <c r="N729" s="17">
        <f t="shared" si="285"/>
        <v>19.53923604782236</v>
      </c>
      <c r="O729" s="16">
        <f t="shared" si="286"/>
        <v>6.0466958608309085E-2</v>
      </c>
      <c r="P729" s="16">
        <f t="shared" si="287"/>
        <v>3.9236047822360121E-2</v>
      </c>
      <c r="Q729" s="16">
        <f t="shared" si="298"/>
        <v>1404</v>
      </c>
      <c r="R729" s="16">
        <f t="shared" si="299"/>
        <v>1553</v>
      </c>
      <c r="S729" s="17">
        <f t="shared" si="288"/>
        <v>17.66860048072688</v>
      </c>
      <c r="T729" s="17">
        <f t="shared" si="289"/>
        <v>19.543686998980657</v>
      </c>
      <c r="U729" s="16">
        <f t="shared" si="290"/>
        <v>6.8600480726878743E-2</v>
      </c>
      <c r="V729" s="16">
        <f t="shared" si="291"/>
        <v>4.3686998980657421E-2</v>
      </c>
      <c r="W729" s="16">
        <f t="shared" si="276"/>
        <v>1.8623122578456001E-2</v>
      </c>
      <c r="X729" s="16">
        <f t="shared" si="277"/>
        <v>9.4022615113540471E-4</v>
      </c>
      <c r="Y729" s="17">
        <f t="shared" si="292"/>
        <v>17.682896427320596</v>
      </c>
      <c r="Z729" s="17">
        <f t="shared" si="293"/>
        <v>19.563348729591407</v>
      </c>
      <c r="AA729" s="16">
        <f t="shared" si="294"/>
        <v>8.2896427320594768E-2</v>
      </c>
      <c r="AB729" s="16">
        <f t="shared" si="295"/>
        <v>6.3348729591407249E-2</v>
      </c>
      <c r="AC729" s="16">
        <f t="shared" si="278"/>
        <v>149.31727447941165</v>
      </c>
      <c r="AD729" s="17">
        <f t="shared" si="279"/>
        <v>17.689920303414855</v>
      </c>
      <c r="AE729" s="17">
        <f t="shared" si="280"/>
        <v>19.568908718435566</v>
      </c>
      <c r="AF729" s="16">
        <f t="shared" si="296"/>
        <v>8.9920303414853464E-2</v>
      </c>
      <c r="AG729" s="16">
        <f t="shared" si="297"/>
        <v>6.8908718435565675E-2</v>
      </c>
    </row>
    <row r="730" spans="1:33" x14ac:dyDescent="0.25">
      <c r="A730" s="11" t="s">
        <v>15</v>
      </c>
      <c r="B730" s="12">
        <v>403235</v>
      </c>
      <c r="C730" s="11">
        <v>7.3</v>
      </c>
      <c r="D730" s="27">
        <v>7.1</v>
      </c>
      <c r="E730" s="27">
        <v>7.6</v>
      </c>
      <c r="F730" s="11">
        <v>2010</v>
      </c>
      <c r="G730" s="11" t="s">
        <v>8</v>
      </c>
      <c r="H730" s="14" t="str">
        <f>VLOOKUP(A730,'Data Key'!$A$1:$B$500,2,FALSE)</f>
        <v>South Carolina</v>
      </c>
      <c r="I730" s="14" t="str">
        <f t="shared" si="281"/>
        <v>SC-South Carolina</v>
      </c>
      <c r="J730" s="15">
        <f t="shared" si="282"/>
        <v>2944</v>
      </c>
      <c r="K730" s="15">
        <f t="shared" si="283"/>
        <v>400291</v>
      </c>
      <c r="L730" s="16">
        <f t="shared" si="275"/>
        <v>2.6276503510981917E-4</v>
      </c>
      <c r="M730" s="17">
        <f t="shared" si="284"/>
        <v>7.0381885031495077</v>
      </c>
      <c r="N730" s="17">
        <f t="shared" si="285"/>
        <v>7.5637185733691465</v>
      </c>
      <c r="O730" s="16">
        <f t="shared" si="286"/>
        <v>6.181149685049192E-2</v>
      </c>
      <c r="P730" s="16">
        <f t="shared" si="287"/>
        <v>3.6281426630853097E-2</v>
      </c>
      <c r="Q730" s="16">
        <f t="shared" si="298"/>
        <v>2838</v>
      </c>
      <c r="R730" s="16">
        <f t="shared" si="299"/>
        <v>3050</v>
      </c>
      <c r="S730" s="17">
        <f t="shared" si="288"/>
        <v>7.0380795317866749</v>
      </c>
      <c r="T730" s="17">
        <f t="shared" si="289"/>
        <v>7.5638275447319803</v>
      </c>
      <c r="U730" s="16">
        <f t="shared" si="290"/>
        <v>6.1920468213324753E-2</v>
      </c>
      <c r="V730" s="16">
        <f t="shared" si="291"/>
        <v>3.6172455268019377E-2</v>
      </c>
      <c r="W730" s="16">
        <f t="shared" si="276"/>
        <v>7.3056472406098525E-3</v>
      </c>
      <c r="X730" s="16">
        <f t="shared" si="277"/>
        <v>2.6288951635545897E-4</v>
      </c>
      <c r="Y730" s="17">
        <f t="shared" si="292"/>
        <v>7.0427577242543933</v>
      </c>
      <c r="Z730" s="17">
        <f t="shared" si="293"/>
        <v>7.5685367569653117</v>
      </c>
      <c r="AA730" s="16">
        <f t="shared" si="294"/>
        <v>5.7242275745606364E-2</v>
      </c>
      <c r="AB730" s="16">
        <f t="shared" si="295"/>
        <v>3.1463243034687949E-2</v>
      </c>
      <c r="AC730" s="16">
        <f t="shared" si="278"/>
        <v>211.92907247942398</v>
      </c>
      <c r="AD730" s="17">
        <f t="shared" si="279"/>
        <v>7.0441036456075299</v>
      </c>
      <c r="AE730" s="17">
        <f t="shared" si="280"/>
        <v>7.5696707554442595</v>
      </c>
      <c r="AF730" s="16">
        <f t="shared" si="296"/>
        <v>5.589635439246976E-2</v>
      </c>
      <c r="AG730" s="16">
        <f t="shared" si="297"/>
        <v>3.0329244555740154E-2</v>
      </c>
    </row>
    <row r="731" spans="1:33" x14ac:dyDescent="0.25">
      <c r="A731" s="11" t="s">
        <v>53</v>
      </c>
      <c r="B731" s="12">
        <v>64732</v>
      </c>
      <c r="C731" s="11">
        <v>4.3</v>
      </c>
      <c r="D731" s="27">
        <v>3.9</v>
      </c>
      <c r="E731" s="27">
        <v>4.9000000000000004</v>
      </c>
      <c r="F731" s="11">
        <v>2010</v>
      </c>
      <c r="G731" s="11" t="s">
        <v>8</v>
      </c>
      <c r="H731" s="14" t="str">
        <f>VLOOKUP(A731,'Data Key'!$A$1:$B$500,2,FALSE)</f>
        <v>South Dakota</v>
      </c>
      <c r="I731" s="14" t="str">
        <f t="shared" si="281"/>
        <v>SD-South Dakota</v>
      </c>
      <c r="J731" s="15">
        <f t="shared" si="282"/>
        <v>278</v>
      </c>
      <c r="K731" s="15">
        <f t="shared" si="283"/>
        <v>64454</v>
      </c>
      <c r="L731" s="16">
        <f t="shared" si="275"/>
        <v>5.0375212152784779E-4</v>
      </c>
      <c r="M731" s="17">
        <f t="shared" si="284"/>
        <v>3.7908780459318319</v>
      </c>
      <c r="N731" s="17">
        <f t="shared" si="285"/>
        <v>4.7983822889875274</v>
      </c>
      <c r="O731" s="16">
        <f t="shared" si="286"/>
        <v>0.10912195406816805</v>
      </c>
      <c r="P731" s="16">
        <f t="shared" si="287"/>
        <v>0.10161771101247297</v>
      </c>
      <c r="Q731" s="16">
        <f t="shared" si="298"/>
        <v>246</v>
      </c>
      <c r="R731" s="16">
        <f t="shared" si="299"/>
        <v>311</v>
      </c>
      <c r="S731" s="17">
        <f t="shared" si="288"/>
        <v>3.8002842489031701</v>
      </c>
      <c r="T731" s="17">
        <f t="shared" si="289"/>
        <v>4.8044243959710808</v>
      </c>
      <c r="U731" s="16">
        <f t="shared" si="290"/>
        <v>9.9715751096829841E-2</v>
      </c>
      <c r="V731" s="16">
        <f t="shared" si="291"/>
        <v>9.5575604028919514E-2</v>
      </c>
      <c r="W731" s="16">
        <f t="shared" si="276"/>
        <v>4.3240455843677915E-3</v>
      </c>
      <c r="X731" s="16">
        <f t="shared" si="277"/>
        <v>5.0630700918197625E-4</v>
      </c>
      <c r="Y731" s="17">
        <f t="shared" si="292"/>
        <v>3.8177385751858148</v>
      </c>
      <c r="Z731" s="17">
        <f t="shared" si="293"/>
        <v>4.830352593549768</v>
      </c>
      <c r="AA731" s="16">
        <f t="shared" si="294"/>
        <v>8.226142481418508E-2</v>
      </c>
      <c r="AB731" s="16">
        <f t="shared" si="295"/>
        <v>6.9647406450232374E-2</v>
      </c>
      <c r="AC731" s="16">
        <f t="shared" si="278"/>
        <v>65.272480011914396</v>
      </c>
      <c r="AD731" s="17">
        <f t="shared" si="279"/>
        <v>3.8276244476100429</v>
      </c>
      <c r="AE731" s="17">
        <f t="shared" si="280"/>
        <v>4.8359141143696087</v>
      </c>
      <c r="AF731" s="16">
        <f t="shared" si="296"/>
        <v>7.2375552389956965E-2</v>
      </c>
      <c r="AG731" s="16">
        <f t="shared" si="297"/>
        <v>6.4085885630391637E-2</v>
      </c>
    </row>
    <row r="732" spans="1:33" x14ac:dyDescent="0.25">
      <c r="A732" s="11" t="s">
        <v>27</v>
      </c>
      <c r="B732" s="12">
        <v>562799</v>
      </c>
      <c r="C732" s="11">
        <v>4.8</v>
      </c>
      <c r="D732" s="27">
        <v>4.5999999999999996</v>
      </c>
      <c r="E732" s="27">
        <v>5</v>
      </c>
      <c r="F732" s="11">
        <v>2010</v>
      </c>
      <c r="G732" s="11" t="s">
        <v>8</v>
      </c>
      <c r="H732" s="14" t="str">
        <f>VLOOKUP(A732,'Data Key'!$A$1:$B$500,2,FALSE)</f>
        <v>Tennessee</v>
      </c>
      <c r="I732" s="14" t="str">
        <f t="shared" si="281"/>
        <v>TN-Tennessee</v>
      </c>
      <c r="J732" s="15">
        <f t="shared" si="282"/>
        <v>2701</v>
      </c>
      <c r="K732" s="15">
        <f t="shared" si="283"/>
        <v>560098</v>
      </c>
      <c r="L732" s="16">
        <f t="shared" si="275"/>
        <v>1.805562051750693E-4</v>
      </c>
      <c r="M732" s="17">
        <f t="shared" si="284"/>
        <v>4.618670516976179</v>
      </c>
      <c r="N732" s="17">
        <f t="shared" si="285"/>
        <v>4.9797829273263163</v>
      </c>
      <c r="O732" s="16">
        <f t="shared" si="286"/>
        <v>1.8670516976179385E-2</v>
      </c>
      <c r="P732" s="16">
        <f t="shared" si="287"/>
        <v>2.0217072673683667E-2</v>
      </c>
      <c r="Q732" s="16">
        <f t="shared" si="298"/>
        <v>2600</v>
      </c>
      <c r="R732" s="16">
        <f t="shared" si="299"/>
        <v>2804</v>
      </c>
      <c r="S732" s="17">
        <f t="shared" si="288"/>
        <v>4.6197665596420743</v>
      </c>
      <c r="T732" s="17">
        <f t="shared" si="289"/>
        <v>4.982240551244761</v>
      </c>
      <c r="U732" s="16">
        <f t="shared" si="290"/>
        <v>1.9766559642074633E-2</v>
      </c>
      <c r="V732" s="16">
        <f t="shared" si="291"/>
        <v>1.7759448755239049E-2</v>
      </c>
      <c r="W732" s="16">
        <f t="shared" si="276"/>
        <v>4.8026067572868062E-3</v>
      </c>
      <c r="X732" s="16">
        <f t="shared" si="277"/>
        <v>1.8065047574818569E-4</v>
      </c>
      <c r="Y732" s="17">
        <f t="shared" si="292"/>
        <v>4.6219562815386208</v>
      </c>
      <c r="Z732" s="17">
        <f t="shared" si="293"/>
        <v>4.9832572330349922</v>
      </c>
      <c r="AA732" s="16">
        <f t="shared" si="294"/>
        <v>2.195628153862117E-2</v>
      </c>
      <c r="AB732" s="16">
        <f t="shared" si="295"/>
        <v>1.674276696500776E-2</v>
      </c>
      <c r="AC732" s="16">
        <f t="shared" si="278"/>
        <v>203.25128741653947</v>
      </c>
      <c r="AD732" s="17">
        <f t="shared" si="279"/>
        <v>4.6229245732982784</v>
      </c>
      <c r="AE732" s="17">
        <f t="shared" si="280"/>
        <v>4.9840657624395757</v>
      </c>
      <c r="AF732" s="16">
        <f t="shared" si="296"/>
        <v>2.2924573298278794E-2</v>
      </c>
      <c r="AG732" s="16">
        <f t="shared" si="297"/>
        <v>1.5934237560424336E-2</v>
      </c>
    </row>
    <row r="733" spans="1:33" x14ac:dyDescent="0.25">
      <c r="A733" s="11" t="s">
        <v>61</v>
      </c>
      <c r="B733" s="12">
        <v>2253828</v>
      </c>
      <c r="C733" s="11">
        <v>4</v>
      </c>
      <c r="D733" s="27">
        <v>3.9</v>
      </c>
      <c r="E733" s="27">
        <v>4.0999999999999996</v>
      </c>
      <c r="F733" s="11">
        <v>2010</v>
      </c>
      <c r="G733" s="11" t="s">
        <v>8</v>
      </c>
      <c r="H733" s="14" t="str">
        <f>VLOOKUP(A733,'Data Key'!$A$1:$B$500,2,FALSE)</f>
        <v>Texas</v>
      </c>
      <c r="I733" s="14" t="str">
        <f t="shared" si="281"/>
        <v>TX-Texas</v>
      </c>
      <c r="J733" s="15">
        <f t="shared" si="282"/>
        <v>9015</v>
      </c>
      <c r="K733" s="15">
        <f t="shared" si="283"/>
        <v>2244813</v>
      </c>
      <c r="L733" s="16">
        <f t="shared" si="275"/>
        <v>8.2402404765002956E-5</v>
      </c>
      <c r="M733" s="17">
        <f t="shared" si="284"/>
        <v>3.9174591640858587</v>
      </c>
      <c r="N733" s="17">
        <f t="shared" si="285"/>
        <v>4.0822639736158655</v>
      </c>
      <c r="O733" s="16">
        <f t="shared" si="286"/>
        <v>1.7459164085858792E-2</v>
      </c>
      <c r="P733" s="16">
        <f t="shared" si="287"/>
        <v>1.7736026384134185E-2</v>
      </c>
      <c r="Q733" s="16">
        <f t="shared" si="298"/>
        <v>8830</v>
      </c>
      <c r="R733" s="16">
        <f t="shared" si="299"/>
        <v>9202</v>
      </c>
      <c r="S733" s="17">
        <f t="shared" si="288"/>
        <v>3.917778996445159</v>
      </c>
      <c r="T733" s="17">
        <f t="shared" si="289"/>
        <v>4.0828315204177068</v>
      </c>
      <c r="U733" s="16">
        <f t="shared" si="290"/>
        <v>1.7778996445159123E-2</v>
      </c>
      <c r="V733" s="16">
        <f t="shared" si="291"/>
        <v>1.7168479582292839E-2</v>
      </c>
      <c r="W733" s="16">
        <f t="shared" si="276"/>
        <v>4.0007069576113684E-3</v>
      </c>
      <c r="X733" s="16">
        <f t="shared" si="277"/>
        <v>8.2415343114276699E-5</v>
      </c>
      <c r="Y733" s="17">
        <f t="shared" si="292"/>
        <v>3.9182916144970918</v>
      </c>
      <c r="Z733" s="17">
        <f t="shared" si="293"/>
        <v>4.0831223007256447</v>
      </c>
      <c r="AA733" s="16">
        <f t="shared" si="294"/>
        <v>1.8291614497091935E-2</v>
      </c>
      <c r="AB733" s="16">
        <f t="shared" si="295"/>
        <v>1.6877699274354896E-2</v>
      </c>
      <c r="AC733" s="16">
        <f t="shared" si="278"/>
        <v>371.45129906566655</v>
      </c>
      <c r="AD733" s="17">
        <f t="shared" si="279"/>
        <v>3.91852440693228</v>
      </c>
      <c r="AE733" s="17">
        <f t="shared" si="280"/>
        <v>4.0833331971147988</v>
      </c>
      <c r="AF733" s="16">
        <f t="shared" si="296"/>
        <v>1.852440693228008E-2</v>
      </c>
      <c r="AG733" s="16">
        <f t="shared" si="297"/>
        <v>1.6666802885200838E-2</v>
      </c>
    </row>
    <row r="734" spans="1:33" x14ac:dyDescent="0.25">
      <c r="A734" s="11" t="s">
        <v>23</v>
      </c>
      <c r="B734" s="12">
        <v>129805</v>
      </c>
      <c r="C734" s="11">
        <v>4.7</v>
      </c>
      <c r="D734" s="27">
        <v>4.3</v>
      </c>
      <c r="E734" s="27">
        <v>5.0999999999999996</v>
      </c>
      <c r="F734" s="11">
        <v>2010</v>
      </c>
      <c r="G734" s="11" t="s">
        <v>8</v>
      </c>
      <c r="H734" s="14" t="str">
        <f>VLOOKUP(A734,'Data Key'!$A$1:$B$500,2,FALSE)</f>
        <v>Utah</v>
      </c>
      <c r="I734" s="14" t="str">
        <f t="shared" si="281"/>
        <v>UT-Utah</v>
      </c>
      <c r="J734" s="15">
        <f t="shared" si="282"/>
        <v>610</v>
      </c>
      <c r="K734" s="15">
        <f t="shared" si="283"/>
        <v>129195</v>
      </c>
      <c r="L734" s="16">
        <f t="shared" si="275"/>
        <v>3.7204779022382032E-4</v>
      </c>
      <c r="M734" s="17">
        <f t="shared" si="284"/>
        <v>4.32730893717497</v>
      </c>
      <c r="N734" s="17">
        <f t="shared" si="285"/>
        <v>5.0714045176226117</v>
      </c>
      <c r="O734" s="16">
        <f t="shared" si="286"/>
        <v>2.7308937174970183E-2</v>
      </c>
      <c r="P734" s="16">
        <f t="shared" si="287"/>
        <v>2.859548237738796E-2</v>
      </c>
      <c r="Q734" s="16">
        <f t="shared" si="298"/>
        <v>562</v>
      </c>
      <c r="R734" s="16">
        <f t="shared" si="299"/>
        <v>659</v>
      </c>
      <c r="S734" s="17">
        <f t="shared" si="288"/>
        <v>4.3295712799969186</v>
      </c>
      <c r="T734" s="17">
        <f t="shared" si="289"/>
        <v>5.0768460382882017</v>
      </c>
      <c r="U734" s="16">
        <f t="shared" si="290"/>
        <v>2.9571279996918776E-2</v>
      </c>
      <c r="V734" s="16">
        <f t="shared" si="291"/>
        <v>2.3153961711797955E-2</v>
      </c>
      <c r="W734" s="16">
        <f t="shared" si="276"/>
        <v>4.7140142576841881E-3</v>
      </c>
      <c r="X734" s="16">
        <f t="shared" si="277"/>
        <v>3.7290745828107917E-4</v>
      </c>
      <c r="Y734" s="17">
        <f t="shared" si="292"/>
        <v>4.341106799403109</v>
      </c>
      <c r="Z734" s="17">
        <f t="shared" si="293"/>
        <v>5.0869217159652678</v>
      </c>
      <c r="AA734" s="16">
        <f t="shared" si="294"/>
        <v>4.1106799403109129E-2</v>
      </c>
      <c r="AB734" s="16">
        <f t="shared" si="295"/>
        <v>1.307828403473188E-2</v>
      </c>
      <c r="AC734" s="16">
        <f t="shared" si="278"/>
        <v>96.62431252232372</v>
      </c>
      <c r="AD734" s="17">
        <f t="shared" si="279"/>
        <v>4.3456868331125005</v>
      </c>
      <c r="AE734" s="17">
        <f t="shared" si="280"/>
        <v>5.0900453177614517</v>
      </c>
      <c r="AF734" s="16">
        <f t="shared" si="296"/>
        <v>4.5686833112500658E-2</v>
      </c>
      <c r="AG734" s="16">
        <f t="shared" si="297"/>
        <v>9.9546822385478961E-3</v>
      </c>
    </row>
    <row r="735" spans="1:33" x14ac:dyDescent="0.25">
      <c r="A735" s="11" t="s">
        <v>55</v>
      </c>
      <c r="B735" s="12">
        <v>52091</v>
      </c>
      <c r="C735" s="11">
        <v>20.6</v>
      </c>
      <c r="D735" s="27">
        <v>19.399999999999999</v>
      </c>
      <c r="E735" s="27">
        <v>21.8</v>
      </c>
      <c r="F735" s="11">
        <v>2010</v>
      </c>
      <c r="G735" s="11" t="s">
        <v>8</v>
      </c>
      <c r="H735" s="14" t="str">
        <f>VLOOKUP(A735,'Data Key'!$A$1:$B$500,2,FALSE)</f>
        <v>Vermont</v>
      </c>
      <c r="I735" s="14" t="str">
        <f t="shared" si="281"/>
        <v>VT-Vermont</v>
      </c>
      <c r="J735" s="15">
        <f t="shared" si="282"/>
        <v>1073</v>
      </c>
      <c r="K735" s="15">
        <f t="shared" si="283"/>
        <v>51018</v>
      </c>
      <c r="L735" s="16">
        <f t="shared" si="275"/>
        <v>1.2197353894133839E-3</v>
      </c>
      <c r="M735" s="17">
        <f t="shared" si="284"/>
        <v>19.378832501393088</v>
      </c>
      <c r="N735" s="17">
        <f t="shared" si="285"/>
        <v>21.818303280219855</v>
      </c>
      <c r="O735" s="16">
        <f t="shared" si="286"/>
        <v>2.1167498606910584E-2</v>
      </c>
      <c r="P735" s="16">
        <f t="shared" si="287"/>
        <v>1.8303280219853946E-2</v>
      </c>
      <c r="Q735" s="16">
        <f t="shared" si="298"/>
        <v>1010</v>
      </c>
      <c r="R735" s="16">
        <f t="shared" si="299"/>
        <v>1137</v>
      </c>
      <c r="S735" s="17">
        <f t="shared" si="288"/>
        <v>19.38914591772091</v>
      </c>
      <c r="T735" s="17">
        <f t="shared" si="289"/>
        <v>21.827187038067997</v>
      </c>
      <c r="U735" s="16">
        <f t="shared" si="290"/>
        <v>1.0854082279088573E-2</v>
      </c>
      <c r="V735" s="16">
        <f t="shared" si="291"/>
        <v>2.7187038067996383E-2</v>
      </c>
      <c r="W735" s="16">
        <f t="shared" si="276"/>
        <v>2.0633918816319603E-2</v>
      </c>
      <c r="X735" s="16">
        <f t="shared" si="277"/>
        <v>1.2212262284092216E-3</v>
      </c>
      <c r="Y735" s="17">
        <f t="shared" si="292"/>
        <v>19.412692587910382</v>
      </c>
      <c r="Z735" s="17">
        <f t="shared" si="293"/>
        <v>21.855145044728825</v>
      </c>
      <c r="AA735" s="16">
        <f t="shared" si="294"/>
        <v>1.2692587910382969E-2</v>
      </c>
      <c r="AB735" s="16">
        <f t="shared" si="295"/>
        <v>5.5145044728824644E-2</v>
      </c>
      <c r="AC735" s="16">
        <f t="shared" si="278"/>
        <v>127.1035477441168</v>
      </c>
      <c r="AD735" s="17">
        <f t="shared" si="279"/>
        <v>19.423592186918139</v>
      </c>
      <c r="AE735" s="17">
        <f t="shared" si="280"/>
        <v>21.863441204302866</v>
      </c>
      <c r="AF735" s="16">
        <f t="shared" si="296"/>
        <v>2.3592186918140357E-2</v>
      </c>
      <c r="AG735" s="16">
        <f t="shared" si="297"/>
        <v>6.3441204302865373E-2</v>
      </c>
    </row>
    <row r="736" spans="1:33" x14ac:dyDescent="0.25">
      <c r="A736" s="11" t="s">
        <v>54</v>
      </c>
      <c r="B736" s="12">
        <v>451844</v>
      </c>
      <c r="C736" s="11">
        <v>8.6</v>
      </c>
      <c r="D736" s="27">
        <v>8.3000000000000007</v>
      </c>
      <c r="E736" s="27">
        <v>8.9</v>
      </c>
      <c r="F736" s="11">
        <v>2010</v>
      </c>
      <c r="G736" s="11" t="s">
        <v>8</v>
      </c>
      <c r="H736" s="14" t="str">
        <f>VLOOKUP(A736,'Data Key'!$A$1:$B$500,2,FALSE)</f>
        <v>Virginia</v>
      </c>
      <c r="I736" s="14" t="str">
        <f t="shared" si="281"/>
        <v>VA-Virginia</v>
      </c>
      <c r="J736" s="15">
        <f t="shared" si="282"/>
        <v>3886</v>
      </c>
      <c r="K736" s="15">
        <f t="shared" si="283"/>
        <v>447958</v>
      </c>
      <c r="L736" s="16">
        <f t="shared" si="275"/>
        <v>2.6923738148735806E-4</v>
      </c>
      <c r="M736" s="17">
        <f t="shared" si="284"/>
        <v>8.3310760010074851</v>
      </c>
      <c r="N736" s="17">
        <f t="shared" si="285"/>
        <v>8.8695507639822004</v>
      </c>
      <c r="O736" s="16">
        <f t="shared" si="286"/>
        <v>3.1076001007484422E-2</v>
      </c>
      <c r="P736" s="16">
        <f t="shared" si="287"/>
        <v>3.0449236017799919E-2</v>
      </c>
      <c r="Q736" s="16">
        <f t="shared" si="298"/>
        <v>3765</v>
      </c>
      <c r="R736" s="16">
        <f t="shared" si="299"/>
        <v>4008</v>
      </c>
      <c r="S736" s="17">
        <f t="shared" si="288"/>
        <v>8.3325218438222048</v>
      </c>
      <c r="T736" s="17">
        <f t="shared" si="289"/>
        <v>8.8703180743796537</v>
      </c>
      <c r="U736" s="16">
        <f t="shared" si="290"/>
        <v>3.2521843822204133E-2</v>
      </c>
      <c r="V736" s="16">
        <f t="shared" si="291"/>
        <v>2.9681925620346661E-2</v>
      </c>
      <c r="W736" s="16">
        <f t="shared" si="276"/>
        <v>8.6044910978393466E-3</v>
      </c>
      <c r="X736" s="16">
        <f t="shared" si="277"/>
        <v>2.6933345649274651E-4</v>
      </c>
      <c r="Y736" s="17">
        <f t="shared" si="292"/>
        <v>8.3351576413465995</v>
      </c>
      <c r="Z736" s="17">
        <f t="shared" si="293"/>
        <v>8.8738245543320922</v>
      </c>
      <c r="AA736" s="16">
        <f t="shared" si="294"/>
        <v>3.5157641346598822E-2</v>
      </c>
      <c r="AB736" s="16">
        <f t="shared" si="295"/>
        <v>2.6175445667908193E-2</v>
      </c>
      <c r="AC736" s="16">
        <f t="shared" si="278"/>
        <v>243.32139889084669</v>
      </c>
      <c r="AD736" s="17">
        <f t="shared" si="279"/>
        <v>8.3363461863703705</v>
      </c>
      <c r="AE736" s="17">
        <f t="shared" si="280"/>
        <v>8.8748491437050063</v>
      </c>
      <c r="AF736" s="16">
        <f t="shared" si="296"/>
        <v>3.6346186370369793E-2</v>
      </c>
      <c r="AG736" s="16">
        <f t="shared" si="297"/>
        <v>2.5150856294994028E-2</v>
      </c>
    </row>
    <row r="737" spans="1:33" x14ac:dyDescent="0.25">
      <c r="A737" s="11" t="s">
        <v>39</v>
      </c>
      <c r="B737" s="12">
        <v>558303</v>
      </c>
      <c r="C737" s="11">
        <v>4.2</v>
      </c>
      <c r="D737" s="27">
        <v>4</v>
      </c>
      <c r="E737" s="27">
        <v>4.3</v>
      </c>
      <c r="F737" s="11">
        <v>2010</v>
      </c>
      <c r="G737" s="11" t="s">
        <v>8</v>
      </c>
      <c r="H737" s="14" t="str">
        <f>VLOOKUP(A737,'Data Key'!$A$1:$B$500,2,FALSE)</f>
        <v>Washington</v>
      </c>
      <c r="I737" s="14" t="str">
        <f t="shared" si="281"/>
        <v>WA-Washington</v>
      </c>
      <c r="J737" s="15">
        <f t="shared" si="282"/>
        <v>2345</v>
      </c>
      <c r="K737" s="15">
        <f t="shared" si="283"/>
        <v>555958</v>
      </c>
      <c r="L737" s="16">
        <f t="shared" si="275"/>
        <v>1.6964285166114559E-4</v>
      </c>
      <c r="M737" s="17">
        <f t="shared" si="284"/>
        <v>4.0305853398406013</v>
      </c>
      <c r="N737" s="17">
        <f t="shared" si="285"/>
        <v>4.3698710431628927</v>
      </c>
      <c r="O737" s="16">
        <f t="shared" si="286"/>
        <v>3.05853398406013E-2</v>
      </c>
      <c r="P737" s="16">
        <f t="shared" si="287"/>
        <v>6.9871043162892832E-2</v>
      </c>
      <c r="Q737" s="16">
        <f t="shared" si="298"/>
        <v>2251</v>
      </c>
      <c r="R737" s="16">
        <f t="shared" si="299"/>
        <v>2440</v>
      </c>
      <c r="S737" s="17">
        <f t="shared" si="288"/>
        <v>4.0318608354244914</v>
      </c>
      <c r="T737" s="17">
        <f t="shared" si="289"/>
        <v>4.3703866896649313</v>
      </c>
      <c r="U737" s="16">
        <f t="shared" si="290"/>
        <v>3.1860835424491363E-2</v>
      </c>
      <c r="V737" s="16">
        <f t="shared" si="291"/>
        <v>7.0386689664931446E-2</v>
      </c>
      <c r="W737" s="16">
        <f t="shared" si="276"/>
        <v>4.2036395672279256E-3</v>
      </c>
      <c r="X737" s="16">
        <f t="shared" si="277"/>
        <v>1.6974513636403517E-4</v>
      </c>
      <c r="Y737" s="17">
        <f t="shared" si="292"/>
        <v>4.0338944308638904</v>
      </c>
      <c r="Z737" s="17">
        <f t="shared" si="293"/>
        <v>4.3733847035919613</v>
      </c>
      <c r="AA737" s="16">
        <f t="shared" si="294"/>
        <v>3.3894430863890435E-2</v>
      </c>
      <c r="AB737" s="16">
        <f t="shared" si="295"/>
        <v>7.3384703591961475E-2</v>
      </c>
      <c r="AC737" s="16">
        <f t="shared" si="278"/>
        <v>189.44306750413591</v>
      </c>
      <c r="AD737" s="17">
        <f t="shared" si="279"/>
        <v>4.0348765739142971</v>
      </c>
      <c r="AE737" s="17">
        <f t="shared" si="280"/>
        <v>4.3741936903034366</v>
      </c>
      <c r="AF737" s="16">
        <f t="shared" si="296"/>
        <v>3.4876573914297104E-2</v>
      </c>
      <c r="AG737" s="16">
        <f t="shared" si="297"/>
        <v>7.419369030343681E-2</v>
      </c>
    </row>
    <row r="738" spans="1:33" x14ac:dyDescent="0.25">
      <c r="A738" s="11" t="s">
        <v>16</v>
      </c>
      <c r="B738" s="12">
        <v>151551</v>
      </c>
      <c r="C738" s="11">
        <v>11.3</v>
      </c>
      <c r="D738" s="27">
        <v>10.8</v>
      </c>
      <c r="E738" s="27">
        <v>11.9</v>
      </c>
      <c r="F738" s="11">
        <v>2010</v>
      </c>
      <c r="G738" s="11" t="s">
        <v>8</v>
      </c>
      <c r="H738" s="14" t="str">
        <f>VLOOKUP(A738,'Data Key'!$A$1:$B$500,2,FALSE)</f>
        <v>West Virginia</v>
      </c>
      <c r="I738" s="14" t="str">
        <f t="shared" si="281"/>
        <v>WV-West Virginia</v>
      </c>
      <c r="J738" s="15">
        <f t="shared" si="282"/>
        <v>1713</v>
      </c>
      <c r="K738" s="15">
        <f t="shared" si="283"/>
        <v>149838</v>
      </c>
      <c r="L738" s="16">
        <f t="shared" si="275"/>
        <v>5.3223024031993189E-4</v>
      </c>
      <c r="M738" s="17">
        <f t="shared" si="284"/>
        <v>10.77089544014407</v>
      </c>
      <c r="N738" s="17">
        <f t="shared" si="285"/>
        <v>11.835355920783934</v>
      </c>
      <c r="O738" s="16">
        <f t="shared" si="286"/>
        <v>2.9104559855930745E-2</v>
      </c>
      <c r="P738" s="16">
        <f t="shared" si="287"/>
        <v>6.4644079216066075E-2</v>
      </c>
      <c r="Q738" s="16">
        <f t="shared" si="298"/>
        <v>1632</v>
      </c>
      <c r="R738" s="16">
        <f t="shared" si="299"/>
        <v>1794</v>
      </c>
      <c r="S738" s="17">
        <f t="shared" si="288"/>
        <v>10.768652136904409</v>
      </c>
      <c r="T738" s="17">
        <f t="shared" si="289"/>
        <v>11.837599224023595</v>
      </c>
      <c r="U738" s="16">
        <f t="shared" si="290"/>
        <v>3.1347863095591677E-2</v>
      </c>
      <c r="V738" s="16">
        <f t="shared" si="291"/>
        <v>6.2400775976405143E-2</v>
      </c>
      <c r="W738" s="16">
        <f t="shared" si="276"/>
        <v>1.1315512674508072E-2</v>
      </c>
      <c r="X738" s="16">
        <f t="shared" si="277"/>
        <v>5.3265575176759516E-4</v>
      </c>
      <c r="Y738" s="17">
        <f t="shared" si="292"/>
        <v>10.782856922740478</v>
      </c>
      <c r="Z738" s="17">
        <f t="shared" si="293"/>
        <v>11.848168426275667</v>
      </c>
      <c r="AA738" s="16">
        <f t="shared" si="294"/>
        <v>1.7143077259522244E-2</v>
      </c>
      <c r="AB738" s="16">
        <f t="shared" si="295"/>
        <v>5.1831573724333779E-2</v>
      </c>
      <c r="AC738" s="16">
        <f t="shared" si="278"/>
        <v>161.34251198649557</v>
      </c>
      <c r="AD738" s="17">
        <f t="shared" si="279"/>
        <v>10.786520956252533</v>
      </c>
      <c r="AE738" s="17">
        <f t="shared" si="280"/>
        <v>11.85110266432244</v>
      </c>
      <c r="AF738" s="16">
        <f t="shared" si="296"/>
        <v>1.3479043747468111E-2</v>
      </c>
      <c r="AG738" s="16">
        <f t="shared" si="297"/>
        <v>4.8897335677560605E-2</v>
      </c>
    </row>
    <row r="739" spans="1:33" x14ac:dyDescent="0.25">
      <c r="A739" s="11" t="s">
        <v>24</v>
      </c>
      <c r="B739" s="12">
        <v>394238</v>
      </c>
      <c r="C739" s="11">
        <v>6.1</v>
      </c>
      <c r="D739" s="27">
        <v>5.8</v>
      </c>
      <c r="E739" s="27">
        <v>6.3</v>
      </c>
      <c r="F739" s="11">
        <v>2010</v>
      </c>
      <c r="G739" s="11" t="s">
        <v>8</v>
      </c>
      <c r="H739" s="14" t="str">
        <f>VLOOKUP(A739,'Data Key'!$A$1:$B$500,2,FALSE)</f>
        <v>Wisconsin</v>
      </c>
      <c r="I739" s="14" t="str">
        <f t="shared" si="281"/>
        <v>WI-Wisconsin</v>
      </c>
      <c r="J739" s="15">
        <f t="shared" si="282"/>
        <v>2405</v>
      </c>
      <c r="K739" s="15">
        <f t="shared" si="283"/>
        <v>391833</v>
      </c>
      <c r="L739" s="16">
        <f t="shared" si="275"/>
        <v>2.4306275247389444E-4</v>
      </c>
      <c r="M739" s="17">
        <f t="shared" si="284"/>
        <v>5.8573131625824928</v>
      </c>
      <c r="N739" s="17">
        <f t="shared" si="285"/>
        <v>6.3434386675302816</v>
      </c>
      <c r="O739" s="16">
        <f t="shared" si="286"/>
        <v>5.7313162582492971E-2</v>
      </c>
      <c r="P739" s="16">
        <f t="shared" si="287"/>
        <v>4.3438667530281805E-2</v>
      </c>
      <c r="Q739" s="16">
        <f t="shared" si="298"/>
        <v>2310</v>
      </c>
      <c r="R739" s="16">
        <f t="shared" si="299"/>
        <v>2501</v>
      </c>
      <c r="S739" s="17">
        <f t="shared" si="288"/>
        <v>5.8594047250645547</v>
      </c>
      <c r="T739" s="17">
        <f t="shared" si="289"/>
        <v>6.3438836438902388</v>
      </c>
      <c r="U739" s="16">
        <f t="shared" si="290"/>
        <v>5.9404725064554853E-2</v>
      </c>
      <c r="V739" s="16">
        <f t="shared" si="291"/>
        <v>4.3883643890239021E-2</v>
      </c>
      <c r="W739" s="16">
        <f t="shared" si="276"/>
        <v>6.105188430796619E-3</v>
      </c>
      <c r="X739" s="16">
        <f t="shared" si="277"/>
        <v>2.4320445353818079E-4</v>
      </c>
      <c r="Y739" s="17">
        <f t="shared" si="292"/>
        <v>5.8619839772584381</v>
      </c>
      <c r="Z739" s="17">
        <f t="shared" si="293"/>
        <v>6.3483928843347996</v>
      </c>
      <c r="AA739" s="16">
        <f t="shared" si="294"/>
        <v>6.1983977258438294E-2</v>
      </c>
      <c r="AB739" s="16">
        <f t="shared" si="295"/>
        <v>4.8392884334799824E-2</v>
      </c>
      <c r="AC739" s="16">
        <f t="shared" si="278"/>
        <v>191.66784574502893</v>
      </c>
      <c r="AD739" s="17">
        <f t="shared" si="279"/>
        <v>5.86337258872428</v>
      </c>
      <c r="AE739" s="17">
        <f t="shared" si="280"/>
        <v>6.3495407869951608</v>
      </c>
      <c r="AF739" s="16">
        <f t="shared" si="296"/>
        <v>6.3372588724280199E-2</v>
      </c>
      <c r="AG739" s="16">
        <f t="shared" si="297"/>
        <v>4.9540786995160957E-2</v>
      </c>
    </row>
    <row r="740" spans="1:33" x14ac:dyDescent="0.25">
      <c r="A740" s="11" t="s">
        <v>40</v>
      </c>
      <c r="B740" s="12">
        <v>39334</v>
      </c>
      <c r="C740" s="11">
        <v>8</v>
      </c>
      <c r="D740" s="27">
        <v>7.1</v>
      </c>
      <c r="E740" s="27">
        <v>8.9</v>
      </c>
      <c r="F740" s="11">
        <v>2010</v>
      </c>
      <c r="G740" s="11" t="s">
        <v>8</v>
      </c>
      <c r="H740" s="14" t="str">
        <f>VLOOKUP(A740,'Data Key'!$A$1:$B$500,2,FALSE)</f>
        <v>Wyoming</v>
      </c>
      <c r="I740" s="14" t="str">
        <f t="shared" si="281"/>
        <v>WY-Wyoming</v>
      </c>
      <c r="J740" s="15">
        <f t="shared" si="282"/>
        <v>315</v>
      </c>
      <c r="K740" s="15">
        <f t="shared" si="283"/>
        <v>39019</v>
      </c>
      <c r="L740" s="16">
        <f t="shared" si="275"/>
        <v>8.8082425501818549E-4</v>
      </c>
      <c r="M740" s="17">
        <f t="shared" si="284"/>
        <v>7.1275145866963614</v>
      </c>
      <c r="N740" s="17">
        <f t="shared" si="285"/>
        <v>8.8891630967327337</v>
      </c>
      <c r="O740" s="16">
        <f t="shared" si="286"/>
        <v>2.7514586696361754E-2</v>
      </c>
      <c r="P740" s="16">
        <f t="shared" si="287"/>
        <v>1.0836903267266607E-2</v>
      </c>
      <c r="Q740" s="16">
        <f t="shared" si="298"/>
        <v>281</v>
      </c>
      <c r="R740" s="16">
        <f t="shared" si="299"/>
        <v>350</v>
      </c>
      <c r="S740" s="17">
        <f t="shared" si="288"/>
        <v>7.1439467127675806</v>
      </c>
      <c r="T740" s="17">
        <f t="shared" si="289"/>
        <v>8.8981542685717194</v>
      </c>
      <c r="U740" s="16">
        <f t="shared" si="290"/>
        <v>4.3946712767580998E-2</v>
      </c>
      <c r="V740" s="16">
        <f t="shared" si="291"/>
        <v>1.8457314282809278E-3</v>
      </c>
      <c r="W740" s="16">
        <f t="shared" si="276"/>
        <v>8.0563833107646053E-3</v>
      </c>
      <c r="X740" s="16">
        <f t="shared" si="277"/>
        <v>8.8470319362773714E-4</v>
      </c>
      <c r="Y740" s="17">
        <f t="shared" si="292"/>
        <v>7.1716801171368685</v>
      </c>
      <c r="Z740" s="17">
        <f t="shared" si="293"/>
        <v>8.9410865043923433</v>
      </c>
      <c r="AA740" s="16">
        <f t="shared" si="294"/>
        <v>7.1680117136868837E-2</v>
      </c>
      <c r="AB740" s="16">
        <f t="shared" si="295"/>
        <v>4.108650439234296E-2</v>
      </c>
      <c r="AC740" s="16">
        <f t="shared" si="278"/>
        <v>69.344593823636913</v>
      </c>
      <c r="AD740" s="17">
        <f t="shared" si="279"/>
        <v>7.1876956643519163</v>
      </c>
      <c r="AE740" s="17">
        <f t="shared" si="280"/>
        <v>8.95049177242581</v>
      </c>
      <c r="AF740" s="16">
        <f t="shared" si="296"/>
        <v>8.7695664351916669E-2</v>
      </c>
      <c r="AG740" s="16">
        <f t="shared" si="297"/>
        <v>5.04917724258096E-2</v>
      </c>
    </row>
    <row r="741" spans="1:33" x14ac:dyDescent="0.25">
      <c r="A741" s="11" t="s">
        <v>17</v>
      </c>
      <c r="B741" s="12">
        <v>414969</v>
      </c>
      <c r="C741" s="11">
        <v>16.3</v>
      </c>
      <c r="D741" s="27">
        <v>15.9</v>
      </c>
      <c r="E741" s="27">
        <v>16.7</v>
      </c>
      <c r="F741" s="11">
        <v>2011</v>
      </c>
      <c r="G741" s="11" t="s">
        <v>8</v>
      </c>
      <c r="H741" s="14" t="str">
        <f>VLOOKUP(A741,'Data Key'!$A$1:$B$500,2,FALSE)</f>
        <v>Alabama</v>
      </c>
      <c r="I741" s="14" t="str">
        <f t="shared" si="281"/>
        <v>AL-Alabama</v>
      </c>
      <c r="J741" s="15">
        <f t="shared" si="282"/>
        <v>6764</v>
      </c>
      <c r="K741" s="15">
        <f t="shared" si="283"/>
        <v>408205</v>
      </c>
      <c r="L741" s="16">
        <f t="shared" si="275"/>
        <v>3.8527033374693715E-4</v>
      </c>
      <c r="M741" s="17">
        <f t="shared" si="284"/>
        <v>15.914742438291459</v>
      </c>
      <c r="N741" s="17">
        <f t="shared" si="285"/>
        <v>16.685283105785331</v>
      </c>
      <c r="O741" s="16">
        <f t="shared" si="286"/>
        <v>1.4742438291458271E-2</v>
      </c>
      <c r="P741" s="16">
        <f t="shared" si="287"/>
        <v>1.4716894214668486E-2</v>
      </c>
      <c r="Q741" s="16">
        <f t="shared" si="298"/>
        <v>6605</v>
      </c>
      <c r="R741" s="16">
        <f t="shared" si="299"/>
        <v>6924</v>
      </c>
      <c r="S741" s="17">
        <f t="shared" si="288"/>
        <v>15.916851620241513</v>
      </c>
      <c r="T741" s="17">
        <f t="shared" si="289"/>
        <v>16.685583742400034</v>
      </c>
      <c r="U741" s="16">
        <f t="shared" si="290"/>
        <v>1.6851620241512322E-2</v>
      </c>
      <c r="V741" s="16">
        <f t="shared" si="291"/>
        <v>1.4416257599965121E-2</v>
      </c>
      <c r="W741" s="16">
        <f t="shared" si="276"/>
        <v>1.6304490447194134E-2</v>
      </c>
      <c r="X741" s="16">
        <f t="shared" si="277"/>
        <v>3.8534660264093288E-4</v>
      </c>
      <c r="Y741" s="17">
        <f t="shared" si="292"/>
        <v>15.919143844553203</v>
      </c>
      <c r="Z741" s="17">
        <f t="shared" si="293"/>
        <v>16.689837049835067</v>
      </c>
      <c r="AA741" s="16">
        <f t="shared" si="294"/>
        <v>1.9143844553202172E-2</v>
      </c>
      <c r="AB741" s="16">
        <f t="shared" si="295"/>
        <v>1.0162950164932738E-2</v>
      </c>
      <c r="AC741" s="16">
        <f t="shared" si="278"/>
        <v>319.76194325924638</v>
      </c>
      <c r="AD741" s="17">
        <f t="shared" si="279"/>
        <v>15.920414778364034</v>
      </c>
      <c r="AE741" s="17">
        <f t="shared" si="280"/>
        <v>16.69097591228098</v>
      </c>
      <c r="AF741" s="16">
        <f t="shared" si="296"/>
        <v>2.0414778364033381E-2</v>
      </c>
      <c r="AG741" s="16">
        <f t="shared" si="297"/>
        <v>9.0240877190197466E-3</v>
      </c>
    </row>
    <row r="742" spans="1:33" x14ac:dyDescent="0.25">
      <c r="A742" s="11" t="s">
        <v>41</v>
      </c>
      <c r="B742" s="12">
        <v>64970</v>
      </c>
      <c r="C742" s="11">
        <v>9.6999999999999993</v>
      </c>
      <c r="D742" s="27">
        <v>9</v>
      </c>
      <c r="E742" s="27">
        <v>10.5</v>
      </c>
      <c r="F742" s="11">
        <v>2011</v>
      </c>
      <c r="G742" s="11" t="s">
        <v>8</v>
      </c>
      <c r="H742" s="14" t="str">
        <f>VLOOKUP(A742,'Data Key'!$A$1:$B$500,2,FALSE)</f>
        <v>Alaska</v>
      </c>
      <c r="I742" s="14" t="str">
        <f t="shared" si="281"/>
        <v>AK-Alaska</v>
      </c>
      <c r="J742" s="15">
        <f t="shared" si="282"/>
        <v>630</v>
      </c>
      <c r="K742" s="15">
        <f t="shared" si="283"/>
        <v>64340</v>
      </c>
      <c r="L742" s="16">
        <f t="shared" si="275"/>
        <v>7.5351099516283711E-4</v>
      </c>
      <c r="M742" s="17">
        <f t="shared" si="284"/>
        <v>8.9432721355128599</v>
      </c>
      <c r="N742" s="17">
        <f t="shared" si="285"/>
        <v>10.450294125838532</v>
      </c>
      <c r="O742" s="16">
        <f t="shared" si="286"/>
        <v>5.6727864487140067E-2</v>
      </c>
      <c r="P742" s="16">
        <f t="shared" si="287"/>
        <v>4.9705874161467989E-2</v>
      </c>
      <c r="Q742" s="16">
        <f t="shared" si="298"/>
        <v>582</v>
      </c>
      <c r="R742" s="16">
        <f t="shared" si="299"/>
        <v>680</v>
      </c>
      <c r="S742" s="17">
        <f t="shared" si="288"/>
        <v>8.9579806064337379</v>
      </c>
      <c r="T742" s="17">
        <f t="shared" si="289"/>
        <v>10.466369093427735</v>
      </c>
      <c r="U742" s="16">
        <f t="shared" si="290"/>
        <v>4.2019393566262053E-2</v>
      </c>
      <c r="V742" s="16">
        <f t="shared" si="291"/>
        <v>3.3630906572264863E-2</v>
      </c>
      <c r="W742" s="16">
        <f t="shared" si="276"/>
        <v>9.7257714061873262E-3</v>
      </c>
      <c r="X742" s="16">
        <f t="shared" si="277"/>
        <v>7.551596270064507E-4</v>
      </c>
      <c r="Y742" s="17">
        <f t="shared" si="292"/>
        <v>8.9706117791808762</v>
      </c>
      <c r="Z742" s="17">
        <f t="shared" si="293"/>
        <v>10.480931033193777</v>
      </c>
      <c r="AA742" s="16">
        <f t="shared" si="294"/>
        <v>2.9388220819123845E-2</v>
      </c>
      <c r="AB742" s="16">
        <f t="shared" si="295"/>
        <v>1.9068966806223386E-2</v>
      </c>
      <c r="AC742" s="16">
        <f t="shared" si="278"/>
        <v>97.948096346169848</v>
      </c>
      <c r="AD742" s="17">
        <f t="shared" si="279"/>
        <v>8.9797165772788823</v>
      </c>
      <c r="AE742" s="17">
        <f t="shared" si="280"/>
        <v>10.487217044343733</v>
      </c>
      <c r="AF742" s="16">
        <f t="shared" si="296"/>
        <v>2.0283422721117716E-2</v>
      </c>
      <c r="AG742" s="16">
        <f t="shared" si="297"/>
        <v>1.2782955656266637E-2</v>
      </c>
    </row>
    <row r="743" spans="1:33" x14ac:dyDescent="0.25">
      <c r="A743" s="11" t="s">
        <v>11</v>
      </c>
      <c r="B743" s="12">
        <v>580628</v>
      </c>
      <c r="C743" s="11">
        <v>11.9</v>
      </c>
      <c r="D743" s="27">
        <v>11.6</v>
      </c>
      <c r="E743" s="27">
        <v>12.2</v>
      </c>
      <c r="F743" s="11">
        <v>2011</v>
      </c>
      <c r="G743" s="11" t="s">
        <v>8</v>
      </c>
      <c r="H743" s="14" t="str">
        <f>VLOOKUP(A743,'Data Key'!$A$1:$B$500,2,FALSE)</f>
        <v>Arizona</v>
      </c>
      <c r="I743" s="14" t="str">
        <f t="shared" si="281"/>
        <v>AZ-Arizona</v>
      </c>
      <c r="J743" s="15">
        <f t="shared" si="282"/>
        <v>6909</v>
      </c>
      <c r="K743" s="15">
        <f t="shared" si="283"/>
        <v>573719</v>
      </c>
      <c r="L743" s="16">
        <f t="shared" si="275"/>
        <v>2.7890631061277681E-4</v>
      </c>
      <c r="M743" s="17">
        <f t="shared" si="284"/>
        <v>11.62027870974449</v>
      </c>
      <c r="N743" s="17">
        <f t="shared" si="285"/>
        <v>12.178091330970044</v>
      </c>
      <c r="O743" s="16">
        <f t="shared" si="286"/>
        <v>2.0278709744490087E-2</v>
      </c>
      <c r="P743" s="16">
        <f t="shared" si="287"/>
        <v>2.1908669029954808E-2</v>
      </c>
      <c r="Q743" s="16">
        <f t="shared" si="298"/>
        <v>6748</v>
      </c>
      <c r="R743" s="16">
        <f t="shared" si="299"/>
        <v>7072</v>
      </c>
      <c r="S743" s="17">
        <f t="shared" si="288"/>
        <v>11.621899047238507</v>
      </c>
      <c r="T743" s="17">
        <f t="shared" si="289"/>
        <v>12.179915539725952</v>
      </c>
      <c r="U743" s="16">
        <f t="shared" si="290"/>
        <v>2.1899047238507663E-2</v>
      </c>
      <c r="V743" s="16">
        <f t="shared" si="291"/>
        <v>2.0084460274047089E-2</v>
      </c>
      <c r="W743" s="16">
        <f t="shared" si="276"/>
        <v>1.190241429413664E-2</v>
      </c>
      <c r="X743" s="16">
        <f t="shared" si="277"/>
        <v>2.789614666401679E-4</v>
      </c>
      <c r="Y743" s="17">
        <f t="shared" si="292"/>
        <v>11.623452827496472</v>
      </c>
      <c r="Z743" s="17">
        <f t="shared" si="293"/>
        <v>12.18137576077681</v>
      </c>
      <c r="AA743" s="16">
        <f t="shared" si="294"/>
        <v>2.345282749647204E-2</v>
      </c>
      <c r="AB743" s="16">
        <f t="shared" si="295"/>
        <v>1.8624239223189676E-2</v>
      </c>
      <c r="AC743" s="16">
        <f t="shared" si="278"/>
        <v>323.89282918201172</v>
      </c>
      <c r="AD743" s="17">
        <f t="shared" si="279"/>
        <v>11.624361312775203</v>
      </c>
      <c r="AE743" s="17">
        <f t="shared" si="280"/>
        <v>12.182189537228483</v>
      </c>
      <c r="AF743" s="16">
        <f t="shared" si="296"/>
        <v>2.4361312775203814E-2</v>
      </c>
      <c r="AG743" s="16">
        <f t="shared" si="297"/>
        <v>1.78104627715161E-2</v>
      </c>
    </row>
    <row r="744" spans="1:33" x14ac:dyDescent="0.25">
      <c r="A744" s="11" t="s">
        <v>18</v>
      </c>
      <c r="B744" s="12">
        <v>350947</v>
      </c>
      <c r="C744" s="11">
        <v>7</v>
      </c>
      <c r="D744" s="27">
        <v>6.7</v>
      </c>
      <c r="E744" s="27">
        <v>7.3</v>
      </c>
      <c r="F744" s="11">
        <v>2011</v>
      </c>
      <c r="G744" s="11" t="s">
        <v>8</v>
      </c>
      <c r="H744" s="14" t="str">
        <f>VLOOKUP(A744,'Data Key'!$A$1:$B$500,2,FALSE)</f>
        <v>Arkansas</v>
      </c>
      <c r="I744" s="14" t="str">
        <f t="shared" si="281"/>
        <v>AR-Arkansas</v>
      </c>
      <c r="J744" s="15">
        <f t="shared" si="282"/>
        <v>2457</v>
      </c>
      <c r="K744" s="15">
        <f t="shared" si="283"/>
        <v>348490</v>
      </c>
      <c r="L744" s="16">
        <f t="shared" si="275"/>
        <v>2.7585669459796123E-4</v>
      </c>
      <c r="M744" s="17">
        <f t="shared" si="284"/>
        <v>6.7252004450840985</v>
      </c>
      <c r="N744" s="17">
        <f t="shared" si="285"/>
        <v>7.2769138342800215</v>
      </c>
      <c r="O744" s="16">
        <f t="shared" si="286"/>
        <v>2.5200445084098355E-2</v>
      </c>
      <c r="P744" s="16">
        <f t="shared" si="287"/>
        <v>2.3086165719978347E-2</v>
      </c>
      <c r="Q744" s="16">
        <f t="shared" si="298"/>
        <v>2360</v>
      </c>
      <c r="R744" s="16">
        <f t="shared" si="299"/>
        <v>2554</v>
      </c>
      <c r="S744" s="17">
        <f t="shared" si="288"/>
        <v>6.7246621284695411</v>
      </c>
      <c r="T744" s="17">
        <f t="shared" si="289"/>
        <v>7.2774521508945798</v>
      </c>
      <c r="U744" s="16">
        <f t="shared" si="290"/>
        <v>2.4662128469540967E-2</v>
      </c>
      <c r="V744" s="16">
        <f t="shared" si="291"/>
        <v>2.254784910542007E-2</v>
      </c>
      <c r="W744" s="16">
        <f t="shared" si="276"/>
        <v>7.0064534371514471E-3</v>
      </c>
      <c r="X744" s="16">
        <f t="shared" si="277"/>
        <v>2.7601348179250528E-4</v>
      </c>
      <c r="Y744" s="17">
        <f t="shared" si="292"/>
        <v>6.7304399553589418</v>
      </c>
      <c r="Z744" s="17">
        <f t="shared" si="293"/>
        <v>7.2824669189439524</v>
      </c>
      <c r="AA744" s="16">
        <f t="shared" si="294"/>
        <v>3.0439955358941617E-2</v>
      </c>
      <c r="AB744" s="16">
        <f t="shared" si="295"/>
        <v>1.753308105604745E-2</v>
      </c>
      <c r="AC744" s="16">
        <f t="shared" si="278"/>
        <v>193.64070293207266</v>
      </c>
      <c r="AD744" s="17">
        <f t="shared" si="279"/>
        <v>6.7319980431547979</v>
      </c>
      <c r="AE744" s="17">
        <f t="shared" si="280"/>
        <v>7.2837582330638853</v>
      </c>
      <c r="AF744" s="16">
        <f t="shared" si="296"/>
        <v>3.1998043154797706E-2</v>
      </c>
      <c r="AG744" s="16">
        <f t="shared" si="297"/>
        <v>1.6241766936114566E-2</v>
      </c>
    </row>
    <row r="745" spans="1:33" x14ac:dyDescent="0.25">
      <c r="A745" s="11" t="s">
        <v>42</v>
      </c>
      <c r="B745" s="12">
        <v>3279839</v>
      </c>
      <c r="C745" s="11">
        <v>4.9000000000000004</v>
      </c>
      <c r="D745" s="27">
        <v>4.8</v>
      </c>
      <c r="E745" s="27">
        <v>4.9000000000000004</v>
      </c>
      <c r="F745" s="11">
        <v>2011</v>
      </c>
      <c r="G745" s="11" t="s">
        <v>8</v>
      </c>
      <c r="H745" s="14" t="str">
        <f>VLOOKUP(A745,'Data Key'!$A$1:$B$500,2,FALSE)</f>
        <v>California</v>
      </c>
      <c r="I745" s="14" t="str">
        <f t="shared" si="281"/>
        <v>CA-California</v>
      </c>
      <c r="J745" s="15">
        <f t="shared" si="282"/>
        <v>16071</v>
      </c>
      <c r="K745" s="15">
        <f t="shared" si="283"/>
        <v>3263768</v>
      </c>
      <c r="L745" s="16">
        <f t="shared" si="275"/>
        <v>7.5570168930483612E-5</v>
      </c>
      <c r="M745" s="17">
        <f t="shared" si="284"/>
        <v>4.8243654681541415</v>
      </c>
      <c r="N745" s="17">
        <f t="shared" si="285"/>
        <v>4.9755058060151089</v>
      </c>
      <c r="O745" s="16">
        <f t="shared" si="286"/>
        <v>2.4365468154141645E-2</v>
      </c>
      <c r="P745" s="16">
        <f t="shared" si="287"/>
        <v>7.550580601510859E-2</v>
      </c>
      <c r="Q745" s="16">
        <f t="shared" si="298"/>
        <v>15824</v>
      </c>
      <c r="R745" s="16">
        <f t="shared" si="299"/>
        <v>16320</v>
      </c>
      <c r="S745" s="17">
        <f t="shared" si="288"/>
        <v>4.8246270624869085</v>
      </c>
      <c r="T745" s="17">
        <f t="shared" si="289"/>
        <v>4.9758539977114733</v>
      </c>
      <c r="U745" s="16">
        <f t="shared" si="290"/>
        <v>2.4627062486908713E-2</v>
      </c>
      <c r="V745" s="16">
        <f t="shared" si="291"/>
        <v>7.5853997711472942E-2</v>
      </c>
      <c r="W745" s="16">
        <f t="shared" si="276"/>
        <v>4.9005155144145173E-3</v>
      </c>
      <c r="X745" s="16">
        <f t="shared" si="277"/>
        <v>7.5576798790497597E-5</v>
      </c>
      <c r="Y745" s="17">
        <f t="shared" si="292"/>
        <v>4.82493871562402</v>
      </c>
      <c r="Z745" s="17">
        <f t="shared" si="293"/>
        <v>4.9760923132050143</v>
      </c>
      <c r="AA745" s="16">
        <f t="shared" si="294"/>
        <v>2.4938715624020169E-2</v>
      </c>
      <c r="AB745" s="16">
        <f t="shared" si="295"/>
        <v>7.6092313205013973E-2</v>
      </c>
      <c r="AC745" s="16">
        <f t="shared" si="278"/>
        <v>495.72318549968634</v>
      </c>
      <c r="AD745" s="17">
        <f t="shared" si="279"/>
        <v>4.8250967810462377</v>
      </c>
      <c r="AE745" s="17">
        <f t="shared" si="280"/>
        <v>4.9762391404402617</v>
      </c>
      <c r="AF745" s="16">
        <f t="shared" si="296"/>
        <v>2.5096781046237915E-2</v>
      </c>
      <c r="AG745" s="16">
        <f t="shared" si="297"/>
        <v>7.6239140440261366E-2</v>
      </c>
    </row>
    <row r="746" spans="1:33" x14ac:dyDescent="0.25">
      <c r="A746" s="11" t="s">
        <v>19</v>
      </c>
      <c r="B746" s="12">
        <v>315401</v>
      </c>
      <c r="C746" s="11">
        <v>5.0999999999999996</v>
      </c>
      <c r="D746" s="27">
        <v>4.9000000000000004</v>
      </c>
      <c r="E746" s="27">
        <v>5.4</v>
      </c>
      <c r="F746" s="11">
        <v>2011</v>
      </c>
      <c r="G746" s="11" t="s">
        <v>8</v>
      </c>
      <c r="H746" s="14" t="str">
        <f>VLOOKUP(A746,'Data Key'!$A$1:$B$500,2,FALSE)</f>
        <v>Colorado</v>
      </c>
      <c r="I746" s="14" t="str">
        <f t="shared" si="281"/>
        <v>CO-Colorado</v>
      </c>
      <c r="J746" s="15">
        <f t="shared" si="282"/>
        <v>1609</v>
      </c>
      <c r="K746" s="15">
        <f t="shared" si="283"/>
        <v>313792</v>
      </c>
      <c r="L746" s="16">
        <f t="shared" si="275"/>
        <v>2.4862938043966089E-4</v>
      </c>
      <c r="M746" s="17">
        <f t="shared" si="284"/>
        <v>4.8528129104852251</v>
      </c>
      <c r="N746" s="17">
        <f t="shared" si="285"/>
        <v>5.3500716713645469</v>
      </c>
      <c r="O746" s="16">
        <f t="shared" si="286"/>
        <v>4.7187089514775238E-2</v>
      </c>
      <c r="P746" s="16">
        <f t="shared" si="287"/>
        <v>4.9928328635453489E-2</v>
      </c>
      <c r="Q746" s="16">
        <f t="shared" si="298"/>
        <v>1531</v>
      </c>
      <c r="R746" s="16">
        <f t="shared" si="299"/>
        <v>1687</v>
      </c>
      <c r="S746" s="17">
        <f t="shared" si="288"/>
        <v>4.8541380655102548</v>
      </c>
      <c r="T746" s="17">
        <f t="shared" si="289"/>
        <v>5.3487465163395171</v>
      </c>
      <c r="U746" s="16">
        <f t="shared" si="290"/>
        <v>4.5861934489745515E-2</v>
      </c>
      <c r="V746" s="16">
        <f t="shared" si="291"/>
        <v>5.1253483660483212E-2</v>
      </c>
      <c r="W746" s="16">
        <f t="shared" si="276"/>
        <v>5.1074698852416603E-3</v>
      </c>
      <c r="X746" s="16">
        <f t="shared" si="277"/>
        <v>2.4884696156067754E-4</v>
      </c>
      <c r="Y746" s="17">
        <f t="shared" si="292"/>
        <v>4.8586229236809819</v>
      </c>
      <c r="Z746" s="17">
        <f t="shared" si="293"/>
        <v>5.3563168468023381</v>
      </c>
      <c r="AA746" s="16">
        <f t="shared" si="294"/>
        <v>4.1377076319018435E-2</v>
      </c>
      <c r="AB746" s="16">
        <f t="shared" si="295"/>
        <v>4.368315319766225E-2</v>
      </c>
      <c r="AC746" s="16">
        <f t="shared" si="278"/>
        <v>156.8587105249396</v>
      </c>
      <c r="AD746" s="17">
        <f t="shared" si="279"/>
        <v>4.8603926530025223</v>
      </c>
      <c r="AE746" s="17">
        <f t="shared" si="280"/>
        <v>5.3577176458575195</v>
      </c>
      <c r="AF746" s="16">
        <f t="shared" si="296"/>
        <v>3.9607346997478032E-2</v>
      </c>
      <c r="AG746" s="16">
        <f t="shared" si="297"/>
        <v>4.2282354142480827E-2</v>
      </c>
    </row>
    <row r="747" spans="1:33" x14ac:dyDescent="0.25">
      <c r="A747" s="11" t="s">
        <v>31</v>
      </c>
      <c r="B747" s="12">
        <v>231880</v>
      </c>
      <c r="C747" s="11">
        <v>7.7</v>
      </c>
      <c r="D747" s="27">
        <v>7.4</v>
      </c>
      <c r="E747" s="27">
        <v>8.1</v>
      </c>
      <c r="F747" s="11">
        <v>2011</v>
      </c>
      <c r="G747" s="11" t="s">
        <v>8</v>
      </c>
      <c r="H747" s="14" t="str">
        <f>VLOOKUP(A747,'Data Key'!$A$1:$B$500,2,FALSE)</f>
        <v>Connecticut</v>
      </c>
      <c r="I747" s="14" t="str">
        <f t="shared" si="281"/>
        <v>CT-Connecticut</v>
      </c>
      <c r="J747" s="15">
        <f t="shared" si="282"/>
        <v>1785</v>
      </c>
      <c r="K747" s="15">
        <f t="shared" si="283"/>
        <v>230095</v>
      </c>
      <c r="L747" s="16">
        <f t="shared" si="275"/>
        <v>3.5573439209998493E-4</v>
      </c>
      <c r="M747" s="17">
        <f t="shared" si="284"/>
        <v>7.3422128219762612</v>
      </c>
      <c r="N747" s="17">
        <f t="shared" si="285"/>
        <v>8.0536816061762302</v>
      </c>
      <c r="O747" s="16">
        <f t="shared" si="286"/>
        <v>5.7787178023739116E-2</v>
      </c>
      <c r="P747" s="16">
        <f t="shared" si="287"/>
        <v>4.6318393823769455E-2</v>
      </c>
      <c r="Q747" s="16">
        <f t="shared" si="298"/>
        <v>1703</v>
      </c>
      <c r="R747" s="16">
        <f t="shared" si="299"/>
        <v>1868</v>
      </c>
      <c r="S747" s="17">
        <f t="shared" si="288"/>
        <v>7.3443160255304472</v>
      </c>
      <c r="T747" s="17">
        <f t="shared" si="289"/>
        <v>8.0558909780921173</v>
      </c>
      <c r="U747" s="16">
        <f t="shared" si="290"/>
        <v>5.5683974469553199E-2</v>
      </c>
      <c r="V747" s="16">
        <f t="shared" si="291"/>
        <v>4.4109021907882351E-2</v>
      </c>
      <c r="W747" s="16">
        <f t="shared" si="276"/>
        <v>7.7061028408384339E-3</v>
      </c>
      <c r="X747" s="16">
        <f t="shared" si="277"/>
        <v>3.5601179860367699E-4</v>
      </c>
      <c r="Y747" s="17">
        <f t="shared" si="292"/>
        <v>7.350091042234757</v>
      </c>
      <c r="Z747" s="17">
        <f t="shared" si="293"/>
        <v>8.062114639442111</v>
      </c>
      <c r="AA747" s="16">
        <f t="shared" si="294"/>
        <v>4.99089577652434E-2</v>
      </c>
      <c r="AB747" s="16">
        <f t="shared" si="295"/>
        <v>3.7885360557888603E-2</v>
      </c>
      <c r="AC747" s="16">
        <f t="shared" si="278"/>
        <v>164.99717790801475</v>
      </c>
      <c r="AD747" s="17">
        <f t="shared" si="279"/>
        <v>7.3524835957968637</v>
      </c>
      <c r="AE747" s="17">
        <f t="shared" si="280"/>
        <v>8.0640345899066279</v>
      </c>
      <c r="AF747" s="16">
        <f t="shared" si="296"/>
        <v>4.7516404203136631E-2</v>
      </c>
      <c r="AG747" s="16">
        <f t="shared" si="297"/>
        <v>3.596541009337173E-2</v>
      </c>
    </row>
    <row r="748" spans="1:33" x14ac:dyDescent="0.25">
      <c r="A748" s="11" t="s">
        <v>43</v>
      </c>
      <c r="B748" s="12">
        <v>73977</v>
      </c>
      <c r="C748" s="11">
        <v>8.8000000000000007</v>
      </c>
      <c r="D748" s="27">
        <v>8.1999999999999993</v>
      </c>
      <c r="E748" s="27">
        <v>9.5</v>
      </c>
      <c r="F748" s="11">
        <v>2011</v>
      </c>
      <c r="G748" s="11" t="s">
        <v>8</v>
      </c>
      <c r="H748" s="14" t="str">
        <f>VLOOKUP(A748,'Data Key'!$A$1:$B$500,2,FALSE)</f>
        <v>Delaware</v>
      </c>
      <c r="I748" s="14" t="str">
        <f t="shared" si="281"/>
        <v>DE-Delaware</v>
      </c>
      <c r="J748" s="15">
        <f t="shared" si="282"/>
        <v>651</v>
      </c>
      <c r="K748" s="15">
        <f t="shared" si="283"/>
        <v>73326</v>
      </c>
      <c r="L748" s="16">
        <f t="shared" si="275"/>
        <v>6.7301153767445406E-4</v>
      </c>
      <c r="M748" s="17">
        <f t="shared" si="284"/>
        <v>8.1270209048414621</v>
      </c>
      <c r="N748" s="17">
        <f t="shared" si="285"/>
        <v>9.4730439801903721</v>
      </c>
      <c r="O748" s="16">
        <f t="shared" si="286"/>
        <v>7.2979095158537177E-2</v>
      </c>
      <c r="P748" s="16">
        <f t="shared" si="287"/>
        <v>2.6956019809627918E-2</v>
      </c>
      <c r="Q748" s="16">
        <f t="shared" si="298"/>
        <v>602</v>
      </c>
      <c r="R748" s="16">
        <f t="shared" si="299"/>
        <v>701</v>
      </c>
      <c r="S748" s="17">
        <f t="shared" si="288"/>
        <v>8.1376644092082682</v>
      </c>
      <c r="T748" s="17">
        <f t="shared" si="289"/>
        <v>9.4759181907890291</v>
      </c>
      <c r="U748" s="16">
        <f t="shared" si="290"/>
        <v>6.2335590791731121E-2</v>
      </c>
      <c r="V748" s="16">
        <f t="shared" si="291"/>
        <v>2.4081809210970917E-2</v>
      </c>
      <c r="W748" s="16">
        <f t="shared" si="276"/>
        <v>8.8255380249192845E-3</v>
      </c>
      <c r="X748" s="16">
        <f t="shared" si="277"/>
        <v>6.744423722912314E-4</v>
      </c>
      <c r="Y748" s="17">
        <f t="shared" si="292"/>
        <v>8.1510956526280527</v>
      </c>
      <c r="Z748" s="17">
        <f t="shared" si="293"/>
        <v>9.4999803972105159</v>
      </c>
      <c r="AA748" s="16">
        <f t="shared" si="294"/>
        <v>4.8904347371946599E-2</v>
      </c>
      <c r="AB748" s="16">
        <f t="shared" si="295"/>
        <v>1.9602789484096661E-5</v>
      </c>
      <c r="AC748" s="16">
        <f t="shared" si="278"/>
        <v>99.610941685855181</v>
      </c>
      <c r="AD748" s="17">
        <f t="shared" si="279"/>
        <v>8.1590753317317226</v>
      </c>
      <c r="AE748" s="17">
        <f t="shared" si="280"/>
        <v>9.5055177311642929</v>
      </c>
      <c r="AF748" s="16">
        <f t="shared" si="296"/>
        <v>4.0924668268276676E-2</v>
      </c>
      <c r="AG748" s="16">
        <f t="shared" si="297"/>
        <v>5.5177311642928828E-3</v>
      </c>
    </row>
    <row r="749" spans="1:33" x14ac:dyDescent="0.25">
      <c r="A749" s="11" t="s">
        <v>58</v>
      </c>
      <c r="B749" s="12">
        <v>62845</v>
      </c>
      <c r="C749" s="11">
        <v>5.5</v>
      </c>
      <c r="D749" s="27">
        <v>4.9000000000000004</v>
      </c>
      <c r="E749" s="27">
        <v>6.1</v>
      </c>
      <c r="F749" s="11">
        <v>2011</v>
      </c>
      <c r="G749" s="11" t="s">
        <v>8</v>
      </c>
      <c r="H749" s="14" t="str">
        <f>VLOOKUP(A749,'Data Key'!$A$1:$B$500,2,FALSE)</f>
        <v>District of Columbia</v>
      </c>
      <c r="I749" s="14" t="str">
        <f t="shared" si="281"/>
        <v>DC-District of Columbia</v>
      </c>
      <c r="J749" s="15">
        <f t="shared" si="282"/>
        <v>346</v>
      </c>
      <c r="K749" s="15">
        <f t="shared" si="283"/>
        <v>62499</v>
      </c>
      <c r="L749" s="16">
        <f t="shared" si="275"/>
        <v>5.7851760399864826E-4</v>
      </c>
      <c r="M749" s="17">
        <f t="shared" si="284"/>
        <v>4.9270914341109862</v>
      </c>
      <c r="N749" s="17">
        <f t="shared" si="285"/>
        <v>6.0841266421082834</v>
      </c>
      <c r="O749" s="16">
        <f t="shared" si="286"/>
        <v>2.7091434110985801E-2</v>
      </c>
      <c r="P749" s="16">
        <f t="shared" si="287"/>
        <v>1.5873357891716289E-2</v>
      </c>
      <c r="Q749" s="16">
        <f t="shared" si="298"/>
        <v>310</v>
      </c>
      <c r="R749" s="16">
        <f t="shared" si="299"/>
        <v>382</v>
      </c>
      <c r="S749" s="17">
        <f t="shared" si="288"/>
        <v>4.9327711035086326</v>
      </c>
      <c r="T749" s="17">
        <f t="shared" si="289"/>
        <v>6.0784469727106369</v>
      </c>
      <c r="U749" s="16">
        <f t="shared" si="290"/>
        <v>3.2771103508632216E-2</v>
      </c>
      <c r="V749" s="16">
        <f t="shared" si="291"/>
        <v>2.1553027289362703E-2</v>
      </c>
      <c r="W749" s="16">
        <f t="shared" si="276"/>
        <v>5.5358336181631747E-3</v>
      </c>
      <c r="X749" s="16">
        <f t="shared" si="277"/>
        <v>5.8086364132511089E-4</v>
      </c>
      <c r="Y749" s="17">
        <f t="shared" si="292"/>
        <v>4.9549699768380639</v>
      </c>
      <c r="Z749" s="17">
        <f t="shared" si="293"/>
        <v>6.1166972594882862</v>
      </c>
      <c r="AA749" s="16">
        <f t="shared" si="294"/>
        <v>5.4969976838063594E-2</v>
      </c>
      <c r="AB749" s="16">
        <f t="shared" si="295"/>
        <v>1.6697259488286598E-2</v>
      </c>
      <c r="AC749" s="16">
        <f t="shared" si="278"/>
        <v>72.763084237741467</v>
      </c>
      <c r="AD749" s="17">
        <f t="shared" si="279"/>
        <v>4.9649155027929686</v>
      </c>
      <c r="AE749" s="17">
        <f t="shared" si="280"/>
        <v>6.1226629257970462</v>
      </c>
      <c r="AF749" s="16">
        <f t="shared" si="296"/>
        <v>6.4915502792968205E-2</v>
      </c>
      <c r="AG749" s="16">
        <f t="shared" si="297"/>
        <v>2.266292579704654E-2</v>
      </c>
    </row>
    <row r="750" spans="1:33" x14ac:dyDescent="0.25">
      <c r="A750" s="11" t="s">
        <v>25</v>
      </c>
      <c r="B750" s="12">
        <v>1456639</v>
      </c>
      <c r="C750" s="11">
        <v>5.6</v>
      </c>
      <c r="D750" s="27">
        <v>5.5</v>
      </c>
      <c r="E750" s="27">
        <v>5.7</v>
      </c>
      <c r="F750" s="11">
        <v>2011</v>
      </c>
      <c r="G750" s="11" t="s">
        <v>8</v>
      </c>
      <c r="H750" s="14" t="str">
        <f>VLOOKUP(A750,'Data Key'!$A$1:$B$500,2,FALSE)</f>
        <v>Florida</v>
      </c>
      <c r="I750" s="14" t="str">
        <f t="shared" si="281"/>
        <v>FL-Florida</v>
      </c>
      <c r="J750" s="15">
        <f t="shared" si="282"/>
        <v>8157</v>
      </c>
      <c r="K750" s="15">
        <f t="shared" si="283"/>
        <v>1448482</v>
      </c>
      <c r="L750" s="16">
        <f t="shared" si="275"/>
        <v>1.2118307631904414E-4</v>
      </c>
      <c r="M750" s="17">
        <f t="shared" si="284"/>
        <v>5.4786944499589145</v>
      </c>
      <c r="N750" s="17">
        <f t="shared" si="285"/>
        <v>5.7210606025970039</v>
      </c>
      <c r="O750" s="16">
        <f t="shared" si="286"/>
        <v>2.1305550041085475E-2</v>
      </c>
      <c r="P750" s="16">
        <f t="shared" si="287"/>
        <v>2.1060602597003708E-2</v>
      </c>
      <c r="Q750" s="16">
        <f t="shared" si="298"/>
        <v>7981</v>
      </c>
      <c r="R750" s="16">
        <f t="shared" si="299"/>
        <v>8334</v>
      </c>
      <c r="S750" s="17">
        <f t="shared" si="288"/>
        <v>5.47905143278465</v>
      </c>
      <c r="T750" s="17">
        <f t="shared" si="289"/>
        <v>5.7213901316661167</v>
      </c>
      <c r="U750" s="16">
        <f t="shared" si="290"/>
        <v>2.0948567215349989E-2</v>
      </c>
      <c r="V750" s="16">
        <f t="shared" si="291"/>
        <v>2.1390131666116474E-2</v>
      </c>
      <c r="W750" s="16">
        <f t="shared" si="276"/>
        <v>5.6011813583892872E-3</v>
      </c>
      <c r="X750" s="16">
        <f t="shared" si="277"/>
        <v>1.212039569446673E-4</v>
      </c>
      <c r="Y750" s="17">
        <f t="shared" si="292"/>
        <v>5.4799774014446205</v>
      </c>
      <c r="Z750" s="17">
        <f t="shared" si="293"/>
        <v>5.7223853153339546</v>
      </c>
      <c r="AA750" s="16">
        <f t="shared" si="294"/>
        <v>2.0022598555379467E-2</v>
      </c>
      <c r="AB750" s="16">
        <f t="shared" si="295"/>
        <v>2.2385315333954381E-2</v>
      </c>
      <c r="AC750" s="16">
        <f t="shared" si="278"/>
        <v>353.05013046548413</v>
      </c>
      <c r="AD750" s="17">
        <f t="shared" si="279"/>
        <v>5.4803383760035329</v>
      </c>
      <c r="AE750" s="17">
        <f t="shared" si="280"/>
        <v>5.7227108508594178</v>
      </c>
      <c r="AF750" s="16">
        <f t="shared" si="296"/>
        <v>1.9661623996467092E-2</v>
      </c>
      <c r="AG750" s="16">
        <f t="shared" si="297"/>
        <v>2.2710850859417597E-2</v>
      </c>
    </row>
    <row r="751" spans="1:33" x14ac:dyDescent="0.25">
      <c r="A751" s="11" t="s">
        <v>12</v>
      </c>
      <c r="B751" s="12">
        <v>810505</v>
      </c>
      <c r="C751" s="11">
        <v>6.8</v>
      </c>
      <c r="D751" s="27">
        <v>6.7</v>
      </c>
      <c r="E751" s="27">
        <v>7</v>
      </c>
      <c r="F751" s="11">
        <v>2011</v>
      </c>
      <c r="G751" s="11" t="s">
        <v>8</v>
      </c>
      <c r="H751" s="14" t="str">
        <f>VLOOKUP(A751,'Data Key'!$A$1:$B$500,2,FALSE)</f>
        <v>Georgia</v>
      </c>
      <c r="I751" s="14" t="str">
        <f t="shared" si="281"/>
        <v>GA-Georgia</v>
      </c>
      <c r="J751" s="15">
        <f t="shared" si="282"/>
        <v>5511</v>
      </c>
      <c r="K751" s="15">
        <f t="shared" si="283"/>
        <v>804994</v>
      </c>
      <c r="L751" s="16">
        <f t="shared" si="275"/>
        <v>1.7890647986695661E-4</v>
      </c>
      <c r="M751" s="17">
        <f t="shared" si="284"/>
        <v>6.6205580515054594</v>
      </c>
      <c r="N751" s="17">
        <f t="shared" si="285"/>
        <v>6.9783710112393722</v>
      </c>
      <c r="O751" s="16">
        <f t="shared" si="286"/>
        <v>7.9441948494540782E-2</v>
      </c>
      <c r="P751" s="16">
        <f t="shared" si="287"/>
        <v>2.1628988760627799E-2</v>
      </c>
      <c r="Q751" s="16">
        <f t="shared" si="298"/>
        <v>5367</v>
      </c>
      <c r="R751" s="16">
        <f t="shared" si="299"/>
        <v>5657</v>
      </c>
      <c r="S751" s="17">
        <f t="shared" si="288"/>
        <v>6.6217975212984497</v>
      </c>
      <c r="T751" s="17">
        <f t="shared" si="289"/>
        <v>6.9795991388085206</v>
      </c>
      <c r="U751" s="16">
        <f t="shared" si="290"/>
        <v>7.8202478701550504E-2</v>
      </c>
      <c r="V751" s="16">
        <f t="shared" si="291"/>
        <v>2.0400861191479436E-2</v>
      </c>
      <c r="W751" s="16">
        <f t="shared" si="276"/>
        <v>6.8018020870540246E-3</v>
      </c>
      <c r="X751" s="16">
        <f t="shared" si="277"/>
        <v>1.7895186296500198E-4</v>
      </c>
      <c r="Y751" s="17">
        <f t="shared" si="292"/>
        <v>6.6228502240890226</v>
      </c>
      <c r="Z751" s="17">
        <f t="shared" si="293"/>
        <v>6.9807539500190261</v>
      </c>
      <c r="AA751" s="16">
        <f t="shared" si="294"/>
        <v>7.7149775910977603E-2</v>
      </c>
      <c r="AB751" s="16">
        <f t="shared" si="295"/>
        <v>1.9246049980973901E-2</v>
      </c>
      <c r="AC751" s="16">
        <f t="shared" si="278"/>
        <v>290.02156876058473</v>
      </c>
      <c r="AD751" s="17">
        <f t="shared" si="279"/>
        <v>6.6235057169364708</v>
      </c>
      <c r="AE751" s="17">
        <f t="shared" si="280"/>
        <v>6.9813322500049821</v>
      </c>
      <c r="AF751" s="16">
        <f t="shared" si="296"/>
        <v>7.6494283063529345E-2</v>
      </c>
      <c r="AG751" s="16">
        <f t="shared" si="297"/>
        <v>1.8667749995017857E-2</v>
      </c>
    </row>
    <row r="752" spans="1:33" x14ac:dyDescent="0.25">
      <c r="A752" s="11" t="s">
        <v>56</v>
      </c>
      <c r="B752" s="12">
        <v>106656</v>
      </c>
      <c r="C752" s="11">
        <v>2.1</v>
      </c>
      <c r="D752" s="27">
        <v>1.8</v>
      </c>
      <c r="E752" s="27">
        <v>2.2999999999999998</v>
      </c>
      <c r="F752" s="11">
        <v>2011</v>
      </c>
      <c r="G752" s="11" t="s">
        <v>8</v>
      </c>
      <c r="H752" s="14" t="str">
        <f>VLOOKUP(A752,'Data Key'!$A$1:$B$500,2,FALSE)</f>
        <v>Hawaii</v>
      </c>
      <c r="I752" s="14" t="str">
        <f t="shared" si="281"/>
        <v>HI-Hawaii</v>
      </c>
      <c r="J752" s="15">
        <f t="shared" si="282"/>
        <v>224</v>
      </c>
      <c r="K752" s="15">
        <f t="shared" si="283"/>
        <v>106432</v>
      </c>
      <c r="L752" s="16">
        <f t="shared" si="275"/>
        <v>2.7474530128273965E-4</v>
      </c>
      <c r="M752" s="17">
        <f t="shared" si="284"/>
        <v>1.8254647197193605</v>
      </c>
      <c r="N752" s="17">
        <f t="shared" si="285"/>
        <v>2.3749553222848396</v>
      </c>
      <c r="O752" s="16">
        <f t="shared" si="286"/>
        <v>2.5464719719360485E-2</v>
      </c>
      <c r="P752" s="16">
        <f t="shared" si="287"/>
        <v>7.4955322284839809E-2</v>
      </c>
      <c r="Q752" s="16">
        <f t="shared" si="298"/>
        <v>195</v>
      </c>
      <c r="R752" s="16">
        <f t="shared" si="299"/>
        <v>254</v>
      </c>
      <c r="S752" s="17">
        <f t="shared" si="288"/>
        <v>1.8283078307830782</v>
      </c>
      <c r="T752" s="17">
        <f t="shared" si="289"/>
        <v>2.3814881488148814</v>
      </c>
      <c r="U752" s="16">
        <f t="shared" si="290"/>
        <v>2.8307830783078192E-2</v>
      </c>
      <c r="V752" s="16">
        <f t="shared" si="291"/>
        <v>8.1488148814881534E-2</v>
      </c>
      <c r="W752" s="16">
        <f t="shared" si="276"/>
        <v>2.1181423703650511E-3</v>
      </c>
      <c r="X752" s="16">
        <f t="shared" si="277"/>
        <v>2.7649038794843385E-4</v>
      </c>
      <c r="Y752" s="17">
        <f t="shared" si="292"/>
        <v>1.8416519824166171</v>
      </c>
      <c r="Z752" s="17">
        <f t="shared" si="293"/>
        <v>2.3946327583134845</v>
      </c>
      <c r="AA752" s="16">
        <f t="shared" si="294"/>
        <v>4.165198241661705E-2</v>
      </c>
      <c r="AB752" s="16">
        <f t="shared" si="295"/>
        <v>9.4632758313484722E-2</v>
      </c>
      <c r="AC752" s="16">
        <f t="shared" si="278"/>
        <v>58.667064143669236</v>
      </c>
      <c r="AD752" s="17">
        <f t="shared" si="279"/>
        <v>1.8478107096624929</v>
      </c>
      <c r="AE752" s="17">
        <f t="shared" si="280"/>
        <v>2.3978496309777797</v>
      </c>
      <c r="AF752" s="16">
        <f t="shared" si="296"/>
        <v>4.7810709662492901E-2</v>
      </c>
      <c r="AG752" s="16">
        <f t="shared" si="297"/>
        <v>9.7849630977779878E-2</v>
      </c>
    </row>
    <row r="753" spans="1:33" x14ac:dyDescent="0.25">
      <c r="A753" s="11" t="s">
        <v>45</v>
      </c>
      <c r="B753" s="12">
        <v>1231833</v>
      </c>
      <c r="C753" s="11">
        <v>6.2</v>
      </c>
      <c r="D753" s="27">
        <v>6.1</v>
      </c>
      <c r="E753" s="27">
        <v>6.4</v>
      </c>
      <c r="F753" s="11">
        <v>2011</v>
      </c>
      <c r="G753" s="11" t="s">
        <v>8</v>
      </c>
      <c r="H753" s="14" t="str">
        <f>VLOOKUP(A753,'Data Key'!$A$1:$B$500,2,FALSE)</f>
        <v>Illinois</v>
      </c>
      <c r="I753" s="14" t="str">
        <f t="shared" si="281"/>
        <v>IL-Illinois</v>
      </c>
      <c r="J753" s="15">
        <f t="shared" si="282"/>
        <v>7637</v>
      </c>
      <c r="K753" s="15">
        <f t="shared" si="283"/>
        <v>1224196</v>
      </c>
      <c r="L753" s="16">
        <f t="shared" si="275"/>
        <v>1.386140372260886E-4</v>
      </c>
      <c r="M753" s="17">
        <f t="shared" si="284"/>
        <v>6.0610899810945771</v>
      </c>
      <c r="N753" s="17">
        <f t="shared" si="285"/>
        <v>6.3383180555467549</v>
      </c>
      <c r="O753" s="16">
        <f t="shared" si="286"/>
        <v>3.8910018905422561E-2</v>
      </c>
      <c r="P753" s="16">
        <f t="shared" si="287"/>
        <v>6.1681944453245485E-2</v>
      </c>
      <c r="Q753" s="16">
        <f t="shared" si="298"/>
        <v>7467</v>
      </c>
      <c r="R753" s="16">
        <f t="shared" si="299"/>
        <v>7809</v>
      </c>
      <c r="S753" s="17">
        <f t="shared" si="288"/>
        <v>6.0616982983894729</v>
      </c>
      <c r="T753" s="17">
        <f t="shared" si="289"/>
        <v>6.3393333349569296</v>
      </c>
      <c r="U753" s="16">
        <f t="shared" si="290"/>
        <v>3.8301701610526706E-2</v>
      </c>
      <c r="V753" s="16">
        <f t="shared" si="291"/>
        <v>6.0666665043070722E-2</v>
      </c>
      <c r="W753" s="16">
        <f t="shared" si="276"/>
        <v>6.2012439247748456E-3</v>
      </c>
      <c r="X753" s="16">
        <f t="shared" si="277"/>
        <v>1.3863947962820147E-4</v>
      </c>
      <c r="Y753" s="17">
        <f t="shared" si="292"/>
        <v>6.0626044451466443</v>
      </c>
      <c r="Z753" s="17">
        <f t="shared" si="293"/>
        <v>6.3398834044030465</v>
      </c>
      <c r="AA753" s="16">
        <f t="shared" si="294"/>
        <v>3.7395554853355328E-2</v>
      </c>
      <c r="AB753" s="16">
        <f t="shared" si="295"/>
        <v>6.0116595596953815E-2</v>
      </c>
      <c r="AC753" s="16">
        <f t="shared" si="278"/>
        <v>341.50918707303839</v>
      </c>
      <c r="AD753" s="17">
        <f t="shared" si="279"/>
        <v>6.0630319572427727</v>
      </c>
      <c r="AE753" s="17">
        <f t="shared" si="280"/>
        <v>6.3402676881278799</v>
      </c>
      <c r="AF753" s="16">
        <f t="shared" si="296"/>
        <v>3.6968042757226982E-2</v>
      </c>
      <c r="AG753" s="16">
        <f t="shared" si="297"/>
        <v>5.9732311872120469E-2</v>
      </c>
    </row>
    <row r="754" spans="1:33" x14ac:dyDescent="0.25">
      <c r="A754" s="11" t="s">
        <v>33</v>
      </c>
      <c r="B754" s="12">
        <v>532109</v>
      </c>
      <c r="C754" s="11">
        <v>8.1999999999999993</v>
      </c>
      <c r="D754" s="27">
        <v>8</v>
      </c>
      <c r="E754" s="27">
        <v>8.5</v>
      </c>
      <c r="F754" s="11">
        <v>2011</v>
      </c>
      <c r="G754" s="11" t="s">
        <v>8</v>
      </c>
      <c r="H754" s="14" t="str">
        <f>VLOOKUP(A754,'Data Key'!$A$1:$B$500,2,FALSE)</f>
        <v>Indiana</v>
      </c>
      <c r="I754" s="14" t="str">
        <f t="shared" si="281"/>
        <v>IN-Indiana</v>
      </c>
      <c r="J754" s="15">
        <f t="shared" si="282"/>
        <v>4363</v>
      </c>
      <c r="K754" s="15">
        <f t="shared" si="283"/>
        <v>527746</v>
      </c>
      <c r="L754" s="16">
        <f t="shared" si="275"/>
        <v>2.4229935932992941E-4</v>
      </c>
      <c r="M754" s="17">
        <f t="shared" si="284"/>
        <v>7.957148498157915</v>
      </c>
      <c r="N754" s="17">
        <f t="shared" si="285"/>
        <v>8.4417472168177756</v>
      </c>
      <c r="O754" s="16">
        <f t="shared" si="286"/>
        <v>4.2851501842084971E-2</v>
      </c>
      <c r="P754" s="16">
        <f t="shared" si="287"/>
        <v>5.8252783182224377E-2</v>
      </c>
      <c r="Q754" s="16">
        <f t="shared" si="298"/>
        <v>4235</v>
      </c>
      <c r="R754" s="16">
        <f t="shared" si="299"/>
        <v>4493</v>
      </c>
      <c r="S754" s="17">
        <f t="shared" si="288"/>
        <v>7.9588956398031234</v>
      </c>
      <c r="T754" s="17">
        <f t="shared" si="289"/>
        <v>8.4437587035738915</v>
      </c>
      <c r="U754" s="16">
        <f t="shared" si="290"/>
        <v>4.1104360196876577E-2</v>
      </c>
      <c r="V754" s="16">
        <f t="shared" si="291"/>
        <v>5.6241296426108534E-2</v>
      </c>
      <c r="W754" s="16">
        <f t="shared" si="276"/>
        <v>8.2029982915722208E-3</v>
      </c>
      <c r="X754" s="16">
        <f t="shared" si="277"/>
        <v>2.4237650911360239E-4</v>
      </c>
      <c r="Y754" s="17">
        <f t="shared" si="292"/>
        <v>7.9606217824586176</v>
      </c>
      <c r="Z754" s="17">
        <f t="shared" si="293"/>
        <v>8.4453748006858227</v>
      </c>
      <c r="AA754" s="16">
        <f t="shared" si="294"/>
        <v>3.9378217541382377E-2</v>
      </c>
      <c r="AB754" s="16">
        <f t="shared" si="295"/>
        <v>5.4625199314177308E-2</v>
      </c>
      <c r="AC754" s="16">
        <f t="shared" si="278"/>
        <v>257.87330006190007</v>
      </c>
      <c r="AD754" s="17">
        <f t="shared" si="279"/>
        <v>7.9616272138157962</v>
      </c>
      <c r="AE754" s="17">
        <f t="shared" si="280"/>
        <v>8.4462486699620598</v>
      </c>
      <c r="AF754" s="16">
        <f t="shared" si="296"/>
        <v>3.8372786184203811E-2</v>
      </c>
      <c r="AG754" s="16">
        <f t="shared" si="297"/>
        <v>5.3751330037940193E-2</v>
      </c>
    </row>
    <row r="755" spans="1:33" x14ac:dyDescent="0.25">
      <c r="A755" s="11" t="s">
        <v>44</v>
      </c>
      <c r="B755" s="12">
        <v>213371</v>
      </c>
      <c r="C755" s="11">
        <v>9.3000000000000007</v>
      </c>
      <c r="D755" s="27">
        <v>8.9</v>
      </c>
      <c r="E755" s="27">
        <v>9.6999999999999993</v>
      </c>
      <c r="F755" s="11">
        <v>2011</v>
      </c>
      <c r="G755" s="11" t="s">
        <v>8</v>
      </c>
      <c r="H755" s="14" t="str">
        <f>VLOOKUP(A755,'Data Key'!$A$1:$B$500,2,FALSE)</f>
        <v>Iowa</v>
      </c>
      <c r="I755" s="14" t="str">
        <f t="shared" si="281"/>
        <v>IA-Iowa</v>
      </c>
      <c r="J755" s="15">
        <f t="shared" si="282"/>
        <v>1984</v>
      </c>
      <c r="K755" s="15">
        <f t="shared" si="283"/>
        <v>211387</v>
      </c>
      <c r="L755" s="16">
        <f t="shared" si="275"/>
        <v>4.0724426178009832E-4</v>
      </c>
      <c r="M755" s="17">
        <f t="shared" si="284"/>
        <v>8.8911139968398629</v>
      </c>
      <c r="N755" s="17">
        <f t="shared" si="285"/>
        <v>9.7056025204000598</v>
      </c>
      <c r="O755" s="16">
        <f t="shared" si="286"/>
        <v>8.8860031601374345E-3</v>
      </c>
      <c r="P755" s="16">
        <f t="shared" si="287"/>
        <v>5.6025204000604845E-3</v>
      </c>
      <c r="Q755" s="16">
        <f t="shared" si="298"/>
        <v>1898</v>
      </c>
      <c r="R755" s="16">
        <f t="shared" si="299"/>
        <v>2072</v>
      </c>
      <c r="S755" s="17">
        <f t="shared" si="288"/>
        <v>8.8953044228128473</v>
      </c>
      <c r="T755" s="17">
        <f t="shared" si="289"/>
        <v>9.7107854394458482</v>
      </c>
      <c r="U755" s="16">
        <f t="shared" si="290"/>
        <v>4.6955771871530771E-3</v>
      </c>
      <c r="V755" s="16">
        <f t="shared" si="291"/>
        <v>1.0785439445848866E-2</v>
      </c>
      <c r="W755" s="16">
        <f t="shared" si="276"/>
        <v>9.307192524820743E-3</v>
      </c>
      <c r="X755" s="16">
        <f t="shared" si="277"/>
        <v>4.0752795180261722E-4</v>
      </c>
      <c r="Y755" s="17">
        <f t="shared" si="292"/>
        <v>8.899664573018125</v>
      </c>
      <c r="Z755" s="17">
        <f t="shared" si="293"/>
        <v>9.714720476623361</v>
      </c>
      <c r="AA755" s="16">
        <f t="shared" si="294"/>
        <v>3.3542698187538633E-4</v>
      </c>
      <c r="AB755" s="16">
        <f t="shared" si="295"/>
        <v>1.4720476623361733E-2</v>
      </c>
      <c r="AC755" s="16">
        <f t="shared" si="278"/>
        <v>173.80899256987263</v>
      </c>
      <c r="AD755" s="17">
        <f t="shared" si="279"/>
        <v>8.9022502378378991</v>
      </c>
      <c r="AE755" s="17">
        <f t="shared" si="280"/>
        <v>9.7168213999372348</v>
      </c>
      <c r="AF755" s="16">
        <f t="shared" si="296"/>
        <v>2.2502378378987942E-3</v>
      </c>
      <c r="AG755" s="16">
        <f t="shared" si="297"/>
        <v>1.6821399937235526E-2</v>
      </c>
    </row>
    <row r="756" spans="1:33" x14ac:dyDescent="0.25">
      <c r="A756" s="11" t="s">
        <v>46</v>
      </c>
      <c r="B756" s="12">
        <v>172602</v>
      </c>
      <c r="C756" s="11">
        <v>10.5</v>
      </c>
      <c r="D756" s="27">
        <v>10</v>
      </c>
      <c r="E756" s="27">
        <v>11</v>
      </c>
      <c r="F756" s="11">
        <v>2011</v>
      </c>
      <c r="G756" s="11" t="s">
        <v>8</v>
      </c>
      <c r="H756" s="14" t="str">
        <f>VLOOKUP(A756,'Data Key'!$A$1:$B$500,2,FALSE)</f>
        <v>Kansas</v>
      </c>
      <c r="I756" s="14" t="str">
        <f t="shared" si="281"/>
        <v>KS-Kansas</v>
      </c>
      <c r="J756" s="15">
        <f t="shared" si="282"/>
        <v>1812</v>
      </c>
      <c r="K756" s="15">
        <f t="shared" si="283"/>
        <v>170790</v>
      </c>
      <c r="L756" s="16">
        <f t="shared" si="275"/>
        <v>4.8082791298855961E-4</v>
      </c>
      <c r="M756" s="17">
        <f t="shared" si="284"/>
        <v>10.017312317136236</v>
      </c>
      <c r="N756" s="17">
        <f t="shared" si="285"/>
        <v>10.978968143113354</v>
      </c>
      <c r="O756" s="16">
        <f t="shared" si="286"/>
        <v>1.7312317136235933E-2</v>
      </c>
      <c r="P756" s="16">
        <f t="shared" si="287"/>
        <v>2.1031856886645883E-2</v>
      </c>
      <c r="Q756" s="16">
        <f t="shared" si="298"/>
        <v>1730</v>
      </c>
      <c r="R756" s="16">
        <f t="shared" si="299"/>
        <v>1896</v>
      </c>
      <c r="S756" s="17">
        <f t="shared" si="288"/>
        <v>10.023058828982283</v>
      </c>
      <c r="T756" s="17">
        <f t="shared" si="289"/>
        <v>10.984808982514688</v>
      </c>
      <c r="U756" s="16">
        <f t="shared" si="290"/>
        <v>2.305882898228262E-2</v>
      </c>
      <c r="V756" s="16">
        <f t="shared" si="291"/>
        <v>1.5191017485312486E-2</v>
      </c>
      <c r="W756" s="16">
        <f t="shared" si="276"/>
        <v>1.0509034422471164E-2</v>
      </c>
      <c r="X756" s="16">
        <f t="shared" si="277"/>
        <v>4.8119266292713883E-4</v>
      </c>
      <c r="Y756" s="17">
        <f t="shared" si="292"/>
        <v>10.027841759544026</v>
      </c>
      <c r="Z756" s="17">
        <f t="shared" si="293"/>
        <v>10.990227085398303</v>
      </c>
      <c r="AA756" s="16">
        <f t="shared" si="294"/>
        <v>2.7841759544026345E-2</v>
      </c>
      <c r="AB756" s="16">
        <f t="shared" si="295"/>
        <v>9.77291460169738E-3</v>
      </c>
      <c r="AC756" s="16">
        <f t="shared" si="278"/>
        <v>166.00551228902796</v>
      </c>
      <c r="AD756" s="17">
        <f t="shared" si="279"/>
        <v>10.031050853391337</v>
      </c>
      <c r="AE756" s="17">
        <f t="shared" si="280"/>
        <v>10.992811538232544</v>
      </c>
      <c r="AF756" s="16">
        <f t="shared" si="296"/>
        <v>3.105085339133673E-2</v>
      </c>
      <c r="AG756" s="16">
        <f t="shared" si="297"/>
        <v>7.1884617674555784E-3</v>
      </c>
    </row>
    <row r="757" spans="1:33" x14ac:dyDescent="0.25">
      <c r="A757" s="11" t="s">
        <v>47</v>
      </c>
      <c r="B757" s="12">
        <v>383962</v>
      </c>
      <c r="C757" s="11">
        <v>10.1</v>
      </c>
      <c r="D757" s="27">
        <v>9.8000000000000007</v>
      </c>
      <c r="E757" s="27">
        <v>10.5</v>
      </c>
      <c r="F757" s="11">
        <v>2011</v>
      </c>
      <c r="G757" s="11" t="s">
        <v>8</v>
      </c>
      <c r="H757" s="14" t="str">
        <f>VLOOKUP(A757,'Data Key'!$A$1:$B$500,2,FALSE)</f>
        <v>Kentucky</v>
      </c>
      <c r="I757" s="14" t="str">
        <f t="shared" si="281"/>
        <v>KY-Kentucky</v>
      </c>
      <c r="J757" s="15">
        <f t="shared" si="282"/>
        <v>3878</v>
      </c>
      <c r="K757" s="15">
        <f t="shared" si="283"/>
        <v>380084</v>
      </c>
      <c r="L757" s="16">
        <f t="shared" si="275"/>
        <v>3.1627103483673768E-4</v>
      </c>
      <c r="M757" s="17">
        <f t="shared" si="284"/>
        <v>9.7836867734880446</v>
      </c>
      <c r="N757" s="17">
        <f t="shared" si="285"/>
        <v>10.41622884316152</v>
      </c>
      <c r="O757" s="16">
        <f t="shared" si="286"/>
        <v>1.6313226511956103E-2</v>
      </c>
      <c r="P757" s="16">
        <f t="shared" si="287"/>
        <v>8.3771156838480465E-2</v>
      </c>
      <c r="Q757" s="16">
        <f t="shared" si="298"/>
        <v>3757</v>
      </c>
      <c r="R757" s="16">
        <f t="shared" si="299"/>
        <v>4000</v>
      </c>
      <c r="S757" s="17">
        <f t="shared" si="288"/>
        <v>9.7848224563889143</v>
      </c>
      <c r="T757" s="17">
        <f t="shared" si="289"/>
        <v>10.417697584656816</v>
      </c>
      <c r="U757" s="16">
        <f t="shared" si="290"/>
        <v>1.5177543611086364E-2</v>
      </c>
      <c r="V757" s="16">
        <f t="shared" si="291"/>
        <v>8.2302415343184165E-2</v>
      </c>
      <c r="W757" s="16">
        <f t="shared" si="276"/>
        <v>1.010485910587559E-2</v>
      </c>
      <c r="X757" s="16">
        <f t="shared" si="277"/>
        <v>3.1638336581752839E-4</v>
      </c>
      <c r="Y757" s="17">
        <f t="shared" si="292"/>
        <v>9.7884757400580611</v>
      </c>
      <c r="Z757" s="17">
        <f t="shared" si="293"/>
        <v>10.42124247169312</v>
      </c>
      <c r="AA757" s="16">
        <f t="shared" si="294"/>
        <v>1.1524259941939619E-2</v>
      </c>
      <c r="AB757" s="16">
        <f t="shared" si="295"/>
        <v>7.8757528306880431E-2</v>
      </c>
      <c r="AC757" s="16">
        <f t="shared" si="278"/>
        <v>242.88700016690672</v>
      </c>
      <c r="AD757" s="17">
        <f t="shared" si="279"/>
        <v>9.7898740550597498</v>
      </c>
      <c r="AE757" s="17">
        <f t="shared" si="280"/>
        <v>10.422448555031139</v>
      </c>
      <c r="AF757" s="16">
        <f t="shared" si="296"/>
        <v>1.0125944940250875E-2</v>
      </c>
      <c r="AG757" s="16">
        <f t="shared" si="297"/>
        <v>7.755144496886146E-2</v>
      </c>
    </row>
    <row r="758" spans="1:33" x14ac:dyDescent="0.25">
      <c r="A758" s="11" t="s">
        <v>48</v>
      </c>
      <c r="B758" s="12">
        <v>588822</v>
      </c>
      <c r="C758" s="11">
        <v>4.9000000000000004</v>
      </c>
      <c r="D758" s="27">
        <v>4.7</v>
      </c>
      <c r="E758" s="27">
        <v>5.0999999999999996</v>
      </c>
      <c r="F758" s="11">
        <v>2011</v>
      </c>
      <c r="G758" s="11" t="s">
        <v>8</v>
      </c>
      <c r="H758" s="14" t="str">
        <f>VLOOKUP(A758,'Data Key'!$A$1:$B$500,2,FALSE)</f>
        <v>Louisiana</v>
      </c>
      <c r="I758" s="14" t="str">
        <f t="shared" si="281"/>
        <v>LA-Louisiana</v>
      </c>
      <c r="J758" s="15">
        <f t="shared" si="282"/>
        <v>2885</v>
      </c>
      <c r="K758" s="15">
        <f t="shared" si="283"/>
        <v>585937</v>
      </c>
      <c r="L758" s="16">
        <f t="shared" si="275"/>
        <v>1.7834889349314017E-4</v>
      </c>
      <c r="M758" s="17">
        <f t="shared" si="284"/>
        <v>4.7212642323751197</v>
      </c>
      <c r="N758" s="17">
        <f t="shared" si="285"/>
        <v>5.077962019361399</v>
      </c>
      <c r="O758" s="16">
        <f t="shared" si="286"/>
        <v>2.1264232375119541E-2</v>
      </c>
      <c r="P758" s="16">
        <f t="shared" si="287"/>
        <v>2.2037980638600629E-2</v>
      </c>
      <c r="Q758" s="16">
        <f t="shared" si="298"/>
        <v>2781</v>
      </c>
      <c r="R758" s="16">
        <f t="shared" si="299"/>
        <v>2991</v>
      </c>
      <c r="S758" s="17">
        <f t="shared" si="288"/>
        <v>4.7229892904816735</v>
      </c>
      <c r="T758" s="17">
        <f t="shared" si="289"/>
        <v>5.0796335734738172</v>
      </c>
      <c r="U758" s="16">
        <f t="shared" si="290"/>
        <v>2.2989290481673308E-2</v>
      </c>
      <c r="V758" s="16">
        <f t="shared" si="291"/>
        <v>2.036642652618248E-2</v>
      </c>
      <c r="W758" s="16">
        <f t="shared" si="276"/>
        <v>4.9028431263444189E-3</v>
      </c>
      <c r="X758" s="16">
        <f t="shared" si="277"/>
        <v>1.7843603559804778E-4</v>
      </c>
      <c r="Y758" s="17">
        <f t="shared" si="292"/>
        <v>4.7244070907463716</v>
      </c>
      <c r="Z758" s="17">
        <f t="shared" si="293"/>
        <v>5.0812791619424669</v>
      </c>
      <c r="AA758" s="16">
        <f t="shared" si="294"/>
        <v>2.4407090746371374E-2</v>
      </c>
      <c r="AB758" s="16">
        <f t="shared" si="295"/>
        <v>1.8720838057532774E-2</v>
      </c>
      <c r="AC758" s="16">
        <f t="shared" si="278"/>
        <v>210.04852291551029</v>
      </c>
      <c r="AD758" s="17">
        <f t="shared" si="279"/>
        <v>4.7253300926113946</v>
      </c>
      <c r="AE758" s="17">
        <f t="shared" si="280"/>
        <v>5.0820544551072961</v>
      </c>
      <c r="AF758" s="16">
        <f t="shared" si="296"/>
        <v>2.5330092611394406E-2</v>
      </c>
      <c r="AG758" s="16">
        <f t="shared" si="297"/>
        <v>1.7945544892703502E-2</v>
      </c>
    </row>
    <row r="759" spans="1:33" x14ac:dyDescent="0.25">
      <c r="A759" s="11" t="s">
        <v>34</v>
      </c>
      <c r="B759" s="12">
        <v>101634</v>
      </c>
      <c r="C759" s="11">
        <v>28.1</v>
      </c>
      <c r="D759" s="27">
        <v>27.1</v>
      </c>
      <c r="E759" s="27">
        <v>29.1</v>
      </c>
      <c r="F759" s="11">
        <v>2011</v>
      </c>
      <c r="G759" s="11" t="s">
        <v>8</v>
      </c>
      <c r="H759" s="14" t="str">
        <f>VLOOKUP(A759,'Data Key'!$A$1:$B$500,2,FALSE)</f>
        <v>Maine</v>
      </c>
      <c r="I759" s="14" t="str">
        <f t="shared" si="281"/>
        <v>ME-Maine</v>
      </c>
      <c r="J759" s="15">
        <f t="shared" si="282"/>
        <v>2856</v>
      </c>
      <c r="K759" s="15">
        <f t="shared" si="283"/>
        <v>98778</v>
      </c>
      <c r="L759" s="16">
        <f t="shared" si="275"/>
        <v>1.0160118640139431E-3</v>
      </c>
      <c r="M759" s="17">
        <f t="shared" si="284"/>
        <v>27.084820534592822</v>
      </c>
      <c r="N759" s="17">
        <f t="shared" si="285"/>
        <v>29.11684426262071</v>
      </c>
      <c r="O759" s="16">
        <f t="shared" si="286"/>
        <v>1.5179465407179293E-2</v>
      </c>
      <c r="P759" s="16">
        <f t="shared" si="287"/>
        <v>1.684426262070815E-2</v>
      </c>
      <c r="Q759" s="16">
        <f t="shared" si="298"/>
        <v>2753</v>
      </c>
      <c r="R759" s="16">
        <f t="shared" si="299"/>
        <v>2960</v>
      </c>
      <c r="S759" s="17">
        <f t="shared" si="288"/>
        <v>27.087392014483342</v>
      </c>
      <c r="T759" s="17">
        <f t="shared" si="289"/>
        <v>29.124112009760513</v>
      </c>
      <c r="U759" s="16">
        <f t="shared" si="290"/>
        <v>1.2607985516659426E-2</v>
      </c>
      <c r="V759" s="16">
        <f t="shared" si="291"/>
        <v>2.4112009760511199E-2</v>
      </c>
      <c r="W759" s="16">
        <f t="shared" si="276"/>
        <v>2.81186680904499E-2</v>
      </c>
      <c r="X759" s="16">
        <f t="shared" si="277"/>
        <v>1.0164621940125975E-3</v>
      </c>
      <c r="Y759" s="17">
        <f t="shared" si="292"/>
        <v>27.102205896437304</v>
      </c>
      <c r="Z759" s="17">
        <f t="shared" si="293"/>
        <v>29.135130284462498</v>
      </c>
      <c r="AA759" s="16">
        <f t="shared" si="294"/>
        <v>2.2058964373030676E-3</v>
      </c>
      <c r="AB759" s="16">
        <f t="shared" si="295"/>
        <v>3.5130284462496775E-2</v>
      </c>
      <c r="AC759" s="16">
        <f t="shared" si="278"/>
        <v>206.54087024772323</v>
      </c>
      <c r="AD759" s="17">
        <f t="shared" si="279"/>
        <v>27.107524665434322</v>
      </c>
      <c r="AE759" s="17">
        <f t="shared" si="280"/>
        <v>29.139650370616728</v>
      </c>
      <c r="AF759" s="16">
        <f t="shared" si="296"/>
        <v>7.524665434321065E-3</v>
      </c>
      <c r="AG759" s="16">
        <f t="shared" si="297"/>
        <v>3.9650370616726605E-2</v>
      </c>
    </row>
    <row r="760" spans="1:33" x14ac:dyDescent="0.25">
      <c r="A760" s="11" t="s">
        <v>13</v>
      </c>
      <c r="B760" s="12">
        <v>430293</v>
      </c>
      <c r="C760" s="11">
        <v>5.2</v>
      </c>
      <c r="D760" s="27">
        <v>5</v>
      </c>
      <c r="E760" s="27">
        <v>5.4</v>
      </c>
      <c r="F760" s="11">
        <v>2011</v>
      </c>
      <c r="G760" s="11" t="s">
        <v>8</v>
      </c>
      <c r="H760" s="14" t="str">
        <f>VLOOKUP(A760,'Data Key'!$A$1:$B$500,2,FALSE)</f>
        <v>Maryland</v>
      </c>
      <c r="I760" s="14" t="str">
        <f t="shared" si="281"/>
        <v>MD-Maryland</v>
      </c>
      <c r="J760" s="15">
        <f t="shared" si="282"/>
        <v>2238</v>
      </c>
      <c r="K760" s="15">
        <f t="shared" si="283"/>
        <v>428055</v>
      </c>
      <c r="L760" s="16">
        <f t="shared" si="275"/>
        <v>2.1492230898557856E-4</v>
      </c>
      <c r="M760" s="17">
        <f t="shared" si="284"/>
        <v>4.9861848435825546</v>
      </c>
      <c r="N760" s="17">
        <f t="shared" si="285"/>
        <v>5.4160294615537117</v>
      </c>
      <c r="O760" s="16">
        <f t="shared" si="286"/>
        <v>1.3815156417445351E-2</v>
      </c>
      <c r="P760" s="16">
        <f t="shared" si="287"/>
        <v>1.6029461553711322E-2</v>
      </c>
      <c r="Q760" s="16">
        <f t="shared" si="298"/>
        <v>2146</v>
      </c>
      <c r="R760" s="16">
        <f t="shared" si="299"/>
        <v>2330</v>
      </c>
      <c r="S760" s="17">
        <f t="shared" si="288"/>
        <v>4.9872993518370041</v>
      </c>
      <c r="T760" s="17">
        <f t="shared" si="289"/>
        <v>5.4149149532992631</v>
      </c>
      <c r="U760" s="16">
        <f t="shared" si="290"/>
        <v>1.2700648162995876E-2</v>
      </c>
      <c r="V760" s="16">
        <f t="shared" si="291"/>
        <v>1.4914953299262734E-2</v>
      </c>
      <c r="W760" s="16">
        <f t="shared" si="276"/>
        <v>5.205524451019487E-3</v>
      </c>
      <c r="X760" s="16">
        <f t="shared" si="277"/>
        <v>2.1505748901205529E-4</v>
      </c>
      <c r="Y760" s="17">
        <f t="shared" si="292"/>
        <v>4.9904669620074316</v>
      </c>
      <c r="Z760" s="17">
        <f t="shared" si="293"/>
        <v>5.4205819400315418</v>
      </c>
      <c r="AA760" s="16">
        <f t="shared" si="294"/>
        <v>9.5330379925684383E-3</v>
      </c>
      <c r="AB760" s="16">
        <f t="shared" si="295"/>
        <v>2.0581940031541457E-2</v>
      </c>
      <c r="AC760" s="16">
        <f t="shared" si="278"/>
        <v>184.9784680530245</v>
      </c>
      <c r="AD760" s="17">
        <f t="shared" si="279"/>
        <v>4.991743578925135</v>
      </c>
      <c r="AE760" s="17">
        <f t="shared" si="280"/>
        <v>5.4216293002004727</v>
      </c>
      <c r="AF760" s="16">
        <f t="shared" si="296"/>
        <v>8.2564210748650169E-3</v>
      </c>
      <c r="AG760" s="16">
        <f t="shared" si="297"/>
        <v>2.1629300200472379E-2</v>
      </c>
    </row>
    <row r="761" spans="1:33" x14ac:dyDescent="0.25">
      <c r="A761" s="11" t="s">
        <v>28</v>
      </c>
      <c r="B761" s="12">
        <v>397423</v>
      </c>
      <c r="C761" s="11">
        <v>11.2</v>
      </c>
      <c r="D761" s="27">
        <v>10.9</v>
      </c>
      <c r="E761" s="27">
        <v>11.6</v>
      </c>
      <c r="F761" s="11">
        <v>2011</v>
      </c>
      <c r="G761" s="11" t="s">
        <v>8</v>
      </c>
      <c r="H761" s="14" t="str">
        <f>VLOOKUP(A761,'Data Key'!$A$1:$B$500,2,FALSE)</f>
        <v>Massachusetts</v>
      </c>
      <c r="I761" s="14" t="str">
        <f t="shared" si="281"/>
        <v>MA-Massachusetts</v>
      </c>
      <c r="J761" s="15">
        <f t="shared" si="282"/>
        <v>4451</v>
      </c>
      <c r="K761" s="15">
        <f t="shared" si="283"/>
        <v>392972</v>
      </c>
      <c r="L761" s="16">
        <f t="shared" si="275"/>
        <v>3.2717355705869609E-4</v>
      </c>
      <c r="M761" s="17">
        <f t="shared" si="284"/>
        <v>10.872480212350725</v>
      </c>
      <c r="N761" s="17">
        <f t="shared" si="285"/>
        <v>11.526827326468116</v>
      </c>
      <c r="O761" s="16">
        <f t="shared" si="286"/>
        <v>2.7519787649275429E-2</v>
      </c>
      <c r="P761" s="16">
        <f t="shared" si="287"/>
        <v>7.3172673531884058E-2</v>
      </c>
      <c r="Q761" s="16">
        <f t="shared" si="298"/>
        <v>4322</v>
      </c>
      <c r="R761" s="16">
        <f t="shared" si="299"/>
        <v>4582</v>
      </c>
      <c r="S761" s="17">
        <f t="shared" si="288"/>
        <v>10.875062590740848</v>
      </c>
      <c r="T761" s="17">
        <f t="shared" si="289"/>
        <v>11.529277369452698</v>
      </c>
      <c r="U761" s="16">
        <f t="shared" si="290"/>
        <v>2.4937409259152332E-2</v>
      </c>
      <c r="V761" s="16">
        <f t="shared" si="291"/>
        <v>7.0722630547301435E-2</v>
      </c>
      <c r="W761" s="16">
        <f t="shared" si="276"/>
        <v>1.1204378428656625E-2</v>
      </c>
      <c r="X761" s="16">
        <f t="shared" si="277"/>
        <v>3.2727430139195172E-4</v>
      </c>
      <c r="Y761" s="17">
        <f t="shared" si="292"/>
        <v>10.877104127264673</v>
      </c>
      <c r="Z761" s="17">
        <f t="shared" si="293"/>
        <v>11.531652730048577</v>
      </c>
      <c r="AA761" s="16">
        <f t="shared" si="294"/>
        <v>2.2895872735327671E-2</v>
      </c>
      <c r="AB761" s="16">
        <f t="shared" si="295"/>
        <v>6.8347269951422263E-2</v>
      </c>
      <c r="AC761" s="16">
        <f t="shared" si="278"/>
        <v>260.06652450142877</v>
      </c>
      <c r="AD761" s="17">
        <f t="shared" si="279"/>
        <v>10.878448600225209</v>
      </c>
      <c r="AE761" s="17">
        <f t="shared" si="280"/>
        <v>11.532824443454142</v>
      </c>
      <c r="AF761" s="16">
        <f t="shared" si="296"/>
        <v>2.1551399774791591E-2</v>
      </c>
      <c r="AG761" s="16">
        <f t="shared" si="297"/>
        <v>6.7175556545857162E-2</v>
      </c>
    </row>
    <row r="762" spans="1:33" x14ac:dyDescent="0.25">
      <c r="A762" s="11" t="s">
        <v>49</v>
      </c>
      <c r="B762" s="12">
        <v>856842</v>
      </c>
      <c r="C762" s="11">
        <v>9.3000000000000007</v>
      </c>
      <c r="D762" s="27">
        <v>9.1</v>
      </c>
      <c r="E762" s="27">
        <v>9.5</v>
      </c>
      <c r="F762" s="11">
        <v>2011</v>
      </c>
      <c r="G762" s="11" t="s">
        <v>8</v>
      </c>
      <c r="H762" s="14" t="str">
        <f>VLOOKUP(A762,'Data Key'!$A$1:$B$500,2,FALSE)</f>
        <v>Michigan</v>
      </c>
      <c r="I762" s="14" t="str">
        <f t="shared" si="281"/>
        <v>MI-Michigan</v>
      </c>
      <c r="J762" s="15">
        <f t="shared" si="282"/>
        <v>7969</v>
      </c>
      <c r="K762" s="15">
        <f t="shared" si="283"/>
        <v>848873</v>
      </c>
      <c r="L762" s="16">
        <f t="shared" si="275"/>
        <v>2.032451754038686E-4</v>
      </c>
      <c r="M762" s="17">
        <f t="shared" si="284"/>
        <v>9.0971859425852131</v>
      </c>
      <c r="N762" s="17">
        <f t="shared" si="285"/>
        <v>9.5036762933929495</v>
      </c>
      <c r="O762" s="16">
        <f t="shared" si="286"/>
        <v>2.8140574147865749E-3</v>
      </c>
      <c r="P762" s="16">
        <f t="shared" si="287"/>
        <v>3.6762933929495034E-3</v>
      </c>
      <c r="Q762" s="16">
        <f t="shared" si="298"/>
        <v>7795</v>
      </c>
      <c r="R762" s="16">
        <f t="shared" si="299"/>
        <v>8143</v>
      </c>
      <c r="S762" s="17">
        <f t="shared" si="288"/>
        <v>9.0973598399704958</v>
      </c>
      <c r="T762" s="17">
        <f t="shared" si="289"/>
        <v>9.503502396007665</v>
      </c>
      <c r="U762" s="16">
        <f t="shared" si="290"/>
        <v>2.6401600295038463E-3</v>
      </c>
      <c r="V762" s="16">
        <f t="shared" si="291"/>
        <v>3.5023960076649985E-3</v>
      </c>
      <c r="W762" s="16">
        <f t="shared" si="276"/>
        <v>9.3026310495240051E-3</v>
      </c>
      <c r="X762" s="16">
        <f t="shared" si="277"/>
        <v>2.0328043476714147E-4</v>
      </c>
      <c r="Y762" s="17">
        <f t="shared" si="292"/>
        <v>9.0993506147568635</v>
      </c>
      <c r="Z762" s="17">
        <f t="shared" si="293"/>
        <v>9.5059114842911452</v>
      </c>
      <c r="AA762" s="16">
        <f t="shared" si="294"/>
        <v>6.4938524313618018E-4</v>
      </c>
      <c r="AB762" s="16">
        <f t="shared" si="295"/>
        <v>5.9114842911451859E-3</v>
      </c>
      <c r="AC762" s="16">
        <f t="shared" si="278"/>
        <v>348.3083650959498</v>
      </c>
      <c r="AD762" s="17">
        <f t="shared" si="279"/>
        <v>9.0999642754724199</v>
      </c>
      <c r="AE762" s="17">
        <f t="shared" si="280"/>
        <v>9.5064648946537407</v>
      </c>
      <c r="AF762" s="16">
        <f t="shared" si="296"/>
        <v>3.5724527579716892E-5</v>
      </c>
      <c r="AG762" s="16">
        <f t="shared" si="297"/>
        <v>6.4648946537406715E-3</v>
      </c>
    </row>
    <row r="763" spans="1:33" x14ac:dyDescent="0.25">
      <c r="A763" s="11" t="s">
        <v>26</v>
      </c>
      <c r="B763" s="12">
        <v>321655</v>
      </c>
      <c r="C763" s="11">
        <v>18.899999999999999</v>
      </c>
      <c r="D763" s="27">
        <v>18.399999999999999</v>
      </c>
      <c r="E763" s="27">
        <v>19.3</v>
      </c>
      <c r="F763" s="11">
        <v>2011</v>
      </c>
      <c r="G763" s="11" t="s">
        <v>8</v>
      </c>
      <c r="H763" s="14" t="str">
        <f>VLOOKUP(A763,'Data Key'!$A$1:$B$500,2,FALSE)</f>
        <v>Minnesota</v>
      </c>
      <c r="I763" s="14" t="str">
        <f t="shared" si="281"/>
        <v>MN-Minnesota</v>
      </c>
      <c r="J763" s="15">
        <f t="shared" si="282"/>
        <v>6079</v>
      </c>
      <c r="K763" s="15">
        <f t="shared" si="283"/>
        <v>315576</v>
      </c>
      <c r="L763" s="16">
        <f t="shared" si="275"/>
        <v>4.7057698857742153E-4</v>
      </c>
      <c r="M763" s="17">
        <f t="shared" si="284"/>
        <v>18.428554067989396</v>
      </c>
      <c r="N763" s="17">
        <f t="shared" si="285"/>
        <v>19.36970804514424</v>
      </c>
      <c r="O763" s="16">
        <f t="shared" si="286"/>
        <v>2.855406798939697E-2</v>
      </c>
      <c r="P763" s="16">
        <f t="shared" si="287"/>
        <v>6.9708045144238895E-2</v>
      </c>
      <c r="Q763" s="16">
        <f t="shared" si="298"/>
        <v>5928</v>
      </c>
      <c r="R763" s="16">
        <f t="shared" si="299"/>
        <v>6231</v>
      </c>
      <c r="S763" s="17">
        <f t="shared" si="288"/>
        <v>18.429683978175373</v>
      </c>
      <c r="T763" s="17">
        <f t="shared" si="289"/>
        <v>19.371687056007211</v>
      </c>
      <c r="U763" s="16">
        <f t="shared" si="290"/>
        <v>2.9683978175373937E-2</v>
      </c>
      <c r="V763" s="16">
        <f t="shared" si="291"/>
        <v>7.1687056007210259E-2</v>
      </c>
      <c r="W763" s="16">
        <f t="shared" si="276"/>
        <v>1.8904876675646536E-2</v>
      </c>
      <c r="X763" s="16">
        <f t="shared" si="277"/>
        <v>4.7067939491662549E-4</v>
      </c>
      <c r="Y763" s="17">
        <f t="shared" si="292"/>
        <v>18.434197280729911</v>
      </c>
      <c r="Z763" s="17">
        <f t="shared" si="293"/>
        <v>19.37555607056316</v>
      </c>
      <c r="AA763" s="16">
        <f t="shared" si="294"/>
        <v>3.4197280729912904E-2</v>
      </c>
      <c r="AB763" s="16">
        <f t="shared" si="295"/>
        <v>7.5556070563159494E-2</v>
      </c>
      <c r="AC763" s="16">
        <f t="shared" si="278"/>
        <v>302.73904551371254</v>
      </c>
      <c r="AD763" s="17">
        <f t="shared" si="279"/>
        <v>18.435840842300198</v>
      </c>
      <c r="AE763" s="17">
        <f t="shared" si="280"/>
        <v>19.377021392913072</v>
      </c>
      <c r="AF763" s="16">
        <f t="shared" si="296"/>
        <v>3.5840842300199682E-2</v>
      </c>
      <c r="AG763" s="16">
        <f t="shared" si="297"/>
        <v>7.7021392913071196E-2</v>
      </c>
    </row>
    <row r="764" spans="1:33" x14ac:dyDescent="0.25">
      <c r="A764" s="11" t="s">
        <v>59</v>
      </c>
      <c r="B764" s="12">
        <v>306190</v>
      </c>
      <c r="C764" s="11">
        <v>5.2</v>
      </c>
      <c r="D764" s="27">
        <v>5</v>
      </c>
      <c r="E764" s="27">
        <v>5.5</v>
      </c>
      <c r="F764" s="11">
        <v>2011</v>
      </c>
      <c r="G764" s="11" t="s">
        <v>8</v>
      </c>
      <c r="H764" s="14" t="str">
        <f>VLOOKUP(A764,'Data Key'!$A$1:$B$500,2,FALSE)</f>
        <v>Mississippi</v>
      </c>
      <c r="I764" s="14" t="str">
        <f t="shared" si="281"/>
        <v>MS-Mississippi</v>
      </c>
      <c r="J764" s="15">
        <f t="shared" si="282"/>
        <v>1592</v>
      </c>
      <c r="K764" s="15">
        <f t="shared" si="283"/>
        <v>304598</v>
      </c>
      <c r="L764" s="16">
        <f t="shared" si="275"/>
        <v>2.5473970542944763E-4</v>
      </c>
      <c r="M764" s="17">
        <f t="shared" si="284"/>
        <v>4.9446462967260763</v>
      </c>
      <c r="N764" s="17">
        <f t="shared" si="285"/>
        <v>5.4541257075849723</v>
      </c>
      <c r="O764" s="16">
        <f t="shared" si="286"/>
        <v>5.5353703273923749E-2</v>
      </c>
      <c r="P764" s="16">
        <f t="shared" si="287"/>
        <v>4.5874292415027718E-2</v>
      </c>
      <c r="Q764" s="16">
        <f t="shared" si="298"/>
        <v>1515</v>
      </c>
      <c r="R764" s="16">
        <f t="shared" si="299"/>
        <v>1671</v>
      </c>
      <c r="S764" s="17">
        <f t="shared" si="288"/>
        <v>4.947908161599007</v>
      </c>
      <c r="T764" s="17">
        <f t="shared" si="289"/>
        <v>5.4573957346745487</v>
      </c>
      <c r="U764" s="16">
        <f t="shared" si="290"/>
        <v>5.2091838400992962E-2</v>
      </c>
      <c r="V764" s="16">
        <f t="shared" si="291"/>
        <v>4.2604265325451252E-2</v>
      </c>
      <c r="W764" s="16">
        <f t="shared" si="276"/>
        <v>5.2055936912915012E-3</v>
      </c>
      <c r="X764" s="16">
        <f t="shared" si="277"/>
        <v>2.549649155404148E-4</v>
      </c>
      <c r="Y764" s="17">
        <f t="shared" si="292"/>
        <v>4.9506287757510865</v>
      </c>
      <c r="Z764" s="17">
        <f t="shared" si="293"/>
        <v>5.4605586068319161</v>
      </c>
      <c r="AA764" s="16">
        <f t="shared" si="294"/>
        <v>4.9371224248913492E-2</v>
      </c>
      <c r="AB764" s="16">
        <f t="shared" si="295"/>
        <v>3.9441393168083927E-2</v>
      </c>
      <c r="AC764" s="16">
        <f t="shared" si="278"/>
        <v>156.02042823885176</v>
      </c>
      <c r="AD764" s="17">
        <f t="shared" si="279"/>
        <v>4.9524526948882475</v>
      </c>
      <c r="AE764" s="17">
        <f t="shared" si="280"/>
        <v>5.4620005927019744</v>
      </c>
      <c r="AF764" s="16">
        <f t="shared" si="296"/>
        <v>4.7547305111752536E-2</v>
      </c>
      <c r="AG764" s="16">
        <f t="shared" si="297"/>
        <v>3.7999407298025645E-2</v>
      </c>
    </row>
    <row r="765" spans="1:33" x14ac:dyDescent="0.25">
      <c r="A765" s="11" t="s">
        <v>20</v>
      </c>
      <c r="B765" s="12">
        <v>457339</v>
      </c>
      <c r="C765" s="11">
        <v>9.6999999999999993</v>
      </c>
      <c r="D765" s="27">
        <v>9.4</v>
      </c>
      <c r="E765" s="27">
        <v>10</v>
      </c>
      <c r="F765" s="11">
        <v>2011</v>
      </c>
      <c r="G765" s="11" t="s">
        <v>8</v>
      </c>
      <c r="H765" s="14" t="str">
        <f>VLOOKUP(A765,'Data Key'!$A$1:$B$500,2,FALSE)</f>
        <v>Missouri</v>
      </c>
      <c r="I765" s="14" t="str">
        <f t="shared" si="281"/>
        <v>MO-Missouri</v>
      </c>
      <c r="J765" s="15">
        <f t="shared" si="282"/>
        <v>4436</v>
      </c>
      <c r="K765" s="15">
        <f t="shared" si="283"/>
        <v>452903</v>
      </c>
      <c r="L765" s="16">
        <f t="shared" si="275"/>
        <v>2.8404627726376364E-4</v>
      </c>
      <c r="M765" s="17">
        <f t="shared" si="284"/>
        <v>9.4155419931439646</v>
      </c>
      <c r="N765" s="17">
        <f t="shared" si="285"/>
        <v>9.9836345476714907</v>
      </c>
      <c r="O765" s="16">
        <f t="shared" si="286"/>
        <v>1.5541993143964206E-2</v>
      </c>
      <c r="P765" s="16">
        <f t="shared" si="287"/>
        <v>1.6365452328509278E-2</v>
      </c>
      <c r="Q765" s="16">
        <f t="shared" si="298"/>
        <v>4307</v>
      </c>
      <c r="R765" s="16">
        <f t="shared" si="299"/>
        <v>4567</v>
      </c>
      <c r="S765" s="17">
        <f t="shared" si="288"/>
        <v>9.4175217945550234</v>
      </c>
      <c r="T765" s="17">
        <f t="shared" si="289"/>
        <v>9.9860278699170646</v>
      </c>
      <c r="U765" s="16">
        <f t="shared" si="290"/>
        <v>1.7521794555023007E-2</v>
      </c>
      <c r="V765" s="16">
        <f t="shared" si="291"/>
        <v>1.3972130082935408E-2</v>
      </c>
      <c r="W765" s="16">
        <f t="shared" si="276"/>
        <v>9.7037065568893102E-3</v>
      </c>
      <c r="X765" s="16">
        <f t="shared" si="277"/>
        <v>2.8413463421139424E-4</v>
      </c>
      <c r="Y765" s="17">
        <f t="shared" si="292"/>
        <v>9.4195719226779158</v>
      </c>
      <c r="Z765" s="17">
        <f t="shared" si="293"/>
        <v>9.9878411911007046</v>
      </c>
      <c r="AA765" s="16">
        <f t="shared" si="294"/>
        <v>1.957192267791541E-2</v>
      </c>
      <c r="AB765" s="16">
        <f t="shared" si="295"/>
        <v>1.2158808899295437E-2</v>
      </c>
      <c r="AC765" s="16">
        <f t="shared" si="278"/>
        <v>259.82478076891198</v>
      </c>
      <c r="AD765" s="17">
        <f t="shared" si="279"/>
        <v>9.420740740759646</v>
      </c>
      <c r="AE765" s="17">
        <f t="shared" si="280"/>
        <v>9.9888589164812309</v>
      </c>
      <c r="AF765" s="16">
        <f t="shared" si="296"/>
        <v>2.0740740759645604E-2</v>
      </c>
      <c r="AG765" s="16">
        <f t="shared" si="297"/>
        <v>1.1141083518769079E-2</v>
      </c>
    </row>
    <row r="766" spans="1:33" x14ac:dyDescent="0.25">
      <c r="A766" s="11" t="s">
        <v>50</v>
      </c>
      <c r="B766" s="12">
        <v>59924</v>
      </c>
      <c r="C766" s="11">
        <v>14.3</v>
      </c>
      <c r="D766" s="27">
        <v>13.4</v>
      </c>
      <c r="E766" s="27">
        <v>15.3</v>
      </c>
      <c r="F766" s="11">
        <v>2011</v>
      </c>
      <c r="G766" s="11" t="s">
        <v>8</v>
      </c>
      <c r="H766" s="14" t="str">
        <f>VLOOKUP(A766,'Data Key'!$A$1:$B$500,2,FALSE)</f>
        <v>Montana</v>
      </c>
      <c r="I766" s="14" t="str">
        <f t="shared" si="281"/>
        <v>MT-Montana</v>
      </c>
      <c r="J766" s="15">
        <f t="shared" si="282"/>
        <v>857</v>
      </c>
      <c r="K766" s="15">
        <f t="shared" si="283"/>
        <v>59067</v>
      </c>
      <c r="L766" s="16">
        <f t="shared" si="275"/>
        <v>9.506261697805273E-4</v>
      </c>
      <c r="M766" s="17">
        <f t="shared" si="284"/>
        <v>13.350822331654625</v>
      </c>
      <c r="N766" s="17">
        <f t="shared" si="285"/>
        <v>15.252074671215679</v>
      </c>
      <c r="O766" s="16">
        <f t="shared" si="286"/>
        <v>4.9177668345375736E-2</v>
      </c>
      <c r="P766" s="16">
        <f t="shared" si="287"/>
        <v>4.7925328784321763E-2</v>
      </c>
      <c r="Q766" s="16">
        <f t="shared" si="298"/>
        <v>800</v>
      </c>
      <c r="R766" s="16">
        <f t="shared" si="299"/>
        <v>914</v>
      </c>
      <c r="S766" s="17">
        <f t="shared" si="288"/>
        <v>13.350243641946465</v>
      </c>
      <c r="T766" s="17">
        <f t="shared" si="289"/>
        <v>15.252653360923837</v>
      </c>
      <c r="U766" s="16">
        <f t="shared" si="290"/>
        <v>4.9756358053535621E-2</v>
      </c>
      <c r="V766" s="16">
        <f t="shared" si="291"/>
        <v>4.7346639076163655E-2</v>
      </c>
      <c r="W766" s="16">
        <f t="shared" si="276"/>
        <v>1.4332582460867589E-2</v>
      </c>
      <c r="X766" s="16">
        <f t="shared" si="277"/>
        <v>9.5212392615384787E-4</v>
      </c>
      <c r="Y766" s="17">
        <f t="shared" si="292"/>
        <v>13.380458534713741</v>
      </c>
      <c r="Z766" s="17">
        <f t="shared" si="293"/>
        <v>15.284706387021435</v>
      </c>
      <c r="AA766" s="16">
        <f t="shared" si="294"/>
        <v>1.9541465286259552E-2</v>
      </c>
      <c r="AB766" s="16">
        <f t="shared" si="295"/>
        <v>1.5293612978565463E-2</v>
      </c>
      <c r="AC766" s="16">
        <f t="shared" si="278"/>
        <v>113.96264955050113</v>
      </c>
      <c r="AD766" s="17">
        <f t="shared" si="279"/>
        <v>13.390093570890437</v>
      </c>
      <c r="AE766" s="17">
        <f t="shared" si="280"/>
        <v>15.291758085685458</v>
      </c>
      <c r="AF766" s="16">
        <f t="shared" si="296"/>
        <v>9.9064291095629642E-3</v>
      </c>
      <c r="AG766" s="16">
        <f t="shared" si="297"/>
        <v>8.2419143145422424E-3</v>
      </c>
    </row>
    <row r="767" spans="1:33" x14ac:dyDescent="0.25">
      <c r="A767" s="11" t="s">
        <v>51</v>
      </c>
      <c r="B767" s="12">
        <v>136481</v>
      </c>
      <c r="C767" s="11">
        <v>2.9</v>
      </c>
      <c r="D767" s="27">
        <v>2.6</v>
      </c>
      <c r="E767" s="27">
        <v>3.2</v>
      </c>
      <c r="F767" s="11">
        <v>2011</v>
      </c>
      <c r="G767" s="11" t="s">
        <v>8</v>
      </c>
      <c r="H767" s="14" t="str">
        <f>VLOOKUP(A767,'Data Key'!$A$1:$B$500,2,FALSE)</f>
        <v>Nebraska</v>
      </c>
      <c r="I767" s="14" t="str">
        <f t="shared" si="281"/>
        <v>NE-Nebraska</v>
      </c>
      <c r="J767" s="15">
        <f t="shared" si="282"/>
        <v>396</v>
      </c>
      <c r="K767" s="15">
        <f t="shared" si="283"/>
        <v>136085</v>
      </c>
      <c r="L767" s="16">
        <f t="shared" si="275"/>
        <v>2.8535962060100435E-4</v>
      </c>
      <c r="M767" s="17">
        <f t="shared" si="284"/>
        <v>2.6161431526787928</v>
      </c>
      <c r="N767" s="17">
        <f t="shared" si="285"/>
        <v>3.1868623938808014</v>
      </c>
      <c r="O767" s="16">
        <f t="shared" si="286"/>
        <v>1.6143152678792738E-2</v>
      </c>
      <c r="P767" s="16">
        <f t="shared" si="287"/>
        <v>1.3137606119198786E-2</v>
      </c>
      <c r="Q767" s="16">
        <f t="shared" si="298"/>
        <v>357</v>
      </c>
      <c r="R767" s="16">
        <f t="shared" si="299"/>
        <v>435</v>
      </c>
      <c r="S767" s="17">
        <f t="shared" si="288"/>
        <v>2.6157487122749687</v>
      </c>
      <c r="T767" s="17">
        <f t="shared" si="289"/>
        <v>3.1872568342846259</v>
      </c>
      <c r="U767" s="16">
        <f t="shared" si="290"/>
        <v>1.5748712274968657E-2</v>
      </c>
      <c r="V767" s="16">
        <f t="shared" si="291"/>
        <v>1.2743165715374261E-2</v>
      </c>
      <c r="W767" s="16">
        <f t="shared" si="276"/>
        <v>2.9154939490507823E-3</v>
      </c>
      <c r="X767" s="16">
        <f t="shared" si="277"/>
        <v>2.863827223022896E-4</v>
      </c>
      <c r="Y767" s="17">
        <f t="shared" si="292"/>
        <v>2.6291112267484928</v>
      </c>
      <c r="Z767" s="17">
        <f t="shared" si="293"/>
        <v>3.2018766713530717</v>
      </c>
      <c r="AA767" s="16">
        <f t="shared" si="294"/>
        <v>2.9111226748492758E-2</v>
      </c>
      <c r="AB767" s="16">
        <f t="shared" si="295"/>
        <v>1.8766713530715684E-3</v>
      </c>
      <c r="AC767" s="16">
        <f t="shared" si="278"/>
        <v>77.938013489288124</v>
      </c>
      <c r="AD767" s="17">
        <f t="shared" si="279"/>
        <v>2.6336384233127785</v>
      </c>
      <c r="AE767" s="17">
        <f t="shared" si="280"/>
        <v>3.2046762957698673</v>
      </c>
      <c r="AF767" s="16">
        <f t="shared" si="296"/>
        <v>3.3638423312778443E-2</v>
      </c>
      <c r="AG767" s="16">
        <f t="shared" si="297"/>
        <v>4.676295769867167E-3</v>
      </c>
    </row>
    <row r="768" spans="1:33" x14ac:dyDescent="0.25">
      <c r="A768" s="11" t="s">
        <v>29</v>
      </c>
      <c r="B768" s="12">
        <v>163821</v>
      </c>
      <c r="C768" s="11">
        <v>4.0999999999999996</v>
      </c>
      <c r="D768" s="27">
        <v>3.8</v>
      </c>
      <c r="E768" s="27">
        <v>4.5</v>
      </c>
      <c r="F768" s="11">
        <v>2011</v>
      </c>
      <c r="G768" s="11" t="s">
        <v>8</v>
      </c>
      <c r="H768" s="14" t="str">
        <f>VLOOKUP(A768,'Data Key'!$A$1:$B$500,2,FALSE)</f>
        <v>Nevada</v>
      </c>
      <c r="I768" s="14" t="str">
        <f t="shared" si="281"/>
        <v>NV-Nevada</v>
      </c>
      <c r="J768" s="15">
        <f t="shared" si="282"/>
        <v>672</v>
      </c>
      <c r="K768" s="15">
        <f t="shared" si="283"/>
        <v>163149</v>
      </c>
      <c r="L768" s="16">
        <f t="shared" si="275"/>
        <v>3.0950707194206845E-4</v>
      </c>
      <c r="M768" s="17">
        <f t="shared" si="284"/>
        <v>3.7925311282886716</v>
      </c>
      <c r="N768" s="17">
        <f t="shared" si="285"/>
        <v>4.4115452721728081</v>
      </c>
      <c r="O768" s="16">
        <f t="shared" si="286"/>
        <v>7.4688717113282621E-3</v>
      </c>
      <c r="P768" s="16">
        <f t="shared" si="287"/>
        <v>8.8454727827191881E-2</v>
      </c>
      <c r="Q768" s="16">
        <f t="shared" si="298"/>
        <v>621</v>
      </c>
      <c r="R768" s="16">
        <f t="shared" si="299"/>
        <v>723</v>
      </c>
      <c r="S768" s="17">
        <f t="shared" si="288"/>
        <v>3.7907228011060852</v>
      </c>
      <c r="T768" s="17">
        <f t="shared" si="289"/>
        <v>4.4133535993553936</v>
      </c>
      <c r="U768" s="16">
        <f t="shared" si="290"/>
        <v>9.277198893914651E-3</v>
      </c>
      <c r="V768" s="16">
        <f t="shared" si="291"/>
        <v>8.6646400644606381E-2</v>
      </c>
      <c r="W768" s="16">
        <f t="shared" si="276"/>
        <v>4.1136662999899497E-3</v>
      </c>
      <c r="X768" s="16">
        <f t="shared" si="277"/>
        <v>3.1015804025571493E-4</v>
      </c>
      <c r="Y768" s="17">
        <f t="shared" si="292"/>
        <v>3.8035082597342349</v>
      </c>
      <c r="Z768" s="17">
        <f t="shared" si="293"/>
        <v>4.4238243402456652</v>
      </c>
      <c r="AA768" s="16">
        <f t="shared" si="294"/>
        <v>3.5082597342350752E-3</v>
      </c>
      <c r="AB768" s="16">
        <f t="shared" si="295"/>
        <v>7.6175659754334824E-2</v>
      </c>
      <c r="AC768" s="16">
        <f t="shared" si="278"/>
        <v>101.44269914856585</v>
      </c>
      <c r="AD768" s="17">
        <f t="shared" si="279"/>
        <v>3.8071111455513802</v>
      </c>
      <c r="AE768" s="17">
        <f t="shared" si="280"/>
        <v>4.426325534805434</v>
      </c>
      <c r="AF768" s="16">
        <f t="shared" si="296"/>
        <v>7.1111455513803712E-3</v>
      </c>
      <c r="AG768" s="16">
        <f t="shared" si="297"/>
        <v>7.3674465194565997E-2</v>
      </c>
    </row>
    <row r="769" spans="1:33" x14ac:dyDescent="0.25">
      <c r="A769" s="11" t="s">
        <v>35</v>
      </c>
      <c r="B769" s="12">
        <v>69984</v>
      </c>
      <c r="C769" s="11">
        <v>16.7</v>
      </c>
      <c r="D769" s="27">
        <v>15.8</v>
      </c>
      <c r="E769" s="27">
        <v>17.7</v>
      </c>
      <c r="F769" s="11">
        <v>2011</v>
      </c>
      <c r="G769" s="11" t="s">
        <v>8</v>
      </c>
      <c r="H769" s="14" t="str">
        <f>VLOOKUP(A769,'Data Key'!$A$1:$B$500,2,FALSE)</f>
        <v>New Hampshire</v>
      </c>
      <c r="I769" s="14" t="str">
        <f t="shared" si="281"/>
        <v>NH-New Hampshire</v>
      </c>
      <c r="J769" s="15">
        <f t="shared" si="282"/>
        <v>1169</v>
      </c>
      <c r="K769" s="15">
        <f t="shared" si="283"/>
        <v>68815</v>
      </c>
      <c r="L769" s="16">
        <f t="shared" si="275"/>
        <v>9.4950829180984219E-4</v>
      </c>
      <c r="M769" s="17">
        <f t="shared" si="284"/>
        <v>15.754309723736569</v>
      </c>
      <c r="N769" s="17">
        <f t="shared" si="285"/>
        <v>17.653326307356252</v>
      </c>
      <c r="O769" s="16">
        <f t="shared" si="286"/>
        <v>4.5690276263432139E-2</v>
      </c>
      <c r="P769" s="16">
        <f t="shared" si="287"/>
        <v>4.6673692643746989E-2</v>
      </c>
      <c r="Q769" s="16">
        <f t="shared" si="298"/>
        <v>1103</v>
      </c>
      <c r="R769" s="16">
        <f t="shared" si="299"/>
        <v>1236</v>
      </c>
      <c r="S769" s="17">
        <f t="shared" si="288"/>
        <v>15.760745313214448</v>
      </c>
      <c r="T769" s="17">
        <f t="shared" si="289"/>
        <v>17.661179698216735</v>
      </c>
      <c r="U769" s="16">
        <f t="shared" si="290"/>
        <v>3.9254686785552551E-2</v>
      </c>
      <c r="V769" s="16">
        <f t="shared" si="291"/>
        <v>3.8820301783264455E-2</v>
      </c>
      <c r="W769" s="16">
        <f t="shared" si="276"/>
        <v>1.6730344942832553E-2</v>
      </c>
      <c r="X769" s="16">
        <f t="shared" si="277"/>
        <v>9.5059319860988994E-4</v>
      </c>
      <c r="Y769" s="17">
        <f t="shared" si="292"/>
        <v>15.779751744222665</v>
      </c>
      <c r="Z769" s="17">
        <f t="shared" si="293"/>
        <v>17.680938141442443</v>
      </c>
      <c r="AA769" s="16">
        <f t="shared" si="294"/>
        <v>2.02482557773358E-2</v>
      </c>
      <c r="AB769" s="16">
        <f t="shared" si="295"/>
        <v>1.9061858557556377E-2</v>
      </c>
      <c r="AC769" s="16">
        <f t="shared" si="278"/>
        <v>132.92835257821977</v>
      </c>
      <c r="AD769" s="17">
        <f t="shared" si="279"/>
        <v>15.787835859623838</v>
      </c>
      <c r="AE769" s="17">
        <f t="shared" si="280"/>
        <v>17.68714222209298</v>
      </c>
      <c r="AF769" s="16">
        <f t="shared" si="296"/>
        <v>1.2164140376162536E-2</v>
      </c>
      <c r="AG769" s="16">
        <f t="shared" si="297"/>
        <v>1.2857777907019141E-2</v>
      </c>
    </row>
    <row r="770" spans="1:33" x14ac:dyDescent="0.25">
      <c r="A770" s="11" t="s">
        <v>14</v>
      </c>
      <c r="B770" s="12">
        <v>511196</v>
      </c>
      <c r="C770" s="11">
        <v>8.8000000000000007</v>
      </c>
      <c r="D770" s="27">
        <v>8.5</v>
      </c>
      <c r="E770" s="27">
        <v>9.1</v>
      </c>
      <c r="F770" s="11">
        <v>2011</v>
      </c>
      <c r="G770" s="11" t="s">
        <v>8</v>
      </c>
      <c r="H770" s="14" t="str">
        <f>VLOOKUP(A770,'Data Key'!$A$1:$B$500,2,FALSE)</f>
        <v>New Jersey</v>
      </c>
      <c r="I770" s="14" t="str">
        <f t="shared" si="281"/>
        <v>NJ-New Jersey</v>
      </c>
      <c r="J770" s="15">
        <f t="shared" si="282"/>
        <v>4499</v>
      </c>
      <c r="K770" s="15">
        <f t="shared" si="283"/>
        <v>506697</v>
      </c>
      <c r="L770" s="16">
        <f t="shared" si="275"/>
        <v>2.5603485042388348E-4</v>
      </c>
      <c r="M770" s="17">
        <f t="shared" si="284"/>
        <v>8.5448947343146511</v>
      </c>
      <c r="N770" s="17">
        <f t="shared" si="285"/>
        <v>9.056964435162417</v>
      </c>
      <c r="O770" s="16">
        <f t="shared" si="286"/>
        <v>4.4894734314651075E-2</v>
      </c>
      <c r="P770" s="16">
        <f t="shared" si="287"/>
        <v>4.3035564837582641E-2</v>
      </c>
      <c r="Q770" s="16">
        <f t="shared" si="298"/>
        <v>4368</v>
      </c>
      <c r="R770" s="16">
        <f t="shared" si="299"/>
        <v>4630</v>
      </c>
      <c r="S770" s="17">
        <f t="shared" si="288"/>
        <v>8.5446677986525721</v>
      </c>
      <c r="T770" s="17">
        <f t="shared" si="289"/>
        <v>9.0571913708244978</v>
      </c>
      <c r="U770" s="16">
        <f t="shared" si="290"/>
        <v>4.4667798652572088E-2</v>
      </c>
      <c r="V770" s="16">
        <f t="shared" si="291"/>
        <v>4.2808629175501878E-2</v>
      </c>
      <c r="W770" s="16">
        <f t="shared" si="276"/>
        <v>8.804620745902391E-3</v>
      </c>
      <c r="X770" s="16">
        <f t="shared" si="277"/>
        <v>2.5611369687342239E-4</v>
      </c>
      <c r="Y770" s="17">
        <f t="shared" si="292"/>
        <v>8.5485070490289683</v>
      </c>
      <c r="Z770" s="17">
        <f t="shared" si="293"/>
        <v>9.0607344427758125</v>
      </c>
      <c r="AA770" s="16">
        <f t="shared" si="294"/>
        <v>4.8507049028968297E-2</v>
      </c>
      <c r="AB770" s="16">
        <f t="shared" si="295"/>
        <v>3.926555722418712E-2</v>
      </c>
      <c r="AC770" s="16">
        <f t="shared" si="278"/>
        <v>261.78175247845354</v>
      </c>
      <c r="AD770" s="17">
        <f t="shared" si="279"/>
        <v>8.5495524425415628</v>
      </c>
      <c r="AE770" s="17">
        <f t="shared" si="280"/>
        <v>9.0616452314035509</v>
      </c>
      <c r="AF770" s="16">
        <f t="shared" si="296"/>
        <v>4.9552442541562769E-2</v>
      </c>
      <c r="AG770" s="16">
        <f t="shared" si="297"/>
        <v>3.8354768596448707E-2</v>
      </c>
    </row>
    <row r="771" spans="1:33" x14ac:dyDescent="0.25">
      <c r="A771" s="11" t="s">
        <v>60</v>
      </c>
      <c r="B771" s="12">
        <v>276347</v>
      </c>
      <c r="C771" s="11">
        <v>5.2</v>
      </c>
      <c r="D771" s="27">
        <v>5</v>
      </c>
      <c r="E771" s="27">
        <v>5.5</v>
      </c>
      <c r="F771" s="11">
        <v>2011</v>
      </c>
      <c r="G771" s="11" t="s">
        <v>8</v>
      </c>
      <c r="H771" s="14" t="str">
        <f>VLOOKUP(A771,'Data Key'!$A$1:$B$500,2,FALSE)</f>
        <v>New Mexico</v>
      </c>
      <c r="I771" s="14" t="str">
        <f t="shared" si="281"/>
        <v>NM-New Mexico</v>
      </c>
      <c r="J771" s="15">
        <f t="shared" si="282"/>
        <v>1437</v>
      </c>
      <c r="K771" s="15">
        <f t="shared" si="283"/>
        <v>274910</v>
      </c>
      <c r="L771" s="16">
        <f t="shared" ref="L771:L834" si="300">_xlfn.NORM.S.INV(0.975)*SQRT(J771/B771*(1-J771/B771)/B771)</f>
        <v>2.6815729283696576E-4</v>
      </c>
      <c r="M771" s="17">
        <f t="shared" si="284"/>
        <v>4.93182678515194</v>
      </c>
      <c r="N771" s="17">
        <f t="shared" si="285"/>
        <v>5.4681413708258706</v>
      </c>
      <c r="O771" s="16">
        <f t="shared" si="286"/>
        <v>6.8173214848060049E-2</v>
      </c>
      <c r="P771" s="16">
        <f t="shared" si="287"/>
        <v>3.1858629174129405E-2</v>
      </c>
      <c r="Q771" s="16">
        <f t="shared" si="298"/>
        <v>1363</v>
      </c>
      <c r="R771" s="16">
        <f t="shared" si="299"/>
        <v>1512</v>
      </c>
      <c r="S771" s="17">
        <f t="shared" si="288"/>
        <v>4.9322048004863452</v>
      </c>
      <c r="T771" s="17">
        <f t="shared" si="289"/>
        <v>5.4713819943766353</v>
      </c>
      <c r="U771" s="16">
        <f t="shared" si="290"/>
        <v>6.7795199513654758E-2</v>
      </c>
      <c r="V771" s="16">
        <f t="shared" si="291"/>
        <v>2.8618005623364695E-2</v>
      </c>
      <c r="W771" s="16">
        <f t="shared" ref="W771:W834" si="301">((J771/B771)+_xlfn.NORM.S.INV(0.975)^2/(2*B771))/(1+_xlfn.NORM.S.INV(0.975)^2/B771)</f>
        <v>5.2068621242999259E-3</v>
      </c>
      <c r="X771" s="16">
        <f t="shared" ref="X771:X834" si="302">_xlfn.NORM.S.INV(0.975)*SQRT(W771*(1-W771)/B771+(_xlfn.NORM.S.INV(0.975)^2/(4*B771^2)))/(1+_xlfn.NORM.S.INV(0.975)^2/B771)</f>
        <v>2.6841992235820234E-4</v>
      </c>
      <c r="Y771" s="17">
        <f t="shared" si="292"/>
        <v>4.9384422019417231</v>
      </c>
      <c r="Z771" s="17">
        <f t="shared" si="293"/>
        <v>5.4752820466581289</v>
      </c>
      <c r="AA771" s="16">
        <f t="shared" si="294"/>
        <v>6.155779805827688E-2</v>
      </c>
      <c r="AB771" s="16">
        <f t="shared" si="295"/>
        <v>2.4717953341871102E-2</v>
      </c>
      <c r="AC771" s="16">
        <f t="shared" ref="AC771:AC834" si="303">_xlfn.NORM.S.INV(0.975)*SQRT(_xlfn.NORM.S.INV(0.975)^2-1/B771+4*B771*(J771/B771)*(1-(J771/B771))+(4*(J771/B771)-2))</f>
        <v>148.23305893686367</v>
      </c>
      <c r="AD771" s="17">
        <f t="shared" ref="AD771:AD834" si="304">1000*(2*B771*(J771/B771)+_xlfn.NORM.S.INV(0.975)^2+1-AC771)/(2*B771+2*_xlfn.NORM.S.INV(0.975)^2)</f>
        <v>4.9404741911935188</v>
      </c>
      <c r="AE771" s="17">
        <f t="shared" ref="AE771:AE834" si="305">1000*(2*B771*(J771/B771)+_xlfn.NORM.S.INV(0.975)^2+1+AC771)/(2*B771+2*_xlfn.NORM.S.INV(0.975)^2)</f>
        <v>5.476868645990038</v>
      </c>
      <c r="AF771" s="16">
        <f t="shared" si="296"/>
        <v>5.9525808806481173E-2</v>
      </c>
      <c r="AG771" s="16">
        <f t="shared" si="297"/>
        <v>2.3131354009962024E-2</v>
      </c>
    </row>
    <row r="772" spans="1:33" x14ac:dyDescent="0.25">
      <c r="A772" s="11" t="s">
        <v>36</v>
      </c>
      <c r="B772" s="12">
        <v>1411900</v>
      </c>
      <c r="C772" s="11">
        <v>6.6</v>
      </c>
      <c r="D772" s="27">
        <v>6.5</v>
      </c>
      <c r="E772" s="27">
        <v>6.7</v>
      </c>
      <c r="F772" s="11">
        <v>2011</v>
      </c>
      <c r="G772" s="11" t="s">
        <v>8</v>
      </c>
      <c r="H772" s="14" t="str">
        <f>VLOOKUP(A772,'Data Key'!$A$1:$B$500,2,FALSE)</f>
        <v>New York</v>
      </c>
      <c r="I772" s="14" t="str">
        <f t="shared" ref="I772:I835" si="306">CONCATENATE(A772,"-",H772)</f>
        <v>NY-New York</v>
      </c>
      <c r="J772" s="15">
        <f t="shared" ref="J772:J835" si="307">ROUND(B772*C772/1000,0)</f>
        <v>9319</v>
      </c>
      <c r="K772" s="15">
        <f t="shared" ref="K772:K835" si="308">B772-J772</f>
        <v>1402581</v>
      </c>
      <c r="L772" s="16">
        <f t="shared" si="300"/>
        <v>1.3356443005634516E-4</v>
      </c>
      <c r="M772" s="17">
        <f t="shared" ref="M772:M835" si="309">1000*(J772/B772-L772)</f>
        <v>6.466761372054286</v>
      </c>
      <c r="N772" s="17">
        <f t="shared" ref="N772:N835" si="310">1000*(J772/B772+L772)</f>
        <v>6.733890232166976</v>
      </c>
      <c r="O772" s="16">
        <f t="shared" ref="O772:O835" si="311">ABS($D772-M772)</f>
        <v>3.3238627945713972E-2</v>
      </c>
      <c r="P772" s="16">
        <f t="shared" ref="P772:P835" si="312">ABS($E772-N772)</f>
        <v>3.3890232166975842E-2</v>
      </c>
      <c r="Q772" s="16">
        <f t="shared" si="298"/>
        <v>9130</v>
      </c>
      <c r="R772" s="16">
        <f t="shared" si="299"/>
        <v>9508</v>
      </c>
      <c r="S772" s="17">
        <f t="shared" ref="S772:S835" si="313">1000*Q772/B772</f>
        <v>6.4664636305687369</v>
      </c>
      <c r="T772" s="17">
        <f t="shared" ref="T772:T835" si="314">1000*R772/B772</f>
        <v>6.7341879736525252</v>
      </c>
      <c r="U772" s="16">
        <f t="shared" ref="U772:U835" si="315">ABS($D772-S772)</f>
        <v>3.3536369431263147E-2</v>
      </c>
      <c r="V772" s="16">
        <f t="shared" ref="V772:V835" si="316">ABS($E772-T772)</f>
        <v>3.4187973652525017E-2</v>
      </c>
      <c r="W772" s="16">
        <f t="shared" si="301"/>
        <v>6.6016682267679766E-3</v>
      </c>
      <c r="X772" s="16">
        <f t="shared" si="302"/>
        <v>1.3358448538836932E-4</v>
      </c>
      <c r="Y772" s="17">
        <f t="shared" ref="Y772:Y835" si="317">1000*(W772-X772)</f>
        <v>6.4680837413796075</v>
      </c>
      <c r="Z772" s="17">
        <f t="shared" ref="Z772:Z835" si="318">1000*(W772+X772)</f>
        <v>6.7352527121563455</v>
      </c>
      <c r="AA772" s="16">
        <f t="shared" ref="AA772:AA835" si="319">ABS($D772-Y772)</f>
        <v>3.191625862039249E-2</v>
      </c>
      <c r="AB772" s="16">
        <f t="shared" ref="AB772:AB835" si="320">ABS($E772-Z772)</f>
        <v>3.5252712156345289E-2</v>
      </c>
      <c r="AC772" s="16">
        <f t="shared" si="303"/>
        <v>377.16874977500731</v>
      </c>
      <c r="AD772" s="17">
        <f t="shared" si="304"/>
        <v>6.4684549233087489</v>
      </c>
      <c r="AE772" s="17">
        <f t="shared" si="305"/>
        <v>6.7355897937580735</v>
      </c>
      <c r="AF772" s="16">
        <f t="shared" ref="AF772:AF835" si="321">ABS($D772-AD772)</f>
        <v>3.1545076691251062E-2</v>
      </c>
      <c r="AG772" s="16">
        <f t="shared" ref="AG772:AG835" si="322">ABS($E772-AE772)</f>
        <v>3.5589793758073363E-2</v>
      </c>
    </row>
    <row r="773" spans="1:33" x14ac:dyDescent="0.25">
      <c r="A773" s="11" t="s">
        <v>21</v>
      </c>
      <c r="B773" s="12">
        <v>767362</v>
      </c>
      <c r="C773" s="11">
        <v>8.9</v>
      </c>
      <c r="D773" s="27">
        <v>8.6999999999999993</v>
      </c>
      <c r="E773" s="27">
        <v>9.1999999999999993</v>
      </c>
      <c r="F773" s="11">
        <v>2011</v>
      </c>
      <c r="G773" s="11" t="s">
        <v>8</v>
      </c>
      <c r="H773" s="14" t="str">
        <f>VLOOKUP(A773,'Data Key'!$A$1:$B$500,2,FALSE)</f>
        <v>North Carolina</v>
      </c>
      <c r="I773" s="14" t="str">
        <f t="shared" si="306"/>
        <v>NC-North Carolina</v>
      </c>
      <c r="J773" s="15">
        <f t="shared" si="307"/>
        <v>6830</v>
      </c>
      <c r="K773" s="15">
        <f t="shared" si="308"/>
        <v>760532</v>
      </c>
      <c r="L773" s="16">
        <f t="shared" si="300"/>
        <v>2.1014388425077908E-4</v>
      </c>
      <c r="M773" s="17">
        <f t="shared" si="309"/>
        <v>8.6904792896879872</v>
      </c>
      <c r="N773" s="17">
        <f t="shared" si="310"/>
        <v>9.1107670581895466</v>
      </c>
      <c r="O773" s="16">
        <f t="shared" si="311"/>
        <v>9.5207103120120706E-3</v>
      </c>
      <c r="P773" s="16">
        <f t="shared" si="312"/>
        <v>8.9232941810452715E-2</v>
      </c>
      <c r="Q773" s="16">
        <f t="shared" ref="Q773:Q836" si="323">_xlfn.BINOM.INV(B773, C773/1000, 0.025)</f>
        <v>6669</v>
      </c>
      <c r="R773" s="16">
        <f t="shared" ref="R773:R836" si="324">_xlfn.BINOM.INV(B773, C773/1000, 0.975)</f>
        <v>6991</v>
      </c>
      <c r="S773" s="17">
        <f t="shared" si="313"/>
        <v>8.6908134622251296</v>
      </c>
      <c r="T773" s="17">
        <f t="shared" si="314"/>
        <v>9.1104328856524042</v>
      </c>
      <c r="U773" s="16">
        <f t="shared" si="315"/>
        <v>9.1865377748696631E-3</v>
      </c>
      <c r="V773" s="16">
        <f t="shared" si="316"/>
        <v>8.9567114347595123E-2</v>
      </c>
      <c r="W773" s="16">
        <f t="shared" si="301"/>
        <v>8.9030816336864143E-3</v>
      </c>
      <c r="X773" s="16">
        <f t="shared" si="302"/>
        <v>2.1018649576398033E-4</v>
      </c>
      <c r="Y773" s="17">
        <f t="shared" si="317"/>
        <v>8.6928951379224344</v>
      </c>
      <c r="Z773" s="17">
        <f t="shared" si="318"/>
        <v>9.1132681294503932</v>
      </c>
      <c r="AA773" s="16">
        <f t="shared" si="319"/>
        <v>7.1048620775648885E-3</v>
      </c>
      <c r="AB773" s="16">
        <f t="shared" si="320"/>
        <v>8.6731870549606072E-2</v>
      </c>
      <c r="AC773" s="16">
        <f t="shared" si="303"/>
        <v>322.52404127366361</v>
      </c>
      <c r="AD773" s="17">
        <f t="shared" si="304"/>
        <v>8.6935830973283021</v>
      </c>
      <c r="AE773" s="17">
        <f t="shared" si="305"/>
        <v>9.1138833294320953</v>
      </c>
      <c r="AF773" s="16">
        <f t="shared" si="321"/>
        <v>6.4169026716971445E-3</v>
      </c>
      <c r="AG773" s="16">
        <f t="shared" si="322"/>
        <v>8.6116670567903952E-2</v>
      </c>
    </row>
    <row r="774" spans="1:33" x14ac:dyDescent="0.25">
      <c r="A774" s="11" t="s">
        <v>57</v>
      </c>
      <c r="B774" s="12">
        <v>32032</v>
      </c>
      <c r="C774" s="11">
        <v>11.3</v>
      </c>
      <c r="D774" s="27">
        <v>10.199999999999999</v>
      </c>
      <c r="E774" s="27">
        <v>12.6</v>
      </c>
      <c r="F774" s="11">
        <v>2011</v>
      </c>
      <c r="G774" s="11" t="s">
        <v>8</v>
      </c>
      <c r="H774" s="14" t="str">
        <f>VLOOKUP(A774,'Data Key'!$A$1:$B$500,2,FALSE)</f>
        <v>North Dakota</v>
      </c>
      <c r="I774" s="14" t="str">
        <f t="shared" si="306"/>
        <v>ND-North Dakota</v>
      </c>
      <c r="J774" s="15">
        <f t="shared" si="307"/>
        <v>362</v>
      </c>
      <c r="K774" s="15">
        <f t="shared" si="308"/>
        <v>31670</v>
      </c>
      <c r="L774" s="16">
        <f t="shared" si="300"/>
        <v>1.1575781597584268E-3</v>
      </c>
      <c r="M774" s="17">
        <f t="shared" si="309"/>
        <v>10.143620641440375</v>
      </c>
      <c r="N774" s="17">
        <f t="shared" si="310"/>
        <v>12.458776960957229</v>
      </c>
      <c r="O774" s="16">
        <f t="shared" si="311"/>
        <v>5.6379358559624393E-2</v>
      </c>
      <c r="P774" s="16">
        <f t="shared" si="312"/>
        <v>0.14122303904277089</v>
      </c>
      <c r="Q774" s="16">
        <f t="shared" si="323"/>
        <v>325</v>
      </c>
      <c r="R774" s="16">
        <f t="shared" si="324"/>
        <v>399</v>
      </c>
      <c r="S774" s="17">
        <f t="shared" si="313"/>
        <v>10.146103896103897</v>
      </c>
      <c r="T774" s="17">
        <f t="shared" si="314"/>
        <v>12.456293706293707</v>
      </c>
      <c r="U774" s="16">
        <f t="shared" si="315"/>
        <v>5.3896103896102332E-2</v>
      </c>
      <c r="V774" s="16">
        <f t="shared" si="316"/>
        <v>0.14370629370629295</v>
      </c>
      <c r="W774" s="16">
        <f t="shared" si="301"/>
        <v>1.1359799300984047E-2</v>
      </c>
      <c r="X774" s="16">
        <f t="shared" si="302"/>
        <v>1.1619497996079801E-3</v>
      </c>
      <c r="Y774" s="17">
        <f t="shared" si="317"/>
        <v>10.197849501376067</v>
      </c>
      <c r="Z774" s="17">
        <f t="shared" si="318"/>
        <v>12.521749100592027</v>
      </c>
      <c r="AA774" s="16">
        <f t="shared" si="319"/>
        <v>2.1504986239317958E-3</v>
      </c>
      <c r="AB774" s="16">
        <f t="shared" si="320"/>
        <v>7.8250899407972696E-2</v>
      </c>
      <c r="AC774" s="16">
        <f t="shared" si="303"/>
        <v>74.207935148271602</v>
      </c>
      <c r="AD774" s="17">
        <f t="shared" si="304"/>
        <v>10.21720507191761</v>
      </c>
      <c r="AE774" s="17">
        <f t="shared" si="305"/>
        <v>12.533608567785185</v>
      </c>
      <c r="AF774" s="16">
        <f t="shared" si="321"/>
        <v>1.7205071917610226E-2</v>
      </c>
      <c r="AG774" s="16">
        <f t="shared" si="322"/>
        <v>6.6391432214814472E-2</v>
      </c>
    </row>
    <row r="775" spans="1:33" x14ac:dyDescent="0.25">
      <c r="A775" s="11" t="s">
        <v>52</v>
      </c>
      <c r="B775" s="12">
        <v>982164</v>
      </c>
      <c r="C775" s="11">
        <v>7.6</v>
      </c>
      <c r="D775" s="27">
        <v>7.4</v>
      </c>
      <c r="E775" s="27">
        <v>7.8</v>
      </c>
      <c r="F775" s="11">
        <v>2011</v>
      </c>
      <c r="G775" s="11" t="s">
        <v>8</v>
      </c>
      <c r="H775" s="14" t="str">
        <f>VLOOKUP(A775,'Data Key'!$A$1:$B$500,2,FALSE)</f>
        <v>Ohio</v>
      </c>
      <c r="I775" s="14" t="str">
        <f t="shared" si="306"/>
        <v>OH-Ohio</v>
      </c>
      <c r="J775" s="15">
        <f t="shared" si="307"/>
        <v>7464</v>
      </c>
      <c r="K775" s="15">
        <f t="shared" si="308"/>
        <v>974700</v>
      </c>
      <c r="L775" s="16">
        <f t="shared" si="300"/>
        <v>1.7174866582938121E-4</v>
      </c>
      <c r="M775" s="17">
        <f t="shared" si="309"/>
        <v>7.4277968275912691</v>
      </c>
      <c r="N775" s="17">
        <f t="shared" si="310"/>
        <v>7.771294159250032</v>
      </c>
      <c r="O775" s="16">
        <f t="shared" si="311"/>
        <v>2.779682759126878E-2</v>
      </c>
      <c r="P775" s="16">
        <f t="shared" si="312"/>
        <v>2.8705840749967848E-2</v>
      </c>
      <c r="Q775" s="16">
        <f t="shared" si="323"/>
        <v>7296</v>
      </c>
      <c r="R775" s="16">
        <f t="shared" si="324"/>
        <v>7634</v>
      </c>
      <c r="S775" s="17">
        <f t="shared" si="313"/>
        <v>7.4284946302246873</v>
      </c>
      <c r="T775" s="17">
        <f t="shared" si="314"/>
        <v>7.7726326764165661</v>
      </c>
      <c r="U775" s="16">
        <f t="shared" si="315"/>
        <v>2.8494630224686901E-2</v>
      </c>
      <c r="V775" s="16">
        <f t="shared" si="316"/>
        <v>2.7367323583433745E-2</v>
      </c>
      <c r="W775" s="16">
        <f t="shared" si="301"/>
        <v>7.6014713720632138E-3</v>
      </c>
      <c r="X775" s="16">
        <f t="shared" si="302"/>
        <v>1.7178072017878367E-4</v>
      </c>
      <c r="Y775" s="17">
        <f t="shared" si="317"/>
        <v>7.4296906518844299</v>
      </c>
      <c r="Z775" s="17">
        <f t="shared" si="318"/>
        <v>7.7732520922419974</v>
      </c>
      <c r="AA775" s="16">
        <f t="shared" si="319"/>
        <v>2.9690651884429542E-2</v>
      </c>
      <c r="AB775" s="16">
        <f t="shared" si="320"/>
        <v>2.6747907758002398E-2</v>
      </c>
      <c r="AC775" s="16">
        <f t="shared" si="303"/>
        <v>337.38136999154449</v>
      </c>
      <c r="AD775" s="17">
        <f t="shared" si="304"/>
        <v>7.4302270308252059</v>
      </c>
      <c r="AE775" s="17">
        <f t="shared" si="305"/>
        <v>7.7737338692189661</v>
      </c>
      <c r="AF775" s="16">
        <f t="shared" si="321"/>
        <v>3.0227030825205503E-2</v>
      </c>
      <c r="AG775" s="16">
        <f t="shared" si="322"/>
        <v>2.6266130781033681E-2</v>
      </c>
    </row>
    <row r="776" spans="1:33" x14ac:dyDescent="0.25">
      <c r="A776" s="11" t="s">
        <v>37</v>
      </c>
      <c r="B776" s="12">
        <v>404595</v>
      </c>
      <c r="C776" s="11">
        <v>7.1</v>
      </c>
      <c r="D776" s="27">
        <v>6.9</v>
      </c>
      <c r="E776" s="27">
        <v>7.4</v>
      </c>
      <c r="F776" s="11">
        <v>2011</v>
      </c>
      <c r="G776" s="11" t="s">
        <v>8</v>
      </c>
      <c r="H776" s="14" t="str">
        <f>VLOOKUP(A776,'Data Key'!$A$1:$B$500,2,FALSE)</f>
        <v>Oklahoma</v>
      </c>
      <c r="I776" s="14" t="str">
        <f t="shared" si="306"/>
        <v>OK-Oklahoma</v>
      </c>
      <c r="J776" s="15">
        <f t="shared" si="307"/>
        <v>2873</v>
      </c>
      <c r="K776" s="15">
        <f t="shared" si="308"/>
        <v>401722</v>
      </c>
      <c r="L776" s="16">
        <f t="shared" si="300"/>
        <v>2.5873068894650936E-4</v>
      </c>
      <c r="M776" s="17">
        <f t="shared" si="309"/>
        <v>6.8421973996359</v>
      </c>
      <c r="N776" s="17">
        <f t="shared" si="310"/>
        <v>7.3596587775289199</v>
      </c>
      <c r="O776" s="16">
        <f t="shared" si="311"/>
        <v>5.7802600364100343E-2</v>
      </c>
      <c r="P776" s="16">
        <f t="shared" si="312"/>
        <v>4.0341222471080407E-2</v>
      </c>
      <c r="Q776" s="16">
        <f t="shared" si="323"/>
        <v>2768</v>
      </c>
      <c r="R776" s="16">
        <f t="shared" si="324"/>
        <v>2978</v>
      </c>
      <c r="S776" s="17">
        <f t="shared" si="313"/>
        <v>6.8414093105451128</v>
      </c>
      <c r="T776" s="17">
        <f t="shared" si="314"/>
        <v>7.3604468666197063</v>
      </c>
      <c r="U776" s="16">
        <f t="shared" si="315"/>
        <v>5.8590689454887546E-2</v>
      </c>
      <c r="V776" s="16">
        <f t="shared" si="316"/>
        <v>3.9553133380294092E-2</v>
      </c>
      <c r="W776" s="16">
        <f t="shared" si="301"/>
        <v>7.105607912876219E-3</v>
      </c>
      <c r="X776" s="16">
        <f t="shared" si="302"/>
        <v>2.5885639932068016E-4</v>
      </c>
      <c r="Y776" s="17">
        <f t="shared" si="317"/>
        <v>6.8467515135555388</v>
      </c>
      <c r="Z776" s="17">
        <f t="shared" si="318"/>
        <v>7.3644643121968985</v>
      </c>
      <c r="AA776" s="16">
        <f t="shared" si="319"/>
        <v>5.3248486444461562E-2</v>
      </c>
      <c r="AB776" s="16">
        <f t="shared" si="320"/>
        <v>3.5535687803101901E-2</v>
      </c>
      <c r="AC776" s="16">
        <f t="shared" si="303"/>
        <v>209.37943993753203</v>
      </c>
      <c r="AD776" s="17">
        <f t="shared" si="304"/>
        <v>6.8480942739515509</v>
      </c>
      <c r="AE776" s="17">
        <f t="shared" si="305"/>
        <v>7.3655931357441196</v>
      </c>
      <c r="AF776" s="16">
        <f t="shared" si="321"/>
        <v>5.1905726048449452E-2</v>
      </c>
      <c r="AG776" s="16">
        <f t="shared" si="322"/>
        <v>3.4406864255880798E-2</v>
      </c>
    </row>
    <row r="777" spans="1:33" x14ac:dyDescent="0.25">
      <c r="A777" s="11" t="s">
        <v>30</v>
      </c>
      <c r="B777" s="12">
        <v>248952</v>
      </c>
      <c r="C777" s="11">
        <v>8.5</v>
      </c>
      <c r="D777" s="27">
        <v>8.1</v>
      </c>
      <c r="E777" s="27">
        <v>8.8000000000000007</v>
      </c>
      <c r="F777" s="11">
        <v>2011</v>
      </c>
      <c r="G777" s="11" t="s">
        <v>8</v>
      </c>
      <c r="H777" s="14" t="str">
        <f>VLOOKUP(A777,'Data Key'!$A$1:$B$500,2,FALSE)</f>
        <v>Oregon</v>
      </c>
      <c r="I777" s="14" t="str">
        <f t="shared" si="306"/>
        <v>OR-Oregon</v>
      </c>
      <c r="J777" s="15">
        <f t="shared" si="307"/>
        <v>2116</v>
      </c>
      <c r="K777" s="15">
        <f t="shared" si="308"/>
        <v>246836</v>
      </c>
      <c r="L777" s="16">
        <f t="shared" si="300"/>
        <v>3.606091509147358E-4</v>
      </c>
      <c r="M777" s="17">
        <f t="shared" si="309"/>
        <v>8.1390212999352283</v>
      </c>
      <c r="N777" s="17">
        <f t="shared" si="310"/>
        <v>8.8602396017646985</v>
      </c>
      <c r="O777" s="16">
        <f t="shared" si="311"/>
        <v>3.9021299935228626E-2</v>
      </c>
      <c r="P777" s="16">
        <f t="shared" si="312"/>
        <v>6.0239601764697781E-2</v>
      </c>
      <c r="Q777" s="16">
        <f t="shared" si="323"/>
        <v>2027</v>
      </c>
      <c r="R777" s="16">
        <f t="shared" si="324"/>
        <v>2206</v>
      </c>
      <c r="S777" s="17">
        <f t="shared" si="313"/>
        <v>8.1421318165750822</v>
      </c>
      <c r="T777" s="17">
        <f t="shared" si="314"/>
        <v>8.8611459237122023</v>
      </c>
      <c r="U777" s="16">
        <f t="shared" si="315"/>
        <v>4.2131816575082581E-2</v>
      </c>
      <c r="V777" s="16">
        <f t="shared" si="316"/>
        <v>6.1145923712201622E-2</v>
      </c>
      <c r="W777" s="16">
        <f t="shared" si="301"/>
        <v>8.5072144401185639E-3</v>
      </c>
      <c r="X777" s="16">
        <f t="shared" si="302"/>
        <v>3.6084553648732271E-4</v>
      </c>
      <c r="Y777" s="17">
        <f t="shared" si="317"/>
        <v>8.1463689036312399</v>
      </c>
      <c r="Z777" s="17">
        <f t="shared" si="318"/>
        <v>8.8680599766058883</v>
      </c>
      <c r="AA777" s="16">
        <f t="shared" si="319"/>
        <v>4.6368903631240244E-2</v>
      </c>
      <c r="AB777" s="16">
        <f t="shared" si="320"/>
        <v>6.8059976605887584E-2</v>
      </c>
      <c r="AC777" s="16">
        <f t="shared" si="303"/>
        <v>179.56880028902702</v>
      </c>
      <c r="AD777" s="17">
        <f t="shared" si="304"/>
        <v>8.1485789503010579</v>
      </c>
      <c r="AE777" s="17">
        <f t="shared" si="305"/>
        <v>8.8698667065424761</v>
      </c>
      <c r="AF777" s="16">
        <f t="shared" si="321"/>
        <v>4.8578950301058299E-2</v>
      </c>
      <c r="AG777" s="16">
        <f t="shared" si="322"/>
        <v>6.9866706542475399E-2</v>
      </c>
    </row>
    <row r="778" spans="1:33" x14ac:dyDescent="0.25">
      <c r="A778" s="11" t="s">
        <v>22</v>
      </c>
      <c r="B778" s="12">
        <v>830613</v>
      </c>
      <c r="C778" s="11">
        <v>2.9</v>
      </c>
      <c r="D778" s="27">
        <v>2.8</v>
      </c>
      <c r="E778" s="27">
        <v>3</v>
      </c>
      <c r="F778" s="11">
        <v>2011</v>
      </c>
      <c r="G778" s="11" t="s">
        <v>8</v>
      </c>
      <c r="H778" s="14" t="str">
        <f>VLOOKUP(A778,'Data Key'!$A$1:$B$500,2,FALSE)</f>
        <v>Pennsylvania</v>
      </c>
      <c r="I778" s="14" t="str">
        <f t="shared" si="306"/>
        <v>PA-Pennsylvania</v>
      </c>
      <c r="J778" s="15">
        <f t="shared" si="307"/>
        <v>2409</v>
      </c>
      <c r="K778" s="15">
        <f t="shared" si="308"/>
        <v>828204</v>
      </c>
      <c r="L778" s="16">
        <f t="shared" si="300"/>
        <v>1.1564771781557492E-4</v>
      </c>
      <c r="M778" s="17">
        <f t="shared" si="309"/>
        <v>2.784619915847756</v>
      </c>
      <c r="N778" s="17">
        <f t="shared" si="310"/>
        <v>3.0159153514789057</v>
      </c>
      <c r="O778" s="16">
        <f t="shared" si="311"/>
        <v>1.5380084152243789E-2</v>
      </c>
      <c r="P778" s="16">
        <f t="shared" si="312"/>
        <v>1.5915351478905659E-2</v>
      </c>
      <c r="Q778" s="16">
        <f t="shared" si="323"/>
        <v>2313</v>
      </c>
      <c r="R778" s="16">
        <f t="shared" si="324"/>
        <v>2505</v>
      </c>
      <c r="S778" s="17">
        <f t="shared" si="313"/>
        <v>2.7846903431561989</v>
      </c>
      <c r="T778" s="17">
        <f t="shared" si="314"/>
        <v>3.0158449241704619</v>
      </c>
      <c r="U778" s="16">
        <f t="shared" si="315"/>
        <v>1.5309656843800923E-2</v>
      </c>
      <c r="V778" s="16">
        <f t="shared" si="316"/>
        <v>1.5844924170461905E-2</v>
      </c>
      <c r="W778" s="16">
        <f t="shared" si="301"/>
        <v>2.9025666337032406E-3</v>
      </c>
      <c r="X778" s="16">
        <f t="shared" si="302"/>
        <v>1.1571598382208868E-4</v>
      </c>
      <c r="Y778" s="17">
        <f t="shared" si="317"/>
        <v>2.7868506498811518</v>
      </c>
      <c r="Z778" s="17">
        <f t="shared" si="318"/>
        <v>3.0182826175253292</v>
      </c>
      <c r="AA778" s="16">
        <f t="shared" si="319"/>
        <v>1.3149350118847991E-2</v>
      </c>
      <c r="AB778" s="16">
        <f t="shared" si="320"/>
        <v>1.8282617525329226E-2</v>
      </c>
      <c r="AC778" s="16">
        <f t="shared" si="303"/>
        <v>192.13552112030698</v>
      </c>
      <c r="AD778" s="17">
        <f t="shared" si="304"/>
        <v>2.7875102613904574</v>
      </c>
      <c r="AE778" s="17">
        <f t="shared" si="305"/>
        <v>3.0188269305575037</v>
      </c>
      <c r="AF778" s="16">
        <f t="shared" si="321"/>
        <v>1.2489738609542389E-2</v>
      </c>
      <c r="AG778" s="16">
        <f t="shared" si="322"/>
        <v>1.8826930557503729E-2</v>
      </c>
    </row>
    <row r="779" spans="1:33" x14ac:dyDescent="0.25">
      <c r="A779" s="11" t="s">
        <v>38</v>
      </c>
      <c r="B779" s="12">
        <v>79721</v>
      </c>
      <c r="C779" s="11">
        <v>19.2</v>
      </c>
      <c r="D779" s="27">
        <v>18.3</v>
      </c>
      <c r="E779" s="27">
        <v>20.2</v>
      </c>
      <c r="F779" s="11">
        <v>2011</v>
      </c>
      <c r="G779" s="11" t="s">
        <v>8</v>
      </c>
      <c r="H779" s="14" t="str">
        <f>VLOOKUP(A779,'Data Key'!$A$1:$B$500,2,FALSE)</f>
        <v>Rhode Island</v>
      </c>
      <c r="I779" s="14" t="str">
        <f t="shared" si="306"/>
        <v>RI-Rhode Island</v>
      </c>
      <c r="J779" s="15">
        <f t="shared" si="307"/>
        <v>1531</v>
      </c>
      <c r="K779" s="15">
        <f t="shared" si="308"/>
        <v>78190</v>
      </c>
      <c r="L779" s="16">
        <f t="shared" si="300"/>
        <v>9.5269127164172558E-4</v>
      </c>
      <c r="M779" s="17">
        <f t="shared" si="309"/>
        <v>18.251784337043564</v>
      </c>
      <c r="N779" s="17">
        <f t="shared" si="310"/>
        <v>20.157166880327015</v>
      </c>
      <c r="O779" s="16">
        <f t="shared" si="311"/>
        <v>4.82156629564372E-2</v>
      </c>
      <c r="P779" s="16">
        <f t="shared" si="312"/>
        <v>4.283311967298431E-2</v>
      </c>
      <c r="Q779" s="16">
        <f t="shared" si="323"/>
        <v>1455</v>
      </c>
      <c r="R779" s="16">
        <f t="shared" si="324"/>
        <v>1607</v>
      </c>
      <c r="S779" s="17">
        <f t="shared" si="313"/>
        <v>18.251150888724425</v>
      </c>
      <c r="T779" s="17">
        <f t="shared" si="314"/>
        <v>20.157800328646154</v>
      </c>
      <c r="U779" s="16">
        <f t="shared" si="315"/>
        <v>4.8849111275576007E-2</v>
      </c>
      <c r="V779" s="16">
        <f t="shared" si="316"/>
        <v>4.2199671353845503E-2</v>
      </c>
      <c r="W779" s="16">
        <f t="shared" si="301"/>
        <v>1.922764224250139E-2</v>
      </c>
      <c r="X779" s="16">
        <f t="shared" si="302"/>
        <v>9.5351294038955887E-4</v>
      </c>
      <c r="Y779" s="17">
        <f t="shared" si="317"/>
        <v>18.274129302111831</v>
      </c>
      <c r="Z779" s="17">
        <f t="shared" si="318"/>
        <v>20.181155182890947</v>
      </c>
      <c r="AA779" s="16">
        <f t="shared" si="319"/>
        <v>2.5870697888169758E-2</v>
      </c>
      <c r="AB779" s="16">
        <f t="shared" si="320"/>
        <v>1.8844817109052059E-2</v>
      </c>
      <c r="AC779" s="16">
        <f t="shared" si="303"/>
        <v>151.9232558246585</v>
      </c>
      <c r="AD779" s="17">
        <f t="shared" si="304"/>
        <v>18.281116334998561</v>
      </c>
      <c r="AE779" s="17">
        <f t="shared" si="305"/>
        <v>20.186711291912079</v>
      </c>
      <c r="AF779" s="16">
        <f t="shared" si="321"/>
        <v>1.8883665001439454E-2</v>
      </c>
      <c r="AG779" s="16">
        <f t="shared" si="322"/>
        <v>1.3288708087920043E-2</v>
      </c>
    </row>
    <row r="780" spans="1:33" x14ac:dyDescent="0.25">
      <c r="A780" s="11" t="s">
        <v>15</v>
      </c>
      <c r="B780" s="12">
        <v>423686</v>
      </c>
      <c r="C780" s="11">
        <v>8.3000000000000007</v>
      </c>
      <c r="D780" s="27">
        <v>8.1</v>
      </c>
      <c r="E780" s="27">
        <v>8.6</v>
      </c>
      <c r="F780" s="11">
        <v>2011</v>
      </c>
      <c r="G780" s="11" t="s">
        <v>8</v>
      </c>
      <c r="H780" s="14" t="str">
        <f>VLOOKUP(A780,'Data Key'!$A$1:$B$500,2,FALSE)</f>
        <v>South Carolina</v>
      </c>
      <c r="I780" s="14" t="str">
        <f t="shared" si="306"/>
        <v>SC-South Carolina</v>
      </c>
      <c r="J780" s="15">
        <f t="shared" si="307"/>
        <v>3517</v>
      </c>
      <c r="K780" s="15">
        <f t="shared" si="308"/>
        <v>420169</v>
      </c>
      <c r="L780" s="16">
        <f t="shared" si="300"/>
        <v>2.7319963083874123E-4</v>
      </c>
      <c r="M780" s="17">
        <f t="shared" si="309"/>
        <v>8.0277590980312237</v>
      </c>
      <c r="N780" s="17">
        <f t="shared" si="310"/>
        <v>8.5741583597087061</v>
      </c>
      <c r="O780" s="16">
        <f t="shared" si="311"/>
        <v>7.2240901968775972E-2</v>
      </c>
      <c r="P780" s="16">
        <f t="shared" si="312"/>
        <v>2.5841640291293544E-2</v>
      </c>
      <c r="Q780" s="16">
        <f t="shared" si="323"/>
        <v>3401</v>
      </c>
      <c r="R780" s="16">
        <f t="shared" si="324"/>
        <v>3633</v>
      </c>
      <c r="S780" s="17">
        <f t="shared" si="313"/>
        <v>8.0271710653644437</v>
      </c>
      <c r="T780" s="17">
        <f t="shared" si="314"/>
        <v>8.5747463923754861</v>
      </c>
      <c r="U780" s="16">
        <f t="shared" si="315"/>
        <v>7.2828934635555953E-2</v>
      </c>
      <c r="V780" s="16">
        <f t="shared" si="316"/>
        <v>2.5253607624513563E-2</v>
      </c>
      <c r="W780" s="16">
        <f t="shared" si="301"/>
        <v>8.3054168051191254E-3</v>
      </c>
      <c r="X780" s="16">
        <f t="shared" si="302"/>
        <v>2.7330749049816891E-4</v>
      </c>
      <c r="Y780" s="17">
        <f t="shared" si="317"/>
        <v>8.032109314620957</v>
      </c>
      <c r="Z780" s="17">
        <f t="shared" si="318"/>
        <v>8.5787242956172935</v>
      </c>
      <c r="AA780" s="16">
        <f t="shared" si="319"/>
        <v>6.7890685379042637E-2</v>
      </c>
      <c r="AB780" s="16">
        <f t="shared" si="320"/>
        <v>2.1275704382706095E-2</v>
      </c>
      <c r="AC780" s="16">
        <f t="shared" si="303"/>
        <v>231.51727079042354</v>
      </c>
      <c r="AD780" s="17">
        <f t="shared" si="304"/>
        <v>8.0333814053598083</v>
      </c>
      <c r="AE780" s="17">
        <f t="shared" si="305"/>
        <v>8.5798124219574188</v>
      </c>
      <c r="AF780" s="16">
        <f t="shared" si="321"/>
        <v>6.6618594640191375E-2</v>
      </c>
      <c r="AG780" s="16">
        <f t="shared" si="322"/>
        <v>2.0187578042580867E-2</v>
      </c>
    </row>
    <row r="781" spans="1:33" x14ac:dyDescent="0.25">
      <c r="A781" s="11" t="s">
        <v>53</v>
      </c>
      <c r="B781" s="12">
        <v>65975</v>
      </c>
      <c r="C781" s="11">
        <v>4.5999999999999996</v>
      </c>
      <c r="D781" s="27">
        <v>4.0999999999999996</v>
      </c>
      <c r="E781" s="27">
        <v>5.2</v>
      </c>
      <c r="F781" s="11">
        <v>2011</v>
      </c>
      <c r="G781" s="11" t="s">
        <v>8</v>
      </c>
      <c r="H781" s="14" t="str">
        <f>VLOOKUP(A781,'Data Key'!$A$1:$B$500,2,FALSE)</f>
        <v>South Dakota</v>
      </c>
      <c r="I781" s="14" t="str">
        <f t="shared" si="306"/>
        <v>SD-South Dakota</v>
      </c>
      <c r="J781" s="15">
        <f t="shared" si="307"/>
        <v>303</v>
      </c>
      <c r="K781" s="15">
        <f t="shared" si="308"/>
        <v>65672</v>
      </c>
      <c r="L781" s="16">
        <f t="shared" si="300"/>
        <v>5.1592958011070756E-4</v>
      </c>
      <c r="M781" s="17">
        <f t="shared" si="309"/>
        <v>4.0767191504690574</v>
      </c>
      <c r="N781" s="17">
        <f t="shared" si="310"/>
        <v>5.108578310690473</v>
      </c>
      <c r="O781" s="16">
        <f t="shared" si="311"/>
        <v>2.3280849530942227E-2</v>
      </c>
      <c r="P781" s="16">
        <f t="shared" si="312"/>
        <v>9.142168930952721E-2</v>
      </c>
      <c r="Q781" s="16">
        <f t="shared" si="323"/>
        <v>270</v>
      </c>
      <c r="R781" s="16">
        <f t="shared" si="324"/>
        <v>338</v>
      </c>
      <c r="S781" s="17">
        <f t="shared" si="313"/>
        <v>4.0924592648730576</v>
      </c>
      <c r="T781" s="17">
        <f t="shared" si="314"/>
        <v>5.1231527093596059</v>
      </c>
      <c r="U781" s="16">
        <f t="shared" si="315"/>
        <v>7.5407351269420886E-3</v>
      </c>
      <c r="V781" s="16">
        <f t="shared" si="316"/>
        <v>7.6847290640394306E-2</v>
      </c>
      <c r="W781" s="16">
        <f t="shared" si="301"/>
        <v>4.6214926280670901E-3</v>
      </c>
      <c r="X781" s="16">
        <f t="shared" si="302"/>
        <v>5.1832769528772102E-4</v>
      </c>
      <c r="Y781" s="17">
        <f t="shared" si="317"/>
        <v>4.1031649327793689</v>
      </c>
      <c r="Z781" s="17">
        <f t="shared" si="318"/>
        <v>5.1398203233548116</v>
      </c>
      <c r="AA781" s="16">
        <f t="shared" si="319"/>
        <v>3.164932779369245E-3</v>
      </c>
      <c r="AB781" s="16">
        <f t="shared" si="320"/>
        <v>6.0179676645188529E-2</v>
      </c>
      <c r="AC781" s="16">
        <f t="shared" si="303"/>
        <v>68.129360893417072</v>
      </c>
      <c r="AD781" s="17">
        <f t="shared" si="304"/>
        <v>4.1127737766204895</v>
      </c>
      <c r="AE781" s="17">
        <f t="shared" si="305"/>
        <v>5.1453678535555722</v>
      </c>
      <c r="AF781" s="16">
        <f t="shared" si="321"/>
        <v>1.2773776620489841E-2</v>
      </c>
      <c r="AG781" s="16">
        <f t="shared" si="322"/>
        <v>5.4632146444427931E-2</v>
      </c>
    </row>
    <row r="782" spans="1:33" x14ac:dyDescent="0.25">
      <c r="A782" s="11" t="s">
        <v>27</v>
      </c>
      <c r="B782" s="12">
        <v>575393</v>
      </c>
      <c r="C782" s="11">
        <v>5.4</v>
      </c>
      <c r="D782" s="27">
        <v>5.2</v>
      </c>
      <c r="E782" s="27">
        <v>5.5</v>
      </c>
      <c r="F782" s="11">
        <v>2011</v>
      </c>
      <c r="G782" s="11" t="s">
        <v>8</v>
      </c>
      <c r="H782" s="14" t="str">
        <f>VLOOKUP(A782,'Data Key'!$A$1:$B$500,2,FALSE)</f>
        <v>Tennessee</v>
      </c>
      <c r="I782" s="14" t="str">
        <f t="shared" si="306"/>
        <v>TN-Tennessee</v>
      </c>
      <c r="J782" s="15">
        <f t="shared" si="307"/>
        <v>3107</v>
      </c>
      <c r="K782" s="15">
        <f t="shared" si="308"/>
        <v>572286</v>
      </c>
      <c r="L782" s="16">
        <f t="shared" si="300"/>
        <v>1.8935571504615116E-4</v>
      </c>
      <c r="M782" s="17">
        <f t="shared" si="309"/>
        <v>5.2104319083694968</v>
      </c>
      <c r="N782" s="17">
        <f t="shared" si="310"/>
        <v>5.589143338461799</v>
      </c>
      <c r="O782" s="16">
        <f t="shared" si="311"/>
        <v>1.043190836949659E-2</v>
      </c>
      <c r="P782" s="16">
        <f t="shared" si="312"/>
        <v>8.9143338461799004E-2</v>
      </c>
      <c r="Q782" s="16">
        <f t="shared" si="323"/>
        <v>2999</v>
      </c>
      <c r="R782" s="16">
        <f t="shared" si="324"/>
        <v>3217</v>
      </c>
      <c r="S782" s="17">
        <f t="shared" si="313"/>
        <v>5.2120898238247602</v>
      </c>
      <c r="T782" s="17">
        <f t="shared" si="314"/>
        <v>5.5909613081841458</v>
      </c>
      <c r="U782" s="16">
        <f t="shared" si="315"/>
        <v>1.2089823824759982E-2</v>
      </c>
      <c r="V782" s="16">
        <f t="shared" si="316"/>
        <v>9.0961308184145828E-2</v>
      </c>
      <c r="W782" s="16">
        <f t="shared" si="301"/>
        <v>5.4030896685637137E-3</v>
      </c>
      <c r="X782" s="16">
        <f t="shared" si="302"/>
        <v>1.8944143614852641E-4</v>
      </c>
      <c r="Y782" s="17">
        <f t="shared" si="317"/>
        <v>5.2136482324151876</v>
      </c>
      <c r="Z782" s="17">
        <f t="shared" si="318"/>
        <v>5.5925311047122399</v>
      </c>
      <c r="AA782" s="16">
        <f t="shared" si="319"/>
        <v>1.3648232415187422E-2</v>
      </c>
      <c r="AB782" s="16">
        <f t="shared" si="320"/>
        <v>9.2531104712239909E-2</v>
      </c>
      <c r="AC782" s="16">
        <f t="shared" si="303"/>
        <v>217.92432701602741</v>
      </c>
      <c r="AD782" s="17">
        <f t="shared" si="304"/>
        <v>5.2145899137978953</v>
      </c>
      <c r="AE782" s="17">
        <f t="shared" si="305"/>
        <v>5.5933273543155</v>
      </c>
      <c r="AF782" s="16">
        <f t="shared" si="321"/>
        <v>1.4589913797895093E-2</v>
      </c>
      <c r="AG782" s="16">
        <f t="shared" si="322"/>
        <v>9.3327354315499989E-2</v>
      </c>
    </row>
    <row r="783" spans="1:33" x14ac:dyDescent="0.25">
      <c r="A783" s="11" t="s">
        <v>61</v>
      </c>
      <c r="B783" s="12">
        <v>2396762</v>
      </c>
      <c r="C783" s="11">
        <v>4.5</v>
      </c>
      <c r="D783" s="27">
        <v>4.4000000000000004</v>
      </c>
      <c r="E783" s="27">
        <v>4.5999999999999996</v>
      </c>
      <c r="F783" s="11">
        <v>2011</v>
      </c>
      <c r="G783" s="11" t="s">
        <v>8</v>
      </c>
      <c r="H783" s="14" t="str">
        <f>VLOOKUP(A783,'Data Key'!$A$1:$B$500,2,FALSE)</f>
        <v>Texas</v>
      </c>
      <c r="I783" s="14" t="str">
        <f t="shared" si="306"/>
        <v>TX-Texas</v>
      </c>
      <c r="J783" s="15">
        <f t="shared" si="307"/>
        <v>10785</v>
      </c>
      <c r="K783" s="15">
        <f t="shared" si="308"/>
        <v>2385977</v>
      </c>
      <c r="L783" s="16">
        <f t="shared" si="300"/>
        <v>8.4733262121962716E-5</v>
      </c>
      <c r="M783" s="17">
        <f t="shared" si="309"/>
        <v>4.4150877463886857</v>
      </c>
      <c r="N783" s="17">
        <f t="shared" si="310"/>
        <v>4.5845542706326121</v>
      </c>
      <c r="O783" s="16">
        <f t="shared" si="311"/>
        <v>1.5087746388685375E-2</v>
      </c>
      <c r="P783" s="16">
        <f t="shared" si="312"/>
        <v>1.5445729367387528E-2</v>
      </c>
      <c r="Q783" s="16">
        <f t="shared" si="323"/>
        <v>10583</v>
      </c>
      <c r="R783" s="16">
        <f t="shared" si="324"/>
        <v>10989</v>
      </c>
      <c r="S783" s="17">
        <f t="shared" si="313"/>
        <v>4.4155406335714602</v>
      </c>
      <c r="T783" s="17">
        <f t="shared" si="314"/>
        <v>4.5849358426076519</v>
      </c>
      <c r="U783" s="16">
        <f t="shared" si="315"/>
        <v>1.554063357145985E-2</v>
      </c>
      <c r="V783" s="16">
        <f t="shared" si="316"/>
        <v>1.5064157392347788E-2</v>
      </c>
      <c r="W783" s="16">
        <f t="shared" si="301"/>
        <v>4.5006151801816226E-3</v>
      </c>
      <c r="X783" s="16">
        <f t="shared" si="302"/>
        <v>8.4744358663531329E-5</v>
      </c>
      <c r="Y783" s="17">
        <f t="shared" si="317"/>
        <v>4.4158708215180908</v>
      </c>
      <c r="Z783" s="17">
        <f t="shared" si="318"/>
        <v>4.5853595388451538</v>
      </c>
      <c r="AA783" s="16">
        <f t="shared" si="319"/>
        <v>1.5870821518090494E-2</v>
      </c>
      <c r="AB783" s="16">
        <f t="shared" si="320"/>
        <v>1.4640461154845852E-2</v>
      </c>
      <c r="AC783" s="16">
        <f t="shared" si="303"/>
        <v>406.17971861798264</v>
      </c>
      <c r="AD783" s="17">
        <f t="shared" si="304"/>
        <v>4.416088833967641</v>
      </c>
      <c r="AE783" s="17">
        <f t="shared" si="305"/>
        <v>4.5855587553057875</v>
      </c>
      <c r="AF783" s="16">
        <f t="shared" si="321"/>
        <v>1.6088833967640603E-2</v>
      </c>
      <c r="AG783" s="16">
        <f t="shared" si="322"/>
        <v>1.4441244694212152E-2</v>
      </c>
    </row>
    <row r="784" spans="1:33" x14ac:dyDescent="0.25">
      <c r="A784" s="11" t="s">
        <v>23</v>
      </c>
      <c r="B784" s="12">
        <v>144791</v>
      </c>
      <c r="C784" s="11">
        <v>9.1</v>
      </c>
      <c r="D784" s="27">
        <v>8.6</v>
      </c>
      <c r="E784" s="27">
        <v>9.6</v>
      </c>
      <c r="F784" s="11">
        <v>2011</v>
      </c>
      <c r="G784" s="11" t="s">
        <v>8</v>
      </c>
      <c r="H784" s="14" t="str">
        <f>VLOOKUP(A784,'Data Key'!$A$1:$B$500,2,FALSE)</f>
        <v>Utah</v>
      </c>
      <c r="I784" s="14" t="str">
        <f t="shared" si="306"/>
        <v>UT-Utah</v>
      </c>
      <c r="J784" s="15">
        <f t="shared" si="307"/>
        <v>1318</v>
      </c>
      <c r="K784" s="15">
        <f t="shared" si="308"/>
        <v>143473</v>
      </c>
      <c r="L784" s="16">
        <f t="shared" si="300"/>
        <v>4.8919108570605243E-4</v>
      </c>
      <c r="M784" s="17">
        <f t="shared" si="309"/>
        <v>8.6135846393044808</v>
      </c>
      <c r="N784" s="17">
        <f t="shared" si="310"/>
        <v>9.5919668107165847</v>
      </c>
      <c r="O784" s="16">
        <f t="shared" si="311"/>
        <v>1.3584639304481172E-2</v>
      </c>
      <c r="P784" s="16">
        <f t="shared" si="312"/>
        <v>8.0331892834148988E-3</v>
      </c>
      <c r="Q784" s="16">
        <f t="shared" si="323"/>
        <v>1247</v>
      </c>
      <c r="R784" s="16">
        <f t="shared" si="324"/>
        <v>1389</v>
      </c>
      <c r="S784" s="17">
        <f t="shared" si="313"/>
        <v>8.6124137549985846</v>
      </c>
      <c r="T784" s="17">
        <f t="shared" si="314"/>
        <v>9.5931376950224809</v>
      </c>
      <c r="U784" s="16">
        <f t="shared" si="315"/>
        <v>1.2413754998584992E-2</v>
      </c>
      <c r="V784" s="16">
        <f t="shared" si="316"/>
        <v>6.8623049775187184E-3</v>
      </c>
      <c r="W784" s="16">
        <f t="shared" si="301"/>
        <v>9.1157994035701139E-3</v>
      </c>
      <c r="X784" s="16">
        <f t="shared" si="302"/>
        <v>4.8970440524834864E-4</v>
      </c>
      <c r="Y784" s="17">
        <f t="shared" si="317"/>
        <v>8.626094998321765</v>
      </c>
      <c r="Z784" s="17">
        <f t="shared" si="318"/>
        <v>9.6055038088184634</v>
      </c>
      <c r="AA784" s="16">
        <f t="shared" si="319"/>
        <v>2.6094998321765317E-2</v>
      </c>
      <c r="AB784" s="16">
        <f t="shared" si="320"/>
        <v>5.5038088184637957E-3</v>
      </c>
      <c r="AC784" s="16">
        <f t="shared" si="303"/>
        <v>141.68639195942077</v>
      </c>
      <c r="AD784" s="17">
        <f t="shared" si="304"/>
        <v>8.6299865440027705</v>
      </c>
      <c r="AE784" s="17">
        <f t="shared" si="305"/>
        <v>9.608518586525264</v>
      </c>
      <c r="AF784" s="16">
        <f t="shared" si="321"/>
        <v>2.9986544002770898E-2</v>
      </c>
      <c r="AG784" s="16">
        <f t="shared" si="322"/>
        <v>8.5185865252643822E-3</v>
      </c>
    </row>
    <row r="785" spans="1:33" x14ac:dyDescent="0.25">
      <c r="A785" s="11" t="s">
        <v>55</v>
      </c>
      <c r="B785" s="12">
        <v>52293</v>
      </c>
      <c r="C785" s="11">
        <v>20.9</v>
      </c>
      <c r="D785" s="27">
        <v>19.7</v>
      </c>
      <c r="E785" s="27">
        <v>22.2</v>
      </c>
      <c r="F785" s="11">
        <v>2011</v>
      </c>
      <c r="G785" s="11" t="s">
        <v>8</v>
      </c>
      <c r="H785" s="14" t="str">
        <f>VLOOKUP(A785,'Data Key'!$A$1:$B$500,2,FALSE)</f>
        <v>Vermont</v>
      </c>
      <c r="I785" s="14" t="str">
        <f t="shared" si="306"/>
        <v>VT-Vermont</v>
      </c>
      <c r="J785" s="15">
        <f t="shared" si="307"/>
        <v>1093</v>
      </c>
      <c r="K785" s="15">
        <f t="shared" si="308"/>
        <v>51200</v>
      </c>
      <c r="L785" s="16">
        <f t="shared" si="300"/>
        <v>1.2261054308288319E-3</v>
      </c>
      <c r="M785" s="17">
        <f t="shared" si="309"/>
        <v>19.675353655473348</v>
      </c>
      <c r="N785" s="17">
        <f t="shared" si="310"/>
        <v>22.127564517131013</v>
      </c>
      <c r="O785" s="16">
        <f t="shared" si="311"/>
        <v>2.4646344526651376E-2</v>
      </c>
      <c r="P785" s="16">
        <f t="shared" si="312"/>
        <v>7.2435482868986156E-2</v>
      </c>
      <c r="Q785" s="16">
        <f t="shared" si="323"/>
        <v>1029</v>
      </c>
      <c r="R785" s="16">
        <f t="shared" si="324"/>
        <v>1157</v>
      </c>
      <c r="S785" s="17">
        <f t="shared" si="313"/>
        <v>19.677585910160058</v>
      </c>
      <c r="T785" s="17">
        <f t="shared" si="314"/>
        <v>22.125332262444303</v>
      </c>
      <c r="U785" s="16">
        <f t="shared" si="315"/>
        <v>2.2414089839941198E-2</v>
      </c>
      <c r="V785" s="16">
        <f t="shared" si="316"/>
        <v>7.4667737555696334E-2</v>
      </c>
      <c r="W785" s="16">
        <f t="shared" si="301"/>
        <v>2.0936651217693589E-2</v>
      </c>
      <c r="X785" s="16">
        <f t="shared" si="302"/>
        <v>1.227574554011647E-3</v>
      </c>
      <c r="Y785" s="17">
        <f t="shared" si="317"/>
        <v>19.709076663681941</v>
      </c>
      <c r="Z785" s="17">
        <f t="shared" si="318"/>
        <v>22.164225771705237</v>
      </c>
      <c r="AA785" s="16">
        <f t="shared" si="319"/>
        <v>9.0766636819417101E-3</v>
      </c>
      <c r="AB785" s="16">
        <f t="shared" si="320"/>
        <v>3.5774228294762622E-2</v>
      </c>
      <c r="AC785" s="16">
        <f t="shared" si="303"/>
        <v>128.26229340934634</v>
      </c>
      <c r="AD785" s="17">
        <f t="shared" si="304"/>
        <v>19.719921011247429</v>
      </c>
      <c r="AE785" s="17">
        <f t="shared" si="305"/>
        <v>22.172503037837735</v>
      </c>
      <c r="AF785" s="16">
        <f t="shared" si="321"/>
        <v>1.9921011247429732E-2</v>
      </c>
      <c r="AG785" s="16">
        <f t="shared" si="322"/>
        <v>2.7496962162263827E-2</v>
      </c>
    </row>
    <row r="786" spans="1:33" x14ac:dyDescent="0.25">
      <c r="A786" s="11" t="s">
        <v>54</v>
      </c>
      <c r="B786" s="12">
        <v>469296</v>
      </c>
      <c r="C786" s="11">
        <v>10</v>
      </c>
      <c r="D786" s="27">
        <v>9.8000000000000007</v>
      </c>
      <c r="E786" s="27">
        <v>10.3</v>
      </c>
      <c r="F786" s="11">
        <v>2011</v>
      </c>
      <c r="G786" s="11" t="s">
        <v>8</v>
      </c>
      <c r="H786" s="14" t="str">
        <f>VLOOKUP(A786,'Data Key'!$A$1:$B$500,2,FALSE)</f>
        <v>Virginia</v>
      </c>
      <c r="I786" s="14" t="str">
        <f t="shared" si="306"/>
        <v>VA-Virginia</v>
      </c>
      <c r="J786" s="15">
        <f t="shared" si="307"/>
        <v>4693</v>
      </c>
      <c r="K786" s="15">
        <f t="shared" si="308"/>
        <v>464603</v>
      </c>
      <c r="L786" s="16">
        <f t="shared" si="300"/>
        <v>2.8467156843889785E-4</v>
      </c>
      <c r="M786" s="17">
        <f t="shared" si="309"/>
        <v>9.7154136656138093</v>
      </c>
      <c r="N786" s="17">
        <f t="shared" si="310"/>
        <v>10.284756802491607</v>
      </c>
      <c r="O786" s="16">
        <f t="shared" si="311"/>
        <v>8.4586334386191453E-2</v>
      </c>
      <c r="P786" s="16">
        <f t="shared" si="312"/>
        <v>1.5243197508393536E-2</v>
      </c>
      <c r="Q786" s="16">
        <f t="shared" si="323"/>
        <v>4560</v>
      </c>
      <c r="R786" s="16">
        <f t="shared" si="324"/>
        <v>4827</v>
      </c>
      <c r="S786" s="17">
        <f t="shared" si="313"/>
        <v>9.7166820087961536</v>
      </c>
      <c r="T786" s="17">
        <f t="shared" si="314"/>
        <v>10.285619310626982</v>
      </c>
      <c r="U786" s="16">
        <f t="shared" si="315"/>
        <v>8.3317991203847086E-2</v>
      </c>
      <c r="V786" s="16">
        <f t="shared" si="316"/>
        <v>1.4380689373018285E-2</v>
      </c>
      <c r="W786" s="16">
        <f t="shared" si="301"/>
        <v>1.0004096133542608E-2</v>
      </c>
      <c r="X786" s="16">
        <f t="shared" si="302"/>
        <v>2.8475515814461549E-4</v>
      </c>
      <c r="Y786" s="17">
        <f t="shared" si="317"/>
        <v>9.7193409753979925</v>
      </c>
      <c r="Z786" s="17">
        <f t="shared" si="318"/>
        <v>10.288851291687223</v>
      </c>
      <c r="AA786" s="16">
        <f t="shared" si="319"/>
        <v>8.0659024602008245E-2</v>
      </c>
      <c r="AB786" s="16">
        <f t="shared" si="320"/>
        <v>1.11487083127777E-2</v>
      </c>
      <c r="AC786" s="16">
        <f t="shared" si="303"/>
        <v>267.20398149273439</v>
      </c>
      <c r="AD786" s="17">
        <f t="shared" si="304"/>
        <v>9.7204779027487955</v>
      </c>
      <c r="AE786" s="17">
        <f t="shared" si="305"/>
        <v>10.289845198212033</v>
      </c>
      <c r="AF786" s="16">
        <f t="shared" si="321"/>
        <v>7.9522097251205182E-2</v>
      </c>
      <c r="AG786" s="16">
        <f t="shared" si="322"/>
        <v>1.0154801787967571E-2</v>
      </c>
    </row>
    <row r="787" spans="1:33" x14ac:dyDescent="0.25">
      <c r="A787" s="11" t="s">
        <v>39</v>
      </c>
      <c r="B787" s="12">
        <v>583289</v>
      </c>
      <c r="C787" s="11">
        <v>4.7</v>
      </c>
      <c r="D787" s="27">
        <v>4.5</v>
      </c>
      <c r="E787" s="27">
        <v>4.9000000000000004</v>
      </c>
      <c r="F787" s="11">
        <v>2011</v>
      </c>
      <c r="G787" s="11" t="s">
        <v>8</v>
      </c>
      <c r="H787" s="14" t="str">
        <f>VLOOKUP(A787,'Data Key'!$A$1:$B$500,2,FALSE)</f>
        <v>Washington</v>
      </c>
      <c r="I787" s="14" t="str">
        <f t="shared" si="306"/>
        <v>WA-Washington</v>
      </c>
      <c r="J787" s="15">
        <f t="shared" si="307"/>
        <v>2741</v>
      </c>
      <c r="K787" s="15">
        <f t="shared" si="308"/>
        <v>580548</v>
      </c>
      <c r="L787" s="16">
        <f t="shared" si="300"/>
        <v>1.755076276684117E-4</v>
      </c>
      <c r="M787" s="17">
        <f t="shared" si="309"/>
        <v>4.5237066554742498</v>
      </c>
      <c r="N787" s="17">
        <f t="shared" si="310"/>
        <v>4.8747219108110729</v>
      </c>
      <c r="O787" s="16">
        <f t="shared" si="311"/>
        <v>2.3706655474249771E-2</v>
      </c>
      <c r="P787" s="16">
        <f t="shared" si="312"/>
        <v>2.5278089188927488E-2</v>
      </c>
      <c r="Q787" s="16">
        <f t="shared" si="323"/>
        <v>2640</v>
      </c>
      <c r="R787" s="16">
        <f t="shared" si="324"/>
        <v>2844</v>
      </c>
      <c r="S787" s="17">
        <f t="shared" si="313"/>
        <v>4.5260582661425124</v>
      </c>
      <c r="T787" s="17">
        <f t="shared" si="314"/>
        <v>4.8757991321626157</v>
      </c>
      <c r="U787" s="16">
        <f t="shared" si="315"/>
        <v>2.6058266142512387E-2</v>
      </c>
      <c r="V787" s="16">
        <f t="shared" si="316"/>
        <v>2.4200867837384621E-2</v>
      </c>
      <c r="W787" s="16">
        <f t="shared" si="301"/>
        <v>4.7024762425513008E-3</v>
      </c>
      <c r="X787" s="16">
        <f t="shared" si="302"/>
        <v>1.7559796534907029E-4</v>
      </c>
      <c r="Y787" s="17">
        <f t="shared" si="317"/>
        <v>4.5268782772022309</v>
      </c>
      <c r="Z787" s="17">
        <f t="shared" si="318"/>
        <v>4.8780742079003714</v>
      </c>
      <c r="AA787" s="16">
        <f t="shared" si="319"/>
        <v>2.6878277202230905E-2</v>
      </c>
      <c r="AB787" s="16">
        <f t="shared" si="320"/>
        <v>2.1925792099628971E-2</v>
      </c>
      <c r="AC787" s="16">
        <f t="shared" si="303"/>
        <v>204.76078786115062</v>
      </c>
      <c r="AD787" s="17">
        <f t="shared" si="304"/>
        <v>4.5278120144154448</v>
      </c>
      <c r="AE787" s="17">
        <f t="shared" si="305"/>
        <v>4.8788548754062333</v>
      </c>
      <c r="AF787" s="16">
        <f t="shared" si="321"/>
        <v>2.7812014415444786E-2</v>
      </c>
      <c r="AG787" s="16">
        <f t="shared" si="322"/>
        <v>2.1145124593767051E-2</v>
      </c>
    </row>
    <row r="788" spans="1:33" x14ac:dyDescent="0.25">
      <c r="A788" s="11" t="s">
        <v>16</v>
      </c>
      <c r="B788" s="12">
        <v>153082</v>
      </c>
      <c r="C788" s="11">
        <v>11.8</v>
      </c>
      <c r="D788" s="27">
        <v>11.3</v>
      </c>
      <c r="E788" s="27">
        <v>12.3</v>
      </c>
      <c r="F788" s="11">
        <v>2011</v>
      </c>
      <c r="G788" s="11" t="s">
        <v>8</v>
      </c>
      <c r="H788" s="14" t="str">
        <f>VLOOKUP(A788,'Data Key'!$A$1:$B$500,2,FALSE)</f>
        <v>West Virginia</v>
      </c>
      <c r="I788" s="14" t="str">
        <f t="shared" si="306"/>
        <v>WV-West Virginia</v>
      </c>
      <c r="J788" s="15">
        <f t="shared" si="307"/>
        <v>1806</v>
      </c>
      <c r="K788" s="15">
        <f t="shared" si="308"/>
        <v>151276</v>
      </c>
      <c r="L788" s="16">
        <f t="shared" si="300"/>
        <v>5.4088606016430905E-4</v>
      </c>
      <c r="M788" s="17">
        <f t="shared" si="309"/>
        <v>11.256712612442529</v>
      </c>
      <c r="N788" s="17">
        <f t="shared" si="310"/>
        <v>12.338484732771146</v>
      </c>
      <c r="O788" s="16">
        <f t="shared" si="311"/>
        <v>4.3287387557471746E-2</v>
      </c>
      <c r="P788" s="16">
        <f t="shared" si="312"/>
        <v>3.8484732771145502E-2</v>
      </c>
      <c r="Q788" s="16">
        <f t="shared" si="323"/>
        <v>1724</v>
      </c>
      <c r="R788" s="16">
        <f t="shared" si="324"/>
        <v>1890</v>
      </c>
      <c r="S788" s="17">
        <f t="shared" si="313"/>
        <v>11.261938046275851</v>
      </c>
      <c r="T788" s="17">
        <f t="shared" si="314"/>
        <v>12.346324192262971</v>
      </c>
      <c r="U788" s="16">
        <f t="shared" si="315"/>
        <v>3.8061953724149333E-2</v>
      </c>
      <c r="V788" s="16">
        <f t="shared" si="316"/>
        <v>4.6324192262970243E-2</v>
      </c>
      <c r="W788" s="16">
        <f t="shared" si="301"/>
        <v>1.1809849377198402E-2</v>
      </c>
      <c r="X788" s="16">
        <f t="shared" si="302"/>
        <v>5.4129531383069734E-4</v>
      </c>
      <c r="Y788" s="17">
        <f t="shared" si="317"/>
        <v>11.268554063367704</v>
      </c>
      <c r="Z788" s="17">
        <f t="shared" si="318"/>
        <v>12.3511446910291</v>
      </c>
      <c r="AA788" s="16">
        <f t="shared" si="319"/>
        <v>3.1445936632296778E-2</v>
      </c>
      <c r="AB788" s="16">
        <f t="shared" si="320"/>
        <v>5.1144691029099576E-2</v>
      </c>
      <c r="AC788" s="16">
        <f t="shared" si="303"/>
        <v>165.62174392197483</v>
      </c>
      <c r="AD788" s="17">
        <f t="shared" si="304"/>
        <v>11.272171488919438</v>
      </c>
      <c r="AE788" s="17">
        <f t="shared" si="305"/>
        <v>12.354059548218027</v>
      </c>
      <c r="AF788" s="16">
        <f t="shared" si="321"/>
        <v>2.7828511080562279E-2</v>
      </c>
      <c r="AG788" s="16">
        <f t="shared" si="322"/>
        <v>5.4059548218026166E-2</v>
      </c>
    </row>
    <row r="789" spans="1:33" x14ac:dyDescent="0.25">
      <c r="A789" s="11" t="s">
        <v>24</v>
      </c>
      <c r="B789" s="12">
        <v>408449</v>
      </c>
      <c r="C789" s="11">
        <v>6.5</v>
      </c>
      <c r="D789" s="27">
        <v>6.3</v>
      </c>
      <c r="E789" s="27">
        <v>6.8</v>
      </c>
      <c r="F789" s="11">
        <v>2011</v>
      </c>
      <c r="G789" s="11" t="s">
        <v>8</v>
      </c>
      <c r="H789" s="14" t="str">
        <f>VLOOKUP(A789,'Data Key'!$A$1:$B$500,2,FALSE)</f>
        <v>Wisconsin</v>
      </c>
      <c r="I789" s="14" t="str">
        <f t="shared" si="306"/>
        <v>WI-Wisconsin</v>
      </c>
      <c r="J789" s="15">
        <f t="shared" si="307"/>
        <v>2655</v>
      </c>
      <c r="K789" s="15">
        <f t="shared" si="308"/>
        <v>405794</v>
      </c>
      <c r="L789" s="16">
        <f t="shared" si="300"/>
        <v>2.4644863025623915E-4</v>
      </c>
      <c r="M789" s="17">
        <f t="shared" si="309"/>
        <v>6.2537509050590634</v>
      </c>
      <c r="N789" s="17">
        <f t="shared" si="310"/>
        <v>6.7466481655715418</v>
      </c>
      <c r="O789" s="16">
        <f t="shared" si="311"/>
        <v>4.624909494093643E-2</v>
      </c>
      <c r="P789" s="16">
        <f t="shared" si="312"/>
        <v>5.3351834428458034E-2</v>
      </c>
      <c r="Q789" s="16">
        <f t="shared" si="323"/>
        <v>2555</v>
      </c>
      <c r="R789" s="16">
        <f t="shared" si="324"/>
        <v>2756</v>
      </c>
      <c r="S789" s="17">
        <f t="shared" si="313"/>
        <v>6.2553709275821463</v>
      </c>
      <c r="T789" s="17">
        <f t="shared" si="314"/>
        <v>6.7474764291257907</v>
      </c>
      <c r="U789" s="16">
        <f t="shared" si="315"/>
        <v>4.4629072417853521E-2</v>
      </c>
      <c r="V789" s="16">
        <f t="shared" si="316"/>
        <v>5.2523570874209113E-2</v>
      </c>
      <c r="W789" s="16">
        <f t="shared" si="301"/>
        <v>6.504840852424849E-3</v>
      </c>
      <c r="X789" s="16">
        <f t="shared" si="302"/>
        <v>2.4657854934297363E-4</v>
      </c>
      <c r="Y789" s="17">
        <f t="shared" si="317"/>
        <v>6.2582623030818754</v>
      </c>
      <c r="Z789" s="17">
        <f t="shared" si="318"/>
        <v>6.7514194017678228</v>
      </c>
      <c r="AA789" s="16">
        <f t="shared" si="319"/>
        <v>4.1737696918124456E-2</v>
      </c>
      <c r="AB789" s="16">
        <f t="shared" si="320"/>
        <v>4.8580598232176975E-2</v>
      </c>
      <c r="AC789" s="16">
        <f t="shared" si="303"/>
        <v>201.34120887910163</v>
      </c>
      <c r="AD789" s="17">
        <f t="shared" si="304"/>
        <v>6.2595968627349166</v>
      </c>
      <c r="AE789" s="17">
        <f t="shared" si="305"/>
        <v>6.7525331051662247</v>
      </c>
      <c r="AF789" s="16">
        <f t="shared" si="321"/>
        <v>4.0403137265083267E-2</v>
      </c>
      <c r="AG789" s="16">
        <f t="shared" si="322"/>
        <v>4.7466894833775086E-2</v>
      </c>
    </row>
    <row r="790" spans="1:33" x14ac:dyDescent="0.25">
      <c r="A790" s="11" t="s">
        <v>40</v>
      </c>
      <c r="B790" s="12">
        <v>40181</v>
      </c>
      <c r="C790" s="11">
        <v>8.6999999999999993</v>
      </c>
      <c r="D790" s="27">
        <v>7.8</v>
      </c>
      <c r="E790" s="27">
        <v>9.6</v>
      </c>
      <c r="F790" s="11">
        <v>2011</v>
      </c>
      <c r="G790" s="11" t="s">
        <v>8</v>
      </c>
      <c r="H790" s="14" t="str">
        <f>VLOOKUP(A790,'Data Key'!$A$1:$B$500,2,FALSE)</f>
        <v>Wyoming</v>
      </c>
      <c r="I790" s="14" t="str">
        <f t="shared" si="306"/>
        <v>WY-Wyoming</v>
      </c>
      <c r="J790" s="15">
        <f t="shared" si="307"/>
        <v>350</v>
      </c>
      <c r="K790" s="15">
        <f t="shared" si="308"/>
        <v>39831</v>
      </c>
      <c r="L790" s="16">
        <f t="shared" si="300"/>
        <v>9.0857672369869431E-4</v>
      </c>
      <c r="M790" s="17">
        <f t="shared" si="309"/>
        <v>7.8020078809652018</v>
      </c>
      <c r="N790" s="17">
        <f t="shared" si="310"/>
        <v>9.6191613283625905</v>
      </c>
      <c r="O790" s="16">
        <f t="shared" si="311"/>
        <v>2.0078809652019913E-3</v>
      </c>
      <c r="P790" s="16">
        <f t="shared" si="312"/>
        <v>1.9161328362590879E-2</v>
      </c>
      <c r="Q790" s="16">
        <f t="shared" si="323"/>
        <v>314</v>
      </c>
      <c r="R790" s="16">
        <f t="shared" si="324"/>
        <v>387</v>
      </c>
      <c r="S790" s="17">
        <f t="shared" si="313"/>
        <v>7.8146387596127527</v>
      </c>
      <c r="T790" s="17">
        <f t="shared" si="314"/>
        <v>9.6314178342997927</v>
      </c>
      <c r="U790" s="16">
        <f t="shared" si="315"/>
        <v>1.463875961275285E-2</v>
      </c>
      <c r="V790" s="16">
        <f t="shared" si="316"/>
        <v>3.1417834299793057E-2</v>
      </c>
      <c r="W790" s="16">
        <f t="shared" si="301"/>
        <v>8.7575492806404847E-3</v>
      </c>
      <c r="X790" s="16">
        <f t="shared" si="302"/>
        <v>9.1216728625960724E-4</v>
      </c>
      <c r="Y790" s="17">
        <f t="shared" si="317"/>
        <v>7.8453819943808778</v>
      </c>
      <c r="Z790" s="17">
        <f t="shared" si="318"/>
        <v>9.6697165669000906</v>
      </c>
      <c r="AA790" s="16">
        <f t="shared" si="319"/>
        <v>4.5381994380877977E-2</v>
      </c>
      <c r="AB790" s="16">
        <f t="shared" si="320"/>
        <v>6.9716566900090982E-2</v>
      </c>
      <c r="AC790" s="16">
        <f t="shared" si="303"/>
        <v>73.064383211778889</v>
      </c>
      <c r="AD790" s="17">
        <f t="shared" si="304"/>
        <v>7.8608879949959114</v>
      </c>
      <c r="AE790" s="17">
        <f t="shared" si="305"/>
        <v>9.6790955717671547</v>
      </c>
      <c r="AF790" s="16">
        <f t="shared" si="321"/>
        <v>6.0887994995911576E-2</v>
      </c>
      <c r="AG790" s="16">
        <f t="shared" si="322"/>
        <v>7.9095571767155093E-2</v>
      </c>
    </row>
    <row r="791" spans="1:33" x14ac:dyDescent="0.25">
      <c r="A791" s="11" t="s">
        <v>17</v>
      </c>
      <c r="B791" s="12">
        <v>429550</v>
      </c>
      <c r="C791" s="11">
        <v>15.5</v>
      </c>
      <c r="D791" s="27">
        <v>15.1</v>
      </c>
      <c r="E791" s="27">
        <v>15.8</v>
      </c>
      <c r="F791" s="11">
        <v>2012</v>
      </c>
      <c r="G791" s="11" t="s">
        <v>8</v>
      </c>
      <c r="H791" s="14" t="str">
        <f>VLOOKUP(A791,'Data Key'!$A$1:$B$500,2,FALSE)</f>
        <v>Alabama</v>
      </c>
      <c r="I791" s="14" t="str">
        <f t="shared" si="306"/>
        <v>AL-Alabama</v>
      </c>
      <c r="J791" s="15">
        <f t="shared" si="307"/>
        <v>6658</v>
      </c>
      <c r="K791" s="15">
        <f t="shared" si="308"/>
        <v>422892</v>
      </c>
      <c r="L791" s="16">
        <f t="shared" si="300"/>
        <v>3.6941466848045056E-4</v>
      </c>
      <c r="M791" s="17">
        <f t="shared" si="309"/>
        <v>15.130527131077226</v>
      </c>
      <c r="N791" s="17">
        <f t="shared" si="310"/>
        <v>15.869356468038127</v>
      </c>
      <c r="O791" s="16">
        <f t="shared" si="311"/>
        <v>3.0527131077226599E-2</v>
      </c>
      <c r="P791" s="16">
        <f t="shared" si="312"/>
        <v>6.9356468038126451E-2</v>
      </c>
      <c r="Q791" s="16">
        <f t="shared" si="323"/>
        <v>6500</v>
      </c>
      <c r="R791" s="16">
        <f t="shared" si="324"/>
        <v>6817</v>
      </c>
      <c r="S791" s="17">
        <f t="shared" si="313"/>
        <v>15.132115004074031</v>
      </c>
      <c r="T791" s="17">
        <f t="shared" si="314"/>
        <v>15.870096612734256</v>
      </c>
      <c r="U791" s="16">
        <f t="shared" si="315"/>
        <v>3.2115004074031006E-2</v>
      </c>
      <c r="V791" s="16">
        <f t="shared" si="316"/>
        <v>7.0096612734255714E-2</v>
      </c>
      <c r="W791" s="16">
        <f t="shared" si="301"/>
        <v>1.5504274637126723E-2</v>
      </c>
      <c r="X791" s="16">
        <f t="shared" si="302"/>
        <v>3.6948923775394595E-4</v>
      </c>
      <c r="Y791" s="17">
        <f t="shared" si="317"/>
        <v>15.134785399372777</v>
      </c>
      <c r="Z791" s="17">
        <f t="shared" si="318"/>
        <v>15.873763874880671</v>
      </c>
      <c r="AA791" s="16">
        <f t="shared" si="319"/>
        <v>3.4785399372777803E-2</v>
      </c>
      <c r="AB791" s="16">
        <f t="shared" si="320"/>
        <v>7.3763874880670599E-2</v>
      </c>
      <c r="AC791" s="16">
        <f t="shared" si="303"/>
        <v>317.37566144941979</v>
      </c>
      <c r="AD791" s="17">
        <f t="shared" si="304"/>
        <v>15.136013861742935</v>
      </c>
      <c r="AE791" s="17">
        <f t="shared" si="305"/>
        <v>15.874863409384208</v>
      </c>
      <c r="AF791" s="16">
        <f t="shared" si="321"/>
        <v>3.6013861742935305E-2</v>
      </c>
      <c r="AG791" s="16">
        <f t="shared" si="322"/>
        <v>7.4863409384207102E-2</v>
      </c>
    </row>
    <row r="792" spans="1:33" x14ac:dyDescent="0.25">
      <c r="A792" s="11" t="s">
        <v>41</v>
      </c>
      <c r="B792" s="12">
        <v>66294</v>
      </c>
      <c r="C792" s="11">
        <v>11.4</v>
      </c>
      <c r="D792" s="27">
        <v>10.6</v>
      </c>
      <c r="E792" s="27">
        <v>12.2</v>
      </c>
      <c r="F792" s="11">
        <v>2012</v>
      </c>
      <c r="G792" s="11" t="s">
        <v>8</v>
      </c>
      <c r="H792" s="14" t="str">
        <f>VLOOKUP(A792,'Data Key'!$A$1:$B$500,2,FALSE)</f>
        <v>Alaska</v>
      </c>
      <c r="I792" s="14" t="str">
        <f t="shared" si="306"/>
        <v>AK-Alaska</v>
      </c>
      <c r="J792" s="15">
        <f t="shared" si="307"/>
        <v>756</v>
      </c>
      <c r="K792" s="15">
        <f t="shared" si="308"/>
        <v>65538</v>
      </c>
      <c r="L792" s="16">
        <f t="shared" si="300"/>
        <v>8.0824726715892194E-4</v>
      </c>
      <c r="M792" s="17">
        <f t="shared" si="309"/>
        <v>10.595499678266004</v>
      </c>
      <c r="N792" s="17">
        <f t="shared" si="310"/>
        <v>12.211994212583846</v>
      </c>
      <c r="O792" s="16">
        <f t="shared" si="311"/>
        <v>4.5003217339960599E-3</v>
      </c>
      <c r="P792" s="16">
        <f t="shared" si="312"/>
        <v>1.199421258384703E-2</v>
      </c>
      <c r="Q792" s="16">
        <f t="shared" si="323"/>
        <v>703</v>
      </c>
      <c r="R792" s="16">
        <f t="shared" si="324"/>
        <v>810</v>
      </c>
      <c r="S792" s="17">
        <f t="shared" si="313"/>
        <v>10.60427791353667</v>
      </c>
      <c r="T792" s="17">
        <f t="shared" si="314"/>
        <v>12.218300298669563</v>
      </c>
      <c r="U792" s="16">
        <f t="shared" si="315"/>
        <v>4.2779135366703969E-3</v>
      </c>
      <c r="V792" s="16">
        <f t="shared" si="316"/>
        <v>1.830029866956373E-2</v>
      </c>
      <c r="W792" s="16">
        <f t="shared" si="301"/>
        <v>1.1432057405384929E-2</v>
      </c>
      <c r="X792" s="16">
        <f t="shared" si="302"/>
        <v>8.0970988649748646E-4</v>
      </c>
      <c r="Y792" s="17">
        <f t="shared" si="317"/>
        <v>10.622347518887443</v>
      </c>
      <c r="Z792" s="17">
        <f t="shared" si="318"/>
        <v>12.241767291882416</v>
      </c>
      <c r="AA792" s="16">
        <f t="shared" si="319"/>
        <v>2.234751888744313E-2</v>
      </c>
      <c r="AB792" s="16">
        <f t="shared" si="320"/>
        <v>4.1767291882417013E-2</v>
      </c>
      <c r="AC792" s="16">
        <f t="shared" si="303"/>
        <v>107.19770562236715</v>
      </c>
      <c r="AD792" s="17">
        <f t="shared" si="304"/>
        <v>10.631143655513229</v>
      </c>
      <c r="AE792" s="17">
        <f t="shared" si="305"/>
        <v>12.248054602590598</v>
      </c>
      <c r="AF792" s="16">
        <f t="shared" si="321"/>
        <v>3.1143655513229618E-2</v>
      </c>
      <c r="AG792" s="16">
        <f t="shared" si="322"/>
        <v>4.805460259059835E-2</v>
      </c>
    </row>
    <row r="793" spans="1:33" x14ac:dyDescent="0.25">
      <c r="A793" s="11" t="s">
        <v>11</v>
      </c>
      <c r="B793" s="12">
        <v>616380</v>
      </c>
      <c r="C793" s="11">
        <v>12.5</v>
      </c>
      <c r="D793" s="27">
        <v>12.3</v>
      </c>
      <c r="E793" s="27">
        <v>12.8</v>
      </c>
      <c r="F793" s="11">
        <v>2012</v>
      </c>
      <c r="G793" s="11" t="s">
        <v>8</v>
      </c>
      <c r="H793" s="14" t="str">
        <f>VLOOKUP(A793,'Data Key'!$A$1:$B$500,2,FALSE)</f>
        <v>Arizona</v>
      </c>
      <c r="I793" s="14" t="str">
        <f t="shared" si="306"/>
        <v>AZ-Arizona</v>
      </c>
      <c r="J793" s="15">
        <f t="shared" si="307"/>
        <v>7705</v>
      </c>
      <c r="K793" s="15">
        <f t="shared" si="308"/>
        <v>608675</v>
      </c>
      <c r="L793" s="16">
        <f t="shared" si="300"/>
        <v>2.7736671119405468E-4</v>
      </c>
      <c r="M793" s="17">
        <f t="shared" si="309"/>
        <v>12.223038882757729</v>
      </c>
      <c r="N793" s="17">
        <f t="shared" si="310"/>
        <v>12.777772305145836</v>
      </c>
      <c r="O793" s="16">
        <f t="shared" si="311"/>
        <v>7.6961117242271726E-2</v>
      </c>
      <c r="P793" s="16">
        <f t="shared" si="312"/>
        <v>2.2227694854164426E-2</v>
      </c>
      <c r="Q793" s="16">
        <f t="shared" si="323"/>
        <v>7534</v>
      </c>
      <c r="R793" s="16">
        <f t="shared" si="324"/>
        <v>7876</v>
      </c>
      <c r="S793" s="17">
        <f t="shared" si="313"/>
        <v>12.222979330932217</v>
      </c>
      <c r="T793" s="17">
        <f t="shared" si="314"/>
        <v>12.777831856971348</v>
      </c>
      <c r="U793" s="16">
        <f t="shared" si="315"/>
        <v>7.7020669067783487E-2</v>
      </c>
      <c r="V793" s="16">
        <f t="shared" si="316"/>
        <v>2.2168143028652665E-2</v>
      </c>
      <c r="W793" s="16">
        <f t="shared" si="301"/>
        <v>1.2503443813793145E-2</v>
      </c>
      <c r="X793" s="16">
        <f t="shared" si="302"/>
        <v>2.7741576232088262E-4</v>
      </c>
      <c r="Y793" s="17">
        <f t="shared" si="317"/>
        <v>12.226028051472262</v>
      </c>
      <c r="Z793" s="17">
        <f t="shared" si="318"/>
        <v>12.780859576114029</v>
      </c>
      <c r="AA793" s="16">
        <f t="shared" si="319"/>
        <v>7.3971948527738363E-2</v>
      </c>
      <c r="AB793" s="16">
        <f t="shared" si="320"/>
        <v>1.9140423885971813E-2</v>
      </c>
      <c r="AC793" s="16">
        <f t="shared" si="303"/>
        <v>341.93721175750659</v>
      </c>
      <c r="AD793" s="17">
        <f t="shared" si="304"/>
        <v>12.226881395357097</v>
      </c>
      <c r="AE793" s="17">
        <f t="shared" si="305"/>
        <v>12.781628597925272</v>
      </c>
      <c r="AF793" s="16">
        <f t="shared" si="321"/>
        <v>7.3118604642903762E-2</v>
      </c>
      <c r="AG793" s="16">
        <f t="shared" si="322"/>
        <v>1.8371402074729204E-2</v>
      </c>
    </row>
    <row r="794" spans="1:33" x14ac:dyDescent="0.25">
      <c r="A794" s="11" t="s">
        <v>18</v>
      </c>
      <c r="B794" s="12">
        <v>355606</v>
      </c>
      <c r="C794" s="11">
        <v>7.4</v>
      </c>
      <c r="D794" s="27">
        <v>7.1</v>
      </c>
      <c r="E794" s="27">
        <v>7.7</v>
      </c>
      <c r="F794" s="11">
        <v>2012</v>
      </c>
      <c r="G794" s="11" t="s">
        <v>8</v>
      </c>
      <c r="H794" s="14" t="str">
        <f>VLOOKUP(A794,'Data Key'!$A$1:$B$500,2,FALSE)</f>
        <v>Arkansas</v>
      </c>
      <c r="I794" s="14" t="str">
        <f t="shared" si="306"/>
        <v>AR-Arkansas</v>
      </c>
      <c r="J794" s="15">
        <f t="shared" si="307"/>
        <v>2631</v>
      </c>
      <c r="K794" s="15">
        <f t="shared" si="308"/>
        <v>352975</v>
      </c>
      <c r="L794" s="16">
        <f t="shared" si="300"/>
        <v>2.8166109831747314E-4</v>
      </c>
      <c r="M794" s="17">
        <f t="shared" si="309"/>
        <v>7.1169767199420617</v>
      </c>
      <c r="N794" s="17">
        <f t="shared" si="310"/>
        <v>7.6802989165770077</v>
      </c>
      <c r="O794" s="16">
        <f t="shared" si="311"/>
        <v>1.6976719942062068E-2</v>
      </c>
      <c r="P794" s="16">
        <f t="shared" si="312"/>
        <v>1.9701083422992482E-2</v>
      </c>
      <c r="Q794" s="16">
        <f t="shared" si="323"/>
        <v>2532</v>
      </c>
      <c r="R794" s="16">
        <f t="shared" si="324"/>
        <v>2732</v>
      </c>
      <c r="S794" s="17">
        <f t="shared" si="313"/>
        <v>7.1202398159761087</v>
      </c>
      <c r="T794" s="17">
        <f t="shared" si="314"/>
        <v>7.6826600226092925</v>
      </c>
      <c r="U794" s="16">
        <f t="shared" si="315"/>
        <v>2.0239815976109021E-2</v>
      </c>
      <c r="V794" s="16">
        <f t="shared" si="316"/>
        <v>1.7339977390707695E-2</v>
      </c>
      <c r="W794" s="16">
        <f t="shared" si="301"/>
        <v>7.4039591216297565E-3</v>
      </c>
      <c r="X794" s="16">
        <f t="shared" si="302"/>
        <v>2.8181033551956717E-4</v>
      </c>
      <c r="Y794" s="17">
        <f t="shared" si="317"/>
        <v>7.1221487861101895</v>
      </c>
      <c r="Z794" s="17">
        <f t="shared" si="318"/>
        <v>7.6857694571493242</v>
      </c>
      <c r="AA794" s="16">
        <f t="shared" si="319"/>
        <v>2.2148786110189889E-2</v>
      </c>
      <c r="AB794" s="16">
        <f t="shared" si="320"/>
        <v>1.4230542850675931E-2</v>
      </c>
      <c r="AC794" s="16">
        <f t="shared" si="303"/>
        <v>200.33869239072902</v>
      </c>
      <c r="AD794" s="17">
        <f t="shared" si="304"/>
        <v>7.1236818779334348</v>
      </c>
      <c r="AE794" s="17">
        <f t="shared" si="305"/>
        <v>7.6870484359816551</v>
      </c>
      <c r="AF794" s="16">
        <f t="shared" si="321"/>
        <v>2.3681877933435125E-2</v>
      </c>
      <c r="AG794" s="16">
        <f t="shared" si="322"/>
        <v>1.2951564018345074E-2</v>
      </c>
    </row>
    <row r="795" spans="1:33" x14ac:dyDescent="0.25">
      <c r="A795" s="11" t="s">
        <v>42</v>
      </c>
      <c r="B795" s="12">
        <v>3358697</v>
      </c>
      <c r="C795" s="11">
        <v>6.8</v>
      </c>
      <c r="D795" s="27">
        <v>6.7</v>
      </c>
      <c r="E795" s="27">
        <v>6.9</v>
      </c>
      <c r="F795" s="11">
        <v>2012</v>
      </c>
      <c r="G795" s="11" t="s">
        <v>8</v>
      </c>
      <c r="H795" s="14" t="str">
        <f>VLOOKUP(A795,'Data Key'!$A$1:$B$500,2,FALSE)</f>
        <v>California</v>
      </c>
      <c r="I795" s="14" t="str">
        <f t="shared" si="306"/>
        <v>CA-California</v>
      </c>
      <c r="J795" s="15">
        <f t="shared" si="307"/>
        <v>22839</v>
      </c>
      <c r="K795" s="15">
        <f t="shared" si="308"/>
        <v>3335858</v>
      </c>
      <c r="L795" s="16">
        <f t="shared" si="300"/>
        <v>8.788892883454088E-5</v>
      </c>
      <c r="M795" s="17">
        <f t="shared" si="309"/>
        <v>6.7120695074280929</v>
      </c>
      <c r="N795" s="17">
        <f t="shared" si="310"/>
        <v>6.8878473650971745</v>
      </c>
      <c r="O795" s="16">
        <f t="shared" si="311"/>
        <v>1.2069507428092763E-2</v>
      </c>
      <c r="P795" s="16">
        <f t="shared" si="312"/>
        <v>1.215263490282581E-2</v>
      </c>
      <c r="Q795" s="16">
        <f t="shared" si="323"/>
        <v>22544</v>
      </c>
      <c r="R795" s="16">
        <f t="shared" si="324"/>
        <v>23135</v>
      </c>
      <c r="S795" s="17">
        <f t="shared" si="313"/>
        <v>6.7121267562986482</v>
      </c>
      <c r="T795" s="17">
        <f t="shared" si="314"/>
        <v>6.8880878507349728</v>
      </c>
      <c r="U795" s="16">
        <f t="shared" si="315"/>
        <v>1.2126756298648012E-2</v>
      </c>
      <c r="V795" s="16">
        <f t="shared" si="316"/>
        <v>1.1912149265027594E-2</v>
      </c>
      <c r="W795" s="16">
        <f t="shared" si="301"/>
        <v>6.800522525694669E-3</v>
      </c>
      <c r="X795" s="16">
        <f t="shared" si="302"/>
        <v>8.7894309067907303E-5</v>
      </c>
      <c r="Y795" s="17">
        <f t="shared" si="317"/>
        <v>6.7126282166267615</v>
      </c>
      <c r="Z795" s="17">
        <f t="shared" si="318"/>
        <v>6.8884168347625767</v>
      </c>
      <c r="AA795" s="16">
        <f t="shared" si="319"/>
        <v>1.2628216626761279E-2</v>
      </c>
      <c r="AB795" s="16">
        <f t="shared" si="320"/>
        <v>1.1583165237423643E-2</v>
      </c>
      <c r="AC795" s="16">
        <f t="shared" si="303"/>
        <v>590.3906425936068</v>
      </c>
      <c r="AD795" s="17">
        <f t="shared" si="304"/>
        <v>6.7127816594468701</v>
      </c>
      <c r="AE795" s="17">
        <f t="shared" si="305"/>
        <v>6.8885611261102895</v>
      </c>
      <c r="AF795" s="16">
        <f t="shared" si="321"/>
        <v>1.2781659446869931E-2</v>
      </c>
      <c r="AG795" s="16">
        <f t="shared" si="322"/>
        <v>1.1438873889710877E-2</v>
      </c>
    </row>
    <row r="796" spans="1:33" x14ac:dyDescent="0.25">
      <c r="A796" s="11" t="s">
        <v>19</v>
      </c>
      <c r="B796" s="12">
        <v>337541</v>
      </c>
      <c r="C796" s="11">
        <v>4.4000000000000004</v>
      </c>
      <c r="D796" s="27">
        <v>4.2</v>
      </c>
      <c r="E796" s="27">
        <v>4.5999999999999996</v>
      </c>
      <c r="F796" s="11">
        <v>2012</v>
      </c>
      <c r="G796" s="11" t="s">
        <v>8</v>
      </c>
      <c r="H796" s="14" t="str">
        <f>VLOOKUP(A796,'Data Key'!$A$1:$B$500,2,FALSE)</f>
        <v>Colorado</v>
      </c>
      <c r="I796" s="14" t="str">
        <f t="shared" si="306"/>
        <v>CO-Colorado</v>
      </c>
      <c r="J796" s="15">
        <f t="shared" si="307"/>
        <v>1485</v>
      </c>
      <c r="K796" s="15">
        <f t="shared" si="308"/>
        <v>336056</v>
      </c>
      <c r="L796" s="16">
        <f t="shared" si="300"/>
        <v>2.2326844398693681E-4</v>
      </c>
      <c r="M796" s="17">
        <f t="shared" si="309"/>
        <v>4.1761971024207591</v>
      </c>
      <c r="N796" s="17">
        <f t="shared" si="310"/>
        <v>4.6227339903946332</v>
      </c>
      <c r="O796" s="16">
        <f t="shared" si="311"/>
        <v>2.3802897579241034E-2</v>
      </c>
      <c r="P796" s="16">
        <f t="shared" si="312"/>
        <v>2.273399039463353E-2</v>
      </c>
      <c r="Q796" s="16">
        <f t="shared" si="323"/>
        <v>1410</v>
      </c>
      <c r="R796" s="16">
        <f t="shared" si="324"/>
        <v>1561</v>
      </c>
      <c r="S796" s="17">
        <f t="shared" si="313"/>
        <v>4.1772703167911454</v>
      </c>
      <c r="T796" s="17">
        <f t="shared" si="314"/>
        <v>4.6246233790857998</v>
      </c>
      <c r="U796" s="16">
        <f t="shared" si="315"/>
        <v>2.2729683208854823E-2</v>
      </c>
      <c r="V796" s="16">
        <f t="shared" si="316"/>
        <v>2.4623379085800146E-2</v>
      </c>
      <c r="W796" s="16">
        <f t="shared" si="301"/>
        <v>4.4051057719741412E-3</v>
      </c>
      <c r="X796" s="16">
        <f t="shared" si="302"/>
        <v>2.2348079586154609E-4</v>
      </c>
      <c r="Y796" s="17">
        <f t="shared" si="317"/>
        <v>4.1816249761125954</v>
      </c>
      <c r="Z796" s="17">
        <f t="shared" si="318"/>
        <v>4.6285865678356872</v>
      </c>
      <c r="AA796" s="16">
        <f t="shared" si="319"/>
        <v>1.8375023887404751E-2</v>
      </c>
      <c r="AB796" s="16">
        <f t="shared" si="320"/>
        <v>2.8586567835687582E-2</v>
      </c>
      <c r="AC796" s="16">
        <f t="shared" si="303"/>
        <v>150.748196343443</v>
      </c>
      <c r="AD796" s="17">
        <f t="shared" si="304"/>
        <v>4.183286063966972</v>
      </c>
      <c r="AE796" s="17">
        <f t="shared" si="305"/>
        <v>4.6298880493266967</v>
      </c>
      <c r="AF796" s="16">
        <f t="shared" si="321"/>
        <v>1.6713936033028176E-2</v>
      </c>
      <c r="AG796" s="16">
        <f t="shared" si="322"/>
        <v>2.9888049326697086E-2</v>
      </c>
    </row>
    <row r="797" spans="1:33" x14ac:dyDescent="0.25">
      <c r="A797" s="11" t="s">
        <v>31</v>
      </c>
      <c r="B797" s="12">
        <v>239389</v>
      </c>
      <c r="C797" s="11">
        <v>8.9</v>
      </c>
      <c r="D797" s="27">
        <v>8.6</v>
      </c>
      <c r="E797" s="27">
        <v>9.3000000000000007</v>
      </c>
      <c r="F797" s="11">
        <v>2012</v>
      </c>
      <c r="G797" s="11" t="s">
        <v>8</v>
      </c>
      <c r="H797" s="14" t="str">
        <f>VLOOKUP(A797,'Data Key'!$A$1:$B$500,2,FALSE)</f>
        <v>Connecticut</v>
      </c>
      <c r="I797" s="14" t="str">
        <f t="shared" si="306"/>
        <v>CT-Connecticut</v>
      </c>
      <c r="J797" s="15">
        <f t="shared" si="307"/>
        <v>2131</v>
      </c>
      <c r="K797" s="15">
        <f t="shared" si="308"/>
        <v>237258</v>
      </c>
      <c r="L797" s="16">
        <f t="shared" si="300"/>
        <v>3.7626512153700434E-4</v>
      </c>
      <c r="M797" s="17">
        <f t="shared" si="309"/>
        <v>8.5255641187371936</v>
      </c>
      <c r="N797" s="17">
        <f t="shared" si="310"/>
        <v>9.2780943618112026</v>
      </c>
      <c r="O797" s="16">
        <f t="shared" si="311"/>
        <v>7.4435881262806092E-2</v>
      </c>
      <c r="P797" s="16">
        <f t="shared" si="312"/>
        <v>2.1905638188798093E-2</v>
      </c>
      <c r="Q797" s="16">
        <f t="shared" si="323"/>
        <v>2041</v>
      </c>
      <c r="R797" s="16">
        <f t="shared" si="324"/>
        <v>2221</v>
      </c>
      <c r="S797" s="17">
        <f t="shared" si="313"/>
        <v>8.5258721160955595</v>
      </c>
      <c r="T797" s="17">
        <f t="shared" si="314"/>
        <v>9.2777863644528367</v>
      </c>
      <c r="U797" s="16">
        <f t="shared" si="315"/>
        <v>7.4127883904440139E-2</v>
      </c>
      <c r="V797" s="16">
        <f t="shared" si="316"/>
        <v>2.2213635547164046E-2</v>
      </c>
      <c r="W797" s="16">
        <f t="shared" si="301"/>
        <v>8.9097097323908182E-3</v>
      </c>
      <c r="X797" s="16">
        <f t="shared" si="302"/>
        <v>3.7650959263842496E-4</v>
      </c>
      <c r="Y797" s="17">
        <f t="shared" si="317"/>
        <v>8.5332001397523936</v>
      </c>
      <c r="Z797" s="17">
        <f t="shared" si="318"/>
        <v>9.2862193250292435</v>
      </c>
      <c r="AA797" s="16">
        <f t="shared" si="319"/>
        <v>6.6799860247606091E-2</v>
      </c>
      <c r="AB797" s="16">
        <f t="shared" si="320"/>
        <v>1.378067497075719E-2</v>
      </c>
      <c r="AC797" s="16">
        <f t="shared" si="303"/>
        <v>180.16747445279842</v>
      </c>
      <c r="AD797" s="17">
        <f t="shared" si="304"/>
        <v>8.5354974682291562</v>
      </c>
      <c r="AE797" s="17">
        <f t="shared" si="305"/>
        <v>9.2880992309004515</v>
      </c>
      <c r="AF797" s="16">
        <f t="shared" si="321"/>
        <v>6.4502531770843419E-2</v>
      </c>
      <c r="AG797" s="16">
        <f t="shared" si="322"/>
        <v>1.190076909954918E-2</v>
      </c>
    </row>
    <row r="798" spans="1:33" x14ac:dyDescent="0.25">
      <c r="A798" s="11" t="s">
        <v>43</v>
      </c>
      <c r="B798" s="12">
        <v>76828</v>
      </c>
      <c r="C798" s="11">
        <v>10</v>
      </c>
      <c r="D798" s="27">
        <v>9.4</v>
      </c>
      <c r="E798" s="27">
        <v>10.8</v>
      </c>
      <c r="F798" s="11">
        <v>2012</v>
      </c>
      <c r="G798" s="11" t="s">
        <v>8</v>
      </c>
      <c r="H798" s="14" t="str">
        <f>VLOOKUP(A798,'Data Key'!$A$1:$B$500,2,FALSE)</f>
        <v>Delaware</v>
      </c>
      <c r="I798" s="14" t="str">
        <f t="shared" si="306"/>
        <v>DE-Delaware</v>
      </c>
      <c r="J798" s="15">
        <f t="shared" si="307"/>
        <v>768</v>
      </c>
      <c r="K798" s="15">
        <f t="shared" si="308"/>
        <v>76060</v>
      </c>
      <c r="L798" s="16">
        <f t="shared" si="300"/>
        <v>7.0344082584629559E-4</v>
      </c>
      <c r="M798" s="17">
        <f t="shared" si="309"/>
        <v>9.2929146695460094</v>
      </c>
      <c r="N798" s="17">
        <f t="shared" si="310"/>
        <v>10.699796321238601</v>
      </c>
      <c r="O798" s="16">
        <f t="shared" si="311"/>
        <v>0.10708533045399093</v>
      </c>
      <c r="P798" s="16">
        <f t="shared" si="312"/>
        <v>0.10020367876139957</v>
      </c>
      <c r="Q798" s="16">
        <f t="shared" si="323"/>
        <v>715</v>
      </c>
      <c r="R798" s="16">
        <f t="shared" si="324"/>
        <v>823</v>
      </c>
      <c r="S798" s="17">
        <f t="shared" si="313"/>
        <v>9.3065028375071588</v>
      </c>
      <c r="T798" s="17">
        <f t="shared" si="314"/>
        <v>10.712240329046702</v>
      </c>
      <c r="U798" s="16">
        <f t="shared" si="315"/>
        <v>9.3497162492841568E-2</v>
      </c>
      <c r="V798" s="16">
        <f t="shared" si="316"/>
        <v>8.7759670953298397E-2</v>
      </c>
      <c r="W798" s="16">
        <f t="shared" si="301"/>
        <v>1.0020854827786458E-2</v>
      </c>
      <c r="X798" s="16">
        <f t="shared" si="302"/>
        <v>7.0470193465823033E-4</v>
      </c>
      <c r="Y798" s="17">
        <f t="shared" si="317"/>
        <v>9.316152893128228</v>
      </c>
      <c r="Z798" s="17">
        <f t="shared" si="318"/>
        <v>10.725556762444688</v>
      </c>
      <c r="AA798" s="16">
        <f t="shared" si="319"/>
        <v>8.3847106871772326E-2</v>
      </c>
      <c r="AB798" s="16">
        <f t="shared" si="320"/>
        <v>7.4443237555312791E-2</v>
      </c>
      <c r="AC798" s="16">
        <f t="shared" si="303"/>
        <v>108.12133152824229</v>
      </c>
      <c r="AD798" s="17">
        <f t="shared" si="304"/>
        <v>9.323739351349154</v>
      </c>
      <c r="AE798" s="17">
        <f t="shared" si="305"/>
        <v>10.730985741326567</v>
      </c>
      <c r="AF798" s="16">
        <f t="shared" si="321"/>
        <v>7.6260648650846363E-2</v>
      </c>
      <c r="AG798" s="16">
        <f t="shared" si="322"/>
        <v>6.9014258673433915E-2</v>
      </c>
    </row>
    <row r="799" spans="1:33" x14ac:dyDescent="0.25">
      <c r="A799" s="11" t="s">
        <v>58</v>
      </c>
      <c r="B799" s="12">
        <v>63895</v>
      </c>
      <c r="C799" s="11">
        <v>6.5</v>
      </c>
      <c r="D799" s="27">
        <v>5.9</v>
      </c>
      <c r="E799" s="27">
        <v>7.1</v>
      </c>
      <c r="F799" s="11">
        <v>2012</v>
      </c>
      <c r="G799" s="11" t="s">
        <v>8</v>
      </c>
      <c r="H799" s="14" t="str">
        <f>VLOOKUP(A799,'Data Key'!$A$1:$B$500,2,FALSE)</f>
        <v>District of Columbia</v>
      </c>
      <c r="I799" s="14" t="str">
        <f t="shared" si="306"/>
        <v>DC-District of Columbia</v>
      </c>
      <c r="J799" s="15">
        <f t="shared" si="307"/>
        <v>415</v>
      </c>
      <c r="K799" s="15">
        <f t="shared" si="308"/>
        <v>63480</v>
      </c>
      <c r="L799" s="16">
        <f t="shared" si="300"/>
        <v>6.2285977810075442E-4</v>
      </c>
      <c r="M799" s="17">
        <f t="shared" si="309"/>
        <v>5.8721711319861072</v>
      </c>
      <c r="N799" s="17">
        <f t="shared" si="310"/>
        <v>7.1178906881876163</v>
      </c>
      <c r="O799" s="16">
        <f t="shared" si="311"/>
        <v>2.7828868013893171E-2</v>
      </c>
      <c r="P799" s="16">
        <f t="shared" si="312"/>
        <v>1.7890688187616632E-2</v>
      </c>
      <c r="Q799" s="16">
        <f t="shared" si="323"/>
        <v>376</v>
      </c>
      <c r="R799" s="16">
        <f t="shared" si="324"/>
        <v>456</v>
      </c>
      <c r="S799" s="17">
        <f t="shared" si="313"/>
        <v>5.8846545113076143</v>
      </c>
      <c r="T799" s="17">
        <f t="shared" si="314"/>
        <v>7.1367086626496592</v>
      </c>
      <c r="U799" s="16">
        <f t="shared" si="315"/>
        <v>1.5345488692386056E-2</v>
      </c>
      <c r="V799" s="16">
        <f t="shared" si="316"/>
        <v>3.6708662649659551E-2</v>
      </c>
      <c r="W799" s="16">
        <f t="shared" si="301"/>
        <v>6.5246993512242252E-3</v>
      </c>
      <c r="X799" s="16">
        <f t="shared" si="302"/>
        <v>6.2495717506227738E-4</v>
      </c>
      <c r="Y799" s="17">
        <f t="shared" si="317"/>
        <v>5.8997421761619471</v>
      </c>
      <c r="Z799" s="17">
        <f t="shared" si="318"/>
        <v>7.1496565262865026</v>
      </c>
      <c r="AA799" s="16">
        <f t="shared" si="319"/>
        <v>2.5782383805328379E-4</v>
      </c>
      <c r="AB799" s="16">
        <f t="shared" si="320"/>
        <v>4.9656526286502967E-2</v>
      </c>
      <c r="AC799" s="16">
        <f t="shared" si="303"/>
        <v>79.640301470803379</v>
      </c>
      <c r="AD799" s="17">
        <f t="shared" si="304"/>
        <v>5.9093493724497073</v>
      </c>
      <c r="AE799" s="17">
        <f t="shared" si="305"/>
        <v>7.155699066006</v>
      </c>
      <c r="AF799" s="16">
        <f t="shared" si="321"/>
        <v>9.3493724497069053E-3</v>
      </c>
      <c r="AG799" s="16">
        <f t="shared" si="322"/>
        <v>5.5699066006000386E-2</v>
      </c>
    </row>
    <row r="800" spans="1:33" x14ac:dyDescent="0.25">
      <c r="A800" s="11" t="s">
        <v>25</v>
      </c>
      <c r="B800" s="12">
        <v>1522818</v>
      </c>
      <c r="C800" s="11">
        <v>6.7</v>
      </c>
      <c r="D800" s="27">
        <v>6.5</v>
      </c>
      <c r="E800" s="27">
        <v>6.8</v>
      </c>
      <c r="F800" s="11">
        <v>2012</v>
      </c>
      <c r="G800" s="11" t="s">
        <v>8</v>
      </c>
      <c r="H800" s="14" t="str">
        <f>VLOOKUP(A800,'Data Key'!$A$1:$B$500,2,FALSE)</f>
        <v>Florida</v>
      </c>
      <c r="I800" s="14" t="str">
        <f t="shared" si="306"/>
        <v>FL-Florida</v>
      </c>
      <c r="J800" s="15">
        <f t="shared" si="307"/>
        <v>10203</v>
      </c>
      <c r="K800" s="15">
        <f t="shared" si="308"/>
        <v>1512615</v>
      </c>
      <c r="L800" s="16">
        <f t="shared" si="300"/>
        <v>1.2956993274023895E-4</v>
      </c>
      <c r="M800" s="17">
        <f t="shared" si="309"/>
        <v>6.570508474528391</v>
      </c>
      <c r="N800" s="17">
        <f t="shared" si="310"/>
        <v>6.8296483400088679</v>
      </c>
      <c r="O800" s="16">
        <f t="shared" si="311"/>
        <v>7.0508474528391041E-2</v>
      </c>
      <c r="P800" s="16">
        <f t="shared" si="312"/>
        <v>2.9648340008868068E-2</v>
      </c>
      <c r="Q800" s="16">
        <f t="shared" si="323"/>
        <v>10006</v>
      </c>
      <c r="R800" s="16">
        <f t="shared" si="324"/>
        <v>10401</v>
      </c>
      <c r="S800" s="17">
        <f t="shared" si="313"/>
        <v>6.5707129808026963</v>
      </c>
      <c r="T800" s="17">
        <f t="shared" si="314"/>
        <v>6.8301005110262683</v>
      </c>
      <c r="U800" s="16">
        <f t="shared" si="315"/>
        <v>7.0712980802696279E-2</v>
      </c>
      <c r="V800" s="16">
        <f t="shared" si="316"/>
        <v>3.0100511026268428E-2</v>
      </c>
      <c r="W800" s="16">
        <f t="shared" si="301"/>
        <v>6.7013228019072273E-3</v>
      </c>
      <c r="X800" s="16">
        <f t="shared" si="302"/>
        <v>1.2958769487274844E-4</v>
      </c>
      <c r="Y800" s="17">
        <f t="shared" si="317"/>
        <v>6.5717351070344785</v>
      </c>
      <c r="Z800" s="17">
        <f t="shared" si="318"/>
        <v>6.8309104967799756</v>
      </c>
      <c r="AA800" s="16">
        <f t="shared" si="319"/>
        <v>7.1735107034478496E-2</v>
      </c>
      <c r="AB800" s="16">
        <f t="shared" si="320"/>
        <v>3.0910496779975816E-2</v>
      </c>
      <c r="AC800" s="16">
        <f t="shared" si="303"/>
        <v>394.63194485388271</v>
      </c>
      <c r="AD800" s="17">
        <f t="shared" si="304"/>
        <v>6.5720785482009649</v>
      </c>
      <c r="AE800" s="17">
        <f t="shared" si="305"/>
        <v>6.8312237312486648</v>
      </c>
      <c r="AF800" s="16">
        <f t="shared" si="321"/>
        <v>7.2078548200964931E-2</v>
      </c>
      <c r="AG800" s="16">
        <f t="shared" si="322"/>
        <v>3.1223731248664954E-2</v>
      </c>
    </row>
    <row r="801" spans="1:33" x14ac:dyDescent="0.25">
      <c r="A801" s="11" t="s">
        <v>12</v>
      </c>
      <c r="B801" s="12">
        <v>834418</v>
      </c>
      <c r="C801" s="11">
        <v>7.4</v>
      </c>
      <c r="D801" s="27">
        <v>7.2</v>
      </c>
      <c r="E801" s="27">
        <v>7.6</v>
      </c>
      <c r="F801" s="11">
        <v>2012</v>
      </c>
      <c r="G801" s="11" t="s">
        <v>8</v>
      </c>
      <c r="H801" s="14" t="str">
        <f>VLOOKUP(A801,'Data Key'!$A$1:$B$500,2,FALSE)</f>
        <v>Georgia</v>
      </c>
      <c r="I801" s="14" t="str">
        <f t="shared" si="306"/>
        <v>GA-Georgia</v>
      </c>
      <c r="J801" s="15">
        <f t="shared" si="307"/>
        <v>6175</v>
      </c>
      <c r="K801" s="15">
        <f t="shared" si="308"/>
        <v>828243</v>
      </c>
      <c r="L801" s="16">
        <f t="shared" si="300"/>
        <v>1.8389501766331279E-4</v>
      </c>
      <c r="M801" s="17">
        <f t="shared" si="309"/>
        <v>7.216472663762544</v>
      </c>
      <c r="N801" s="17">
        <f t="shared" si="310"/>
        <v>7.5842626990891686</v>
      </c>
      <c r="O801" s="16">
        <f t="shared" si="311"/>
        <v>1.647266376254386E-2</v>
      </c>
      <c r="P801" s="16">
        <f t="shared" si="312"/>
        <v>1.5737300910831031E-2</v>
      </c>
      <c r="Q801" s="16">
        <f t="shared" si="323"/>
        <v>6022</v>
      </c>
      <c r="R801" s="16">
        <f t="shared" si="324"/>
        <v>6329</v>
      </c>
      <c r="S801" s="17">
        <f t="shared" si="313"/>
        <v>7.2170063445419439</v>
      </c>
      <c r="T801" s="17">
        <f t="shared" si="314"/>
        <v>7.5849274584201201</v>
      </c>
      <c r="U801" s="16">
        <f t="shared" si="315"/>
        <v>1.7006344541943719E-2</v>
      </c>
      <c r="V801" s="16">
        <f t="shared" si="316"/>
        <v>1.5072541579879584E-2</v>
      </c>
      <c r="W801" s="16">
        <f t="shared" si="301"/>
        <v>7.4026354806475698E-3</v>
      </c>
      <c r="X801" s="16">
        <f t="shared" si="302"/>
        <v>1.8393653933890773E-4</v>
      </c>
      <c r="Y801" s="17">
        <f t="shared" si="317"/>
        <v>7.218698941308662</v>
      </c>
      <c r="Z801" s="17">
        <f t="shared" si="318"/>
        <v>7.5865720199864777</v>
      </c>
      <c r="AA801" s="16">
        <f t="shared" si="319"/>
        <v>1.8698941308661787E-2</v>
      </c>
      <c r="AB801" s="16">
        <f t="shared" si="320"/>
        <v>1.3427980013521967E-2</v>
      </c>
      <c r="AC801" s="16">
        <f t="shared" si="303"/>
        <v>306.90233582893865</v>
      </c>
      <c r="AD801" s="17">
        <f t="shared" si="304"/>
        <v>7.2193335099716043</v>
      </c>
      <c r="AE801" s="17">
        <f t="shared" si="305"/>
        <v>7.5871358859165827</v>
      </c>
      <c r="AF801" s="16">
        <f t="shared" si="321"/>
        <v>1.9333509971604101E-2</v>
      </c>
      <c r="AG801" s="16">
        <f t="shared" si="322"/>
        <v>1.2864114083416922E-2</v>
      </c>
    </row>
    <row r="802" spans="1:33" x14ac:dyDescent="0.25">
      <c r="A802" s="11" t="s">
        <v>56</v>
      </c>
      <c r="B802" s="12">
        <v>111935</v>
      </c>
      <c r="C802" s="11">
        <v>1.9</v>
      </c>
      <c r="D802" s="27">
        <v>1.7</v>
      </c>
      <c r="E802" s="27">
        <v>2.2000000000000002</v>
      </c>
      <c r="F802" s="11">
        <v>2012</v>
      </c>
      <c r="G802" s="11" t="s">
        <v>8</v>
      </c>
      <c r="H802" s="14" t="str">
        <f>VLOOKUP(A802,'Data Key'!$A$1:$B$500,2,FALSE)</f>
        <v>Hawaii</v>
      </c>
      <c r="I802" s="14" t="str">
        <f t="shared" si="306"/>
        <v>HI-Hawaii</v>
      </c>
      <c r="J802" s="15">
        <f t="shared" si="307"/>
        <v>213</v>
      </c>
      <c r="K802" s="15">
        <f t="shared" si="308"/>
        <v>111722</v>
      </c>
      <c r="L802" s="16">
        <f t="shared" si="300"/>
        <v>2.5530445204082809E-4</v>
      </c>
      <c r="M802" s="17">
        <f t="shared" si="309"/>
        <v>1.6475856180891579</v>
      </c>
      <c r="N802" s="17">
        <f t="shared" si="310"/>
        <v>2.1581945221708145</v>
      </c>
      <c r="O802" s="16">
        <f t="shared" si="311"/>
        <v>5.2414381910842023E-2</v>
      </c>
      <c r="P802" s="16">
        <f t="shared" si="312"/>
        <v>4.1805477829185644E-2</v>
      </c>
      <c r="Q802" s="16">
        <f t="shared" si="323"/>
        <v>185</v>
      </c>
      <c r="R802" s="16">
        <f t="shared" si="324"/>
        <v>242</v>
      </c>
      <c r="S802" s="17">
        <f t="shared" si="313"/>
        <v>1.6527448965917719</v>
      </c>
      <c r="T802" s="17">
        <f t="shared" si="314"/>
        <v>2.1619689998659934</v>
      </c>
      <c r="U802" s="16">
        <f t="shared" si="315"/>
        <v>4.7255103408228027E-2</v>
      </c>
      <c r="V802" s="16">
        <f t="shared" si="316"/>
        <v>3.8031000134006732E-2</v>
      </c>
      <c r="W802" s="16">
        <f t="shared" si="301"/>
        <v>1.9199835071493988E-3</v>
      </c>
      <c r="X802" s="16">
        <f t="shared" si="302"/>
        <v>2.5701099799944091E-4</v>
      </c>
      <c r="Y802" s="17">
        <f t="shared" si="317"/>
        <v>1.6629725091499579</v>
      </c>
      <c r="Z802" s="17">
        <f t="shared" si="318"/>
        <v>2.1769945051488397</v>
      </c>
      <c r="AA802" s="16">
        <f t="shared" si="319"/>
        <v>3.7027490850042089E-2</v>
      </c>
      <c r="AB802" s="16">
        <f t="shared" si="320"/>
        <v>2.3005494851160435E-2</v>
      </c>
      <c r="AC802" s="16">
        <f t="shared" si="303"/>
        <v>57.217112790861101</v>
      </c>
      <c r="AD802" s="17">
        <f t="shared" si="304"/>
        <v>1.6688771348740439</v>
      </c>
      <c r="AE802" s="17">
        <f t="shared" si="305"/>
        <v>2.1800233290385576</v>
      </c>
      <c r="AF802" s="16">
        <f t="shared" si="321"/>
        <v>3.1122865125956078E-2</v>
      </c>
      <c r="AG802" s="16">
        <f t="shared" si="322"/>
        <v>1.9976670961442622E-2</v>
      </c>
    </row>
    <row r="803" spans="1:33" x14ac:dyDescent="0.25">
      <c r="A803" s="11" t="s">
        <v>32</v>
      </c>
      <c r="B803" s="12">
        <v>139039</v>
      </c>
      <c r="C803" s="11">
        <v>18.600000000000001</v>
      </c>
      <c r="D803" s="27">
        <v>17.899999999999999</v>
      </c>
      <c r="E803" s="27">
        <v>19.3</v>
      </c>
      <c r="F803" s="11">
        <v>2012</v>
      </c>
      <c r="G803" s="11" t="s">
        <v>8</v>
      </c>
      <c r="H803" s="14" t="str">
        <f>VLOOKUP(A803,'Data Key'!$A$1:$B$500,2,FALSE)</f>
        <v>Idaho</v>
      </c>
      <c r="I803" s="14" t="str">
        <f t="shared" si="306"/>
        <v>ID-Idaho</v>
      </c>
      <c r="J803" s="15">
        <f t="shared" si="307"/>
        <v>2586</v>
      </c>
      <c r="K803" s="15">
        <f t="shared" si="308"/>
        <v>136453</v>
      </c>
      <c r="L803" s="16">
        <f t="shared" si="300"/>
        <v>7.1014812071794721E-4</v>
      </c>
      <c r="M803" s="17">
        <f t="shared" si="309"/>
        <v>17.888949974061216</v>
      </c>
      <c r="N803" s="17">
        <f t="shared" si="310"/>
        <v>19.309246215497108</v>
      </c>
      <c r="O803" s="16">
        <f t="shared" si="311"/>
        <v>1.1050025938782682E-2</v>
      </c>
      <c r="P803" s="16">
        <f t="shared" si="312"/>
        <v>9.2462154971073574E-3</v>
      </c>
      <c r="Q803" s="16">
        <f t="shared" si="323"/>
        <v>2488</v>
      </c>
      <c r="R803" s="16">
        <f t="shared" si="324"/>
        <v>2685</v>
      </c>
      <c r="S803" s="17">
        <f t="shared" si="313"/>
        <v>17.894259883917464</v>
      </c>
      <c r="T803" s="17">
        <f t="shared" si="314"/>
        <v>19.311128532282311</v>
      </c>
      <c r="U803" s="16">
        <f t="shared" si="315"/>
        <v>5.7401160825349962E-3</v>
      </c>
      <c r="V803" s="16">
        <f t="shared" si="316"/>
        <v>1.1128532282310033E-2</v>
      </c>
      <c r="W803" s="16">
        <f t="shared" si="301"/>
        <v>1.8612398180720382E-2</v>
      </c>
      <c r="X803" s="16">
        <f t="shared" si="302"/>
        <v>7.105118454540537E-4</v>
      </c>
      <c r="Y803" s="17">
        <f t="shared" si="317"/>
        <v>17.901886335266326</v>
      </c>
      <c r="Z803" s="17">
        <f t="shared" si="318"/>
        <v>19.322910026174437</v>
      </c>
      <c r="AA803" s="16">
        <f t="shared" si="319"/>
        <v>1.8863352663274213E-3</v>
      </c>
      <c r="AB803" s="16">
        <f t="shared" si="320"/>
        <v>2.2910026174436382E-2</v>
      </c>
      <c r="AC803" s="16">
        <f t="shared" si="303"/>
        <v>197.49520247317997</v>
      </c>
      <c r="AD803" s="17">
        <f t="shared" si="304"/>
        <v>17.90579868803318</v>
      </c>
      <c r="AE803" s="17">
        <f t="shared" si="305"/>
        <v>19.326189701343068</v>
      </c>
      <c r="AF803" s="16">
        <f t="shared" si="321"/>
        <v>5.7986880331810653E-3</v>
      </c>
      <c r="AG803" s="16">
        <f t="shared" si="322"/>
        <v>2.618970134306764E-2</v>
      </c>
    </row>
    <row r="804" spans="1:33" x14ac:dyDescent="0.25">
      <c r="A804" s="11" t="s">
        <v>45</v>
      </c>
      <c r="B804" s="12">
        <v>1320887</v>
      </c>
      <c r="C804" s="11">
        <v>6.6</v>
      </c>
      <c r="D804" s="27">
        <v>6.5</v>
      </c>
      <c r="E804" s="27">
        <v>6.8</v>
      </c>
      <c r="F804" s="11">
        <v>2012</v>
      </c>
      <c r="G804" s="11" t="s">
        <v>8</v>
      </c>
      <c r="H804" s="14" t="str">
        <f>VLOOKUP(A804,'Data Key'!$A$1:$B$500,2,FALSE)</f>
        <v>Illinois</v>
      </c>
      <c r="I804" s="14" t="str">
        <f t="shared" si="306"/>
        <v>IL-Illinois</v>
      </c>
      <c r="J804" s="15">
        <f t="shared" si="307"/>
        <v>8718</v>
      </c>
      <c r="K804" s="15">
        <f t="shared" si="308"/>
        <v>1312169</v>
      </c>
      <c r="L804" s="16">
        <f t="shared" si="300"/>
        <v>1.380870370905602E-4</v>
      </c>
      <c r="M804" s="17">
        <f t="shared" si="309"/>
        <v>6.4620233432826284</v>
      </c>
      <c r="N804" s="17">
        <f t="shared" si="310"/>
        <v>6.7381974174637493</v>
      </c>
      <c r="O804" s="16">
        <f t="shared" si="311"/>
        <v>3.7976656717371604E-2</v>
      </c>
      <c r="P804" s="16">
        <f t="shared" si="312"/>
        <v>6.1802582536250483E-2</v>
      </c>
      <c r="Q804" s="16">
        <f t="shared" si="323"/>
        <v>8536</v>
      </c>
      <c r="R804" s="16">
        <f t="shared" si="324"/>
        <v>8901</v>
      </c>
      <c r="S804" s="17">
        <f t="shared" si="313"/>
        <v>6.4623241806452789</v>
      </c>
      <c r="T804" s="17">
        <f t="shared" si="314"/>
        <v>6.7386536471325709</v>
      </c>
      <c r="U804" s="16">
        <f t="shared" si="315"/>
        <v>3.7675819354721085E-2</v>
      </c>
      <c r="V804" s="16">
        <f t="shared" si="316"/>
        <v>6.1346352867428955E-2</v>
      </c>
      <c r="W804" s="16">
        <f t="shared" si="301"/>
        <v>6.6015453023959775E-3</v>
      </c>
      <c r="X804" s="16">
        <f t="shared" si="302"/>
        <v>1.3810920079357307E-4</v>
      </c>
      <c r="Y804" s="17">
        <f t="shared" si="317"/>
        <v>6.4634361016024044</v>
      </c>
      <c r="Z804" s="17">
        <f t="shared" si="318"/>
        <v>6.7396545031895503</v>
      </c>
      <c r="AA804" s="16">
        <f t="shared" si="319"/>
        <v>3.6563898397595551E-2</v>
      </c>
      <c r="AB804" s="16">
        <f t="shared" si="320"/>
        <v>6.0345496810449539E-2</v>
      </c>
      <c r="AC804" s="16">
        <f t="shared" si="303"/>
        <v>364.80457890098364</v>
      </c>
      <c r="AD804" s="17">
        <f t="shared" si="304"/>
        <v>6.4638334766030168</v>
      </c>
      <c r="AE804" s="17">
        <f t="shared" si="305"/>
        <v>6.7400141930186805</v>
      </c>
      <c r="AF804" s="16">
        <f t="shared" si="321"/>
        <v>3.616652339698323E-2</v>
      </c>
      <c r="AG804" s="16">
        <f t="shared" si="322"/>
        <v>5.9985806981319278E-2</v>
      </c>
    </row>
    <row r="805" spans="1:33" x14ac:dyDescent="0.25">
      <c r="A805" s="11" t="s">
        <v>33</v>
      </c>
      <c r="B805" s="12">
        <v>539224</v>
      </c>
      <c r="C805" s="11">
        <v>8.9</v>
      </c>
      <c r="D805" s="27">
        <v>8.6</v>
      </c>
      <c r="E805" s="27">
        <v>9.1</v>
      </c>
      <c r="F805" s="11">
        <v>2012</v>
      </c>
      <c r="G805" s="11" t="s">
        <v>8</v>
      </c>
      <c r="H805" s="14" t="str">
        <f>VLOOKUP(A805,'Data Key'!$A$1:$B$500,2,FALSE)</f>
        <v>Indiana</v>
      </c>
      <c r="I805" s="14" t="str">
        <f t="shared" si="306"/>
        <v>IN-Indiana</v>
      </c>
      <c r="J805" s="15">
        <f t="shared" si="307"/>
        <v>4799</v>
      </c>
      <c r="K805" s="15">
        <f t="shared" si="308"/>
        <v>534425</v>
      </c>
      <c r="L805" s="16">
        <f t="shared" si="300"/>
        <v>2.5067615715179339E-4</v>
      </c>
      <c r="M805" s="17">
        <f t="shared" si="309"/>
        <v>8.6491502600699928</v>
      </c>
      <c r="N805" s="17">
        <f t="shared" si="310"/>
        <v>9.1505025743735793</v>
      </c>
      <c r="O805" s="16">
        <f t="shared" si="311"/>
        <v>4.9150260069993124E-2</v>
      </c>
      <c r="P805" s="16">
        <f t="shared" si="312"/>
        <v>5.0502574373579634E-2</v>
      </c>
      <c r="Q805" s="16">
        <f t="shared" si="323"/>
        <v>4664</v>
      </c>
      <c r="R805" s="16">
        <f t="shared" si="324"/>
        <v>4935</v>
      </c>
      <c r="S805" s="17">
        <f t="shared" si="313"/>
        <v>8.6494666409506991</v>
      </c>
      <c r="T805" s="17">
        <f t="shared" si="314"/>
        <v>9.1520407103541377</v>
      </c>
      <c r="U805" s="16">
        <f t="shared" si="315"/>
        <v>4.9466640950699414E-2</v>
      </c>
      <c r="V805" s="16">
        <f t="shared" si="316"/>
        <v>5.2040710354138042E-2</v>
      </c>
      <c r="W805" s="16">
        <f t="shared" si="301"/>
        <v>8.9033250145652588E-3</v>
      </c>
      <c r="X805" s="16">
        <f t="shared" si="302"/>
        <v>2.5074849628904666E-4</v>
      </c>
      <c r="Y805" s="17">
        <f t="shared" si="317"/>
        <v>8.6525765182762129</v>
      </c>
      <c r="Z805" s="17">
        <f t="shared" si="318"/>
        <v>9.154073510854305</v>
      </c>
      <c r="AA805" s="16">
        <f t="shared" si="319"/>
        <v>5.2576518276213235E-2</v>
      </c>
      <c r="AB805" s="16">
        <f t="shared" si="320"/>
        <v>5.407351085430534E-2</v>
      </c>
      <c r="AC805" s="16">
        <f t="shared" si="303"/>
        <v>270.35453617273816</v>
      </c>
      <c r="AD805" s="17">
        <f t="shared" si="304"/>
        <v>8.6535655293687679</v>
      </c>
      <c r="AE805" s="17">
        <f t="shared" si="305"/>
        <v>9.1549390034114353</v>
      </c>
      <c r="AF805" s="16">
        <f t="shared" si="321"/>
        <v>5.3565529368768239E-2</v>
      </c>
      <c r="AG805" s="16">
        <f t="shared" si="322"/>
        <v>5.493900341143565E-2</v>
      </c>
    </row>
    <row r="806" spans="1:33" x14ac:dyDescent="0.25">
      <c r="A806" s="11" t="s">
        <v>44</v>
      </c>
      <c r="B806" s="12">
        <v>221056</v>
      </c>
      <c r="C806" s="11">
        <v>10.5</v>
      </c>
      <c r="D806" s="27">
        <v>10.1</v>
      </c>
      <c r="E806" s="27">
        <v>10.9</v>
      </c>
      <c r="F806" s="11">
        <v>2012</v>
      </c>
      <c r="G806" s="11" t="s">
        <v>8</v>
      </c>
      <c r="H806" s="14" t="str">
        <f>VLOOKUP(A806,'Data Key'!$A$1:$B$500,2,FALSE)</f>
        <v>Iowa</v>
      </c>
      <c r="I806" s="14" t="str">
        <f t="shared" si="306"/>
        <v>IA-Iowa</v>
      </c>
      <c r="J806" s="15">
        <f t="shared" si="307"/>
        <v>2321</v>
      </c>
      <c r="K806" s="15">
        <f t="shared" si="308"/>
        <v>218735</v>
      </c>
      <c r="L806" s="16">
        <f t="shared" si="300"/>
        <v>4.2490450988716578E-4</v>
      </c>
      <c r="M806" s="17">
        <f t="shared" si="309"/>
        <v>10.07469740094086</v>
      </c>
      <c r="N806" s="17">
        <f t="shared" si="310"/>
        <v>10.92450642071519</v>
      </c>
      <c r="O806" s="16">
        <f t="shared" si="311"/>
        <v>2.5302599059140007E-2</v>
      </c>
      <c r="P806" s="16">
        <f t="shared" si="312"/>
        <v>2.4506420715189492E-2</v>
      </c>
      <c r="Q806" s="16">
        <f t="shared" si="323"/>
        <v>2228</v>
      </c>
      <c r="R806" s="16">
        <f t="shared" si="324"/>
        <v>2415</v>
      </c>
      <c r="S806" s="17">
        <f t="shared" si="313"/>
        <v>10.078894035900404</v>
      </c>
      <c r="T806" s="17">
        <f t="shared" si="314"/>
        <v>10.924833526346266</v>
      </c>
      <c r="U806" s="16">
        <f t="shared" si="315"/>
        <v>2.1105964099595198E-2</v>
      </c>
      <c r="V806" s="16">
        <f t="shared" si="316"/>
        <v>2.4833526346265344E-2</v>
      </c>
      <c r="W806" s="16">
        <f t="shared" si="301"/>
        <v>1.0508108185009548E-2</v>
      </c>
      <c r="X806" s="16">
        <f t="shared" si="302"/>
        <v>4.2515617302125601E-4</v>
      </c>
      <c r="Y806" s="17">
        <f t="shared" si="317"/>
        <v>10.082952011988292</v>
      </c>
      <c r="Z806" s="17">
        <f t="shared" si="318"/>
        <v>10.933264358030804</v>
      </c>
      <c r="AA806" s="16">
        <f t="shared" si="319"/>
        <v>1.7047988011707815E-2</v>
      </c>
      <c r="AB806" s="16">
        <f t="shared" si="320"/>
        <v>3.3264358030804075E-2</v>
      </c>
      <c r="AC806" s="16">
        <f t="shared" si="303"/>
        <v>187.87463907101531</v>
      </c>
      <c r="AD806" s="17">
        <f t="shared" si="304"/>
        <v>10.085429335161042</v>
      </c>
      <c r="AE806" s="17">
        <f t="shared" si="305"/>
        <v>10.935310696837551</v>
      </c>
      <c r="AF806" s="16">
        <f t="shared" si="321"/>
        <v>1.4570664838958081E-2</v>
      </c>
      <c r="AG806" s="16">
        <f t="shared" si="322"/>
        <v>3.5310696837550282E-2</v>
      </c>
    </row>
    <row r="807" spans="1:33" x14ac:dyDescent="0.25">
      <c r="A807" s="11" t="s">
        <v>46</v>
      </c>
      <c r="B807" s="12">
        <v>186650</v>
      </c>
      <c r="C807" s="11">
        <v>9.8000000000000007</v>
      </c>
      <c r="D807" s="27">
        <v>9.4</v>
      </c>
      <c r="E807" s="27">
        <v>10.199999999999999</v>
      </c>
      <c r="F807" s="11">
        <v>2012</v>
      </c>
      <c r="G807" s="11" t="s">
        <v>8</v>
      </c>
      <c r="H807" s="14" t="str">
        <f>VLOOKUP(A807,'Data Key'!$A$1:$B$500,2,FALSE)</f>
        <v>Kansas</v>
      </c>
      <c r="I807" s="14" t="str">
        <f t="shared" si="306"/>
        <v>KS-Kansas</v>
      </c>
      <c r="J807" s="15">
        <f t="shared" si="307"/>
        <v>1829</v>
      </c>
      <c r="K807" s="15">
        <f t="shared" si="308"/>
        <v>184821</v>
      </c>
      <c r="L807" s="16">
        <f t="shared" si="300"/>
        <v>4.4687762498939491E-4</v>
      </c>
      <c r="M807" s="17">
        <f t="shared" si="309"/>
        <v>9.3522115794038534</v>
      </c>
      <c r="N807" s="17">
        <f t="shared" si="310"/>
        <v>10.245966829382645</v>
      </c>
      <c r="O807" s="16">
        <f t="shared" si="311"/>
        <v>4.7788420596146963E-2</v>
      </c>
      <c r="P807" s="16">
        <f t="shared" si="312"/>
        <v>4.5966829382646068E-2</v>
      </c>
      <c r="Q807" s="16">
        <f t="shared" si="323"/>
        <v>1746</v>
      </c>
      <c r="R807" s="16">
        <f t="shared" si="324"/>
        <v>1913</v>
      </c>
      <c r="S807" s="17">
        <f t="shared" si="313"/>
        <v>9.3544066434503073</v>
      </c>
      <c r="T807" s="17">
        <f t="shared" si="314"/>
        <v>10.24912938655237</v>
      </c>
      <c r="U807" s="16">
        <f t="shared" si="315"/>
        <v>4.5593356549693098E-2</v>
      </c>
      <c r="V807" s="16">
        <f t="shared" si="316"/>
        <v>4.9129386552371201E-2</v>
      </c>
      <c r="W807" s="16">
        <f t="shared" si="301"/>
        <v>9.8091778615458196E-3</v>
      </c>
      <c r="X807" s="16">
        <f t="shared" si="302"/>
        <v>4.4721453296166349E-4</v>
      </c>
      <c r="Y807" s="17">
        <f t="shared" si="317"/>
        <v>9.3619633285841548</v>
      </c>
      <c r="Z807" s="17">
        <f t="shared" si="318"/>
        <v>10.256392394507484</v>
      </c>
      <c r="AA807" s="16">
        <f t="shared" si="319"/>
        <v>3.8036671415845547E-2</v>
      </c>
      <c r="AB807" s="16">
        <f t="shared" si="320"/>
        <v>5.6392394507485122E-2</v>
      </c>
      <c r="AC807" s="16">
        <f t="shared" si="303"/>
        <v>166.84106947440827</v>
      </c>
      <c r="AD807" s="17">
        <f t="shared" si="304"/>
        <v>9.3649301884782492</v>
      </c>
      <c r="AE807" s="17">
        <f t="shared" si="305"/>
        <v>10.258783045566201</v>
      </c>
      <c r="AF807" s="16">
        <f t="shared" si="321"/>
        <v>3.5069811521751149E-2</v>
      </c>
      <c r="AG807" s="16">
        <f t="shared" si="322"/>
        <v>5.8783045566201508E-2</v>
      </c>
    </row>
    <row r="808" spans="1:33" x14ac:dyDescent="0.25">
      <c r="A808" s="11" t="s">
        <v>47</v>
      </c>
      <c r="B808" s="12">
        <v>393564</v>
      </c>
      <c r="C808" s="11">
        <v>11.6</v>
      </c>
      <c r="D808" s="27">
        <v>11.3</v>
      </c>
      <c r="E808" s="27">
        <v>12</v>
      </c>
      <c r="F808" s="11">
        <v>2012</v>
      </c>
      <c r="G808" s="11" t="s">
        <v>8</v>
      </c>
      <c r="H808" s="14" t="str">
        <f>VLOOKUP(A808,'Data Key'!$A$1:$B$500,2,FALSE)</f>
        <v>Kentucky</v>
      </c>
      <c r="I808" s="14" t="str">
        <f t="shared" si="306"/>
        <v>KY-Kentucky</v>
      </c>
      <c r="J808" s="15">
        <f t="shared" si="307"/>
        <v>4565</v>
      </c>
      <c r="K808" s="15">
        <f t="shared" si="308"/>
        <v>388999</v>
      </c>
      <c r="L808" s="16">
        <f t="shared" si="300"/>
        <v>3.3451814171717718E-4</v>
      </c>
      <c r="M808" s="17">
        <f t="shared" si="309"/>
        <v>11.264611860010625</v>
      </c>
      <c r="N808" s="17">
        <f t="shared" si="310"/>
        <v>11.933648143444978</v>
      </c>
      <c r="O808" s="16">
        <f t="shared" si="311"/>
        <v>3.5388139989375844E-2</v>
      </c>
      <c r="P808" s="16">
        <f t="shared" si="312"/>
        <v>6.6351856555021627E-2</v>
      </c>
      <c r="Q808" s="16">
        <f t="shared" si="323"/>
        <v>4434</v>
      </c>
      <c r="R808" s="16">
        <f t="shared" si="324"/>
        <v>4697</v>
      </c>
      <c r="S808" s="17">
        <f t="shared" si="313"/>
        <v>11.266274354361679</v>
      </c>
      <c r="T808" s="17">
        <f t="shared" si="314"/>
        <v>11.934526531898243</v>
      </c>
      <c r="U808" s="16">
        <f t="shared" si="315"/>
        <v>3.3725645638321922E-2</v>
      </c>
      <c r="V808" s="16">
        <f t="shared" si="316"/>
        <v>6.5473468101757248E-2</v>
      </c>
      <c r="W808" s="16">
        <f t="shared" si="301"/>
        <v>1.1603897087938747E-2</v>
      </c>
      <c r="X808" s="16">
        <f t="shared" si="302"/>
        <v>3.346183939515513E-4</v>
      </c>
      <c r="Y808" s="17">
        <f t="shared" si="317"/>
        <v>11.269278693987195</v>
      </c>
      <c r="Z808" s="17">
        <f t="shared" si="318"/>
        <v>11.938515481890299</v>
      </c>
      <c r="AA808" s="16">
        <f t="shared" si="319"/>
        <v>3.0721306012805982E-2</v>
      </c>
      <c r="AB808" s="16">
        <f t="shared" si="320"/>
        <v>6.1484518109701014E-2</v>
      </c>
      <c r="AC808" s="16">
        <f t="shared" si="303"/>
        <v>263.32236661393296</v>
      </c>
      <c r="AD808" s="17">
        <f t="shared" si="304"/>
        <v>11.270635145548338</v>
      </c>
      <c r="AE808" s="17">
        <f t="shared" si="305"/>
        <v>11.93969988833293</v>
      </c>
      <c r="AF808" s="16">
        <f t="shared" si="321"/>
        <v>2.9364854451662481E-2</v>
      </c>
      <c r="AG808" s="16">
        <f t="shared" si="322"/>
        <v>6.0300111667070055E-2</v>
      </c>
    </row>
    <row r="809" spans="1:33" x14ac:dyDescent="0.25">
      <c r="A809" s="11" t="s">
        <v>48</v>
      </c>
      <c r="B809" s="12">
        <v>595123</v>
      </c>
      <c r="C809" s="11">
        <v>5.2</v>
      </c>
      <c r="D809" s="27">
        <v>5</v>
      </c>
      <c r="E809" s="27">
        <v>5.4</v>
      </c>
      <c r="F809" s="11">
        <v>2012</v>
      </c>
      <c r="G809" s="11" t="s">
        <v>8</v>
      </c>
      <c r="H809" s="14" t="str">
        <f>VLOOKUP(A809,'Data Key'!$A$1:$B$500,2,FALSE)</f>
        <v>Louisiana</v>
      </c>
      <c r="I809" s="14" t="str">
        <f t="shared" si="306"/>
        <v>LA-Louisiana</v>
      </c>
      <c r="J809" s="15">
        <f t="shared" si="307"/>
        <v>3095</v>
      </c>
      <c r="K809" s="15">
        <f t="shared" si="308"/>
        <v>592028</v>
      </c>
      <c r="L809" s="16">
        <f t="shared" si="300"/>
        <v>1.8274244819068149E-4</v>
      </c>
      <c r="M809" s="17">
        <f t="shared" si="309"/>
        <v>5.0178631409060266</v>
      </c>
      <c r="N809" s="17">
        <f t="shared" si="310"/>
        <v>5.383348037287389</v>
      </c>
      <c r="O809" s="16">
        <f t="shared" si="311"/>
        <v>1.7863140906026587E-2</v>
      </c>
      <c r="P809" s="16">
        <f t="shared" si="312"/>
        <v>1.6651962712611379E-2</v>
      </c>
      <c r="Q809" s="16">
        <f t="shared" si="323"/>
        <v>2986</v>
      </c>
      <c r="R809" s="16">
        <f t="shared" si="324"/>
        <v>3204</v>
      </c>
      <c r="S809" s="17">
        <f t="shared" si="313"/>
        <v>5.0174501741656767</v>
      </c>
      <c r="T809" s="17">
        <f t="shared" si="314"/>
        <v>5.3837610040277388</v>
      </c>
      <c r="U809" s="16">
        <f t="shared" si="315"/>
        <v>1.7450174165676735E-2</v>
      </c>
      <c r="V809" s="16">
        <f t="shared" si="316"/>
        <v>1.6238995972261527E-2</v>
      </c>
      <c r="W809" s="16">
        <f t="shared" si="301"/>
        <v>5.2037994485661853E-3</v>
      </c>
      <c r="X809" s="16">
        <f t="shared" si="302"/>
        <v>1.8282556940822249E-4</v>
      </c>
      <c r="Y809" s="17">
        <f t="shared" si="317"/>
        <v>5.020973879157963</v>
      </c>
      <c r="Z809" s="17">
        <f t="shared" si="318"/>
        <v>5.3866250179744073</v>
      </c>
      <c r="AA809" s="16">
        <f t="shared" si="319"/>
        <v>2.0973879157963005E-2</v>
      </c>
      <c r="AB809" s="16">
        <f t="shared" si="320"/>
        <v>1.3374982025593063E-2</v>
      </c>
      <c r="AC809" s="16">
        <f t="shared" si="303"/>
        <v>217.5249122294218</v>
      </c>
      <c r="AD809" s="17">
        <f t="shared" si="304"/>
        <v>5.021884521238543</v>
      </c>
      <c r="AE809" s="17">
        <f t="shared" si="305"/>
        <v>5.3873946899551948</v>
      </c>
      <c r="AF809" s="16">
        <f t="shared" si="321"/>
        <v>2.1884521238543009E-2</v>
      </c>
      <c r="AG809" s="16">
        <f t="shared" si="322"/>
        <v>1.2605310044805584E-2</v>
      </c>
    </row>
    <row r="810" spans="1:33" x14ac:dyDescent="0.25">
      <c r="A810" s="11" t="s">
        <v>34</v>
      </c>
      <c r="B810" s="12">
        <v>100934</v>
      </c>
      <c r="C810" s="11">
        <v>30.9</v>
      </c>
      <c r="D810" s="27">
        <v>29.9</v>
      </c>
      <c r="E810" s="27">
        <v>32</v>
      </c>
      <c r="F810" s="11">
        <v>2012</v>
      </c>
      <c r="G810" s="11" t="s">
        <v>8</v>
      </c>
      <c r="H810" s="14" t="str">
        <f>VLOOKUP(A810,'Data Key'!$A$1:$B$500,2,FALSE)</f>
        <v>Maine</v>
      </c>
      <c r="I810" s="14" t="str">
        <f t="shared" si="306"/>
        <v>ME-Maine</v>
      </c>
      <c r="J810" s="15">
        <f t="shared" si="307"/>
        <v>3119</v>
      </c>
      <c r="K810" s="15">
        <f t="shared" si="308"/>
        <v>97815</v>
      </c>
      <c r="L810" s="16">
        <f t="shared" si="300"/>
        <v>1.0675845524857949E-3</v>
      </c>
      <c r="M810" s="17">
        <f t="shared" si="309"/>
        <v>29.833796548035334</v>
      </c>
      <c r="N810" s="17">
        <f t="shared" si="310"/>
        <v>31.968965653006929</v>
      </c>
      <c r="O810" s="16">
        <f t="shared" si="311"/>
        <v>6.6203451964664595E-2</v>
      </c>
      <c r="P810" s="16">
        <f t="shared" si="312"/>
        <v>3.1034346993070727E-2</v>
      </c>
      <c r="Q810" s="16">
        <f t="shared" si="323"/>
        <v>3012</v>
      </c>
      <c r="R810" s="16">
        <f t="shared" si="324"/>
        <v>3227</v>
      </c>
      <c r="S810" s="17">
        <f t="shared" si="313"/>
        <v>29.841282422176867</v>
      </c>
      <c r="T810" s="17">
        <f t="shared" si="314"/>
        <v>31.971387243148989</v>
      </c>
      <c r="U810" s="16">
        <f t="shared" si="315"/>
        <v>5.8717577823131251E-2</v>
      </c>
      <c r="V810" s="16">
        <f t="shared" si="316"/>
        <v>2.8612756851011056E-2</v>
      </c>
      <c r="W810" s="16">
        <f t="shared" si="301"/>
        <v>3.0919233899841018E-2</v>
      </c>
      <c r="X810" s="16">
        <f t="shared" si="302"/>
        <v>1.0680119530812856E-3</v>
      </c>
      <c r="Y810" s="17">
        <f t="shared" si="317"/>
        <v>29.851221946759733</v>
      </c>
      <c r="Z810" s="17">
        <f t="shared" si="318"/>
        <v>31.987245852922307</v>
      </c>
      <c r="AA810" s="16">
        <f t="shared" si="319"/>
        <v>4.8778053240265962E-2</v>
      </c>
      <c r="AB810" s="16">
        <f t="shared" si="320"/>
        <v>1.275414707769329E-2</v>
      </c>
      <c r="AC810" s="16">
        <f t="shared" si="303"/>
        <v>215.52867115159327</v>
      </c>
      <c r="AD810" s="17">
        <f t="shared" si="304"/>
        <v>29.856556770772858</v>
      </c>
      <c r="AE810" s="17">
        <f t="shared" si="305"/>
        <v>31.991818116137793</v>
      </c>
      <c r="AF810" s="16">
        <f t="shared" si="321"/>
        <v>4.3443229227140279E-2</v>
      </c>
      <c r="AG810" s="16">
        <f t="shared" si="322"/>
        <v>8.1818838622069734E-3</v>
      </c>
    </row>
    <row r="811" spans="1:33" x14ac:dyDescent="0.25">
      <c r="A811" s="11" t="s">
        <v>13</v>
      </c>
      <c r="B811" s="12">
        <v>451143</v>
      </c>
      <c r="C811" s="11">
        <v>5.3</v>
      </c>
      <c r="D811" s="27">
        <v>5.0999999999999996</v>
      </c>
      <c r="E811" s="27">
        <v>5.5</v>
      </c>
      <c r="F811" s="11">
        <v>2012</v>
      </c>
      <c r="G811" s="11" t="s">
        <v>8</v>
      </c>
      <c r="H811" s="14" t="str">
        <f>VLOOKUP(A811,'Data Key'!$A$1:$B$500,2,FALSE)</f>
        <v>Maryland</v>
      </c>
      <c r="I811" s="14" t="str">
        <f t="shared" si="306"/>
        <v>MD-Maryland</v>
      </c>
      <c r="J811" s="15">
        <f t="shared" si="307"/>
        <v>2391</v>
      </c>
      <c r="K811" s="15">
        <f t="shared" si="308"/>
        <v>448752</v>
      </c>
      <c r="L811" s="16">
        <f t="shared" si="300"/>
        <v>2.1187013479132683E-4</v>
      </c>
      <c r="M811" s="17">
        <f t="shared" si="309"/>
        <v>5.0880015245273373</v>
      </c>
      <c r="N811" s="17">
        <f t="shared" si="310"/>
        <v>5.5117417941099909</v>
      </c>
      <c r="O811" s="16">
        <f t="shared" si="311"/>
        <v>1.1998475472662307E-2</v>
      </c>
      <c r="P811" s="16">
        <f t="shared" si="312"/>
        <v>1.1741794109990877E-2</v>
      </c>
      <c r="Q811" s="16">
        <f t="shared" si="323"/>
        <v>2296</v>
      </c>
      <c r="R811" s="16">
        <f t="shared" si="324"/>
        <v>2487</v>
      </c>
      <c r="S811" s="17">
        <f t="shared" si="313"/>
        <v>5.0892954118760567</v>
      </c>
      <c r="T811" s="17">
        <f t="shared" si="314"/>
        <v>5.5126644988396141</v>
      </c>
      <c r="U811" s="16">
        <f t="shared" si="315"/>
        <v>1.0704588123942926E-2</v>
      </c>
      <c r="V811" s="16">
        <f t="shared" si="316"/>
        <v>1.2664498839614069E-2</v>
      </c>
      <c r="W811" s="16">
        <f t="shared" si="301"/>
        <v>5.3040839689193868E-3</v>
      </c>
      <c r="X811" s="16">
        <f t="shared" si="302"/>
        <v>2.1199481596478396E-4</v>
      </c>
      <c r="Y811" s="17">
        <f t="shared" si="317"/>
        <v>5.0920891529546033</v>
      </c>
      <c r="Z811" s="17">
        <f t="shared" si="318"/>
        <v>5.5160787848841704</v>
      </c>
      <c r="AA811" s="16">
        <f t="shared" si="319"/>
        <v>7.910847045396352E-3</v>
      </c>
      <c r="AB811" s="16">
        <f t="shared" si="320"/>
        <v>1.6078784884170361E-2</v>
      </c>
      <c r="AC811" s="16">
        <f t="shared" si="303"/>
        <v>191.18617031190843</v>
      </c>
      <c r="AD811" s="17">
        <f t="shared" si="304"/>
        <v>5.0933031844447294</v>
      </c>
      <c r="AE811" s="17">
        <f t="shared" si="305"/>
        <v>5.517081326598384</v>
      </c>
      <c r="AF811" s="16">
        <f t="shared" si="321"/>
        <v>6.6968155552702413E-3</v>
      </c>
      <c r="AG811" s="16">
        <f t="shared" si="322"/>
        <v>1.7081326598384017E-2</v>
      </c>
    </row>
    <row r="812" spans="1:33" x14ac:dyDescent="0.25">
      <c r="A812" s="11" t="s">
        <v>28</v>
      </c>
      <c r="B812" s="12">
        <v>422371</v>
      </c>
      <c r="C812" s="11">
        <v>15</v>
      </c>
      <c r="D812" s="27">
        <v>14.6</v>
      </c>
      <c r="E812" s="27">
        <v>15.3</v>
      </c>
      <c r="F812" s="11">
        <v>2012</v>
      </c>
      <c r="G812" s="11" t="s">
        <v>8</v>
      </c>
      <c r="H812" s="14" t="str">
        <f>VLOOKUP(A812,'Data Key'!$A$1:$B$500,2,FALSE)</f>
        <v>Massachusetts</v>
      </c>
      <c r="I812" s="14" t="str">
        <f t="shared" si="306"/>
        <v>MA-Massachusetts</v>
      </c>
      <c r="J812" s="15">
        <f t="shared" si="307"/>
        <v>6336</v>
      </c>
      <c r="K812" s="15">
        <f t="shared" si="308"/>
        <v>416035</v>
      </c>
      <c r="L812" s="16">
        <f t="shared" si="300"/>
        <v>3.665890357933351E-4</v>
      </c>
      <c r="M812" s="17">
        <f t="shared" si="309"/>
        <v>14.634440864460233</v>
      </c>
      <c r="N812" s="17">
        <f t="shared" si="310"/>
        <v>15.367618936046904</v>
      </c>
      <c r="O812" s="16">
        <f t="shared" si="311"/>
        <v>3.44408644602332E-2</v>
      </c>
      <c r="P812" s="16">
        <f t="shared" si="312"/>
        <v>6.7618936046903499E-2</v>
      </c>
      <c r="Q812" s="16">
        <f t="shared" si="323"/>
        <v>6181</v>
      </c>
      <c r="R812" s="16">
        <f t="shared" si="324"/>
        <v>6491</v>
      </c>
      <c r="S812" s="17">
        <f t="shared" si="313"/>
        <v>14.634053947832593</v>
      </c>
      <c r="T812" s="17">
        <f t="shared" si="314"/>
        <v>15.368005852674544</v>
      </c>
      <c r="U812" s="16">
        <f t="shared" si="315"/>
        <v>3.4053947832592968E-2</v>
      </c>
      <c r="V812" s="16">
        <f t="shared" si="316"/>
        <v>6.8005852674543732E-2</v>
      </c>
      <c r="W812" s="16">
        <f t="shared" si="301"/>
        <v>1.5005440919539858E-2</v>
      </c>
      <c r="X812" s="16">
        <f t="shared" si="302"/>
        <v>3.6666697378517297E-4</v>
      </c>
      <c r="Y812" s="17">
        <f t="shared" si="317"/>
        <v>14.638773945754686</v>
      </c>
      <c r="Z812" s="17">
        <f t="shared" si="318"/>
        <v>15.37210789332503</v>
      </c>
      <c r="AA812" s="16">
        <f t="shared" si="319"/>
        <v>3.8773945754686068E-2</v>
      </c>
      <c r="AB812" s="16">
        <f t="shared" si="320"/>
        <v>7.2107893325028982E-2</v>
      </c>
      <c r="AC812" s="16">
        <f t="shared" si="303"/>
        <v>309.68494874618432</v>
      </c>
      <c r="AD812" s="17">
        <f t="shared" si="304"/>
        <v>14.640025039559845</v>
      </c>
      <c r="AE812" s="17">
        <f t="shared" si="305"/>
        <v>15.373224364776704</v>
      </c>
      <c r="AF812" s="16">
        <f t="shared" si="321"/>
        <v>4.0025039559845155E-2</v>
      </c>
      <c r="AG812" s="16">
        <f t="shared" si="322"/>
        <v>7.3224364776702799E-2</v>
      </c>
    </row>
    <row r="813" spans="1:33" x14ac:dyDescent="0.25">
      <c r="A813" s="11" t="s">
        <v>49</v>
      </c>
      <c r="B813" s="12">
        <v>851685</v>
      </c>
      <c r="C813" s="11">
        <v>10.3</v>
      </c>
      <c r="D813" s="27">
        <v>10.1</v>
      </c>
      <c r="E813" s="27">
        <v>10.5</v>
      </c>
      <c r="F813" s="11">
        <v>2012</v>
      </c>
      <c r="G813" s="11" t="s">
        <v>8</v>
      </c>
      <c r="H813" s="14" t="str">
        <f>VLOOKUP(A813,'Data Key'!$A$1:$B$500,2,FALSE)</f>
        <v>Michigan</v>
      </c>
      <c r="I813" s="14" t="str">
        <f t="shared" si="306"/>
        <v>MI-Michigan</v>
      </c>
      <c r="J813" s="15">
        <f t="shared" si="307"/>
        <v>8772</v>
      </c>
      <c r="K813" s="15">
        <f t="shared" si="308"/>
        <v>842913</v>
      </c>
      <c r="L813" s="16">
        <f t="shared" si="300"/>
        <v>2.1442246323706468E-4</v>
      </c>
      <c r="M813" s="17">
        <f t="shared" si="309"/>
        <v>10.085160128918487</v>
      </c>
      <c r="N813" s="17">
        <f t="shared" si="310"/>
        <v>10.514005055392614</v>
      </c>
      <c r="O813" s="16">
        <f t="shared" si="311"/>
        <v>1.4839871081512968E-2</v>
      </c>
      <c r="P813" s="16">
        <f t="shared" si="312"/>
        <v>1.4005055392614096E-2</v>
      </c>
      <c r="Q813" s="16">
        <f t="shared" si="323"/>
        <v>8590</v>
      </c>
      <c r="R813" s="16">
        <f t="shared" si="324"/>
        <v>8955</v>
      </c>
      <c r="S813" s="17">
        <f t="shared" si="313"/>
        <v>10.085888562085747</v>
      </c>
      <c r="T813" s="17">
        <f t="shared" si="314"/>
        <v>10.514450765247714</v>
      </c>
      <c r="U813" s="16">
        <f t="shared" si="315"/>
        <v>1.4111437914252178E-2</v>
      </c>
      <c r="V813" s="16">
        <f t="shared" si="316"/>
        <v>1.4450765247714159E-2</v>
      </c>
      <c r="W813" s="16">
        <f t="shared" si="301"/>
        <v>1.0301791337763542E-2</v>
      </c>
      <c r="X813" s="16">
        <f t="shared" si="302"/>
        <v>2.1445610499916466E-4</v>
      </c>
      <c r="Y813" s="17">
        <f t="shared" si="317"/>
        <v>10.087335232764378</v>
      </c>
      <c r="Z813" s="17">
        <f t="shared" si="318"/>
        <v>10.516247442762706</v>
      </c>
      <c r="AA813" s="16">
        <f t="shared" si="319"/>
        <v>1.266476723562171E-2</v>
      </c>
      <c r="AB813" s="16">
        <f t="shared" si="320"/>
        <v>1.6247442762706399E-2</v>
      </c>
      <c r="AC813" s="16">
        <f t="shared" si="303"/>
        <v>365.25069158705179</v>
      </c>
      <c r="AD813" s="17">
        <f t="shared" si="304"/>
        <v>10.087951098314626</v>
      </c>
      <c r="AE813" s="17">
        <f t="shared" si="305"/>
        <v>10.516805714938966</v>
      </c>
      <c r="AF813" s="16">
        <f t="shared" si="321"/>
        <v>1.2048901685373536E-2</v>
      </c>
      <c r="AG813" s="16">
        <f t="shared" si="322"/>
        <v>1.6805714938966432E-2</v>
      </c>
    </row>
    <row r="814" spans="1:33" x14ac:dyDescent="0.25">
      <c r="A814" s="11" t="s">
        <v>26</v>
      </c>
      <c r="B814" s="12">
        <v>327751</v>
      </c>
      <c r="C814" s="11">
        <v>19.7</v>
      </c>
      <c r="D814" s="27">
        <v>19.3</v>
      </c>
      <c r="E814" s="27">
        <v>20.2</v>
      </c>
      <c r="F814" s="11">
        <v>2012</v>
      </c>
      <c r="G814" s="11" t="s">
        <v>8</v>
      </c>
      <c r="H814" s="14" t="str">
        <f>VLOOKUP(A814,'Data Key'!$A$1:$B$500,2,FALSE)</f>
        <v>Minnesota</v>
      </c>
      <c r="I814" s="14" t="str">
        <f t="shared" si="306"/>
        <v>MN-Minnesota</v>
      </c>
      <c r="J814" s="15">
        <f t="shared" si="307"/>
        <v>6457</v>
      </c>
      <c r="K814" s="15">
        <f t="shared" si="308"/>
        <v>321294</v>
      </c>
      <c r="L814" s="16">
        <f t="shared" si="300"/>
        <v>4.7577186228326378E-4</v>
      </c>
      <c r="M814" s="17">
        <f t="shared" si="309"/>
        <v>19.225159637544348</v>
      </c>
      <c r="N814" s="17">
        <f t="shared" si="310"/>
        <v>20.176703362110882</v>
      </c>
      <c r="O814" s="16">
        <f t="shared" si="311"/>
        <v>7.4840362455653064E-2</v>
      </c>
      <c r="P814" s="16">
        <f t="shared" si="312"/>
        <v>2.3296637889117733E-2</v>
      </c>
      <c r="Q814" s="16">
        <f t="shared" si="323"/>
        <v>6301</v>
      </c>
      <c r="R814" s="16">
        <f t="shared" si="324"/>
        <v>6613</v>
      </c>
      <c r="S814" s="17">
        <f t="shared" si="313"/>
        <v>19.224960412020099</v>
      </c>
      <c r="T814" s="17">
        <f t="shared" si="314"/>
        <v>20.176902587635126</v>
      </c>
      <c r="U814" s="16">
        <f t="shared" si="315"/>
        <v>7.5039587979901512E-2</v>
      </c>
      <c r="V814" s="16">
        <f t="shared" si="316"/>
        <v>2.3097412364872838E-2</v>
      </c>
      <c r="W814" s="16">
        <f t="shared" si="301"/>
        <v>1.9706560857078444E-2</v>
      </c>
      <c r="X814" s="16">
        <f t="shared" si="302"/>
        <v>4.7586897332213465E-4</v>
      </c>
      <c r="Y814" s="17">
        <f t="shared" si="317"/>
        <v>19.230691883756307</v>
      </c>
      <c r="Z814" s="17">
        <f t="shared" si="318"/>
        <v>20.182429830400579</v>
      </c>
      <c r="AA814" s="16">
        <f t="shared" si="319"/>
        <v>6.9308116243693263E-2</v>
      </c>
      <c r="AB814" s="16">
        <f t="shared" si="320"/>
        <v>1.7570169599419927E-2</v>
      </c>
      <c r="AC814" s="16">
        <f t="shared" si="303"/>
        <v>311.88123346711723</v>
      </c>
      <c r="AD814" s="17">
        <f t="shared" si="304"/>
        <v>19.232302060345805</v>
      </c>
      <c r="AE814" s="17">
        <f t="shared" si="305"/>
        <v>20.183870714767348</v>
      </c>
      <c r="AF814" s="16">
        <f t="shared" si="321"/>
        <v>6.7697939654195238E-2</v>
      </c>
      <c r="AG814" s="16">
        <f t="shared" si="322"/>
        <v>1.6129285232651114E-2</v>
      </c>
    </row>
    <row r="815" spans="1:33" x14ac:dyDescent="0.25">
      <c r="A815" s="11" t="s">
        <v>59</v>
      </c>
      <c r="B815" s="12">
        <v>308576</v>
      </c>
      <c r="C815" s="11">
        <v>5.7</v>
      </c>
      <c r="D815" s="27">
        <v>5.5</v>
      </c>
      <c r="E815" s="27">
        <v>6</v>
      </c>
      <c r="F815" s="11">
        <v>2012</v>
      </c>
      <c r="G815" s="11" t="s">
        <v>8</v>
      </c>
      <c r="H815" s="14" t="str">
        <f>VLOOKUP(A815,'Data Key'!$A$1:$B$500,2,FALSE)</f>
        <v>Mississippi</v>
      </c>
      <c r="I815" s="14" t="str">
        <f t="shared" si="306"/>
        <v>MS-Mississippi</v>
      </c>
      <c r="J815" s="15">
        <f t="shared" si="307"/>
        <v>1759</v>
      </c>
      <c r="K815" s="15">
        <f t="shared" si="308"/>
        <v>306817</v>
      </c>
      <c r="L815" s="16">
        <f t="shared" si="300"/>
        <v>2.656302326897108E-4</v>
      </c>
      <c r="M815" s="17">
        <f t="shared" si="309"/>
        <v>5.4347482802212097</v>
      </c>
      <c r="N815" s="17">
        <f t="shared" si="310"/>
        <v>5.9660087456006305</v>
      </c>
      <c r="O815" s="16">
        <f t="shared" si="311"/>
        <v>6.5251719778790296E-2</v>
      </c>
      <c r="P815" s="16">
        <f t="shared" si="312"/>
        <v>3.3991254399369453E-2</v>
      </c>
      <c r="Q815" s="16">
        <f t="shared" si="323"/>
        <v>1677</v>
      </c>
      <c r="R815" s="16">
        <f t="shared" si="324"/>
        <v>1841</v>
      </c>
      <c r="S815" s="17">
        <f t="shared" si="313"/>
        <v>5.4346417090117187</v>
      </c>
      <c r="T815" s="17">
        <f t="shared" si="314"/>
        <v>5.9661153168101215</v>
      </c>
      <c r="U815" s="16">
        <f t="shared" si="315"/>
        <v>6.5358290988281276E-2</v>
      </c>
      <c r="V815" s="16">
        <f t="shared" si="316"/>
        <v>3.3884683189878473E-2</v>
      </c>
      <c r="W815" s="16">
        <f t="shared" si="301"/>
        <v>5.7065319662021347E-3</v>
      </c>
      <c r="X815" s="16">
        <f t="shared" si="302"/>
        <v>2.6584231357041558E-4</v>
      </c>
      <c r="Y815" s="17">
        <f t="shared" si="317"/>
        <v>5.4406896526317192</v>
      </c>
      <c r="Z815" s="17">
        <f t="shared" si="318"/>
        <v>5.9723742797725503</v>
      </c>
      <c r="AA815" s="16">
        <f t="shared" si="319"/>
        <v>5.931034736828078E-2</v>
      </c>
      <c r="AB815" s="16">
        <f t="shared" si="320"/>
        <v>2.762572022744969E-2</v>
      </c>
      <c r="AC815" s="16">
        <f t="shared" si="303"/>
        <v>163.9560704101203</v>
      </c>
      <c r="AD815" s="17">
        <f t="shared" si="304"/>
        <v>5.4424899768749313</v>
      </c>
      <c r="AE815" s="17">
        <f t="shared" si="305"/>
        <v>5.9738146079169763</v>
      </c>
      <c r="AF815" s="16">
        <f t="shared" si="321"/>
        <v>5.7510023125068699E-2</v>
      </c>
      <c r="AG815" s="16">
        <f t="shared" si="322"/>
        <v>2.6185392083023729E-2</v>
      </c>
    </row>
    <row r="816" spans="1:33" x14ac:dyDescent="0.25">
      <c r="A816" s="11" t="s">
        <v>20</v>
      </c>
      <c r="B816" s="12">
        <v>458233</v>
      </c>
      <c r="C816" s="11">
        <v>10.5</v>
      </c>
      <c r="D816" s="27">
        <v>10.199999999999999</v>
      </c>
      <c r="E816" s="27">
        <v>10.8</v>
      </c>
      <c r="F816" s="11">
        <v>2012</v>
      </c>
      <c r="G816" s="11" t="s">
        <v>8</v>
      </c>
      <c r="H816" s="14" t="str">
        <f>VLOOKUP(A816,'Data Key'!$A$1:$B$500,2,FALSE)</f>
        <v>Missouri</v>
      </c>
      <c r="I816" s="14" t="str">
        <f t="shared" si="306"/>
        <v>MO-Missouri</v>
      </c>
      <c r="J816" s="15">
        <f t="shared" si="307"/>
        <v>4811</v>
      </c>
      <c r="K816" s="15">
        <f t="shared" si="308"/>
        <v>453422</v>
      </c>
      <c r="L816" s="16">
        <f t="shared" si="300"/>
        <v>2.9511244248739638E-4</v>
      </c>
      <c r="M816" s="17">
        <f t="shared" si="309"/>
        <v>10.203913162390473</v>
      </c>
      <c r="N816" s="17">
        <f t="shared" si="310"/>
        <v>10.794138047365264</v>
      </c>
      <c r="O816" s="16">
        <f t="shared" si="311"/>
        <v>3.9131623904733459E-3</v>
      </c>
      <c r="P816" s="16">
        <f t="shared" si="312"/>
        <v>5.8619526347367668E-3</v>
      </c>
      <c r="Q816" s="16">
        <f t="shared" si="323"/>
        <v>4677</v>
      </c>
      <c r="R816" s="16">
        <f t="shared" si="324"/>
        <v>4947</v>
      </c>
      <c r="S816" s="17">
        <f t="shared" si="313"/>
        <v>10.206597953442898</v>
      </c>
      <c r="T816" s="17">
        <f t="shared" si="314"/>
        <v>10.795817848125299</v>
      </c>
      <c r="U816" s="16">
        <f t="shared" si="315"/>
        <v>6.5979534428990405E-3</v>
      </c>
      <c r="V816" s="16">
        <f t="shared" si="316"/>
        <v>4.1821518747013897E-3</v>
      </c>
      <c r="W816" s="16">
        <f t="shared" si="301"/>
        <v>1.0503129154976204E-2</v>
      </c>
      <c r="X816" s="16">
        <f t="shared" si="302"/>
        <v>2.951967827729656E-4</v>
      </c>
      <c r="Y816" s="17">
        <f t="shared" si="317"/>
        <v>10.207932372203238</v>
      </c>
      <c r="Z816" s="17">
        <f t="shared" si="318"/>
        <v>10.798325937749169</v>
      </c>
      <c r="AA816" s="16">
        <f t="shared" si="319"/>
        <v>7.9323722032391686E-3</v>
      </c>
      <c r="AB816" s="16">
        <f t="shared" si="320"/>
        <v>1.6740622508315539E-3</v>
      </c>
      <c r="AC816" s="16">
        <f t="shared" si="303"/>
        <v>270.47389510181438</v>
      </c>
      <c r="AD816" s="17">
        <f t="shared" si="304"/>
        <v>10.20909573085874</v>
      </c>
      <c r="AE816" s="17">
        <f t="shared" si="305"/>
        <v>10.799344856705424</v>
      </c>
      <c r="AF816" s="16">
        <f t="shared" si="321"/>
        <v>9.0957308587409358E-3</v>
      </c>
      <c r="AG816" s="16">
        <f t="shared" si="322"/>
        <v>6.5514329457627696E-4</v>
      </c>
    </row>
    <row r="817" spans="1:33" x14ac:dyDescent="0.25">
      <c r="A817" s="11" t="s">
        <v>50</v>
      </c>
      <c r="B817" s="12">
        <v>61412</v>
      </c>
      <c r="C817" s="11">
        <v>16.7</v>
      </c>
      <c r="D817" s="27">
        <v>15.7</v>
      </c>
      <c r="E817" s="27">
        <v>17.8</v>
      </c>
      <c r="F817" s="11">
        <v>2012</v>
      </c>
      <c r="G817" s="11" t="s">
        <v>8</v>
      </c>
      <c r="H817" s="14" t="str">
        <f>VLOOKUP(A817,'Data Key'!$A$1:$B$500,2,FALSE)</f>
        <v>Montana</v>
      </c>
      <c r="I817" s="14" t="str">
        <f t="shared" si="306"/>
        <v>MT-Montana</v>
      </c>
      <c r="J817" s="15">
        <f t="shared" si="307"/>
        <v>1026</v>
      </c>
      <c r="K817" s="15">
        <f t="shared" si="308"/>
        <v>60386</v>
      </c>
      <c r="L817" s="16">
        <f t="shared" si="300"/>
        <v>1.0137013873510123E-3</v>
      </c>
      <c r="M817" s="17">
        <f t="shared" si="309"/>
        <v>15.693131153520481</v>
      </c>
      <c r="N817" s="17">
        <f t="shared" si="310"/>
        <v>17.720533928222501</v>
      </c>
      <c r="O817" s="16">
        <f t="shared" si="311"/>
        <v>6.8688464795183535E-3</v>
      </c>
      <c r="P817" s="16">
        <f t="shared" si="312"/>
        <v>7.9466071777499536E-2</v>
      </c>
      <c r="Q817" s="16">
        <f t="shared" si="323"/>
        <v>964</v>
      </c>
      <c r="R817" s="16">
        <f t="shared" si="324"/>
        <v>1088</v>
      </c>
      <c r="S817" s="17">
        <f t="shared" si="313"/>
        <v>15.697257864912395</v>
      </c>
      <c r="T817" s="17">
        <f t="shared" si="314"/>
        <v>17.716407216830586</v>
      </c>
      <c r="U817" s="16">
        <f t="shared" si="315"/>
        <v>2.7421350876046802E-3</v>
      </c>
      <c r="V817" s="16">
        <f t="shared" si="316"/>
        <v>8.3592783169414986E-2</v>
      </c>
      <c r="W817" s="16">
        <f t="shared" si="301"/>
        <v>1.6737061725346024E-2</v>
      </c>
      <c r="X817" s="16">
        <f t="shared" si="302"/>
        <v>1.0150209199587821E-3</v>
      </c>
      <c r="Y817" s="17">
        <f t="shared" si="317"/>
        <v>15.722040805387243</v>
      </c>
      <c r="Z817" s="17">
        <f t="shared" si="318"/>
        <v>17.752082645304807</v>
      </c>
      <c r="AA817" s="16">
        <f t="shared" si="319"/>
        <v>2.2040805387243623E-2</v>
      </c>
      <c r="AB817" s="16">
        <f t="shared" si="320"/>
        <v>4.7917354695194092E-2</v>
      </c>
      <c r="AC817" s="16">
        <f t="shared" si="303"/>
        <v>124.53629401890508</v>
      </c>
      <c r="AD817" s="17">
        <f t="shared" si="304"/>
        <v>15.731325329942759</v>
      </c>
      <c r="AE817" s="17">
        <f t="shared" si="305"/>
        <v>17.759080564761231</v>
      </c>
      <c r="AF817" s="16">
        <f t="shared" si="321"/>
        <v>3.132532994276005E-2</v>
      </c>
      <c r="AG817" s="16">
        <f t="shared" si="322"/>
        <v>4.0919435238770063E-2</v>
      </c>
    </row>
    <row r="818" spans="1:33" x14ac:dyDescent="0.25">
      <c r="A818" s="11" t="s">
        <v>51</v>
      </c>
      <c r="B818" s="12">
        <v>138070</v>
      </c>
      <c r="C818" s="11">
        <v>3.5</v>
      </c>
      <c r="D818" s="27">
        <v>3.2</v>
      </c>
      <c r="E818" s="27">
        <v>3.8</v>
      </c>
      <c r="F818" s="11">
        <v>2012</v>
      </c>
      <c r="G818" s="11" t="s">
        <v>8</v>
      </c>
      <c r="H818" s="14" t="str">
        <f>VLOOKUP(A818,'Data Key'!$A$1:$B$500,2,FALSE)</f>
        <v>Nebraska</v>
      </c>
      <c r="I818" s="14" t="str">
        <f t="shared" si="306"/>
        <v>NE-Nebraska</v>
      </c>
      <c r="J818" s="15">
        <f t="shared" si="307"/>
        <v>483</v>
      </c>
      <c r="K818" s="15">
        <f t="shared" si="308"/>
        <v>137587</v>
      </c>
      <c r="L818" s="16">
        <f t="shared" si="300"/>
        <v>3.1143066257672658E-4</v>
      </c>
      <c r="M818" s="17">
        <f t="shared" si="309"/>
        <v>3.1867948751939696</v>
      </c>
      <c r="N818" s="17">
        <f t="shared" si="310"/>
        <v>3.809656200347423</v>
      </c>
      <c r="O818" s="16">
        <f t="shared" si="311"/>
        <v>1.3205124806030533E-2</v>
      </c>
      <c r="P818" s="16">
        <f t="shared" si="312"/>
        <v>9.656200347423205E-3</v>
      </c>
      <c r="Q818" s="16">
        <f t="shared" si="323"/>
        <v>441</v>
      </c>
      <c r="R818" s="16">
        <f t="shared" si="324"/>
        <v>527</v>
      </c>
      <c r="S818" s="17">
        <f t="shared" si="313"/>
        <v>3.1940320127471571</v>
      </c>
      <c r="T818" s="17">
        <f t="shared" si="314"/>
        <v>3.8169044687477367</v>
      </c>
      <c r="U818" s="16">
        <f t="shared" si="315"/>
        <v>5.9679872528430877E-3</v>
      </c>
      <c r="V818" s="16">
        <f t="shared" si="316"/>
        <v>1.6904468747736878E-2</v>
      </c>
      <c r="W818" s="16">
        <f t="shared" si="301"/>
        <v>3.5120390965219174E-3</v>
      </c>
      <c r="X818" s="16">
        <f t="shared" si="302"/>
        <v>3.1234401943289566E-4</v>
      </c>
      <c r="Y818" s="17">
        <f t="shared" si="317"/>
        <v>3.1996950770890216</v>
      </c>
      <c r="Z818" s="17">
        <f t="shared" si="318"/>
        <v>3.8243831159548134</v>
      </c>
      <c r="AA818" s="16">
        <f t="shared" si="319"/>
        <v>3.0492291097861113E-4</v>
      </c>
      <c r="AB818" s="16">
        <f t="shared" si="320"/>
        <v>2.4383115954813572E-2</v>
      </c>
      <c r="AC818" s="16">
        <f t="shared" si="303"/>
        <v>86.039893538541918</v>
      </c>
      <c r="AD818" s="17">
        <f t="shared" si="304"/>
        <v>3.2040883194592533</v>
      </c>
      <c r="AE818" s="17">
        <f t="shared" si="305"/>
        <v>3.8272323750565089</v>
      </c>
      <c r="AF818" s="16">
        <f t="shared" si="321"/>
        <v>4.0883194592531424E-3</v>
      </c>
      <c r="AG818" s="16">
        <f t="shared" si="322"/>
        <v>2.7232375056509106E-2</v>
      </c>
    </row>
    <row r="819" spans="1:33" x14ac:dyDescent="0.25">
      <c r="A819" s="11" t="s">
        <v>29</v>
      </c>
      <c r="B819" s="12">
        <v>173215</v>
      </c>
      <c r="C819" s="11">
        <v>4.9000000000000004</v>
      </c>
      <c r="D819" s="27">
        <v>4.5</v>
      </c>
      <c r="E819" s="27">
        <v>5.2</v>
      </c>
      <c r="F819" s="11">
        <v>2012</v>
      </c>
      <c r="G819" s="11" t="s">
        <v>8</v>
      </c>
      <c r="H819" s="14" t="str">
        <f>VLOOKUP(A819,'Data Key'!$A$1:$B$500,2,FALSE)</f>
        <v>Nevada</v>
      </c>
      <c r="I819" s="14" t="str">
        <f t="shared" si="306"/>
        <v>NV-Nevada</v>
      </c>
      <c r="J819" s="15">
        <f t="shared" si="307"/>
        <v>849</v>
      </c>
      <c r="K819" s="15">
        <f t="shared" si="308"/>
        <v>172366</v>
      </c>
      <c r="L819" s="16">
        <f t="shared" si="300"/>
        <v>3.2888910770120073E-4</v>
      </c>
      <c r="M819" s="17">
        <f t="shared" si="309"/>
        <v>4.5725339792139046</v>
      </c>
      <c r="N819" s="17">
        <f t="shared" si="310"/>
        <v>5.2303121946163067</v>
      </c>
      <c r="O819" s="16">
        <f t="shared" si="311"/>
        <v>7.2533979213904587E-2</v>
      </c>
      <c r="P819" s="16">
        <f t="shared" si="312"/>
        <v>3.031219461630652E-2</v>
      </c>
      <c r="Q819" s="16">
        <f t="shared" si="323"/>
        <v>792</v>
      </c>
      <c r="R819" s="16">
        <f t="shared" si="324"/>
        <v>906</v>
      </c>
      <c r="S819" s="17">
        <f t="shared" si="313"/>
        <v>4.5723522789596744</v>
      </c>
      <c r="T819" s="17">
        <f t="shared" si="314"/>
        <v>5.2304938948705368</v>
      </c>
      <c r="U819" s="16">
        <f t="shared" si="315"/>
        <v>7.2352278959674443E-2</v>
      </c>
      <c r="V819" s="16">
        <f t="shared" si="316"/>
        <v>3.0493894870536664E-2</v>
      </c>
      <c r="W819" s="16">
        <f t="shared" si="301"/>
        <v>4.9124028439633477E-3</v>
      </c>
      <c r="X819" s="16">
        <f t="shared" si="302"/>
        <v>3.2943482436643712E-4</v>
      </c>
      <c r="Y819" s="17">
        <f t="shared" si="317"/>
        <v>4.5829680195969109</v>
      </c>
      <c r="Z819" s="17">
        <f t="shared" si="318"/>
        <v>5.2418376683297847</v>
      </c>
      <c r="AA819" s="16">
        <f t="shared" si="319"/>
        <v>8.2968019596910914E-2</v>
      </c>
      <c r="AB819" s="16">
        <f t="shared" si="320"/>
        <v>4.1837668329784528E-2</v>
      </c>
      <c r="AC819" s="16">
        <f t="shared" si="303"/>
        <v>113.9684226407259</v>
      </c>
      <c r="AD819" s="17">
        <f t="shared" si="304"/>
        <v>4.586317004543905</v>
      </c>
      <c r="AE819" s="17">
        <f t="shared" si="305"/>
        <v>5.2442617274210619</v>
      </c>
      <c r="AF819" s="16">
        <f t="shared" si="321"/>
        <v>8.6317004543905007E-2</v>
      </c>
      <c r="AG819" s="16">
        <f t="shared" si="322"/>
        <v>4.4261727421061714E-2</v>
      </c>
    </row>
    <row r="820" spans="1:33" x14ac:dyDescent="0.25">
      <c r="A820" s="11" t="s">
        <v>35</v>
      </c>
      <c r="B820" s="12">
        <v>77131</v>
      </c>
      <c r="C820" s="11">
        <v>17.399999999999999</v>
      </c>
      <c r="D820" s="27">
        <v>16.5</v>
      </c>
      <c r="E820" s="27">
        <v>18.3</v>
      </c>
      <c r="F820" s="11">
        <v>2012</v>
      </c>
      <c r="G820" s="11" t="s">
        <v>8</v>
      </c>
      <c r="H820" s="14" t="str">
        <f>VLOOKUP(A820,'Data Key'!$A$1:$B$500,2,FALSE)</f>
        <v>New Hampshire</v>
      </c>
      <c r="I820" s="14" t="str">
        <f t="shared" si="306"/>
        <v>NH-New Hampshire</v>
      </c>
      <c r="J820" s="15">
        <f t="shared" si="307"/>
        <v>1342</v>
      </c>
      <c r="K820" s="15">
        <f t="shared" si="308"/>
        <v>75789</v>
      </c>
      <c r="L820" s="16">
        <f t="shared" si="300"/>
        <v>9.2274987348202851E-4</v>
      </c>
      <c r="M820" s="17">
        <f t="shared" si="309"/>
        <v>16.476220709033427</v>
      </c>
      <c r="N820" s="17">
        <f t="shared" si="310"/>
        <v>18.32172045599749</v>
      </c>
      <c r="O820" s="16">
        <f t="shared" si="311"/>
        <v>2.377929096657283E-2</v>
      </c>
      <c r="P820" s="16">
        <f t="shared" si="312"/>
        <v>2.1720455997488841E-2</v>
      </c>
      <c r="Q820" s="16">
        <f t="shared" si="323"/>
        <v>1271</v>
      </c>
      <c r="R820" s="16">
        <f t="shared" si="324"/>
        <v>1414</v>
      </c>
      <c r="S820" s="17">
        <f t="shared" si="313"/>
        <v>16.478458726063451</v>
      </c>
      <c r="T820" s="17">
        <f t="shared" si="314"/>
        <v>18.332447394692146</v>
      </c>
      <c r="U820" s="16">
        <f t="shared" si="315"/>
        <v>2.1541273936549032E-2</v>
      </c>
      <c r="V820" s="16">
        <f t="shared" si="316"/>
        <v>3.2447394692145082E-2</v>
      </c>
      <c r="W820" s="16">
        <f t="shared" si="301"/>
        <v>1.7423005012952728E-2</v>
      </c>
      <c r="X820" s="16">
        <f t="shared" si="302"/>
        <v>9.2366541539008035E-4</v>
      </c>
      <c r="Y820" s="17">
        <f t="shared" si="317"/>
        <v>16.499339597562646</v>
      </c>
      <c r="Z820" s="17">
        <f t="shared" si="318"/>
        <v>18.346670428342808</v>
      </c>
      <c r="AA820" s="16">
        <f t="shared" si="319"/>
        <v>6.6040243735443482E-4</v>
      </c>
      <c r="AB820" s="16">
        <f t="shared" si="320"/>
        <v>4.6670428342807213E-2</v>
      </c>
      <c r="AC820" s="16">
        <f t="shared" si="303"/>
        <v>142.37102520763787</v>
      </c>
      <c r="AD820" s="17">
        <f t="shared" si="304"/>
        <v>16.506616111815813</v>
      </c>
      <c r="AE820" s="17">
        <f t="shared" si="305"/>
        <v>18.352358224135372</v>
      </c>
      <c r="AF820" s="16">
        <f t="shared" si="321"/>
        <v>6.6161118158127863E-3</v>
      </c>
      <c r="AG820" s="16">
        <f t="shared" si="322"/>
        <v>5.2358224135371501E-2</v>
      </c>
    </row>
    <row r="821" spans="1:33" x14ac:dyDescent="0.25">
      <c r="A821" s="11" t="s">
        <v>14</v>
      </c>
      <c r="B821" s="12">
        <v>533348</v>
      </c>
      <c r="C821" s="11">
        <v>9.6999999999999993</v>
      </c>
      <c r="D821" s="27">
        <v>9.5</v>
      </c>
      <c r="E821" s="27">
        <v>10</v>
      </c>
      <c r="F821" s="11">
        <v>2012</v>
      </c>
      <c r="G821" s="11" t="s">
        <v>8</v>
      </c>
      <c r="H821" s="14" t="str">
        <f>VLOOKUP(A821,'Data Key'!$A$1:$B$500,2,FALSE)</f>
        <v>New Jersey</v>
      </c>
      <c r="I821" s="14" t="str">
        <f t="shared" si="306"/>
        <v>NJ-New Jersey</v>
      </c>
      <c r="J821" s="15">
        <f t="shared" si="307"/>
        <v>5173</v>
      </c>
      <c r="K821" s="15">
        <f t="shared" si="308"/>
        <v>528175</v>
      </c>
      <c r="L821" s="16">
        <f t="shared" si="300"/>
        <v>2.6302210212465348E-4</v>
      </c>
      <c r="M821" s="17">
        <f t="shared" si="309"/>
        <v>9.4360861723977969</v>
      </c>
      <c r="N821" s="17">
        <f t="shared" si="310"/>
        <v>9.9621303766471048</v>
      </c>
      <c r="O821" s="16">
        <f t="shared" si="311"/>
        <v>6.3913827602203099E-2</v>
      </c>
      <c r="P821" s="16">
        <f t="shared" si="312"/>
        <v>3.7869623352895232E-2</v>
      </c>
      <c r="Q821" s="16">
        <f t="shared" si="323"/>
        <v>5034</v>
      </c>
      <c r="R821" s="16">
        <f t="shared" si="324"/>
        <v>5314</v>
      </c>
      <c r="S821" s="17">
        <f t="shared" si="313"/>
        <v>9.4384904415128581</v>
      </c>
      <c r="T821" s="17">
        <f t="shared" si="314"/>
        <v>9.9634760044098787</v>
      </c>
      <c r="U821" s="16">
        <f t="shared" si="315"/>
        <v>6.1509558487141902E-2</v>
      </c>
      <c r="V821" s="16">
        <f t="shared" si="316"/>
        <v>3.6523995590121316E-2</v>
      </c>
      <c r="W821" s="16">
        <f t="shared" si="301"/>
        <v>9.7026396595086949E-3</v>
      </c>
      <c r="X821" s="16">
        <f t="shared" si="302"/>
        <v>2.6309226462199449E-4</v>
      </c>
      <c r="Y821" s="17">
        <f t="shared" si="317"/>
        <v>9.4395473948867004</v>
      </c>
      <c r="Z821" s="17">
        <f t="shared" si="318"/>
        <v>9.9657319241306883</v>
      </c>
      <c r="AA821" s="16">
        <f t="shared" si="319"/>
        <v>6.045260511329964E-2</v>
      </c>
      <c r="AB821" s="16">
        <f t="shared" si="320"/>
        <v>3.4268075869311687E-2</v>
      </c>
      <c r="AC821" s="16">
        <f t="shared" si="303"/>
        <v>280.57749606004739</v>
      </c>
      <c r="AD821" s="17">
        <f t="shared" si="304"/>
        <v>9.4405448523591122</v>
      </c>
      <c r="AE821" s="17">
        <f t="shared" si="305"/>
        <v>9.966609401592903</v>
      </c>
      <c r="AF821" s="16">
        <f t="shared" si="321"/>
        <v>5.9455147640887773E-2</v>
      </c>
      <c r="AG821" s="16">
        <f t="shared" si="322"/>
        <v>3.3390598407097016E-2</v>
      </c>
    </row>
    <row r="822" spans="1:33" x14ac:dyDescent="0.25">
      <c r="A822" s="11" t="s">
        <v>60</v>
      </c>
      <c r="B822" s="12">
        <v>278009</v>
      </c>
      <c r="C822" s="11">
        <v>5.8</v>
      </c>
      <c r="D822" s="27">
        <v>5.6</v>
      </c>
      <c r="E822" s="27">
        <v>6.1</v>
      </c>
      <c r="F822" s="11">
        <v>2012</v>
      </c>
      <c r="G822" s="11" t="s">
        <v>8</v>
      </c>
      <c r="H822" s="14" t="str">
        <f>VLOOKUP(A822,'Data Key'!$A$1:$B$500,2,FALSE)</f>
        <v>New Mexico</v>
      </c>
      <c r="I822" s="14" t="str">
        <f t="shared" si="306"/>
        <v>NM-New Mexico</v>
      </c>
      <c r="J822" s="15">
        <f t="shared" si="307"/>
        <v>1612</v>
      </c>
      <c r="K822" s="15">
        <f t="shared" si="308"/>
        <v>276397</v>
      </c>
      <c r="L822" s="16">
        <f t="shared" si="300"/>
        <v>2.822337777024574E-4</v>
      </c>
      <c r="M822" s="17">
        <f t="shared" si="309"/>
        <v>5.5161396562511191</v>
      </c>
      <c r="N822" s="17">
        <f t="shared" si="310"/>
        <v>6.0806072116560346</v>
      </c>
      <c r="O822" s="16">
        <f t="shared" si="311"/>
        <v>8.3860343748880517E-2</v>
      </c>
      <c r="P822" s="16">
        <f t="shared" si="312"/>
        <v>1.9392788343965073E-2</v>
      </c>
      <c r="Q822" s="16">
        <f t="shared" si="323"/>
        <v>1534</v>
      </c>
      <c r="R822" s="16">
        <f t="shared" si="324"/>
        <v>1691</v>
      </c>
      <c r="S822" s="17">
        <f t="shared" si="313"/>
        <v>5.5178069774719525</v>
      </c>
      <c r="T822" s="17">
        <f t="shared" si="314"/>
        <v>6.0825368962875306</v>
      </c>
      <c r="U822" s="16">
        <f t="shared" si="315"/>
        <v>8.2193022528047166E-2</v>
      </c>
      <c r="V822" s="16">
        <f t="shared" si="316"/>
        <v>1.7463103712469064E-2</v>
      </c>
      <c r="W822" s="16">
        <f t="shared" si="301"/>
        <v>5.8052020940529163E-3</v>
      </c>
      <c r="X822" s="16">
        <f t="shared" si="302"/>
        <v>2.824795470283422E-4</v>
      </c>
      <c r="Y822" s="17">
        <f t="shared" si="317"/>
        <v>5.522722547024574</v>
      </c>
      <c r="Z822" s="17">
        <f t="shared" si="318"/>
        <v>6.0876816410812582</v>
      </c>
      <c r="AA822" s="16">
        <f t="shared" si="319"/>
        <v>7.7277452975425653E-2</v>
      </c>
      <c r="AB822" s="16">
        <f t="shared" si="320"/>
        <v>1.2318358918741446E-2</v>
      </c>
      <c r="AC822" s="16">
        <f t="shared" si="303"/>
        <v>156.94988156457771</v>
      </c>
      <c r="AD822" s="17">
        <f t="shared" si="304"/>
        <v>5.5247296512221107</v>
      </c>
      <c r="AE822" s="17">
        <f t="shared" si="305"/>
        <v>6.0892714930342091</v>
      </c>
      <c r="AF822" s="16">
        <f t="shared" si="321"/>
        <v>7.5270348777888962E-2</v>
      </c>
      <c r="AG822" s="16">
        <f t="shared" si="322"/>
        <v>1.072850696579053E-2</v>
      </c>
    </row>
    <row r="823" spans="1:33" x14ac:dyDescent="0.25">
      <c r="A823" s="11" t="s">
        <v>36</v>
      </c>
      <c r="B823" s="12">
        <v>1508552</v>
      </c>
      <c r="C823" s="11">
        <v>8.4</v>
      </c>
      <c r="D823" s="27">
        <v>8.1999999999999993</v>
      </c>
      <c r="E823" s="27">
        <v>8.5</v>
      </c>
      <c r="F823" s="11">
        <v>2012</v>
      </c>
      <c r="G823" s="11" t="s">
        <v>8</v>
      </c>
      <c r="H823" s="14" t="str">
        <f>VLOOKUP(A823,'Data Key'!$A$1:$B$500,2,FALSE)</f>
        <v>New York</v>
      </c>
      <c r="I823" s="14" t="str">
        <f t="shared" si="306"/>
        <v>NY-New York</v>
      </c>
      <c r="J823" s="15">
        <f t="shared" si="307"/>
        <v>12672</v>
      </c>
      <c r="K823" s="15">
        <f t="shared" si="308"/>
        <v>1495880</v>
      </c>
      <c r="L823" s="16">
        <f t="shared" si="300"/>
        <v>1.4563931363618804E-4</v>
      </c>
      <c r="M823" s="17">
        <f t="shared" si="309"/>
        <v>8.2544688695752626</v>
      </c>
      <c r="N823" s="17">
        <f t="shared" si="310"/>
        <v>8.545747496847639</v>
      </c>
      <c r="O823" s="16">
        <f t="shared" si="311"/>
        <v>5.4468869575263312E-2</v>
      </c>
      <c r="P823" s="16">
        <f t="shared" si="312"/>
        <v>4.5747496847639013E-2</v>
      </c>
      <c r="Q823" s="16">
        <f t="shared" si="323"/>
        <v>12453</v>
      </c>
      <c r="R823" s="16">
        <f t="shared" si="324"/>
        <v>12892</v>
      </c>
      <c r="S823" s="17">
        <f t="shared" si="313"/>
        <v>8.2549358590224262</v>
      </c>
      <c r="T823" s="17">
        <f t="shared" si="314"/>
        <v>8.5459433947255388</v>
      </c>
      <c r="U823" s="16">
        <f t="shared" si="315"/>
        <v>5.4935859022426925E-2</v>
      </c>
      <c r="V823" s="16">
        <f t="shared" si="316"/>
        <v>4.5943394725538766E-2</v>
      </c>
      <c r="W823" s="16">
        <f t="shared" si="301"/>
        <v>8.4013600167125863E-3</v>
      </c>
      <c r="X823" s="16">
        <f t="shared" si="302"/>
        <v>1.4565526737324284E-4</v>
      </c>
      <c r="Y823" s="17">
        <f t="shared" si="317"/>
        <v>8.2557047493393441</v>
      </c>
      <c r="Z823" s="17">
        <f t="shared" si="318"/>
        <v>8.5470152840858287</v>
      </c>
      <c r="AA823" s="16">
        <f t="shared" si="319"/>
        <v>5.5704749339344772E-2</v>
      </c>
      <c r="AB823" s="16">
        <f t="shared" si="320"/>
        <v>4.7015284085828668E-2</v>
      </c>
      <c r="AC823" s="16">
        <f t="shared" si="303"/>
        <v>439.41715184458837</v>
      </c>
      <c r="AD823" s="17">
        <f t="shared" si="304"/>
        <v>8.2560498002141962</v>
      </c>
      <c r="AE823" s="17">
        <f t="shared" si="305"/>
        <v>8.5473331188480337</v>
      </c>
      <c r="AF823" s="16">
        <f t="shared" si="321"/>
        <v>5.6049800214196921E-2</v>
      </c>
      <c r="AG823" s="16">
        <f t="shared" si="322"/>
        <v>4.7333118848033706E-2</v>
      </c>
    </row>
    <row r="824" spans="1:33" x14ac:dyDescent="0.25">
      <c r="A824" s="11" t="s">
        <v>21</v>
      </c>
      <c r="B824" s="12">
        <v>802643</v>
      </c>
      <c r="C824" s="11">
        <v>8.3000000000000007</v>
      </c>
      <c r="D824" s="27">
        <v>8.1</v>
      </c>
      <c r="E824" s="27">
        <v>8.5</v>
      </c>
      <c r="F824" s="11">
        <v>2012</v>
      </c>
      <c r="G824" s="11" t="s">
        <v>8</v>
      </c>
      <c r="H824" s="14" t="str">
        <f>VLOOKUP(A824,'Data Key'!$A$1:$B$500,2,FALSE)</f>
        <v>North Carolina</v>
      </c>
      <c r="I824" s="14" t="str">
        <f t="shared" si="306"/>
        <v>NC-North Carolina</v>
      </c>
      <c r="J824" s="15">
        <f t="shared" si="307"/>
        <v>6662</v>
      </c>
      <c r="K824" s="15">
        <f t="shared" si="308"/>
        <v>795981</v>
      </c>
      <c r="L824" s="16">
        <f t="shared" si="300"/>
        <v>1.9848062650442065E-4</v>
      </c>
      <c r="M824" s="17">
        <f t="shared" si="309"/>
        <v>8.1015979887703669</v>
      </c>
      <c r="N824" s="17">
        <f t="shared" si="310"/>
        <v>8.4985592417792066</v>
      </c>
      <c r="O824" s="16">
        <f t="shared" si="311"/>
        <v>1.5979887703672091E-3</v>
      </c>
      <c r="P824" s="16">
        <f t="shared" si="312"/>
        <v>1.44075822079337E-3</v>
      </c>
      <c r="Q824" s="16">
        <f t="shared" si="323"/>
        <v>6503</v>
      </c>
      <c r="R824" s="16">
        <f t="shared" si="324"/>
        <v>6822</v>
      </c>
      <c r="S824" s="17">
        <f t="shared" si="313"/>
        <v>8.1019830734211844</v>
      </c>
      <c r="T824" s="17">
        <f t="shared" si="314"/>
        <v>8.4994200410394161</v>
      </c>
      <c r="U824" s="16">
        <f t="shared" si="315"/>
        <v>1.9830734211847556E-3</v>
      </c>
      <c r="V824" s="16">
        <f t="shared" si="316"/>
        <v>5.7995896058393726E-4</v>
      </c>
      <c r="W824" s="16">
        <f t="shared" si="301"/>
        <v>8.3024318856081067E-3</v>
      </c>
      <c r="X824" s="16">
        <f t="shared" si="302"/>
        <v>1.9852199908307349E-4</v>
      </c>
      <c r="Y824" s="17">
        <f t="shared" si="317"/>
        <v>8.1039098865250327</v>
      </c>
      <c r="Z824" s="17">
        <f t="shared" si="318"/>
        <v>8.5009538846911799</v>
      </c>
      <c r="AA824" s="16">
        <f t="shared" si="319"/>
        <v>3.9098865250331016E-3</v>
      </c>
      <c r="AB824" s="16">
        <f t="shared" si="320"/>
        <v>9.5388469117985153E-4</v>
      </c>
      <c r="AC824" s="16">
        <f t="shared" si="303"/>
        <v>318.62947181905412</v>
      </c>
      <c r="AD824" s="17">
        <f t="shared" si="304"/>
        <v>8.1045681082824768</v>
      </c>
      <c r="AE824" s="17">
        <f t="shared" si="305"/>
        <v>8.5015415408819788</v>
      </c>
      <c r="AF824" s="16">
        <f t="shared" si="321"/>
        <v>4.5681082824771124E-3</v>
      </c>
      <c r="AG824" s="16">
        <f t="shared" si="322"/>
        <v>1.5415408819787757E-3</v>
      </c>
    </row>
    <row r="825" spans="1:33" x14ac:dyDescent="0.25">
      <c r="A825" s="11" t="s">
        <v>57</v>
      </c>
      <c r="B825" s="12">
        <v>32620</v>
      </c>
      <c r="C825" s="11">
        <v>11.9</v>
      </c>
      <c r="D825" s="27">
        <v>10.8</v>
      </c>
      <c r="E825" s="27">
        <v>13.1</v>
      </c>
      <c r="F825" s="11">
        <v>2012</v>
      </c>
      <c r="G825" s="11" t="s">
        <v>8</v>
      </c>
      <c r="H825" s="14" t="str">
        <f>VLOOKUP(A825,'Data Key'!$A$1:$B$500,2,FALSE)</f>
        <v>North Dakota</v>
      </c>
      <c r="I825" s="14" t="str">
        <f t="shared" si="306"/>
        <v>ND-North Dakota</v>
      </c>
      <c r="J825" s="15">
        <f t="shared" si="307"/>
        <v>388</v>
      </c>
      <c r="K825" s="15">
        <f t="shared" si="308"/>
        <v>32232</v>
      </c>
      <c r="L825" s="16">
        <f t="shared" si="300"/>
        <v>1.1764721368339788E-3</v>
      </c>
      <c r="M825" s="17">
        <f t="shared" si="309"/>
        <v>10.718071088181349</v>
      </c>
      <c r="N825" s="17">
        <f t="shared" si="310"/>
        <v>13.071015361849307</v>
      </c>
      <c r="O825" s="16">
        <f t="shared" si="311"/>
        <v>8.1928911818652139E-2</v>
      </c>
      <c r="P825" s="16">
        <f t="shared" si="312"/>
        <v>2.8984638150692632E-2</v>
      </c>
      <c r="Q825" s="16">
        <f t="shared" si="323"/>
        <v>350</v>
      </c>
      <c r="R825" s="16">
        <f t="shared" si="324"/>
        <v>427</v>
      </c>
      <c r="S825" s="17">
        <f t="shared" si="313"/>
        <v>10.729613733905579</v>
      </c>
      <c r="T825" s="17">
        <f t="shared" si="314"/>
        <v>13.090128755364807</v>
      </c>
      <c r="U825" s="16">
        <f t="shared" si="315"/>
        <v>7.0386266094422112E-2</v>
      </c>
      <c r="V825" s="16">
        <f t="shared" si="316"/>
        <v>9.8712446351925109E-3</v>
      </c>
      <c r="W825" s="16">
        <f t="shared" si="301"/>
        <v>1.1952017664827204E-2</v>
      </c>
      <c r="X825" s="16">
        <f t="shared" si="302"/>
        <v>1.1806068267300775E-3</v>
      </c>
      <c r="Y825" s="17">
        <f t="shared" si="317"/>
        <v>10.771410838097127</v>
      </c>
      <c r="Z825" s="17">
        <f t="shared" si="318"/>
        <v>13.132624491557282</v>
      </c>
      <c r="AA825" s="16">
        <f t="shared" si="319"/>
        <v>2.8589161902873528E-2</v>
      </c>
      <c r="AB825" s="16">
        <f t="shared" si="320"/>
        <v>3.2624491557282198E-2</v>
      </c>
      <c r="AC825" s="16">
        <f t="shared" si="303"/>
        <v>76.800299661490641</v>
      </c>
      <c r="AD825" s="17">
        <f t="shared" si="304"/>
        <v>10.790285994490816</v>
      </c>
      <c r="AE825" s="17">
        <f t="shared" si="305"/>
        <v>13.144401764653304</v>
      </c>
      <c r="AF825" s="16">
        <f t="shared" si="321"/>
        <v>9.7140055091848865E-3</v>
      </c>
      <c r="AG825" s="16">
        <f t="shared" si="322"/>
        <v>4.4401764653304809E-2</v>
      </c>
    </row>
    <row r="826" spans="1:33" x14ac:dyDescent="0.25">
      <c r="A826" s="11" t="s">
        <v>52</v>
      </c>
      <c r="B826" s="12">
        <v>996369</v>
      </c>
      <c r="C826" s="11">
        <v>8</v>
      </c>
      <c r="D826" s="27">
        <v>7.9</v>
      </c>
      <c r="E826" s="27">
        <v>8.1999999999999993</v>
      </c>
      <c r="F826" s="11">
        <v>2012</v>
      </c>
      <c r="G826" s="11" t="s">
        <v>8</v>
      </c>
      <c r="H826" s="14" t="str">
        <f>VLOOKUP(A826,'Data Key'!$A$1:$B$500,2,FALSE)</f>
        <v>Ohio</v>
      </c>
      <c r="I826" s="14" t="str">
        <f t="shared" si="306"/>
        <v>OH-Ohio</v>
      </c>
      <c r="J826" s="15">
        <f t="shared" si="307"/>
        <v>7971</v>
      </c>
      <c r="K826" s="15">
        <f t="shared" si="308"/>
        <v>988398</v>
      </c>
      <c r="L826" s="16">
        <f t="shared" si="300"/>
        <v>1.7492026001162566E-4</v>
      </c>
      <c r="M826" s="17">
        <f t="shared" si="309"/>
        <v>7.8251279149115209</v>
      </c>
      <c r="N826" s="17">
        <f t="shared" si="310"/>
        <v>8.1749684349347724</v>
      </c>
      <c r="O826" s="16">
        <f t="shared" si="311"/>
        <v>7.4872085088479423E-2</v>
      </c>
      <c r="P826" s="16">
        <f t="shared" si="312"/>
        <v>2.5031565065226857E-2</v>
      </c>
      <c r="Q826" s="16">
        <f t="shared" si="323"/>
        <v>7797</v>
      </c>
      <c r="R826" s="16">
        <f t="shared" si="324"/>
        <v>8146</v>
      </c>
      <c r="S826" s="17">
        <f t="shared" si="313"/>
        <v>7.8254140785191026</v>
      </c>
      <c r="T826" s="17">
        <f t="shared" si="314"/>
        <v>8.1756859155593968</v>
      </c>
      <c r="U826" s="16">
        <f t="shared" si="315"/>
        <v>7.458592148089771E-2</v>
      </c>
      <c r="V826" s="16">
        <f t="shared" si="316"/>
        <v>2.4314084440602457E-2</v>
      </c>
      <c r="W826" s="16">
        <f t="shared" si="301"/>
        <v>8.0019450527544934E-3</v>
      </c>
      <c r="X826" s="16">
        <f t="shared" si="302"/>
        <v>1.7495077534000807E-4</v>
      </c>
      <c r="Y826" s="17">
        <f t="shared" si="317"/>
        <v>7.8269942774144861</v>
      </c>
      <c r="Z826" s="17">
        <f t="shared" si="318"/>
        <v>8.1768958280945014</v>
      </c>
      <c r="AA826" s="16">
        <f t="shared" si="319"/>
        <v>7.3005722585514299E-2</v>
      </c>
      <c r="AB826" s="16">
        <f t="shared" si="320"/>
        <v>2.310417190549785E-2</v>
      </c>
      <c r="AC826" s="16">
        <f t="shared" si="303"/>
        <v>348.58057227272405</v>
      </c>
      <c r="AD826" s="17">
        <f t="shared" si="304"/>
        <v>7.8275221069404441</v>
      </c>
      <c r="AE826" s="17">
        <f t="shared" si="305"/>
        <v>8.1773716389312554</v>
      </c>
      <c r="AF826" s="16">
        <f t="shared" si="321"/>
        <v>7.2477893059556209E-2</v>
      </c>
      <c r="AG826" s="16">
        <f t="shared" si="322"/>
        <v>2.2628361068743885E-2</v>
      </c>
    </row>
    <row r="827" spans="1:33" x14ac:dyDescent="0.25">
      <c r="A827" s="11" t="s">
        <v>37</v>
      </c>
      <c r="B827" s="12">
        <v>418163</v>
      </c>
      <c r="C827" s="11">
        <v>8.1999999999999993</v>
      </c>
      <c r="D827" s="27">
        <v>8</v>
      </c>
      <c r="E827" s="27">
        <v>8.5</v>
      </c>
      <c r="F827" s="11">
        <v>2012</v>
      </c>
      <c r="G827" s="11" t="s">
        <v>8</v>
      </c>
      <c r="H827" s="14" t="str">
        <f>VLOOKUP(A827,'Data Key'!$A$1:$B$500,2,FALSE)</f>
        <v>Oklahoma</v>
      </c>
      <c r="I827" s="14" t="str">
        <f t="shared" si="306"/>
        <v>OK-Oklahoma</v>
      </c>
      <c r="J827" s="15">
        <f t="shared" si="307"/>
        <v>3429</v>
      </c>
      <c r="K827" s="15">
        <f t="shared" si="308"/>
        <v>414734</v>
      </c>
      <c r="L827" s="16">
        <f t="shared" si="300"/>
        <v>2.733368904885928E-4</v>
      </c>
      <c r="M827" s="17">
        <f t="shared" si="309"/>
        <v>7.9268147250297574</v>
      </c>
      <c r="N827" s="17">
        <f t="shared" si="310"/>
        <v>8.4734885060069445</v>
      </c>
      <c r="O827" s="16">
        <f t="shared" si="311"/>
        <v>7.3185274970242631E-2</v>
      </c>
      <c r="P827" s="16">
        <f t="shared" si="312"/>
        <v>2.6511493993055524E-2</v>
      </c>
      <c r="Q827" s="16">
        <f t="shared" si="323"/>
        <v>3315</v>
      </c>
      <c r="R827" s="16">
        <f t="shared" si="324"/>
        <v>3544</v>
      </c>
      <c r="S827" s="17">
        <f t="shared" si="313"/>
        <v>7.9275306519228144</v>
      </c>
      <c r="T827" s="17">
        <f t="shared" si="314"/>
        <v>8.4751639910752505</v>
      </c>
      <c r="U827" s="16">
        <f t="shared" si="315"/>
        <v>7.2469348077185636E-2</v>
      </c>
      <c r="V827" s="16">
        <f t="shared" si="316"/>
        <v>2.4836008924749464E-2</v>
      </c>
      <c r="W827" s="16">
        <f t="shared" si="301"/>
        <v>8.2046694985217043E-3</v>
      </c>
      <c r="X827" s="16">
        <f t="shared" si="302"/>
        <v>2.7344762312731815E-4</v>
      </c>
      <c r="Y827" s="17">
        <f t="shared" si="317"/>
        <v>7.9312218753943862</v>
      </c>
      <c r="Z827" s="17">
        <f t="shared" si="318"/>
        <v>8.4781171216490225</v>
      </c>
      <c r="AA827" s="16">
        <f t="shared" si="319"/>
        <v>6.8778124605613833E-2</v>
      </c>
      <c r="AB827" s="16">
        <f t="shared" si="320"/>
        <v>2.1882878350977464E-2</v>
      </c>
      <c r="AC827" s="16">
        <f t="shared" si="303"/>
        <v>228.61449559030723</v>
      </c>
      <c r="AD827" s="17">
        <f t="shared" si="304"/>
        <v>7.9325119850322929</v>
      </c>
      <c r="AE827" s="17">
        <f t="shared" si="305"/>
        <v>8.4792184020039514</v>
      </c>
      <c r="AF827" s="16">
        <f t="shared" si="321"/>
        <v>6.7488014967707066E-2</v>
      </c>
      <c r="AG827" s="16">
        <f t="shared" si="322"/>
        <v>2.0781597996048617E-2</v>
      </c>
    </row>
    <row r="828" spans="1:33" x14ac:dyDescent="0.25">
      <c r="A828" s="11" t="s">
        <v>30</v>
      </c>
      <c r="B828" s="12">
        <v>260054</v>
      </c>
      <c r="C828" s="11">
        <v>8.6</v>
      </c>
      <c r="D828" s="27">
        <v>8.3000000000000007</v>
      </c>
      <c r="E828" s="27">
        <v>9</v>
      </c>
      <c r="F828" s="11">
        <v>2012</v>
      </c>
      <c r="G828" s="11" t="s">
        <v>8</v>
      </c>
      <c r="H828" s="14" t="str">
        <f>VLOOKUP(A828,'Data Key'!$A$1:$B$500,2,FALSE)</f>
        <v>Oregon</v>
      </c>
      <c r="I828" s="14" t="str">
        <f t="shared" si="306"/>
        <v>OR-Oregon</v>
      </c>
      <c r="J828" s="15">
        <f t="shared" si="307"/>
        <v>2236</v>
      </c>
      <c r="K828" s="15">
        <f t="shared" si="308"/>
        <v>257818</v>
      </c>
      <c r="L828" s="16">
        <f t="shared" si="300"/>
        <v>3.5485040139509433E-4</v>
      </c>
      <c r="M828" s="17">
        <f t="shared" si="309"/>
        <v>8.2433638156521347</v>
      </c>
      <c r="N828" s="17">
        <f t="shared" si="310"/>
        <v>8.9530646184423244</v>
      </c>
      <c r="O828" s="16">
        <f t="shared" si="311"/>
        <v>5.6636184347865992E-2</v>
      </c>
      <c r="P828" s="16">
        <f t="shared" si="312"/>
        <v>4.6935381557675626E-2</v>
      </c>
      <c r="Q828" s="16">
        <f t="shared" si="323"/>
        <v>2145</v>
      </c>
      <c r="R828" s="16">
        <f t="shared" si="324"/>
        <v>2329</v>
      </c>
      <c r="S828" s="17">
        <f t="shared" si="313"/>
        <v>8.2482868942604224</v>
      </c>
      <c r="T828" s="17">
        <f t="shared" si="314"/>
        <v>8.9558322502249528</v>
      </c>
      <c r="U828" s="16">
        <f t="shared" si="315"/>
        <v>5.1713105739578324E-2</v>
      </c>
      <c r="V828" s="16">
        <f t="shared" si="316"/>
        <v>4.4167749775047227E-2</v>
      </c>
      <c r="W828" s="16">
        <f t="shared" si="301"/>
        <v>8.6054729857654166E-3</v>
      </c>
      <c r="X828" s="16">
        <f t="shared" si="302"/>
        <v>3.5507043553161818E-4</v>
      </c>
      <c r="Y828" s="17">
        <f t="shared" si="317"/>
        <v>8.2504025502337974</v>
      </c>
      <c r="Z828" s="17">
        <f t="shared" si="318"/>
        <v>8.9605434212970358</v>
      </c>
      <c r="AA828" s="16">
        <f t="shared" si="319"/>
        <v>4.9597449766203283E-2</v>
      </c>
      <c r="AB828" s="16">
        <f t="shared" si="320"/>
        <v>3.9456578702964151E-2</v>
      </c>
      <c r="AC828" s="16">
        <f t="shared" si="303"/>
        <v>184.58005356560147</v>
      </c>
      <c r="AD828" s="17">
        <f t="shared" si="304"/>
        <v>8.2525129432306663</v>
      </c>
      <c r="AE828" s="17">
        <f t="shared" si="305"/>
        <v>8.9622783266937507</v>
      </c>
      <c r="AF828" s="16">
        <f t="shared" si="321"/>
        <v>4.7487056769334401E-2</v>
      </c>
      <c r="AG828" s="16">
        <f t="shared" si="322"/>
        <v>3.7721673306249315E-2</v>
      </c>
    </row>
    <row r="829" spans="1:33" x14ac:dyDescent="0.25">
      <c r="A829" s="11" t="s">
        <v>22</v>
      </c>
      <c r="B829" s="12">
        <v>834046</v>
      </c>
      <c r="C829" s="11">
        <v>11</v>
      </c>
      <c r="D829" s="27">
        <v>10.7</v>
      </c>
      <c r="E829" s="27">
        <v>11.2</v>
      </c>
      <c r="F829" s="11">
        <v>2012</v>
      </c>
      <c r="G829" s="11" t="s">
        <v>8</v>
      </c>
      <c r="H829" s="14" t="str">
        <f>VLOOKUP(A829,'Data Key'!$A$1:$B$500,2,FALSE)</f>
        <v>Pennsylvania</v>
      </c>
      <c r="I829" s="14" t="str">
        <f t="shared" si="306"/>
        <v>PA-Pennsylvania</v>
      </c>
      <c r="J829" s="15">
        <f t="shared" si="307"/>
        <v>9175</v>
      </c>
      <c r="K829" s="15">
        <f t="shared" si="308"/>
        <v>824871</v>
      </c>
      <c r="L829" s="16">
        <f t="shared" si="300"/>
        <v>2.2385105182036265E-4</v>
      </c>
      <c r="M829" s="17">
        <f t="shared" si="309"/>
        <v>10.776741241650262</v>
      </c>
      <c r="N829" s="17">
        <f t="shared" si="310"/>
        <v>11.224443345290988</v>
      </c>
      <c r="O829" s="16">
        <f t="shared" si="311"/>
        <v>7.6741241650262637E-2</v>
      </c>
      <c r="P829" s="16">
        <f t="shared" si="312"/>
        <v>2.4443345290988461E-2</v>
      </c>
      <c r="Q829" s="16">
        <f t="shared" si="323"/>
        <v>8988</v>
      </c>
      <c r="R829" s="16">
        <f t="shared" si="324"/>
        <v>9362</v>
      </c>
      <c r="S829" s="17">
        <f t="shared" si="313"/>
        <v>10.776384036372095</v>
      </c>
      <c r="T829" s="17">
        <f t="shared" si="314"/>
        <v>11.224800550569153</v>
      </c>
      <c r="U829" s="16">
        <f t="shared" si="315"/>
        <v>7.6384036372095565E-2</v>
      </c>
      <c r="V829" s="16">
        <f t="shared" si="316"/>
        <v>2.4800550569153756E-2</v>
      </c>
      <c r="W829" s="16">
        <f t="shared" si="301"/>
        <v>1.1002844522287985E-2</v>
      </c>
      <c r="X829" s="16">
        <f t="shared" si="302"/>
        <v>2.2388452412354091E-4</v>
      </c>
      <c r="Y829" s="17">
        <f t="shared" si="317"/>
        <v>10.778959998164444</v>
      </c>
      <c r="Z829" s="17">
        <f t="shared" si="318"/>
        <v>11.226729046411526</v>
      </c>
      <c r="AA829" s="16">
        <f t="shared" si="319"/>
        <v>7.8959998164444656E-2</v>
      </c>
      <c r="AB829" s="16">
        <f t="shared" si="320"/>
        <v>2.6729046411526625E-2</v>
      </c>
      <c r="AC829" s="16">
        <f t="shared" si="303"/>
        <v>373.41384710268625</v>
      </c>
      <c r="AD829" s="17">
        <f t="shared" si="304"/>
        <v>10.77958817201322</v>
      </c>
      <c r="AE829" s="17">
        <f t="shared" si="305"/>
        <v>11.227299841677414</v>
      </c>
      <c r="AF829" s="16">
        <f t="shared" si="321"/>
        <v>7.958817201322077E-2</v>
      </c>
      <c r="AG829" s="16">
        <f t="shared" si="322"/>
        <v>2.729984167741506E-2</v>
      </c>
    </row>
    <row r="830" spans="1:33" x14ac:dyDescent="0.25">
      <c r="A830" s="11" t="s">
        <v>38</v>
      </c>
      <c r="B830" s="12">
        <v>81835</v>
      </c>
      <c r="C830" s="11">
        <v>20.100000000000001</v>
      </c>
      <c r="D830" s="27">
        <v>19.2</v>
      </c>
      <c r="E830" s="27">
        <v>21.1</v>
      </c>
      <c r="F830" s="11">
        <v>2012</v>
      </c>
      <c r="G830" s="11" t="s">
        <v>8</v>
      </c>
      <c r="H830" s="14" t="str">
        <f>VLOOKUP(A830,'Data Key'!$A$1:$B$500,2,FALSE)</f>
        <v>Rhode Island</v>
      </c>
      <c r="I830" s="14" t="str">
        <f t="shared" si="306"/>
        <v>RI-Rhode Island</v>
      </c>
      <c r="J830" s="15">
        <f t="shared" si="307"/>
        <v>1645</v>
      </c>
      <c r="K830" s="15">
        <f t="shared" si="308"/>
        <v>80190</v>
      </c>
      <c r="L830" s="16">
        <f t="shared" si="300"/>
        <v>9.6157357233780071E-4</v>
      </c>
      <c r="M830" s="17">
        <f t="shared" si="309"/>
        <v>19.139850023922968</v>
      </c>
      <c r="N830" s="17">
        <f t="shared" si="310"/>
        <v>21.062997168598571</v>
      </c>
      <c r="O830" s="16">
        <f t="shared" si="311"/>
        <v>6.0149976077031653E-2</v>
      </c>
      <c r="P830" s="16">
        <f t="shared" si="312"/>
        <v>3.7002831401430569E-2</v>
      </c>
      <c r="Q830" s="16">
        <f t="shared" si="323"/>
        <v>1567</v>
      </c>
      <c r="R830" s="16">
        <f t="shared" si="324"/>
        <v>1724</v>
      </c>
      <c r="S830" s="17">
        <f t="shared" si="313"/>
        <v>19.148286185617401</v>
      </c>
      <c r="T830" s="17">
        <f t="shared" si="314"/>
        <v>21.066780717297</v>
      </c>
      <c r="U830" s="16">
        <f t="shared" si="315"/>
        <v>5.1713814382598144E-2</v>
      </c>
      <c r="V830" s="16">
        <f t="shared" si="316"/>
        <v>3.321928270300134E-2</v>
      </c>
      <c r="W830" s="16">
        <f t="shared" si="301"/>
        <v>2.0123949704725932E-2</v>
      </c>
      <c r="X830" s="16">
        <f t="shared" si="302"/>
        <v>9.6234221514583543E-4</v>
      </c>
      <c r="Y830" s="17">
        <f t="shared" si="317"/>
        <v>19.161607489580096</v>
      </c>
      <c r="Z830" s="17">
        <f t="shared" si="318"/>
        <v>21.086291919871769</v>
      </c>
      <c r="AA830" s="16">
        <f t="shared" si="319"/>
        <v>3.8392510419903658E-2</v>
      </c>
      <c r="AB830" s="16">
        <f t="shared" si="320"/>
        <v>1.3708080128232325E-2</v>
      </c>
      <c r="AC830" s="16">
        <f t="shared" si="303"/>
        <v>157.40419979135083</v>
      </c>
      <c r="AD830" s="17">
        <f t="shared" si="304"/>
        <v>19.168387547421634</v>
      </c>
      <c r="AE830" s="17">
        <f t="shared" si="305"/>
        <v>21.091730998838315</v>
      </c>
      <c r="AF830" s="16">
        <f t="shared" si="321"/>
        <v>3.161245257836498E-2</v>
      </c>
      <c r="AG830" s="16">
        <f t="shared" si="322"/>
        <v>8.2690011616861625E-3</v>
      </c>
    </row>
    <row r="831" spans="1:33" x14ac:dyDescent="0.25">
      <c r="A831" s="11" t="s">
        <v>15</v>
      </c>
      <c r="B831" s="12">
        <v>469419</v>
      </c>
      <c r="C831" s="11">
        <v>8.3000000000000007</v>
      </c>
      <c r="D831" s="27">
        <v>8</v>
      </c>
      <c r="E831" s="27">
        <v>8.5</v>
      </c>
      <c r="F831" s="11">
        <v>2012</v>
      </c>
      <c r="G831" s="11" t="s">
        <v>8</v>
      </c>
      <c r="H831" s="14" t="str">
        <f>VLOOKUP(A831,'Data Key'!$A$1:$B$500,2,FALSE)</f>
        <v>South Carolina</v>
      </c>
      <c r="I831" s="14" t="str">
        <f t="shared" si="306"/>
        <v>SC-South Carolina</v>
      </c>
      <c r="J831" s="15">
        <f t="shared" si="307"/>
        <v>3896</v>
      </c>
      <c r="K831" s="15">
        <f t="shared" si="308"/>
        <v>465523</v>
      </c>
      <c r="L831" s="16">
        <f t="shared" si="300"/>
        <v>2.5952974540244418E-4</v>
      </c>
      <c r="M831" s="17">
        <f t="shared" si="309"/>
        <v>8.0400917015351538</v>
      </c>
      <c r="N831" s="17">
        <f t="shared" si="310"/>
        <v>8.5591511923400425</v>
      </c>
      <c r="O831" s="16">
        <f t="shared" si="311"/>
        <v>4.0091701535153845E-2</v>
      </c>
      <c r="P831" s="16">
        <f t="shared" si="312"/>
        <v>5.9151192340042513E-2</v>
      </c>
      <c r="Q831" s="16">
        <f t="shared" si="323"/>
        <v>3775</v>
      </c>
      <c r="R831" s="16">
        <f t="shared" si="324"/>
        <v>4018</v>
      </c>
      <c r="S831" s="17">
        <f t="shared" si="313"/>
        <v>8.0418559964551921</v>
      </c>
      <c r="T831" s="17">
        <f t="shared" si="314"/>
        <v>8.5595171903991965</v>
      </c>
      <c r="U831" s="16">
        <f t="shared" si="315"/>
        <v>4.1855996455192113E-2</v>
      </c>
      <c r="V831" s="16">
        <f t="shared" si="316"/>
        <v>5.9517190399196451E-2</v>
      </c>
      <c r="W831" s="16">
        <f t="shared" si="301"/>
        <v>8.3036452109931796E-3</v>
      </c>
      <c r="X831" s="16">
        <f t="shared" si="302"/>
        <v>2.5962224324287386E-4</v>
      </c>
      <c r="Y831" s="17">
        <f t="shared" si="317"/>
        <v>8.0440229677503066</v>
      </c>
      <c r="Z831" s="17">
        <f t="shared" si="318"/>
        <v>8.563267454236053</v>
      </c>
      <c r="AA831" s="16">
        <f t="shared" si="319"/>
        <v>4.4022967750306563E-2</v>
      </c>
      <c r="AB831" s="16">
        <f t="shared" si="320"/>
        <v>6.3267454236052956E-2</v>
      </c>
      <c r="AC831" s="16">
        <f t="shared" si="303"/>
        <v>243.67116446592104</v>
      </c>
      <c r="AD831" s="17">
        <f t="shared" si="304"/>
        <v>8.0451669872751204</v>
      </c>
      <c r="AE831" s="17">
        <f t="shared" si="305"/>
        <v>8.5642537102574678</v>
      </c>
      <c r="AF831" s="16">
        <f t="shared" si="321"/>
        <v>4.5166987275120363E-2</v>
      </c>
      <c r="AG831" s="16">
        <f t="shared" si="322"/>
        <v>6.4253710257467844E-2</v>
      </c>
    </row>
    <row r="832" spans="1:33" x14ac:dyDescent="0.25">
      <c r="A832" s="11" t="s">
        <v>53</v>
      </c>
      <c r="B832" s="12">
        <v>66939</v>
      </c>
      <c r="C832" s="11">
        <v>5.0999999999999996</v>
      </c>
      <c r="D832" s="27">
        <v>4.5999999999999996</v>
      </c>
      <c r="E832" s="27">
        <v>5.7</v>
      </c>
      <c r="F832" s="11">
        <v>2012</v>
      </c>
      <c r="G832" s="11" t="s">
        <v>8</v>
      </c>
      <c r="H832" s="14" t="str">
        <f>VLOOKUP(A832,'Data Key'!$A$1:$B$500,2,FALSE)</f>
        <v>South Dakota</v>
      </c>
      <c r="I832" s="14" t="str">
        <f t="shared" si="306"/>
        <v>SD-South Dakota</v>
      </c>
      <c r="J832" s="15">
        <f t="shared" si="307"/>
        <v>341</v>
      </c>
      <c r="K832" s="15">
        <f t="shared" si="308"/>
        <v>66598</v>
      </c>
      <c r="L832" s="16">
        <f t="shared" si="300"/>
        <v>5.3930822507351382E-4</v>
      </c>
      <c r="M832" s="17">
        <f t="shared" si="309"/>
        <v>4.5548820078250953</v>
      </c>
      <c r="N832" s="17">
        <f t="shared" si="310"/>
        <v>5.6334984579721237</v>
      </c>
      <c r="O832" s="16">
        <f t="shared" si="311"/>
        <v>4.5117992174904309E-2</v>
      </c>
      <c r="P832" s="16">
        <f t="shared" si="312"/>
        <v>6.6501542027876503E-2</v>
      </c>
      <c r="Q832" s="16">
        <f t="shared" si="323"/>
        <v>306</v>
      </c>
      <c r="R832" s="16">
        <f t="shared" si="324"/>
        <v>378</v>
      </c>
      <c r="S832" s="17">
        <f t="shared" si="313"/>
        <v>4.5713261327477257</v>
      </c>
      <c r="T832" s="17">
        <f t="shared" si="314"/>
        <v>5.6469322816295433</v>
      </c>
      <c r="U832" s="16">
        <f t="shared" si="315"/>
        <v>2.8673867252273944E-2</v>
      </c>
      <c r="V832" s="16">
        <f t="shared" si="316"/>
        <v>5.3067718370456873E-2</v>
      </c>
      <c r="W832" s="16">
        <f t="shared" si="301"/>
        <v>5.122589987777734E-3</v>
      </c>
      <c r="X832" s="16">
        <f t="shared" si="302"/>
        <v>5.4153132009239881E-4</v>
      </c>
      <c r="Y832" s="17">
        <f t="shared" si="317"/>
        <v>4.5810586676853351</v>
      </c>
      <c r="Z832" s="17">
        <f t="shared" si="318"/>
        <v>5.6641213078701336</v>
      </c>
      <c r="AA832" s="16">
        <f t="shared" si="319"/>
        <v>1.894133231466455E-2</v>
      </c>
      <c r="AB832" s="16">
        <f t="shared" si="320"/>
        <v>3.5878692129866607E-2</v>
      </c>
      <c r="AC832" s="16">
        <f t="shared" si="303"/>
        <v>72.2510183758192</v>
      </c>
      <c r="AD832" s="17">
        <f t="shared" si="304"/>
        <v>4.5904119622927482</v>
      </c>
      <c r="AE832" s="17">
        <f t="shared" si="305"/>
        <v>5.6697061302922318</v>
      </c>
      <c r="AF832" s="16">
        <f t="shared" si="321"/>
        <v>9.5880377072514733E-3</v>
      </c>
      <c r="AG832" s="16">
        <f t="shared" si="322"/>
        <v>3.0293869707768373E-2</v>
      </c>
    </row>
    <row r="833" spans="1:33" x14ac:dyDescent="0.25">
      <c r="A833" s="11" t="s">
        <v>27</v>
      </c>
      <c r="B833" s="12">
        <v>573290</v>
      </c>
      <c r="C833" s="11">
        <v>6.2</v>
      </c>
      <c r="D833" s="27">
        <v>6</v>
      </c>
      <c r="E833" s="27">
        <v>6.4</v>
      </c>
      <c r="F833" s="11">
        <v>2012</v>
      </c>
      <c r="G833" s="11" t="s">
        <v>8</v>
      </c>
      <c r="H833" s="14" t="str">
        <f>VLOOKUP(A833,'Data Key'!$A$1:$B$500,2,FALSE)</f>
        <v>Tennessee</v>
      </c>
      <c r="I833" s="14" t="str">
        <f t="shared" si="306"/>
        <v>TN-Tennessee</v>
      </c>
      <c r="J833" s="15">
        <f t="shared" si="307"/>
        <v>3554</v>
      </c>
      <c r="K833" s="15">
        <f t="shared" si="308"/>
        <v>569736</v>
      </c>
      <c r="L833" s="16">
        <f t="shared" si="300"/>
        <v>2.0318052786336008E-4</v>
      </c>
      <c r="M833" s="17">
        <f t="shared" si="309"/>
        <v>5.9961252336186117</v>
      </c>
      <c r="N833" s="17">
        <f t="shared" si="310"/>
        <v>6.4024862893453331</v>
      </c>
      <c r="O833" s="16">
        <f t="shared" si="311"/>
        <v>3.8747663813882838E-3</v>
      </c>
      <c r="P833" s="16">
        <f t="shared" si="312"/>
        <v>2.4862893453327928E-3</v>
      </c>
      <c r="Q833" s="16">
        <f t="shared" si="323"/>
        <v>3438</v>
      </c>
      <c r="R833" s="16">
        <f t="shared" si="324"/>
        <v>3671</v>
      </c>
      <c r="S833" s="17">
        <f t="shared" si="313"/>
        <v>5.9969648868809848</v>
      </c>
      <c r="T833" s="17">
        <f t="shared" si="314"/>
        <v>6.4033909539674507</v>
      </c>
      <c r="U833" s="16">
        <f t="shared" si="315"/>
        <v>3.0351131190151648E-3</v>
      </c>
      <c r="V833" s="16">
        <f t="shared" si="316"/>
        <v>3.3909539674503719E-3</v>
      </c>
      <c r="W833" s="16">
        <f t="shared" si="301"/>
        <v>6.202614562127241E-3</v>
      </c>
      <c r="X833" s="16">
        <f t="shared" si="302"/>
        <v>2.0326065666578073E-4</v>
      </c>
      <c r="Y833" s="17">
        <f t="shared" si="317"/>
        <v>5.9993539054614597</v>
      </c>
      <c r="Z833" s="17">
        <f t="shared" si="318"/>
        <v>6.4058752187930219</v>
      </c>
      <c r="AA833" s="16">
        <f t="shared" si="319"/>
        <v>6.4609453854025389E-4</v>
      </c>
      <c r="AB833" s="16">
        <f t="shared" si="320"/>
        <v>5.8752187930215527E-3</v>
      </c>
      <c r="AC833" s="16">
        <f t="shared" si="303"/>
        <v>232.97811600926892</v>
      </c>
      <c r="AD833" s="17">
        <f t="shared" si="304"/>
        <v>6.0002941295381076</v>
      </c>
      <c r="AE833" s="17">
        <f t="shared" si="305"/>
        <v>6.4066793009127485</v>
      </c>
      <c r="AF833" s="16">
        <f t="shared" si="321"/>
        <v>2.9412953810759035E-4</v>
      </c>
      <c r="AG833" s="16">
        <f t="shared" si="322"/>
        <v>6.679300912748154E-3</v>
      </c>
    </row>
    <row r="834" spans="1:33" x14ac:dyDescent="0.25">
      <c r="A834" s="11" t="s">
        <v>61</v>
      </c>
      <c r="B834" s="12">
        <v>2431612</v>
      </c>
      <c r="C834" s="11">
        <v>4.5999999999999996</v>
      </c>
      <c r="D834" s="27">
        <v>4.5</v>
      </c>
      <c r="E834" s="27">
        <v>4.7</v>
      </c>
      <c r="F834" s="11">
        <v>2012</v>
      </c>
      <c r="G834" s="11" t="s">
        <v>8</v>
      </c>
      <c r="H834" s="14" t="str">
        <f>VLOOKUP(A834,'Data Key'!$A$1:$B$500,2,FALSE)</f>
        <v>Texas</v>
      </c>
      <c r="I834" s="14" t="str">
        <f t="shared" si="306"/>
        <v>TX-Texas</v>
      </c>
      <c r="J834" s="15">
        <f t="shared" si="307"/>
        <v>11185</v>
      </c>
      <c r="K834" s="15">
        <f t="shared" si="308"/>
        <v>2420427</v>
      </c>
      <c r="L834" s="16">
        <f t="shared" si="300"/>
        <v>8.5049284183758833E-5</v>
      </c>
      <c r="M834" s="17">
        <f t="shared" si="309"/>
        <v>4.5147799648905176</v>
      </c>
      <c r="N834" s="17">
        <f t="shared" si="310"/>
        <v>4.6848785332580354</v>
      </c>
      <c r="O834" s="16">
        <f t="shared" si="311"/>
        <v>1.4779964890517583E-2</v>
      </c>
      <c r="P834" s="16">
        <f t="shared" si="312"/>
        <v>1.5121466741964795E-2</v>
      </c>
      <c r="Q834" s="16">
        <f t="shared" si="323"/>
        <v>10979</v>
      </c>
      <c r="R834" s="16">
        <f t="shared" si="324"/>
        <v>11393</v>
      </c>
      <c r="S834" s="17">
        <f t="shared" si="313"/>
        <v>4.515111785926373</v>
      </c>
      <c r="T834" s="17">
        <f t="shared" si="314"/>
        <v>4.6853692118643933</v>
      </c>
      <c r="U834" s="16">
        <f t="shared" si="315"/>
        <v>1.5111785926372967E-2</v>
      </c>
      <c r="V834" s="16">
        <f t="shared" si="316"/>
        <v>1.463078813560692E-2</v>
      </c>
      <c r="W834" s="16">
        <f t="shared" si="301"/>
        <v>4.6006118806574637E-3</v>
      </c>
      <c r="X834" s="16">
        <f t="shared" si="302"/>
        <v>8.5060019084058581E-5</v>
      </c>
      <c r="Y834" s="17">
        <f t="shared" si="317"/>
        <v>4.5155518615734049</v>
      </c>
      <c r="Z834" s="17">
        <f t="shared" si="318"/>
        <v>4.6856718997415223</v>
      </c>
      <c r="AA834" s="16">
        <f t="shared" si="319"/>
        <v>1.5551861573404935E-2</v>
      </c>
      <c r="AB834" s="16">
        <f t="shared" si="320"/>
        <v>1.4328100258477861E-2</v>
      </c>
      <c r="AC834" s="16">
        <f t="shared" si="303"/>
        <v>413.62235669752687</v>
      </c>
      <c r="AD834" s="17">
        <f t="shared" si="304"/>
        <v>4.5157665795078428</v>
      </c>
      <c r="AE834" s="17">
        <f t="shared" si="305"/>
        <v>4.685868430978501</v>
      </c>
      <c r="AF834" s="16">
        <f t="shared" si="321"/>
        <v>1.5766579507842771E-2</v>
      </c>
      <c r="AG834" s="16">
        <f t="shared" si="322"/>
        <v>1.4131569021499146E-2</v>
      </c>
    </row>
    <row r="835" spans="1:33" x14ac:dyDescent="0.25">
      <c r="A835" s="11" t="s">
        <v>23</v>
      </c>
      <c r="B835" s="12">
        <v>149972</v>
      </c>
      <c r="C835" s="11">
        <v>9.1</v>
      </c>
      <c r="D835" s="27">
        <v>8.6</v>
      </c>
      <c r="E835" s="27">
        <v>9.6</v>
      </c>
      <c r="F835" s="11">
        <v>2012</v>
      </c>
      <c r="G835" s="11" t="s">
        <v>8</v>
      </c>
      <c r="H835" s="14" t="str">
        <f>VLOOKUP(A835,'Data Key'!$A$1:$B$500,2,FALSE)</f>
        <v>Utah</v>
      </c>
      <c r="I835" s="14" t="str">
        <f t="shared" si="306"/>
        <v>UT-Utah</v>
      </c>
      <c r="J835" s="15">
        <f t="shared" si="307"/>
        <v>1365</v>
      </c>
      <c r="K835" s="15">
        <f t="shared" si="308"/>
        <v>148607</v>
      </c>
      <c r="L835" s="16">
        <f t="shared" ref="L835:L898" si="325">_xlfn.NORM.S.INV(0.975)*SQRT(J835/B835*(1-J835/B835)/B835)</f>
        <v>4.8063874324197179E-4</v>
      </c>
      <c r="M835" s="17">
        <f t="shared" si="309"/>
        <v>8.6210602405683385</v>
      </c>
      <c r="N835" s="17">
        <f t="shared" si="310"/>
        <v>9.5823377270522823</v>
      </c>
      <c r="O835" s="16">
        <f t="shared" si="311"/>
        <v>2.1060240568338884E-2</v>
      </c>
      <c r="P835" s="16">
        <f t="shared" si="312"/>
        <v>1.7662272947717383E-2</v>
      </c>
      <c r="Q835" s="16">
        <f t="shared" si="323"/>
        <v>1293</v>
      </c>
      <c r="R835" s="16">
        <f t="shared" si="324"/>
        <v>1437</v>
      </c>
      <c r="S835" s="17">
        <f t="shared" si="313"/>
        <v>8.6216093670818559</v>
      </c>
      <c r="T835" s="17">
        <f t="shared" si="314"/>
        <v>9.5817886005387667</v>
      </c>
      <c r="U835" s="16">
        <f t="shared" si="315"/>
        <v>2.1609367081856234E-2</v>
      </c>
      <c r="V835" s="16">
        <f t="shared" si="316"/>
        <v>1.8211399461232958E-2</v>
      </c>
      <c r="W835" s="16">
        <f t="shared" ref="W835:W898" si="326">((J835/B835)+_xlfn.NORM.S.INV(0.975)^2/(2*B835))/(1+_xlfn.NORM.S.INV(0.975)^2/B835)</f>
        <v>9.1142727796307554E-3</v>
      </c>
      <c r="X835" s="16">
        <f t="shared" ref="X835:X898" si="327">_xlfn.NORM.S.INV(0.975)*SQRT(W835*(1-W835)/B835+(_xlfn.NORM.S.INV(0.975)^2/(4*B835^2)))/(1+_xlfn.NORM.S.INV(0.975)^2/B835)</f>
        <v>4.8112573536731576E-4</v>
      </c>
      <c r="Y835" s="17">
        <f t="shared" si="317"/>
        <v>8.6331470442634384</v>
      </c>
      <c r="Z835" s="17">
        <f t="shared" si="318"/>
        <v>9.5953985149980721</v>
      </c>
      <c r="AA835" s="16">
        <f t="shared" si="319"/>
        <v>3.314704426343873E-2</v>
      </c>
      <c r="AB835" s="16">
        <f t="shared" si="320"/>
        <v>4.6014850019275855E-3</v>
      </c>
      <c r="AC835" s="16">
        <f t="shared" ref="AC835:AC898" si="328">_xlfn.NORM.S.INV(0.975)*SQRT(_xlfn.NORM.S.INV(0.975)^2-1/B835+4*B835*(J835/B835)*(1-(J835/B835))+(4*(J835/B835)-2))</f>
        <v>144.18972404696748</v>
      </c>
      <c r="AD835" s="17">
        <f t="shared" ref="AD835:AD898" si="329">1000*(2*B835*(J835/B835)+_xlfn.NORM.S.INV(0.975)^2+1-AC835)/(2*B835+2*_xlfn.NORM.S.INV(0.975)^2)</f>
        <v>8.6368968147614957</v>
      </c>
      <c r="AE835" s="17">
        <f t="shared" ref="AE835:AE898" si="330">1000*(2*B835*(J835/B835)+_xlfn.NORM.S.INV(0.975)^2+1+AC835)/(2*B835+2*_xlfn.NORM.S.INV(0.975)^2)</f>
        <v>9.5983164850525799</v>
      </c>
      <c r="AF835" s="16">
        <f t="shared" si="321"/>
        <v>3.6896814761496088E-2</v>
      </c>
      <c r="AG835" s="16">
        <f t="shared" si="322"/>
        <v>1.6835149474196953E-3</v>
      </c>
    </row>
    <row r="836" spans="1:33" x14ac:dyDescent="0.25">
      <c r="A836" s="11" t="s">
        <v>55</v>
      </c>
      <c r="B836" s="12">
        <v>52507</v>
      </c>
      <c r="C836" s="11">
        <v>21.7</v>
      </c>
      <c r="D836" s="27">
        <v>20.399999999999999</v>
      </c>
      <c r="E836" s="27">
        <v>22.9</v>
      </c>
      <c r="F836" s="11">
        <v>2012</v>
      </c>
      <c r="G836" s="11" t="s">
        <v>8</v>
      </c>
      <c r="H836" s="14" t="str">
        <f>VLOOKUP(A836,'Data Key'!$A$1:$B$500,2,FALSE)</f>
        <v>Vermont</v>
      </c>
      <c r="I836" s="14" t="str">
        <f t="shared" ref="I836:I899" si="331">CONCATENATE(A836,"-",H836)</f>
        <v>VT-Vermont</v>
      </c>
      <c r="J836" s="15">
        <f t="shared" ref="J836:J899" si="332">ROUND(B836*C836/1000,0)</f>
        <v>1139</v>
      </c>
      <c r="K836" s="15">
        <f t="shared" ref="K836:K899" si="333">B836-J836</f>
        <v>51368</v>
      </c>
      <c r="L836" s="16">
        <f t="shared" si="325"/>
        <v>1.2460356652405581E-3</v>
      </c>
      <c r="M836" s="17">
        <f t="shared" ref="M836:M899" si="334">1000*(J836/B836-L836)</f>
        <v>20.446310117226542</v>
      </c>
      <c r="N836" s="17">
        <f t="shared" ref="N836:N899" si="335">1000*(J836/B836+L836)</f>
        <v>22.938381447707656</v>
      </c>
      <c r="O836" s="16">
        <f t="shared" ref="O836:O899" si="336">ABS($D836-M836)</f>
        <v>4.6310117226543213E-2</v>
      </c>
      <c r="P836" s="16">
        <f t="shared" ref="P836:P899" si="337">ABS($E836-N836)</f>
        <v>3.8381447707656946E-2</v>
      </c>
      <c r="Q836" s="16">
        <f t="shared" si="323"/>
        <v>1074</v>
      </c>
      <c r="R836" s="16">
        <f t="shared" si="324"/>
        <v>1205</v>
      </c>
      <c r="S836" s="17">
        <f t="shared" ref="S836:S899" si="338">1000*Q836/B836</f>
        <v>20.454415601729295</v>
      </c>
      <c r="T836" s="17">
        <f t="shared" ref="T836:T899" si="339">1000*R836/B836</f>
        <v>22.949321042908565</v>
      </c>
      <c r="U836" s="16">
        <f t="shared" ref="U836:U899" si="340">ABS($D836-S836)</f>
        <v>5.441560172929627E-2</v>
      </c>
      <c r="V836" s="16">
        <f t="shared" ref="V836:V899" si="341">ABS($E836-T836)</f>
        <v>4.9321042908566426E-2</v>
      </c>
      <c r="W836" s="16">
        <f t="shared" si="326"/>
        <v>2.1727336635903344E-2</v>
      </c>
      <c r="X836" s="16">
        <f t="shared" si="327"/>
        <v>1.2474630688643204E-3</v>
      </c>
      <c r="Y836" s="17">
        <f t="shared" ref="Y836:Y899" si="342">1000*(W836-X836)</f>
        <v>20.479873567039022</v>
      </c>
      <c r="Z836" s="17">
        <f t="shared" ref="Z836:Z899" si="343">1000*(W836+X836)</f>
        <v>22.974799704767666</v>
      </c>
      <c r="AA836" s="16">
        <f t="shared" ref="AA836:AA899" si="344">ABS($D836-Y836)</f>
        <v>7.987356703902293E-2</v>
      </c>
      <c r="AB836" s="16">
        <f t="shared" ref="AB836:AB899" si="345">ABS($E836-Z836)</f>
        <v>7.4799704767666952E-2</v>
      </c>
      <c r="AC836" s="16">
        <f t="shared" si="328"/>
        <v>130.87948995269861</v>
      </c>
      <c r="AD836" s="17">
        <f t="shared" si="329"/>
        <v>20.490644494390519</v>
      </c>
      <c r="AE836" s="17">
        <f t="shared" si="330"/>
        <v>22.98307246386679</v>
      </c>
      <c r="AF836" s="16">
        <f t="shared" ref="AF836:AF899" si="346">ABS($D836-AD836)</f>
        <v>9.0644494390520691E-2</v>
      </c>
      <c r="AG836" s="16">
        <f t="shared" ref="AG836:AG899" si="347">ABS($E836-AE836)</f>
        <v>8.3072463866791679E-2</v>
      </c>
    </row>
    <row r="837" spans="1:33" x14ac:dyDescent="0.25">
      <c r="A837" s="11" t="s">
        <v>54</v>
      </c>
      <c r="B837" s="12">
        <v>484834</v>
      </c>
      <c r="C837" s="11">
        <v>12.4</v>
      </c>
      <c r="D837" s="27">
        <v>12.1</v>
      </c>
      <c r="E837" s="27">
        <v>12.7</v>
      </c>
      <c r="F837" s="11">
        <v>2012</v>
      </c>
      <c r="G837" s="11" t="s">
        <v>8</v>
      </c>
      <c r="H837" s="14" t="str">
        <f>VLOOKUP(A837,'Data Key'!$A$1:$B$500,2,FALSE)</f>
        <v>Virginia</v>
      </c>
      <c r="I837" s="14" t="str">
        <f t="shared" si="331"/>
        <v>VA-Virginia</v>
      </c>
      <c r="J837" s="15">
        <f t="shared" si="332"/>
        <v>6012</v>
      </c>
      <c r="K837" s="15">
        <f t="shared" si="333"/>
        <v>478822</v>
      </c>
      <c r="L837" s="16">
        <f t="shared" si="325"/>
        <v>3.1149782822404944E-4</v>
      </c>
      <c r="M837" s="17">
        <f t="shared" si="334"/>
        <v>12.088622625374503</v>
      </c>
      <c r="N837" s="17">
        <f t="shared" si="335"/>
        <v>12.7116182818226</v>
      </c>
      <c r="O837" s="16">
        <f t="shared" si="336"/>
        <v>1.1377374625496373E-2</v>
      </c>
      <c r="P837" s="16">
        <f t="shared" si="337"/>
        <v>1.1618281822601162E-2</v>
      </c>
      <c r="Q837" s="16">
        <f t="shared" ref="Q837:Q900" si="348">_xlfn.BINOM.INV(B837, C837/1000, 0.025)</f>
        <v>5861</v>
      </c>
      <c r="R837" s="16">
        <f t="shared" ref="R837:R900" si="349">_xlfn.BINOM.INV(B837, C837/1000, 0.975)</f>
        <v>6163</v>
      </c>
      <c r="S837" s="17">
        <f t="shared" si="338"/>
        <v>12.088673649125267</v>
      </c>
      <c r="T837" s="17">
        <f t="shared" si="339"/>
        <v>12.711567258071835</v>
      </c>
      <c r="U837" s="16">
        <f t="shared" si="340"/>
        <v>1.1326350874732327E-2</v>
      </c>
      <c r="V837" s="16">
        <f t="shared" si="341"/>
        <v>1.156725807183534E-2</v>
      </c>
      <c r="W837" s="16">
        <f t="shared" si="326"/>
        <v>1.2403983796551769E-2</v>
      </c>
      <c r="X837" s="16">
        <f t="shared" si="327"/>
        <v>3.1156845812168379E-4</v>
      </c>
      <c r="Y837" s="17">
        <f t="shared" si="342"/>
        <v>12.092415338430085</v>
      </c>
      <c r="Z837" s="17">
        <f t="shared" si="343"/>
        <v>12.715552254673455</v>
      </c>
      <c r="AA837" s="16">
        <f t="shared" si="344"/>
        <v>7.5846615699148856E-3</v>
      </c>
      <c r="AB837" s="16">
        <f t="shared" si="345"/>
        <v>1.5552254673455224E-2</v>
      </c>
      <c r="AC837" s="16">
        <f t="shared" si="328"/>
        <v>302.06150107189615</v>
      </c>
      <c r="AD837" s="17">
        <f t="shared" si="329"/>
        <v>12.093507307994237</v>
      </c>
      <c r="AE837" s="17">
        <f t="shared" si="330"/>
        <v>12.716522830386277</v>
      </c>
      <c r="AF837" s="16">
        <f t="shared" si="346"/>
        <v>6.4926920057626347E-3</v>
      </c>
      <c r="AG837" s="16">
        <f t="shared" si="347"/>
        <v>1.6522830386277221E-2</v>
      </c>
    </row>
    <row r="838" spans="1:33" x14ac:dyDescent="0.25">
      <c r="A838" s="11" t="s">
        <v>39</v>
      </c>
      <c r="B838" s="12">
        <v>594622</v>
      </c>
      <c r="C838" s="11">
        <v>5</v>
      </c>
      <c r="D838" s="27">
        <v>4.8</v>
      </c>
      <c r="E838" s="27">
        <v>5.0999999999999996</v>
      </c>
      <c r="F838" s="11">
        <v>2012</v>
      </c>
      <c r="G838" s="11" t="s">
        <v>8</v>
      </c>
      <c r="H838" s="14" t="str">
        <f>VLOOKUP(A838,'Data Key'!$A$1:$B$500,2,FALSE)</f>
        <v>Washington</v>
      </c>
      <c r="I838" s="14" t="str">
        <f t="shared" si="331"/>
        <v>WA-Washington</v>
      </c>
      <c r="J838" s="15">
        <f t="shared" si="332"/>
        <v>2973</v>
      </c>
      <c r="K838" s="15">
        <f t="shared" si="333"/>
        <v>591649</v>
      </c>
      <c r="L838" s="16">
        <f t="shared" si="325"/>
        <v>1.7927352296959127E-4</v>
      </c>
      <c r="M838" s="17">
        <f t="shared" si="334"/>
        <v>4.8205414855568343</v>
      </c>
      <c r="N838" s="17">
        <f t="shared" si="335"/>
        <v>5.1790885314960162</v>
      </c>
      <c r="O838" s="16">
        <f t="shared" si="336"/>
        <v>2.0541485556834438E-2</v>
      </c>
      <c r="P838" s="16">
        <f t="shared" si="337"/>
        <v>7.9088531496016579E-2</v>
      </c>
      <c r="Q838" s="16">
        <f t="shared" si="348"/>
        <v>2867</v>
      </c>
      <c r="R838" s="16">
        <f t="shared" si="349"/>
        <v>3080</v>
      </c>
      <c r="S838" s="17">
        <f t="shared" si="338"/>
        <v>4.8215504976270642</v>
      </c>
      <c r="T838" s="17">
        <f t="shared" si="339"/>
        <v>5.1797612600946481</v>
      </c>
      <c r="U838" s="16">
        <f t="shared" si="340"/>
        <v>2.1550497627064402E-2</v>
      </c>
      <c r="V838" s="16">
        <f t="shared" si="341"/>
        <v>7.9761260094648456E-2</v>
      </c>
      <c r="W838" s="16">
        <f t="shared" si="326"/>
        <v>5.0030128561379854E-3</v>
      </c>
      <c r="X838" s="16">
        <f t="shared" si="327"/>
        <v>1.7935848711548346E-4</v>
      </c>
      <c r="Y838" s="17">
        <f t="shared" si="342"/>
        <v>4.8236543690225018</v>
      </c>
      <c r="Z838" s="17">
        <f t="shared" si="343"/>
        <v>5.182371343253469</v>
      </c>
      <c r="AA838" s="16">
        <f t="shared" si="344"/>
        <v>2.3654369022501953E-2</v>
      </c>
      <c r="AB838" s="16">
        <f t="shared" si="345"/>
        <v>8.2371343253469398E-2</v>
      </c>
      <c r="AC838" s="16">
        <f t="shared" si="328"/>
        <v>213.21673084731412</v>
      </c>
      <c r="AD838" s="17">
        <f t="shared" si="329"/>
        <v>4.8245672555173709</v>
      </c>
      <c r="AE838" s="17">
        <f t="shared" si="330"/>
        <v>5.1831401865629187</v>
      </c>
      <c r="AF838" s="16">
        <f t="shared" si="346"/>
        <v>2.4567255517371045E-2</v>
      </c>
      <c r="AG838" s="16">
        <f t="shared" si="347"/>
        <v>8.3140186562919105E-2</v>
      </c>
    </row>
    <row r="839" spans="1:33" x14ac:dyDescent="0.25">
      <c r="A839" s="11" t="s">
        <v>16</v>
      </c>
      <c r="B839" s="12">
        <v>152760</v>
      </c>
      <c r="C839" s="11">
        <v>13.3</v>
      </c>
      <c r="D839" s="27">
        <v>12.7</v>
      </c>
      <c r="E839" s="27">
        <v>13.9</v>
      </c>
      <c r="F839" s="11">
        <v>2012</v>
      </c>
      <c r="G839" s="11" t="s">
        <v>8</v>
      </c>
      <c r="H839" s="14" t="str">
        <f>VLOOKUP(A839,'Data Key'!$A$1:$B$500,2,FALSE)</f>
        <v>West Virginia</v>
      </c>
      <c r="I839" s="14" t="str">
        <f t="shared" si="331"/>
        <v>WV-West Virginia</v>
      </c>
      <c r="J839" s="15">
        <f t="shared" si="332"/>
        <v>2032</v>
      </c>
      <c r="K839" s="15">
        <f t="shared" si="333"/>
        <v>150728</v>
      </c>
      <c r="L839" s="16">
        <f t="shared" si="325"/>
        <v>5.745031794832917E-4</v>
      </c>
      <c r="M839" s="17">
        <f t="shared" si="334"/>
        <v>12.727408315672507</v>
      </c>
      <c r="N839" s="17">
        <f t="shared" si="335"/>
        <v>13.876414674639092</v>
      </c>
      <c r="O839" s="16">
        <f t="shared" si="336"/>
        <v>2.740831567250801E-2</v>
      </c>
      <c r="P839" s="16">
        <f t="shared" si="337"/>
        <v>2.3585325360908627E-2</v>
      </c>
      <c r="Q839" s="16">
        <f t="shared" si="348"/>
        <v>1944</v>
      </c>
      <c r="R839" s="16">
        <f t="shared" si="349"/>
        <v>2120</v>
      </c>
      <c r="S839" s="17">
        <f t="shared" si="338"/>
        <v>12.725844461901021</v>
      </c>
      <c r="T839" s="17">
        <f t="shared" si="339"/>
        <v>13.877978528410578</v>
      </c>
      <c r="U839" s="16">
        <f t="shared" si="340"/>
        <v>2.5844461901021631E-2</v>
      </c>
      <c r="V839" s="16">
        <f t="shared" si="341"/>
        <v>2.2021471589422248E-2</v>
      </c>
      <c r="W839" s="16">
        <f t="shared" si="326"/>
        <v>1.3314150194099527E-2</v>
      </c>
      <c r="X839" s="16">
        <f t="shared" si="327"/>
        <v>5.7488690151090351E-4</v>
      </c>
      <c r="Y839" s="17">
        <f t="shared" si="342"/>
        <v>12.739263292588623</v>
      </c>
      <c r="Z839" s="17">
        <f t="shared" si="343"/>
        <v>13.889037095610432</v>
      </c>
      <c r="AA839" s="16">
        <f t="shared" si="344"/>
        <v>3.9263292588623599E-2</v>
      </c>
      <c r="AB839" s="16">
        <f t="shared" si="345"/>
        <v>1.0962904389568706E-2</v>
      </c>
      <c r="AC839" s="16">
        <f t="shared" si="328"/>
        <v>175.54294332530955</v>
      </c>
      <c r="AD839" s="17">
        <f t="shared" si="329"/>
        <v>12.742866630991569</v>
      </c>
      <c r="AE839" s="17">
        <f t="shared" si="330"/>
        <v>13.89197980888078</v>
      </c>
      <c r="AF839" s="16">
        <f t="shared" si="346"/>
        <v>4.2866630991570176E-2</v>
      </c>
      <c r="AG839" s="16">
        <f t="shared" si="347"/>
        <v>8.0201911192201436E-3</v>
      </c>
    </row>
    <row r="840" spans="1:33" x14ac:dyDescent="0.25">
      <c r="A840" s="11" t="s">
        <v>24</v>
      </c>
      <c r="B840" s="12">
        <v>411420</v>
      </c>
      <c r="C840" s="11">
        <v>7.1</v>
      </c>
      <c r="D840" s="27">
        <v>6.8</v>
      </c>
      <c r="E840" s="27">
        <v>7.3</v>
      </c>
      <c r="F840" s="11">
        <v>2012</v>
      </c>
      <c r="G840" s="11" t="s">
        <v>8</v>
      </c>
      <c r="H840" s="14" t="str">
        <f>VLOOKUP(A840,'Data Key'!$A$1:$B$500,2,FALSE)</f>
        <v>Wisconsin</v>
      </c>
      <c r="I840" s="14" t="str">
        <f t="shared" si="331"/>
        <v>WI-Wisconsin</v>
      </c>
      <c r="J840" s="15">
        <f t="shared" si="332"/>
        <v>2921</v>
      </c>
      <c r="K840" s="15">
        <f t="shared" si="333"/>
        <v>408499</v>
      </c>
      <c r="L840" s="16">
        <f t="shared" si="325"/>
        <v>2.5655546405977791E-4</v>
      </c>
      <c r="M840" s="17">
        <f t="shared" si="334"/>
        <v>6.8432452262323817</v>
      </c>
      <c r="N840" s="17">
        <f t="shared" si="335"/>
        <v>7.3563561543519373</v>
      </c>
      <c r="O840" s="16">
        <f t="shared" si="336"/>
        <v>4.3245226232381917E-2</v>
      </c>
      <c r="P840" s="16">
        <f t="shared" si="337"/>
        <v>5.6356154351937526E-2</v>
      </c>
      <c r="Q840" s="16">
        <f t="shared" si="348"/>
        <v>2816</v>
      </c>
      <c r="R840" s="16">
        <f t="shared" si="349"/>
        <v>3027</v>
      </c>
      <c r="S840" s="17">
        <f t="shared" si="338"/>
        <v>6.8445870400077782</v>
      </c>
      <c r="T840" s="17">
        <f t="shared" si="339"/>
        <v>7.357444946769724</v>
      </c>
      <c r="U840" s="16">
        <f t="shared" si="340"/>
        <v>4.4587040007778356E-2</v>
      </c>
      <c r="V840" s="16">
        <f t="shared" si="341"/>
        <v>5.7444946769724226E-2</v>
      </c>
      <c r="W840" s="16">
        <f t="shared" si="326"/>
        <v>7.1044028927596831E-3</v>
      </c>
      <c r="X840" s="16">
        <f t="shared" si="327"/>
        <v>2.5667807031623692E-4</v>
      </c>
      <c r="Y840" s="17">
        <f t="shared" si="342"/>
        <v>6.8477248224434462</v>
      </c>
      <c r="Z840" s="17">
        <f t="shared" si="343"/>
        <v>7.3610809630759197</v>
      </c>
      <c r="AA840" s="16">
        <f t="shared" si="344"/>
        <v>4.7724822443446335E-2</v>
      </c>
      <c r="AB840" s="16">
        <f t="shared" si="345"/>
        <v>6.1080963075919925E-2</v>
      </c>
      <c r="AC840" s="16">
        <f t="shared" si="328"/>
        <v>211.12111023172423</v>
      </c>
      <c r="AD840" s="17">
        <f t="shared" si="329"/>
        <v>6.8490444411363169</v>
      </c>
      <c r="AE840" s="17">
        <f t="shared" si="330"/>
        <v>7.3621919278816979</v>
      </c>
      <c r="AF840" s="16">
        <f t="shared" si="346"/>
        <v>4.9044441136317118E-2</v>
      </c>
      <c r="AG840" s="16">
        <f t="shared" si="347"/>
        <v>6.2191927881698028E-2</v>
      </c>
    </row>
    <row r="841" spans="1:33" x14ac:dyDescent="0.25">
      <c r="A841" s="11" t="s">
        <v>40</v>
      </c>
      <c r="B841" s="12">
        <v>40380</v>
      </c>
      <c r="C841" s="11">
        <v>9.5</v>
      </c>
      <c r="D841" s="27">
        <v>8.6</v>
      </c>
      <c r="E841" s="27">
        <v>10.5</v>
      </c>
      <c r="F841" s="11">
        <v>2012</v>
      </c>
      <c r="G841" s="11" t="s">
        <v>8</v>
      </c>
      <c r="H841" s="14" t="str">
        <f>VLOOKUP(A841,'Data Key'!$A$1:$B$500,2,FALSE)</f>
        <v>Wyoming</v>
      </c>
      <c r="I841" s="14" t="str">
        <f t="shared" si="331"/>
        <v>WY-Wyoming</v>
      </c>
      <c r="J841" s="15">
        <f t="shared" si="332"/>
        <v>384</v>
      </c>
      <c r="K841" s="15">
        <f t="shared" si="333"/>
        <v>39996</v>
      </c>
      <c r="L841" s="16">
        <f t="shared" si="325"/>
        <v>9.4661310186062607E-4</v>
      </c>
      <c r="M841" s="17">
        <f t="shared" si="334"/>
        <v>8.5630451447961331</v>
      </c>
      <c r="N841" s="17">
        <f t="shared" si="335"/>
        <v>10.456271348517387</v>
      </c>
      <c r="O841" s="16">
        <f t="shared" si="336"/>
        <v>3.6954855203866543E-2</v>
      </c>
      <c r="P841" s="16">
        <f t="shared" si="337"/>
        <v>4.3728651482613401E-2</v>
      </c>
      <c r="Q841" s="16">
        <f t="shared" si="348"/>
        <v>346</v>
      </c>
      <c r="R841" s="16">
        <f t="shared" si="349"/>
        <v>422</v>
      </c>
      <c r="S841" s="17">
        <f t="shared" si="338"/>
        <v>8.5685983159980186</v>
      </c>
      <c r="T841" s="17">
        <f t="shared" si="339"/>
        <v>10.450718177315503</v>
      </c>
      <c r="U841" s="16">
        <f t="shared" si="340"/>
        <v>3.1401684001981067E-2</v>
      </c>
      <c r="V841" s="16">
        <f t="shared" si="341"/>
        <v>4.9281822684497101E-2</v>
      </c>
      <c r="W841" s="16">
        <f t="shared" si="326"/>
        <v>9.5563154833566161E-3</v>
      </c>
      <c r="X841" s="16">
        <f t="shared" si="327"/>
        <v>9.5001115706924569E-4</v>
      </c>
      <c r="Y841" s="17">
        <f t="shared" si="342"/>
        <v>8.6063043262873702</v>
      </c>
      <c r="Z841" s="17">
        <f t="shared" si="343"/>
        <v>10.506326640425861</v>
      </c>
      <c r="AA841" s="16">
        <f t="shared" si="344"/>
        <v>6.304326287370543E-3</v>
      </c>
      <c r="AB841" s="16">
        <f t="shared" si="345"/>
        <v>6.3266404258612852E-3</v>
      </c>
      <c r="AC841" s="16">
        <f t="shared" si="328"/>
        <v>76.495680336312759</v>
      </c>
      <c r="AD841" s="17">
        <f t="shared" si="329"/>
        <v>8.621589147164757</v>
      </c>
      <c r="AE841" s="17">
        <f t="shared" si="330"/>
        <v>10.515804198853566</v>
      </c>
      <c r="AF841" s="16">
        <f t="shared" si="346"/>
        <v>2.158914716475735E-2</v>
      </c>
      <c r="AG841" s="16">
        <f t="shared" si="347"/>
        <v>1.5804198853565765E-2</v>
      </c>
    </row>
    <row r="842" spans="1:33" x14ac:dyDescent="0.25">
      <c r="A842" s="11" t="s">
        <v>17</v>
      </c>
      <c r="B842" s="12">
        <v>674044</v>
      </c>
      <c r="C842" s="11">
        <v>1.1000000000000001</v>
      </c>
      <c r="D842" s="27">
        <v>1</v>
      </c>
      <c r="E842" s="27">
        <v>1.2</v>
      </c>
      <c r="F842" s="11">
        <v>2000</v>
      </c>
      <c r="G842" s="11" t="s">
        <v>7</v>
      </c>
      <c r="H842" s="14" t="str">
        <f>VLOOKUP(A842,'Data Key'!$A$1:$B$500,2,FALSE)</f>
        <v>Alabama</v>
      </c>
      <c r="I842" s="14" t="str">
        <f t="shared" si="331"/>
        <v>AL-Alabama</v>
      </c>
      <c r="J842" s="15">
        <f t="shared" si="332"/>
        <v>741</v>
      </c>
      <c r="K842" s="15">
        <f t="shared" si="333"/>
        <v>673303</v>
      </c>
      <c r="L842" s="16">
        <f t="shared" si="325"/>
        <v>7.9109765836214355E-5</v>
      </c>
      <c r="M842" s="17">
        <f t="shared" si="334"/>
        <v>1.0202249956927065</v>
      </c>
      <c r="N842" s="17">
        <f t="shared" si="335"/>
        <v>1.1784445273651352</v>
      </c>
      <c r="O842" s="16">
        <f t="shared" si="336"/>
        <v>2.0224995692706527E-2</v>
      </c>
      <c r="P842" s="16">
        <f t="shared" si="337"/>
        <v>2.1555472634864792E-2</v>
      </c>
      <c r="Q842" s="16">
        <f t="shared" si="348"/>
        <v>689</v>
      </c>
      <c r="R842" s="16">
        <f t="shared" si="349"/>
        <v>795</v>
      </c>
      <c r="S842" s="17">
        <f t="shared" si="338"/>
        <v>1.0221884624742599</v>
      </c>
      <c r="T842" s="17">
        <f t="shared" si="339"/>
        <v>1.1794482259318382</v>
      </c>
      <c r="U842" s="16">
        <f t="shared" si="340"/>
        <v>2.2188462474259874E-2</v>
      </c>
      <c r="V842" s="16">
        <f t="shared" si="341"/>
        <v>2.0551774068161777E-2</v>
      </c>
      <c r="W842" s="16">
        <f t="shared" si="326"/>
        <v>1.1021780409569545E-3</v>
      </c>
      <c r="X842" s="16">
        <f t="shared" si="327"/>
        <v>7.9262676962338794E-5</v>
      </c>
      <c r="Y842" s="17">
        <f t="shared" si="342"/>
        <v>1.0229153639946158</v>
      </c>
      <c r="Z842" s="17">
        <f t="shared" si="343"/>
        <v>1.1814407179192932</v>
      </c>
      <c r="AA842" s="16">
        <f t="shared" si="344"/>
        <v>2.2915363994615801E-2</v>
      </c>
      <c r="AB842" s="16">
        <f t="shared" si="345"/>
        <v>1.8559282080706785E-2</v>
      </c>
      <c r="AC842" s="16">
        <f t="shared" si="328"/>
        <v>106.68016498575032</v>
      </c>
      <c r="AD842" s="17">
        <f t="shared" si="329"/>
        <v>1.023785856837627</v>
      </c>
      <c r="AE842" s="17">
        <f t="shared" si="330"/>
        <v>1.1820537992953399</v>
      </c>
      <c r="AF842" s="16">
        <f t="shared" si="346"/>
        <v>2.3785856837627017E-2</v>
      </c>
      <c r="AG842" s="16">
        <f t="shared" si="347"/>
        <v>1.794620070466002E-2</v>
      </c>
    </row>
    <row r="843" spans="1:33" x14ac:dyDescent="0.25">
      <c r="A843" s="11" t="s">
        <v>41</v>
      </c>
      <c r="B843" s="12">
        <v>122469</v>
      </c>
      <c r="C843" s="11">
        <v>1.6</v>
      </c>
      <c r="D843" s="27">
        <v>1.4</v>
      </c>
      <c r="E843" s="27">
        <v>1.8</v>
      </c>
      <c r="F843" s="11">
        <v>2000</v>
      </c>
      <c r="G843" s="11" t="s">
        <v>7</v>
      </c>
      <c r="H843" s="14" t="str">
        <f>VLOOKUP(A843,'Data Key'!$A$1:$B$500,2,FALSE)</f>
        <v>Alaska</v>
      </c>
      <c r="I843" s="14" t="str">
        <f t="shared" si="331"/>
        <v>AK-Alaska</v>
      </c>
      <c r="J843" s="15">
        <f t="shared" si="332"/>
        <v>196</v>
      </c>
      <c r="K843" s="15">
        <f t="shared" si="333"/>
        <v>122273</v>
      </c>
      <c r="L843" s="16">
        <f t="shared" si="325"/>
        <v>2.2387322374077149E-4</v>
      </c>
      <c r="M843" s="17">
        <f t="shared" si="334"/>
        <v>1.3765317767083218</v>
      </c>
      <c r="N843" s="17">
        <f t="shared" si="335"/>
        <v>1.8242782241898647</v>
      </c>
      <c r="O843" s="16">
        <f t="shared" si="336"/>
        <v>2.3468223291678081E-2</v>
      </c>
      <c r="P843" s="16">
        <f t="shared" si="337"/>
        <v>2.4278224189864694E-2</v>
      </c>
      <c r="Q843" s="16">
        <f t="shared" si="348"/>
        <v>169</v>
      </c>
      <c r="R843" s="16">
        <f t="shared" si="349"/>
        <v>224</v>
      </c>
      <c r="S843" s="17">
        <f t="shared" si="338"/>
        <v>1.3799410463055957</v>
      </c>
      <c r="T843" s="17">
        <f t="shared" si="339"/>
        <v>1.8290342862275351</v>
      </c>
      <c r="U843" s="16">
        <f t="shared" si="340"/>
        <v>2.0058953694404247E-2</v>
      </c>
      <c r="V843" s="16">
        <f t="shared" si="341"/>
        <v>2.9034286227535011E-2</v>
      </c>
      <c r="W843" s="16">
        <f t="shared" si="326"/>
        <v>1.616037703158005E-3</v>
      </c>
      <c r="X843" s="16">
        <f t="shared" si="327"/>
        <v>2.2550115180441287E-4</v>
      </c>
      <c r="Y843" s="17">
        <f t="shared" si="342"/>
        <v>1.3905365513535921</v>
      </c>
      <c r="Z843" s="17">
        <f t="shared" si="343"/>
        <v>1.8415388549624179</v>
      </c>
      <c r="AA843" s="16">
        <f t="shared" si="344"/>
        <v>9.4634486464078016E-3</v>
      </c>
      <c r="AB843" s="16">
        <f t="shared" si="345"/>
        <v>4.1538854962417826E-2</v>
      </c>
      <c r="AC843" s="16">
        <f t="shared" si="328"/>
        <v>54.89974697720104</v>
      </c>
      <c r="AD843" s="17">
        <f t="shared" si="329"/>
        <v>1.395989950794376</v>
      </c>
      <c r="AE843" s="17">
        <f t="shared" si="330"/>
        <v>1.8442505310444075</v>
      </c>
      <c r="AF843" s="16">
        <f t="shared" si="346"/>
        <v>4.0100492056238668E-3</v>
      </c>
      <c r="AG843" s="16">
        <f t="shared" si="347"/>
        <v>4.425053104440746E-2</v>
      </c>
    </row>
    <row r="844" spans="1:33" x14ac:dyDescent="0.25">
      <c r="A844" s="11" t="s">
        <v>11</v>
      </c>
      <c r="B844" s="12">
        <v>804559</v>
      </c>
      <c r="C844" s="11">
        <v>1.3</v>
      </c>
      <c r="D844" s="27">
        <v>1.2</v>
      </c>
      <c r="E844" s="27">
        <v>1.4</v>
      </c>
      <c r="F844" s="11">
        <v>2000</v>
      </c>
      <c r="G844" s="11" t="s">
        <v>7</v>
      </c>
      <c r="H844" s="14" t="str">
        <f>VLOOKUP(A844,'Data Key'!$A$1:$B$500,2,FALSE)</f>
        <v>Arizona</v>
      </c>
      <c r="I844" s="14" t="str">
        <f t="shared" si="331"/>
        <v>AZ-Arizona</v>
      </c>
      <c r="J844" s="15">
        <f t="shared" si="332"/>
        <v>1046</v>
      </c>
      <c r="K844" s="15">
        <f t="shared" si="333"/>
        <v>803513</v>
      </c>
      <c r="L844" s="16">
        <f t="shared" si="325"/>
        <v>7.8736035062021306E-5</v>
      </c>
      <c r="M844" s="17">
        <f t="shared" si="334"/>
        <v>1.2213550707487397</v>
      </c>
      <c r="N844" s="17">
        <f t="shared" si="335"/>
        <v>1.3788271408727821</v>
      </c>
      <c r="O844" s="16">
        <f t="shared" si="336"/>
        <v>2.1355070748739768E-2</v>
      </c>
      <c r="P844" s="16">
        <f t="shared" si="337"/>
        <v>2.117285912721778E-2</v>
      </c>
      <c r="Q844" s="16">
        <f t="shared" si="348"/>
        <v>983</v>
      </c>
      <c r="R844" s="16">
        <f t="shared" si="349"/>
        <v>1110</v>
      </c>
      <c r="S844" s="17">
        <f t="shared" si="338"/>
        <v>1.2217873393995966</v>
      </c>
      <c r="T844" s="17">
        <f t="shared" si="339"/>
        <v>1.3796377891490867</v>
      </c>
      <c r="U844" s="16">
        <f t="shared" si="340"/>
        <v>2.178733939959665E-2</v>
      </c>
      <c r="V844" s="16">
        <f t="shared" si="341"/>
        <v>2.0362210850913165E-2</v>
      </c>
      <c r="W844" s="16">
        <f t="shared" si="326"/>
        <v>1.3024721941051539E-3</v>
      </c>
      <c r="X844" s="16">
        <f t="shared" si="327"/>
        <v>7.8843784035578706E-5</v>
      </c>
      <c r="Y844" s="17">
        <f t="shared" si="342"/>
        <v>1.2236284100695751</v>
      </c>
      <c r="Z844" s="17">
        <f t="shared" si="343"/>
        <v>1.3813159781407327</v>
      </c>
      <c r="AA844" s="16">
        <f t="shared" si="344"/>
        <v>2.3628410069575168E-2</v>
      </c>
      <c r="AB844" s="16">
        <f t="shared" si="345"/>
        <v>1.8684021859267208E-2</v>
      </c>
      <c r="AC844" s="16">
        <f t="shared" si="328"/>
        <v>126.72356386676671</v>
      </c>
      <c r="AD844" s="17">
        <f t="shared" si="329"/>
        <v>1.2243405943168719</v>
      </c>
      <c r="AE844" s="17">
        <f t="shared" si="330"/>
        <v>1.3818467048861762</v>
      </c>
      <c r="AF844" s="16">
        <f t="shared" si="346"/>
        <v>2.4340594316871966E-2</v>
      </c>
      <c r="AG844" s="16">
        <f t="shared" si="347"/>
        <v>1.8153295113823686E-2</v>
      </c>
    </row>
    <row r="845" spans="1:33" x14ac:dyDescent="0.25">
      <c r="A845" s="11" t="s">
        <v>18</v>
      </c>
      <c r="B845" s="12">
        <v>412602</v>
      </c>
      <c r="C845" s="11">
        <v>1.6</v>
      </c>
      <c r="D845" s="27">
        <v>1.5</v>
      </c>
      <c r="E845" s="27">
        <v>1.7</v>
      </c>
      <c r="F845" s="11">
        <v>2000</v>
      </c>
      <c r="G845" s="11" t="s">
        <v>7</v>
      </c>
      <c r="H845" s="14" t="str">
        <f>VLOOKUP(A845,'Data Key'!$A$1:$B$500,2,FALSE)</f>
        <v>Arkansas</v>
      </c>
      <c r="I845" s="14" t="str">
        <f t="shared" si="331"/>
        <v>AR-Arkansas</v>
      </c>
      <c r="J845" s="15">
        <f t="shared" si="332"/>
        <v>660</v>
      </c>
      <c r="K845" s="15">
        <f t="shared" si="333"/>
        <v>411942</v>
      </c>
      <c r="L845" s="16">
        <f t="shared" si="325"/>
        <v>1.2193857127631072E-4</v>
      </c>
      <c r="M845" s="17">
        <f t="shared" si="334"/>
        <v>1.4776658901659507</v>
      </c>
      <c r="N845" s="17">
        <f t="shared" si="335"/>
        <v>1.7215430327185723</v>
      </c>
      <c r="O845" s="16">
        <f t="shared" si="336"/>
        <v>2.2334109834049265E-2</v>
      </c>
      <c r="P845" s="16">
        <f t="shared" si="337"/>
        <v>2.1543032718572386E-2</v>
      </c>
      <c r="Q845" s="16">
        <f t="shared" si="348"/>
        <v>610</v>
      </c>
      <c r="R845" s="16">
        <f t="shared" si="349"/>
        <v>711</v>
      </c>
      <c r="S845" s="17">
        <f t="shared" si="338"/>
        <v>1.4784223052723933</v>
      </c>
      <c r="T845" s="17">
        <f t="shared" si="339"/>
        <v>1.7232102607355273</v>
      </c>
      <c r="U845" s="16">
        <f t="shared" si="340"/>
        <v>2.1577694727606733E-2</v>
      </c>
      <c r="V845" s="16">
        <f t="shared" si="341"/>
        <v>2.3210260735527344E-2</v>
      </c>
      <c r="W845" s="16">
        <f t="shared" si="326"/>
        <v>1.6042446880297229E-3</v>
      </c>
      <c r="X845" s="16">
        <f t="shared" si="327"/>
        <v>1.2220258277869712E-4</v>
      </c>
      <c r="Y845" s="17">
        <f t="shared" si="342"/>
        <v>1.4820421052510258</v>
      </c>
      <c r="Z845" s="17">
        <f t="shared" si="343"/>
        <v>1.72644727080842</v>
      </c>
      <c r="AA845" s="16">
        <f t="shared" si="344"/>
        <v>1.7957894748974246E-2</v>
      </c>
      <c r="AB845" s="16">
        <f t="shared" si="345"/>
        <v>2.644727080842002E-2</v>
      </c>
      <c r="AC845" s="16">
        <f t="shared" si="328"/>
        <v>100.65946271507184</v>
      </c>
      <c r="AD845" s="17">
        <f t="shared" si="329"/>
        <v>1.4834763266770172</v>
      </c>
      <c r="AE845" s="17">
        <f t="shared" si="330"/>
        <v>1.7274366699411299</v>
      </c>
      <c r="AF845" s="16">
        <f t="shared" si="346"/>
        <v>1.6523673322982768E-2</v>
      </c>
      <c r="AG845" s="16">
        <f t="shared" si="347"/>
        <v>2.7436669941129921E-2</v>
      </c>
    </row>
    <row r="846" spans="1:33" x14ac:dyDescent="0.25">
      <c r="A846" s="11" t="s">
        <v>42</v>
      </c>
      <c r="B846" s="12">
        <v>5512592</v>
      </c>
      <c r="C846" s="11">
        <v>1.8</v>
      </c>
      <c r="D846" s="27">
        <v>1.8</v>
      </c>
      <c r="E846" s="27">
        <v>1.8</v>
      </c>
      <c r="F846" s="11">
        <v>2000</v>
      </c>
      <c r="G846" s="11" t="s">
        <v>7</v>
      </c>
      <c r="H846" s="14" t="str">
        <f>VLOOKUP(A846,'Data Key'!$A$1:$B$500,2,FALSE)</f>
        <v>California</v>
      </c>
      <c r="I846" s="14" t="str">
        <f t="shared" si="331"/>
        <v>CA-California</v>
      </c>
      <c r="J846" s="15">
        <f t="shared" si="332"/>
        <v>9923</v>
      </c>
      <c r="K846" s="15">
        <f t="shared" si="333"/>
        <v>5502669</v>
      </c>
      <c r="L846" s="16">
        <f t="shared" si="325"/>
        <v>3.5385269349296801E-5</v>
      </c>
      <c r="M846" s="17">
        <f t="shared" si="334"/>
        <v>1.7646753917698283</v>
      </c>
      <c r="N846" s="17">
        <f t="shared" si="335"/>
        <v>1.8354459304684219</v>
      </c>
      <c r="O846" s="16">
        <f t="shared" si="336"/>
        <v>3.5324608230171695E-2</v>
      </c>
      <c r="P846" s="16">
        <f t="shared" si="337"/>
        <v>3.5445930468421816E-2</v>
      </c>
      <c r="Q846" s="16">
        <f t="shared" si="348"/>
        <v>9728</v>
      </c>
      <c r="R846" s="16">
        <f t="shared" si="349"/>
        <v>10118</v>
      </c>
      <c r="S846" s="17">
        <f t="shared" si="338"/>
        <v>1.7646871018207042</v>
      </c>
      <c r="T846" s="17">
        <f t="shared" si="339"/>
        <v>1.8354342204175458</v>
      </c>
      <c r="U846" s="16">
        <f t="shared" si="340"/>
        <v>3.5312898179295837E-2</v>
      </c>
      <c r="V846" s="16">
        <f t="shared" si="341"/>
        <v>3.5434220417545736E-2</v>
      </c>
      <c r="W846" s="16">
        <f t="shared" si="326"/>
        <v>1.8004078323260271E-3</v>
      </c>
      <c r="X846" s="16">
        <f t="shared" si="327"/>
        <v>3.5390365887789743E-5</v>
      </c>
      <c r="Y846" s="17">
        <f t="shared" si="342"/>
        <v>1.7650174664382372</v>
      </c>
      <c r="Z846" s="17">
        <f t="shared" si="343"/>
        <v>1.835798198213817</v>
      </c>
      <c r="AA846" s="16">
        <f t="shared" si="344"/>
        <v>3.4982533561762841E-2</v>
      </c>
      <c r="AB846" s="16">
        <f t="shared" si="345"/>
        <v>3.5798198213816912E-2</v>
      </c>
      <c r="AC846" s="16">
        <f t="shared" si="328"/>
        <v>390.1382068938193</v>
      </c>
      <c r="AD846" s="17">
        <f t="shared" si="329"/>
        <v>1.7651124634938693</v>
      </c>
      <c r="AE846" s="17">
        <f t="shared" si="330"/>
        <v>1.8358846038999714</v>
      </c>
      <c r="AF846" s="16">
        <f t="shared" si="346"/>
        <v>3.4887536506130745E-2</v>
      </c>
      <c r="AG846" s="16">
        <f t="shared" si="347"/>
        <v>3.588460389997139E-2</v>
      </c>
    </row>
    <row r="847" spans="1:33" x14ac:dyDescent="0.25">
      <c r="A847" s="11" t="s">
        <v>19</v>
      </c>
      <c r="B847" s="12">
        <v>658092</v>
      </c>
      <c r="C847" s="11">
        <v>0.7</v>
      </c>
      <c r="D847" s="27">
        <v>0.6</v>
      </c>
      <c r="E847" s="27">
        <v>0.7</v>
      </c>
      <c r="F847" s="11">
        <v>2000</v>
      </c>
      <c r="G847" s="11" t="s">
        <v>7</v>
      </c>
      <c r="H847" s="14" t="str">
        <f>VLOOKUP(A847,'Data Key'!$A$1:$B$500,2,FALSE)</f>
        <v>Colorado</v>
      </c>
      <c r="I847" s="14" t="str">
        <f t="shared" si="331"/>
        <v>CO-Colorado</v>
      </c>
      <c r="J847" s="15">
        <f t="shared" si="332"/>
        <v>461</v>
      </c>
      <c r="K847" s="15">
        <f t="shared" si="333"/>
        <v>657631</v>
      </c>
      <c r="L847" s="16">
        <f t="shared" si="325"/>
        <v>6.3923386569074241E-5</v>
      </c>
      <c r="M847" s="17">
        <f t="shared" si="334"/>
        <v>0.63658657252479101</v>
      </c>
      <c r="N847" s="17">
        <f t="shared" si="335"/>
        <v>0.76443334566293963</v>
      </c>
      <c r="O847" s="16">
        <f t="shared" si="336"/>
        <v>3.6586572524791028E-2</v>
      </c>
      <c r="P847" s="16">
        <f t="shared" si="337"/>
        <v>6.4433345662939678E-2</v>
      </c>
      <c r="Q847" s="16">
        <f t="shared" si="348"/>
        <v>419</v>
      </c>
      <c r="R847" s="16">
        <f t="shared" si="349"/>
        <v>503</v>
      </c>
      <c r="S847" s="17">
        <f t="shared" si="338"/>
        <v>0.63668909514171268</v>
      </c>
      <c r="T847" s="17">
        <f t="shared" si="339"/>
        <v>0.76433082304601785</v>
      </c>
      <c r="U847" s="16">
        <f t="shared" si="340"/>
        <v>3.6689095141712702E-2</v>
      </c>
      <c r="V847" s="16">
        <f t="shared" si="341"/>
        <v>6.4330823046017893E-2</v>
      </c>
      <c r="W847" s="16">
        <f t="shared" si="326"/>
        <v>7.0342448659784407E-4</v>
      </c>
      <c r="X847" s="16">
        <f t="shared" si="327"/>
        <v>6.4122217376844274E-5</v>
      </c>
      <c r="Y847" s="17">
        <f t="shared" si="342"/>
        <v>0.63930226922099975</v>
      </c>
      <c r="Z847" s="17">
        <f t="shared" si="343"/>
        <v>0.76754670397468838</v>
      </c>
      <c r="AA847" s="16">
        <f t="shared" si="344"/>
        <v>3.9302269220999775E-2</v>
      </c>
      <c r="AB847" s="16">
        <f t="shared" si="345"/>
        <v>6.7546703974688427E-2</v>
      </c>
      <c r="AC847" s="16">
        <f t="shared" si="328"/>
        <v>84.177030977907052</v>
      </c>
      <c r="AD847" s="17">
        <f t="shared" si="329"/>
        <v>0.64022926050925022</v>
      </c>
      <c r="AE847" s="17">
        <f t="shared" si="330"/>
        <v>0.76813924819631618</v>
      </c>
      <c r="AF847" s="16">
        <f t="shared" si="346"/>
        <v>4.0229260509250242E-2</v>
      </c>
      <c r="AG847" s="16">
        <f t="shared" si="347"/>
        <v>6.8139248196316227E-2</v>
      </c>
    </row>
    <row r="848" spans="1:33" x14ac:dyDescent="0.25">
      <c r="A848" s="11" t="s">
        <v>31</v>
      </c>
      <c r="B848" s="12">
        <v>510125</v>
      </c>
      <c r="C848" s="11">
        <v>2.2999999999999998</v>
      </c>
      <c r="D848" s="27">
        <v>2.2000000000000002</v>
      </c>
      <c r="E848" s="27">
        <v>2.4</v>
      </c>
      <c r="F848" s="11">
        <v>2000</v>
      </c>
      <c r="G848" s="11" t="s">
        <v>7</v>
      </c>
      <c r="H848" s="14" t="str">
        <f>VLOOKUP(A848,'Data Key'!$A$1:$B$500,2,FALSE)</f>
        <v>Connecticut</v>
      </c>
      <c r="I848" s="14" t="str">
        <f t="shared" si="331"/>
        <v>CT-Connecticut</v>
      </c>
      <c r="J848" s="15">
        <f t="shared" si="332"/>
        <v>1173</v>
      </c>
      <c r="K848" s="15">
        <f t="shared" si="333"/>
        <v>508952</v>
      </c>
      <c r="L848" s="16">
        <f t="shared" si="325"/>
        <v>1.3143789587336433E-4</v>
      </c>
      <c r="M848" s="17">
        <f t="shared" si="334"/>
        <v>2.1679985167705955</v>
      </c>
      <c r="N848" s="17">
        <f t="shared" si="335"/>
        <v>2.4308743085173243</v>
      </c>
      <c r="O848" s="16">
        <f t="shared" si="336"/>
        <v>3.2001483229404659E-2</v>
      </c>
      <c r="P848" s="16">
        <f t="shared" si="337"/>
        <v>3.0874308517324422E-2</v>
      </c>
      <c r="Q848" s="16">
        <f t="shared" si="348"/>
        <v>1107</v>
      </c>
      <c r="R848" s="16">
        <f t="shared" si="349"/>
        <v>1241</v>
      </c>
      <c r="S848" s="17">
        <f t="shared" si="338"/>
        <v>2.1700563587356041</v>
      </c>
      <c r="T848" s="17">
        <f t="shared" si="339"/>
        <v>2.4327370742465084</v>
      </c>
      <c r="U848" s="16">
        <f t="shared" si="340"/>
        <v>2.9943641264396081E-2</v>
      </c>
      <c r="V848" s="16">
        <f t="shared" si="341"/>
        <v>3.2737074246508513E-2</v>
      </c>
      <c r="W848" s="16">
        <f t="shared" si="326"/>
        <v>2.3031842819363326E-3</v>
      </c>
      <c r="X848" s="16">
        <f t="shared" si="327"/>
        <v>1.3159760496650377E-4</v>
      </c>
      <c r="Y848" s="17">
        <f t="shared" si="342"/>
        <v>2.1715866769698287</v>
      </c>
      <c r="Z848" s="17">
        <f t="shared" si="343"/>
        <v>2.4347818869028361</v>
      </c>
      <c r="AA848" s="16">
        <f t="shared" si="344"/>
        <v>2.8413323030171522E-2</v>
      </c>
      <c r="AB848" s="16">
        <f t="shared" si="345"/>
        <v>3.4781886902836234E-2</v>
      </c>
      <c r="AC848" s="16">
        <f t="shared" si="328"/>
        <v>134.12601787616262</v>
      </c>
      <c r="AD848" s="17">
        <f t="shared" si="329"/>
        <v>2.1727015420313891</v>
      </c>
      <c r="AE848" s="17">
        <f t="shared" si="330"/>
        <v>2.4356273109265589</v>
      </c>
      <c r="AF848" s="16">
        <f t="shared" si="346"/>
        <v>2.7298457968611078E-2</v>
      </c>
      <c r="AG848" s="16">
        <f t="shared" si="347"/>
        <v>3.5627310926559019E-2</v>
      </c>
    </row>
    <row r="849" spans="1:33" x14ac:dyDescent="0.25">
      <c r="A849" s="11" t="s">
        <v>43</v>
      </c>
      <c r="B849" s="12">
        <v>106279</v>
      </c>
      <c r="C849" s="11">
        <v>2.2999999999999998</v>
      </c>
      <c r="D849" s="27">
        <v>2</v>
      </c>
      <c r="E849" s="27">
        <v>2.6</v>
      </c>
      <c r="F849" s="11">
        <v>2000</v>
      </c>
      <c r="G849" s="11" t="s">
        <v>7</v>
      </c>
      <c r="H849" s="14" t="str">
        <f>VLOOKUP(A849,'Data Key'!$A$1:$B$500,2,FALSE)</f>
        <v>Delaware</v>
      </c>
      <c r="I849" s="14" t="str">
        <f t="shared" si="331"/>
        <v>DE-Delaware</v>
      </c>
      <c r="J849" s="15">
        <f t="shared" si="332"/>
        <v>244</v>
      </c>
      <c r="K849" s="15">
        <f t="shared" si="333"/>
        <v>106035</v>
      </c>
      <c r="L849" s="16">
        <f t="shared" si="325"/>
        <v>2.8773747981012082E-4</v>
      </c>
      <c r="M849" s="17">
        <f t="shared" si="334"/>
        <v>2.0081064780743154</v>
      </c>
      <c r="N849" s="17">
        <f t="shared" si="335"/>
        <v>2.5835814376945576</v>
      </c>
      <c r="O849" s="16">
        <f t="shared" si="336"/>
        <v>8.1064780743154152E-3</v>
      </c>
      <c r="P849" s="16">
        <f t="shared" si="337"/>
        <v>1.6418562305442475E-2</v>
      </c>
      <c r="Q849" s="16">
        <f t="shared" si="348"/>
        <v>214</v>
      </c>
      <c r="R849" s="16">
        <f t="shared" si="349"/>
        <v>276</v>
      </c>
      <c r="S849" s="17">
        <f t="shared" si="338"/>
        <v>2.0135680614232352</v>
      </c>
      <c r="T849" s="17">
        <f t="shared" si="339"/>
        <v>2.5969382474430507</v>
      </c>
      <c r="U849" s="16">
        <f t="shared" si="340"/>
        <v>1.3568061423235189E-2</v>
      </c>
      <c r="V849" s="16">
        <f t="shared" si="341"/>
        <v>3.0617525569494042E-3</v>
      </c>
      <c r="W849" s="16">
        <f t="shared" si="326"/>
        <v>2.3138328448400495E-3</v>
      </c>
      <c r="X849" s="16">
        <f t="shared" si="327"/>
        <v>2.8941428768842575E-4</v>
      </c>
      <c r="Y849" s="17">
        <f t="shared" si="342"/>
        <v>2.0244185571516238</v>
      </c>
      <c r="Z849" s="17">
        <f t="shared" si="343"/>
        <v>2.6032471325284749</v>
      </c>
      <c r="AA849" s="16">
        <f t="shared" si="344"/>
        <v>2.4418557151623776E-2</v>
      </c>
      <c r="AB849" s="16">
        <f t="shared" si="345"/>
        <v>3.2471325284748609E-3</v>
      </c>
      <c r="AC849" s="16">
        <f t="shared" si="328"/>
        <v>61.218993898787765</v>
      </c>
      <c r="AD849" s="17">
        <f t="shared" si="329"/>
        <v>2.0305369098037267</v>
      </c>
      <c r="AE849" s="17">
        <f t="shared" si="330"/>
        <v>2.6065376363415758</v>
      </c>
      <c r="AF849" s="16">
        <f t="shared" si="346"/>
        <v>3.0536909803726697E-2</v>
      </c>
      <c r="AG849" s="16">
        <f t="shared" si="347"/>
        <v>6.53763634157567E-3</v>
      </c>
    </row>
    <row r="850" spans="1:33" x14ac:dyDescent="0.25">
      <c r="A850" s="11" t="s">
        <v>58</v>
      </c>
      <c r="B850" s="12">
        <v>55111</v>
      </c>
      <c r="C850" s="11">
        <v>1.8</v>
      </c>
      <c r="D850" s="27">
        <v>1.5</v>
      </c>
      <c r="E850" s="27">
        <v>2.2000000000000002</v>
      </c>
      <c r="F850" s="11">
        <v>2000</v>
      </c>
      <c r="G850" s="11" t="s">
        <v>7</v>
      </c>
      <c r="H850" s="14" t="str">
        <f>VLOOKUP(A850,'Data Key'!$A$1:$B$500,2,FALSE)</f>
        <v>District of Columbia</v>
      </c>
      <c r="I850" s="14" t="str">
        <f t="shared" si="331"/>
        <v>DC-District of Columbia</v>
      </c>
      <c r="J850" s="15">
        <f t="shared" si="332"/>
        <v>99</v>
      </c>
      <c r="K850" s="15">
        <f t="shared" si="333"/>
        <v>55012</v>
      </c>
      <c r="L850" s="16">
        <f t="shared" si="325"/>
        <v>3.53538706229947E-4</v>
      </c>
      <c r="M850" s="17">
        <f t="shared" si="334"/>
        <v>1.4428358832349513</v>
      </c>
      <c r="N850" s="17">
        <f t="shared" si="335"/>
        <v>2.1499132956948452</v>
      </c>
      <c r="O850" s="16">
        <f t="shared" si="336"/>
        <v>5.7164116765048734E-2</v>
      </c>
      <c r="P850" s="16">
        <f t="shared" si="337"/>
        <v>5.0086704305154939E-2</v>
      </c>
      <c r="Q850" s="16">
        <f t="shared" si="348"/>
        <v>80</v>
      </c>
      <c r="R850" s="16">
        <f t="shared" si="349"/>
        <v>119</v>
      </c>
      <c r="S850" s="17">
        <f t="shared" si="338"/>
        <v>1.4516158298706248</v>
      </c>
      <c r="T850" s="17">
        <f t="shared" si="339"/>
        <v>2.1592785469325544</v>
      </c>
      <c r="U850" s="16">
        <f t="shared" si="340"/>
        <v>4.8384170129375237E-2</v>
      </c>
      <c r="V850" s="16">
        <f t="shared" si="341"/>
        <v>4.072145306744579E-2</v>
      </c>
      <c r="W850" s="16">
        <f t="shared" si="326"/>
        <v>1.8310989696985781E-3</v>
      </c>
      <c r="X850" s="16">
        <f t="shared" si="327"/>
        <v>3.586056340292009E-4</v>
      </c>
      <c r="Y850" s="17">
        <f t="shared" si="342"/>
        <v>1.4724933356693772</v>
      </c>
      <c r="Z850" s="17">
        <f t="shared" si="343"/>
        <v>2.1897046037277788</v>
      </c>
      <c r="AA850" s="16">
        <f t="shared" si="344"/>
        <v>2.7506664330622765E-2</v>
      </c>
      <c r="AB850" s="16">
        <f t="shared" si="345"/>
        <v>1.0295396272221424E-2</v>
      </c>
      <c r="AC850" s="16">
        <f t="shared" si="328"/>
        <v>39.058756220697177</v>
      </c>
      <c r="AD850" s="17">
        <f t="shared" si="329"/>
        <v>1.4858312050336564</v>
      </c>
      <c r="AE850" s="17">
        <f t="shared" si="330"/>
        <v>2.1945106675316137</v>
      </c>
      <c r="AF850" s="16">
        <f t="shared" si="346"/>
        <v>1.4168794966343601E-2</v>
      </c>
      <c r="AG850" s="16">
        <f t="shared" si="347"/>
        <v>5.4893324683864542E-3</v>
      </c>
    </row>
    <row r="851" spans="1:33" x14ac:dyDescent="0.25">
      <c r="A851" s="11" t="s">
        <v>25</v>
      </c>
      <c r="B851" s="12">
        <v>2203889</v>
      </c>
      <c r="C851" s="11">
        <v>1.5</v>
      </c>
      <c r="D851" s="27">
        <v>1.5</v>
      </c>
      <c r="E851" s="27">
        <v>1.6</v>
      </c>
      <c r="F851" s="11">
        <v>2000</v>
      </c>
      <c r="G851" s="11" t="s">
        <v>7</v>
      </c>
      <c r="H851" s="14" t="str">
        <f>VLOOKUP(A851,'Data Key'!$A$1:$B$500,2,FALSE)</f>
        <v>Florida</v>
      </c>
      <c r="I851" s="14" t="str">
        <f t="shared" si="331"/>
        <v>FL-Florida</v>
      </c>
      <c r="J851" s="15">
        <f t="shared" si="332"/>
        <v>3306</v>
      </c>
      <c r="K851" s="15">
        <f t="shared" si="333"/>
        <v>2200583</v>
      </c>
      <c r="L851" s="16">
        <f t="shared" si="325"/>
        <v>5.1095636853337723E-5</v>
      </c>
      <c r="M851" s="17">
        <f t="shared" si="334"/>
        <v>1.4489799114161077</v>
      </c>
      <c r="N851" s="17">
        <f t="shared" si="335"/>
        <v>1.5511711851227832</v>
      </c>
      <c r="O851" s="16">
        <f t="shared" si="336"/>
        <v>5.1020088583892287E-2</v>
      </c>
      <c r="P851" s="16">
        <f t="shared" si="337"/>
        <v>4.8828814877216908E-2</v>
      </c>
      <c r="Q851" s="16">
        <f t="shared" si="348"/>
        <v>3194</v>
      </c>
      <c r="R851" s="16">
        <f t="shared" si="349"/>
        <v>3419</v>
      </c>
      <c r="S851" s="17">
        <f t="shared" si="338"/>
        <v>1.4492562919457377</v>
      </c>
      <c r="T851" s="17">
        <f t="shared" si="339"/>
        <v>1.5513485479531863</v>
      </c>
      <c r="U851" s="16">
        <f t="shared" si="340"/>
        <v>5.0743708054262315E-2</v>
      </c>
      <c r="V851" s="16">
        <f t="shared" si="341"/>
        <v>4.8651452046813759E-2</v>
      </c>
      <c r="W851" s="16">
        <f t="shared" si="326"/>
        <v>1.5009444502849505E-3</v>
      </c>
      <c r="X851" s="16">
        <f t="shared" si="327"/>
        <v>5.1117751544731205E-5</v>
      </c>
      <c r="Y851" s="17">
        <f t="shared" si="342"/>
        <v>1.4498266987402193</v>
      </c>
      <c r="Z851" s="17">
        <f t="shared" si="343"/>
        <v>1.5520622018296817</v>
      </c>
      <c r="AA851" s="16">
        <f t="shared" si="344"/>
        <v>5.01733012597807E-2</v>
      </c>
      <c r="AB851" s="16">
        <f t="shared" si="345"/>
        <v>4.7937798170318402E-2</v>
      </c>
      <c r="AC851" s="16">
        <f t="shared" si="328"/>
        <v>225.23397915563629</v>
      </c>
      <c r="AD851" s="17">
        <f t="shared" si="329"/>
        <v>1.4500721993893015</v>
      </c>
      <c r="AE851" s="17">
        <f t="shared" si="330"/>
        <v>1.5522704437497428</v>
      </c>
      <c r="AF851" s="16">
        <f t="shared" si="346"/>
        <v>4.9927800610698458E-2</v>
      </c>
      <c r="AG851" s="16">
        <f t="shared" si="347"/>
        <v>4.7729556250257321E-2</v>
      </c>
    </row>
    <row r="852" spans="1:33" x14ac:dyDescent="0.25">
      <c r="A852" s="11" t="s">
        <v>12</v>
      </c>
      <c r="B852" s="12">
        <v>1301729</v>
      </c>
      <c r="C852" s="11">
        <v>1.4</v>
      </c>
      <c r="D852" s="27">
        <v>1.4</v>
      </c>
      <c r="E852" s="27">
        <v>1.5</v>
      </c>
      <c r="F852" s="11">
        <v>2000</v>
      </c>
      <c r="G852" s="11" t="s">
        <v>7</v>
      </c>
      <c r="H852" s="14" t="str">
        <f>VLOOKUP(A852,'Data Key'!$A$1:$B$500,2,FALSE)</f>
        <v>Georgia</v>
      </c>
      <c r="I852" s="14" t="str">
        <f t="shared" si="331"/>
        <v>GA-Georgia</v>
      </c>
      <c r="J852" s="15">
        <f t="shared" si="332"/>
        <v>1822</v>
      </c>
      <c r="K852" s="15">
        <f t="shared" si="333"/>
        <v>1299907</v>
      </c>
      <c r="L852" s="16">
        <f t="shared" si="325"/>
        <v>6.4224029199901097E-5</v>
      </c>
      <c r="M852" s="17">
        <f t="shared" si="334"/>
        <v>1.3354528620731674</v>
      </c>
      <c r="N852" s="17">
        <f t="shared" si="335"/>
        <v>1.4639009204729696</v>
      </c>
      <c r="O852" s="16">
        <f t="shared" si="336"/>
        <v>6.4547137926832532E-2</v>
      </c>
      <c r="P852" s="16">
        <f t="shared" si="337"/>
        <v>3.6099079527030398E-2</v>
      </c>
      <c r="Q852" s="16">
        <f t="shared" si="348"/>
        <v>1739</v>
      </c>
      <c r="R852" s="16">
        <f t="shared" si="349"/>
        <v>1907</v>
      </c>
      <c r="S852" s="17">
        <f t="shared" si="338"/>
        <v>1.3359155400240756</v>
      </c>
      <c r="T852" s="17">
        <f t="shared" si="339"/>
        <v>1.4649746606244465</v>
      </c>
      <c r="U852" s="16">
        <f t="shared" si="340"/>
        <v>6.4084459975924268E-2</v>
      </c>
      <c r="V852" s="16">
        <f t="shared" si="341"/>
        <v>3.5025339375553521E-2</v>
      </c>
      <c r="W852" s="16">
        <f t="shared" si="326"/>
        <v>1.4011482781415602E-3</v>
      </c>
      <c r="X852" s="16">
        <f t="shared" si="327"/>
        <v>6.4274479175204861E-5</v>
      </c>
      <c r="Y852" s="17">
        <f t="shared" si="342"/>
        <v>1.3368737989663553</v>
      </c>
      <c r="Z852" s="17">
        <f t="shared" si="343"/>
        <v>1.4654227573167651</v>
      </c>
      <c r="AA852" s="16">
        <f t="shared" si="344"/>
        <v>6.3126201033644636E-2</v>
      </c>
      <c r="AB852" s="16">
        <f t="shared" si="345"/>
        <v>3.4577242683234921E-2</v>
      </c>
      <c r="AC852" s="16">
        <f t="shared" si="328"/>
        <v>167.22577896662023</v>
      </c>
      <c r="AD852" s="17">
        <f t="shared" si="329"/>
        <v>1.3373003925875879</v>
      </c>
      <c r="AE852" s="17">
        <f t="shared" si="330"/>
        <v>1.4657643704797136</v>
      </c>
      <c r="AF852" s="16">
        <f t="shared" si="346"/>
        <v>6.2699607412411984E-2</v>
      </c>
      <c r="AG852" s="16">
        <f t="shared" si="347"/>
        <v>3.4235629520286359E-2</v>
      </c>
    </row>
    <row r="853" spans="1:33" x14ac:dyDescent="0.25">
      <c r="A853" s="11" t="s">
        <v>56</v>
      </c>
      <c r="B853" s="12">
        <v>169370</v>
      </c>
      <c r="C853" s="11">
        <v>1.6</v>
      </c>
      <c r="D853" s="27">
        <v>1.4</v>
      </c>
      <c r="E853" s="27">
        <v>1.8</v>
      </c>
      <c r="F853" s="11">
        <v>2000</v>
      </c>
      <c r="G853" s="11" t="s">
        <v>7</v>
      </c>
      <c r="H853" s="14" t="str">
        <f>VLOOKUP(A853,'Data Key'!$A$1:$B$500,2,FALSE)</f>
        <v>Hawaii</v>
      </c>
      <c r="I853" s="14" t="str">
        <f t="shared" si="331"/>
        <v>HI-Hawaii</v>
      </c>
      <c r="J853" s="15">
        <f t="shared" si="332"/>
        <v>271</v>
      </c>
      <c r="K853" s="15">
        <f t="shared" si="333"/>
        <v>169099</v>
      </c>
      <c r="L853" s="16">
        <f t="shared" si="325"/>
        <v>1.9034809064510502E-4</v>
      </c>
      <c r="M853" s="17">
        <f t="shared" si="334"/>
        <v>1.4096991432215773</v>
      </c>
      <c r="N853" s="17">
        <f t="shared" si="335"/>
        <v>1.7903953245117874</v>
      </c>
      <c r="O853" s="16">
        <f t="shared" si="336"/>
        <v>9.6991432215773887E-3</v>
      </c>
      <c r="P853" s="16">
        <f t="shared" si="337"/>
        <v>9.6046754882126439E-3</v>
      </c>
      <c r="Q853" s="16">
        <f t="shared" si="348"/>
        <v>239</v>
      </c>
      <c r="R853" s="16">
        <f t="shared" si="349"/>
        <v>304</v>
      </c>
      <c r="S853" s="17">
        <f t="shared" si="338"/>
        <v>1.4111117671370372</v>
      </c>
      <c r="T853" s="17">
        <f t="shared" si="339"/>
        <v>1.7948869339316289</v>
      </c>
      <c r="U853" s="16">
        <f t="shared" si="340"/>
        <v>1.1111767137037321E-2</v>
      </c>
      <c r="V853" s="16">
        <f t="shared" si="341"/>
        <v>5.1130660683711415E-3</v>
      </c>
      <c r="W853" s="16">
        <f t="shared" si="326"/>
        <v>1.6113511216352813E-3</v>
      </c>
      <c r="X853" s="16">
        <f t="shared" si="327"/>
        <v>1.9135019934828109E-4</v>
      </c>
      <c r="Y853" s="17">
        <f t="shared" si="342"/>
        <v>1.4200009222870003</v>
      </c>
      <c r="Z853" s="17">
        <f t="shared" si="343"/>
        <v>1.8027013209835623</v>
      </c>
      <c r="AA853" s="16">
        <f t="shared" si="344"/>
        <v>2.0000922287000344E-2</v>
      </c>
      <c r="AB853" s="16">
        <f t="shared" si="345"/>
        <v>2.7013209835622387E-3</v>
      </c>
      <c r="AC853" s="16">
        <f t="shared" si="328"/>
        <v>64.533533843858194</v>
      </c>
      <c r="AD853" s="17">
        <f t="shared" si="329"/>
        <v>1.4237969713112337</v>
      </c>
      <c r="AE853" s="17">
        <f t="shared" si="330"/>
        <v>1.8048093713845239</v>
      </c>
      <c r="AF853" s="16">
        <f t="shared" si="346"/>
        <v>2.3796971311233817E-2</v>
      </c>
      <c r="AG853" s="16">
        <f t="shared" si="347"/>
        <v>4.8093713845238639E-3</v>
      </c>
    </row>
    <row r="854" spans="1:33" x14ac:dyDescent="0.25">
      <c r="A854" s="11" t="s">
        <v>32</v>
      </c>
      <c r="B854" s="12">
        <v>225835</v>
      </c>
      <c r="C854" s="11">
        <v>1.2</v>
      </c>
      <c r="D854" s="27">
        <v>1.1000000000000001</v>
      </c>
      <c r="E854" s="27">
        <v>1.4</v>
      </c>
      <c r="F854" s="11">
        <v>2000</v>
      </c>
      <c r="G854" s="11" t="s">
        <v>7</v>
      </c>
      <c r="H854" s="14" t="str">
        <f>VLOOKUP(A854,'Data Key'!$A$1:$B$500,2,FALSE)</f>
        <v>Idaho</v>
      </c>
      <c r="I854" s="14" t="str">
        <f t="shared" si="331"/>
        <v>ID-Idaho</v>
      </c>
      <c r="J854" s="15">
        <f t="shared" si="332"/>
        <v>271</v>
      </c>
      <c r="K854" s="15">
        <f t="shared" si="333"/>
        <v>225564</v>
      </c>
      <c r="L854" s="16">
        <f t="shared" si="325"/>
        <v>1.4278439814854326E-4</v>
      </c>
      <c r="M854" s="17">
        <f t="shared" si="334"/>
        <v>1.0572067458282539</v>
      </c>
      <c r="N854" s="17">
        <f t="shared" si="335"/>
        <v>1.3427755421253402</v>
      </c>
      <c r="O854" s="16">
        <f t="shared" si="336"/>
        <v>4.2793254171746176E-2</v>
      </c>
      <c r="P854" s="16">
        <f t="shared" si="337"/>
        <v>5.7224457874659684E-2</v>
      </c>
      <c r="Q854" s="16">
        <f t="shared" si="348"/>
        <v>239</v>
      </c>
      <c r="R854" s="16">
        <f t="shared" si="349"/>
        <v>304</v>
      </c>
      <c r="S854" s="17">
        <f t="shared" si="338"/>
        <v>1.0582947727323047</v>
      </c>
      <c r="T854" s="17">
        <f t="shared" si="339"/>
        <v>1.3461155268226803</v>
      </c>
      <c r="U854" s="16">
        <f t="shared" si="340"/>
        <v>4.1705227267695433E-2</v>
      </c>
      <c r="V854" s="16">
        <f t="shared" si="341"/>
        <v>5.3884473177319592E-2</v>
      </c>
      <c r="W854" s="16">
        <f t="shared" si="326"/>
        <v>1.2084755998897172E-3</v>
      </c>
      <c r="X854" s="16">
        <f t="shared" si="327"/>
        <v>1.4353742325152192E-4</v>
      </c>
      <c r="Y854" s="17">
        <f t="shared" si="342"/>
        <v>1.0649381766381953</v>
      </c>
      <c r="Z854" s="17">
        <f t="shared" si="343"/>
        <v>1.3520130231412391</v>
      </c>
      <c r="AA854" s="16">
        <f t="shared" si="344"/>
        <v>3.5061823361804745E-2</v>
      </c>
      <c r="AB854" s="16">
        <f t="shared" si="345"/>
        <v>4.7986976858760855E-2</v>
      </c>
      <c r="AC854" s="16">
        <f t="shared" si="328"/>
        <v>64.546392145201565</v>
      </c>
      <c r="AD854" s="17">
        <f t="shared" si="329"/>
        <v>1.0677859122019848</v>
      </c>
      <c r="AE854" s="17">
        <f t="shared" si="330"/>
        <v>1.3535932238595365</v>
      </c>
      <c r="AF854" s="16">
        <f t="shared" si="346"/>
        <v>3.2214087798015267E-2</v>
      </c>
      <c r="AG854" s="16">
        <f t="shared" si="347"/>
        <v>4.6406776140463402E-2</v>
      </c>
    </row>
    <row r="855" spans="1:33" x14ac:dyDescent="0.25">
      <c r="A855" s="11" t="s">
        <v>45</v>
      </c>
      <c r="B855" s="12">
        <v>1836275</v>
      </c>
      <c r="C855" s="11">
        <v>1.9</v>
      </c>
      <c r="D855" s="27">
        <v>1.8</v>
      </c>
      <c r="E855" s="27">
        <v>2</v>
      </c>
      <c r="F855" s="11">
        <v>2000</v>
      </c>
      <c r="G855" s="11" t="s">
        <v>7</v>
      </c>
      <c r="H855" s="14" t="str">
        <f>VLOOKUP(A855,'Data Key'!$A$1:$B$500,2,FALSE)</f>
        <v>Illinois</v>
      </c>
      <c r="I855" s="14" t="str">
        <f t="shared" si="331"/>
        <v>IL-Illinois</v>
      </c>
      <c r="J855" s="15">
        <f t="shared" si="332"/>
        <v>3489</v>
      </c>
      <c r="K855" s="15">
        <f t="shared" si="333"/>
        <v>1832786</v>
      </c>
      <c r="L855" s="16">
        <f t="shared" si="325"/>
        <v>6.298655749491675E-5</v>
      </c>
      <c r="M855" s="17">
        <f t="shared" si="334"/>
        <v>1.8370556475125033</v>
      </c>
      <c r="N855" s="17">
        <f t="shared" si="335"/>
        <v>1.9630287625023368</v>
      </c>
      <c r="O855" s="16">
        <f t="shared" si="336"/>
        <v>3.7055647512503231E-2</v>
      </c>
      <c r="P855" s="16">
        <f t="shared" si="337"/>
        <v>3.6971237497663179E-2</v>
      </c>
      <c r="Q855" s="16">
        <f t="shared" si="348"/>
        <v>3374</v>
      </c>
      <c r="R855" s="16">
        <f t="shared" si="349"/>
        <v>3605</v>
      </c>
      <c r="S855" s="17">
        <f t="shared" si="338"/>
        <v>1.8374154198036787</v>
      </c>
      <c r="T855" s="17">
        <f t="shared" si="339"/>
        <v>1.9632135709520633</v>
      </c>
      <c r="U855" s="16">
        <f t="shared" si="340"/>
        <v>3.7415419803678684E-2</v>
      </c>
      <c r="V855" s="16">
        <f t="shared" si="341"/>
        <v>3.678642904793672E-2</v>
      </c>
      <c r="W855" s="16">
        <f t="shared" si="326"/>
        <v>1.901084220214075E-3</v>
      </c>
      <c r="X855" s="16">
        <f t="shared" si="327"/>
        <v>6.3012344074733656E-5</v>
      </c>
      <c r="Y855" s="17">
        <f t="shared" si="342"/>
        <v>1.8380718761393413</v>
      </c>
      <c r="Z855" s="17">
        <f t="shared" si="343"/>
        <v>1.9640965642888086</v>
      </c>
      <c r="AA855" s="16">
        <f t="shared" si="344"/>
        <v>3.8071876139341265E-2</v>
      </c>
      <c r="AB855" s="16">
        <f t="shared" si="345"/>
        <v>3.5903435711191367E-2</v>
      </c>
      <c r="AC855" s="16">
        <f t="shared" si="328"/>
        <v>231.33663450075929</v>
      </c>
      <c r="AD855" s="17">
        <f t="shared" si="329"/>
        <v>1.8383659038831606</v>
      </c>
      <c r="AE855" s="17">
        <f t="shared" si="330"/>
        <v>1.9643471161466393</v>
      </c>
      <c r="AF855" s="16">
        <f t="shared" si="346"/>
        <v>3.8365903883160524E-2</v>
      </c>
      <c r="AG855" s="16">
        <f t="shared" si="347"/>
        <v>3.565288385336074E-2</v>
      </c>
    </row>
    <row r="856" spans="1:33" x14ac:dyDescent="0.25">
      <c r="A856" s="11" t="s">
        <v>33</v>
      </c>
      <c r="B856" s="12">
        <v>908247</v>
      </c>
      <c r="C856" s="11">
        <v>2.7</v>
      </c>
      <c r="D856" s="27">
        <v>2.6</v>
      </c>
      <c r="E856" s="27">
        <v>2.8</v>
      </c>
      <c r="F856" s="11">
        <v>2000</v>
      </c>
      <c r="G856" s="11" t="s">
        <v>7</v>
      </c>
      <c r="H856" s="14" t="str">
        <f>VLOOKUP(A856,'Data Key'!$A$1:$B$500,2,FALSE)</f>
        <v>Indiana</v>
      </c>
      <c r="I856" s="14" t="str">
        <f t="shared" si="331"/>
        <v>IN-Indiana</v>
      </c>
      <c r="J856" s="15">
        <f t="shared" si="332"/>
        <v>2452</v>
      </c>
      <c r="K856" s="15">
        <f t="shared" si="333"/>
        <v>905795</v>
      </c>
      <c r="L856" s="16">
        <f t="shared" si="325"/>
        <v>1.0671299904368547E-4</v>
      </c>
      <c r="M856" s="17">
        <f t="shared" si="334"/>
        <v>2.5929931381634836</v>
      </c>
      <c r="N856" s="17">
        <f t="shared" si="335"/>
        <v>2.806419136250855</v>
      </c>
      <c r="O856" s="16">
        <f t="shared" si="336"/>
        <v>7.0068618365164426E-3</v>
      </c>
      <c r="P856" s="16">
        <f t="shared" si="337"/>
        <v>6.4191362508552174E-3</v>
      </c>
      <c r="Q856" s="16">
        <f t="shared" si="348"/>
        <v>2356</v>
      </c>
      <c r="R856" s="16">
        <f t="shared" si="349"/>
        <v>2550</v>
      </c>
      <c r="S856" s="17">
        <f t="shared" si="338"/>
        <v>2.594008017642778</v>
      </c>
      <c r="T856" s="17">
        <f t="shared" si="339"/>
        <v>2.8076063009291525</v>
      </c>
      <c r="U856" s="16">
        <f t="shared" si="340"/>
        <v>5.991982357222092E-3</v>
      </c>
      <c r="V856" s="16">
        <f t="shared" si="341"/>
        <v>7.6063009291527095E-3</v>
      </c>
      <c r="W856" s="16">
        <f t="shared" si="326"/>
        <v>2.7018094753084856E-3</v>
      </c>
      <c r="X856" s="16">
        <f t="shared" si="327"/>
        <v>1.0677494105825547E-4</v>
      </c>
      <c r="Y856" s="17">
        <f t="shared" si="342"/>
        <v>2.5950345342502299</v>
      </c>
      <c r="Z856" s="17">
        <f t="shared" si="343"/>
        <v>2.8085844163667413</v>
      </c>
      <c r="AA856" s="16">
        <f t="shared" si="344"/>
        <v>4.9654657497701926E-3</v>
      </c>
      <c r="AB856" s="16">
        <f t="shared" si="345"/>
        <v>8.5844163667414541E-3</v>
      </c>
      <c r="AC856" s="16">
        <f t="shared" si="328"/>
        <v>193.86187499500403</v>
      </c>
      <c r="AD856" s="17">
        <f t="shared" si="329"/>
        <v>2.5956373331031282</v>
      </c>
      <c r="AE856" s="17">
        <f t="shared" si="330"/>
        <v>2.809082634935852</v>
      </c>
      <c r="AF856" s="16">
        <f t="shared" si="346"/>
        <v>4.3626668968719251E-3</v>
      </c>
      <c r="AG856" s="16">
        <f t="shared" si="347"/>
        <v>9.0826349358521519E-3</v>
      </c>
    </row>
    <row r="857" spans="1:33" x14ac:dyDescent="0.25">
      <c r="A857" s="11" t="s">
        <v>44</v>
      </c>
      <c r="B857" s="12">
        <v>442950</v>
      </c>
      <c r="C857" s="11">
        <v>1.1000000000000001</v>
      </c>
      <c r="D857" s="27">
        <v>1</v>
      </c>
      <c r="E857" s="27">
        <v>1.2</v>
      </c>
      <c r="F857" s="11">
        <v>2000</v>
      </c>
      <c r="G857" s="11" t="s">
        <v>7</v>
      </c>
      <c r="H857" s="14" t="str">
        <f>VLOOKUP(A857,'Data Key'!$A$1:$B$500,2,FALSE)</f>
        <v>Iowa</v>
      </c>
      <c r="I857" s="14" t="str">
        <f t="shared" si="331"/>
        <v>IA-Iowa</v>
      </c>
      <c r="J857" s="15">
        <f t="shared" si="332"/>
        <v>487</v>
      </c>
      <c r="K857" s="15">
        <f t="shared" si="333"/>
        <v>442463</v>
      </c>
      <c r="L857" s="16">
        <f t="shared" si="325"/>
        <v>9.7593072814771111E-5</v>
      </c>
      <c r="M857" s="17">
        <f t="shared" si="334"/>
        <v>1.0018538173534193</v>
      </c>
      <c r="N857" s="17">
        <f t="shared" si="335"/>
        <v>1.1970399629829616</v>
      </c>
      <c r="O857" s="16">
        <f t="shared" si="336"/>
        <v>1.8538173534192737E-3</v>
      </c>
      <c r="P857" s="16">
        <f t="shared" si="337"/>
        <v>2.9600370170383972E-3</v>
      </c>
      <c r="Q857" s="16">
        <f t="shared" si="348"/>
        <v>444</v>
      </c>
      <c r="R857" s="16">
        <f t="shared" si="349"/>
        <v>531</v>
      </c>
      <c r="S857" s="17">
        <f t="shared" si="338"/>
        <v>1.0023704707077548</v>
      </c>
      <c r="T857" s="17">
        <f t="shared" si="339"/>
        <v>1.198780900778869</v>
      </c>
      <c r="U857" s="16">
        <f t="shared" si="340"/>
        <v>2.3704707077547571E-3</v>
      </c>
      <c r="V857" s="16">
        <f t="shared" si="341"/>
        <v>1.2190992211309482E-3</v>
      </c>
      <c r="W857" s="16">
        <f t="shared" si="326"/>
        <v>1.1037735394734119E-3</v>
      </c>
      <c r="X857" s="16">
        <f t="shared" si="327"/>
        <v>9.7879949212554155E-5</v>
      </c>
      <c r="Y857" s="17">
        <f t="shared" si="342"/>
        <v>1.0058935902608577</v>
      </c>
      <c r="Z857" s="17">
        <f t="shared" si="343"/>
        <v>1.201653488685966</v>
      </c>
      <c r="AA857" s="16">
        <f t="shared" si="344"/>
        <v>5.8935902608576729E-3</v>
      </c>
      <c r="AB857" s="16">
        <f t="shared" si="345"/>
        <v>1.6534886859660425E-3</v>
      </c>
      <c r="AC857" s="16">
        <f t="shared" si="328"/>
        <v>86.498700667921014</v>
      </c>
      <c r="AD857" s="17">
        <f t="shared" si="329"/>
        <v>1.0072638214559089</v>
      </c>
      <c r="AE857" s="17">
        <f t="shared" si="330"/>
        <v>1.2025408290624959</v>
      </c>
      <c r="AF857" s="16">
        <f t="shared" si="346"/>
        <v>7.2638214559088699E-3</v>
      </c>
      <c r="AG857" s="16">
        <f t="shared" si="347"/>
        <v>2.5408290624959751E-3</v>
      </c>
    </row>
    <row r="858" spans="1:33" x14ac:dyDescent="0.25">
      <c r="A858" s="11" t="s">
        <v>46</v>
      </c>
      <c r="B858" s="12">
        <v>425615</v>
      </c>
      <c r="C858" s="11">
        <v>1.4</v>
      </c>
      <c r="D858" s="27">
        <v>1.3</v>
      </c>
      <c r="E858" s="27">
        <v>1.5</v>
      </c>
      <c r="F858" s="11">
        <v>2000</v>
      </c>
      <c r="G858" s="11" t="s">
        <v>7</v>
      </c>
      <c r="H858" s="14" t="str">
        <f>VLOOKUP(A858,'Data Key'!$A$1:$B$500,2,FALSE)</f>
        <v>Kansas</v>
      </c>
      <c r="I858" s="14" t="str">
        <f t="shared" si="331"/>
        <v>KS-Kansas</v>
      </c>
      <c r="J858" s="15">
        <f t="shared" si="332"/>
        <v>596</v>
      </c>
      <c r="K858" s="15">
        <f t="shared" si="333"/>
        <v>425019</v>
      </c>
      <c r="L858" s="16">
        <f t="shared" si="325"/>
        <v>1.1234403167435134E-4</v>
      </c>
      <c r="M858" s="17">
        <f t="shared" si="334"/>
        <v>1.2879825545596864</v>
      </c>
      <c r="N858" s="17">
        <f t="shared" si="335"/>
        <v>1.5126706179083893</v>
      </c>
      <c r="O858" s="16">
        <f t="shared" si="336"/>
        <v>1.201744544031369E-2</v>
      </c>
      <c r="P858" s="16">
        <f t="shared" si="337"/>
        <v>1.2670617908389303E-2</v>
      </c>
      <c r="Q858" s="16">
        <f t="shared" si="348"/>
        <v>549</v>
      </c>
      <c r="R858" s="16">
        <f t="shared" si="349"/>
        <v>644</v>
      </c>
      <c r="S858" s="17">
        <f t="shared" si="338"/>
        <v>1.2898981473867228</v>
      </c>
      <c r="T858" s="17">
        <f t="shared" si="339"/>
        <v>1.5131045663334235</v>
      </c>
      <c r="U858" s="16">
        <f t="shared" si="340"/>
        <v>1.0101852613277229E-2</v>
      </c>
      <c r="V858" s="16">
        <f t="shared" si="341"/>
        <v>1.3104566333423495E-2</v>
      </c>
      <c r="W858" s="16">
        <f t="shared" si="326"/>
        <v>1.4048267397208185E-3</v>
      </c>
      <c r="X858" s="16">
        <f t="shared" si="327"/>
        <v>1.126135921422527E-4</v>
      </c>
      <c r="Y858" s="17">
        <f t="shared" si="342"/>
        <v>1.2922131475785659</v>
      </c>
      <c r="Z858" s="17">
        <f t="shared" si="343"/>
        <v>1.5174403318630711</v>
      </c>
      <c r="AA858" s="16">
        <f t="shared" si="344"/>
        <v>7.7868524214341761E-3</v>
      </c>
      <c r="AB858" s="16">
        <f t="shared" si="345"/>
        <v>1.7440331863071146E-2</v>
      </c>
      <c r="AC858" s="16">
        <f t="shared" si="328"/>
        <v>95.667700824664209</v>
      </c>
      <c r="AD858" s="17">
        <f t="shared" si="329"/>
        <v>1.2936149093185412</v>
      </c>
      <c r="AE858" s="17">
        <f t="shared" si="330"/>
        <v>1.5183880901691833</v>
      </c>
      <c r="AF858" s="16">
        <f t="shared" si="346"/>
        <v>6.3850906814588715E-3</v>
      </c>
      <c r="AG858" s="16">
        <f t="shared" si="347"/>
        <v>1.8388090169183302E-2</v>
      </c>
    </row>
    <row r="859" spans="1:33" x14ac:dyDescent="0.25">
      <c r="A859" s="11" t="s">
        <v>47</v>
      </c>
      <c r="B859" s="12">
        <v>593147</v>
      </c>
      <c r="C859" s="11">
        <v>1.4</v>
      </c>
      <c r="D859" s="27">
        <v>1.3</v>
      </c>
      <c r="E859" s="27">
        <v>1.5</v>
      </c>
      <c r="F859" s="11">
        <v>2000</v>
      </c>
      <c r="G859" s="11" t="s">
        <v>7</v>
      </c>
      <c r="H859" s="14" t="str">
        <f>VLOOKUP(A859,'Data Key'!$A$1:$B$500,2,FALSE)</f>
        <v>Kentucky</v>
      </c>
      <c r="I859" s="14" t="str">
        <f t="shared" si="331"/>
        <v>KY-Kentucky</v>
      </c>
      <c r="J859" s="15">
        <f t="shared" si="332"/>
        <v>830</v>
      </c>
      <c r="K859" s="15">
        <f t="shared" si="333"/>
        <v>592317</v>
      </c>
      <c r="L859" s="16">
        <f t="shared" si="325"/>
        <v>9.5130707935515079E-5</v>
      </c>
      <c r="M859" s="17">
        <f t="shared" si="334"/>
        <v>1.3041851446271717</v>
      </c>
      <c r="N859" s="17">
        <f t="shared" si="335"/>
        <v>1.4944465604982018</v>
      </c>
      <c r="O859" s="16">
        <f t="shared" si="336"/>
        <v>4.1851446271716775E-3</v>
      </c>
      <c r="P859" s="16">
        <f t="shared" si="337"/>
        <v>5.5534395017982074E-3</v>
      </c>
      <c r="Q859" s="16">
        <f t="shared" si="348"/>
        <v>774</v>
      </c>
      <c r="R859" s="16">
        <f t="shared" si="349"/>
        <v>887</v>
      </c>
      <c r="S859" s="17">
        <f t="shared" si="338"/>
        <v>1.3049041805825536</v>
      </c>
      <c r="T859" s="17">
        <f t="shared" si="339"/>
        <v>1.4954134472567508</v>
      </c>
      <c r="U859" s="16">
        <f t="shared" si="340"/>
        <v>4.9041805825535967E-3</v>
      </c>
      <c r="V859" s="16">
        <f t="shared" si="341"/>
        <v>4.5865527432491504E-3</v>
      </c>
      <c r="W859" s="16">
        <f t="shared" si="326"/>
        <v>1.4025449704569001E-3</v>
      </c>
      <c r="X859" s="16">
        <f t="shared" si="327"/>
        <v>9.5294671344951893E-5</v>
      </c>
      <c r="Y859" s="17">
        <f t="shared" si="342"/>
        <v>1.3072502991119481</v>
      </c>
      <c r="Z859" s="17">
        <f t="shared" si="343"/>
        <v>1.497839641801852</v>
      </c>
      <c r="AA859" s="16">
        <f t="shared" si="344"/>
        <v>7.2502991119480775E-3</v>
      </c>
      <c r="AB859" s="16">
        <f t="shared" si="345"/>
        <v>2.1603581981479714E-3</v>
      </c>
      <c r="AC859" s="16">
        <f t="shared" si="328"/>
        <v>112.88442006268389</v>
      </c>
      <c r="AD859" s="17">
        <f t="shared" si="329"/>
        <v>1.3082313387106221</v>
      </c>
      <c r="AE859" s="17">
        <f t="shared" si="330"/>
        <v>1.4985445139984648</v>
      </c>
      <c r="AF859" s="16">
        <f t="shared" si="346"/>
        <v>8.2313387106220937E-3</v>
      </c>
      <c r="AG859" s="16">
        <f t="shared" si="347"/>
        <v>1.4554860015352222E-3</v>
      </c>
    </row>
    <row r="860" spans="1:33" x14ac:dyDescent="0.25">
      <c r="A860" s="11" t="s">
        <v>48</v>
      </c>
      <c r="B860" s="12">
        <v>664779</v>
      </c>
      <c r="C860" s="11">
        <v>1.5</v>
      </c>
      <c r="D860" s="27">
        <v>1.5</v>
      </c>
      <c r="E860" s="27">
        <v>1.6</v>
      </c>
      <c r="F860" s="11">
        <v>2000</v>
      </c>
      <c r="G860" s="11" t="s">
        <v>7</v>
      </c>
      <c r="H860" s="14" t="str">
        <f>VLOOKUP(A860,'Data Key'!$A$1:$B$500,2,FALSE)</f>
        <v>Louisiana</v>
      </c>
      <c r="I860" s="14" t="str">
        <f t="shared" si="331"/>
        <v>LA-Louisiana</v>
      </c>
      <c r="J860" s="15">
        <f t="shared" si="332"/>
        <v>997</v>
      </c>
      <c r="K860" s="15">
        <f t="shared" si="333"/>
        <v>663782</v>
      </c>
      <c r="L860" s="16">
        <f t="shared" si="325"/>
        <v>9.3023455503465276E-5</v>
      </c>
      <c r="M860" s="17">
        <f t="shared" si="334"/>
        <v>1.4067230768027599</v>
      </c>
      <c r="N860" s="17">
        <f t="shared" si="335"/>
        <v>1.5927699878096904</v>
      </c>
      <c r="O860" s="16">
        <f t="shared" si="336"/>
        <v>9.3276923197240125E-2</v>
      </c>
      <c r="P860" s="16">
        <f t="shared" si="337"/>
        <v>7.2300121903097203E-3</v>
      </c>
      <c r="Q860" s="16">
        <f t="shared" si="348"/>
        <v>936</v>
      </c>
      <c r="R860" s="16">
        <f t="shared" si="349"/>
        <v>1059</v>
      </c>
      <c r="S860" s="17">
        <f t="shared" si="338"/>
        <v>1.4079867143817719</v>
      </c>
      <c r="T860" s="17">
        <f t="shared" si="339"/>
        <v>1.5930106095409151</v>
      </c>
      <c r="U860" s="16">
        <f t="shared" si="340"/>
        <v>9.201328561822808E-2</v>
      </c>
      <c r="V860" s="16">
        <f t="shared" si="341"/>
        <v>6.9893904590849765E-3</v>
      </c>
      <c r="W860" s="16">
        <f t="shared" si="326"/>
        <v>1.5026271243979215E-3</v>
      </c>
      <c r="X860" s="16">
        <f t="shared" si="327"/>
        <v>9.3156892169873732E-5</v>
      </c>
      <c r="Y860" s="17">
        <f t="shared" si="342"/>
        <v>1.4094702322280479</v>
      </c>
      <c r="Z860" s="17">
        <f t="shared" si="343"/>
        <v>1.5957840165677952</v>
      </c>
      <c r="AA860" s="16">
        <f t="shared" si="344"/>
        <v>9.0529767771952097E-2</v>
      </c>
      <c r="AB860" s="16">
        <f t="shared" si="345"/>
        <v>4.2159834322048617E-3</v>
      </c>
      <c r="AC860" s="16">
        <f t="shared" si="328"/>
        <v>123.7087667897094</v>
      </c>
      <c r="AD860" s="17">
        <f t="shared" si="329"/>
        <v>1.4103347552684524</v>
      </c>
      <c r="AE860" s="17">
        <f t="shared" si="330"/>
        <v>1.5964237441452394</v>
      </c>
      <c r="AF860" s="16">
        <f t="shared" si="346"/>
        <v>8.9665244731547578E-2</v>
      </c>
      <c r="AG860" s="16">
        <f t="shared" si="347"/>
        <v>3.5762558547607348E-3</v>
      </c>
    </row>
    <row r="861" spans="1:33" x14ac:dyDescent="0.25">
      <c r="A861" s="11" t="s">
        <v>34</v>
      </c>
      <c r="B861" s="12">
        <v>190153</v>
      </c>
      <c r="C861" s="11">
        <v>2.2999999999999998</v>
      </c>
      <c r="D861" s="27">
        <v>2.1</v>
      </c>
      <c r="E861" s="27">
        <v>2.5</v>
      </c>
      <c r="F861" s="11">
        <v>2000</v>
      </c>
      <c r="G861" s="11" t="s">
        <v>7</v>
      </c>
      <c r="H861" s="14" t="str">
        <f>VLOOKUP(A861,'Data Key'!$A$1:$B$500,2,FALSE)</f>
        <v>Maine</v>
      </c>
      <c r="I861" s="14" t="str">
        <f t="shared" si="331"/>
        <v>ME-Maine</v>
      </c>
      <c r="J861" s="15">
        <f t="shared" si="332"/>
        <v>437</v>
      </c>
      <c r="K861" s="15">
        <f t="shared" si="333"/>
        <v>189716</v>
      </c>
      <c r="L861" s="16">
        <f t="shared" si="325"/>
        <v>2.1522167984968301E-4</v>
      </c>
      <c r="M861" s="17">
        <f t="shared" si="334"/>
        <v>2.0829277051192632</v>
      </c>
      <c r="N861" s="17">
        <f t="shared" si="335"/>
        <v>2.5133710648186289</v>
      </c>
      <c r="O861" s="16">
        <f t="shared" si="336"/>
        <v>1.7072294880736916E-2</v>
      </c>
      <c r="P861" s="16">
        <f t="shared" si="337"/>
        <v>1.337106481862893E-2</v>
      </c>
      <c r="Q861" s="16">
        <f t="shared" si="348"/>
        <v>397</v>
      </c>
      <c r="R861" s="16">
        <f t="shared" si="349"/>
        <v>479</v>
      </c>
      <c r="S861" s="17">
        <f t="shared" si="338"/>
        <v>2.0877924618596602</v>
      </c>
      <c r="T861" s="17">
        <f t="shared" si="339"/>
        <v>2.519024154233696</v>
      </c>
      <c r="U861" s="16">
        <f t="shared" si="340"/>
        <v>1.2207538140339924E-2</v>
      </c>
      <c r="V861" s="16">
        <f t="shared" si="341"/>
        <v>1.9024154233695967E-2</v>
      </c>
      <c r="W861" s="16">
        <f t="shared" si="326"/>
        <v>2.3082037230061862E-3</v>
      </c>
      <c r="X861" s="16">
        <f t="shared" si="327"/>
        <v>2.1592290000985306E-4</v>
      </c>
      <c r="Y861" s="17">
        <f t="shared" si="342"/>
        <v>2.092280822996333</v>
      </c>
      <c r="Z861" s="17">
        <f t="shared" si="343"/>
        <v>2.5241266230160391</v>
      </c>
      <c r="AA861" s="16">
        <f t="shared" si="344"/>
        <v>7.7191770036670881E-3</v>
      </c>
      <c r="AB861" s="16">
        <f t="shared" si="345"/>
        <v>2.4126623016039073E-2</v>
      </c>
      <c r="AC861" s="16">
        <f t="shared" si="328"/>
        <v>81.893512717324967</v>
      </c>
      <c r="AD861" s="17">
        <f t="shared" si="329"/>
        <v>2.0955016395661787</v>
      </c>
      <c r="AE861" s="17">
        <f t="shared" si="330"/>
        <v>2.5261646232856436</v>
      </c>
      <c r="AF861" s="16">
        <f t="shared" si="346"/>
        <v>4.4983604338213468E-3</v>
      </c>
      <c r="AG861" s="16">
        <f t="shared" si="347"/>
        <v>2.6164623285643618E-2</v>
      </c>
    </row>
    <row r="862" spans="1:33" x14ac:dyDescent="0.25">
      <c r="A862" s="11" t="s">
        <v>13</v>
      </c>
      <c r="B862" s="12">
        <v>770940</v>
      </c>
      <c r="C862" s="11">
        <v>2.4</v>
      </c>
      <c r="D862" s="27">
        <v>2.2999999999999998</v>
      </c>
      <c r="E862" s="27">
        <v>2.5</v>
      </c>
      <c r="F862" s="11">
        <v>2000</v>
      </c>
      <c r="G862" s="11" t="s">
        <v>7</v>
      </c>
      <c r="H862" s="14" t="str">
        <f>VLOOKUP(A862,'Data Key'!$A$1:$B$500,2,FALSE)</f>
        <v>Maryland</v>
      </c>
      <c r="I862" s="14" t="str">
        <f t="shared" si="331"/>
        <v>MD-Maryland</v>
      </c>
      <c r="J862" s="15">
        <f t="shared" si="332"/>
        <v>1850</v>
      </c>
      <c r="K862" s="15">
        <f t="shared" si="333"/>
        <v>769090</v>
      </c>
      <c r="L862" s="16">
        <f t="shared" si="325"/>
        <v>1.0921735840776876E-4</v>
      </c>
      <c r="M862" s="17">
        <f t="shared" si="334"/>
        <v>2.2904505794343462</v>
      </c>
      <c r="N862" s="17">
        <f t="shared" si="335"/>
        <v>2.5088852962498835</v>
      </c>
      <c r="O862" s="16">
        <f t="shared" si="336"/>
        <v>9.5494205656536657E-3</v>
      </c>
      <c r="P862" s="16">
        <f t="shared" si="337"/>
        <v>8.8852962498835453E-3</v>
      </c>
      <c r="Q862" s="16">
        <f t="shared" si="348"/>
        <v>1767</v>
      </c>
      <c r="R862" s="16">
        <f t="shared" si="349"/>
        <v>1935</v>
      </c>
      <c r="S862" s="17">
        <f t="shared" si="338"/>
        <v>2.2920071600902796</v>
      </c>
      <c r="T862" s="17">
        <f t="shared" si="339"/>
        <v>2.5099229512024284</v>
      </c>
      <c r="U862" s="16">
        <f t="shared" si="340"/>
        <v>7.9928399097202174E-3</v>
      </c>
      <c r="V862" s="16">
        <f t="shared" si="341"/>
        <v>9.922951202428365E-3</v>
      </c>
      <c r="W862" s="16">
        <f t="shared" si="326"/>
        <v>2.402147380678267E-3</v>
      </c>
      <c r="X862" s="16">
        <f t="shared" si="327"/>
        <v>1.093014856212923E-4</v>
      </c>
      <c r="Y862" s="17">
        <f t="shared" si="342"/>
        <v>2.2928458950569746</v>
      </c>
      <c r="Z862" s="17">
        <f t="shared" si="343"/>
        <v>2.5114488662995593</v>
      </c>
      <c r="AA862" s="16">
        <f t="shared" si="344"/>
        <v>7.1541049430252635E-3</v>
      </c>
      <c r="AB862" s="16">
        <f t="shared" si="345"/>
        <v>1.1448866299559324E-2</v>
      </c>
      <c r="AC862" s="16">
        <f t="shared" si="328"/>
        <v>168.42117194727365</v>
      </c>
      <c r="AD862" s="17">
        <f t="shared" si="329"/>
        <v>2.2935654302534019</v>
      </c>
      <c r="AE862" s="17">
        <f t="shared" si="330"/>
        <v>2.512026442444093</v>
      </c>
      <c r="AF862" s="16">
        <f t="shared" si="346"/>
        <v>6.4345697465979512E-3</v>
      </c>
      <c r="AG862" s="16">
        <f t="shared" si="347"/>
        <v>1.2026442444093011E-2</v>
      </c>
    </row>
    <row r="863" spans="1:33" x14ac:dyDescent="0.25">
      <c r="A863" s="11" t="s">
        <v>28</v>
      </c>
      <c r="B863" s="12">
        <v>884565</v>
      </c>
      <c r="C863" s="11">
        <v>0.5</v>
      </c>
      <c r="D863" s="27">
        <v>0.5</v>
      </c>
      <c r="E863" s="27">
        <v>0.6</v>
      </c>
      <c r="F863" s="11">
        <v>2000</v>
      </c>
      <c r="G863" s="11" t="s">
        <v>7</v>
      </c>
      <c r="H863" s="14" t="str">
        <f>VLOOKUP(A863,'Data Key'!$A$1:$B$500,2,FALSE)</f>
        <v>Massachusetts</v>
      </c>
      <c r="I863" s="14" t="str">
        <f t="shared" si="331"/>
        <v>MA-Massachusetts</v>
      </c>
      <c r="J863" s="15">
        <f t="shared" si="332"/>
        <v>442</v>
      </c>
      <c r="K863" s="15">
        <f t="shared" si="333"/>
        <v>884123</v>
      </c>
      <c r="L863" s="16">
        <f t="shared" si="325"/>
        <v>4.657157685716872E-5</v>
      </c>
      <c r="M863" s="17">
        <f t="shared" si="334"/>
        <v>0.45310905712676691</v>
      </c>
      <c r="N863" s="17">
        <f t="shared" si="335"/>
        <v>0.54625221084110431</v>
      </c>
      <c r="O863" s="16">
        <f t="shared" si="336"/>
        <v>4.6890942873233088E-2</v>
      </c>
      <c r="P863" s="16">
        <f t="shared" si="337"/>
        <v>5.3747789158895665E-2</v>
      </c>
      <c r="Q863" s="16">
        <f t="shared" si="348"/>
        <v>402</v>
      </c>
      <c r="R863" s="16">
        <f t="shared" si="349"/>
        <v>484</v>
      </c>
      <c r="S863" s="17">
        <f t="shared" si="338"/>
        <v>0.45446066710756133</v>
      </c>
      <c r="T863" s="17">
        <f t="shared" si="339"/>
        <v>0.54716159920412855</v>
      </c>
      <c r="U863" s="16">
        <f t="shared" si="340"/>
        <v>4.5539332892438666E-2</v>
      </c>
      <c r="V863" s="16">
        <f t="shared" si="341"/>
        <v>5.2838400795871432E-2</v>
      </c>
      <c r="W863" s="16">
        <f t="shared" si="326"/>
        <v>5.0184983757537533E-4</v>
      </c>
      <c r="X863" s="16">
        <f t="shared" si="327"/>
        <v>4.6722784840883761E-5</v>
      </c>
      <c r="Y863" s="17">
        <f t="shared" si="342"/>
        <v>0.45512705273449156</v>
      </c>
      <c r="Z863" s="17">
        <f t="shared" si="343"/>
        <v>0.54857262241625915</v>
      </c>
      <c r="AA863" s="16">
        <f t="shared" si="344"/>
        <v>4.4872947265508445E-2</v>
      </c>
      <c r="AB863" s="16">
        <f t="shared" si="345"/>
        <v>5.142737758374083E-2</v>
      </c>
      <c r="AC863" s="16">
        <f t="shared" si="328"/>
        <v>82.434137809070833</v>
      </c>
      <c r="AD863" s="17">
        <f t="shared" si="329"/>
        <v>0.45581942479553406</v>
      </c>
      <c r="AE863" s="17">
        <f t="shared" si="330"/>
        <v>0.54901074461765376</v>
      </c>
      <c r="AF863" s="16">
        <f t="shared" si="346"/>
        <v>4.4180575204465944E-2</v>
      </c>
      <c r="AG863" s="16">
        <f t="shared" si="347"/>
        <v>5.0989255382346221E-2</v>
      </c>
    </row>
    <row r="864" spans="1:33" x14ac:dyDescent="0.25">
      <c r="A864" s="11" t="s">
        <v>49</v>
      </c>
      <c r="B864" s="12">
        <v>1540035</v>
      </c>
      <c r="C864" s="11">
        <v>2.4</v>
      </c>
      <c r="D864" s="27">
        <v>2.4</v>
      </c>
      <c r="E864" s="27">
        <v>2.5</v>
      </c>
      <c r="F864" s="11">
        <v>2000</v>
      </c>
      <c r="G864" s="11" t="s">
        <v>7</v>
      </c>
      <c r="H864" s="14" t="str">
        <f>VLOOKUP(A864,'Data Key'!$A$1:$B$500,2,FALSE)</f>
        <v>Michigan</v>
      </c>
      <c r="I864" s="14" t="str">
        <f t="shared" si="331"/>
        <v>MI-Michigan</v>
      </c>
      <c r="J864" s="15">
        <f t="shared" si="332"/>
        <v>3696</v>
      </c>
      <c r="K864" s="15">
        <f t="shared" si="333"/>
        <v>1536339</v>
      </c>
      <c r="L864" s="16">
        <f t="shared" si="325"/>
        <v>7.7279039099113531E-5</v>
      </c>
      <c r="M864" s="17">
        <f t="shared" si="334"/>
        <v>2.3226664166859825</v>
      </c>
      <c r="N864" s="17">
        <f t="shared" si="335"/>
        <v>2.4772244948842097</v>
      </c>
      <c r="O864" s="16">
        <f t="shared" si="336"/>
        <v>7.7333583314017407E-2</v>
      </c>
      <c r="P864" s="16">
        <f t="shared" si="337"/>
        <v>2.2775505115790295E-2</v>
      </c>
      <c r="Q864" s="16">
        <f t="shared" si="348"/>
        <v>3578</v>
      </c>
      <c r="R864" s="16">
        <f t="shared" si="349"/>
        <v>3816</v>
      </c>
      <c r="S864" s="17">
        <f t="shared" si="338"/>
        <v>2.3233238205625195</v>
      </c>
      <c r="T864" s="17">
        <f t="shared" si="339"/>
        <v>2.4778657627911054</v>
      </c>
      <c r="U864" s="16">
        <f t="shared" si="340"/>
        <v>7.6676179437480396E-2</v>
      </c>
      <c r="V864" s="16">
        <f t="shared" si="341"/>
        <v>2.2134237208894625E-2</v>
      </c>
      <c r="W864" s="16">
        <f t="shared" si="326"/>
        <v>2.4011866648164836E-3</v>
      </c>
      <c r="X864" s="16">
        <f t="shared" si="327"/>
        <v>7.7308840215759692E-5</v>
      </c>
      <c r="Y864" s="17">
        <f t="shared" si="342"/>
        <v>2.3238778246007237</v>
      </c>
      <c r="Z864" s="17">
        <f t="shared" si="343"/>
        <v>2.4784955050322433</v>
      </c>
      <c r="AA864" s="16">
        <f t="shared" si="344"/>
        <v>7.6122175399276237E-2</v>
      </c>
      <c r="AB864" s="16">
        <f t="shared" si="345"/>
        <v>2.1504494967756749E-2</v>
      </c>
      <c r="AC864" s="16">
        <f t="shared" si="328"/>
        <v>238.03978650728422</v>
      </c>
      <c r="AD864" s="17">
        <f t="shared" si="329"/>
        <v>2.3242276362108334</v>
      </c>
      <c r="AE864" s="17">
        <f t="shared" si="330"/>
        <v>2.4787950276941535</v>
      </c>
      <c r="AF864" s="16">
        <f t="shared" si="346"/>
        <v>7.5772363789166519E-2</v>
      </c>
      <c r="AG864" s="16">
        <f t="shared" si="347"/>
        <v>2.1204972305846503E-2</v>
      </c>
    </row>
    <row r="865" spans="1:33" x14ac:dyDescent="0.25">
      <c r="A865" s="11" t="s">
        <v>26</v>
      </c>
      <c r="B865" s="12">
        <v>786077</v>
      </c>
      <c r="C865" s="11">
        <v>3</v>
      </c>
      <c r="D865" s="27">
        <v>2.9</v>
      </c>
      <c r="E865" s="27">
        <v>3.1</v>
      </c>
      <c r="F865" s="11">
        <v>2000</v>
      </c>
      <c r="G865" s="11" t="s">
        <v>7</v>
      </c>
      <c r="H865" s="14" t="str">
        <f>VLOOKUP(A865,'Data Key'!$A$1:$B$500,2,FALSE)</f>
        <v>Minnesota</v>
      </c>
      <c r="I865" s="14" t="str">
        <f t="shared" si="331"/>
        <v>MN-Minnesota</v>
      </c>
      <c r="J865" s="15">
        <f t="shared" si="332"/>
        <v>2358</v>
      </c>
      <c r="K865" s="15">
        <f t="shared" si="333"/>
        <v>783719</v>
      </c>
      <c r="L865" s="16">
        <f t="shared" si="325"/>
        <v>1.2089338702406981E-4</v>
      </c>
      <c r="M865" s="17">
        <f t="shared" si="334"/>
        <v>2.8788127486343962</v>
      </c>
      <c r="N865" s="17">
        <f t="shared" si="335"/>
        <v>3.1205995226825363</v>
      </c>
      <c r="O865" s="16">
        <f t="shared" si="336"/>
        <v>2.1187251365603732E-2</v>
      </c>
      <c r="P865" s="16">
        <f t="shared" si="337"/>
        <v>2.0599522682536175E-2</v>
      </c>
      <c r="Q865" s="16">
        <f t="shared" si="348"/>
        <v>2264</v>
      </c>
      <c r="R865" s="16">
        <f t="shared" si="349"/>
        <v>2454</v>
      </c>
      <c r="S865" s="17">
        <f t="shared" si="338"/>
        <v>2.8801249750342524</v>
      </c>
      <c r="T865" s="17">
        <f t="shared" si="339"/>
        <v>3.121831576295961</v>
      </c>
      <c r="U865" s="16">
        <f t="shared" si="340"/>
        <v>1.9875024965747556E-2</v>
      </c>
      <c r="V865" s="16">
        <f t="shared" si="341"/>
        <v>2.1831576295960886E-2</v>
      </c>
      <c r="W865" s="16">
        <f t="shared" si="326"/>
        <v>3.0021349013299582E-3</v>
      </c>
      <c r="X865" s="16">
        <f t="shared" si="327"/>
        <v>1.2096626069030109E-4</v>
      </c>
      <c r="Y865" s="17">
        <f t="shared" si="342"/>
        <v>2.8811686406396571</v>
      </c>
      <c r="Z865" s="17">
        <f t="shared" si="343"/>
        <v>3.1231011620202591</v>
      </c>
      <c r="AA865" s="16">
        <f t="shared" si="344"/>
        <v>1.8831359360342859E-2</v>
      </c>
      <c r="AB865" s="16">
        <f t="shared" si="345"/>
        <v>2.3101162020259025E-2</v>
      </c>
      <c r="AC865" s="16">
        <f t="shared" si="328"/>
        <v>190.08175162758417</v>
      </c>
      <c r="AD865" s="17">
        <f t="shared" si="329"/>
        <v>2.8818662586820318</v>
      </c>
      <c r="AE865" s="17">
        <f t="shared" si="330"/>
        <v>3.1236756777677677</v>
      </c>
      <c r="AF865" s="16">
        <f t="shared" si="346"/>
        <v>1.8133741317968077E-2</v>
      </c>
      <c r="AG865" s="16">
        <f t="shared" si="347"/>
        <v>2.3675677767767578E-2</v>
      </c>
    </row>
    <row r="866" spans="1:33" x14ac:dyDescent="0.25">
      <c r="A866" s="11" t="s">
        <v>59</v>
      </c>
      <c r="B866" s="12">
        <v>443941</v>
      </c>
      <c r="C866" s="11">
        <v>0.8</v>
      </c>
      <c r="D866" s="27">
        <v>0.7</v>
      </c>
      <c r="E866" s="27">
        <v>0.9</v>
      </c>
      <c r="F866" s="11">
        <v>2000</v>
      </c>
      <c r="G866" s="11" t="s">
        <v>7</v>
      </c>
      <c r="H866" s="14" t="str">
        <f>VLOOKUP(A866,'Data Key'!$A$1:$B$500,2,FALSE)</f>
        <v>Mississippi</v>
      </c>
      <c r="I866" s="14" t="str">
        <f t="shared" si="331"/>
        <v>MS-Mississippi</v>
      </c>
      <c r="J866" s="15">
        <f t="shared" si="332"/>
        <v>355</v>
      </c>
      <c r="K866" s="15">
        <f t="shared" si="333"/>
        <v>443586</v>
      </c>
      <c r="L866" s="16">
        <f t="shared" si="325"/>
        <v>8.3150200171187556E-5</v>
      </c>
      <c r="M866" s="17">
        <f t="shared" si="334"/>
        <v>0.71650560994772461</v>
      </c>
      <c r="N866" s="17">
        <f t="shared" si="335"/>
        <v>0.88280601029009975</v>
      </c>
      <c r="O866" s="16">
        <f t="shared" si="336"/>
        <v>1.6505609947724653E-2</v>
      </c>
      <c r="P866" s="16">
        <f t="shared" si="337"/>
        <v>1.719398970990027E-2</v>
      </c>
      <c r="Q866" s="16">
        <f t="shared" si="348"/>
        <v>319</v>
      </c>
      <c r="R866" s="16">
        <f t="shared" si="349"/>
        <v>393</v>
      </c>
      <c r="S866" s="17">
        <f t="shared" si="338"/>
        <v>0.71856395331812106</v>
      </c>
      <c r="T866" s="17">
        <f t="shared" si="339"/>
        <v>0.88525277007530279</v>
      </c>
      <c r="U866" s="16">
        <f t="shared" si="340"/>
        <v>1.8563953318121107E-2</v>
      </c>
      <c r="V866" s="16">
        <f t="shared" si="341"/>
        <v>1.4747229924697236E-2</v>
      </c>
      <c r="W866" s="16">
        <f t="shared" si="326"/>
        <v>8.0397539531598368E-4</v>
      </c>
      <c r="X866" s="16">
        <f t="shared" si="327"/>
        <v>8.3485758824161714E-5</v>
      </c>
      <c r="Y866" s="17">
        <f t="shared" si="342"/>
        <v>0.72048963649182196</v>
      </c>
      <c r="Z866" s="17">
        <f t="shared" si="343"/>
        <v>0.88746115414014537</v>
      </c>
      <c r="AA866" s="16">
        <f t="shared" si="344"/>
        <v>2.0489636491822005E-2</v>
      </c>
      <c r="AB866" s="16">
        <f t="shared" si="345"/>
        <v>1.2538845859854653E-2</v>
      </c>
      <c r="AC866" s="16">
        <f t="shared" si="328"/>
        <v>73.875541775563349</v>
      </c>
      <c r="AD866" s="17">
        <f t="shared" si="329"/>
        <v>0.72189814723253787</v>
      </c>
      <c r="AE866" s="17">
        <f t="shared" si="330"/>
        <v>0.88830517548587962</v>
      </c>
      <c r="AF866" s="16">
        <f t="shared" si="346"/>
        <v>2.1898147232537912E-2</v>
      </c>
      <c r="AG866" s="16">
        <f t="shared" si="347"/>
        <v>1.1694824514120405E-2</v>
      </c>
    </row>
    <row r="867" spans="1:33" x14ac:dyDescent="0.25">
      <c r="A867" s="11" t="s">
        <v>20</v>
      </c>
      <c r="B867" s="12">
        <v>821734</v>
      </c>
      <c r="C867" s="11">
        <v>1.8</v>
      </c>
      <c r="D867" s="27">
        <v>1.7</v>
      </c>
      <c r="E867" s="27">
        <v>1.9</v>
      </c>
      <c r="F867" s="11">
        <v>2000</v>
      </c>
      <c r="G867" s="11" t="s">
        <v>7</v>
      </c>
      <c r="H867" s="14" t="str">
        <f>VLOOKUP(A867,'Data Key'!$A$1:$B$500,2,FALSE)</f>
        <v>Missouri</v>
      </c>
      <c r="I867" s="14" t="str">
        <f t="shared" si="331"/>
        <v>MO-Missouri</v>
      </c>
      <c r="J867" s="15">
        <f t="shared" si="332"/>
        <v>1479</v>
      </c>
      <c r="K867" s="15">
        <f t="shared" si="333"/>
        <v>820255</v>
      </c>
      <c r="L867" s="16">
        <f t="shared" si="325"/>
        <v>9.1645202714012007E-5</v>
      </c>
      <c r="M867" s="17">
        <f t="shared" si="334"/>
        <v>1.7082073043016404</v>
      </c>
      <c r="N867" s="17">
        <f t="shared" si="335"/>
        <v>1.8914977097296644</v>
      </c>
      <c r="O867" s="16">
        <f t="shared" si="336"/>
        <v>8.2073043016404057E-3</v>
      </c>
      <c r="P867" s="16">
        <f t="shared" si="337"/>
        <v>8.5022902703355552E-3</v>
      </c>
      <c r="Q867" s="16">
        <f t="shared" si="348"/>
        <v>1404</v>
      </c>
      <c r="R867" s="16">
        <f t="shared" si="349"/>
        <v>1555</v>
      </c>
      <c r="S867" s="17">
        <f t="shared" si="338"/>
        <v>1.7085820959093818</v>
      </c>
      <c r="T867" s="17">
        <f t="shared" si="339"/>
        <v>1.8923398569366729</v>
      </c>
      <c r="U867" s="16">
        <f t="shared" si="340"/>
        <v>8.5820959093818594E-3</v>
      </c>
      <c r="V867" s="16">
        <f t="shared" si="341"/>
        <v>7.6601430633269629E-3</v>
      </c>
      <c r="W867" s="16">
        <f t="shared" si="326"/>
        <v>1.8021814923130321E-3</v>
      </c>
      <c r="X867" s="16">
        <f t="shared" si="327"/>
        <v>9.1733725309008055E-5</v>
      </c>
      <c r="Y867" s="17">
        <f t="shared" si="342"/>
        <v>1.7104477670040241</v>
      </c>
      <c r="Z867" s="17">
        <f t="shared" si="343"/>
        <v>1.8939152176220402</v>
      </c>
      <c r="AA867" s="16">
        <f t="shared" si="344"/>
        <v>1.0447767004024167E-2</v>
      </c>
      <c r="AB867" s="16">
        <f t="shared" si="345"/>
        <v>6.0847823779597299E-3</v>
      </c>
      <c r="AC867" s="16">
        <f t="shared" si="328"/>
        <v>150.63953116053105</v>
      </c>
      <c r="AD867" s="17">
        <f t="shared" si="329"/>
        <v>1.7111308411133268</v>
      </c>
      <c r="AE867" s="17">
        <f t="shared" si="330"/>
        <v>1.8944490766385433</v>
      </c>
      <c r="AF867" s="16">
        <f t="shared" si="346"/>
        <v>1.113084111332685E-2</v>
      </c>
      <c r="AG867" s="16">
        <f t="shared" si="347"/>
        <v>5.5509233614565723E-3</v>
      </c>
    </row>
    <row r="868" spans="1:33" x14ac:dyDescent="0.25">
      <c r="A868" s="11" t="s">
        <v>50</v>
      </c>
      <c r="B868" s="12">
        <v>143919</v>
      </c>
      <c r="C868" s="11">
        <v>1.1000000000000001</v>
      </c>
      <c r="D868" s="27">
        <v>1</v>
      </c>
      <c r="E868" s="27">
        <v>1.3</v>
      </c>
      <c r="F868" s="11">
        <v>2000</v>
      </c>
      <c r="G868" s="11" t="s">
        <v>7</v>
      </c>
      <c r="H868" s="14" t="str">
        <f>VLOOKUP(A868,'Data Key'!$A$1:$B$500,2,FALSE)</f>
        <v>Montana</v>
      </c>
      <c r="I868" s="14" t="str">
        <f t="shared" si="331"/>
        <v>MT-Montana</v>
      </c>
      <c r="J868" s="15">
        <f t="shared" si="332"/>
        <v>158</v>
      </c>
      <c r="K868" s="15">
        <f t="shared" si="333"/>
        <v>143761</v>
      </c>
      <c r="L868" s="16">
        <f t="shared" si="325"/>
        <v>1.7108816879455305E-4</v>
      </c>
      <c r="M868" s="17">
        <f t="shared" si="334"/>
        <v>0.92675158829102977</v>
      </c>
      <c r="N868" s="17">
        <f t="shared" si="335"/>
        <v>1.2689279258801358</v>
      </c>
      <c r="O868" s="16">
        <f t="shared" si="336"/>
        <v>7.3248411708970229E-2</v>
      </c>
      <c r="P868" s="16">
        <f t="shared" si="337"/>
        <v>3.1072074119864235E-2</v>
      </c>
      <c r="Q868" s="16">
        <f t="shared" si="348"/>
        <v>134</v>
      </c>
      <c r="R868" s="16">
        <f t="shared" si="349"/>
        <v>183</v>
      </c>
      <c r="S868" s="17">
        <f t="shared" si="338"/>
        <v>0.93107928765486137</v>
      </c>
      <c r="T868" s="17">
        <f t="shared" si="339"/>
        <v>1.2715485794092511</v>
      </c>
      <c r="U868" s="16">
        <f t="shared" si="340"/>
        <v>6.8920712345138635E-2</v>
      </c>
      <c r="V868" s="16">
        <f t="shared" si="341"/>
        <v>2.8451420590748899E-2</v>
      </c>
      <c r="W868" s="16">
        <f t="shared" si="326"/>
        <v>1.1111560040739168E-3</v>
      </c>
      <c r="X868" s="16">
        <f t="shared" si="327"/>
        <v>1.7263352317814488E-4</v>
      </c>
      <c r="Y868" s="17">
        <f t="shared" si="342"/>
        <v>0.93852248089577195</v>
      </c>
      <c r="Z868" s="17">
        <f t="shared" si="343"/>
        <v>1.2837895272520616</v>
      </c>
      <c r="AA868" s="16">
        <f t="shared" si="344"/>
        <v>6.1477519104228051E-2</v>
      </c>
      <c r="AB868" s="16">
        <f t="shared" si="345"/>
        <v>1.6210472747938409E-2</v>
      </c>
      <c r="AC868" s="16">
        <f t="shared" si="328"/>
        <v>49.317617216480734</v>
      </c>
      <c r="AD868" s="17">
        <f t="shared" si="329"/>
        <v>0.94329655686342873</v>
      </c>
      <c r="AE868" s="17">
        <f t="shared" si="330"/>
        <v>1.2859636187181767</v>
      </c>
      <c r="AF868" s="16">
        <f t="shared" si="346"/>
        <v>5.6703443136571274E-2</v>
      </c>
      <c r="AG868" s="16">
        <f t="shared" si="347"/>
        <v>1.4036381281823385E-2</v>
      </c>
    </row>
    <row r="869" spans="1:33" x14ac:dyDescent="0.25">
      <c r="A869" s="11" t="s">
        <v>51</v>
      </c>
      <c r="B869" s="12">
        <v>261089</v>
      </c>
      <c r="C869" s="11">
        <v>1.1000000000000001</v>
      </c>
      <c r="D869" s="27">
        <v>1</v>
      </c>
      <c r="E869" s="27">
        <v>1.3</v>
      </c>
      <c r="F869" s="11">
        <v>2000</v>
      </c>
      <c r="G869" s="11" t="s">
        <v>7</v>
      </c>
      <c r="H869" s="14" t="str">
        <f>VLOOKUP(A869,'Data Key'!$A$1:$B$500,2,FALSE)</f>
        <v>Nebraska</v>
      </c>
      <c r="I869" s="14" t="str">
        <f t="shared" si="331"/>
        <v>NE-Nebraska</v>
      </c>
      <c r="J869" s="15">
        <f t="shared" si="332"/>
        <v>287</v>
      </c>
      <c r="K869" s="15">
        <f t="shared" si="333"/>
        <v>260802</v>
      </c>
      <c r="L869" s="16">
        <f t="shared" si="325"/>
        <v>1.271047075947242E-4</v>
      </c>
      <c r="M869" s="17">
        <f t="shared" si="334"/>
        <v>0.97213731332534514</v>
      </c>
      <c r="N869" s="17">
        <f t="shared" si="335"/>
        <v>1.2263467285147935</v>
      </c>
      <c r="O869" s="16">
        <f t="shared" si="336"/>
        <v>2.7862686674654857E-2</v>
      </c>
      <c r="P869" s="16">
        <f t="shared" si="337"/>
        <v>7.3653271485206506E-2</v>
      </c>
      <c r="Q869" s="16">
        <f t="shared" si="348"/>
        <v>254</v>
      </c>
      <c r="R869" s="16">
        <f t="shared" si="349"/>
        <v>321</v>
      </c>
      <c r="S869" s="17">
        <f t="shared" si="338"/>
        <v>0.97284833907211721</v>
      </c>
      <c r="T869" s="17">
        <f t="shared" si="339"/>
        <v>1.2294658143391717</v>
      </c>
      <c r="U869" s="16">
        <f t="shared" si="340"/>
        <v>2.7151660927882793E-2</v>
      </c>
      <c r="V869" s="16">
        <f t="shared" si="341"/>
        <v>7.0534185660828363E-2</v>
      </c>
      <c r="W869" s="16">
        <f t="shared" si="326"/>
        <v>1.1065823474747214E-3</v>
      </c>
      <c r="X869" s="16">
        <f t="shared" si="327"/>
        <v>1.2773804366311763E-4</v>
      </c>
      <c r="Y869" s="17">
        <f t="shared" si="342"/>
        <v>0.9788443038116037</v>
      </c>
      <c r="Z869" s="17">
        <f t="shared" si="343"/>
        <v>1.2343203911378391</v>
      </c>
      <c r="AA869" s="16">
        <f t="shared" si="344"/>
        <v>2.11556961883963E-2</v>
      </c>
      <c r="AB869" s="16">
        <f t="shared" si="345"/>
        <v>6.5679608862160954E-2</v>
      </c>
      <c r="AC869" s="16">
        <f t="shared" si="328"/>
        <v>66.424677936216909</v>
      </c>
      <c r="AD869" s="17">
        <f t="shared" si="329"/>
        <v>0.9812922828933538</v>
      </c>
      <c r="AE869" s="17">
        <f t="shared" si="330"/>
        <v>1.23570246727481</v>
      </c>
      <c r="AF869" s="16">
        <f t="shared" si="346"/>
        <v>1.8707717106646204E-2</v>
      </c>
      <c r="AG869" s="16">
        <f t="shared" si="347"/>
        <v>6.429753272519001E-2</v>
      </c>
    </row>
    <row r="870" spans="1:33" x14ac:dyDescent="0.25">
      <c r="A870" s="11" t="s">
        <v>29</v>
      </c>
      <c r="B870" s="12">
        <v>311652</v>
      </c>
      <c r="C870" s="11">
        <v>1.2</v>
      </c>
      <c r="D870" s="27">
        <v>1.1000000000000001</v>
      </c>
      <c r="E870" s="27">
        <v>1.4</v>
      </c>
      <c r="F870" s="11">
        <v>2000</v>
      </c>
      <c r="G870" s="11" t="s">
        <v>7</v>
      </c>
      <c r="H870" s="14" t="str">
        <f>VLOOKUP(A870,'Data Key'!$A$1:$B$500,2,FALSE)</f>
        <v>Nevada</v>
      </c>
      <c r="I870" s="14" t="str">
        <f t="shared" si="331"/>
        <v>NV-Nevada</v>
      </c>
      <c r="J870" s="15">
        <f t="shared" si="332"/>
        <v>374</v>
      </c>
      <c r="K870" s="15">
        <f t="shared" si="333"/>
        <v>311278</v>
      </c>
      <c r="L870" s="16">
        <f t="shared" si="325"/>
        <v>1.2154951447163992E-4</v>
      </c>
      <c r="M870" s="17">
        <f t="shared" si="334"/>
        <v>1.07850695877416</v>
      </c>
      <c r="N870" s="17">
        <f t="shared" si="335"/>
        <v>1.3216059877174398</v>
      </c>
      <c r="O870" s="16">
        <f t="shared" si="336"/>
        <v>2.1493041225840059E-2</v>
      </c>
      <c r="P870" s="16">
        <f t="shared" si="337"/>
        <v>7.8394012282560155E-2</v>
      </c>
      <c r="Q870" s="16">
        <f t="shared" si="348"/>
        <v>337</v>
      </c>
      <c r="R870" s="16">
        <f t="shared" si="349"/>
        <v>412</v>
      </c>
      <c r="S870" s="17">
        <f t="shared" si="338"/>
        <v>1.0813343087803062</v>
      </c>
      <c r="T870" s="17">
        <f t="shared" si="339"/>
        <v>1.3219873448590094</v>
      </c>
      <c r="U870" s="16">
        <f t="shared" si="340"/>
        <v>1.8665691219693858E-2</v>
      </c>
      <c r="V870" s="16">
        <f t="shared" si="341"/>
        <v>7.8012655140990539E-2</v>
      </c>
      <c r="W870" s="16">
        <f t="shared" si="326"/>
        <v>1.2062046636145524E-3</v>
      </c>
      <c r="X870" s="16">
        <f t="shared" si="327"/>
        <v>1.2201435037588796E-4</v>
      </c>
      <c r="Y870" s="17">
        <f t="shared" si="342"/>
        <v>1.0841903132386645</v>
      </c>
      <c r="Z870" s="17">
        <f t="shared" si="343"/>
        <v>1.3282190139904404</v>
      </c>
      <c r="AA870" s="16">
        <f t="shared" si="344"/>
        <v>1.580968676133554E-2</v>
      </c>
      <c r="AB870" s="16">
        <f t="shared" si="345"/>
        <v>7.1780986009559511E-2</v>
      </c>
      <c r="AC870" s="16">
        <f t="shared" si="328"/>
        <v>75.809090484687033</v>
      </c>
      <c r="AD870" s="17">
        <f t="shared" si="329"/>
        <v>1.0861859113034846</v>
      </c>
      <c r="AE870" s="17">
        <f t="shared" si="330"/>
        <v>1.3294320835229259</v>
      </c>
      <c r="AF870" s="16">
        <f t="shared" si="346"/>
        <v>1.3814088696515459E-2</v>
      </c>
      <c r="AG870" s="16">
        <f t="shared" si="347"/>
        <v>7.0567916477074055E-2</v>
      </c>
    </row>
    <row r="871" spans="1:33" x14ac:dyDescent="0.25">
      <c r="A871" s="11" t="s">
        <v>35</v>
      </c>
      <c r="B871" s="12">
        <v>196553</v>
      </c>
      <c r="C871" s="11">
        <v>1.6</v>
      </c>
      <c r="D871" s="27">
        <v>1.5</v>
      </c>
      <c r="E871" s="27">
        <v>1.8</v>
      </c>
      <c r="F871" s="11">
        <v>2000</v>
      </c>
      <c r="G871" s="11" t="s">
        <v>7</v>
      </c>
      <c r="H871" s="14" t="str">
        <f>VLOOKUP(A871,'Data Key'!$A$1:$B$500,2,FALSE)</f>
        <v>New Hampshire</v>
      </c>
      <c r="I871" s="14" t="str">
        <f t="shared" si="331"/>
        <v>NH-New Hampshire</v>
      </c>
      <c r="J871" s="15">
        <f t="shared" si="332"/>
        <v>314</v>
      </c>
      <c r="K871" s="15">
        <f t="shared" si="333"/>
        <v>196239</v>
      </c>
      <c r="L871" s="16">
        <f t="shared" si="325"/>
        <v>1.7655745531733254E-4</v>
      </c>
      <c r="M871" s="17">
        <f t="shared" si="334"/>
        <v>1.4209760343775588</v>
      </c>
      <c r="N871" s="17">
        <f t="shared" si="335"/>
        <v>1.774090945012224</v>
      </c>
      <c r="O871" s="16">
        <f t="shared" si="336"/>
        <v>7.9023965622441183E-2</v>
      </c>
      <c r="P871" s="16">
        <f t="shared" si="337"/>
        <v>2.590905498777607E-2</v>
      </c>
      <c r="Q871" s="16">
        <f t="shared" si="348"/>
        <v>280</v>
      </c>
      <c r="R871" s="16">
        <f t="shared" si="349"/>
        <v>350</v>
      </c>
      <c r="S871" s="17">
        <f t="shared" si="338"/>
        <v>1.4245521564158268</v>
      </c>
      <c r="T871" s="17">
        <f t="shared" si="339"/>
        <v>1.7806901955197834</v>
      </c>
      <c r="U871" s="16">
        <f t="shared" si="340"/>
        <v>7.5447843584173224E-2</v>
      </c>
      <c r="V871" s="16">
        <f t="shared" si="341"/>
        <v>1.9309804480216686E-2</v>
      </c>
      <c r="W871" s="16">
        <f t="shared" si="326"/>
        <v>1.6072741455632998E-3</v>
      </c>
      <c r="X871" s="16">
        <f t="shared" si="327"/>
        <v>1.7735997679029433E-4</v>
      </c>
      <c r="Y871" s="17">
        <f t="shared" si="342"/>
        <v>1.4299141687730055</v>
      </c>
      <c r="Z871" s="17">
        <f t="shared" si="343"/>
        <v>1.784634122353594</v>
      </c>
      <c r="AA871" s="16">
        <f t="shared" si="344"/>
        <v>7.0085831226994522E-2</v>
      </c>
      <c r="AB871" s="16">
        <f t="shared" si="345"/>
        <v>1.5365877646406068E-2</v>
      </c>
      <c r="AC871" s="16">
        <f t="shared" si="328"/>
        <v>69.456913261855888</v>
      </c>
      <c r="AD871" s="17">
        <f t="shared" si="329"/>
        <v>1.4331339000399768</v>
      </c>
      <c r="AE871" s="17">
        <f t="shared" si="330"/>
        <v>1.7865019779270415</v>
      </c>
      <c r="AF871" s="16">
        <f t="shared" si="346"/>
        <v>6.686609996002324E-2</v>
      </c>
      <c r="AG871" s="16">
        <f t="shared" si="347"/>
        <v>1.3498022072958582E-2</v>
      </c>
    </row>
    <row r="872" spans="1:33" x14ac:dyDescent="0.25">
      <c r="A872" s="11" t="s">
        <v>14</v>
      </c>
      <c r="B872" s="12">
        <v>1114581</v>
      </c>
      <c r="C872" s="11">
        <v>2.5</v>
      </c>
      <c r="D872" s="27">
        <v>2.4</v>
      </c>
      <c r="E872" s="27">
        <v>2.6</v>
      </c>
      <c r="F872" s="11">
        <v>2000</v>
      </c>
      <c r="G872" s="11" t="s">
        <v>7</v>
      </c>
      <c r="H872" s="14" t="str">
        <f>VLOOKUP(A872,'Data Key'!$A$1:$B$500,2,FALSE)</f>
        <v>New Jersey</v>
      </c>
      <c r="I872" s="14" t="str">
        <f t="shared" si="331"/>
        <v>NJ-New Jersey</v>
      </c>
      <c r="J872" s="15">
        <f t="shared" si="332"/>
        <v>2786</v>
      </c>
      <c r="K872" s="15">
        <f t="shared" si="333"/>
        <v>1111795</v>
      </c>
      <c r="L872" s="16">
        <f t="shared" si="325"/>
        <v>9.270081495651677E-5</v>
      </c>
      <c r="M872" s="17">
        <f t="shared" si="334"/>
        <v>2.4068932028851653</v>
      </c>
      <c r="N872" s="17">
        <f t="shared" si="335"/>
        <v>2.5922948327981987</v>
      </c>
      <c r="O872" s="16">
        <f t="shared" si="336"/>
        <v>6.8932028851653726E-3</v>
      </c>
      <c r="P872" s="16">
        <f t="shared" si="337"/>
        <v>7.7051672018013662E-3</v>
      </c>
      <c r="Q872" s="16">
        <f t="shared" si="348"/>
        <v>2684</v>
      </c>
      <c r="R872" s="16">
        <f t="shared" si="349"/>
        <v>2890</v>
      </c>
      <c r="S872" s="17">
        <f t="shared" si="338"/>
        <v>2.4080798075689431</v>
      </c>
      <c r="T872" s="17">
        <f t="shared" si="339"/>
        <v>2.592902624394279</v>
      </c>
      <c r="U872" s="16">
        <f t="shared" si="340"/>
        <v>8.0798075689432203E-3</v>
      </c>
      <c r="V872" s="16">
        <f t="shared" si="341"/>
        <v>7.0973756057211013E-3</v>
      </c>
      <c r="W872" s="16">
        <f t="shared" si="326"/>
        <v>2.5013086718112783E-3</v>
      </c>
      <c r="X872" s="16">
        <f t="shared" si="327"/>
        <v>9.2748215941278761E-5</v>
      </c>
      <c r="Y872" s="17">
        <f t="shared" si="342"/>
        <v>2.4085604558699996</v>
      </c>
      <c r="Z872" s="17">
        <f t="shared" si="343"/>
        <v>2.5940568877525574</v>
      </c>
      <c r="AA872" s="16">
        <f t="shared" si="344"/>
        <v>8.5604558699996502E-3</v>
      </c>
      <c r="AB872" s="16">
        <f t="shared" si="345"/>
        <v>5.9431122474427056E-3</v>
      </c>
      <c r="AC872" s="16">
        <f t="shared" si="328"/>
        <v>206.66234230740304</v>
      </c>
      <c r="AD872" s="17">
        <f t="shared" si="329"/>
        <v>2.4090490543028329</v>
      </c>
      <c r="AE872" s="17">
        <f t="shared" si="330"/>
        <v>2.5944654843674249</v>
      </c>
      <c r="AF872" s="16">
        <f t="shared" si="346"/>
        <v>9.0490543028329817E-3</v>
      </c>
      <c r="AG872" s="16">
        <f t="shared" si="347"/>
        <v>5.534515632575232E-3</v>
      </c>
    </row>
    <row r="873" spans="1:33" x14ac:dyDescent="0.25">
      <c r="A873" s="11" t="s">
        <v>60</v>
      </c>
      <c r="B873" s="12">
        <v>295151</v>
      </c>
      <c r="C873" s="11">
        <v>0.7</v>
      </c>
      <c r="D873" s="27">
        <v>0.6</v>
      </c>
      <c r="E873" s="27">
        <v>0.8</v>
      </c>
      <c r="F873" s="11">
        <v>2000</v>
      </c>
      <c r="G873" s="11" t="s">
        <v>7</v>
      </c>
      <c r="H873" s="14" t="str">
        <f>VLOOKUP(A873,'Data Key'!$A$1:$B$500,2,FALSE)</f>
        <v>New Mexico</v>
      </c>
      <c r="I873" s="14" t="str">
        <f t="shared" si="331"/>
        <v>NM-New Mexico</v>
      </c>
      <c r="J873" s="15">
        <f t="shared" si="332"/>
        <v>207</v>
      </c>
      <c r="K873" s="15">
        <f t="shared" si="333"/>
        <v>294944</v>
      </c>
      <c r="L873" s="16">
        <f t="shared" si="325"/>
        <v>9.550731989612499E-5</v>
      </c>
      <c r="M873" s="17">
        <f t="shared" si="334"/>
        <v>0.60582860646021464</v>
      </c>
      <c r="N873" s="17">
        <f t="shared" si="335"/>
        <v>0.79684324625246461</v>
      </c>
      <c r="O873" s="16">
        <f t="shared" si="336"/>
        <v>5.8286064602146581E-3</v>
      </c>
      <c r="P873" s="16">
        <f t="shared" si="337"/>
        <v>3.1567537475354346E-3</v>
      </c>
      <c r="Q873" s="16">
        <f t="shared" si="348"/>
        <v>179</v>
      </c>
      <c r="R873" s="16">
        <f t="shared" si="349"/>
        <v>235</v>
      </c>
      <c r="S873" s="17">
        <f t="shared" si="338"/>
        <v>0.60646923100379124</v>
      </c>
      <c r="T873" s="17">
        <f t="shared" si="339"/>
        <v>0.796202621708888</v>
      </c>
      <c r="U873" s="16">
        <f t="shared" si="340"/>
        <v>6.4692310037912648E-3</v>
      </c>
      <c r="V873" s="16">
        <f t="shared" si="341"/>
        <v>3.7973782911120413E-3</v>
      </c>
      <c r="W873" s="16">
        <f t="shared" si="326"/>
        <v>7.0783432986477087E-4</v>
      </c>
      <c r="X873" s="16">
        <f t="shared" si="327"/>
        <v>9.6167642845968937E-5</v>
      </c>
      <c r="Y873" s="17">
        <f t="shared" si="342"/>
        <v>0.611666687018802</v>
      </c>
      <c r="Z873" s="17">
        <f t="shared" si="343"/>
        <v>0.80400197271073981</v>
      </c>
      <c r="AA873" s="16">
        <f t="shared" si="344"/>
        <v>1.1666687018802024E-2</v>
      </c>
      <c r="AB873" s="16">
        <f t="shared" si="345"/>
        <v>4.0019727107397651E-3</v>
      </c>
      <c r="AC873" s="16">
        <f t="shared" si="328"/>
        <v>56.44095850187886</v>
      </c>
      <c r="AD873" s="17">
        <f t="shared" si="329"/>
        <v>0.61391590008760966</v>
      </c>
      <c r="AE873" s="17">
        <f t="shared" si="330"/>
        <v>0.80514081180823749</v>
      </c>
      <c r="AF873" s="16">
        <f t="shared" si="346"/>
        <v>1.3915900087609678E-2</v>
      </c>
      <c r="AG873" s="16">
        <f t="shared" si="347"/>
        <v>5.1408118082374443E-3</v>
      </c>
    </row>
    <row r="874" spans="1:33" x14ac:dyDescent="0.25">
      <c r="A874" s="11" t="s">
        <v>36</v>
      </c>
      <c r="B874" s="12">
        <v>2500499</v>
      </c>
      <c r="C874" s="11">
        <v>2.2000000000000002</v>
      </c>
      <c r="D874" s="27">
        <v>2.2000000000000002</v>
      </c>
      <c r="E874" s="27">
        <v>2.2999999999999998</v>
      </c>
      <c r="F874" s="11">
        <v>2000</v>
      </c>
      <c r="G874" s="11" t="s">
        <v>7</v>
      </c>
      <c r="H874" s="14" t="str">
        <f>VLOOKUP(A874,'Data Key'!$A$1:$B$500,2,FALSE)</f>
        <v>New York</v>
      </c>
      <c r="I874" s="14" t="str">
        <f t="shared" si="331"/>
        <v>NY-New York</v>
      </c>
      <c r="J874" s="15">
        <f t="shared" si="332"/>
        <v>5501</v>
      </c>
      <c r="K874" s="15">
        <f t="shared" si="333"/>
        <v>2494998</v>
      </c>
      <c r="L874" s="16">
        <f t="shared" si="325"/>
        <v>5.8071626026758265E-5</v>
      </c>
      <c r="M874" s="17">
        <f t="shared" si="334"/>
        <v>2.1418892617800354</v>
      </c>
      <c r="N874" s="17">
        <f t="shared" si="335"/>
        <v>2.2580325138335522</v>
      </c>
      <c r="O874" s="16">
        <f t="shared" si="336"/>
        <v>5.8110738219964819E-2</v>
      </c>
      <c r="P874" s="16">
        <f t="shared" si="337"/>
        <v>4.1967486166447632E-2</v>
      </c>
      <c r="Q874" s="16">
        <f t="shared" si="348"/>
        <v>5356</v>
      </c>
      <c r="R874" s="16">
        <f t="shared" si="349"/>
        <v>5647</v>
      </c>
      <c r="S874" s="17">
        <f t="shared" si="338"/>
        <v>2.1419724622965255</v>
      </c>
      <c r="T874" s="17">
        <f t="shared" si="339"/>
        <v>2.2583492334929947</v>
      </c>
      <c r="U874" s="16">
        <f t="shared" si="340"/>
        <v>5.8027537703474685E-2</v>
      </c>
      <c r="V874" s="16">
        <f t="shared" si="341"/>
        <v>4.1650766507005166E-2</v>
      </c>
      <c r="W874" s="16">
        <f t="shared" si="326"/>
        <v>2.2007256453265549E-3</v>
      </c>
      <c r="X874" s="16">
        <f t="shared" si="327"/>
        <v>5.8086686323877714E-5</v>
      </c>
      <c r="Y874" s="17">
        <f t="shared" si="342"/>
        <v>2.1426389590026771</v>
      </c>
      <c r="Z874" s="17">
        <f t="shared" si="343"/>
        <v>2.2588123316504327</v>
      </c>
      <c r="AA874" s="16">
        <f t="shared" si="344"/>
        <v>5.7361040997323087E-2</v>
      </c>
      <c r="AB874" s="16">
        <f t="shared" si="345"/>
        <v>4.1187668349567108E-2</v>
      </c>
      <c r="AC874" s="16">
        <f t="shared" si="328"/>
        <v>290.42832244080233</v>
      </c>
      <c r="AD874" s="17">
        <f t="shared" si="329"/>
        <v>2.1428516214218374</v>
      </c>
      <c r="AE874" s="17">
        <f t="shared" si="330"/>
        <v>2.2589995887928178</v>
      </c>
      <c r="AF874" s="16">
        <f t="shared" si="346"/>
        <v>5.7148378578162795E-2</v>
      </c>
      <c r="AG874" s="16">
        <f t="shared" si="347"/>
        <v>4.1000411207182008E-2</v>
      </c>
    </row>
    <row r="875" spans="1:33" x14ac:dyDescent="0.25">
      <c r="A875" s="11" t="s">
        <v>21</v>
      </c>
      <c r="B875" s="12">
        <v>1183821</v>
      </c>
      <c r="C875" s="11">
        <v>1.9</v>
      </c>
      <c r="D875" s="27">
        <v>1.8</v>
      </c>
      <c r="E875" s="27">
        <v>2</v>
      </c>
      <c r="F875" s="11">
        <v>2000</v>
      </c>
      <c r="G875" s="11" t="s">
        <v>7</v>
      </c>
      <c r="H875" s="14" t="str">
        <f>VLOOKUP(A875,'Data Key'!$A$1:$B$500,2,FALSE)</f>
        <v>North Carolina</v>
      </c>
      <c r="I875" s="14" t="str">
        <f t="shared" si="331"/>
        <v>NC-North Carolina</v>
      </c>
      <c r="J875" s="15">
        <f t="shared" si="332"/>
        <v>2249</v>
      </c>
      <c r="K875" s="15">
        <f t="shared" si="333"/>
        <v>1181572</v>
      </c>
      <c r="L875" s="16">
        <f t="shared" si="325"/>
        <v>7.8441132385748594E-5</v>
      </c>
      <c r="M875" s="17">
        <f t="shared" si="334"/>
        <v>1.8213393242880223</v>
      </c>
      <c r="N875" s="17">
        <f t="shared" si="335"/>
        <v>1.9782215890595196</v>
      </c>
      <c r="O875" s="16">
        <f t="shared" si="336"/>
        <v>2.133932428802221E-2</v>
      </c>
      <c r="P875" s="16">
        <f t="shared" si="337"/>
        <v>2.1778410940480386E-2</v>
      </c>
      <c r="Q875" s="16">
        <f t="shared" si="348"/>
        <v>2157</v>
      </c>
      <c r="R875" s="16">
        <f t="shared" si="349"/>
        <v>2343</v>
      </c>
      <c r="S875" s="17">
        <f t="shared" si="338"/>
        <v>1.8220660049112154</v>
      </c>
      <c r="T875" s="17">
        <f t="shared" si="339"/>
        <v>1.9791843530398598</v>
      </c>
      <c r="U875" s="16">
        <f t="shared" si="340"/>
        <v>2.2066004911215353E-2</v>
      </c>
      <c r="V875" s="16">
        <f t="shared" si="341"/>
        <v>2.0815646960140155E-2</v>
      </c>
      <c r="W875" s="16">
        <f t="shared" si="326"/>
        <v>1.9013967696746002E-3</v>
      </c>
      <c r="X875" s="16">
        <f t="shared" si="327"/>
        <v>7.8490946365994104E-5</v>
      </c>
      <c r="Y875" s="17">
        <f t="shared" si="342"/>
        <v>1.8229058233086062</v>
      </c>
      <c r="Z875" s="17">
        <f t="shared" si="343"/>
        <v>1.9798877160405945</v>
      </c>
      <c r="AA875" s="16">
        <f t="shared" si="344"/>
        <v>2.2905823308606132E-2</v>
      </c>
      <c r="AB875" s="16">
        <f t="shared" si="345"/>
        <v>2.0112283959405453E-2</v>
      </c>
      <c r="AC875" s="16">
        <f t="shared" si="328"/>
        <v>185.73964160577614</v>
      </c>
      <c r="AD875" s="17">
        <f t="shared" si="329"/>
        <v>1.8233701752258289</v>
      </c>
      <c r="AE875" s="17">
        <f t="shared" si="330"/>
        <v>1.9802680836840518</v>
      </c>
      <c r="AF875" s="16">
        <f t="shared" si="346"/>
        <v>2.3370175225828849E-2</v>
      </c>
      <c r="AG875" s="16">
        <f t="shared" si="347"/>
        <v>1.9731916315948173E-2</v>
      </c>
    </row>
    <row r="876" spans="1:33" x14ac:dyDescent="0.25">
      <c r="A876" s="11" t="s">
        <v>57</v>
      </c>
      <c r="B876" s="12">
        <v>101354</v>
      </c>
      <c r="C876" s="11">
        <v>1.1000000000000001</v>
      </c>
      <c r="D876" s="27">
        <v>0.9</v>
      </c>
      <c r="E876" s="27">
        <v>1.3</v>
      </c>
      <c r="F876" s="11">
        <v>2000</v>
      </c>
      <c r="G876" s="11" t="s">
        <v>7</v>
      </c>
      <c r="H876" s="14" t="str">
        <f>VLOOKUP(A876,'Data Key'!$A$1:$B$500,2,FALSE)</f>
        <v>North Dakota</v>
      </c>
      <c r="I876" s="14" t="str">
        <f t="shared" si="331"/>
        <v>ND-North Dakota</v>
      </c>
      <c r="J876" s="15">
        <f t="shared" si="332"/>
        <v>111</v>
      </c>
      <c r="K876" s="15">
        <f t="shared" si="333"/>
        <v>101243</v>
      </c>
      <c r="L876" s="16">
        <f t="shared" si="325"/>
        <v>2.0362483414424271E-4</v>
      </c>
      <c r="M876" s="17">
        <f t="shared" si="334"/>
        <v>0.89154654537703915</v>
      </c>
      <c r="N876" s="17">
        <f t="shared" si="335"/>
        <v>1.2987962136655247</v>
      </c>
      <c r="O876" s="16">
        <f t="shared" si="336"/>
        <v>8.4534546229608765E-3</v>
      </c>
      <c r="P876" s="16">
        <f t="shared" si="337"/>
        <v>1.2037863344753763E-3</v>
      </c>
      <c r="Q876" s="16">
        <f t="shared" si="348"/>
        <v>91</v>
      </c>
      <c r="R876" s="16">
        <f t="shared" si="349"/>
        <v>133</v>
      </c>
      <c r="S876" s="17">
        <f t="shared" si="338"/>
        <v>0.89784320303096077</v>
      </c>
      <c r="T876" s="17">
        <f t="shared" si="339"/>
        <v>1.3122323736606349</v>
      </c>
      <c r="U876" s="16">
        <f t="shared" si="340"/>
        <v>2.1567969690392541E-3</v>
      </c>
      <c r="V876" s="16">
        <f t="shared" si="341"/>
        <v>1.2232373660634899E-2</v>
      </c>
      <c r="W876" s="16">
        <f t="shared" si="326"/>
        <v>1.1140798559352125E-3</v>
      </c>
      <c r="X876" s="16">
        <f t="shared" si="327"/>
        <v>2.062378539972756E-4</v>
      </c>
      <c r="Y876" s="17">
        <f t="shared" si="342"/>
        <v>0.90784200193793685</v>
      </c>
      <c r="Z876" s="17">
        <f t="shared" si="343"/>
        <v>1.3203177099324881</v>
      </c>
      <c r="AA876" s="16">
        <f t="shared" si="344"/>
        <v>7.8420019379368266E-3</v>
      </c>
      <c r="AB876" s="16">
        <f t="shared" si="345"/>
        <v>2.0317709932488048E-2</v>
      </c>
      <c r="AC876" s="16">
        <f t="shared" si="328"/>
        <v>41.362186380604122</v>
      </c>
      <c r="AD876" s="17">
        <f t="shared" si="329"/>
        <v>0.91497248644272799</v>
      </c>
      <c r="AE876" s="17">
        <f t="shared" si="330"/>
        <v>1.3230532603156464</v>
      </c>
      <c r="AF876" s="16">
        <f t="shared" si="346"/>
        <v>1.4972486442727972E-2</v>
      </c>
      <c r="AG876" s="16">
        <f t="shared" si="347"/>
        <v>2.3053260315646362E-2</v>
      </c>
    </row>
    <row r="877" spans="1:33" x14ac:dyDescent="0.25">
      <c r="A877" s="11" t="s">
        <v>52</v>
      </c>
      <c r="B877" s="12">
        <v>1675014</v>
      </c>
      <c r="C877" s="11">
        <v>1.3</v>
      </c>
      <c r="D877" s="27">
        <v>1.2</v>
      </c>
      <c r="E877" s="27">
        <v>1.3</v>
      </c>
      <c r="F877" s="11">
        <v>2000</v>
      </c>
      <c r="G877" s="11" t="s">
        <v>7</v>
      </c>
      <c r="H877" s="14" t="str">
        <f>VLOOKUP(A877,'Data Key'!$A$1:$B$500,2,FALSE)</f>
        <v>Ohio</v>
      </c>
      <c r="I877" s="14" t="str">
        <f t="shared" si="331"/>
        <v>OH-Ohio</v>
      </c>
      <c r="J877" s="15">
        <f t="shared" si="332"/>
        <v>2178</v>
      </c>
      <c r="K877" s="15">
        <f t="shared" si="333"/>
        <v>1672836</v>
      </c>
      <c r="L877" s="16">
        <f t="shared" si="325"/>
        <v>5.4572776486514381E-5</v>
      </c>
      <c r="M877" s="17">
        <f t="shared" si="334"/>
        <v>1.2457148629003802</v>
      </c>
      <c r="N877" s="17">
        <f t="shared" si="335"/>
        <v>1.354860415873409</v>
      </c>
      <c r="O877" s="16">
        <f t="shared" si="336"/>
        <v>4.5714862900380293E-2</v>
      </c>
      <c r="P877" s="16">
        <f t="shared" si="337"/>
        <v>5.4860415873408952E-2</v>
      </c>
      <c r="Q877" s="16">
        <f t="shared" si="348"/>
        <v>2087</v>
      </c>
      <c r="R877" s="16">
        <f t="shared" si="349"/>
        <v>2269</v>
      </c>
      <c r="S877" s="17">
        <f t="shared" si="338"/>
        <v>1.2459597352619143</v>
      </c>
      <c r="T877" s="17">
        <f t="shared" si="339"/>
        <v>1.3546155435118752</v>
      </c>
      <c r="U877" s="16">
        <f t="shared" si="340"/>
        <v>4.5959735261914325E-2</v>
      </c>
      <c r="V877" s="16">
        <f t="shared" si="341"/>
        <v>5.4615543511875142E-2</v>
      </c>
      <c r="W877" s="16">
        <f t="shared" si="326"/>
        <v>1.301431349239714E-3</v>
      </c>
      <c r="X877" s="16">
        <f t="shared" si="327"/>
        <v>5.4608656008014054E-5</v>
      </c>
      <c r="Y877" s="17">
        <f t="shared" si="342"/>
        <v>1.2468226932316999</v>
      </c>
      <c r="Z877" s="17">
        <f t="shared" si="343"/>
        <v>1.3560400052477279</v>
      </c>
      <c r="AA877" s="16">
        <f t="shared" si="344"/>
        <v>4.6822693231699963E-2</v>
      </c>
      <c r="AB877" s="16">
        <f t="shared" si="345"/>
        <v>5.6040005247727898E-2</v>
      </c>
      <c r="AC877" s="16">
        <f t="shared" si="328"/>
        <v>182.83972943384816</v>
      </c>
      <c r="AD877" s="17">
        <f t="shared" si="329"/>
        <v>1.2471514111599269</v>
      </c>
      <c r="AE877" s="17">
        <f t="shared" si="330"/>
        <v>1.3563082958857684</v>
      </c>
      <c r="AF877" s="16">
        <f t="shared" si="346"/>
        <v>4.7151411159926937E-2</v>
      </c>
      <c r="AG877" s="16">
        <f t="shared" si="347"/>
        <v>5.6308295885768356E-2</v>
      </c>
    </row>
    <row r="878" spans="1:33" x14ac:dyDescent="0.25">
      <c r="A878" s="11" t="s">
        <v>37</v>
      </c>
      <c r="B878" s="12">
        <v>553268</v>
      </c>
      <c r="C878" s="11">
        <v>1.1000000000000001</v>
      </c>
      <c r="D878" s="27">
        <v>1.1000000000000001</v>
      </c>
      <c r="E878" s="27">
        <v>1.2</v>
      </c>
      <c r="F878" s="11">
        <v>2000</v>
      </c>
      <c r="G878" s="11" t="s">
        <v>7</v>
      </c>
      <c r="H878" s="14" t="str">
        <f>VLOOKUP(A878,'Data Key'!$A$1:$B$500,2,FALSE)</f>
        <v>Oklahoma</v>
      </c>
      <c r="I878" s="14" t="str">
        <f t="shared" si="331"/>
        <v>OK-Oklahoma</v>
      </c>
      <c r="J878" s="15">
        <f t="shared" si="332"/>
        <v>609</v>
      </c>
      <c r="K878" s="15">
        <f t="shared" si="333"/>
        <v>552659</v>
      </c>
      <c r="L878" s="16">
        <f t="shared" si="325"/>
        <v>8.7373962636561127E-5</v>
      </c>
      <c r="M878" s="17">
        <f t="shared" si="334"/>
        <v>1.0133584129933324</v>
      </c>
      <c r="N878" s="17">
        <f t="shared" si="335"/>
        <v>1.1881063382664547</v>
      </c>
      <c r="O878" s="16">
        <f t="shared" si="336"/>
        <v>8.6641587006667686E-2</v>
      </c>
      <c r="P878" s="16">
        <f t="shared" si="337"/>
        <v>1.1893661733545224E-2</v>
      </c>
      <c r="Q878" s="16">
        <f t="shared" si="348"/>
        <v>561</v>
      </c>
      <c r="R878" s="16">
        <f t="shared" si="349"/>
        <v>657</v>
      </c>
      <c r="S878" s="17">
        <f t="shared" si="338"/>
        <v>1.0139751440531533</v>
      </c>
      <c r="T878" s="17">
        <f t="shared" si="339"/>
        <v>1.1874896072066341</v>
      </c>
      <c r="U878" s="16">
        <f t="shared" si="340"/>
        <v>8.6024855946846834E-2</v>
      </c>
      <c r="V878" s="16">
        <f t="shared" si="341"/>
        <v>1.2510392793365854E-2</v>
      </c>
      <c r="W878" s="16">
        <f t="shared" si="326"/>
        <v>1.1041963165873804E-3</v>
      </c>
      <c r="X878" s="16">
        <f t="shared" si="327"/>
        <v>8.7579408265670453E-5</v>
      </c>
      <c r="Y878" s="17">
        <f t="shared" si="342"/>
        <v>1.01661690832171</v>
      </c>
      <c r="Z878" s="17">
        <f t="shared" si="343"/>
        <v>1.1917757248530507</v>
      </c>
      <c r="AA878" s="16">
        <f t="shared" si="344"/>
        <v>8.3383091678290056E-2</v>
      </c>
      <c r="AB878" s="16">
        <f t="shared" si="345"/>
        <v>8.2242751469492337E-3</v>
      </c>
      <c r="AC878" s="16">
        <f t="shared" si="328"/>
        <v>96.7190987121663</v>
      </c>
      <c r="AD878" s="17">
        <f t="shared" si="329"/>
        <v>1.0176935420563451</v>
      </c>
      <c r="AE878" s="17">
        <f t="shared" si="330"/>
        <v>1.1925065208935572</v>
      </c>
      <c r="AF878" s="16">
        <f t="shared" si="346"/>
        <v>8.2306457943654987E-2</v>
      </c>
      <c r="AG878" s="16">
        <f t="shared" si="347"/>
        <v>7.4934791064427131E-3</v>
      </c>
    </row>
    <row r="879" spans="1:33" x14ac:dyDescent="0.25">
      <c r="A879" s="11" t="s">
        <v>30</v>
      </c>
      <c r="B879" s="12">
        <v>505082</v>
      </c>
      <c r="C879" s="11">
        <v>4.7</v>
      </c>
      <c r="D879" s="27">
        <v>4.5</v>
      </c>
      <c r="E879" s="27">
        <v>4.9000000000000004</v>
      </c>
      <c r="F879" s="11">
        <v>2000</v>
      </c>
      <c r="G879" s="11" t="s">
        <v>7</v>
      </c>
      <c r="H879" s="14" t="str">
        <f>VLOOKUP(A879,'Data Key'!$A$1:$B$500,2,FALSE)</f>
        <v>Oregon</v>
      </c>
      <c r="I879" s="14" t="str">
        <f t="shared" si="331"/>
        <v>OR-Oregon</v>
      </c>
      <c r="J879" s="15">
        <f t="shared" si="332"/>
        <v>2374</v>
      </c>
      <c r="K879" s="15">
        <f t="shared" si="333"/>
        <v>502708</v>
      </c>
      <c r="L879" s="16">
        <f t="shared" si="325"/>
        <v>1.8862684874885809E-4</v>
      </c>
      <c r="M879" s="17">
        <f t="shared" si="334"/>
        <v>4.5116000451020408</v>
      </c>
      <c r="N879" s="17">
        <f t="shared" si="335"/>
        <v>4.8888537425997578</v>
      </c>
      <c r="O879" s="16">
        <f t="shared" si="336"/>
        <v>1.1600045102040824E-2</v>
      </c>
      <c r="P879" s="16">
        <f t="shared" si="337"/>
        <v>1.1146257400242554E-2</v>
      </c>
      <c r="Q879" s="16">
        <f t="shared" si="348"/>
        <v>2279</v>
      </c>
      <c r="R879" s="16">
        <f t="shared" si="349"/>
        <v>2470</v>
      </c>
      <c r="S879" s="17">
        <f t="shared" si="338"/>
        <v>4.5121386230354679</v>
      </c>
      <c r="T879" s="17">
        <f t="shared" si="339"/>
        <v>4.8902950412012309</v>
      </c>
      <c r="U879" s="16">
        <f t="shared" si="340"/>
        <v>1.2138623035467866E-2</v>
      </c>
      <c r="V879" s="16">
        <f t="shared" si="341"/>
        <v>9.7049587987694252E-3</v>
      </c>
      <c r="W879" s="16">
        <f t="shared" si="326"/>
        <v>4.703993924177449E-3</v>
      </c>
      <c r="X879" s="16">
        <f t="shared" si="327"/>
        <v>1.8873894322906531E-4</v>
      </c>
      <c r="Y879" s="17">
        <f t="shared" si="342"/>
        <v>4.5152549809483835</v>
      </c>
      <c r="Z879" s="17">
        <f t="shared" si="343"/>
        <v>4.8927328674065143</v>
      </c>
      <c r="AA879" s="16">
        <f t="shared" si="344"/>
        <v>1.5254980948383512E-2</v>
      </c>
      <c r="AB879" s="16">
        <f t="shared" si="345"/>
        <v>7.2671325934861031E-3</v>
      </c>
      <c r="AC879" s="16">
        <f t="shared" si="328"/>
        <v>190.56280295793255</v>
      </c>
      <c r="AD879" s="17">
        <f t="shared" si="329"/>
        <v>4.5163398786686457</v>
      </c>
      <c r="AE879" s="17">
        <f t="shared" si="330"/>
        <v>4.8936278311630916</v>
      </c>
      <c r="AF879" s="16">
        <f t="shared" si="346"/>
        <v>1.6339878668645724E-2</v>
      </c>
      <c r="AG879" s="16">
        <f t="shared" si="347"/>
        <v>6.3721688369087204E-3</v>
      </c>
    </row>
    <row r="880" spans="1:33" x14ac:dyDescent="0.25">
      <c r="A880" s="11" t="s">
        <v>22</v>
      </c>
      <c r="B880" s="12">
        <v>1680063</v>
      </c>
      <c r="C880" s="11">
        <v>1.9</v>
      </c>
      <c r="D880" s="27">
        <v>1.9</v>
      </c>
      <c r="E880" s="27">
        <v>2</v>
      </c>
      <c r="F880" s="11">
        <v>2000</v>
      </c>
      <c r="G880" s="11" t="s">
        <v>7</v>
      </c>
      <c r="H880" s="14" t="str">
        <f>VLOOKUP(A880,'Data Key'!$A$1:$B$500,2,FALSE)</f>
        <v>Pennsylvania</v>
      </c>
      <c r="I880" s="14" t="str">
        <f t="shared" si="331"/>
        <v>PA-Pennsylvania</v>
      </c>
      <c r="J880" s="15">
        <f t="shared" si="332"/>
        <v>3192</v>
      </c>
      <c r="K880" s="15">
        <f t="shared" si="333"/>
        <v>1676871</v>
      </c>
      <c r="L880" s="16">
        <f t="shared" si="325"/>
        <v>6.5847760365608064E-5</v>
      </c>
      <c r="M880" s="17">
        <f t="shared" si="334"/>
        <v>1.8340809923061667</v>
      </c>
      <c r="N880" s="17">
        <f t="shared" si="335"/>
        <v>1.9657765130373828</v>
      </c>
      <c r="O880" s="16">
        <f t="shared" si="336"/>
        <v>6.5919007693833187E-2</v>
      </c>
      <c r="P880" s="16">
        <f t="shared" si="337"/>
        <v>3.4223486962617233E-2</v>
      </c>
      <c r="Q880" s="16">
        <f t="shared" si="348"/>
        <v>3082</v>
      </c>
      <c r="R880" s="16">
        <f t="shared" si="349"/>
        <v>3303</v>
      </c>
      <c r="S880" s="17">
        <f t="shared" si="338"/>
        <v>1.8344550174606546</v>
      </c>
      <c r="T880" s="17">
        <f t="shared" si="339"/>
        <v>1.9659977036575413</v>
      </c>
      <c r="U880" s="16">
        <f t="shared" si="340"/>
        <v>6.5544982539345265E-2</v>
      </c>
      <c r="V880" s="16">
        <f t="shared" si="341"/>
        <v>3.400229634245866E-2</v>
      </c>
      <c r="W880" s="16">
        <f t="shared" si="326"/>
        <v>1.9010676543303657E-3</v>
      </c>
      <c r="X880" s="16">
        <f t="shared" si="327"/>
        <v>6.5877226058561403E-5</v>
      </c>
      <c r="Y880" s="17">
        <f t="shared" si="342"/>
        <v>1.8351904282718043</v>
      </c>
      <c r="Z880" s="17">
        <f t="shared" si="343"/>
        <v>1.9669448803889271</v>
      </c>
      <c r="AA880" s="16">
        <f t="shared" si="344"/>
        <v>6.480957172819557E-2</v>
      </c>
      <c r="AB880" s="16">
        <f t="shared" si="345"/>
        <v>3.3055119611072881E-2</v>
      </c>
      <c r="AC880" s="16">
        <f t="shared" si="328"/>
        <v>221.27282273079973</v>
      </c>
      <c r="AD880" s="17">
        <f t="shared" si="329"/>
        <v>1.8355128748135179</v>
      </c>
      <c r="AE880" s="17">
        <f t="shared" si="330"/>
        <v>1.9672176482609045</v>
      </c>
      <c r="AF880" s="16">
        <f t="shared" si="346"/>
        <v>6.4487125186482031E-2</v>
      </c>
      <c r="AG880" s="16">
        <f t="shared" si="347"/>
        <v>3.2782351739095494E-2</v>
      </c>
    </row>
    <row r="881" spans="1:33" x14ac:dyDescent="0.25">
      <c r="A881" s="11" t="s">
        <v>38</v>
      </c>
      <c r="B881" s="12">
        <v>142321</v>
      </c>
      <c r="C881" s="11">
        <v>2.1</v>
      </c>
      <c r="D881" s="27">
        <v>1.9</v>
      </c>
      <c r="E881" s="27">
        <v>2.4</v>
      </c>
      <c r="F881" s="11">
        <v>2000</v>
      </c>
      <c r="G881" s="11" t="s">
        <v>7</v>
      </c>
      <c r="H881" s="14" t="str">
        <f>VLOOKUP(A881,'Data Key'!$A$1:$B$500,2,FALSE)</f>
        <v>Rhode Island</v>
      </c>
      <c r="I881" s="14" t="str">
        <f t="shared" si="331"/>
        <v>RI-Rhode Island</v>
      </c>
      <c r="J881" s="15">
        <f t="shared" si="332"/>
        <v>299</v>
      </c>
      <c r="K881" s="15">
        <f t="shared" si="333"/>
        <v>142022</v>
      </c>
      <c r="L881" s="16">
        <f t="shared" si="325"/>
        <v>2.3788004796585735E-4</v>
      </c>
      <c r="M881" s="17">
        <f t="shared" si="334"/>
        <v>1.8630045720129231</v>
      </c>
      <c r="N881" s="17">
        <f t="shared" si="335"/>
        <v>2.3387646679446377</v>
      </c>
      <c r="O881" s="16">
        <f t="shared" si="336"/>
        <v>3.6995427987076779E-2</v>
      </c>
      <c r="P881" s="16">
        <f t="shared" si="337"/>
        <v>6.1235332055362246E-2</v>
      </c>
      <c r="Q881" s="16">
        <f t="shared" si="348"/>
        <v>266</v>
      </c>
      <c r="R881" s="16">
        <f t="shared" si="349"/>
        <v>333</v>
      </c>
      <c r="S881" s="17">
        <f t="shared" si="338"/>
        <v>1.8690144110848013</v>
      </c>
      <c r="T881" s="17">
        <f t="shared" si="339"/>
        <v>2.3397811988392436</v>
      </c>
      <c r="U881" s="16">
        <f t="shared" si="340"/>
        <v>3.0985588915198647E-2</v>
      </c>
      <c r="V881" s="16">
        <f t="shared" si="341"/>
        <v>6.0218801160756286E-2</v>
      </c>
      <c r="W881" s="16">
        <f t="shared" si="326"/>
        <v>2.1143233066408399E-3</v>
      </c>
      <c r="X881" s="16">
        <f t="shared" si="327"/>
        <v>2.3901290795548625E-4</v>
      </c>
      <c r="Y881" s="17">
        <f t="shared" si="342"/>
        <v>1.8753103986853537</v>
      </c>
      <c r="Z881" s="17">
        <f t="shared" si="343"/>
        <v>2.3533362145963261</v>
      </c>
      <c r="AA881" s="16">
        <f t="shared" si="344"/>
        <v>2.4689601314646259E-2</v>
      </c>
      <c r="AB881" s="16">
        <f t="shared" si="345"/>
        <v>4.6663785403673774E-2</v>
      </c>
      <c r="AC881" s="16">
        <f t="shared" si="328"/>
        <v>67.763106631682589</v>
      </c>
      <c r="AD881" s="17">
        <f t="shared" si="329"/>
        <v>1.8797784937066926</v>
      </c>
      <c r="AE881" s="17">
        <f t="shared" si="330"/>
        <v>2.3558942998942491</v>
      </c>
      <c r="AF881" s="16">
        <f t="shared" si="346"/>
        <v>2.0221506293307323E-2</v>
      </c>
      <c r="AG881" s="16">
        <f t="shared" si="347"/>
        <v>4.4105700105750767E-2</v>
      </c>
    </row>
    <row r="882" spans="1:33" x14ac:dyDescent="0.25">
      <c r="A882" s="11" t="s">
        <v>15</v>
      </c>
      <c r="B882" s="12">
        <v>612794</v>
      </c>
      <c r="C882" s="11">
        <v>1.3</v>
      </c>
      <c r="D882" s="27">
        <v>1.2</v>
      </c>
      <c r="E882" s="27">
        <v>1.4</v>
      </c>
      <c r="F882" s="11">
        <v>2000</v>
      </c>
      <c r="G882" s="11" t="s">
        <v>7</v>
      </c>
      <c r="H882" s="14" t="str">
        <f>VLOOKUP(A882,'Data Key'!$A$1:$B$500,2,FALSE)</f>
        <v>South Carolina</v>
      </c>
      <c r="I882" s="14" t="str">
        <f t="shared" si="331"/>
        <v>SC-South Carolina</v>
      </c>
      <c r="J882" s="15">
        <f t="shared" si="332"/>
        <v>797</v>
      </c>
      <c r="K882" s="15">
        <f t="shared" si="333"/>
        <v>611997</v>
      </c>
      <c r="L882" s="16">
        <f t="shared" si="325"/>
        <v>9.0236063623275208E-5</v>
      </c>
      <c r="M882" s="17">
        <f t="shared" si="334"/>
        <v>1.2103641380758274</v>
      </c>
      <c r="N882" s="17">
        <f t="shared" si="335"/>
        <v>1.390836265322378</v>
      </c>
      <c r="O882" s="16">
        <f t="shared" si="336"/>
        <v>1.0364138075827478E-2</v>
      </c>
      <c r="P882" s="16">
        <f t="shared" si="337"/>
        <v>9.163734677621882E-3</v>
      </c>
      <c r="Q882" s="16">
        <f t="shared" si="348"/>
        <v>742</v>
      </c>
      <c r="R882" s="16">
        <f t="shared" si="349"/>
        <v>852</v>
      </c>
      <c r="S882" s="17">
        <f t="shared" si="338"/>
        <v>1.2108473646935185</v>
      </c>
      <c r="T882" s="17">
        <f t="shared" si="339"/>
        <v>1.390353038704687</v>
      </c>
      <c r="U882" s="16">
        <f t="shared" si="340"/>
        <v>1.0847364693518546E-2</v>
      </c>
      <c r="V882" s="16">
        <f t="shared" si="341"/>
        <v>9.6469612953129502E-3</v>
      </c>
      <c r="W882" s="16">
        <f t="shared" si="326"/>
        <v>1.303726409199556E-3</v>
      </c>
      <c r="X882" s="16">
        <f t="shared" si="327"/>
        <v>9.0398094399593418E-5</v>
      </c>
      <c r="Y882" s="17">
        <f t="shared" si="342"/>
        <v>1.2133283147999627</v>
      </c>
      <c r="Z882" s="17">
        <f t="shared" si="343"/>
        <v>1.3941245035991494</v>
      </c>
      <c r="AA882" s="16">
        <f t="shared" si="344"/>
        <v>1.332831479996277E-2</v>
      </c>
      <c r="AB882" s="16">
        <f t="shared" si="345"/>
        <v>5.8754964008504995E-3</v>
      </c>
      <c r="AC882" s="16">
        <f t="shared" si="328"/>
        <v>110.62430426806414</v>
      </c>
      <c r="AD882" s="17">
        <f t="shared" si="329"/>
        <v>1.2142806761605052</v>
      </c>
      <c r="AE882" s="17">
        <f t="shared" si="330"/>
        <v>1.3948040017726075</v>
      </c>
      <c r="AF882" s="16">
        <f t="shared" si="346"/>
        <v>1.4280676160505212E-2</v>
      </c>
      <c r="AG882" s="16">
        <f t="shared" si="347"/>
        <v>5.1959982273923622E-3</v>
      </c>
    </row>
    <row r="883" spans="1:33" x14ac:dyDescent="0.25">
      <c r="A883" s="11" t="s">
        <v>53</v>
      </c>
      <c r="B883" s="12">
        <v>118489</v>
      </c>
      <c r="C883" s="11">
        <v>1.7</v>
      </c>
      <c r="D883" s="27">
        <v>1.5</v>
      </c>
      <c r="E883" s="27">
        <v>2</v>
      </c>
      <c r="F883" s="11">
        <v>2000</v>
      </c>
      <c r="G883" s="11" t="s">
        <v>7</v>
      </c>
      <c r="H883" s="14" t="str">
        <f>VLOOKUP(A883,'Data Key'!$A$1:$B$500,2,FALSE)</f>
        <v>South Dakota</v>
      </c>
      <c r="I883" s="14" t="str">
        <f t="shared" si="331"/>
        <v>SD-South Dakota</v>
      </c>
      <c r="J883" s="15">
        <f t="shared" si="332"/>
        <v>201</v>
      </c>
      <c r="K883" s="15">
        <f t="shared" si="333"/>
        <v>118288</v>
      </c>
      <c r="L883" s="16">
        <f t="shared" si="325"/>
        <v>2.3431463386282744E-4</v>
      </c>
      <c r="M883" s="17">
        <f t="shared" si="334"/>
        <v>1.4620453657995884</v>
      </c>
      <c r="N883" s="17">
        <f t="shared" si="335"/>
        <v>1.9306746335252434</v>
      </c>
      <c r="O883" s="16">
        <f t="shared" si="336"/>
        <v>3.7954634200411563E-2</v>
      </c>
      <c r="P883" s="16">
        <f t="shared" si="337"/>
        <v>6.9325366474756622E-2</v>
      </c>
      <c r="Q883" s="16">
        <f t="shared" si="348"/>
        <v>174</v>
      </c>
      <c r="R883" s="16">
        <f t="shared" si="349"/>
        <v>230</v>
      </c>
      <c r="S883" s="17">
        <f t="shared" si="338"/>
        <v>1.4684907459764198</v>
      </c>
      <c r="T883" s="17">
        <f t="shared" si="339"/>
        <v>1.9411084573251525</v>
      </c>
      <c r="U883" s="16">
        <f t="shared" si="340"/>
        <v>3.150925402358018E-2</v>
      </c>
      <c r="V883" s="16">
        <f t="shared" si="341"/>
        <v>5.889154267484753E-2</v>
      </c>
      <c r="W883" s="16">
        <f t="shared" si="326"/>
        <v>1.7125146710307156E-3</v>
      </c>
      <c r="X883" s="16">
        <f t="shared" si="327"/>
        <v>2.3597555498815431E-4</v>
      </c>
      <c r="Y883" s="17">
        <f t="shared" si="342"/>
        <v>1.4765391160425612</v>
      </c>
      <c r="Z883" s="17">
        <f t="shared" si="343"/>
        <v>1.9484902260188701</v>
      </c>
      <c r="AA883" s="16">
        <f t="shared" si="344"/>
        <v>2.3460883957438838E-2</v>
      </c>
      <c r="AB883" s="16">
        <f t="shared" si="345"/>
        <v>5.150977398112988E-2</v>
      </c>
      <c r="AC883" s="16">
        <f t="shared" si="328"/>
        <v>55.591308223321846</v>
      </c>
      <c r="AD883" s="17">
        <f t="shared" si="329"/>
        <v>1.4821576825779839</v>
      </c>
      <c r="AE883" s="17">
        <f t="shared" si="330"/>
        <v>1.951310987865555</v>
      </c>
      <c r="AF883" s="16">
        <f t="shared" si="346"/>
        <v>1.7842317422016141E-2</v>
      </c>
      <c r="AG883" s="16">
        <f t="shared" si="347"/>
        <v>4.8689012134444987E-2</v>
      </c>
    </row>
    <row r="884" spans="1:33" x14ac:dyDescent="0.25">
      <c r="A884" s="11" t="s">
        <v>27</v>
      </c>
      <c r="B884" s="12">
        <v>811052</v>
      </c>
      <c r="C884" s="11">
        <v>1.1000000000000001</v>
      </c>
      <c r="D884" s="27">
        <v>1</v>
      </c>
      <c r="E884" s="27">
        <v>1.1000000000000001</v>
      </c>
      <c r="F884" s="11">
        <v>2000</v>
      </c>
      <c r="G884" s="11" t="s">
        <v>7</v>
      </c>
      <c r="H884" s="14" t="str">
        <f>VLOOKUP(A884,'Data Key'!$A$1:$B$500,2,FALSE)</f>
        <v>Tennessee</v>
      </c>
      <c r="I884" s="14" t="str">
        <f t="shared" si="331"/>
        <v>TN-Tennessee</v>
      </c>
      <c r="J884" s="15">
        <f t="shared" si="332"/>
        <v>892</v>
      </c>
      <c r="K884" s="15">
        <f t="shared" si="333"/>
        <v>810160</v>
      </c>
      <c r="L884" s="16">
        <f t="shared" si="325"/>
        <v>7.2134473674440326E-5</v>
      </c>
      <c r="M884" s="17">
        <f t="shared" si="334"/>
        <v>1.0276717039812464</v>
      </c>
      <c r="N884" s="17">
        <f t="shared" si="335"/>
        <v>1.1719406513301269</v>
      </c>
      <c r="O884" s="16">
        <f t="shared" si="336"/>
        <v>2.7671703981246409E-2</v>
      </c>
      <c r="P884" s="16">
        <f t="shared" si="337"/>
        <v>7.1940651330126837E-2</v>
      </c>
      <c r="Q884" s="16">
        <f t="shared" si="348"/>
        <v>834</v>
      </c>
      <c r="R884" s="16">
        <f t="shared" si="349"/>
        <v>951</v>
      </c>
      <c r="S884" s="17">
        <f t="shared" si="338"/>
        <v>1.0282941167767294</v>
      </c>
      <c r="T884" s="17">
        <f t="shared" si="339"/>
        <v>1.1725512051015226</v>
      </c>
      <c r="U884" s="16">
        <f t="shared" si="340"/>
        <v>2.8294116776729439E-2</v>
      </c>
      <c r="V884" s="16">
        <f t="shared" si="341"/>
        <v>7.2551205101522465E-2</v>
      </c>
      <c r="W884" s="16">
        <f t="shared" si="326"/>
        <v>1.1021691524993888E-3</v>
      </c>
      <c r="X884" s="16">
        <f t="shared" si="327"/>
        <v>7.2250318464026439E-5</v>
      </c>
      <c r="Y884" s="17">
        <f t="shared" si="342"/>
        <v>1.0299188340353624</v>
      </c>
      <c r="Z884" s="17">
        <f t="shared" si="343"/>
        <v>1.1744194709634153</v>
      </c>
      <c r="AA884" s="16">
        <f t="shared" si="344"/>
        <v>2.991883403536244E-2</v>
      </c>
      <c r="AB884" s="16">
        <f t="shared" si="345"/>
        <v>7.4419470963415169E-2</v>
      </c>
      <c r="AC884" s="16">
        <f t="shared" si="328"/>
        <v>117.039914363362</v>
      </c>
      <c r="AD884" s="17">
        <f t="shared" si="329"/>
        <v>1.030632823906622</v>
      </c>
      <c r="AE884" s="17">
        <f t="shared" si="330"/>
        <v>1.1749384418192506</v>
      </c>
      <c r="AF884" s="16">
        <f t="shared" si="346"/>
        <v>3.0632823906622031E-2</v>
      </c>
      <c r="AG884" s="16">
        <f t="shared" si="347"/>
        <v>7.4938441819250468E-2</v>
      </c>
    </row>
    <row r="885" spans="1:33" x14ac:dyDescent="0.25">
      <c r="A885" s="11" t="s">
        <v>61</v>
      </c>
      <c r="B885" s="12">
        <v>3619631</v>
      </c>
      <c r="C885" s="11">
        <v>1.6</v>
      </c>
      <c r="D885" s="27">
        <v>1.5</v>
      </c>
      <c r="E885" s="27">
        <v>1.6</v>
      </c>
      <c r="F885" s="11">
        <v>2000</v>
      </c>
      <c r="G885" s="11" t="s">
        <v>7</v>
      </c>
      <c r="H885" s="14" t="str">
        <f>VLOOKUP(A885,'Data Key'!$A$1:$B$500,2,FALSE)</f>
        <v>Texas</v>
      </c>
      <c r="I885" s="14" t="str">
        <f t="shared" si="331"/>
        <v>TX-Texas</v>
      </c>
      <c r="J885" s="15">
        <f t="shared" si="332"/>
        <v>5791</v>
      </c>
      <c r="K885" s="15">
        <f t="shared" si="333"/>
        <v>3613840</v>
      </c>
      <c r="L885" s="16">
        <f t="shared" si="325"/>
        <v>4.1173035358492989E-5</v>
      </c>
      <c r="M885" s="17">
        <f t="shared" si="334"/>
        <v>1.5587138039353465</v>
      </c>
      <c r="N885" s="17">
        <f t="shared" si="335"/>
        <v>1.6410598746523326</v>
      </c>
      <c r="O885" s="16">
        <f t="shared" si="336"/>
        <v>5.8713803935346531E-2</v>
      </c>
      <c r="P885" s="16">
        <f t="shared" si="337"/>
        <v>4.1059874652332518E-2</v>
      </c>
      <c r="Q885" s="16">
        <f t="shared" si="348"/>
        <v>5643</v>
      </c>
      <c r="R885" s="16">
        <f t="shared" si="349"/>
        <v>5941</v>
      </c>
      <c r="S885" s="17">
        <f t="shared" si="338"/>
        <v>1.5589986935132338</v>
      </c>
      <c r="T885" s="17">
        <f t="shared" si="339"/>
        <v>1.6413275275849941</v>
      </c>
      <c r="U885" s="16">
        <f t="shared" si="340"/>
        <v>5.8998693513233835E-2</v>
      </c>
      <c r="V885" s="16">
        <f t="shared" si="341"/>
        <v>4.1327527584994028E-2</v>
      </c>
      <c r="W885" s="16">
        <f t="shared" si="326"/>
        <v>1.6004157831223736E-3</v>
      </c>
      <c r="X885" s="16">
        <f t="shared" si="327"/>
        <v>4.1183205136977123E-5</v>
      </c>
      <c r="Y885" s="17">
        <f t="shared" si="342"/>
        <v>1.5592325779853966</v>
      </c>
      <c r="Z885" s="17">
        <f t="shared" si="343"/>
        <v>1.6415989882593507</v>
      </c>
      <c r="AA885" s="16">
        <f t="shared" si="344"/>
        <v>5.9232577985396606E-2</v>
      </c>
      <c r="AB885" s="16">
        <f t="shared" si="345"/>
        <v>4.15989882593506E-2</v>
      </c>
      <c r="AC885" s="16">
        <f t="shared" si="328"/>
        <v>298.07429775035996</v>
      </c>
      <c r="AD885" s="17">
        <f t="shared" si="329"/>
        <v>1.5593792820991612</v>
      </c>
      <c r="AE885" s="17">
        <f t="shared" si="330"/>
        <v>1.6417285551076581</v>
      </c>
      <c r="AF885" s="16">
        <f t="shared" si="346"/>
        <v>5.9379282099161212E-2</v>
      </c>
      <c r="AG885" s="16">
        <f t="shared" si="347"/>
        <v>4.172855510765805E-2</v>
      </c>
    </row>
    <row r="886" spans="1:33" x14ac:dyDescent="0.25">
      <c r="A886" s="11" t="s">
        <v>23</v>
      </c>
      <c r="B886" s="12">
        <v>428316</v>
      </c>
      <c r="C886" s="11">
        <v>1.3</v>
      </c>
      <c r="D886" s="27">
        <v>1.2</v>
      </c>
      <c r="E886" s="27">
        <v>1.4</v>
      </c>
      <c r="F886" s="11">
        <v>2000</v>
      </c>
      <c r="G886" s="11" t="s">
        <v>7</v>
      </c>
      <c r="H886" s="14" t="str">
        <f>VLOOKUP(A886,'Data Key'!$A$1:$B$500,2,FALSE)</f>
        <v>Utah</v>
      </c>
      <c r="I886" s="14" t="str">
        <f t="shared" si="331"/>
        <v>UT-Utah</v>
      </c>
      <c r="J886" s="15">
        <f t="shared" si="332"/>
        <v>557</v>
      </c>
      <c r="K886" s="15">
        <f t="shared" si="333"/>
        <v>427759</v>
      </c>
      <c r="L886" s="16">
        <f t="shared" si="325"/>
        <v>1.0792668044934422E-4</v>
      </c>
      <c r="M886" s="17">
        <f t="shared" si="334"/>
        <v>1.1925150494883654</v>
      </c>
      <c r="N886" s="17">
        <f t="shared" si="335"/>
        <v>1.4083684103870537</v>
      </c>
      <c r="O886" s="16">
        <f t="shared" si="336"/>
        <v>7.4849505116345583E-3</v>
      </c>
      <c r="P886" s="16">
        <f t="shared" si="337"/>
        <v>8.3684103870538262E-3</v>
      </c>
      <c r="Q886" s="16">
        <f t="shared" si="348"/>
        <v>511</v>
      </c>
      <c r="R886" s="16">
        <f t="shared" si="349"/>
        <v>603</v>
      </c>
      <c r="S886" s="17">
        <f t="shared" si="338"/>
        <v>1.1930443877884553</v>
      </c>
      <c r="T886" s="17">
        <f t="shared" si="339"/>
        <v>1.4078390720869638</v>
      </c>
      <c r="U886" s="16">
        <f t="shared" si="340"/>
        <v>6.9556122115446151E-3</v>
      </c>
      <c r="V886" s="16">
        <f t="shared" si="341"/>
        <v>7.839072086963883E-3</v>
      </c>
      <c r="W886" s="16">
        <f t="shared" si="326"/>
        <v>1.3049144011323664E-3</v>
      </c>
      <c r="X886" s="16">
        <f t="shared" si="327"/>
        <v>1.0820387104373566E-4</v>
      </c>
      <c r="Y886" s="17">
        <f t="shared" si="342"/>
        <v>1.1967105300886307</v>
      </c>
      <c r="Z886" s="17">
        <f t="shared" si="343"/>
        <v>1.413118272176102</v>
      </c>
      <c r="AA886" s="16">
        <f t="shared" si="344"/>
        <v>3.2894699113692472E-3</v>
      </c>
      <c r="AB886" s="16">
        <f t="shared" si="345"/>
        <v>1.3118272176102064E-2</v>
      </c>
      <c r="AC886" s="16">
        <f t="shared" si="328"/>
        <v>92.491804675590402</v>
      </c>
      <c r="AD886" s="17">
        <f t="shared" si="329"/>
        <v>1.1981112649946879</v>
      </c>
      <c r="AE886" s="17">
        <f t="shared" si="330"/>
        <v>1.4140522411600021</v>
      </c>
      <c r="AF886" s="16">
        <f t="shared" si="346"/>
        <v>1.8887350053120588E-3</v>
      </c>
      <c r="AG886" s="16">
        <f t="shared" si="347"/>
        <v>1.4052241160002144E-2</v>
      </c>
    </row>
    <row r="887" spans="1:33" x14ac:dyDescent="0.25">
      <c r="A887" s="11" t="s">
        <v>55</v>
      </c>
      <c r="B887" s="12">
        <v>93062</v>
      </c>
      <c r="C887" s="11">
        <v>2.1</v>
      </c>
      <c r="D887" s="27">
        <v>1.8</v>
      </c>
      <c r="E887" s="27">
        <v>2.4</v>
      </c>
      <c r="F887" s="11">
        <v>2000</v>
      </c>
      <c r="G887" s="11" t="s">
        <v>7</v>
      </c>
      <c r="H887" s="14" t="str">
        <f>VLOOKUP(A887,'Data Key'!$A$1:$B$500,2,FALSE)</f>
        <v>Vermont</v>
      </c>
      <c r="I887" s="14" t="str">
        <f t="shared" si="331"/>
        <v>VT-Vermont</v>
      </c>
      <c r="J887" s="15">
        <f t="shared" si="332"/>
        <v>195</v>
      </c>
      <c r="K887" s="15">
        <f t="shared" si="333"/>
        <v>92867</v>
      </c>
      <c r="L887" s="16">
        <f t="shared" si="325"/>
        <v>2.937903537764923E-4</v>
      </c>
      <c r="M887" s="17">
        <f t="shared" si="334"/>
        <v>1.8015869215883182</v>
      </c>
      <c r="N887" s="17">
        <f t="shared" si="335"/>
        <v>2.3891676291413031</v>
      </c>
      <c r="O887" s="16">
        <f t="shared" si="336"/>
        <v>1.5869215883181909E-3</v>
      </c>
      <c r="P887" s="16">
        <f t="shared" si="337"/>
        <v>1.0832370858696816E-2</v>
      </c>
      <c r="Q887" s="16">
        <f t="shared" si="348"/>
        <v>169</v>
      </c>
      <c r="R887" s="16">
        <f t="shared" si="349"/>
        <v>223</v>
      </c>
      <c r="S887" s="17">
        <f t="shared" si="338"/>
        <v>1.8159936386495026</v>
      </c>
      <c r="T887" s="17">
        <f t="shared" si="339"/>
        <v>2.3962519610582191</v>
      </c>
      <c r="U887" s="16">
        <f t="shared" si="340"/>
        <v>1.599363864950254E-2</v>
      </c>
      <c r="V887" s="16">
        <f t="shared" si="341"/>
        <v>3.7480389417807736E-3</v>
      </c>
      <c r="W887" s="16">
        <f t="shared" si="326"/>
        <v>2.1159291779194794E-3</v>
      </c>
      <c r="X887" s="16">
        <f t="shared" si="327"/>
        <v>2.9593292998805678E-4</v>
      </c>
      <c r="Y887" s="17">
        <f t="shared" si="342"/>
        <v>1.8199962479314227</v>
      </c>
      <c r="Z887" s="17">
        <f t="shared" si="343"/>
        <v>2.411862107907536</v>
      </c>
      <c r="AA887" s="16">
        <f t="shared" si="344"/>
        <v>1.9996247931422628E-2</v>
      </c>
      <c r="AB887" s="16">
        <f t="shared" si="345"/>
        <v>1.1862107907536057E-2</v>
      </c>
      <c r="AC887" s="16">
        <f t="shared" si="328"/>
        <v>54.746373998752944</v>
      </c>
      <c r="AD887" s="17">
        <f t="shared" si="329"/>
        <v>1.8271746082714182</v>
      </c>
      <c r="AE887" s="17">
        <f t="shared" si="330"/>
        <v>2.4154288285158763</v>
      </c>
      <c r="AF887" s="16">
        <f t="shared" si="346"/>
        <v>2.7174608271418155E-2</v>
      </c>
      <c r="AG887" s="16">
        <f t="shared" si="347"/>
        <v>1.5428828515876347E-2</v>
      </c>
    </row>
    <row r="888" spans="1:33" x14ac:dyDescent="0.25">
      <c r="A888" s="11" t="s">
        <v>54</v>
      </c>
      <c r="B888" s="12">
        <v>1050633</v>
      </c>
      <c r="C888" s="11">
        <v>1.8</v>
      </c>
      <c r="D888" s="27">
        <v>1.7</v>
      </c>
      <c r="E888" s="27">
        <v>1.9</v>
      </c>
      <c r="F888" s="11">
        <v>2000</v>
      </c>
      <c r="G888" s="11" t="s">
        <v>7</v>
      </c>
      <c r="H888" s="14" t="str">
        <f>VLOOKUP(A888,'Data Key'!$A$1:$B$500,2,FALSE)</f>
        <v>Virginia</v>
      </c>
      <c r="I888" s="14" t="str">
        <f t="shared" si="331"/>
        <v>VA-Virginia</v>
      </c>
      <c r="J888" s="15">
        <f t="shared" si="332"/>
        <v>1891</v>
      </c>
      <c r="K888" s="15">
        <f t="shared" si="333"/>
        <v>1048742</v>
      </c>
      <c r="L888" s="16">
        <f t="shared" si="325"/>
        <v>8.1049740624758017E-5</v>
      </c>
      <c r="M888" s="17">
        <f t="shared" si="334"/>
        <v>1.7188175774587211</v>
      </c>
      <c r="N888" s="17">
        <f t="shared" si="335"/>
        <v>1.8809170587082373</v>
      </c>
      <c r="O888" s="16">
        <f t="shared" si="336"/>
        <v>1.8817577458721146E-2</v>
      </c>
      <c r="P888" s="16">
        <f t="shared" si="337"/>
        <v>1.9082941291762578E-2</v>
      </c>
      <c r="Q888" s="16">
        <f t="shared" si="348"/>
        <v>1806</v>
      </c>
      <c r="R888" s="16">
        <f t="shared" si="349"/>
        <v>1977</v>
      </c>
      <c r="S888" s="17">
        <f t="shared" si="338"/>
        <v>1.7189637104488438</v>
      </c>
      <c r="T888" s="17">
        <f t="shared" si="339"/>
        <v>1.8817227328667574</v>
      </c>
      <c r="U888" s="16">
        <f t="shared" si="340"/>
        <v>1.8963710448843818E-2</v>
      </c>
      <c r="V888" s="16">
        <f t="shared" si="341"/>
        <v>1.8277267133242514E-2</v>
      </c>
      <c r="W888" s="16">
        <f t="shared" si="326"/>
        <v>1.8016888945013635E-3</v>
      </c>
      <c r="X888" s="16">
        <f t="shared" si="327"/>
        <v>8.1110978432830132E-5</v>
      </c>
      <c r="Y888" s="17">
        <f t="shared" si="342"/>
        <v>1.7205779160685333</v>
      </c>
      <c r="Z888" s="17">
        <f t="shared" si="343"/>
        <v>1.8827998729341935</v>
      </c>
      <c r="AA888" s="16">
        <f t="shared" si="344"/>
        <v>2.057791606853332E-2</v>
      </c>
      <c r="AB888" s="16">
        <f t="shared" si="345"/>
        <v>1.7200127065806425E-2</v>
      </c>
      <c r="AC888" s="16">
        <f t="shared" si="328"/>
        <v>170.32791223385593</v>
      </c>
      <c r="AD888" s="17">
        <f t="shared" si="329"/>
        <v>1.721105430476467</v>
      </c>
      <c r="AE888" s="17">
        <f t="shared" si="330"/>
        <v>1.8832241621947967</v>
      </c>
      <c r="AF888" s="16">
        <f t="shared" si="346"/>
        <v>2.1105430476467069E-2</v>
      </c>
      <c r="AG888" s="16">
        <f t="shared" si="347"/>
        <v>1.6775837805203198E-2</v>
      </c>
    </row>
    <row r="889" spans="1:33" x14ac:dyDescent="0.25">
      <c r="A889" s="11" t="s">
        <v>39</v>
      </c>
      <c r="B889" s="12">
        <v>928956</v>
      </c>
      <c r="C889" s="11">
        <v>1.7</v>
      </c>
      <c r="D889" s="27">
        <v>1.6</v>
      </c>
      <c r="E889" s="27">
        <v>1.8</v>
      </c>
      <c r="F889" s="11">
        <v>2000</v>
      </c>
      <c r="G889" s="11" t="s">
        <v>7</v>
      </c>
      <c r="H889" s="14" t="str">
        <f>VLOOKUP(A889,'Data Key'!$A$1:$B$500,2,FALSE)</f>
        <v>Washington</v>
      </c>
      <c r="I889" s="14" t="str">
        <f t="shared" si="331"/>
        <v>WA-Washington</v>
      </c>
      <c r="J889" s="15">
        <f t="shared" si="332"/>
        <v>1579</v>
      </c>
      <c r="K889" s="15">
        <f t="shared" si="333"/>
        <v>927377</v>
      </c>
      <c r="L889" s="16">
        <f t="shared" si="325"/>
        <v>8.376731596377992E-5</v>
      </c>
      <c r="M889" s="17">
        <f t="shared" si="334"/>
        <v>1.6159902613595809</v>
      </c>
      <c r="N889" s="17">
        <f t="shared" si="335"/>
        <v>1.7835248932871408</v>
      </c>
      <c r="O889" s="16">
        <f t="shared" si="336"/>
        <v>1.5990261359580815E-2</v>
      </c>
      <c r="P889" s="16">
        <f t="shared" si="337"/>
        <v>1.6475106712859233E-2</v>
      </c>
      <c r="Q889" s="16">
        <f t="shared" si="348"/>
        <v>1502</v>
      </c>
      <c r="R889" s="16">
        <f t="shared" si="349"/>
        <v>1658</v>
      </c>
      <c r="S889" s="17">
        <f t="shared" si="338"/>
        <v>1.616868829094166</v>
      </c>
      <c r="T889" s="17">
        <f t="shared" si="339"/>
        <v>1.7847992800520154</v>
      </c>
      <c r="U889" s="16">
        <f t="shared" si="340"/>
        <v>1.6868829094165871E-2</v>
      </c>
      <c r="V889" s="16">
        <f t="shared" si="341"/>
        <v>1.5200719947984664E-2</v>
      </c>
      <c r="W889" s="16">
        <f t="shared" si="326"/>
        <v>1.7018181614048026E-3</v>
      </c>
      <c r="X889" s="16">
        <f t="shared" si="327"/>
        <v>8.3843140295691734E-5</v>
      </c>
      <c r="Y889" s="17">
        <f t="shared" si="342"/>
        <v>1.6179750211091108</v>
      </c>
      <c r="Z889" s="17">
        <f t="shared" si="343"/>
        <v>1.7856613017004945</v>
      </c>
      <c r="AA889" s="16">
        <f t="shared" si="344"/>
        <v>1.7975021109110756E-2</v>
      </c>
      <c r="AB889" s="16">
        <f t="shared" si="345"/>
        <v>1.4338698299505515E-2</v>
      </c>
      <c r="AC889" s="16">
        <f t="shared" si="328"/>
        <v>155.65511004769951</v>
      </c>
      <c r="AD889" s="17">
        <f t="shared" si="329"/>
        <v>1.6185771518662029</v>
      </c>
      <c r="AE889" s="17">
        <f t="shared" si="330"/>
        <v>1.7861356437416553</v>
      </c>
      <c r="AF889" s="16">
        <f t="shared" si="346"/>
        <v>1.857715186620279E-2</v>
      </c>
      <c r="AG889" s="16">
        <f t="shared" si="347"/>
        <v>1.3864356258344701E-2</v>
      </c>
    </row>
    <row r="890" spans="1:33" x14ac:dyDescent="0.25">
      <c r="A890" s="11" t="s">
        <v>16</v>
      </c>
      <c r="B890" s="12">
        <v>258840</v>
      </c>
      <c r="C890" s="11">
        <v>1.1000000000000001</v>
      </c>
      <c r="D890" s="27">
        <v>1</v>
      </c>
      <c r="E890" s="27">
        <v>1.3</v>
      </c>
      <c r="F890" s="11">
        <v>2000</v>
      </c>
      <c r="G890" s="11" t="s">
        <v>7</v>
      </c>
      <c r="H890" s="14" t="str">
        <f>VLOOKUP(A890,'Data Key'!$A$1:$B$500,2,FALSE)</f>
        <v>West Virginia</v>
      </c>
      <c r="I890" s="14" t="str">
        <f t="shared" si="331"/>
        <v>WV-West Virginia</v>
      </c>
      <c r="J890" s="15">
        <f t="shared" si="332"/>
        <v>285</v>
      </c>
      <c r="K890" s="15">
        <f t="shared" si="333"/>
        <v>258555</v>
      </c>
      <c r="L890" s="16">
        <f t="shared" si="325"/>
        <v>1.2776147134402655E-4</v>
      </c>
      <c r="M890" s="17">
        <f t="shared" si="334"/>
        <v>0.97330482443715094</v>
      </c>
      <c r="N890" s="17">
        <f t="shared" si="335"/>
        <v>1.2288277671252041</v>
      </c>
      <c r="O890" s="16">
        <f t="shared" si="336"/>
        <v>2.6695175562849061E-2</v>
      </c>
      <c r="P890" s="16">
        <f t="shared" si="337"/>
        <v>7.1172232874795904E-2</v>
      </c>
      <c r="Q890" s="16">
        <f t="shared" si="348"/>
        <v>252</v>
      </c>
      <c r="R890" s="16">
        <f t="shared" si="349"/>
        <v>318</v>
      </c>
      <c r="S890" s="17">
        <f t="shared" si="338"/>
        <v>0.97357440890125169</v>
      </c>
      <c r="T890" s="17">
        <f t="shared" si="339"/>
        <v>1.2285581826611034</v>
      </c>
      <c r="U890" s="16">
        <f t="shared" si="340"/>
        <v>2.6425591098748313E-2</v>
      </c>
      <c r="V890" s="16">
        <f t="shared" si="341"/>
        <v>7.1441817338896652E-2</v>
      </c>
      <c r="W890" s="16">
        <f t="shared" si="326"/>
        <v>1.1084703726899103E-3</v>
      </c>
      <c r="X890" s="16">
        <f t="shared" si="327"/>
        <v>1.2840253088243709E-4</v>
      </c>
      <c r="Y890" s="17">
        <f t="shared" si="342"/>
        <v>0.98006784180747319</v>
      </c>
      <c r="Z890" s="17">
        <f t="shared" si="343"/>
        <v>1.2368729035723474</v>
      </c>
      <c r="AA890" s="16">
        <f t="shared" si="344"/>
        <v>1.9932158192526805E-2</v>
      </c>
      <c r="AB890" s="16">
        <f t="shared" si="345"/>
        <v>6.3127096427652685E-2</v>
      </c>
      <c r="AC890" s="16">
        <f t="shared" si="328"/>
        <v>66.193141554336364</v>
      </c>
      <c r="AD890" s="17">
        <f t="shared" si="329"/>
        <v>0.98253895939664138</v>
      </c>
      <c r="AE890" s="17">
        <f t="shared" si="330"/>
        <v>1.2382651191587504</v>
      </c>
      <c r="AF890" s="16">
        <f t="shared" si="346"/>
        <v>1.7461040603358624E-2</v>
      </c>
      <c r="AG890" s="16">
        <f t="shared" si="347"/>
        <v>6.1734880841249673E-2</v>
      </c>
    </row>
    <row r="891" spans="1:33" x14ac:dyDescent="0.25">
      <c r="A891" s="11" t="s">
        <v>24</v>
      </c>
      <c r="B891" s="12">
        <v>799218</v>
      </c>
      <c r="C891" s="11">
        <v>2.2000000000000002</v>
      </c>
      <c r="D891" s="27">
        <v>2.1</v>
      </c>
      <c r="E891" s="27">
        <v>2.2999999999999998</v>
      </c>
      <c r="F891" s="11">
        <v>2000</v>
      </c>
      <c r="G891" s="11" t="s">
        <v>7</v>
      </c>
      <c r="H891" s="14" t="str">
        <f>VLOOKUP(A891,'Data Key'!$A$1:$B$500,2,FALSE)</f>
        <v>Wisconsin</v>
      </c>
      <c r="I891" s="14" t="str">
        <f t="shared" si="331"/>
        <v>WI-Wisconsin</v>
      </c>
      <c r="J891" s="15">
        <f t="shared" si="332"/>
        <v>1758</v>
      </c>
      <c r="K891" s="15">
        <f t="shared" si="333"/>
        <v>797460</v>
      </c>
      <c r="L891" s="16">
        <f t="shared" si="325"/>
        <v>1.0271032319721392E-4</v>
      </c>
      <c r="M891" s="17">
        <f t="shared" si="334"/>
        <v>2.0969398348322597</v>
      </c>
      <c r="N891" s="17">
        <f t="shared" si="335"/>
        <v>2.3023604812266876</v>
      </c>
      <c r="O891" s="16">
        <f t="shared" si="336"/>
        <v>3.0601651677404362E-3</v>
      </c>
      <c r="P891" s="16">
        <f t="shared" si="337"/>
        <v>2.3604812266877495E-3</v>
      </c>
      <c r="Q891" s="16">
        <f t="shared" si="348"/>
        <v>1677</v>
      </c>
      <c r="R891" s="16">
        <f t="shared" si="349"/>
        <v>1841</v>
      </c>
      <c r="S891" s="17">
        <f t="shared" si="338"/>
        <v>2.0983010893148051</v>
      </c>
      <c r="T891" s="17">
        <f t="shared" si="339"/>
        <v>2.3035016728852455</v>
      </c>
      <c r="U891" s="16">
        <f t="shared" si="340"/>
        <v>1.6989106851950098E-3</v>
      </c>
      <c r="V891" s="16">
        <f t="shared" si="341"/>
        <v>3.5016728852457213E-3</v>
      </c>
      <c r="W891" s="16">
        <f t="shared" si="326"/>
        <v>2.2020428348128746E-3</v>
      </c>
      <c r="X891" s="16">
        <f t="shared" si="327"/>
        <v>1.027936496558357E-4</v>
      </c>
      <c r="Y891" s="17">
        <f t="shared" si="342"/>
        <v>2.099249185157039</v>
      </c>
      <c r="Z891" s="17">
        <f t="shared" si="343"/>
        <v>2.3048364844687104</v>
      </c>
      <c r="AA891" s="16">
        <f t="shared" si="344"/>
        <v>7.5081484296113388E-4</v>
      </c>
      <c r="AB891" s="16">
        <f t="shared" si="345"/>
        <v>4.8364844687105446E-3</v>
      </c>
      <c r="AC891" s="16">
        <f t="shared" si="328"/>
        <v>164.19752329373355</v>
      </c>
      <c r="AD891" s="17">
        <f t="shared" si="329"/>
        <v>2.0999450724470154</v>
      </c>
      <c r="AE891" s="17">
        <f t="shared" si="330"/>
        <v>2.3053918142352821</v>
      </c>
      <c r="AF891" s="16">
        <f t="shared" si="346"/>
        <v>5.4927552984640471E-5</v>
      </c>
      <c r="AG891" s="16">
        <f t="shared" si="347"/>
        <v>5.3918142352822329E-3</v>
      </c>
    </row>
    <row r="892" spans="1:33" x14ac:dyDescent="0.25">
      <c r="A892" s="11" t="s">
        <v>40</v>
      </c>
      <c r="B892" s="12">
        <v>83927</v>
      </c>
      <c r="C892" s="11">
        <v>1</v>
      </c>
      <c r="D892" s="27">
        <v>0.9</v>
      </c>
      <c r="E892" s="27">
        <v>1.3</v>
      </c>
      <c r="F892" s="11">
        <v>2000</v>
      </c>
      <c r="G892" s="11" t="s">
        <v>7</v>
      </c>
      <c r="H892" s="14" t="str">
        <f>VLOOKUP(A892,'Data Key'!$A$1:$B$500,2,FALSE)</f>
        <v>Wyoming</v>
      </c>
      <c r="I892" s="14" t="str">
        <f t="shared" si="331"/>
        <v>WY-Wyoming</v>
      </c>
      <c r="J892" s="15">
        <f t="shared" si="332"/>
        <v>84</v>
      </c>
      <c r="K892" s="15">
        <f t="shared" si="333"/>
        <v>83843</v>
      </c>
      <c r="L892" s="16">
        <f t="shared" si="325"/>
        <v>2.1392847225577911E-4</v>
      </c>
      <c r="M892" s="17">
        <f t="shared" si="334"/>
        <v>0.78694133126394639</v>
      </c>
      <c r="N892" s="17">
        <f t="shared" si="335"/>
        <v>1.2147982757755047</v>
      </c>
      <c r="O892" s="16">
        <f t="shared" si="336"/>
        <v>0.11305866873605364</v>
      </c>
      <c r="P892" s="16">
        <f t="shared" si="337"/>
        <v>8.5201724224495345E-2</v>
      </c>
      <c r="Q892" s="16">
        <f t="shared" si="348"/>
        <v>66</v>
      </c>
      <c r="R892" s="16">
        <f t="shared" si="349"/>
        <v>102</v>
      </c>
      <c r="S892" s="17">
        <f t="shared" si="338"/>
        <v>0.78639770276549859</v>
      </c>
      <c r="T892" s="17">
        <f t="shared" si="339"/>
        <v>1.2153419042739524</v>
      </c>
      <c r="U892" s="16">
        <f t="shared" si="340"/>
        <v>0.11360229723450144</v>
      </c>
      <c r="V892" s="16">
        <f t="shared" si="341"/>
        <v>8.4658095726047655E-2</v>
      </c>
      <c r="W892" s="16">
        <f t="shared" si="326"/>
        <v>1.0237086620000428E-3</v>
      </c>
      <c r="X892" s="16">
        <f t="shared" si="327"/>
        <v>2.1755014442559686E-4</v>
      </c>
      <c r="Y892" s="17">
        <f t="shared" si="342"/>
        <v>0.8061585175744459</v>
      </c>
      <c r="Z892" s="17">
        <f t="shared" si="343"/>
        <v>1.2412588064256396</v>
      </c>
      <c r="AA892" s="16">
        <f t="shared" si="344"/>
        <v>9.3841482425554124E-2</v>
      </c>
      <c r="AB892" s="16">
        <f t="shared" si="345"/>
        <v>5.8741193574360473E-2</v>
      </c>
      <c r="AC892" s="16">
        <f t="shared" si="328"/>
        <v>36.007326095763389</v>
      </c>
      <c r="AD892" s="17">
        <f t="shared" si="329"/>
        <v>0.81516001952670869</v>
      </c>
      <c r="AE892" s="17">
        <f t="shared" si="330"/>
        <v>1.2441718758349742</v>
      </c>
      <c r="AF892" s="16">
        <f t="shared" si="346"/>
        <v>8.4839980473291332E-2</v>
      </c>
      <c r="AG892" s="16">
        <f t="shared" si="347"/>
        <v>5.5828124165025805E-2</v>
      </c>
    </row>
    <row r="893" spans="1:33" x14ac:dyDescent="0.25">
      <c r="A893" s="11" t="s">
        <v>17</v>
      </c>
      <c r="B893" s="12">
        <v>671201</v>
      </c>
      <c r="C893" s="11">
        <v>1.3</v>
      </c>
      <c r="D893" s="27">
        <v>1.2</v>
      </c>
      <c r="E893" s="27">
        <v>1.3</v>
      </c>
      <c r="F893" s="11">
        <v>2001</v>
      </c>
      <c r="G893" s="11" t="s">
        <v>7</v>
      </c>
      <c r="H893" s="14" t="str">
        <f>VLOOKUP(A893,'Data Key'!$A$1:$B$500,2,FALSE)</f>
        <v>Alabama</v>
      </c>
      <c r="I893" s="14" t="str">
        <f t="shared" si="331"/>
        <v>AL-Alabama</v>
      </c>
      <c r="J893" s="15">
        <f t="shared" si="332"/>
        <v>873</v>
      </c>
      <c r="K893" s="15">
        <f t="shared" si="333"/>
        <v>670328</v>
      </c>
      <c r="L893" s="16">
        <f t="shared" si="325"/>
        <v>8.6222378869070952E-5</v>
      </c>
      <c r="M893" s="17">
        <f t="shared" si="334"/>
        <v>1.2144312256398613</v>
      </c>
      <c r="N893" s="17">
        <f t="shared" si="335"/>
        <v>1.3868759833780036</v>
      </c>
      <c r="O893" s="16">
        <f t="shared" si="336"/>
        <v>1.4431225639861323E-2</v>
      </c>
      <c r="P893" s="16">
        <f t="shared" si="337"/>
        <v>8.6875983378003507E-2</v>
      </c>
      <c r="Q893" s="16">
        <f t="shared" si="348"/>
        <v>815</v>
      </c>
      <c r="R893" s="16">
        <f t="shared" si="349"/>
        <v>931</v>
      </c>
      <c r="S893" s="17">
        <f t="shared" si="338"/>
        <v>1.2142413375427032</v>
      </c>
      <c r="T893" s="17">
        <f t="shared" si="339"/>
        <v>1.3870658714751616</v>
      </c>
      <c r="U893" s="16">
        <f t="shared" si="340"/>
        <v>1.4241337542703292E-2</v>
      </c>
      <c r="V893" s="16">
        <f t="shared" si="341"/>
        <v>8.7065871475161538E-2</v>
      </c>
      <c r="W893" s="16">
        <f t="shared" si="326"/>
        <v>1.3035077749271936E-3</v>
      </c>
      <c r="X893" s="16">
        <f t="shared" si="327"/>
        <v>8.6363735422402744E-5</v>
      </c>
      <c r="Y893" s="17">
        <f t="shared" si="342"/>
        <v>1.2171440395047908</v>
      </c>
      <c r="Z893" s="17">
        <f t="shared" si="343"/>
        <v>1.3898715103495964</v>
      </c>
      <c r="AA893" s="16">
        <f t="shared" si="344"/>
        <v>1.714403950479082E-2</v>
      </c>
      <c r="AB893" s="16">
        <f t="shared" si="345"/>
        <v>8.9871510349596395E-2</v>
      </c>
      <c r="AC893" s="16">
        <f t="shared" si="328"/>
        <v>115.77573414080119</v>
      </c>
      <c r="AD893" s="17">
        <f t="shared" si="329"/>
        <v>1.2180079937491082</v>
      </c>
      <c r="AE893" s="17">
        <f t="shared" si="330"/>
        <v>1.3904974142502624</v>
      </c>
      <c r="AF893" s="16">
        <f t="shared" si="346"/>
        <v>1.800799374910822E-2</v>
      </c>
      <c r="AG893" s="16">
        <f t="shared" si="347"/>
        <v>9.0497414250262365E-2</v>
      </c>
    </row>
    <row r="894" spans="1:33" x14ac:dyDescent="0.25">
      <c r="A894" s="11" t="s">
        <v>41</v>
      </c>
      <c r="B894" s="12">
        <v>123001</v>
      </c>
      <c r="C894" s="11">
        <v>1.8</v>
      </c>
      <c r="D894" s="27">
        <v>1.6</v>
      </c>
      <c r="E894" s="27">
        <v>2</v>
      </c>
      <c r="F894" s="11">
        <v>2001</v>
      </c>
      <c r="G894" s="11" t="s">
        <v>7</v>
      </c>
      <c r="H894" s="14" t="str">
        <f>VLOOKUP(A894,'Data Key'!$A$1:$B$500,2,FALSE)</f>
        <v>Alaska</v>
      </c>
      <c r="I894" s="14" t="str">
        <f t="shared" si="331"/>
        <v>AK-Alaska</v>
      </c>
      <c r="J894" s="15">
        <f t="shared" si="332"/>
        <v>221</v>
      </c>
      <c r="K894" s="15">
        <f t="shared" si="333"/>
        <v>122780</v>
      </c>
      <c r="L894" s="16">
        <f t="shared" si="325"/>
        <v>2.3667101807925916E-4</v>
      </c>
      <c r="M894" s="17">
        <f t="shared" si="334"/>
        <v>1.5600623418121238</v>
      </c>
      <c r="N894" s="17">
        <f t="shared" si="335"/>
        <v>2.0334043779706423</v>
      </c>
      <c r="O894" s="16">
        <f t="shared" si="336"/>
        <v>3.9937658187876313E-2</v>
      </c>
      <c r="P894" s="16">
        <f t="shared" si="337"/>
        <v>3.3404377970642329E-2</v>
      </c>
      <c r="Q894" s="16">
        <f t="shared" si="348"/>
        <v>193</v>
      </c>
      <c r="R894" s="16">
        <f t="shared" si="349"/>
        <v>251</v>
      </c>
      <c r="S894" s="17">
        <f t="shared" si="338"/>
        <v>1.5690929342037869</v>
      </c>
      <c r="T894" s="17">
        <f t="shared" si="339"/>
        <v>2.040633815985236</v>
      </c>
      <c r="U894" s="16">
        <f t="shared" si="340"/>
        <v>3.0907065796213162E-2</v>
      </c>
      <c r="V894" s="16">
        <f t="shared" si="341"/>
        <v>4.0633815985235966E-2</v>
      </c>
      <c r="W894" s="16">
        <f t="shared" si="326"/>
        <v>1.8122923192822132E-3</v>
      </c>
      <c r="X894" s="16">
        <f t="shared" si="327"/>
        <v>2.3819664664063539E-4</v>
      </c>
      <c r="Y894" s="17">
        <f t="shared" si="342"/>
        <v>1.5740956726415778</v>
      </c>
      <c r="Z894" s="17">
        <f t="shared" si="343"/>
        <v>2.0504889659228489</v>
      </c>
      <c r="AA894" s="16">
        <f t="shared" si="344"/>
        <v>2.5904327358422297E-2</v>
      </c>
      <c r="AB894" s="16">
        <f t="shared" si="345"/>
        <v>5.0488965922848905E-2</v>
      </c>
      <c r="AC894" s="16">
        <f t="shared" si="328"/>
        <v>58.282498458319814</v>
      </c>
      <c r="AD894" s="17">
        <f t="shared" si="329"/>
        <v>1.5794457996698255</v>
      </c>
      <c r="AE894" s="17">
        <f t="shared" si="330"/>
        <v>2.0532686001961893</v>
      </c>
      <c r="AF894" s="16">
        <f t="shared" si="346"/>
        <v>2.0554200330174632E-2</v>
      </c>
      <c r="AG894" s="16">
        <f t="shared" si="347"/>
        <v>5.3268600196189286E-2</v>
      </c>
    </row>
    <row r="895" spans="1:33" x14ac:dyDescent="0.25">
      <c r="A895" s="11" t="s">
        <v>11</v>
      </c>
      <c r="B895" s="12">
        <v>835126</v>
      </c>
      <c r="C895" s="11">
        <v>1.5</v>
      </c>
      <c r="D895" s="27">
        <v>1.4</v>
      </c>
      <c r="E895" s="27">
        <v>1.6</v>
      </c>
      <c r="F895" s="11">
        <v>2001</v>
      </c>
      <c r="G895" s="11" t="s">
        <v>7</v>
      </c>
      <c r="H895" s="14" t="str">
        <f>VLOOKUP(A895,'Data Key'!$A$1:$B$500,2,FALSE)</f>
        <v>Arizona</v>
      </c>
      <c r="I895" s="14" t="str">
        <f t="shared" si="331"/>
        <v>AZ-Arizona</v>
      </c>
      <c r="J895" s="15">
        <f t="shared" si="332"/>
        <v>1253</v>
      </c>
      <c r="K895" s="15">
        <f t="shared" si="333"/>
        <v>833873</v>
      </c>
      <c r="L895" s="16">
        <f t="shared" si="325"/>
        <v>8.3012897978607973E-5</v>
      </c>
      <c r="M895" s="17">
        <f t="shared" si="334"/>
        <v>1.417359500916888</v>
      </c>
      <c r="N895" s="17">
        <f t="shared" si="335"/>
        <v>1.5833852968741042</v>
      </c>
      <c r="O895" s="16">
        <f t="shared" si="336"/>
        <v>1.7359500916888093E-2</v>
      </c>
      <c r="P895" s="16">
        <f t="shared" si="337"/>
        <v>1.6614703125895858E-2</v>
      </c>
      <c r="Q895" s="16">
        <f t="shared" si="348"/>
        <v>1184</v>
      </c>
      <c r="R895" s="16">
        <f t="shared" si="349"/>
        <v>1322</v>
      </c>
      <c r="S895" s="17">
        <f t="shared" si="338"/>
        <v>1.4177501359076354</v>
      </c>
      <c r="T895" s="17">
        <f t="shared" si="339"/>
        <v>1.5829946618833566</v>
      </c>
      <c r="U895" s="16">
        <f t="shared" si="340"/>
        <v>1.7750135907635523E-2</v>
      </c>
      <c r="V895" s="16">
        <f t="shared" si="341"/>
        <v>1.7005338116643509E-2</v>
      </c>
      <c r="W895" s="16">
        <f t="shared" si="326"/>
        <v>1.5026654145398849E-3</v>
      </c>
      <c r="X895" s="16">
        <f t="shared" si="327"/>
        <v>8.3107660431389849E-5</v>
      </c>
      <c r="Y895" s="17">
        <f t="shared" si="342"/>
        <v>1.4195577541084949</v>
      </c>
      <c r="Z895" s="17">
        <f t="shared" si="343"/>
        <v>1.5857730749712748</v>
      </c>
      <c r="AA895" s="16">
        <f t="shared" si="344"/>
        <v>1.9557754108495029E-2</v>
      </c>
      <c r="AB895" s="16">
        <f t="shared" si="345"/>
        <v>1.4226925028725246E-2</v>
      </c>
      <c r="AC895" s="16">
        <f t="shared" si="328"/>
        <v>138.67804905632391</v>
      </c>
      <c r="AD895" s="17">
        <f t="shared" si="329"/>
        <v>1.4202362866237843</v>
      </c>
      <c r="AE895" s="17">
        <f t="shared" si="330"/>
        <v>1.5862919610493063</v>
      </c>
      <c r="AF895" s="16">
        <f t="shared" si="346"/>
        <v>2.0236286623784405E-2</v>
      </c>
      <c r="AG895" s="16">
        <f t="shared" si="347"/>
        <v>1.3708038950693835E-2</v>
      </c>
    </row>
    <row r="896" spans="1:33" x14ac:dyDescent="0.25">
      <c r="A896" s="11" t="s">
        <v>18</v>
      </c>
      <c r="B896" s="12">
        <v>411655</v>
      </c>
      <c r="C896" s="11">
        <v>1.8</v>
      </c>
      <c r="D896" s="27">
        <v>1.7</v>
      </c>
      <c r="E896" s="27">
        <v>2</v>
      </c>
      <c r="F896" s="11">
        <v>2001</v>
      </c>
      <c r="G896" s="11" t="s">
        <v>7</v>
      </c>
      <c r="H896" s="14" t="str">
        <f>VLOOKUP(A896,'Data Key'!$A$1:$B$500,2,FALSE)</f>
        <v>Arkansas</v>
      </c>
      <c r="I896" s="14" t="str">
        <f t="shared" si="331"/>
        <v>AR-Arkansas</v>
      </c>
      <c r="J896" s="15">
        <f t="shared" si="332"/>
        <v>741</v>
      </c>
      <c r="K896" s="15">
        <f t="shared" si="333"/>
        <v>410914</v>
      </c>
      <c r="L896" s="16">
        <f t="shared" si="325"/>
        <v>1.2948890904498128E-4</v>
      </c>
      <c r="M896" s="17">
        <f t="shared" si="334"/>
        <v>1.6705621045464969</v>
      </c>
      <c r="N896" s="17">
        <f t="shared" si="335"/>
        <v>1.9295399226364596</v>
      </c>
      <c r="O896" s="16">
        <f t="shared" si="336"/>
        <v>2.943789545350306E-2</v>
      </c>
      <c r="P896" s="16">
        <f t="shared" si="337"/>
        <v>7.046007736354043E-2</v>
      </c>
      <c r="Q896" s="16">
        <f t="shared" si="348"/>
        <v>688</v>
      </c>
      <c r="R896" s="16">
        <f t="shared" si="349"/>
        <v>795</v>
      </c>
      <c r="S896" s="17">
        <f t="shared" si="338"/>
        <v>1.6713024255748139</v>
      </c>
      <c r="T896" s="17">
        <f t="shared" si="339"/>
        <v>1.9312288202499666</v>
      </c>
      <c r="U896" s="16">
        <f t="shared" si="340"/>
        <v>2.8697574425186057E-2</v>
      </c>
      <c r="V896" s="16">
        <f t="shared" si="341"/>
        <v>6.877117975003344E-2</v>
      </c>
      <c r="W896" s="16">
        <f t="shared" si="326"/>
        <v>1.8047000442833032E-3</v>
      </c>
      <c r="X896" s="16">
        <f t="shared" si="327"/>
        <v>1.2973843282662451E-4</v>
      </c>
      <c r="Y896" s="17">
        <f t="shared" si="342"/>
        <v>1.6749616114566788</v>
      </c>
      <c r="Z896" s="17">
        <f t="shared" si="343"/>
        <v>1.9344384771099277</v>
      </c>
      <c r="AA896" s="16">
        <f t="shared" si="344"/>
        <v>2.5038388543321188E-2</v>
      </c>
      <c r="AB896" s="16">
        <f t="shared" si="345"/>
        <v>6.5561522890072332E-2</v>
      </c>
      <c r="AC896" s="16">
        <f t="shared" si="328"/>
        <v>106.64281481083248</v>
      </c>
      <c r="AD896" s="17">
        <f t="shared" si="329"/>
        <v>1.6763864941158155</v>
      </c>
      <c r="AE896" s="17">
        <f t="shared" si="330"/>
        <v>1.9354427904239815</v>
      </c>
      <c r="AF896" s="16">
        <f t="shared" si="346"/>
        <v>2.3613505884184427E-2</v>
      </c>
      <c r="AG896" s="16">
        <f t="shared" si="347"/>
        <v>6.4557209576018515E-2</v>
      </c>
    </row>
    <row r="897" spans="1:33" x14ac:dyDescent="0.25">
      <c r="A897" s="11" t="s">
        <v>42</v>
      </c>
      <c r="B897" s="12">
        <v>5617138</v>
      </c>
      <c r="C897" s="11">
        <v>2.2000000000000002</v>
      </c>
      <c r="D897" s="27">
        <v>2.2000000000000002</v>
      </c>
      <c r="E897" s="27">
        <v>2.2999999999999998</v>
      </c>
      <c r="F897" s="11">
        <v>2001</v>
      </c>
      <c r="G897" s="11" t="s">
        <v>7</v>
      </c>
      <c r="H897" s="14" t="str">
        <f>VLOOKUP(A897,'Data Key'!$A$1:$B$500,2,FALSE)</f>
        <v>California</v>
      </c>
      <c r="I897" s="14" t="str">
        <f t="shared" si="331"/>
        <v>CA-California</v>
      </c>
      <c r="J897" s="15">
        <f t="shared" si="332"/>
        <v>12358</v>
      </c>
      <c r="K897" s="15">
        <f t="shared" si="333"/>
        <v>5604780</v>
      </c>
      <c r="L897" s="16">
        <f t="shared" si="325"/>
        <v>3.8746174599243807E-5</v>
      </c>
      <c r="M897" s="17">
        <f t="shared" si="334"/>
        <v>2.1613065924860582</v>
      </c>
      <c r="N897" s="17">
        <f t="shared" si="335"/>
        <v>2.238798941684546</v>
      </c>
      <c r="O897" s="16">
        <f t="shared" si="336"/>
        <v>3.8693407513942013E-2</v>
      </c>
      <c r="P897" s="16">
        <f t="shared" si="337"/>
        <v>6.120105831545386E-2</v>
      </c>
      <c r="Q897" s="16">
        <f t="shared" si="348"/>
        <v>12141</v>
      </c>
      <c r="R897" s="16">
        <f t="shared" si="349"/>
        <v>12576</v>
      </c>
      <c r="S897" s="17">
        <f t="shared" si="338"/>
        <v>2.1614209941076754</v>
      </c>
      <c r="T897" s="17">
        <f t="shared" si="339"/>
        <v>2.2388625666665125</v>
      </c>
      <c r="U897" s="16">
        <f t="shared" si="340"/>
        <v>3.8579005892324769E-2</v>
      </c>
      <c r="V897" s="16">
        <f t="shared" si="341"/>
        <v>6.1137433333487312E-2</v>
      </c>
      <c r="W897" s="16">
        <f t="shared" si="326"/>
        <v>2.2003932032096177E-3</v>
      </c>
      <c r="X897" s="16">
        <f t="shared" si="327"/>
        <v>3.8750647857985561E-5</v>
      </c>
      <c r="Y897" s="17">
        <f t="shared" si="342"/>
        <v>2.1616425553516319</v>
      </c>
      <c r="Z897" s="17">
        <f t="shared" si="343"/>
        <v>2.2391438510676034</v>
      </c>
      <c r="AA897" s="16">
        <f t="shared" si="344"/>
        <v>3.8357444648368322E-2</v>
      </c>
      <c r="AB897" s="16">
        <f t="shared" si="345"/>
        <v>6.0856148932396437E-2</v>
      </c>
      <c r="AC897" s="16">
        <f t="shared" si="328"/>
        <v>435.293383724607</v>
      </c>
      <c r="AD897" s="17">
        <f t="shared" si="329"/>
        <v>2.1617353416153828</v>
      </c>
      <c r="AE897" s="17">
        <f t="shared" si="330"/>
        <v>2.2392290912856878</v>
      </c>
      <c r="AF897" s="16">
        <f t="shared" si="346"/>
        <v>3.8264658384617345E-2</v>
      </c>
      <c r="AG897" s="16">
        <f t="shared" si="347"/>
        <v>6.0770908714312011E-2</v>
      </c>
    </row>
    <row r="898" spans="1:33" x14ac:dyDescent="0.25">
      <c r="A898" s="11" t="s">
        <v>19</v>
      </c>
      <c r="B898" s="12">
        <v>669550</v>
      </c>
      <c r="C898" s="11">
        <v>0.8</v>
      </c>
      <c r="D898" s="27">
        <v>0.7</v>
      </c>
      <c r="E898" s="27">
        <v>0.8</v>
      </c>
      <c r="F898" s="11">
        <v>2001</v>
      </c>
      <c r="G898" s="11" t="s">
        <v>7</v>
      </c>
      <c r="H898" s="14" t="str">
        <f>VLOOKUP(A898,'Data Key'!$A$1:$B$500,2,FALSE)</f>
        <v>Colorado</v>
      </c>
      <c r="I898" s="14" t="str">
        <f t="shared" si="331"/>
        <v>CO-Colorado</v>
      </c>
      <c r="J898" s="15">
        <f t="shared" si="332"/>
        <v>536</v>
      </c>
      <c r="K898" s="15">
        <f t="shared" si="333"/>
        <v>669014</v>
      </c>
      <c r="L898" s="16">
        <f t="shared" si="325"/>
        <v>6.7744425997591837E-5</v>
      </c>
      <c r="M898" s="17">
        <f t="shared" si="334"/>
        <v>0.73279324855994687</v>
      </c>
      <c r="N898" s="17">
        <f t="shared" si="335"/>
        <v>0.86828210055513044</v>
      </c>
      <c r="O898" s="16">
        <f t="shared" si="336"/>
        <v>3.2793248559946919E-2</v>
      </c>
      <c r="P898" s="16">
        <f t="shared" si="337"/>
        <v>6.8282100555130398E-2</v>
      </c>
      <c r="Q898" s="16">
        <f t="shared" si="348"/>
        <v>491</v>
      </c>
      <c r="R898" s="16">
        <f t="shared" si="349"/>
        <v>581</v>
      </c>
      <c r="S898" s="17">
        <f t="shared" si="338"/>
        <v>0.73332835486520798</v>
      </c>
      <c r="T898" s="17">
        <f t="shared" si="339"/>
        <v>0.86774699424986934</v>
      </c>
      <c r="U898" s="16">
        <f t="shared" si="340"/>
        <v>3.3328354865208021E-2</v>
      </c>
      <c r="V898" s="16">
        <f t="shared" si="341"/>
        <v>6.7746994249869297E-2</v>
      </c>
      <c r="W898" s="16">
        <f t="shared" si="326"/>
        <v>8.0340175218519849E-4</v>
      </c>
      <c r="X898" s="16">
        <f t="shared" si="327"/>
        <v>6.7925618172414093E-5</v>
      </c>
      <c r="Y898" s="17">
        <f t="shared" si="342"/>
        <v>0.73547613401278433</v>
      </c>
      <c r="Z898" s="17">
        <f t="shared" si="343"/>
        <v>0.87132737035761265</v>
      </c>
      <c r="AA898" s="16">
        <f t="shared" si="344"/>
        <v>3.5476134012784377E-2</v>
      </c>
      <c r="AB898" s="16">
        <f t="shared" si="345"/>
        <v>7.1327370357612607E-2</v>
      </c>
      <c r="AC898" s="16">
        <f t="shared" si="328"/>
        <v>90.755609173684149</v>
      </c>
      <c r="AD898" s="17">
        <f t="shared" si="329"/>
        <v>0.73637532083941948</v>
      </c>
      <c r="AE898" s="17">
        <f t="shared" si="330"/>
        <v>0.87192171539963337</v>
      </c>
      <c r="AF898" s="16">
        <f t="shared" si="346"/>
        <v>3.6375320839419523E-2</v>
      </c>
      <c r="AG898" s="16">
        <f t="shared" si="347"/>
        <v>7.1921715399633324E-2</v>
      </c>
    </row>
    <row r="899" spans="1:33" x14ac:dyDescent="0.25">
      <c r="A899" s="11" t="s">
        <v>31</v>
      </c>
      <c r="B899" s="12">
        <v>517272</v>
      </c>
      <c r="C899" s="11">
        <v>2.7</v>
      </c>
      <c r="D899" s="27">
        <v>2.5</v>
      </c>
      <c r="E899" s="27">
        <v>2.8</v>
      </c>
      <c r="F899" s="11">
        <v>2001</v>
      </c>
      <c r="G899" s="11" t="s">
        <v>7</v>
      </c>
      <c r="H899" s="14" t="str">
        <f>VLOOKUP(A899,'Data Key'!$A$1:$B$500,2,FALSE)</f>
        <v>Connecticut</v>
      </c>
      <c r="I899" s="14" t="str">
        <f t="shared" si="331"/>
        <v>CT-Connecticut</v>
      </c>
      <c r="J899" s="15">
        <f t="shared" si="332"/>
        <v>1397</v>
      </c>
      <c r="K899" s="15">
        <f t="shared" si="333"/>
        <v>515875</v>
      </c>
      <c r="L899" s="16">
        <f t="shared" ref="L899:L962" si="350">_xlfn.NORM.S.INV(0.975)*SQRT(J899/B899*(1-J899/B899)/B899)</f>
        <v>1.4142952379681031E-4</v>
      </c>
      <c r="M899" s="17">
        <f t="shared" si="334"/>
        <v>2.5592772610281949</v>
      </c>
      <c r="N899" s="17">
        <f t="shared" si="335"/>
        <v>2.8421363086218157</v>
      </c>
      <c r="O899" s="16">
        <f t="shared" si="336"/>
        <v>5.9277261028194861E-2</v>
      </c>
      <c r="P899" s="16">
        <f t="shared" si="337"/>
        <v>4.2136308621815832E-2</v>
      </c>
      <c r="Q899" s="16">
        <f t="shared" si="348"/>
        <v>1324</v>
      </c>
      <c r="R899" s="16">
        <f t="shared" si="349"/>
        <v>1470</v>
      </c>
      <c r="S899" s="17">
        <f t="shared" si="338"/>
        <v>2.5595818060904127</v>
      </c>
      <c r="T899" s="17">
        <f t="shared" si="339"/>
        <v>2.8418317635595973</v>
      </c>
      <c r="U899" s="16">
        <f t="shared" si="340"/>
        <v>5.9581806090412748E-2</v>
      </c>
      <c r="V899" s="16">
        <f t="shared" si="341"/>
        <v>4.1831763559597501E-2</v>
      </c>
      <c r="W899" s="16">
        <f t="shared" ref="W899:W962" si="351">((J899/B899)+_xlfn.NORM.S.INV(0.975)^2/(2*B899))/(1+_xlfn.NORM.S.INV(0.975)^2/B899)</f>
        <v>2.7043998912941931E-3</v>
      </c>
      <c r="X899" s="16">
        <f t="shared" ref="X899:X962" si="352">_xlfn.NORM.S.INV(0.975)*SQRT(W899*(1-W899)/B899+(_xlfn.NORM.S.INV(0.975)^2/(4*B899^2)))/(1+_xlfn.NORM.S.INV(0.975)^2/B899)</f>
        <v>1.4157357966809915E-4</v>
      </c>
      <c r="Y899" s="17">
        <f t="shared" si="342"/>
        <v>2.5628263116260941</v>
      </c>
      <c r="Z899" s="17">
        <f t="shared" si="343"/>
        <v>2.8459734709622921</v>
      </c>
      <c r="AA899" s="16">
        <f t="shared" si="344"/>
        <v>6.2826311626094089E-2</v>
      </c>
      <c r="AB899" s="16">
        <f t="shared" si="345"/>
        <v>4.5973470962292318E-2</v>
      </c>
      <c r="AC899" s="16">
        <f t="shared" ref="AC899:AC962" si="353">_xlfn.NORM.S.INV(0.975)*SQRT(_xlfn.NORM.S.INV(0.975)^2-1/B899+4*B899*(J899/B899)*(1-(J899/B899))+(4*(J899/B899)-2))</f>
        <v>146.33937851262289</v>
      </c>
      <c r="AD899" s="17">
        <f t="shared" ref="AD899:AD962" si="354">1000*(2*B899*(J899/B899)+_xlfn.NORM.S.INV(0.975)^2+1-AC899)/(2*B899+2*_xlfn.NORM.S.INV(0.975)^2)</f>
        <v>2.5639145188256696</v>
      </c>
      <c r="AE899" s="17">
        <f t="shared" ref="AE899:AE962" si="355">1000*(2*B899*(J899/B899)+_xlfn.NORM.S.INV(0.975)^2+1+AC899)/(2*B899+2*_xlfn.NORM.S.INV(0.975)^2)</f>
        <v>2.8468184682927795</v>
      </c>
      <c r="AF899" s="16">
        <f t="shared" si="346"/>
        <v>6.3914518825669564E-2</v>
      </c>
      <c r="AG899" s="16">
        <f t="shared" si="347"/>
        <v>4.6818468292779691E-2</v>
      </c>
    </row>
    <row r="900" spans="1:33" x14ac:dyDescent="0.25">
      <c r="A900" s="11" t="s">
        <v>43</v>
      </c>
      <c r="B900" s="12">
        <v>107316</v>
      </c>
      <c r="C900" s="11">
        <v>2.4</v>
      </c>
      <c r="D900" s="27">
        <v>2.1</v>
      </c>
      <c r="E900" s="27">
        <v>2.7</v>
      </c>
      <c r="F900" s="11">
        <v>2001</v>
      </c>
      <c r="G900" s="11" t="s">
        <v>7</v>
      </c>
      <c r="H900" s="14" t="str">
        <f>VLOOKUP(A900,'Data Key'!$A$1:$B$500,2,FALSE)</f>
        <v>Delaware</v>
      </c>
      <c r="I900" s="14" t="str">
        <f t="shared" ref="I900:I963" si="356">CONCATENATE(A900,"-",H900)</f>
        <v>DE-Delaware</v>
      </c>
      <c r="J900" s="15">
        <f t="shared" ref="J900:J963" si="357">ROUND(B900*C900/1000,0)</f>
        <v>258</v>
      </c>
      <c r="K900" s="15">
        <f t="shared" ref="K900:K963" si="358">B900-J900</f>
        <v>107058</v>
      </c>
      <c r="L900" s="16">
        <f t="shared" si="350"/>
        <v>2.9300213960380947E-4</v>
      </c>
      <c r="M900" s="17">
        <f t="shared" ref="M900:M963" si="359">1000*(J900/B900-L900)</f>
        <v>2.1111128106366022</v>
      </c>
      <c r="N900" s="17">
        <f t="shared" ref="N900:N963" si="360">1000*(J900/B900+L900)</f>
        <v>2.6971170898442214</v>
      </c>
      <c r="O900" s="16">
        <f t="shared" ref="O900:O963" si="361">ABS($D900-M900)</f>
        <v>1.1112810636602077E-2</v>
      </c>
      <c r="P900" s="16">
        <f t="shared" ref="P900:P963" si="362">ABS($E900-N900)</f>
        <v>2.8829101557787951E-3</v>
      </c>
      <c r="Q900" s="16">
        <f t="shared" si="348"/>
        <v>227</v>
      </c>
      <c r="R900" s="16">
        <f t="shared" si="349"/>
        <v>289</v>
      </c>
      <c r="S900" s="17">
        <f t="shared" ref="S900:S963" si="363">1000*Q900/B900</f>
        <v>2.1152484252115249</v>
      </c>
      <c r="T900" s="17">
        <f t="shared" ref="T900:T963" si="364">1000*R900/B900</f>
        <v>2.6929814752692982</v>
      </c>
      <c r="U900" s="16">
        <f t="shared" ref="U900:U963" si="365">ABS($D900-S900)</f>
        <v>1.5248425211524808E-2</v>
      </c>
      <c r="V900" s="16">
        <f t="shared" ref="V900:V963" si="366">ABS($E900-T900)</f>
        <v>7.0185247307019694E-3</v>
      </c>
      <c r="W900" s="16">
        <f t="shared" si="351"/>
        <v>2.4219261403780616E-3</v>
      </c>
      <c r="X900" s="16">
        <f t="shared" si="352"/>
        <v>2.9461646638144972E-4</v>
      </c>
      <c r="Y900" s="17">
        <f t="shared" ref="Y900:Y963" si="367">1000*(W900-X900)</f>
        <v>2.1273096739966117</v>
      </c>
      <c r="Z900" s="17">
        <f t="shared" ref="Z900:Z963" si="368">1000*(W900+X900)</f>
        <v>2.7165426067595111</v>
      </c>
      <c r="AA900" s="16">
        <f t="shared" ref="AA900:AA963" si="369">ABS($D900-Y900)</f>
        <v>2.7309673996611661E-2</v>
      </c>
      <c r="AB900" s="16">
        <f t="shared" ref="AB900:AB963" si="370">ABS($E900-Z900)</f>
        <v>1.6542606759510914E-2</v>
      </c>
      <c r="AC900" s="16">
        <f t="shared" si="353"/>
        <v>62.944145543238733</v>
      </c>
      <c r="AD900" s="17">
        <f t="shared" si="354"/>
        <v>2.1333301794577917</v>
      </c>
      <c r="AE900" s="17">
        <f t="shared" si="355"/>
        <v>2.7198400427563767</v>
      </c>
      <c r="AF900" s="16">
        <f t="shared" ref="AF900:AF963" si="371">ABS($D900-AD900)</f>
        <v>3.3330179457791598E-2</v>
      </c>
      <c r="AG900" s="16">
        <f t="shared" ref="AG900:AG963" si="372">ABS($E900-AE900)</f>
        <v>1.9840042756376519E-2</v>
      </c>
    </row>
    <row r="901" spans="1:33" x14ac:dyDescent="0.25">
      <c r="A901" s="11" t="s">
        <v>58</v>
      </c>
      <c r="B901" s="12">
        <v>54822</v>
      </c>
      <c r="C901" s="11">
        <v>2.5</v>
      </c>
      <c r="D901" s="27">
        <v>2.1</v>
      </c>
      <c r="E901" s="27">
        <v>2.9</v>
      </c>
      <c r="F901" s="11">
        <v>2001</v>
      </c>
      <c r="G901" s="11" t="s">
        <v>7</v>
      </c>
      <c r="H901" s="14" t="str">
        <f>VLOOKUP(A901,'Data Key'!$A$1:$B$500,2,FALSE)</f>
        <v>District of Columbia</v>
      </c>
      <c r="I901" s="14" t="str">
        <f t="shared" si="356"/>
        <v>DC-District of Columbia</v>
      </c>
      <c r="J901" s="15">
        <f t="shared" si="357"/>
        <v>137</v>
      </c>
      <c r="K901" s="15">
        <f t="shared" si="358"/>
        <v>54685</v>
      </c>
      <c r="L901" s="16">
        <f t="shared" si="350"/>
        <v>4.1793637342913803E-4</v>
      </c>
      <c r="M901" s="17">
        <f t="shared" si="359"/>
        <v>2.081060379699168</v>
      </c>
      <c r="N901" s="17">
        <f t="shared" si="360"/>
        <v>2.9169331265574443</v>
      </c>
      <c r="O901" s="16">
        <f t="shared" si="361"/>
        <v>1.8939620300832072E-2</v>
      </c>
      <c r="P901" s="16">
        <f t="shared" si="362"/>
        <v>1.6933126557444389E-2</v>
      </c>
      <c r="Q901" s="16">
        <f t="shared" ref="Q901:Q964" si="373">_xlfn.BINOM.INV(B901, C901/1000, 0.025)</f>
        <v>115</v>
      </c>
      <c r="R901" s="16">
        <f t="shared" ref="R901:R964" si="374">_xlfn.BINOM.INV(B901, C901/1000, 0.975)</f>
        <v>160</v>
      </c>
      <c r="S901" s="17">
        <f t="shared" si="363"/>
        <v>2.097698004450768</v>
      </c>
      <c r="T901" s="17">
        <f t="shared" si="364"/>
        <v>2.9185363540184599</v>
      </c>
      <c r="U901" s="16">
        <f t="shared" si="365"/>
        <v>2.3019955492320499E-3</v>
      </c>
      <c r="V901" s="16">
        <f t="shared" si="366"/>
        <v>1.8536354018459988E-2</v>
      </c>
      <c r="W901" s="16">
        <f t="shared" si="351"/>
        <v>2.5338549434702146E-3</v>
      </c>
      <c r="X901" s="16">
        <f t="shared" si="352"/>
        <v>4.2226010768872728E-4</v>
      </c>
      <c r="Y901" s="17">
        <f t="shared" si="367"/>
        <v>2.1115948357814873</v>
      </c>
      <c r="Z901" s="17">
        <f t="shared" si="368"/>
        <v>2.9561150511589416</v>
      </c>
      <c r="AA901" s="16">
        <f t="shared" si="369"/>
        <v>1.1594835781487234E-2</v>
      </c>
      <c r="AB901" s="16">
        <f t="shared" si="370"/>
        <v>5.6115051158941665E-2</v>
      </c>
      <c r="AC901" s="16">
        <f t="shared" si="353"/>
        <v>45.901753391795545</v>
      </c>
      <c r="AD901" s="17">
        <f t="shared" si="354"/>
        <v>2.1243605134985293</v>
      </c>
      <c r="AE901" s="17">
        <f t="shared" si="355"/>
        <v>2.9615889475805126</v>
      </c>
      <c r="AF901" s="16">
        <f t="shared" si="371"/>
        <v>2.436051349852919E-2</v>
      </c>
      <c r="AG901" s="16">
        <f t="shared" si="372"/>
        <v>6.1588947580512698E-2</v>
      </c>
    </row>
    <row r="902" spans="1:33" x14ac:dyDescent="0.25">
      <c r="A902" s="11" t="s">
        <v>25</v>
      </c>
      <c r="B902" s="12">
        <v>2266215</v>
      </c>
      <c r="C902" s="11">
        <v>1.8</v>
      </c>
      <c r="D902" s="27">
        <v>1.7</v>
      </c>
      <c r="E902" s="27">
        <v>1.8</v>
      </c>
      <c r="F902" s="11">
        <v>2001</v>
      </c>
      <c r="G902" s="11" t="s">
        <v>7</v>
      </c>
      <c r="H902" s="14" t="str">
        <f>VLOOKUP(A902,'Data Key'!$A$1:$B$500,2,FALSE)</f>
        <v>Florida</v>
      </c>
      <c r="I902" s="14" t="str">
        <f t="shared" si="356"/>
        <v>FL-Florida</v>
      </c>
      <c r="J902" s="15">
        <f t="shared" si="357"/>
        <v>4079</v>
      </c>
      <c r="K902" s="15">
        <f t="shared" si="358"/>
        <v>2262136</v>
      </c>
      <c r="L902" s="16">
        <f t="shared" si="350"/>
        <v>5.5186472448151594E-5</v>
      </c>
      <c r="M902" s="17">
        <f t="shared" si="359"/>
        <v>1.7447310111092338</v>
      </c>
      <c r="N902" s="17">
        <f t="shared" si="360"/>
        <v>1.8551039560055369</v>
      </c>
      <c r="O902" s="16">
        <f t="shared" si="361"/>
        <v>4.4731011109233831E-2</v>
      </c>
      <c r="P902" s="16">
        <f t="shared" si="362"/>
        <v>5.5103956005536858E-2</v>
      </c>
      <c r="Q902" s="16">
        <f t="shared" si="373"/>
        <v>3955</v>
      </c>
      <c r="R902" s="16">
        <f t="shared" si="374"/>
        <v>4205</v>
      </c>
      <c r="S902" s="17">
        <f t="shared" si="363"/>
        <v>1.7452006980802792</v>
      </c>
      <c r="T902" s="17">
        <f t="shared" si="364"/>
        <v>1.8555167978325093</v>
      </c>
      <c r="U902" s="16">
        <f t="shared" si="365"/>
        <v>4.5200698080279267E-2</v>
      </c>
      <c r="V902" s="16">
        <f t="shared" si="366"/>
        <v>5.551679783250929E-2</v>
      </c>
      <c r="W902" s="16">
        <f t="shared" si="351"/>
        <v>1.8007619805964364E-3</v>
      </c>
      <c r="X902" s="16">
        <f t="shared" si="352"/>
        <v>5.5205806767913947E-5</v>
      </c>
      <c r="Y902" s="17">
        <f t="shared" si="367"/>
        <v>1.7455561738285224</v>
      </c>
      <c r="Z902" s="17">
        <f t="shared" si="368"/>
        <v>1.8559677873643503</v>
      </c>
      <c r="AA902" s="16">
        <f t="shared" si="369"/>
        <v>4.5556173828522395E-2</v>
      </c>
      <c r="AB902" s="16">
        <f t="shared" si="370"/>
        <v>5.5967787364350263E-2</v>
      </c>
      <c r="AC902" s="16">
        <f t="shared" si="353"/>
        <v>250.14301868792052</v>
      </c>
      <c r="AD902" s="17">
        <f t="shared" si="354"/>
        <v>1.7457931015698323</v>
      </c>
      <c r="AE902" s="17">
        <f t="shared" si="355"/>
        <v>1.8561721232740636</v>
      </c>
      <c r="AF902" s="16">
        <f t="shared" si="371"/>
        <v>4.5793101569832295E-2</v>
      </c>
      <c r="AG902" s="16">
        <f t="shared" si="372"/>
        <v>5.6172123274063512E-2</v>
      </c>
    </row>
    <row r="903" spans="1:33" x14ac:dyDescent="0.25">
      <c r="A903" s="11" t="s">
        <v>12</v>
      </c>
      <c r="B903" s="12">
        <v>1326151</v>
      </c>
      <c r="C903" s="11">
        <v>1.8</v>
      </c>
      <c r="D903" s="27">
        <v>1.7</v>
      </c>
      <c r="E903" s="27">
        <v>1.9</v>
      </c>
      <c r="F903" s="11">
        <v>2001</v>
      </c>
      <c r="G903" s="11" t="s">
        <v>7</v>
      </c>
      <c r="H903" s="14" t="str">
        <f>VLOOKUP(A903,'Data Key'!$A$1:$B$500,2,FALSE)</f>
        <v>Georgia</v>
      </c>
      <c r="I903" s="14" t="str">
        <f t="shared" si="356"/>
        <v>GA-Georgia</v>
      </c>
      <c r="J903" s="15">
        <f t="shared" si="357"/>
        <v>2387</v>
      </c>
      <c r="K903" s="15">
        <f t="shared" si="358"/>
        <v>1323764</v>
      </c>
      <c r="L903" s="16">
        <f t="shared" si="350"/>
        <v>7.2142322229694399E-5</v>
      </c>
      <c r="M903" s="17">
        <f t="shared" si="359"/>
        <v>1.7278035361227859</v>
      </c>
      <c r="N903" s="17">
        <f t="shared" si="360"/>
        <v>1.8720881805821747</v>
      </c>
      <c r="O903" s="16">
        <f t="shared" si="361"/>
        <v>2.7803536122785966E-2</v>
      </c>
      <c r="P903" s="16">
        <f t="shared" si="362"/>
        <v>2.7911819417825168E-2</v>
      </c>
      <c r="Q903" s="16">
        <f t="shared" si="373"/>
        <v>2292</v>
      </c>
      <c r="R903" s="16">
        <f t="shared" si="374"/>
        <v>2483</v>
      </c>
      <c r="S903" s="17">
        <f t="shared" si="363"/>
        <v>1.7283099737511038</v>
      </c>
      <c r="T903" s="17">
        <f t="shared" si="364"/>
        <v>1.8723358048970291</v>
      </c>
      <c r="U903" s="16">
        <f t="shared" si="365"/>
        <v>2.830997375110389E-2</v>
      </c>
      <c r="V903" s="16">
        <f t="shared" si="366"/>
        <v>2.7664195102970801E-2</v>
      </c>
      <c r="W903" s="16">
        <f t="shared" si="351"/>
        <v>1.8013889892242478E-3</v>
      </c>
      <c r="X903" s="16">
        <f t="shared" si="352"/>
        <v>7.2185507152551252E-5</v>
      </c>
      <c r="Y903" s="17">
        <f t="shared" si="367"/>
        <v>1.7292034820716964</v>
      </c>
      <c r="Z903" s="17">
        <f t="shared" si="368"/>
        <v>1.8735744963767991</v>
      </c>
      <c r="AA903" s="16">
        <f t="shared" si="369"/>
        <v>2.9203482071696429E-2</v>
      </c>
      <c r="AB903" s="16">
        <f t="shared" si="370"/>
        <v>2.6425503623200841E-2</v>
      </c>
      <c r="AC903" s="16">
        <f t="shared" si="353"/>
        <v>191.36178171447116</v>
      </c>
      <c r="AD903" s="17">
        <f t="shared" si="354"/>
        <v>1.7296169096135943</v>
      </c>
      <c r="AE903" s="17">
        <f t="shared" si="355"/>
        <v>1.8739151285937894</v>
      </c>
      <c r="AF903" s="16">
        <f t="shared" si="371"/>
        <v>2.9616909613594311E-2</v>
      </c>
      <c r="AG903" s="16">
        <f t="shared" si="372"/>
        <v>2.6084871406210519E-2</v>
      </c>
    </row>
    <row r="904" spans="1:33" x14ac:dyDescent="0.25">
      <c r="A904" s="11" t="s">
        <v>56</v>
      </c>
      <c r="B904" s="12">
        <v>169693</v>
      </c>
      <c r="C904" s="11">
        <v>2.2000000000000002</v>
      </c>
      <c r="D904" s="27">
        <v>1.9</v>
      </c>
      <c r="E904" s="27">
        <v>2.4</v>
      </c>
      <c r="F904" s="11">
        <v>2001</v>
      </c>
      <c r="G904" s="11" t="s">
        <v>7</v>
      </c>
      <c r="H904" s="14" t="str">
        <f>VLOOKUP(A904,'Data Key'!$A$1:$B$500,2,FALSE)</f>
        <v>Hawaii</v>
      </c>
      <c r="I904" s="14" t="str">
        <f t="shared" si="356"/>
        <v>HI-Hawaii</v>
      </c>
      <c r="J904" s="15">
        <f t="shared" si="357"/>
        <v>373</v>
      </c>
      <c r="K904" s="15">
        <f t="shared" si="358"/>
        <v>169320</v>
      </c>
      <c r="L904" s="16">
        <f t="shared" si="350"/>
        <v>2.228233736649873E-4</v>
      </c>
      <c r="M904" s="17">
        <f t="shared" si="359"/>
        <v>1.9752637601590362</v>
      </c>
      <c r="N904" s="17">
        <f t="shared" si="360"/>
        <v>2.4209105074890109</v>
      </c>
      <c r="O904" s="16">
        <f t="shared" si="361"/>
        <v>7.5263760159036242E-2</v>
      </c>
      <c r="P904" s="16">
        <f t="shared" si="362"/>
        <v>2.0910507489011021E-2</v>
      </c>
      <c r="Q904" s="16">
        <f t="shared" si="373"/>
        <v>336</v>
      </c>
      <c r="R904" s="16">
        <f t="shared" si="374"/>
        <v>412</v>
      </c>
      <c r="S904" s="17">
        <f t="shared" si="363"/>
        <v>1.9800463189406752</v>
      </c>
      <c r="T904" s="17">
        <f t="shared" si="364"/>
        <v>2.427913938701066</v>
      </c>
      <c r="U904" s="16">
        <f t="shared" si="365"/>
        <v>8.0046318940675265E-2</v>
      </c>
      <c r="V904" s="16">
        <f t="shared" si="366"/>
        <v>2.7913938701066066E-2</v>
      </c>
      <c r="W904" s="16">
        <f t="shared" si="351"/>
        <v>2.20935596789718E-3</v>
      </c>
      <c r="X904" s="16">
        <f t="shared" si="352"/>
        <v>2.2367405560261749E-4</v>
      </c>
      <c r="Y904" s="17">
        <f t="shared" si="367"/>
        <v>1.9856819122945624</v>
      </c>
      <c r="Z904" s="17">
        <f t="shared" si="368"/>
        <v>2.4330300234997977</v>
      </c>
      <c r="AA904" s="16">
        <f t="shared" si="369"/>
        <v>8.5681912294562457E-2</v>
      </c>
      <c r="AB904" s="16">
        <f t="shared" si="370"/>
        <v>3.3030023499797778E-2</v>
      </c>
      <c r="AC904" s="16">
        <f t="shared" si="353"/>
        <v>75.670112730118333</v>
      </c>
      <c r="AD904" s="17">
        <f t="shared" si="354"/>
        <v>1.9893456480579681</v>
      </c>
      <c r="AE904" s="17">
        <f t="shared" si="355"/>
        <v>2.43525914933242</v>
      </c>
      <c r="AF904" s="16">
        <f t="shared" si="371"/>
        <v>8.9345648057968186E-2</v>
      </c>
      <c r="AG904" s="16">
        <f t="shared" si="372"/>
        <v>3.5259149332420137E-2</v>
      </c>
    </row>
    <row r="905" spans="1:33" x14ac:dyDescent="0.25">
      <c r="A905" s="11" t="s">
        <v>32</v>
      </c>
      <c r="B905" s="12">
        <v>226311</v>
      </c>
      <c r="C905" s="11">
        <v>1.5</v>
      </c>
      <c r="D905" s="27">
        <v>1.3</v>
      </c>
      <c r="E905" s="27">
        <v>1.6</v>
      </c>
      <c r="F905" s="11">
        <v>2001</v>
      </c>
      <c r="G905" s="11" t="s">
        <v>7</v>
      </c>
      <c r="H905" s="14" t="str">
        <f>VLOOKUP(A905,'Data Key'!$A$1:$B$500,2,FALSE)</f>
        <v>Idaho</v>
      </c>
      <c r="I905" s="14" t="str">
        <f t="shared" si="356"/>
        <v>ID-Idaho</v>
      </c>
      <c r="J905" s="15">
        <f t="shared" si="357"/>
        <v>339</v>
      </c>
      <c r="K905" s="15">
        <f t="shared" si="358"/>
        <v>225972</v>
      </c>
      <c r="L905" s="16">
        <f t="shared" si="350"/>
        <v>1.5933704525893455E-4</v>
      </c>
      <c r="M905" s="17">
        <f t="shared" si="359"/>
        <v>1.3386016320479575</v>
      </c>
      <c r="N905" s="17">
        <f t="shared" si="360"/>
        <v>1.6572757225658263</v>
      </c>
      <c r="O905" s="16">
        <f t="shared" si="361"/>
        <v>3.8601632047957413E-2</v>
      </c>
      <c r="P905" s="16">
        <f t="shared" si="362"/>
        <v>5.7275722565826248E-2</v>
      </c>
      <c r="Q905" s="16">
        <f t="shared" si="373"/>
        <v>304</v>
      </c>
      <c r="R905" s="16">
        <f t="shared" si="374"/>
        <v>376</v>
      </c>
      <c r="S905" s="17">
        <f t="shared" si="363"/>
        <v>1.3432842415967408</v>
      </c>
      <c r="T905" s="17">
        <f t="shared" si="364"/>
        <v>1.6614305093433372</v>
      </c>
      <c r="U905" s="16">
        <f t="shared" si="365"/>
        <v>4.3284241596740713E-2</v>
      </c>
      <c r="V905" s="16">
        <f t="shared" si="366"/>
        <v>6.1430509343337159E-2</v>
      </c>
      <c r="W905" s="16">
        <f t="shared" si="351"/>
        <v>1.5064002308146441E-3</v>
      </c>
      <c r="X905" s="16">
        <f t="shared" si="352"/>
        <v>1.6000829062709249E-4</v>
      </c>
      <c r="Y905" s="17">
        <f t="shared" si="367"/>
        <v>1.3463919401875517</v>
      </c>
      <c r="Z905" s="17">
        <f t="shared" si="368"/>
        <v>1.6664085214417363</v>
      </c>
      <c r="AA905" s="16">
        <f t="shared" si="369"/>
        <v>4.6391940187551661E-2</v>
      </c>
      <c r="AB905" s="16">
        <f t="shared" si="370"/>
        <v>6.6408521441736257E-2</v>
      </c>
      <c r="AC905" s="16">
        <f t="shared" si="353"/>
        <v>72.168637644212978</v>
      </c>
      <c r="AD905" s="17">
        <f t="shared" si="354"/>
        <v>1.3491665355221449</v>
      </c>
      <c r="AE905" s="17">
        <f t="shared" si="355"/>
        <v>1.6680525492674894</v>
      </c>
      <c r="AF905" s="16">
        <f t="shared" si="371"/>
        <v>4.9166535522144894E-2</v>
      </c>
      <c r="AG905" s="16">
        <f t="shared" si="372"/>
        <v>6.8052549267489271E-2</v>
      </c>
    </row>
    <row r="906" spans="1:33" x14ac:dyDescent="0.25">
      <c r="A906" s="11" t="s">
        <v>45</v>
      </c>
      <c r="B906" s="12">
        <v>1860877</v>
      </c>
      <c r="C906" s="11">
        <v>1.9</v>
      </c>
      <c r="D906" s="27">
        <v>1.9</v>
      </c>
      <c r="E906" s="27">
        <v>2</v>
      </c>
      <c r="F906" s="11">
        <v>2001</v>
      </c>
      <c r="G906" s="11" t="s">
        <v>7</v>
      </c>
      <c r="H906" s="14" t="str">
        <f>VLOOKUP(A906,'Data Key'!$A$1:$B$500,2,FALSE)</f>
        <v>Illinois</v>
      </c>
      <c r="I906" s="14" t="str">
        <f t="shared" si="356"/>
        <v>IL-Illinois</v>
      </c>
      <c r="J906" s="15">
        <f t="shared" si="357"/>
        <v>3536</v>
      </c>
      <c r="K906" s="15">
        <f t="shared" si="358"/>
        <v>1857341</v>
      </c>
      <c r="L906" s="16">
        <f t="shared" si="350"/>
        <v>6.2571063965105559E-5</v>
      </c>
      <c r="M906" s="17">
        <f t="shared" si="359"/>
        <v>1.8376082600847914</v>
      </c>
      <c r="N906" s="17">
        <f t="shared" si="360"/>
        <v>1.9627503880150026</v>
      </c>
      <c r="O906" s="16">
        <f t="shared" si="361"/>
        <v>6.2391739915208522E-2</v>
      </c>
      <c r="P906" s="16">
        <f t="shared" si="362"/>
        <v>3.7249611984997433E-2</v>
      </c>
      <c r="Q906" s="16">
        <f t="shared" si="373"/>
        <v>3420</v>
      </c>
      <c r="R906" s="16">
        <f t="shared" si="374"/>
        <v>3653</v>
      </c>
      <c r="S906" s="17">
        <f t="shared" si="363"/>
        <v>1.8378431245052735</v>
      </c>
      <c r="T906" s="17">
        <f t="shared" si="364"/>
        <v>1.9630529046250773</v>
      </c>
      <c r="U906" s="16">
        <f t="shared" si="365"/>
        <v>6.2156875494726371E-2</v>
      </c>
      <c r="V906" s="16">
        <f t="shared" si="366"/>
        <v>3.6947095374922689E-2</v>
      </c>
      <c r="W906" s="16">
        <f t="shared" si="351"/>
        <v>1.9012075628855559E-3</v>
      </c>
      <c r="X906" s="16">
        <f t="shared" si="352"/>
        <v>6.2596340007849114E-5</v>
      </c>
      <c r="Y906" s="17">
        <f t="shared" si="367"/>
        <v>1.8386112228777067</v>
      </c>
      <c r="Z906" s="17">
        <f t="shared" si="368"/>
        <v>1.9638039028934051</v>
      </c>
      <c r="AA906" s="16">
        <f t="shared" si="369"/>
        <v>6.1388777122293181E-2</v>
      </c>
      <c r="AB906" s="16">
        <f t="shared" si="370"/>
        <v>3.6196097106594882E-2</v>
      </c>
      <c r="AC906" s="16">
        <f t="shared" si="353"/>
        <v>232.88935800680485</v>
      </c>
      <c r="AD906" s="17">
        <f t="shared" si="354"/>
        <v>1.8389012204157669</v>
      </c>
      <c r="AE906" s="17">
        <f t="shared" si="355"/>
        <v>1.9640512852765741</v>
      </c>
      <c r="AF906" s="16">
        <f t="shared" si="371"/>
        <v>6.1098779584233043E-2</v>
      </c>
      <c r="AG906" s="16">
        <f t="shared" si="372"/>
        <v>3.5948714723425867E-2</v>
      </c>
    </row>
    <row r="907" spans="1:33" x14ac:dyDescent="0.25">
      <c r="A907" s="11" t="s">
        <v>33</v>
      </c>
      <c r="B907" s="12">
        <v>912934</v>
      </c>
      <c r="C907" s="11">
        <v>3.4</v>
      </c>
      <c r="D907" s="27">
        <v>3.3</v>
      </c>
      <c r="E907" s="27">
        <v>3.5</v>
      </c>
      <c r="F907" s="11">
        <v>2001</v>
      </c>
      <c r="G907" s="11" t="s">
        <v>7</v>
      </c>
      <c r="H907" s="14" t="str">
        <f>VLOOKUP(A907,'Data Key'!$A$1:$B$500,2,FALSE)</f>
        <v>Indiana</v>
      </c>
      <c r="I907" s="14" t="str">
        <f t="shared" si="356"/>
        <v>IN-Indiana</v>
      </c>
      <c r="J907" s="15">
        <f t="shared" si="357"/>
        <v>3104</v>
      </c>
      <c r="K907" s="15">
        <f t="shared" si="358"/>
        <v>909830</v>
      </c>
      <c r="L907" s="16">
        <f t="shared" si="350"/>
        <v>1.1940705886349289E-4</v>
      </c>
      <c r="M907" s="17">
        <f t="shared" si="359"/>
        <v>3.2806196681507274</v>
      </c>
      <c r="N907" s="17">
        <f t="shared" si="360"/>
        <v>3.5194337858777129</v>
      </c>
      <c r="O907" s="16">
        <f t="shared" si="361"/>
        <v>1.9380331849272459E-2</v>
      </c>
      <c r="P907" s="16">
        <f t="shared" si="362"/>
        <v>1.9433785877712939E-2</v>
      </c>
      <c r="Q907" s="16">
        <f t="shared" si="373"/>
        <v>2995</v>
      </c>
      <c r="R907" s="16">
        <f t="shared" si="374"/>
        <v>3213</v>
      </c>
      <c r="S907" s="17">
        <f t="shared" si="363"/>
        <v>3.2806314585720324</v>
      </c>
      <c r="T907" s="17">
        <f t="shared" si="364"/>
        <v>3.5194219954564074</v>
      </c>
      <c r="U907" s="16">
        <f t="shared" si="365"/>
        <v>1.9368541427967401E-2</v>
      </c>
      <c r="V907" s="16">
        <f t="shared" si="366"/>
        <v>1.9421995456407437E-2</v>
      </c>
      <c r="W907" s="16">
        <f t="shared" si="351"/>
        <v>3.4021163198222448E-3</v>
      </c>
      <c r="X907" s="16">
        <f t="shared" si="352"/>
        <v>1.1946164593974229E-4</v>
      </c>
      <c r="Y907" s="17">
        <f t="shared" si="367"/>
        <v>3.2826546738825026</v>
      </c>
      <c r="Z907" s="17">
        <f t="shared" si="368"/>
        <v>3.521577965761987</v>
      </c>
      <c r="AA907" s="16">
        <f t="shared" si="369"/>
        <v>1.7345326117497173E-2</v>
      </c>
      <c r="AB907" s="16">
        <f t="shared" si="370"/>
        <v>2.1577965761987006E-2</v>
      </c>
      <c r="AC907" s="16">
        <f t="shared" si="353"/>
        <v>218.03786985753356</v>
      </c>
      <c r="AD907" s="17">
        <f t="shared" si="354"/>
        <v>3.2832484955294543</v>
      </c>
      <c r="AE907" s="17">
        <f t="shared" si="355"/>
        <v>3.5220795089411903</v>
      </c>
      <c r="AF907" s="16">
        <f t="shared" si="371"/>
        <v>1.675150447054552E-2</v>
      </c>
      <c r="AG907" s="16">
        <f t="shared" si="372"/>
        <v>2.2079508941190262E-2</v>
      </c>
    </row>
    <row r="908" spans="1:33" x14ac:dyDescent="0.25">
      <c r="A908" s="11" t="s">
        <v>44</v>
      </c>
      <c r="B908" s="12">
        <v>441160</v>
      </c>
      <c r="C908" s="11">
        <v>1.2</v>
      </c>
      <c r="D908" s="27">
        <v>1.1000000000000001</v>
      </c>
      <c r="E908" s="27">
        <v>1.3</v>
      </c>
      <c r="F908" s="11">
        <v>2001</v>
      </c>
      <c r="G908" s="11" t="s">
        <v>7</v>
      </c>
      <c r="H908" s="14" t="str">
        <f>VLOOKUP(A908,'Data Key'!$A$1:$B$500,2,FALSE)</f>
        <v>Iowa</v>
      </c>
      <c r="I908" s="14" t="str">
        <f t="shared" si="356"/>
        <v>IA-Iowa</v>
      </c>
      <c r="J908" s="15">
        <f t="shared" si="357"/>
        <v>529</v>
      </c>
      <c r="K908" s="15">
        <f t="shared" si="358"/>
        <v>440631</v>
      </c>
      <c r="L908" s="16">
        <f t="shared" si="350"/>
        <v>1.0212198762865091E-4</v>
      </c>
      <c r="M908" s="17">
        <f t="shared" si="359"/>
        <v>1.0969894458648661</v>
      </c>
      <c r="N908" s="17">
        <f t="shared" si="360"/>
        <v>1.3012334211221679</v>
      </c>
      <c r="O908" s="16">
        <f t="shared" si="361"/>
        <v>3.0105541351339582E-3</v>
      </c>
      <c r="P908" s="16">
        <f t="shared" si="362"/>
        <v>1.2334211221678437E-3</v>
      </c>
      <c r="Q908" s="16">
        <f t="shared" si="373"/>
        <v>485</v>
      </c>
      <c r="R908" s="16">
        <f t="shared" si="374"/>
        <v>575</v>
      </c>
      <c r="S908" s="17">
        <f t="shared" si="363"/>
        <v>1.0993743766433948</v>
      </c>
      <c r="T908" s="17">
        <f t="shared" si="364"/>
        <v>1.3033819929277359</v>
      </c>
      <c r="U908" s="16">
        <f t="shared" si="365"/>
        <v>6.2562335660532042E-4</v>
      </c>
      <c r="V908" s="16">
        <f t="shared" si="366"/>
        <v>3.3819929277358884E-3</v>
      </c>
      <c r="W908" s="16">
        <f t="shared" si="351"/>
        <v>1.203454770125136E-3</v>
      </c>
      <c r="X908" s="16">
        <f t="shared" si="352"/>
        <v>1.0239825571506771E-4</v>
      </c>
      <c r="Y908" s="17">
        <f t="shared" si="367"/>
        <v>1.1010565144100684</v>
      </c>
      <c r="Z908" s="17">
        <f t="shared" si="368"/>
        <v>1.3058530258402037</v>
      </c>
      <c r="AA908" s="16">
        <f t="shared" si="369"/>
        <v>1.0565144100682655E-3</v>
      </c>
      <c r="AB908" s="16">
        <f t="shared" si="370"/>
        <v>5.8530258402036406E-3</v>
      </c>
      <c r="AC908" s="16">
        <f t="shared" si="353"/>
        <v>90.143619629782009</v>
      </c>
      <c r="AD908" s="17">
        <f t="shared" si="354"/>
        <v>1.1024224423906077</v>
      </c>
      <c r="AE908" s="17">
        <f t="shared" si="355"/>
        <v>1.3067538294138488</v>
      </c>
      <c r="AF908" s="16">
        <f t="shared" si="371"/>
        <v>2.4224423906076265E-3</v>
      </c>
      <c r="AG908" s="16">
        <f t="shared" si="372"/>
        <v>6.753829413848722E-3</v>
      </c>
    </row>
    <row r="909" spans="1:33" x14ac:dyDescent="0.25">
      <c r="A909" s="11" t="s">
        <v>46</v>
      </c>
      <c r="B909" s="12">
        <v>423696</v>
      </c>
      <c r="C909" s="11">
        <v>1.7</v>
      </c>
      <c r="D909" s="27">
        <v>1.6</v>
      </c>
      <c r="E909" s="27">
        <v>1.8</v>
      </c>
      <c r="F909" s="11">
        <v>2001</v>
      </c>
      <c r="G909" s="11" t="s">
        <v>7</v>
      </c>
      <c r="H909" s="14" t="str">
        <f>VLOOKUP(A909,'Data Key'!$A$1:$B$500,2,FALSE)</f>
        <v>Kansas</v>
      </c>
      <c r="I909" s="14" t="str">
        <f t="shared" si="356"/>
        <v>KS-Kansas</v>
      </c>
      <c r="J909" s="15">
        <f t="shared" si="357"/>
        <v>720</v>
      </c>
      <c r="K909" s="15">
        <f t="shared" si="358"/>
        <v>422976</v>
      </c>
      <c r="L909" s="16">
        <f t="shared" si="350"/>
        <v>1.2401969421783101E-4</v>
      </c>
      <c r="M909" s="17">
        <f t="shared" si="359"/>
        <v>1.5753119020209818</v>
      </c>
      <c r="N909" s="17">
        <f t="shared" si="360"/>
        <v>1.8233512904566438</v>
      </c>
      <c r="O909" s="16">
        <f t="shared" si="361"/>
        <v>2.4688097979018275E-2</v>
      </c>
      <c r="P909" s="16">
        <f t="shared" si="362"/>
        <v>2.3351290456643747E-2</v>
      </c>
      <c r="Q909" s="16">
        <f t="shared" si="373"/>
        <v>668</v>
      </c>
      <c r="R909" s="16">
        <f t="shared" si="374"/>
        <v>773</v>
      </c>
      <c r="S909" s="17">
        <f t="shared" si="363"/>
        <v>1.5766020920660095</v>
      </c>
      <c r="T909" s="17">
        <f t="shared" si="364"/>
        <v>1.8244212831841697</v>
      </c>
      <c r="U909" s="16">
        <f t="shared" si="365"/>
        <v>2.3397907933990547E-2</v>
      </c>
      <c r="V909" s="16">
        <f t="shared" si="366"/>
        <v>2.4421283184169695E-2</v>
      </c>
      <c r="W909" s="16">
        <f t="shared" si="351"/>
        <v>1.7038494206765248E-3</v>
      </c>
      <c r="X909" s="16">
        <f t="shared" si="352"/>
        <v>1.2426575055686032E-4</v>
      </c>
      <c r="Y909" s="17">
        <f t="shared" si="367"/>
        <v>1.5795836701196644</v>
      </c>
      <c r="Z909" s="17">
        <f t="shared" si="368"/>
        <v>1.828115171233385</v>
      </c>
      <c r="AA909" s="16">
        <f t="shared" si="369"/>
        <v>2.0416329880335704E-2</v>
      </c>
      <c r="AB909" s="16">
        <f t="shared" si="370"/>
        <v>2.8115171233384917E-2</v>
      </c>
      <c r="AC909" s="16">
        <f t="shared" si="353"/>
        <v>105.12707076126786</v>
      </c>
      <c r="AD909" s="17">
        <f t="shared" si="354"/>
        <v>1.5809710754749398</v>
      </c>
      <c r="AE909" s="17">
        <f t="shared" si="355"/>
        <v>1.8290879272521545</v>
      </c>
      <c r="AF909" s="16">
        <f t="shared" si="371"/>
        <v>1.9028924525060331E-2</v>
      </c>
      <c r="AG909" s="16">
        <f t="shared" si="372"/>
        <v>2.9087927252154477E-2</v>
      </c>
    </row>
    <row r="910" spans="1:33" x14ac:dyDescent="0.25">
      <c r="A910" s="11" t="s">
        <v>47</v>
      </c>
      <c r="B910" s="12">
        <v>570513</v>
      </c>
      <c r="C910" s="11">
        <v>1.7</v>
      </c>
      <c r="D910" s="27">
        <v>1.6</v>
      </c>
      <c r="E910" s="27">
        <v>1.8</v>
      </c>
      <c r="F910" s="11">
        <v>2001</v>
      </c>
      <c r="G910" s="11" t="s">
        <v>7</v>
      </c>
      <c r="H910" s="14" t="str">
        <f>VLOOKUP(A910,'Data Key'!$A$1:$B$500,2,FALSE)</f>
        <v>Kentucky</v>
      </c>
      <c r="I910" s="14" t="str">
        <f t="shared" si="356"/>
        <v>KY-Kentucky</v>
      </c>
      <c r="J910" s="15">
        <f t="shared" si="357"/>
        <v>970</v>
      </c>
      <c r="K910" s="15">
        <f t="shared" si="358"/>
        <v>569543</v>
      </c>
      <c r="L910" s="16">
        <f t="shared" si="350"/>
        <v>1.0690521715351794E-4</v>
      </c>
      <c r="M910" s="17">
        <f t="shared" si="359"/>
        <v>1.5933189670456154</v>
      </c>
      <c r="N910" s="17">
        <f t="shared" si="360"/>
        <v>1.8071294013526509</v>
      </c>
      <c r="O910" s="16">
        <f t="shared" si="361"/>
        <v>6.6810329543847136E-3</v>
      </c>
      <c r="P910" s="16">
        <f t="shared" si="362"/>
        <v>7.1294013526508326E-3</v>
      </c>
      <c r="Q910" s="16">
        <f t="shared" si="373"/>
        <v>909</v>
      </c>
      <c r="R910" s="16">
        <f t="shared" si="374"/>
        <v>1031</v>
      </c>
      <c r="S910" s="17">
        <f t="shared" si="363"/>
        <v>1.5933028695226927</v>
      </c>
      <c r="T910" s="17">
        <f t="shared" si="364"/>
        <v>1.8071454988755733</v>
      </c>
      <c r="U910" s="16">
        <f t="shared" si="365"/>
        <v>6.6971304773073559E-3</v>
      </c>
      <c r="V910" s="16">
        <f t="shared" si="366"/>
        <v>7.1454988755732529E-3</v>
      </c>
      <c r="W910" s="16">
        <f t="shared" si="351"/>
        <v>1.703579384133745E-3</v>
      </c>
      <c r="X910" s="16">
        <f t="shared" si="352"/>
        <v>1.0706269366149432E-4</v>
      </c>
      <c r="Y910" s="17">
        <f t="shared" si="367"/>
        <v>1.5965166904722505</v>
      </c>
      <c r="Z910" s="17">
        <f t="shared" si="368"/>
        <v>1.8106420777952392</v>
      </c>
      <c r="AA910" s="16">
        <f t="shared" si="369"/>
        <v>3.4833095277495563E-3</v>
      </c>
      <c r="AB910" s="16">
        <f t="shared" si="370"/>
        <v>1.064207779523918E-2</v>
      </c>
      <c r="AC910" s="16">
        <f t="shared" si="353"/>
        <v>122.01073160726011</v>
      </c>
      <c r="AD910" s="17">
        <f t="shared" si="354"/>
        <v>1.5975257825451974</v>
      </c>
      <c r="AE910" s="17">
        <f t="shared" si="355"/>
        <v>1.811385782357432</v>
      </c>
      <c r="AF910" s="16">
        <f t="shared" si="371"/>
        <v>2.4742174548026963E-3</v>
      </c>
      <c r="AG910" s="16">
        <f t="shared" si="372"/>
        <v>1.1385782357431928E-2</v>
      </c>
    </row>
    <row r="911" spans="1:33" x14ac:dyDescent="0.25">
      <c r="A911" s="11" t="s">
        <v>48</v>
      </c>
      <c r="B911" s="12">
        <v>657745</v>
      </c>
      <c r="C911" s="11">
        <v>1.8</v>
      </c>
      <c r="D911" s="27">
        <v>1.7</v>
      </c>
      <c r="E911" s="27">
        <v>1.9</v>
      </c>
      <c r="F911" s="11">
        <v>2001</v>
      </c>
      <c r="G911" s="11" t="s">
        <v>7</v>
      </c>
      <c r="H911" s="14" t="str">
        <f>VLOOKUP(A911,'Data Key'!$A$1:$B$500,2,FALSE)</f>
        <v>Louisiana</v>
      </c>
      <c r="I911" s="14" t="str">
        <f t="shared" si="356"/>
        <v>LA-Louisiana</v>
      </c>
      <c r="J911" s="15">
        <f t="shared" si="357"/>
        <v>1184</v>
      </c>
      <c r="K911" s="15">
        <f t="shared" si="358"/>
        <v>656561</v>
      </c>
      <c r="L911" s="16">
        <f t="shared" si="350"/>
        <v>1.024413162690495E-4</v>
      </c>
      <c r="M911" s="17">
        <f t="shared" si="359"/>
        <v>1.6976483841467651</v>
      </c>
      <c r="N911" s="17">
        <f t="shared" si="360"/>
        <v>1.9025310166848644</v>
      </c>
      <c r="O911" s="16">
        <f t="shared" si="361"/>
        <v>2.3516158532348452E-3</v>
      </c>
      <c r="P911" s="16">
        <f t="shared" si="362"/>
        <v>2.53101668486444E-3</v>
      </c>
      <c r="Q911" s="16">
        <f t="shared" si="373"/>
        <v>1117</v>
      </c>
      <c r="R911" s="16">
        <f t="shared" si="374"/>
        <v>1252</v>
      </c>
      <c r="S911" s="17">
        <f t="shared" si="363"/>
        <v>1.6982265163551225</v>
      </c>
      <c r="T911" s="17">
        <f t="shared" si="364"/>
        <v>1.9034732305072635</v>
      </c>
      <c r="U911" s="16">
        <f t="shared" si="365"/>
        <v>1.7734836448775049E-3</v>
      </c>
      <c r="V911" s="16">
        <f t="shared" si="366"/>
        <v>3.4732305072635583E-3</v>
      </c>
      <c r="W911" s="16">
        <f t="shared" si="351"/>
        <v>1.8029993436097804E-3</v>
      </c>
      <c r="X911" s="16">
        <f t="shared" si="352"/>
        <v>1.0256490584799258E-4</v>
      </c>
      <c r="Y911" s="17">
        <f t="shared" si="367"/>
        <v>1.7004344377617877</v>
      </c>
      <c r="Z911" s="17">
        <f t="shared" si="368"/>
        <v>1.9055642494577729</v>
      </c>
      <c r="AA911" s="16">
        <f t="shared" si="369"/>
        <v>4.3443776178775373E-4</v>
      </c>
      <c r="AB911" s="16">
        <f t="shared" si="370"/>
        <v>5.5642494577730073E-3</v>
      </c>
      <c r="AC911" s="16">
        <f t="shared" si="353"/>
        <v>134.78687331113099</v>
      </c>
      <c r="AD911" s="17">
        <f t="shared" si="354"/>
        <v>1.7012987666734489</v>
      </c>
      <c r="AE911" s="17">
        <f t="shared" si="355"/>
        <v>1.9062202576975718</v>
      </c>
      <c r="AF911" s="16">
        <f t="shared" si="371"/>
        <v>1.29876667344897E-3</v>
      </c>
      <c r="AG911" s="16">
        <f t="shared" si="372"/>
        <v>6.2202576975718404E-3</v>
      </c>
    </row>
    <row r="912" spans="1:33" x14ac:dyDescent="0.25">
      <c r="A912" s="11" t="s">
        <v>34</v>
      </c>
      <c r="B912" s="12">
        <v>188117</v>
      </c>
      <c r="C912" s="11">
        <v>2.8</v>
      </c>
      <c r="D912" s="27">
        <v>2.6</v>
      </c>
      <c r="E912" s="27">
        <v>3.1</v>
      </c>
      <c r="F912" s="11">
        <v>2001</v>
      </c>
      <c r="G912" s="11" t="s">
        <v>7</v>
      </c>
      <c r="H912" s="14" t="str">
        <f>VLOOKUP(A912,'Data Key'!$A$1:$B$500,2,FALSE)</f>
        <v>Maine</v>
      </c>
      <c r="I912" s="14" t="str">
        <f t="shared" si="356"/>
        <v>ME-Maine</v>
      </c>
      <c r="J912" s="15">
        <f t="shared" si="357"/>
        <v>527</v>
      </c>
      <c r="K912" s="15">
        <f t="shared" si="358"/>
        <v>187590</v>
      </c>
      <c r="L912" s="16">
        <f t="shared" si="350"/>
        <v>2.3884501091902153E-4</v>
      </c>
      <c r="M912" s="17">
        <f t="shared" si="359"/>
        <v>2.5626030240804734</v>
      </c>
      <c r="N912" s="17">
        <f t="shared" si="360"/>
        <v>3.0402930459185162</v>
      </c>
      <c r="O912" s="16">
        <f t="shared" si="361"/>
        <v>3.7396975919526732E-2</v>
      </c>
      <c r="P912" s="16">
        <f t="shared" si="362"/>
        <v>5.9706954081483854E-2</v>
      </c>
      <c r="Q912" s="16">
        <f t="shared" si="373"/>
        <v>482</v>
      </c>
      <c r="R912" s="16">
        <f t="shared" si="374"/>
        <v>572</v>
      </c>
      <c r="S912" s="17">
        <f t="shared" si="363"/>
        <v>2.5622352046864449</v>
      </c>
      <c r="T912" s="17">
        <f t="shared" si="364"/>
        <v>3.0406608653125446</v>
      </c>
      <c r="U912" s="16">
        <f t="shared" si="365"/>
        <v>3.7764795313555144E-2</v>
      </c>
      <c r="V912" s="16">
        <f t="shared" si="366"/>
        <v>5.9339134687455442E-2</v>
      </c>
      <c r="W912" s="16">
        <f t="shared" si="351"/>
        <v>2.811600911992129E-3</v>
      </c>
      <c r="X912" s="16">
        <f t="shared" si="352"/>
        <v>2.3948906186269355E-4</v>
      </c>
      <c r="Y912" s="17">
        <f t="shared" si="367"/>
        <v>2.5721118501294353</v>
      </c>
      <c r="Z912" s="17">
        <f t="shared" si="368"/>
        <v>3.0510899738548227</v>
      </c>
      <c r="AA912" s="16">
        <f t="shared" si="369"/>
        <v>2.788814987056476E-2</v>
      </c>
      <c r="AB912" s="16">
        <f t="shared" si="370"/>
        <v>4.8910026145177365E-2</v>
      </c>
      <c r="AC912" s="16">
        <f t="shared" si="353"/>
        <v>89.90120441900244</v>
      </c>
      <c r="AD912" s="17">
        <f t="shared" si="354"/>
        <v>2.5753134179282067</v>
      </c>
      <c r="AE912" s="17">
        <f t="shared" si="355"/>
        <v>3.0532041381793262</v>
      </c>
      <c r="AF912" s="16">
        <f t="shared" si="371"/>
        <v>2.4686582071793417E-2</v>
      </c>
      <c r="AG912" s="16">
        <f t="shared" si="372"/>
        <v>4.6795861820673856E-2</v>
      </c>
    </row>
    <row r="913" spans="1:33" x14ac:dyDescent="0.25">
      <c r="A913" s="11" t="s">
        <v>13</v>
      </c>
      <c r="B913" s="12">
        <v>778239</v>
      </c>
      <c r="C913" s="11">
        <v>2.9</v>
      </c>
      <c r="D913" s="27">
        <v>2.8</v>
      </c>
      <c r="E913" s="27">
        <v>3</v>
      </c>
      <c r="F913" s="11">
        <v>2001</v>
      </c>
      <c r="G913" s="11" t="s">
        <v>7</v>
      </c>
      <c r="H913" s="14" t="str">
        <f>VLOOKUP(A913,'Data Key'!$A$1:$B$500,2,FALSE)</f>
        <v>Maryland</v>
      </c>
      <c r="I913" s="14" t="str">
        <f t="shared" si="356"/>
        <v>MD-Maryland</v>
      </c>
      <c r="J913" s="15">
        <f t="shared" si="357"/>
        <v>2257</v>
      </c>
      <c r="K913" s="15">
        <f t="shared" si="358"/>
        <v>775982</v>
      </c>
      <c r="L913" s="16">
        <f t="shared" si="350"/>
        <v>1.194731207166688E-4</v>
      </c>
      <c r="M913" s="17">
        <f t="shared" si="359"/>
        <v>2.7806642406851632</v>
      </c>
      <c r="N913" s="17">
        <f t="shared" si="360"/>
        <v>3.0196104821185004</v>
      </c>
      <c r="O913" s="16">
        <f t="shared" si="361"/>
        <v>1.9335759314836665E-2</v>
      </c>
      <c r="P913" s="16">
        <f t="shared" si="362"/>
        <v>1.9610482118500361E-2</v>
      </c>
      <c r="Q913" s="16">
        <f t="shared" si="373"/>
        <v>2164</v>
      </c>
      <c r="R913" s="16">
        <f t="shared" si="374"/>
        <v>2350</v>
      </c>
      <c r="S913" s="17">
        <f t="shared" si="363"/>
        <v>2.7806367966652918</v>
      </c>
      <c r="T913" s="17">
        <f t="shared" si="364"/>
        <v>3.0196379261383712</v>
      </c>
      <c r="U913" s="16">
        <f t="shared" si="365"/>
        <v>1.9363203334707979E-2</v>
      </c>
      <c r="V913" s="16">
        <f t="shared" si="366"/>
        <v>1.9637926138371231E-2</v>
      </c>
      <c r="W913" s="16">
        <f t="shared" si="351"/>
        <v>2.9025910796377993E-3</v>
      </c>
      <c r="X913" s="16">
        <f t="shared" si="352"/>
        <v>1.1954839282735523E-4</v>
      </c>
      <c r="Y913" s="17">
        <f t="shared" si="367"/>
        <v>2.7830426868104441</v>
      </c>
      <c r="Z913" s="17">
        <f t="shared" si="368"/>
        <v>3.0221394724651547</v>
      </c>
      <c r="AA913" s="16">
        <f t="shared" si="369"/>
        <v>1.6957313189555734E-2</v>
      </c>
      <c r="AB913" s="16">
        <f t="shared" si="370"/>
        <v>2.2139472465154686E-2</v>
      </c>
      <c r="AC913" s="16">
        <f t="shared" si="353"/>
        <v>185.9764230059514</v>
      </c>
      <c r="AD913" s="17">
        <f t="shared" si="354"/>
        <v>2.7837487253289486</v>
      </c>
      <c r="AE913" s="17">
        <f t="shared" si="355"/>
        <v>3.0227183799130342</v>
      </c>
      <c r="AF913" s="16">
        <f t="shared" si="371"/>
        <v>1.6251274671051252E-2</v>
      </c>
      <c r="AG913" s="16">
        <f t="shared" si="372"/>
        <v>2.2718379913034159E-2</v>
      </c>
    </row>
    <row r="914" spans="1:33" x14ac:dyDescent="0.25">
      <c r="A914" s="11" t="s">
        <v>28</v>
      </c>
      <c r="B914" s="12">
        <v>883908</v>
      </c>
      <c r="C914" s="11">
        <v>2.8</v>
      </c>
      <c r="D914" s="27">
        <v>2.7</v>
      </c>
      <c r="E914" s="27">
        <v>2.9</v>
      </c>
      <c r="F914" s="11">
        <v>2001</v>
      </c>
      <c r="G914" s="11" t="s">
        <v>7</v>
      </c>
      <c r="H914" s="14" t="str">
        <f>VLOOKUP(A914,'Data Key'!$A$1:$B$500,2,FALSE)</f>
        <v>Massachusetts</v>
      </c>
      <c r="I914" s="14" t="str">
        <f t="shared" si="356"/>
        <v>MA-Massachusetts</v>
      </c>
      <c r="J914" s="15">
        <f t="shared" si="357"/>
        <v>2475</v>
      </c>
      <c r="K914" s="15">
        <f t="shared" si="358"/>
        <v>881433</v>
      </c>
      <c r="L914" s="16">
        <f t="shared" si="350"/>
        <v>1.1015894012688644E-4</v>
      </c>
      <c r="M914" s="17">
        <f t="shared" si="359"/>
        <v>2.6899062250260477</v>
      </c>
      <c r="N914" s="17">
        <f t="shared" si="360"/>
        <v>2.9102241052798208</v>
      </c>
      <c r="O914" s="16">
        <f t="shared" si="361"/>
        <v>1.0093774973952474E-2</v>
      </c>
      <c r="P914" s="16">
        <f t="shared" si="362"/>
        <v>1.0224105279820872E-2</v>
      </c>
      <c r="Q914" s="16">
        <f t="shared" si="373"/>
        <v>2378</v>
      </c>
      <c r="R914" s="16">
        <f t="shared" si="374"/>
        <v>2573</v>
      </c>
      <c r="S914" s="17">
        <f t="shared" si="363"/>
        <v>2.6903252374681528</v>
      </c>
      <c r="T914" s="17">
        <f t="shared" si="364"/>
        <v>2.9109364322983842</v>
      </c>
      <c r="U914" s="16">
        <f t="shared" si="365"/>
        <v>9.6747625318474029E-3</v>
      </c>
      <c r="V914" s="16">
        <f t="shared" si="366"/>
        <v>1.0936432298384258E-2</v>
      </c>
      <c r="W914" s="16">
        <f t="shared" si="351"/>
        <v>2.8022259836709531E-3</v>
      </c>
      <c r="X914" s="16">
        <f t="shared" si="352"/>
        <v>1.1022226045873679E-4</v>
      </c>
      <c r="Y914" s="17">
        <f t="shared" si="367"/>
        <v>2.6920037232122165</v>
      </c>
      <c r="Z914" s="17">
        <f t="shared" si="368"/>
        <v>2.9124482441296897</v>
      </c>
      <c r="AA914" s="16">
        <f t="shared" si="369"/>
        <v>7.996276787783696E-3</v>
      </c>
      <c r="AB914" s="16">
        <f t="shared" si="370"/>
        <v>1.2448244129689812E-2</v>
      </c>
      <c r="AC914" s="16">
        <f t="shared" si="353"/>
        <v>194.75900882199622</v>
      </c>
      <c r="AD914" s="17">
        <f t="shared" si="354"/>
        <v>2.6926228537353851</v>
      </c>
      <c r="AE914" s="17">
        <f t="shared" si="355"/>
        <v>2.912960448150415</v>
      </c>
      <c r="AF914" s="16">
        <f t="shared" si="371"/>
        <v>7.3771462646150532E-3</v>
      </c>
      <c r="AG914" s="16">
        <f t="shared" si="372"/>
        <v>1.2960448150415083E-2</v>
      </c>
    </row>
    <row r="915" spans="1:33" x14ac:dyDescent="0.25">
      <c r="A915" s="11" t="s">
        <v>49</v>
      </c>
      <c r="B915" s="12">
        <v>1553056</v>
      </c>
      <c r="C915" s="11">
        <v>2.8</v>
      </c>
      <c r="D915" s="27">
        <v>2.7</v>
      </c>
      <c r="E915" s="27">
        <v>2.9</v>
      </c>
      <c r="F915" s="11">
        <v>2001</v>
      </c>
      <c r="G915" s="11" t="s">
        <v>7</v>
      </c>
      <c r="H915" s="14" t="str">
        <f>VLOOKUP(A915,'Data Key'!$A$1:$B$500,2,FALSE)</f>
        <v>Michigan</v>
      </c>
      <c r="I915" s="14" t="str">
        <f t="shared" si="356"/>
        <v>MI-Michigan</v>
      </c>
      <c r="J915" s="15">
        <f t="shared" si="357"/>
        <v>4349</v>
      </c>
      <c r="K915" s="15">
        <f t="shared" si="358"/>
        <v>1548707</v>
      </c>
      <c r="L915" s="16">
        <f t="shared" si="350"/>
        <v>8.3108750289541451E-5</v>
      </c>
      <c r="M915" s="17">
        <f t="shared" si="359"/>
        <v>2.7171766225495575</v>
      </c>
      <c r="N915" s="17">
        <f t="shared" si="360"/>
        <v>2.8833941231286406</v>
      </c>
      <c r="O915" s="16">
        <f t="shared" si="361"/>
        <v>1.7176622549557319E-2</v>
      </c>
      <c r="P915" s="16">
        <f t="shared" si="362"/>
        <v>1.6605876871359282E-2</v>
      </c>
      <c r="Q915" s="16">
        <f t="shared" si="373"/>
        <v>4220</v>
      </c>
      <c r="R915" s="16">
        <f t="shared" si="374"/>
        <v>4478</v>
      </c>
      <c r="S915" s="17">
        <f t="shared" si="363"/>
        <v>2.7172233325778334</v>
      </c>
      <c r="T915" s="17">
        <f t="shared" si="364"/>
        <v>2.8833474131003647</v>
      </c>
      <c r="U915" s="16">
        <f t="shared" si="365"/>
        <v>1.7223332577833261E-2</v>
      </c>
      <c r="V915" s="16">
        <f t="shared" si="366"/>
        <v>1.6652586899635224E-2</v>
      </c>
      <c r="W915" s="16">
        <f t="shared" si="351"/>
        <v>2.8015151852252124E-3</v>
      </c>
      <c r="X915" s="16">
        <f t="shared" si="352"/>
        <v>8.3135940450037069E-5</v>
      </c>
      <c r="Y915" s="17">
        <f t="shared" si="367"/>
        <v>2.7183792447751753</v>
      </c>
      <c r="Z915" s="17">
        <f t="shared" si="368"/>
        <v>2.8846511256752496</v>
      </c>
      <c r="AA915" s="16">
        <f t="shared" si="369"/>
        <v>1.8379244775175163E-2</v>
      </c>
      <c r="AB915" s="16">
        <f t="shared" si="370"/>
        <v>1.5348874324750295E-2</v>
      </c>
      <c r="AC915" s="16">
        <f t="shared" si="353"/>
        <v>258.15887092939334</v>
      </c>
      <c r="AD915" s="17">
        <f t="shared" si="354"/>
        <v>2.7187241477955668</v>
      </c>
      <c r="AE915" s="17">
        <f t="shared" si="355"/>
        <v>2.8849501128471768</v>
      </c>
      <c r="AF915" s="16">
        <f t="shared" si="371"/>
        <v>1.8724147795566637E-2</v>
      </c>
      <c r="AG915" s="16">
        <f t="shared" si="372"/>
        <v>1.5049887152823072E-2</v>
      </c>
    </row>
    <row r="916" spans="1:33" x14ac:dyDescent="0.25">
      <c r="A916" s="11" t="s">
        <v>26</v>
      </c>
      <c r="B916" s="12">
        <v>783356</v>
      </c>
      <c r="C916" s="11">
        <v>4</v>
      </c>
      <c r="D916" s="27">
        <v>3.8</v>
      </c>
      <c r="E916" s="27">
        <v>4.0999999999999996</v>
      </c>
      <c r="F916" s="11">
        <v>2001</v>
      </c>
      <c r="G916" s="11" t="s">
        <v>7</v>
      </c>
      <c r="H916" s="14" t="str">
        <f>VLOOKUP(A916,'Data Key'!$A$1:$B$500,2,FALSE)</f>
        <v>Minnesota</v>
      </c>
      <c r="I916" s="14" t="str">
        <f t="shared" si="356"/>
        <v>MN-Minnesota</v>
      </c>
      <c r="J916" s="15">
        <f t="shared" si="357"/>
        <v>3133</v>
      </c>
      <c r="K916" s="15">
        <f t="shared" si="358"/>
        <v>780223</v>
      </c>
      <c r="L916" s="16">
        <f t="shared" si="350"/>
        <v>1.3976515210532373E-4</v>
      </c>
      <c r="M916" s="17">
        <f t="shared" si="359"/>
        <v>3.8596935869609497</v>
      </c>
      <c r="N916" s="17">
        <f t="shared" si="360"/>
        <v>4.1392238911715973</v>
      </c>
      <c r="O916" s="16">
        <f t="shared" si="361"/>
        <v>5.969358696094984E-2</v>
      </c>
      <c r="P916" s="16">
        <f t="shared" si="362"/>
        <v>3.9223891171597636E-2</v>
      </c>
      <c r="Q916" s="16">
        <f t="shared" si="373"/>
        <v>3024</v>
      </c>
      <c r="R916" s="16">
        <f t="shared" si="374"/>
        <v>3243</v>
      </c>
      <c r="S916" s="17">
        <f t="shared" si="363"/>
        <v>3.8603138292168566</v>
      </c>
      <c r="T916" s="17">
        <f t="shared" si="364"/>
        <v>4.1398802077216486</v>
      </c>
      <c r="U916" s="16">
        <f t="shared" si="365"/>
        <v>6.0313829216856796E-2</v>
      </c>
      <c r="V916" s="16">
        <f t="shared" si="366"/>
        <v>3.9880207721648908E-2</v>
      </c>
      <c r="W916" s="16">
        <f t="shared" si="351"/>
        <v>4.0018910384432074E-3</v>
      </c>
      <c r="X916" s="16">
        <f t="shared" si="352"/>
        <v>1.3982828792489895E-4</v>
      </c>
      <c r="Y916" s="17">
        <f t="shared" si="367"/>
        <v>3.8620627505183083</v>
      </c>
      <c r="Z916" s="17">
        <f t="shared" si="368"/>
        <v>4.141719326368106</v>
      </c>
      <c r="AA916" s="16">
        <f t="shared" si="369"/>
        <v>6.2062750518308452E-2</v>
      </c>
      <c r="AB916" s="16">
        <f t="shared" si="370"/>
        <v>4.171932636810638E-2</v>
      </c>
      <c r="AC916" s="16">
        <f t="shared" si="353"/>
        <v>218.98803320833611</v>
      </c>
      <c r="AD916" s="17">
        <f t="shared" si="354"/>
        <v>3.8627544490551271</v>
      </c>
      <c r="AE916" s="17">
        <f t="shared" si="355"/>
        <v>4.1423041803772263</v>
      </c>
      <c r="AF916" s="16">
        <f t="shared" si="371"/>
        <v>6.2754449055127282E-2</v>
      </c>
      <c r="AG916" s="16">
        <f t="shared" si="372"/>
        <v>4.2304180377226608E-2</v>
      </c>
    </row>
    <row r="917" spans="1:33" x14ac:dyDescent="0.25">
      <c r="A917" s="11" t="s">
        <v>59</v>
      </c>
      <c r="B917" s="12">
        <v>440575</v>
      </c>
      <c r="C917" s="11">
        <v>1</v>
      </c>
      <c r="D917" s="27">
        <v>0.9</v>
      </c>
      <c r="E917" s="27">
        <v>1</v>
      </c>
      <c r="F917" s="11">
        <v>2001</v>
      </c>
      <c r="G917" s="11" t="s">
        <v>7</v>
      </c>
      <c r="H917" s="14" t="str">
        <f>VLOOKUP(A917,'Data Key'!$A$1:$B$500,2,FALSE)</f>
        <v>Mississippi</v>
      </c>
      <c r="I917" s="14" t="str">
        <f t="shared" si="356"/>
        <v>MS-Mississippi</v>
      </c>
      <c r="J917" s="15">
        <f t="shared" si="357"/>
        <v>441</v>
      </c>
      <c r="K917" s="15">
        <f t="shared" si="358"/>
        <v>440134</v>
      </c>
      <c r="L917" s="16">
        <f t="shared" si="350"/>
        <v>9.3374882923418043E-5</v>
      </c>
      <c r="M917" s="17">
        <f t="shared" si="359"/>
        <v>0.90758976554733051</v>
      </c>
      <c r="N917" s="17">
        <f t="shared" si="360"/>
        <v>1.0943395313941664</v>
      </c>
      <c r="O917" s="16">
        <f t="shared" si="361"/>
        <v>7.5897655473304848E-3</v>
      </c>
      <c r="P917" s="16">
        <f t="shared" si="362"/>
        <v>9.4339531394166398E-2</v>
      </c>
      <c r="Q917" s="16">
        <f t="shared" si="373"/>
        <v>400</v>
      </c>
      <c r="R917" s="16">
        <f t="shared" si="374"/>
        <v>482</v>
      </c>
      <c r="S917" s="17">
        <f t="shared" si="363"/>
        <v>0.90790444305736817</v>
      </c>
      <c r="T917" s="17">
        <f t="shared" si="364"/>
        <v>1.0940248538841286</v>
      </c>
      <c r="U917" s="16">
        <f t="shared" si="365"/>
        <v>7.904443057368149E-3</v>
      </c>
      <c r="V917" s="16">
        <f t="shared" si="366"/>
        <v>9.4024853884128623E-2</v>
      </c>
      <c r="W917" s="16">
        <f t="shared" si="351"/>
        <v>1.0053154798441342E-3</v>
      </c>
      <c r="X917" s="16">
        <f t="shared" si="352"/>
        <v>9.3678073453112834E-5</v>
      </c>
      <c r="Y917" s="17">
        <f t="shared" si="367"/>
        <v>0.91163740639102131</v>
      </c>
      <c r="Z917" s="17">
        <f t="shared" si="368"/>
        <v>1.098993553297247</v>
      </c>
      <c r="AA917" s="16">
        <f t="shared" si="369"/>
        <v>1.1637406391021288E-2</v>
      </c>
      <c r="AB917" s="16">
        <f t="shared" si="370"/>
        <v>9.8993553297247017E-2</v>
      </c>
      <c r="AC917" s="16">
        <f t="shared" si="353"/>
        <v>82.320348333407438</v>
      </c>
      <c r="AD917" s="17">
        <f t="shared" si="354"/>
        <v>0.91302740256817616</v>
      </c>
      <c r="AE917" s="17">
        <f t="shared" si="355"/>
        <v>1.0998732984374213</v>
      </c>
      <c r="AF917" s="16">
        <f t="shared" si="371"/>
        <v>1.3027402568176139E-2</v>
      </c>
      <c r="AG917" s="16">
        <f t="shared" si="372"/>
        <v>9.9873298437421321E-2</v>
      </c>
    </row>
    <row r="918" spans="1:33" x14ac:dyDescent="0.25">
      <c r="A918" s="11" t="s">
        <v>20</v>
      </c>
      <c r="B918" s="12">
        <v>821837</v>
      </c>
      <c r="C918" s="11">
        <v>2.2000000000000002</v>
      </c>
      <c r="D918" s="27">
        <v>2.1</v>
      </c>
      <c r="E918" s="27">
        <v>2.2999999999999998</v>
      </c>
      <c r="F918" s="11">
        <v>2001</v>
      </c>
      <c r="G918" s="11" t="s">
        <v>7</v>
      </c>
      <c r="H918" s="14" t="str">
        <f>VLOOKUP(A918,'Data Key'!$A$1:$B$500,2,FALSE)</f>
        <v>Missouri</v>
      </c>
      <c r="I918" s="14" t="str">
        <f t="shared" si="356"/>
        <v>MO-Missouri</v>
      </c>
      <c r="J918" s="15">
        <f t="shared" si="357"/>
        <v>1808</v>
      </c>
      <c r="K918" s="15">
        <f t="shared" si="358"/>
        <v>820029</v>
      </c>
      <c r="L918" s="16">
        <f t="shared" si="350"/>
        <v>1.0129391923996305E-4</v>
      </c>
      <c r="M918" s="17">
        <f t="shared" si="359"/>
        <v>2.0986557058073396</v>
      </c>
      <c r="N918" s="17">
        <f t="shared" si="360"/>
        <v>2.3012435442872654</v>
      </c>
      <c r="O918" s="16">
        <f t="shared" si="361"/>
        <v>1.3442941926604668E-3</v>
      </c>
      <c r="P918" s="16">
        <f t="shared" si="362"/>
        <v>1.2435442872655855E-3</v>
      </c>
      <c r="Q918" s="16">
        <f t="shared" si="373"/>
        <v>1725</v>
      </c>
      <c r="R918" s="16">
        <f t="shared" si="374"/>
        <v>1892</v>
      </c>
      <c r="S918" s="17">
        <f t="shared" si="363"/>
        <v>2.0989563623930292</v>
      </c>
      <c r="T918" s="17">
        <f t="shared" si="364"/>
        <v>2.3021596739986152</v>
      </c>
      <c r="U918" s="16">
        <f t="shared" si="365"/>
        <v>1.0436376069709041E-3</v>
      </c>
      <c r="V918" s="16">
        <f t="shared" si="366"/>
        <v>2.1596739986153857E-3</v>
      </c>
      <c r="W918" s="16">
        <f t="shared" si="351"/>
        <v>2.2022764483176824E-3</v>
      </c>
      <c r="X918" s="16">
        <f t="shared" si="352"/>
        <v>1.0137382482231049E-4</v>
      </c>
      <c r="Y918" s="17">
        <f t="shared" si="367"/>
        <v>2.1009026234953723</v>
      </c>
      <c r="Z918" s="17">
        <f t="shared" si="368"/>
        <v>2.3036502731399926</v>
      </c>
      <c r="AA918" s="16">
        <f t="shared" si="369"/>
        <v>9.0262349537217901E-4</v>
      </c>
      <c r="AB918" s="16">
        <f t="shared" si="370"/>
        <v>3.6502731399927768E-3</v>
      </c>
      <c r="AC918" s="16">
        <f t="shared" si="353"/>
        <v>166.5155251979418</v>
      </c>
      <c r="AD918" s="17">
        <f t="shared" si="354"/>
        <v>2.1015784074998631</v>
      </c>
      <c r="AE918" s="17">
        <f t="shared" si="355"/>
        <v>2.3041912697450226</v>
      </c>
      <c r="AF918" s="16">
        <f t="shared" si="371"/>
        <v>1.5784074998630437E-3</v>
      </c>
      <c r="AG918" s="16">
        <f t="shared" si="372"/>
        <v>4.1912697450228187E-3</v>
      </c>
    </row>
    <row r="919" spans="1:33" x14ac:dyDescent="0.25">
      <c r="A919" s="11" t="s">
        <v>50</v>
      </c>
      <c r="B919" s="12">
        <v>141117</v>
      </c>
      <c r="C919" s="11">
        <v>1.3</v>
      </c>
      <c r="D919" s="27">
        <v>1.2</v>
      </c>
      <c r="E919" s="27">
        <v>1.6</v>
      </c>
      <c r="F919" s="11">
        <v>2001</v>
      </c>
      <c r="G919" s="11" t="s">
        <v>7</v>
      </c>
      <c r="H919" s="14" t="str">
        <f>VLOOKUP(A919,'Data Key'!$A$1:$B$500,2,FALSE)</f>
        <v>Montana</v>
      </c>
      <c r="I919" s="14" t="str">
        <f t="shared" si="356"/>
        <v>MT-Montana</v>
      </c>
      <c r="J919" s="15">
        <f t="shared" si="357"/>
        <v>183</v>
      </c>
      <c r="K919" s="15">
        <f t="shared" si="358"/>
        <v>140934</v>
      </c>
      <c r="L919" s="16">
        <f t="shared" si="350"/>
        <v>1.8776408368325356E-4</v>
      </c>
      <c r="M919" s="17">
        <f t="shared" si="359"/>
        <v>1.1090321917477715</v>
      </c>
      <c r="N919" s="17">
        <f t="shared" si="360"/>
        <v>1.4845603591142789</v>
      </c>
      <c r="O919" s="16">
        <f t="shared" si="361"/>
        <v>9.0967808252228499E-2</v>
      </c>
      <c r="P919" s="16">
        <f t="shared" si="362"/>
        <v>0.11543964088572123</v>
      </c>
      <c r="Q919" s="16">
        <f t="shared" si="373"/>
        <v>157</v>
      </c>
      <c r="R919" s="16">
        <f t="shared" si="374"/>
        <v>210</v>
      </c>
      <c r="S919" s="17">
        <f t="shared" si="363"/>
        <v>1.1125519958615899</v>
      </c>
      <c r="T919" s="17">
        <f t="shared" si="364"/>
        <v>1.4881268734454389</v>
      </c>
      <c r="U919" s="16">
        <f t="shared" si="365"/>
        <v>8.7448004138410029E-2</v>
      </c>
      <c r="V919" s="16">
        <f t="shared" si="366"/>
        <v>0.11187312655456116</v>
      </c>
      <c r="W919" s="16">
        <f t="shared" si="351"/>
        <v>1.3103715050076941E-3</v>
      </c>
      <c r="X919" s="16">
        <f t="shared" si="352"/>
        <v>1.8922800257431611E-4</v>
      </c>
      <c r="Y919" s="17">
        <f t="shared" si="367"/>
        <v>1.121143502433378</v>
      </c>
      <c r="Z919" s="17">
        <f t="shared" si="368"/>
        <v>1.4995995075820101</v>
      </c>
      <c r="AA919" s="16">
        <f t="shared" si="369"/>
        <v>7.8856497566621941E-2</v>
      </c>
      <c r="AB919" s="16">
        <f t="shared" si="370"/>
        <v>0.10040049241798998</v>
      </c>
      <c r="AC919" s="16">
        <f t="shared" si="353"/>
        <v>53.060297027124008</v>
      </c>
      <c r="AD919" s="17">
        <f t="shared" si="354"/>
        <v>1.1259186046105714</v>
      </c>
      <c r="AE919" s="17">
        <f t="shared" si="355"/>
        <v>1.5019105309526994</v>
      </c>
      <c r="AF919" s="16">
        <f t="shared" si="371"/>
        <v>7.4081395389428595E-2</v>
      </c>
      <c r="AG919" s="16">
        <f t="shared" si="372"/>
        <v>9.8089469047300648E-2</v>
      </c>
    </row>
    <row r="920" spans="1:33" x14ac:dyDescent="0.25">
      <c r="A920" s="11" t="s">
        <v>51</v>
      </c>
      <c r="B920" s="12">
        <v>259797</v>
      </c>
      <c r="C920" s="11">
        <v>1.4</v>
      </c>
      <c r="D920" s="27">
        <v>1.3</v>
      </c>
      <c r="E920" s="27">
        <v>1.6</v>
      </c>
      <c r="F920" s="11">
        <v>2001</v>
      </c>
      <c r="G920" s="11" t="s">
        <v>7</v>
      </c>
      <c r="H920" s="14" t="str">
        <f>VLOOKUP(A920,'Data Key'!$A$1:$B$500,2,FALSE)</f>
        <v>Nebraska</v>
      </c>
      <c r="I920" s="14" t="str">
        <f t="shared" si="356"/>
        <v>NE-Nebraska</v>
      </c>
      <c r="J920" s="15">
        <f t="shared" si="357"/>
        <v>364</v>
      </c>
      <c r="K920" s="15">
        <f t="shared" si="358"/>
        <v>259433</v>
      </c>
      <c r="L920" s="16">
        <f t="shared" si="350"/>
        <v>1.438335481871094E-4</v>
      </c>
      <c r="M920" s="17">
        <f t="shared" si="359"/>
        <v>1.257260382843657</v>
      </c>
      <c r="N920" s="17">
        <f t="shared" si="360"/>
        <v>1.5449274792178755</v>
      </c>
      <c r="O920" s="16">
        <f t="shared" si="361"/>
        <v>4.2739617156343002E-2</v>
      </c>
      <c r="P920" s="16">
        <f t="shared" si="362"/>
        <v>5.5072520782124545E-2</v>
      </c>
      <c r="Q920" s="16">
        <f t="shared" si="373"/>
        <v>327</v>
      </c>
      <c r="R920" s="16">
        <f t="shared" si="374"/>
        <v>402</v>
      </c>
      <c r="S920" s="17">
        <f t="shared" si="363"/>
        <v>1.2586750424369797</v>
      </c>
      <c r="T920" s="17">
        <f t="shared" si="364"/>
        <v>1.5473619787757364</v>
      </c>
      <c r="U920" s="16">
        <f t="shared" si="365"/>
        <v>4.1324957563020348E-2</v>
      </c>
      <c r="V920" s="16">
        <f t="shared" si="366"/>
        <v>5.2638021224263642E-2</v>
      </c>
      <c r="W920" s="16">
        <f t="shared" si="351"/>
        <v>1.4084662980906732E-3</v>
      </c>
      <c r="X920" s="16">
        <f t="shared" si="352"/>
        <v>1.4439818788259179E-4</v>
      </c>
      <c r="Y920" s="17">
        <f t="shared" si="367"/>
        <v>1.2640681102080813</v>
      </c>
      <c r="Z920" s="17">
        <f t="shared" si="368"/>
        <v>1.552864485973265</v>
      </c>
      <c r="AA920" s="16">
        <f t="shared" si="369"/>
        <v>3.5931889791918747E-2</v>
      </c>
      <c r="AB920" s="16">
        <f t="shared" si="370"/>
        <v>4.7135514026735104E-2</v>
      </c>
      <c r="AC920" s="16">
        <f t="shared" si="353"/>
        <v>74.782503950835377</v>
      </c>
      <c r="AD920" s="17">
        <f t="shared" si="354"/>
        <v>1.2664680975911378</v>
      </c>
      <c r="AE920" s="17">
        <f t="shared" si="355"/>
        <v>1.5543136008270793</v>
      </c>
      <c r="AF920" s="16">
        <f t="shared" si="371"/>
        <v>3.353190240886228E-2</v>
      </c>
      <c r="AG920" s="16">
        <f t="shared" si="372"/>
        <v>4.5686399172920833E-2</v>
      </c>
    </row>
    <row r="921" spans="1:33" x14ac:dyDescent="0.25">
      <c r="A921" s="11" t="s">
        <v>29</v>
      </c>
      <c r="B921" s="12">
        <v>327117</v>
      </c>
      <c r="C921" s="11">
        <v>1.5</v>
      </c>
      <c r="D921" s="27">
        <v>1.4</v>
      </c>
      <c r="E921" s="27">
        <v>1.7</v>
      </c>
      <c r="F921" s="11">
        <v>2001</v>
      </c>
      <c r="G921" s="11" t="s">
        <v>7</v>
      </c>
      <c r="H921" s="14" t="str">
        <f>VLOOKUP(A921,'Data Key'!$A$1:$B$500,2,FALSE)</f>
        <v>Nevada</v>
      </c>
      <c r="I921" s="14" t="str">
        <f t="shared" si="356"/>
        <v>NV-Nevada</v>
      </c>
      <c r="J921" s="15">
        <f t="shared" si="357"/>
        <v>491</v>
      </c>
      <c r="K921" s="15">
        <f t="shared" si="358"/>
        <v>326626</v>
      </c>
      <c r="L921" s="16">
        <f t="shared" si="350"/>
        <v>1.3266597139243276E-4</v>
      </c>
      <c r="M921" s="17">
        <f t="shared" si="359"/>
        <v>1.3683260284119187</v>
      </c>
      <c r="N921" s="17">
        <f t="shared" si="360"/>
        <v>1.6336579711967842</v>
      </c>
      <c r="O921" s="16">
        <f t="shared" si="361"/>
        <v>3.1673971588081162E-2</v>
      </c>
      <c r="P921" s="16">
        <f t="shared" si="362"/>
        <v>6.6342028803215713E-2</v>
      </c>
      <c r="Q921" s="16">
        <f t="shared" si="373"/>
        <v>448</v>
      </c>
      <c r="R921" s="16">
        <f t="shared" si="374"/>
        <v>535</v>
      </c>
      <c r="S921" s="17">
        <f t="shared" si="363"/>
        <v>1.3695405619396117</v>
      </c>
      <c r="T921" s="17">
        <f t="shared" si="364"/>
        <v>1.6355004478519919</v>
      </c>
      <c r="U921" s="16">
        <f t="shared" si="365"/>
        <v>3.04594380603882E-2</v>
      </c>
      <c r="V921" s="16">
        <f t="shared" si="366"/>
        <v>6.4499552148008066E-2</v>
      </c>
      <c r="W921" s="16">
        <f t="shared" si="351"/>
        <v>1.5068459937071846E-3</v>
      </c>
      <c r="X921" s="16">
        <f t="shared" si="352"/>
        <v>1.3305209433886554E-4</v>
      </c>
      <c r="Y921" s="17">
        <f t="shared" si="367"/>
        <v>1.373793899368319</v>
      </c>
      <c r="Z921" s="17">
        <f t="shared" si="368"/>
        <v>1.6398980880460501</v>
      </c>
      <c r="AA921" s="16">
        <f t="shared" si="369"/>
        <v>2.620610063168094E-2</v>
      </c>
      <c r="AB921" s="16">
        <f t="shared" si="370"/>
        <v>6.0101911953949871E-2</v>
      </c>
      <c r="AC921" s="16">
        <f t="shared" si="353"/>
        <v>86.83546304576835</v>
      </c>
      <c r="AD921" s="17">
        <f t="shared" si="354"/>
        <v>1.3756475921272386</v>
      </c>
      <c r="AE921" s="17">
        <f t="shared" si="355"/>
        <v>1.6411013695708245</v>
      </c>
      <c r="AF921" s="16">
        <f t="shared" si="371"/>
        <v>2.4352407872761273E-2</v>
      </c>
      <c r="AG921" s="16">
        <f t="shared" si="372"/>
        <v>5.8898630429175425E-2</v>
      </c>
    </row>
    <row r="922" spans="1:33" x14ac:dyDescent="0.25">
      <c r="A922" s="11" t="s">
        <v>35</v>
      </c>
      <c r="B922" s="12">
        <v>194715</v>
      </c>
      <c r="C922" s="11">
        <v>2</v>
      </c>
      <c r="D922" s="27">
        <v>1.8</v>
      </c>
      <c r="E922" s="27">
        <v>2.2000000000000002</v>
      </c>
      <c r="F922" s="11">
        <v>2001</v>
      </c>
      <c r="G922" s="11" t="s">
        <v>7</v>
      </c>
      <c r="H922" s="14" t="str">
        <f>VLOOKUP(A922,'Data Key'!$A$1:$B$500,2,FALSE)</f>
        <v>New Hampshire</v>
      </c>
      <c r="I922" s="14" t="str">
        <f t="shared" si="356"/>
        <v>NH-New Hampshire</v>
      </c>
      <c r="J922" s="15">
        <f t="shared" si="357"/>
        <v>389</v>
      </c>
      <c r="K922" s="15">
        <f t="shared" si="358"/>
        <v>194326</v>
      </c>
      <c r="L922" s="16">
        <f t="shared" si="350"/>
        <v>1.9833037537116694E-4</v>
      </c>
      <c r="M922" s="17">
        <f t="shared" si="359"/>
        <v>1.7994612688267635</v>
      </c>
      <c r="N922" s="17">
        <f t="shared" si="360"/>
        <v>2.1961220195690974</v>
      </c>
      <c r="O922" s="16">
        <f t="shared" si="361"/>
        <v>5.3873117323655073E-4</v>
      </c>
      <c r="P922" s="16">
        <f t="shared" si="362"/>
        <v>3.8779804309028165E-3</v>
      </c>
      <c r="Q922" s="16">
        <f t="shared" si="373"/>
        <v>351</v>
      </c>
      <c r="R922" s="16">
        <f t="shared" si="374"/>
        <v>429</v>
      </c>
      <c r="S922" s="17">
        <f t="shared" si="363"/>
        <v>1.8026346198289809</v>
      </c>
      <c r="T922" s="17">
        <f t="shared" si="364"/>
        <v>2.2032200909020876</v>
      </c>
      <c r="U922" s="16">
        <f t="shared" si="365"/>
        <v>2.6346198289808331E-3</v>
      </c>
      <c r="V922" s="16">
        <f t="shared" si="366"/>
        <v>3.2200909020874136E-3</v>
      </c>
      <c r="W922" s="16">
        <f t="shared" si="351"/>
        <v>2.0076163481746031E-3</v>
      </c>
      <c r="X922" s="16">
        <f t="shared" si="352"/>
        <v>1.9905710361088302E-4</v>
      </c>
      <c r="Y922" s="17">
        <f t="shared" si="367"/>
        <v>1.8085592445637202</v>
      </c>
      <c r="Z922" s="17">
        <f t="shared" si="368"/>
        <v>2.2066734517854862</v>
      </c>
      <c r="AA922" s="16">
        <f t="shared" si="369"/>
        <v>8.5592445637201475E-3</v>
      </c>
      <c r="AB922" s="16">
        <f t="shared" si="370"/>
        <v>6.673451785486062E-3</v>
      </c>
      <c r="AC922" s="16">
        <f t="shared" si="353"/>
        <v>77.281777097938956</v>
      </c>
      <c r="AD922" s="17">
        <f t="shared" si="354"/>
        <v>1.811739625289337</v>
      </c>
      <c r="AE922" s="17">
        <f t="shared" si="355"/>
        <v>2.2086286809089626</v>
      </c>
      <c r="AF922" s="16">
        <f t="shared" si="371"/>
        <v>1.1739625289336919E-2</v>
      </c>
      <c r="AG922" s="16">
        <f t="shared" si="372"/>
        <v>8.628680908962405E-3</v>
      </c>
    </row>
    <row r="923" spans="1:33" x14ac:dyDescent="0.25">
      <c r="A923" s="11" t="s">
        <v>14</v>
      </c>
      <c r="B923" s="12">
        <v>1153762</v>
      </c>
      <c r="C923" s="11">
        <v>2.9</v>
      </c>
      <c r="D923" s="27">
        <v>2.8</v>
      </c>
      <c r="E923" s="27">
        <v>3</v>
      </c>
      <c r="F923" s="11">
        <v>2001</v>
      </c>
      <c r="G923" s="11" t="s">
        <v>7</v>
      </c>
      <c r="H923" s="14" t="str">
        <f>VLOOKUP(A923,'Data Key'!$A$1:$B$500,2,FALSE)</f>
        <v>New Jersey</v>
      </c>
      <c r="I923" s="14" t="str">
        <f t="shared" si="356"/>
        <v>NJ-New Jersey</v>
      </c>
      <c r="J923" s="15">
        <f t="shared" si="357"/>
        <v>3346</v>
      </c>
      <c r="K923" s="15">
        <f t="shared" si="358"/>
        <v>1150416</v>
      </c>
      <c r="L923" s="16">
        <f t="shared" si="350"/>
        <v>9.8121497891488879E-5</v>
      </c>
      <c r="M923" s="17">
        <f t="shared" si="359"/>
        <v>2.801956681143702</v>
      </c>
      <c r="N923" s="17">
        <f t="shared" si="360"/>
        <v>2.9981996769266801</v>
      </c>
      <c r="O923" s="16">
        <f t="shared" si="361"/>
        <v>1.9566811437021769E-3</v>
      </c>
      <c r="P923" s="16">
        <f t="shared" si="362"/>
        <v>1.8003230733198983E-3</v>
      </c>
      <c r="Q923" s="16">
        <f t="shared" si="373"/>
        <v>3233</v>
      </c>
      <c r="R923" s="16">
        <f t="shared" si="374"/>
        <v>3460</v>
      </c>
      <c r="S923" s="17">
        <f t="shared" si="363"/>
        <v>2.8021377025764411</v>
      </c>
      <c r="T923" s="17">
        <f t="shared" si="364"/>
        <v>2.9988853853741064</v>
      </c>
      <c r="U923" s="16">
        <f t="shared" si="365"/>
        <v>2.1377025764413027E-3</v>
      </c>
      <c r="V923" s="16">
        <f t="shared" si="366"/>
        <v>1.114614625893573E-3</v>
      </c>
      <c r="W923" s="16">
        <f t="shared" si="351"/>
        <v>2.9017332712651979E-3</v>
      </c>
      <c r="X923" s="16">
        <f t="shared" si="352"/>
        <v>9.816320214907759E-5</v>
      </c>
      <c r="Y923" s="17">
        <f t="shared" si="367"/>
        <v>2.8035700691161205</v>
      </c>
      <c r="Z923" s="17">
        <f t="shared" si="368"/>
        <v>2.9998964734142755</v>
      </c>
      <c r="AA923" s="16">
        <f t="shared" si="369"/>
        <v>3.5700691161206777E-3</v>
      </c>
      <c r="AB923" s="16">
        <f t="shared" si="370"/>
        <v>1.0352658572454487E-4</v>
      </c>
      <c r="AC923" s="16">
        <f t="shared" si="353"/>
        <v>226.43343047705545</v>
      </c>
      <c r="AD923" s="17">
        <f t="shared" si="354"/>
        <v>2.8040386514487459</v>
      </c>
      <c r="AE923" s="17">
        <f t="shared" si="355"/>
        <v>3.0002946180760413</v>
      </c>
      <c r="AF923" s="16">
        <f t="shared" si="371"/>
        <v>4.0386514487460445E-3</v>
      </c>
      <c r="AG923" s="16">
        <f t="shared" si="372"/>
        <v>2.9461807604125312E-4</v>
      </c>
    </row>
    <row r="924" spans="1:33" x14ac:dyDescent="0.25">
      <c r="A924" s="11" t="s">
        <v>60</v>
      </c>
      <c r="B924" s="12">
        <v>294624</v>
      </c>
      <c r="C924" s="11">
        <v>0.8</v>
      </c>
      <c r="D924" s="27">
        <v>0.7</v>
      </c>
      <c r="E924" s="27">
        <v>0.9</v>
      </c>
      <c r="F924" s="11">
        <v>2001</v>
      </c>
      <c r="G924" s="11" t="s">
        <v>7</v>
      </c>
      <c r="H924" s="14" t="str">
        <f>VLOOKUP(A924,'Data Key'!$A$1:$B$500,2,FALSE)</f>
        <v>New Mexico</v>
      </c>
      <c r="I924" s="14" t="str">
        <f t="shared" si="356"/>
        <v>NM-New Mexico</v>
      </c>
      <c r="J924" s="15">
        <f t="shared" si="357"/>
        <v>236</v>
      </c>
      <c r="K924" s="15">
        <f t="shared" si="358"/>
        <v>294388</v>
      </c>
      <c r="L924" s="16">
        <f t="shared" si="350"/>
        <v>1.0215554893761425E-4</v>
      </c>
      <c r="M924" s="17">
        <f t="shared" si="359"/>
        <v>0.69886541337367059</v>
      </c>
      <c r="N924" s="17">
        <f t="shared" si="360"/>
        <v>0.90317651124889908</v>
      </c>
      <c r="O924" s="16">
        <f t="shared" si="361"/>
        <v>1.1345866263293702E-3</v>
      </c>
      <c r="P924" s="16">
        <f t="shared" si="362"/>
        <v>3.176511248899061E-3</v>
      </c>
      <c r="Q924" s="16">
        <f t="shared" si="373"/>
        <v>206</v>
      </c>
      <c r="R924" s="16">
        <f t="shared" si="374"/>
        <v>266</v>
      </c>
      <c r="S924" s="17">
        <f t="shared" si="363"/>
        <v>0.69919626371239274</v>
      </c>
      <c r="T924" s="17">
        <f t="shared" si="364"/>
        <v>0.90284566091017704</v>
      </c>
      <c r="U924" s="16">
        <f t="shared" si="365"/>
        <v>8.0373628760721516E-4</v>
      </c>
      <c r="V924" s="16">
        <f t="shared" si="366"/>
        <v>2.8456609101770169E-3</v>
      </c>
      <c r="W924" s="16">
        <f t="shared" si="351"/>
        <v>8.0752968976830581E-4</v>
      </c>
      <c r="X924" s="16">
        <f t="shared" si="352"/>
        <v>1.0277504101708595E-4</v>
      </c>
      <c r="Y924" s="17">
        <f t="shared" si="367"/>
        <v>0.70475464875121985</v>
      </c>
      <c r="Z924" s="17">
        <f t="shared" si="368"/>
        <v>0.91030473078539176</v>
      </c>
      <c r="AA924" s="16">
        <f t="shared" si="369"/>
        <v>4.7546487512198921E-3</v>
      </c>
      <c r="AB924" s="16">
        <f t="shared" si="370"/>
        <v>1.0304730785391736E-2</v>
      </c>
      <c r="AC924" s="16">
        <f t="shared" si="353"/>
        <v>60.25378443075325</v>
      </c>
      <c r="AD924" s="17">
        <f t="shared" si="354"/>
        <v>0.70697268854030926</v>
      </c>
      <c r="AE924" s="17">
        <f t="shared" si="355"/>
        <v>0.91148080336208781</v>
      </c>
      <c r="AF924" s="16">
        <f t="shared" si="371"/>
        <v>6.972688540309302E-3</v>
      </c>
      <c r="AG924" s="16">
        <f t="shared" si="372"/>
        <v>1.1480803362087788E-2</v>
      </c>
    </row>
    <row r="925" spans="1:33" x14ac:dyDescent="0.25">
      <c r="A925" s="11" t="s">
        <v>36</v>
      </c>
      <c r="B925" s="12">
        <v>2508236</v>
      </c>
      <c r="C925" s="11">
        <v>2.6</v>
      </c>
      <c r="D925" s="27">
        <v>2.6</v>
      </c>
      <c r="E925" s="27">
        <v>2.7</v>
      </c>
      <c r="F925" s="11">
        <v>2001</v>
      </c>
      <c r="G925" s="11" t="s">
        <v>7</v>
      </c>
      <c r="H925" s="14" t="str">
        <f>VLOOKUP(A925,'Data Key'!$A$1:$B$500,2,FALSE)</f>
        <v>New York</v>
      </c>
      <c r="I925" s="14" t="str">
        <f t="shared" si="356"/>
        <v>NY-New York</v>
      </c>
      <c r="J925" s="15">
        <f t="shared" si="357"/>
        <v>6521</v>
      </c>
      <c r="K925" s="15">
        <f t="shared" si="358"/>
        <v>2501715</v>
      </c>
      <c r="L925" s="16">
        <f t="shared" si="350"/>
        <v>6.3019000681345064E-5</v>
      </c>
      <c r="M925" s="17">
        <f t="shared" si="359"/>
        <v>2.5368161025545546</v>
      </c>
      <c r="N925" s="17">
        <f t="shared" si="360"/>
        <v>2.6628541039172453</v>
      </c>
      <c r="O925" s="16">
        <f t="shared" si="361"/>
        <v>6.3183897445445503E-2</v>
      </c>
      <c r="P925" s="16">
        <f t="shared" si="362"/>
        <v>3.714589608275487E-2</v>
      </c>
      <c r="Q925" s="16">
        <f t="shared" si="373"/>
        <v>6364</v>
      </c>
      <c r="R925" s="16">
        <f t="shared" si="374"/>
        <v>6680</v>
      </c>
      <c r="S925" s="17">
        <f t="shared" si="363"/>
        <v>2.5372413122210191</v>
      </c>
      <c r="T925" s="17">
        <f t="shared" si="364"/>
        <v>2.6632262673847276</v>
      </c>
      <c r="U925" s="16">
        <f t="shared" si="365"/>
        <v>6.2758687778980971E-2</v>
      </c>
      <c r="V925" s="16">
        <f t="shared" si="366"/>
        <v>3.6773732615272614E-2</v>
      </c>
      <c r="W925" s="16">
        <f t="shared" si="351"/>
        <v>2.6005968893375617E-3</v>
      </c>
      <c r="X925" s="16">
        <f t="shared" si="352"/>
        <v>6.3032763830176317E-5</v>
      </c>
      <c r="Y925" s="17">
        <f t="shared" si="367"/>
        <v>2.5375641255073851</v>
      </c>
      <c r="Z925" s="17">
        <f t="shared" si="368"/>
        <v>2.6636296531677379</v>
      </c>
      <c r="AA925" s="16">
        <f t="shared" si="369"/>
        <v>6.2435874492615007E-2</v>
      </c>
      <c r="AB925" s="16">
        <f t="shared" si="370"/>
        <v>3.6370346832262257E-2</v>
      </c>
      <c r="AC925" s="16">
        <f t="shared" si="353"/>
        <v>316.14430351691129</v>
      </c>
      <c r="AD925" s="17">
        <f t="shared" si="354"/>
        <v>2.5377750853162966</v>
      </c>
      <c r="AE925" s="17">
        <f t="shared" si="355"/>
        <v>2.6638173793151978</v>
      </c>
      <c r="AF925" s="16">
        <f t="shared" si="371"/>
        <v>6.2224914683703503E-2</v>
      </c>
      <c r="AG925" s="16">
        <f t="shared" si="372"/>
        <v>3.618262068480238E-2</v>
      </c>
    </row>
    <row r="926" spans="1:33" x14ac:dyDescent="0.25">
      <c r="A926" s="11" t="s">
        <v>21</v>
      </c>
      <c r="B926" s="12">
        <v>1203271</v>
      </c>
      <c r="C926" s="11">
        <v>2.4</v>
      </c>
      <c r="D926" s="27">
        <v>2.2999999999999998</v>
      </c>
      <c r="E926" s="27">
        <v>2.5</v>
      </c>
      <c r="F926" s="11">
        <v>2001</v>
      </c>
      <c r="G926" s="11" t="s">
        <v>7</v>
      </c>
      <c r="H926" s="14" t="str">
        <f>VLOOKUP(A926,'Data Key'!$A$1:$B$500,2,FALSE)</f>
        <v>North Carolina</v>
      </c>
      <c r="I926" s="14" t="str">
        <f t="shared" si="356"/>
        <v>NC-North Carolina</v>
      </c>
      <c r="J926" s="15">
        <f t="shared" si="357"/>
        <v>2888</v>
      </c>
      <c r="K926" s="15">
        <f t="shared" si="358"/>
        <v>1200383</v>
      </c>
      <c r="L926" s="16">
        <f t="shared" si="350"/>
        <v>8.7430191318900441E-5</v>
      </c>
      <c r="M926" s="17">
        <f t="shared" si="359"/>
        <v>2.312694136450987</v>
      </c>
      <c r="N926" s="17">
        <f t="shared" si="360"/>
        <v>2.4875545190887873</v>
      </c>
      <c r="O926" s="16">
        <f t="shared" si="361"/>
        <v>1.2694136450987159E-2</v>
      </c>
      <c r="P926" s="16">
        <f t="shared" si="362"/>
        <v>1.244548091121267E-2</v>
      </c>
      <c r="Q926" s="16">
        <f t="shared" si="373"/>
        <v>2783</v>
      </c>
      <c r="R926" s="16">
        <f t="shared" si="374"/>
        <v>2994</v>
      </c>
      <c r="S926" s="17">
        <f t="shared" si="363"/>
        <v>2.3128621898142647</v>
      </c>
      <c r="T926" s="17">
        <f t="shared" si="364"/>
        <v>2.4882175337060395</v>
      </c>
      <c r="U926" s="16">
        <f t="shared" si="365"/>
        <v>1.2862189814264902E-2</v>
      </c>
      <c r="V926" s="16">
        <f t="shared" si="366"/>
        <v>1.1782466293960514E-2</v>
      </c>
      <c r="W926" s="16">
        <f t="shared" si="351"/>
        <v>2.4017129169813592E-3</v>
      </c>
      <c r="X926" s="16">
        <f t="shared" si="352"/>
        <v>8.7473337499611097E-5</v>
      </c>
      <c r="Y926" s="17">
        <f t="shared" si="367"/>
        <v>2.3142395794817481</v>
      </c>
      <c r="Z926" s="17">
        <f t="shared" si="368"/>
        <v>2.4891862544809702</v>
      </c>
      <c r="AA926" s="16">
        <f t="shared" si="369"/>
        <v>1.4239579481748255E-2</v>
      </c>
      <c r="AB926" s="16">
        <f t="shared" si="370"/>
        <v>1.0813745519029805E-2</v>
      </c>
      <c r="AC926" s="16">
        <f t="shared" si="353"/>
        <v>210.42132464858093</v>
      </c>
      <c r="AD926" s="17">
        <f t="shared" si="354"/>
        <v>2.3146915161205706</v>
      </c>
      <c r="AE926" s="17">
        <f t="shared" si="355"/>
        <v>2.4895653831694906</v>
      </c>
      <c r="AF926" s="16">
        <f t="shared" si="371"/>
        <v>1.4691516120570736E-2</v>
      </c>
      <c r="AG926" s="16">
        <f t="shared" si="372"/>
        <v>1.0434616830509391E-2</v>
      </c>
    </row>
    <row r="927" spans="1:33" x14ac:dyDescent="0.25">
      <c r="A927" s="11" t="s">
        <v>57</v>
      </c>
      <c r="B927" s="12">
        <v>98267</v>
      </c>
      <c r="C927" s="11">
        <v>1.4</v>
      </c>
      <c r="D927" s="27">
        <v>1.2</v>
      </c>
      <c r="E927" s="27">
        <v>1.6</v>
      </c>
      <c r="F927" s="11">
        <v>2001</v>
      </c>
      <c r="G927" s="11" t="s">
        <v>7</v>
      </c>
      <c r="H927" s="14" t="str">
        <f>VLOOKUP(A927,'Data Key'!$A$1:$B$500,2,FALSE)</f>
        <v>North Dakota</v>
      </c>
      <c r="I927" s="14" t="str">
        <f t="shared" si="356"/>
        <v>ND-North Dakota</v>
      </c>
      <c r="J927" s="15">
        <f t="shared" si="357"/>
        <v>138</v>
      </c>
      <c r="K927" s="15">
        <f t="shared" si="358"/>
        <v>98129</v>
      </c>
      <c r="L927" s="16">
        <f t="shared" si="350"/>
        <v>2.3413954728893332E-4</v>
      </c>
      <c r="M927" s="17">
        <f t="shared" si="359"/>
        <v>1.1701976157464702</v>
      </c>
      <c r="N927" s="17">
        <f t="shared" si="360"/>
        <v>1.6384767103243369</v>
      </c>
      <c r="O927" s="16">
        <f t="shared" si="361"/>
        <v>2.9802384253529768E-2</v>
      </c>
      <c r="P927" s="16">
        <f t="shared" si="362"/>
        <v>3.847671032433686E-2</v>
      </c>
      <c r="Q927" s="16">
        <f t="shared" si="373"/>
        <v>115</v>
      </c>
      <c r="R927" s="16">
        <f t="shared" si="374"/>
        <v>161</v>
      </c>
      <c r="S927" s="17">
        <f t="shared" si="363"/>
        <v>1.1702809691961695</v>
      </c>
      <c r="T927" s="17">
        <f t="shared" si="364"/>
        <v>1.6383933568746374</v>
      </c>
      <c r="U927" s="16">
        <f t="shared" si="365"/>
        <v>2.9719030803830426E-2</v>
      </c>
      <c r="V927" s="16">
        <f t="shared" si="366"/>
        <v>3.8393356874637297E-2</v>
      </c>
      <c r="W927" s="16">
        <f t="shared" si="351"/>
        <v>1.4238275294404523E-3</v>
      </c>
      <c r="X927" s="16">
        <f t="shared" si="352"/>
        <v>2.3655604665721703E-4</v>
      </c>
      <c r="Y927" s="17">
        <f t="shared" si="367"/>
        <v>1.1872714827832351</v>
      </c>
      <c r="Z927" s="17">
        <f t="shared" si="368"/>
        <v>1.6603835760976695</v>
      </c>
      <c r="AA927" s="16">
        <f t="shared" si="369"/>
        <v>1.2728517216764823E-2</v>
      </c>
      <c r="AB927" s="16">
        <f t="shared" si="370"/>
        <v>6.0383576097669422E-2</v>
      </c>
      <c r="AC927" s="16">
        <f t="shared" si="353"/>
        <v>46.093414070855864</v>
      </c>
      <c r="AD927" s="17">
        <f t="shared" si="354"/>
        <v>1.1943931753561245</v>
      </c>
      <c r="AE927" s="17">
        <f t="shared" si="355"/>
        <v>1.6634378419795481</v>
      </c>
      <c r="AF927" s="16">
        <f t="shared" si="371"/>
        <v>5.6068246438754077E-3</v>
      </c>
      <c r="AG927" s="16">
        <f t="shared" si="372"/>
        <v>6.3437841979548049E-2</v>
      </c>
    </row>
    <row r="928" spans="1:33" x14ac:dyDescent="0.25">
      <c r="A928" s="11" t="s">
        <v>52</v>
      </c>
      <c r="B928" s="12">
        <v>1673476</v>
      </c>
      <c r="C928" s="11">
        <v>1.7</v>
      </c>
      <c r="D928" s="27">
        <v>1.7</v>
      </c>
      <c r="E928" s="27">
        <v>1.8</v>
      </c>
      <c r="F928" s="11">
        <v>2001</v>
      </c>
      <c r="G928" s="11" t="s">
        <v>7</v>
      </c>
      <c r="H928" s="14" t="str">
        <f>VLOOKUP(A928,'Data Key'!$A$1:$B$500,2,FALSE)</f>
        <v>Ohio</v>
      </c>
      <c r="I928" s="14" t="str">
        <f t="shared" si="356"/>
        <v>OH-Ohio</v>
      </c>
      <c r="J928" s="15">
        <f t="shared" si="357"/>
        <v>2845</v>
      </c>
      <c r="K928" s="15">
        <f t="shared" si="358"/>
        <v>1670631</v>
      </c>
      <c r="L928" s="16">
        <f t="shared" si="350"/>
        <v>6.2416622134223295E-5</v>
      </c>
      <c r="M928" s="17">
        <f t="shared" si="359"/>
        <v>1.6376376361879754</v>
      </c>
      <c r="N928" s="17">
        <f t="shared" si="360"/>
        <v>1.7624708804564222</v>
      </c>
      <c r="O928" s="16">
        <f t="shared" si="361"/>
        <v>6.2362363812024535E-2</v>
      </c>
      <c r="P928" s="16">
        <f t="shared" si="362"/>
        <v>3.7529119543577849E-2</v>
      </c>
      <c r="Q928" s="16">
        <f t="shared" si="373"/>
        <v>2741</v>
      </c>
      <c r="R928" s="16">
        <f t="shared" si="374"/>
        <v>2950</v>
      </c>
      <c r="S928" s="17">
        <f t="shared" si="363"/>
        <v>1.6379081624116509</v>
      </c>
      <c r="T928" s="17">
        <f t="shared" si="364"/>
        <v>1.7627979128472713</v>
      </c>
      <c r="U928" s="16">
        <f t="shared" si="365"/>
        <v>6.2091837588349019E-2</v>
      </c>
      <c r="V928" s="16">
        <f t="shared" si="366"/>
        <v>3.7202087152728769E-2</v>
      </c>
      <c r="W928" s="16">
        <f t="shared" si="351"/>
        <v>1.7011981016327056E-3</v>
      </c>
      <c r="X928" s="16">
        <f t="shared" si="352"/>
        <v>6.2447985550677628E-5</v>
      </c>
      <c r="Y928" s="17">
        <f t="shared" si="367"/>
        <v>1.6387501160820279</v>
      </c>
      <c r="Z928" s="17">
        <f t="shared" si="368"/>
        <v>1.7636460871833834</v>
      </c>
      <c r="AA928" s="16">
        <f t="shared" si="369"/>
        <v>6.1249883917972037E-2</v>
      </c>
      <c r="AB928" s="16">
        <f t="shared" si="370"/>
        <v>3.6353912816616596E-2</v>
      </c>
      <c r="AC928" s="16">
        <f t="shared" si="353"/>
        <v>208.92243094961307</v>
      </c>
      <c r="AD928" s="17">
        <f t="shared" si="354"/>
        <v>1.6390753243519347</v>
      </c>
      <c r="AE928" s="17">
        <f t="shared" si="355"/>
        <v>1.7639184361563107</v>
      </c>
      <c r="AF928" s="16">
        <f t="shared" si="371"/>
        <v>6.0924675648065252E-2</v>
      </c>
      <c r="AG928" s="16">
        <f t="shared" si="372"/>
        <v>3.6081563843689324E-2</v>
      </c>
    </row>
    <row r="929" spans="1:33" x14ac:dyDescent="0.25">
      <c r="A929" s="11" t="s">
        <v>37</v>
      </c>
      <c r="B929" s="12">
        <v>549715</v>
      </c>
      <c r="C929" s="11">
        <v>1.4</v>
      </c>
      <c r="D929" s="27">
        <v>1.3</v>
      </c>
      <c r="E929" s="27">
        <v>1.5</v>
      </c>
      <c r="F929" s="11">
        <v>2001</v>
      </c>
      <c r="G929" s="11" t="s">
        <v>7</v>
      </c>
      <c r="H929" s="14" t="str">
        <f>VLOOKUP(A929,'Data Key'!$A$1:$B$500,2,FALSE)</f>
        <v>Oklahoma</v>
      </c>
      <c r="I929" s="14" t="str">
        <f t="shared" si="356"/>
        <v>OK-Oklahoma</v>
      </c>
      <c r="J929" s="15">
        <f t="shared" si="357"/>
        <v>770</v>
      </c>
      <c r="K929" s="15">
        <f t="shared" si="358"/>
        <v>548945</v>
      </c>
      <c r="L929" s="16">
        <f t="shared" si="350"/>
        <v>9.886703022195798E-5</v>
      </c>
      <c r="M929" s="17">
        <f t="shared" si="359"/>
        <v>1.3018588004357465</v>
      </c>
      <c r="N929" s="17">
        <f t="shared" si="360"/>
        <v>1.4995928608796625</v>
      </c>
      <c r="O929" s="16">
        <f t="shared" si="361"/>
        <v>1.8588004357464882E-3</v>
      </c>
      <c r="P929" s="16">
        <f t="shared" si="362"/>
        <v>4.0713912033751853E-4</v>
      </c>
      <c r="Q929" s="16">
        <f t="shared" si="373"/>
        <v>716</v>
      </c>
      <c r="R929" s="16">
        <f t="shared" si="374"/>
        <v>824</v>
      </c>
      <c r="S929" s="17">
        <f t="shared" si="363"/>
        <v>1.3024931100661252</v>
      </c>
      <c r="T929" s="17">
        <f t="shared" si="364"/>
        <v>1.4989585512492838</v>
      </c>
      <c r="U929" s="16">
        <f t="shared" si="365"/>
        <v>2.4931100661251815E-3</v>
      </c>
      <c r="V929" s="16">
        <f t="shared" si="366"/>
        <v>1.0414487507162118E-3</v>
      </c>
      <c r="W929" s="16">
        <f t="shared" si="351"/>
        <v>1.4042100637516014E-3</v>
      </c>
      <c r="X929" s="16">
        <f t="shared" si="352"/>
        <v>9.9050697853249426E-5</v>
      </c>
      <c r="Y929" s="17">
        <f t="shared" si="367"/>
        <v>1.305159365898352</v>
      </c>
      <c r="Z929" s="17">
        <f t="shared" si="368"/>
        <v>1.5032607616048508</v>
      </c>
      <c r="AA929" s="16">
        <f t="shared" si="369"/>
        <v>5.1593658983519752E-3</v>
      </c>
      <c r="AB929" s="16">
        <f t="shared" si="370"/>
        <v>3.2607616048507815E-3</v>
      </c>
      <c r="AC929" s="16">
        <f t="shared" si="353"/>
        <v>108.73001248073795</v>
      </c>
      <c r="AD929" s="17">
        <f t="shared" si="354"/>
        <v>1.3062235983478971</v>
      </c>
      <c r="AE929" s="17">
        <f t="shared" si="355"/>
        <v>1.5040156408985852</v>
      </c>
      <c r="AF929" s="16">
        <f t="shared" si="371"/>
        <v>6.2235983478970969E-3</v>
      </c>
      <c r="AG929" s="16">
        <f t="shared" si="372"/>
        <v>4.0156408985851932E-3</v>
      </c>
    </row>
    <row r="930" spans="1:33" x14ac:dyDescent="0.25">
      <c r="A930" s="11" t="s">
        <v>30</v>
      </c>
      <c r="B930" s="12">
        <v>510574</v>
      </c>
      <c r="C930" s="11">
        <v>5.2</v>
      </c>
      <c r="D930" s="27">
        <v>5.0999999999999996</v>
      </c>
      <c r="E930" s="27">
        <v>5.4</v>
      </c>
      <c r="F930" s="11">
        <v>2001</v>
      </c>
      <c r="G930" s="11" t="s">
        <v>7</v>
      </c>
      <c r="H930" s="14" t="str">
        <f>VLOOKUP(A930,'Data Key'!$A$1:$B$500,2,FALSE)</f>
        <v>Oregon</v>
      </c>
      <c r="I930" s="14" t="str">
        <f t="shared" si="356"/>
        <v>OR-Oregon</v>
      </c>
      <c r="J930" s="15">
        <f t="shared" si="357"/>
        <v>2655</v>
      </c>
      <c r="K930" s="15">
        <f t="shared" si="358"/>
        <v>507919</v>
      </c>
      <c r="L930" s="16">
        <f t="shared" si="350"/>
        <v>1.9728294397782626E-4</v>
      </c>
      <c r="M930" s="17">
        <f t="shared" si="359"/>
        <v>5.0027468264374315</v>
      </c>
      <c r="N930" s="17">
        <f t="shared" si="360"/>
        <v>5.3973127143930846</v>
      </c>
      <c r="O930" s="16">
        <f t="shared" si="361"/>
        <v>9.7253173562568129E-2</v>
      </c>
      <c r="P930" s="16">
        <f t="shared" si="362"/>
        <v>2.6872856069157791E-3</v>
      </c>
      <c r="Q930" s="16">
        <f t="shared" si="373"/>
        <v>2555</v>
      </c>
      <c r="R930" s="16">
        <f t="shared" si="374"/>
        <v>2756</v>
      </c>
      <c r="S930" s="17">
        <f t="shared" si="363"/>
        <v>5.0041717752960393</v>
      </c>
      <c r="T930" s="17">
        <f t="shared" si="364"/>
        <v>5.3978463454856689</v>
      </c>
      <c r="U930" s="16">
        <f t="shared" si="365"/>
        <v>9.5828224703960352E-2</v>
      </c>
      <c r="V930" s="16">
        <f t="shared" si="366"/>
        <v>2.1536545143314711E-3</v>
      </c>
      <c r="W930" s="16">
        <f t="shared" si="351"/>
        <v>5.2037525205148047E-3</v>
      </c>
      <c r="X930" s="16">
        <f t="shared" si="352"/>
        <v>1.973875463350903E-4</v>
      </c>
      <c r="Y930" s="17">
        <f t="shared" si="367"/>
        <v>5.0063649741797143</v>
      </c>
      <c r="Z930" s="17">
        <f t="shared" si="368"/>
        <v>5.4011400668498952</v>
      </c>
      <c r="AA930" s="16">
        <f t="shared" si="369"/>
        <v>9.3635025820285378E-2</v>
      </c>
      <c r="AB930" s="16">
        <f t="shared" si="370"/>
        <v>1.1400668498948718E-3</v>
      </c>
      <c r="AC930" s="16">
        <f t="shared" si="353"/>
        <v>201.47283817637012</v>
      </c>
      <c r="AD930" s="17">
        <f t="shared" si="354"/>
        <v>5.0074329567793532</v>
      </c>
      <c r="AE930" s="17">
        <f t="shared" si="355"/>
        <v>5.4020306494655896</v>
      </c>
      <c r="AF930" s="16">
        <f t="shared" si="371"/>
        <v>9.2567043220646461E-2</v>
      </c>
      <c r="AG930" s="16">
        <f t="shared" si="372"/>
        <v>2.0306494655892848E-3</v>
      </c>
    </row>
    <row r="931" spans="1:33" x14ac:dyDescent="0.25">
      <c r="A931" s="11" t="s">
        <v>22</v>
      </c>
      <c r="B931" s="12">
        <v>1694084</v>
      </c>
      <c r="C931" s="11">
        <v>2.2000000000000002</v>
      </c>
      <c r="D931" s="27">
        <v>2.2000000000000002</v>
      </c>
      <c r="E931" s="27">
        <v>2.2999999999999998</v>
      </c>
      <c r="F931" s="11">
        <v>2001</v>
      </c>
      <c r="G931" s="11" t="s">
        <v>7</v>
      </c>
      <c r="H931" s="14" t="str">
        <f>VLOOKUP(A931,'Data Key'!$A$1:$B$500,2,FALSE)</f>
        <v>Pennsylvania</v>
      </c>
      <c r="I931" s="14" t="str">
        <f t="shared" si="356"/>
        <v>PA-Pennsylvania</v>
      </c>
      <c r="J931" s="15">
        <f t="shared" si="357"/>
        <v>3727</v>
      </c>
      <c r="K931" s="15">
        <f t="shared" si="358"/>
        <v>1690357</v>
      </c>
      <c r="L931" s="16">
        <f t="shared" si="350"/>
        <v>7.0552855302963801E-5</v>
      </c>
      <c r="M931" s="17">
        <f t="shared" si="359"/>
        <v>2.1294561170974604</v>
      </c>
      <c r="N931" s="17">
        <f t="shared" si="360"/>
        <v>2.2705618277033874</v>
      </c>
      <c r="O931" s="16">
        <f t="shared" si="361"/>
        <v>7.0543882902539767E-2</v>
      </c>
      <c r="P931" s="16">
        <f t="shared" si="362"/>
        <v>2.9438172296612386E-2</v>
      </c>
      <c r="Q931" s="16">
        <f t="shared" si="373"/>
        <v>3608</v>
      </c>
      <c r="R931" s="16">
        <f t="shared" si="374"/>
        <v>3847</v>
      </c>
      <c r="S931" s="17">
        <f t="shared" si="363"/>
        <v>2.1297645217120285</v>
      </c>
      <c r="T931" s="17">
        <f t="shared" si="364"/>
        <v>2.2708437125904029</v>
      </c>
      <c r="U931" s="16">
        <f t="shared" si="365"/>
        <v>7.023547828797172E-2</v>
      </c>
      <c r="V931" s="16">
        <f t="shared" si="366"/>
        <v>2.915628740959697E-2</v>
      </c>
      <c r="W931" s="16">
        <f t="shared" si="351"/>
        <v>2.2011377675665751E-3</v>
      </c>
      <c r="X931" s="16">
        <f t="shared" si="352"/>
        <v>7.0579859953322774E-5</v>
      </c>
      <c r="Y931" s="17">
        <f t="shared" si="367"/>
        <v>2.1305579076132521</v>
      </c>
      <c r="Z931" s="17">
        <f t="shared" si="368"/>
        <v>2.271717627519898</v>
      </c>
      <c r="AA931" s="16">
        <f t="shared" si="369"/>
        <v>6.9442092386748033E-2</v>
      </c>
      <c r="AB931" s="16">
        <f t="shared" si="370"/>
        <v>2.8282372480101792E-2</v>
      </c>
      <c r="AC931" s="16">
        <f t="shared" si="353"/>
        <v>239.05979303553406</v>
      </c>
      <c r="AD931" s="17">
        <f t="shared" si="354"/>
        <v>2.13087582860167</v>
      </c>
      <c r="AE931" s="17">
        <f t="shared" si="355"/>
        <v>2.2719899946945419</v>
      </c>
      <c r="AF931" s="16">
        <f t="shared" si="371"/>
        <v>6.9124171398330159E-2</v>
      </c>
      <c r="AG931" s="16">
        <f t="shared" si="372"/>
        <v>2.8010005305457941E-2</v>
      </c>
    </row>
    <row r="932" spans="1:33" x14ac:dyDescent="0.25">
      <c r="A932" s="11" t="s">
        <v>38</v>
      </c>
      <c r="B932" s="12">
        <v>146113</v>
      </c>
      <c r="C932" s="11">
        <v>2.5</v>
      </c>
      <c r="D932" s="27">
        <v>2.2999999999999998</v>
      </c>
      <c r="E932" s="27">
        <v>2.8</v>
      </c>
      <c r="F932" s="11">
        <v>2001</v>
      </c>
      <c r="G932" s="11" t="s">
        <v>7</v>
      </c>
      <c r="H932" s="14" t="str">
        <f>VLOOKUP(A932,'Data Key'!$A$1:$B$500,2,FALSE)</f>
        <v>Rhode Island</v>
      </c>
      <c r="I932" s="14" t="str">
        <f t="shared" si="356"/>
        <v>RI-Rhode Island</v>
      </c>
      <c r="J932" s="15">
        <f t="shared" si="357"/>
        <v>365</v>
      </c>
      <c r="K932" s="15">
        <f t="shared" si="358"/>
        <v>145748</v>
      </c>
      <c r="L932" s="16">
        <f t="shared" si="350"/>
        <v>2.5595436393104954E-4</v>
      </c>
      <c r="M932" s="17">
        <f t="shared" si="359"/>
        <v>2.2421122009878833</v>
      </c>
      <c r="N932" s="17">
        <f t="shared" si="360"/>
        <v>2.754020928849982</v>
      </c>
      <c r="O932" s="16">
        <f t="shared" si="361"/>
        <v>5.7887799012116492E-2</v>
      </c>
      <c r="P932" s="16">
        <f t="shared" si="362"/>
        <v>4.5979071150017869E-2</v>
      </c>
      <c r="Q932" s="16">
        <f t="shared" si="373"/>
        <v>328</v>
      </c>
      <c r="R932" s="16">
        <f t="shared" si="374"/>
        <v>403</v>
      </c>
      <c r="S932" s="17">
        <f t="shared" si="363"/>
        <v>2.2448378994339997</v>
      </c>
      <c r="T932" s="17">
        <f t="shared" si="364"/>
        <v>2.758139248389945</v>
      </c>
      <c r="U932" s="16">
        <f t="shared" si="365"/>
        <v>5.5162100566000127E-2</v>
      </c>
      <c r="V932" s="16">
        <f t="shared" si="366"/>
        <v>4.1860751610054869E-2</v>
      </c>
      <c r="W932" s="16">
        <f t="shared" si="351"/>
        <v>2.5111460509756114E-3</v>
      </c>
      <c r="X932" s="16">
        <f t="shared" si="352"/>
        <v>2.5695158968371294E-4</v>
      </c>
      <c r="Y932" s="17">
        <f t="shared" si="367"/>
        <v>2.2541944612918985</v>
      </c>
      <c r="Z932" s="17">
        <f t="shared" si="368"/>
        <v>2.7680976406593243</v>
      </c>
      <c r="AA932" s="16">
        <f t="shared" si="369"/>
        <v>4.5805538708101334E-2</v>
      </c>
      <c r="AB932" s="16">
        <f t="shared" si="370"/>
        <v>3.1902359340675535E-2</v>
      </c>
      <c r="AC932" s="16">
        <f t="shared" si="353"/>
        <v>74.844048821962829</v>
      </c>
      <c r="AD932" s="17">
        <f t="shared" si="354"/>
        <v>2.2584576952573081</v>
      </c>
      <c r="AE932" s="17">
        <f t="shared" si="355"/>
        <v>2.7706782447485572</v>
      </c>
      <c r="AF932" s="16">
        <f t="shared" si="371"/>
        <v>4.1542304742691716E-2</v>
      </c>
      <c r="AG932" s="16">
        <f t="shared" si="372"/>
        <v>2.9321755251442649E-2</v>
      </c>
    </row>
    <row r="933" spans="1:33" x14ac:dyDescent="0.25">
      <c r="A933" s="11" t="s">
        <v>15</v>
      </c>
      <c r="B933" s="12">
        <v>611633</v>
      </c>
      <c r="C933" s="11">
        <v>1.5</v>
      </c>
      <c r="D933" s="27">
        <v>1.4</v>
      </c>
      <c r="E933" s="27">
        <v>1.6</v>
      </c>
      <c r="F933" s="11">
        <v>2001</v>
      </c>
      <c r="G933" s="11" t="s">
        <v>7</v>
      </c>
      <c r="H933" s="14" t="str">
        <f>VLOOKUP(A933,'Data Key'!$A$1:$B$500,2,FALSE)</f>
        <v>South Carolina</v>
      </c>
      <c r="I933" s="14" t="str">
        <f t="shared" si="356"/>
        <v>SC-South Carolina</v>
      </c>
      <c r="J933" s="15">
        <f t="shared" si="357"/>
        <v>917</v>
      </c>
      <c r="K933" s="15">
        <f t="shared" si="358"/>
        <v>610716</v>
      </c>
      <c r="L933" s="16">
        <f t="shared" si="350"/>
        <v>9.6965232698334957E-5</v>
      </c>
      <c r="M933" s="17">
        <f t="shared" si="359"/>
        <v>1.4022998494669505</v>
      </c>
      <c r="N933" s="17">
        <f t="shared" si="360"/>
        <v>1.5962303148636205</v>
      </c>
      <c r="O933" s="16">
        <f t="shared" si="361"/>
        <v>2.2998494669506098E-3</v>
      </c>
      <c r="P933" s="16">
        <f t="shared" si="362"/>
        <v>3.7696851363795414E-3</v>
      </c>
      <c r="Q933" s="16">
        <f t="shared" si="373"/>
        <v>859</v>
      </c>
      <c r="R933" s="16">
        <f t="shared" si="374"/>
        <v>977</v>
      </c>
      <c r="S933" s="17">
        <f t="shared" si="363"/>
        <v>1.4044369744601746</v>
      </c>
      <c r="T933" s="17">
        <f t="shared" si="364"/>
        <v>1.5973631246188482</v>
      </c>
      <c r="U933" s="16">
        <f t="shared" si="365"/>
        <v>4.4369744601746586E-3</v>
      </c>
      <c r="V933" s="16">
        <f t="shared" si="366"/>
        <v>2.6368753811518708E-3</v>
      </c>
      <c r="W933" s="16">
        <f t="shared" si="351"/>
        <v>1.5023959760478468E-3</v>
      </c>
      <c r="X933" s="16">
        <f t="shared" si="352"/>
        <v>9.7116448684318821E-5</v>
      </c>
      <c r="Y933" s="17">
        <f t="shared" si="367"/>
        <v>1.4052795273635279</v>
      </c>
      <c r="Z933" s="17">
        <f t="shared" si="368"/>
        <v>1.5995124247321657</v>
      </c>
      <c r="AA933" s="16">
        <f t="shared" si="369"/>
        <v>5.2795273635279916E-3</v>
      </c>
      <c r="AB933" s="16">
        <f t="shared" si="370"/>
        <v>4.8757526783438365E-4</v>
      </c>
      <c r="AC933" s="16">
        <f t="shared" si="353"/>
        <v>118.64418452929891</v>
      </c>
      <c r="AD933" s="17">
        <f t="shared" si="354"/>
        <v>1.4062243783325223</v>
      </c>
      <c r="AE933" s="17">
        <f t="shared" si="355"/>
        <v>1.6002025308687879</v>
      </c>
      <c r="AF933" s="16">
        <f t="shared" si="371"/>
        <v>6.2243783325224289E-3</v>
      </c>
      <c r="AG933" s="16">
        <f t="shared" si="372"/>
        <v>2.0253086878785354E-4</v>
      </c>
    </row>
    <row r="934" spans="1:33" x14ac:dyDescent="0.25">
      <c r="A934" s="11" t="s">
        <v>53</v>
      </c>
      <c r="B934" s="12">
        <v>117018</v>
      </c>
      <c r="C934" s="11">
        <v>2</v>
      </c>
      <c r="D934" s="27">
        <v>1.7</v>
      </c>
      <c r="E934" s="27">
        <v>2.2000000000000002</v>
      </c>
      <c r="F934" s="11">
        <v>2001</v>
      </c>
      <c r="G934" s="11" t="s">
        <v>7</v>
      </c>
      <c r="H934" s="14" t="str">
        <f>VLOOKUP(A934,'Data Key'!$A$1:$B$500,2,FALSE)</f>
        <v>South Dakota</v>
      </c>
      <c r="I934" s="14" t="str">
        <f t="shared" si="356"/>
        <v>SD-South Dakota</v>
      </c>
      <c r="J934" s="15">
        <f t="shared" si="357"/>
        <v>234</v>
      </c>
      <c r="K934" s="15">
        <f t="shared" si="358"/>
        <v>116784</v>
      </c>
      <c r="L934" s="16">
        <f t="shared" si="350"/>
        <v>2.5595798711430047E-4</v>
      </c>
      <c r="M934" s="17">
        <f t="shared" si="359"/>
        <v>1.7437343679080035</v>
      </c>
      <c r="N934" s="17">
        <f t="shared" si="360"/>
        <v>2.2556503421366041</v>
      </c>
      <c r="O934" s="16">
        <f t="shared" si="361"/>
        <v>4.3734367908003557E-2</v>
      </c>
      <c r="P934" s="16">
        <f t="shared" si="362"/>
        <v>5.5650342136603914E-2</v>
      </c>
      <c r="Q934" s="16">
        <f t="shared" si="373"/>
        <v>205</v>
      </c>
      <c r="R934" s="16">
        <f t="shared" si="374"/>
        <v>264</v>
      </c>
      <c r="S934" s="17">
        <f t="shared" si="363"/>
        <v>1.7518672341007366</v>
      </c>
      <c r="T934" s="17">
        <f t="shared" si="364"/>
        <v>2.2560631697687534</v>
      </c>
      <c r="U934" s="16">
        <f t="shared" si="365"/>
        <v>5.1867234100736681E-2</v>
      </c>
      <c r="V934" s="16">
        <f t="shared" si="366"/>
        <v>5.6063169768753252E-2</v>
      </c>
      <c r="W934" s="16">
        <f t="shared" si="351"/>
        <v>2.0160401380571865E-3</v>
      </c>
      <c r="X934" s="16">
        <f t="shared" si="352"/>
        <v>2.5751517284392964E-4</v>
      </c>
      <c r="Y934" s="17">
        <f t="shared" si="367"/>
        <v>1.7585249652132571</v>
      </c>
      <c r="Z934" s="17">
        <f t="shared" si="368"/>
        <v>2.273555310901116</v>
      </c>
      <c r="AA934" s="16">
        <f t="shared" si="369"/>
        <v>5.8524965213257119E-2</v>
      </c>
      <c r="AB934" s="16">
        <f t="shared" si="370"/>
        <v>7.3555310901115778E-2</v>
      </c>
      <c r="AC934" s="16">
        <f t="shared" si="353"/>
        <v>59.962654492379116</v>
      </c>
      <c r="AD934" s="17">
        <f t="shared" si="354"/>
        <v>1.7641100122048781</v>
      </c>
      <c r="AE934" s="17">
        <f t="shared" si="355"/>
        <v>2.2765156772061386</v>
      </c>
      <c r="AF934" s="16">
        <f t="shared" si="371"/>
        <v>6.4110012204878108E-2</v>
      </c>
      <c r="AG934" s="16">
        <f t="shared" si="372"/>
        <v>7.6515677206138388E-2</v>
      </c>
    </row>
    <row r="935" spans="1:33" x14ac:dyDescent="0.25">
      <c r="A935" s="11" t="s">
        <v>27</v>
      </c>
      <c r="B935" s="12">
        <v>825081</v>
      </c>
      <c r="C935" s="11">
        <v>1.2</v>
      </c>
      <c r="D935" s="27">
        <v>1.1000000000000001</v>
      </c>
      <c r="E935" s="27">
        <v>1.3</v>
      </c>
      <c r="F935" s="11">
        <v>2001</v>
      </c>
      <c r="G935" s="11" t="s">
        <v>7</v>
      </c>
      <c r="H935" s="14" t="str">
        <f>VLOOKUP(A935,'Data Key'!$A$1:$B$500,2,FALSE)</f>
        <v>Tennessee</v>
      </c>
      <c r="I935" s="14" t="str">
        <f t="shared" si="356"/>
        <v>TN-Tennessee</v>
      </c>
      <c r="J935" s="15">
        <f t="shared" si="357"/>
        <v>990</v>
      </c>
      <c r="K935" s="15">
        <f t="shared" si="358"/>
        <v>824091</v>
      </c>
      <c r="L935" s="16">
        <f t="shared" si="350"/>
        <v>7.4697900331961009E-5</v>
      </c>
      <c r="M935" s="17">
        <f t="shared" si="359"/>
        <v>1.1251842930526885</v>
      </c>
      <c r="N935" s="17">
        <f t="shared" si="360"/>
        <v>1.2745800937166105</v>
      </c>
      <c r="O935" s="16">
        <f t="shared" si="361"/>
        <v>2.5184293052688433E-2</v>
      </c>
      <c r="P935" s="16">
        <f t="shared" si="362"/>
        <v>2.5419906283389526E-2</v>
      </c>
      <c r="Q935" s="16">
        <f t="shared" si="373"/>
        <v>929</v>
      </c>
      <c r="R935" s="16">
        <f t="shared" si="374"/>
        <v>1052</v>
      </c>
      <c r="S935" s="17">
        <f t="shared" si="363"/>
        <v>1.1259500582367064</v>
      </c>
      <c r="T935" s="17">
        <f t="shared" si="364"/>
        <v>1.2750263307481327</v>
      </c>
      <c r="U935" s="16">
        <f t="shared" si="365"/>
        <v>2.5950058236706264E-2</v>
      </c>
      <c r="V935" s="16">
        <f t="shared" si="366"/>
        <v>2.4973669251867392E-2</v>
      </c>
      <c r="W935" s="16">
        <f t="shared" si="351"/>
        <v>1.2022045243935717E-3</v>
      </c>
      <c r="X935" s="16">
        <f t="shared" si="352"/>
        <v>7.4805948453992779E-5</v>
      </c>
      <c r="Y935" s="17">
        <f t="shared" si="367"/>
        <v>1.127398575939579</v>
      </c>
      <c r="Z935" s="17">
        <f t="shared" si="368"/>
        <v>1.2770104728475644</v>
      </c>
      <c r="AA935" s="16">
        <f t="shared" si="369"/>
        <v>2.7398575939578951E-2</v>
      </c>
      <c r="AB935" s="16">
        <f t="shared" si="370"/>
        <v>2.2989527152435629E-2</v>
      </c>
      <c r="AC935" s="16">
        <f t="shared" si="353"/>
        <v>123.29240216044884</v>
      </c>
      <c r="AD935" s="17">
        <f t="shared" si="354"/>
        <v>1.1280955382532944</v>
      </c>
      <c r="AE935" s="17">
        <f t="shared" si="355"/>
        <v>1.2775255071065064</v>
      </c>
      <c r="AF935" s="16">
        <f t="shared" si="371"/>
        <v>2.8095538253294361E-2</v>
      </c>
      <c r="AG935" s="16">
        <f t="shared" si="372"/>
        <v>2.2474492893493681E-2</v>
      </c>
    </row>
    <row r="936" spans="1:33" x14ac:dyDescent="0.25">
      <c r="A936" s="11" t="s">
        <v>61</v>
      </c>
      <c r="B936" s="12">
        <v>3690487</v>
      </c>
      <c r="C936" s="11">
        <v>1.8</v>
      </c>
      <c r="D936" s="27">
        <v>1.8</v>
      </c>
      <c r="E936" s="27">
        <v>1.9</v>
      </c>
      <c r="F936" s="11">
        <v>2001</v>
      </c>
      <c r="G936" s="11" t="s">
        <v>7</v>
      </c>
      <c r="H936" s="14" t="str">
        <f>VLOOKUP(A936,'Data Key'!$A$1:$B$500,2,FALSE)</f>
        <v>Texas</v>
      </c>
      <c r="I936" s="14" t="str">
        <f t="shared" si="356"/>
        <v>TX-Texas</v>
      </c>
      <c r="J936" s="15">
        <f t="shared" si="357"/>
        <v>6643</v>
      </c>
      <c r="K936" s="15">
        <f t="shared" si="358"/>
        <v>3683844</v>
      </c>
      <c r="L936" s="16">
        <f t="shared" si="350"/>
        <v>4.3246932944512428E-5</v>
      </c>
      <c r="M936" s="17">
        <f t="shared" si="359"/>
        <v>1.7567865043769033</v>
      </c>
      <c r="N936" s="17">
        <f t="shared" si="360"/>
        <v>1.8432803702659282</v>
      </c>
      <c r="O936" s="16">
        <f t="shared" si="361"/>
        <v>4.3213495623096732E-2</v>
      </c>
      <c r="P936" s="16">
        <f t="shared" si="362"/>
        <v>5.6719629734071741E-2</v>
      </c>
      <c r="Q936" s="16">
        <f t="shared" si="373"/>
        <v>6484</v>
      </c>
      <c r="R936" s="16">
        <f t="shared" si="374"/>
        <v>6803</v>
      </c>
      <c r="S936" s="17">
        <f t="shared" si="363"/>
        <v>1.7569496925473522</v>
      </c>
      <c r="T936" s="17">
        <f t="shared" si="364"/>
        <v>1.843388149043744</v>
      </c>
      <c r="U936" s="16">
        <f t="shared" si="365"/>
        <v>4.3050307452647818E-2</v>
      </c>
      <c r="V936" s="16">
        <f t="shared" si="366"/>
        <v>5.6611850956255871E-2</v>
      </c>
      <c r="W936" s="16">
        <f t="shared" si="351"/>
        <v>1.8005520172985076E-3</v>
      </c>
      <c r="X936" s="16">
        <f t="shared" si="352"/>
        <v>4.325623697271064E-5</v>
      </c>
      <c r="Y936" s="17">
        <f t="shared" si="367"/>
        <v>1.7572957803257969</v>
      </c>
      <c r="Z936" s="17">
        <f t="shared" si="368"/>
        <v>1.8438082542712184</v>
      </c>
      <c r="AA936" s="16">
        <f t="shared" si="369"/>
        <v>4.2704219674203125E-2</v>
      </c>
      <c r="AB936" s="16">
        <f t="shared" si="370"/>
        <v>5.6191745728781495E-2</v>
      </c>
      <c r="AC936" s="16">
        <f t="shared" si="353"/>
        <v>319.21561126886843</v>
      </c>
      <c r="AD936" s="17">
        <f t="shared" si="354"/>
        <v>1.7574391056372665</v>
      </c>
      <c r="AE936" s="17">
        <f t="shared" si="355"/>
        <v>1.8439358956259619</v>
      </c>
      <c r="AF936" s="16">
        <f t="shared" si="371"/>
        <v>4.2560894362733581E-2</v>
      </c>
      <c r="AG936" s="16">
        <f t="shared" si="372"/>
        <v>5.6064104374037971E-2</v>
      </c>
    </row>
    <row r="937" spans="1:33" x14ac:dyDescent="0.25">
      <c r="A937" s="11" t="s">
        <v>23</v>
      </c>
      <c r="B937" s="12">
        <v>430133</v>
      </c>
      <c r="C937" s="11">
        <v>1.6</v>
      </c>
      <c r="D937" s="27">
        <v>1.5</v>
      </c>
      <c r="E937" s="27">
        <v>1.7</v>
      </c>
      <c r="F937" s="11">
        <v>2001</v>
      </c>
      <c r="G937" s="11" t="s">
        <v>7</v>
      </c>
      <c r="H937" s="14" t="str">
        <f>VLOOKUP(A937,'Data Key'!$A$1:$B$500,2,FALSE)</f>
        <v>Utah</v>
      </c>
      <c r="I937" s="14" t="str">
        <f t="shared" si="356"/>
        <v>UT-Utah</v>
      </c>
      <c r="J937" s="15">
        <f t="shared" si="357"/>
        <v>688</v>
      </c>
      <c r="K937" s="15">
        <f t="shared" si="358"/>
        <v>429445</v>
      </c>
      <c r="L937" s="16">
        <f t="shared" si="350"/>
        <v>1.1942409003283831E-4</v>
      </c>
      <c r="M937" s="17">
        <f t="shared" si="359"/>
        <v>1.4800811792675874</v>
      </c>
      <c r="N937" s="17">
        <f t="shared" si="360"/>
        <v>1.718929359333264</v>
      </c>
      <c r="O937" s="16">
        <f t="shared" si="361"/>
        <v>1.9918820732412579E-2</v>
      </c>
      <c r="P937" s="16">
        <f t="shared" si="362"/>
        <v>1.8929359333264006E-2</v>
      </c>
      <c r="Q937" s="16">
        <f t="shared" si="373"/>
        <v>637</v>
      </c>
      <c r="R937" s="16">
        <f t="shared" si="374"/>
        <v>740</v>
      </c>
      <c r="S937" s="17">
        <f t="shared" si="363"/>
        <v>1.4809372914889116</v>
      </c>
      <c r="T937" s="17">
        <f t="shared" si="364"/>
        <v>1.7203981094219696</v>
      </c>
      <c r="U937" s="16">
        <f t="shared" si="365"/>
        <v>1.9062708511088378E-2</v>
      </c>
      <c r="V937" s="16">
        <f t="shared" si="366"/>
        <v>2.0398109421969624E-2</v>
      </c>
      <c r="W937" s="16">
        <f t="shared" si="351"/>
        <v>1.6039563759999314E-3</v>
      </c>
      <c r="X937" s="16">
        <f t="shared" si="352"/>
        <v>1.1967214558979455E-4</v>
      </c>
      <c r="Y937" s="17">
        <f t="shared" si="367"/>
        <v>1.4842842304101369</v>
      </c>
      <c r="Z937" s="17">
        <f t="shared" si="368"/>
        <v>1.7236285215897258</v>
      </c>
      <c r="AA937" s="16">
        <f t="shared" si="369"/>
        <v>1.5715769589863093E-2</v>
      </c>
      <c r="AB937" s="16">
        <f t="shared" si="370"/>
        <v>2.3628521589725837E-2</v>
      </c>
      <c r="AC937" s="16">
        <f t="shared" si="353"/>
        <v>102.77102534394696</v>
      </c>
      <c r="AD937" s="17">
        <f t="shared" si="354"/>
        <v>1.4856556219901285</v>
      </c>
      <c r="AE937" s="17">
        <f t="shared" si="355"/>
        <v>1.7245819715569228</v>
      </c>
      <c r="AF937" s="16">
        <f t="shared" si="371"/>
        <v>1.4344378009871539E-2</v>
      </c>
      <c r="AG937" s="16">
        <f t="shared" si="372"/>
        <v>2.4581971556922877E-2</v>
      </c>
    </row>
    <row r="938" spans="1:33" x14ac:dyDescent="0.25">
      <c r="A938" s="11" t="s">
        <v>55</v>
      </c>
      <c r="B938" s="12">
        <v>92230</v>
      </c>
      <c r="C938" s="11">
        <v>2.5</v>
      </c>
      <c r="D938" s="27">
        <v>2.2000000000000002</v>
      </c>
      <c r="E938" s="27">
        <v>2.8</v>
      </c>
      <c r="F938" s="11">
        <v>2001</v>
      </c>
      <c r="G938" s="11" t="s">
        <v>7</v>
      </c>
      <c r="H938" s="14" t="str">
        <f>VLOOKUP(A938,'Data Key'!$A$1:$B$500,2,FALSE)</f>
        <v>Vermont</v>
      </c>
      <c r="I938" s="14" t="str">
        <f t="shared" si="356"/>
        <v>VT-Vermont</v>
      </c>
      <c r="J938" s="15">
        <f t="shared" si="357"/>
        <v>231</v>
      </c>
      <c r="K938" s="15">
        <f t="shared" si="358"/>
        <v>91999</v>
      </c>
      <c r="L938" s="16">
        <f t="shared" si="350"/>
        <v>3.225799136885271E-4</v>
      </c>
      <c r="M938" s="17">
        <f t="shared" si="359"/>
        <v>2.1820281314161027</v>
      </c>
      <c r="N938" s="17">
        <f t="shared" si="360"/>
        <v>2.8271879587931568</v>
      </c>
      <c r="O938" s="16">
        <f t="shared" si="361"/>
        <v>1.7971868583897432E-2</v>
      </c>
      <c r="P938" s="16">
        <f t="shared" si="362"/>
        <v>2.7187958793156941E-2</v>
      </c>
      <c r="Q938" s="16">
        <f t="shared" si="373"/>
        <v>201</v>
      </c>
      <c r="R938" s="16">
        <f t="shared" si="374"/>
        <v>261</v>
      </c>
      <c r="S938" s="17">
        <f t="shared" si="363"/>
        <v>2.1793342730131195</v>
      </c>
      <c r="T938" s="17">
        <f t="shared" si="364"/>
        <v>2.82988181719614</v>
      </c>
      <c r="U938" s="16">
        <f t="shared" si="365"/>
        <v>2.0665726986880628E-2</v>
      </c>
      <c r="V938" s="16">
        <f t="shared" si="366"/>
        <v>2.9881817196140137E-2</v>
      </c>
      <c r="W938" s="16">
        <f t="shared" si="351"/>
        <v>2.5253282930250533E-3</v>
      </c>
      <c r="X938" s="16">
        <f t="shared" si="352"/>
        <v>3.2456339777895652E-4</v>
      </c>
      <c r="Y938" s="17">
        <f t="shared" si="367"/>
        <v>2.2007648952460968</v>
      </c>
      <c r="Z938" s="17">
        <f t="shared" si="368"/>
        <v>2.8498916908040095</v>
      </c>
      <c r="AA938" s="16">
        <f t="shared" si="369"/>
        <v>7.6489524609657522E-4</v>
      </c>
      <c r="AB938" s="16">
        <f t="shared" si="370"/>
        <v>4.9891690804009681E-2</v>
      </c>
      <c r="AC938" s="16">
        <f t="shared" si="353"/>
        <v>59.562825286636141</v>
      </c>
      <c r="AD938" s="17">
        <f t="shared" si="354"/>
        <v>2.2078589978055625</v>
      </c>
      <c r="AE938" s="17">
        <f t="shared" si="355"/>
        <v>2.8536395957353249</v>
      </c>
      <c r="AF938" s="16">
        <f t="shared" si="371"/>
        <v>7.8589978055623178E-3</v>
      </c>
      <c r="AG938" s="16">
        <f t="shared" si="372"/>
        <v>5.3639595735325063E-2</v>
      </c>
    </row>
    <row r="939" spans="1:33" x14ac:dyDescent="0.25">
      <c r="A939" s="11" t="s">
        <v>54</v>
      </c>
      <c r="B939" s="12">
        <v>1064202</v>
      </c>
      <c r="C939" s="11">
        <v>2.1</v>
      </c>
      <c r="D939" s="27">
        <v>2</v>
      </c>
      <c r="E939" s="27">
        <v>2.2000000000000002</v>
      </c>
      <c r="F939" s="11">
        <v>2001</v>
      </c>
      <c r="G939" s="11" t="s">
        <v>7</v>
      </c>
      <c r="H939" s="14" t="str">
        <f>VLOOKUP(A939,'Data Key'!$A$1:$B$500,2,FALSE)</f>
        <v>Virginia</v>
      </c>
      <c r="I939" s="14" t="str">
        <f t="shared" si="356"/>
        <v>VA-Virginia</v>
      </c>
      <c r="J939" s="15">
        <f t="shared" si="357"/>
        <v>2235</v>
      </c>
      <c r="K939" s="15">
        <f t="shared" si="358"/>
        <v>1061967</v>
      </c>
      <c r="L939" s="16">
        <f t="shared" si="350"/>
        <v>8.6977367577267687E-5</v>
      </c>
      <c r="M939" s="17">
        <f t="shared" si="359"/>
        <v>2.0131878266245851</v>
      </c>
      <c r="N939" s="17">
        <f t="shared" si="360"/>
        <v>2.1871425617791203</v>
      </c>
      <c r="O939" s="16">
        <f t="shared" si="361"/>
        <v>1.3187826624585064E-2</v>
      </c>
      <c r="P939" s="16">
        <f t="shared" si="362"/>
        <v>1.2857438220879924E-2</v>
      </c>
      <c r="Q939" s="16">
        <f t="shared" si="373"/>
        <v>2143</v>
      </c>
      <c r="R939" s="16">
        <f t="shared" si="374"/>
        <v>2328</v>
      </c>
      <c r="S939" s="17">
        <f t="shared" si="363"/>
        <v>2.0137154412414184</v>
      </c>
      <c r="T939" s="17">
        <f t="shared" si="364"/>
        <v>2.1875546183901178</v>
      </c>
      <c r="U939" s="16">
        <f t="shared" si="365"/>
        <v>1.3715441241418436E-2</v>
      </c>
      <c r="V939" s="16">
        <f t="shared" si="366"/>
        <v>1.24453816098824E-2</v>
      </c>
      <c r="W939" s="16">
        <f t="shared" si="351"/>
        <v>2.1019624608938068E-3</v>
      </c>
      <c r="X939" s="16">
        <f t="shared" si="352"/>
        <v>8.7032899703543251E-5</v>
      </c>
      <c r="Y939" s="17">
        <f t="shared" si="367"/>
        <v>2.0149295611902636</v>
      </c>
      <c r="Z939" s="17">
        <f t="shared" si="368"/>
        <v>2.18899536059735</v>
      </c>
      <c r="AA939" s="16">
        <f t="shared" si="369"/>
        <v>1.4929561190263563E-2</v>
      </c>
      <c r="AB939" s="16">
        <f t="shared" si="370"/>
        <v>1.1004639402650174E-2</v>
      </c>
      <c r="AC939" s="16">
        <f t="shared" si="353"/>
        <v>185.14216913310938</v>
      </c>
      <c r="AD939" s="17">
        <f t="shared" si="354"/>
        <v>2.0154462241098181</v>
      </c>
      <c r="AE939" s="17">
        <f t="shared" si="355"/>
        <v>2.1894183655136992</v>
      </c>
      <c r="AF939" s="16">
        <f t="shared" si="371"/>
        <v>1.5446224109818107E-2</v>
      </c>
      <c r="AG939" s="16">
        <f t="shared" si="372"/>
        <v>1.0581634486301006E-2</v>
      </c>
    </row>
    <row r="940" spans="1:33" x14ac:dyDescent="0.25">
      <c r="A940" s="11" t="s">
        <v>39</v>
      </c>
      <c r="B940" s="12">
        <v>932818</v>
      </c>
      <c r="C940" s="11">
        <v>2</v>
      </c>
      <c r="D940" s="27">
        <v>1.9</v>
      </c>
      <c r="E940" s="27">
        <v>2.1</v>
      </c>
      <c r="F940" s="11">
        <v>2001</v>
      </c>
      <c r="G940" s="11" t="s">
        <v>7</v>
      </c>
      <c r="H940" s="14" t="str">
        <f>VLOOKUP(A940,'Data Key'!$A$1:$B$500,2,FALSE)</f>
        <v>Washington</v>
      </c>
      <c r="I940" s="14" t="str">
        <f t="shared" si="356"/>
        <v>WA-Washington</v>
      </c>
      <c r="J940" s="15">
        <f t="shared" si="357"/>
        <v>1866</v>
      </c>
      <c r="K940" s="15">
        <f t="shared" si="358"/>
        <v>930952</v>
      </c>
      <c r="L940" s="16">
        <f t="shared" si="350"/>
        <v>9.0671787747279652E-5</v>
      </c>
      <c r="M940" s="17">
        <f t="shared" si="359"/>
        <v>1.9097184277073966</v>
      </c>
      <c r="N940" s="17">
        <f t="shared" si="360"/>
        <v>2.091062003201956</v>
      </c>
      <c r="O940" s="16">
        <f t="shared" si="361"/>
        <v>9.7184277073967262E-3</v>
      </c>
      <c r="P940" s="16">
        <f t="shared" si="362"/>
        <v>8.9379967980440789E-3</v>
      </c>
      <c r="Q940" s="16">
        <f t="shared" si="373"/>
        <v>1782</v>
      </c>
      <c r="R940" s="16">
        <f t="shared" si="374"/>
        <v>1951</v>
      </c>
      <c r="S940" s="17">
        <f t="shared" si="363"/>
        <v>1.9103404951448193</v>
      </c>
      <c r="T940" s="17">
        <f t="shared" si="364"/>
        <v>2.0915119562444122</v>
      </c>
      <c r="U940" s="16">
        <f t="shared" si="365"/>
        <v>1.0340495144819384E-2</v>
      </c>
      <c r="V940" s="16">
        <f t="shared" si="366"/>
        <v>8.4880437555878707E-3</v>
      </c>
      <c r="W940" s="16">
        <f t="shared" si="351"/>
        <v>2.0024410304213557E-3</v>
      </c>
      <c r="X940" s="16">
        <f t="shared" si="352"/>
        <v>9.0741152245978469E-5</v>
      </c>
      <c r="Y940" s="17">
        <f t="shared" si="367"/>
        <v>1.9116998781753773</v>
      </c>
      <c r="Z940" s="17">
        <f t="shared" si="368"/>
        <v>2.0931821826673342</v>
      </c>
      <c r="AA940" s="16">
        <f t="shared" si="369"/>
        <v>1.1699878175377432E-2</v>
      </c>
      <c r="AB940" s="16">
        <f t="shared" si="370"/>
        <v>6.8178173326658431E-3</v>
      </c>
      <c r="AC940" s="16">
        <f t="shared" si="353"/>
        <v>169.18154974362045</v>
      </c>
      <c r="AD940" s="17">
        <f t="shared" si="354"/>
        <v>1.9122943688248575</v>
      </c>
      <c r="AE940" s="17">
        <f t="shared" si="355"/>
        <v>2.093659708083039</v>
      </c>
      <c r="AF940" s="16">
        <f t="shared" si="371"/>
        <v>1.2294368824857571E-2</v>
      </c>
      <c r="AG940" s="16">
        <f t="shared" si="372"/>
        <v>6.3402919169610605E-3</v>
      </c>
    </row>
    <row r="941" spans="1:33" x14ac:dyDescent="0.25">
      <c r="A941" s="11" t="s">
        <v>16</v>
      </c>
      <c r="B941" s="12">
        <v>255361</v>
      </c>
      <c r="C941" s="11">
        <v>1.4</v>
      </c>
      <c r="D941" s="27">
        <v>1.2</v>
      </c>
      <c r="E941" s="27">
        <v>1.5</v>
      </c>
      <c r="F941" s="11">
        <v>2001</v>
      </c>
      <c r="G941" s="11" t="s">
        <v>7</v>
      </c>
      <c r="H941" s="14" t="str">
        <f>VLOOKUP(A941,'Data Key'!$A$1:$B$500,2,FALSE)</f>
        <v>West Virginia</v>
      </c>
      <c r="I941" s="14" t="str">
        <f t="shared" si="356"/>
        <v>WV-West Virginia</v>
      </c>
      <c r="J941" s="15">
        <f t="shared" si="357"/>
        <v>358</v>
      </c>
      <c r="K941" s="15">
        <f t="shared" si="358"/>
        <v>255003</v>
      </c>
      <c r="L941" s="16">
        <f t="shared" si="350"/>
        <v>1.4512104386807067E-4</v>
      </c>
      <c r="M941" s="17">
        <f t="shared" si="359"/>
        <v>1.2568158219806689</v>
      </c>
      <c r="N941" s="17">
        <f t="shared" si="360"/>
        <v>1.5470579097168102</v>
      </c>
      <c r="O941" s="16">
        <f t="shared" si="361"/>
        <v>5.6815821980668924E-2</v>
      </c>
      <c r="P941" s="16">
        <f t="shared" si="362"/>
        <v>4.7057909716810231E-2</v>
      </c>
      <c r="Q941" s="16">
        <f t="shared" si="373"/>
        <v>321</v>
      </c>
      <c r="R941" s="16">
        <f t="shared" si="374"/>
        <v>395</v>
      </c>
      <c r="S941" s="17">
        <f t="shared" si="363"/>
        <v>1.2570439495459369</v>
      </c>
      <c r="T941" s="17">
        <f t="shared" si="364"/>
        <v>1.5468297821515424</v>
      </c>
      <c r="U941" s="16">
        <f t="shared" si="365"/>
        <v>5.7043949545936945E-2</v>
      </c>
      <c r="V941" s="16">
        <f t="shared" si="366"/>
        <v>4.6829782151542432E-2</v>
      </c>
      <c r="W941" s="16">
        <f t="shared" si="351"/>
        <v>1.4094372872719312E-3</v>
      </c>
      <c r="X941" s="16">
        <f t="shared" si="352"/>
        <v>1.4570026421167656E-4</v>
      </c>
      <c r="Y941" s="17">
        <f t="shared" si="367"/>
        <v>1.2637370230602547</v>
      </c>
      <c r="Z941" s="17">
        <f t="shared" si="368"/>
        <v>1.5551375514836077</v>
      </c>
      <c r="AA941" s="16">
        <f t="shared" si="369"/>
        <v>6.3737023060254749E-2</v>
      </c>
      <c r="AB941" s="16">
        <f t="shared" si="370"/>
        <v>5.5137551483607661E-2</v>
      </c>
      <c r="AC941" s="16">
        <f t="shared" si="353"/>
        <v>74.16436094964088</v>
      </c>
      <c r="AD941" s="17">
        <f t="shared" si="354"/>
        <v>1.2661827175910083</v>
      </c>
      <c r="AE941" s="17">
        <f t="shared" si="355"/>
        <v>1.5566078228089499</v>
      </c>
      <c r="AF941" s="16">
        <f t="shared" si="371"/>
        <v>6.6182717591008355E-2</v>
      </c>
      <c r="AG941" s="16">
        <f t="shared" si="372"/>
        <v>5.6607822808949937E-2</v>
      </c>
    </row>
    <row r="942" spans="1:33" x14ac:dyDescent="0.25">
      <c r="A942" s="11" t="s">
        <v>24</v>
      </c>
      <c r="B942" s="12">
        <v>797219</v>
      </c>
      <c r="C942" s="11">
        <v>2.7</v>
      </c>
      <c r="D942" s="27">
        <v>2.6</v>
      </c>
      <c r="E942" s="27">
        <v>2.8</v>
      </c>
      <c r="F942" s="11">
        <v>2001</v>
      </c>
      <c r="G942" s="11" t="s">
        <v>7</v>
      </c>
      <c r="H942" s="14" t="str">
        <f>VLOOKUP(A942,'Data Key'!$A$1:$B$500,2,FALSE)</f>
        <v>Wisconsin</v>
      </c>
      <c r="I942" s="14" t="str">
        <f t="shared" si="356"/>
        <v>WI-Wisconsin</v>
      </c>
      <c r="J942" s="15">
        <f t="shared" si="357"/>
        <v>2152</v>
      </c>
      <c r="K942" s="15">
        <f t="shared" si="358"/>
        <v>795067</v>
      </c>
      <c r="L942" s="16">
        <f t="shared" si="350"/>
        <v>1.1389499178106633E-4</v>
      </c>
      <c r="M942" s="17">
        <f t="shared" si="359"/>
        <v>2.5854887409197347</v>
      </c>
      <c r="N942" s="17">
        <f t="shared" si="360"/>
        <v>2.8132787244818673</v>
      </c>
      <c r="O942" s="16">
        <f t="shared" si="361"/>
        <v>1.4511259080265404E-2</v>
      </c>
      <c r="P942" s="16">
        <f t="shared" si="362"/>
        <v>1.327872448186751E-2</v>
      </c>
      <c r="Q942" s="16">
        <f t="shared" si="373"/>
        <v>2062</v>
      </c>
      <c r="R942" s="16">
        <f t="shared" si="374"/>
        <v>2244</v>
      </c>
      <c r="S942" s="17">
        <f t="shared" si="363"/>
        <v>2.5864912903480723</v>
      </c>
      <c r="T942" s="17">
        <f t="shared" si="364"/>
        <v>2.8147848959947015</v>
      </c>
      <c r="U942" s="16">
        <f t="shared" si="365"/>
        <v>1.3508709651927742E-2</v>
      </c>
      <c r="V942" s="16">
        <f t="shared" si="366"/>
        <v>1.4784895994701674E-2</v>
      </c>
      <c r="W942" s="16">
        <f t="shared" si="351"/>
        <v>2.7017800010207117E-3</v>
      </c>
      <c r="X942" s="16">
        <f t="shared" si="352"/>
        <v>1.1397031573533224E-4</v>
      </c>
      <c r="Y942" s="17">
        <f t="shared" si="367"/>
        <v>2.5878096852853796</v>
      </c>
      <c r="Z942" s="17">
        <f t="shared" si="368"/>
        <v>2.815750316756044</v>
      </c>
      <c r="AA942" s="16">
        <f t="shared" si="369"/>
        <v>1.2190314714620509E-2</v>
      </c>
      <c r="AB942" s="16">
        <f t="shared" si="370"/>
        <v>1.5750316756044214E-2</v>
      </c>
      <c r="AC942" s="16">
        <f t="shared" si="353"/>
        <v>181.61809276387282</v>
      </c>
      <c r="AD942" s="17">
        <f t="shared" si="354"/>
        <v>2.5885004489488193</v>
      </c>
      <c r="AE942" s="17">
        <f t="shared" si="355"/>
        <v>2.8163139075189898</v>
      </c>
      <c r="AF942" s="16">
        <f t="shared" si="371"/>
        <v>1.1499551051180834E-2</v>
      </c>
      <c r="AG942" s="16">
        <f t="shared" si="372"/>
        <v>1.6313907518989978E-2</v>
      </c>
    </row>
    <row r="943" spans="1:33" x14ac:dyDescent="0.25">
      <c r="A943" s="11" t="s">
        <v>40</v>
      </c>
      <c r="B943" s="12">
        <v>82126</v>
      </c>
      <c r="C943" s="11">
        <v>1.2</v>
      </c>
      <c r="D943" s="27">
        <v>1</v>
      </c>
      <c r="E943" s="27">
        <v>1.5</v>
      </c>
      <c r="F943" s="11">
        <v>2001</v>
      </c>
      <c r="G943" s="11" t="s">
        <v>7</v>
      </c>
      <c r="H943" s="14" t="str">
        <f>VLOOKUP(A943,'Data Key'!$A$1:$B$500,2,FALSE)</f>
        <v>Wyoming</v>
      </c>
      <c r="I943" s="14" t="str">
        <f t="shared" si="356"/>
        <v>WY-Wyoming</v>
      </c>
      <c r="J943" s="15">
        <f t="shared" si="357"/>
        <v>99</v>
      </c>
      <c r="K943" s="15">
        <f t="shared" si="358"/>
        <v>82027</v>
      </c>
      <c r="L943" s="16">
        <f t="shared" si="350"/>
        <v>2.3731385615943074E-4</v>
      </c>
      <c r="M943" s="17">
        <f t="shared" si="359"/>
        <v>0.96815091748107296</v>
      </c>
      <c r="N943" s="17">
        <f t="shared" si="360"/>
        <v>1.4427786297999345</v>
      </c>
      <c r="O943" s="16">
        <f t="shared" si="361"/>
        <v>3.1849082518927041E-2</v>
      </c>
      <c r="P943" s="16">
        <f t="shared" si="362"/>
        <v>5.7221370200065458E-2</v>
      </c>
      <c r="Q943" s="16">
        <f t="shared" si="373"/>
        <v>80</v>
      </c>
      <c r="R943" s="16">
        <f t="shared" si="374"/>
        <v>118</v>
      </c>
      <c r="S943" s="17">
        <f t="shared" si="363"/>
        <v>0.97411294839636653</v>
      </c>
      <c r="T943" s="17">
        <f t="shared" si="364"/>
        <v>1.4368165988846406</v>
      </c>
      <c r="U943" s="16">
        <f t="shared" si="365"/>
        <v>2.5887051603633471E-2</v>
      </c>
      <c r="V943" s="16">
        <f t="shared" si="366"/>
        <v>6.3183401115359361E-2</v>
      </c>
      <c r="W943" s="16">
        <f t="shared" si="351"/>
        <v>1.228794888894897E-3</v>
      </c>
      <c r="X943" s="16">
        <f t="shared" si="352"/>
        <v>2.4072398847972809E-4</v>
      </c>
      <c r="Y943" s="17">
        <f t="shared" si="367"/>
        <v>0.98807090041516887</v>
      </c>
      <c r="Z943" s="17">
        <f t="shared" si="368"/>
        <v>1.4695188773746251</v>
      </c>
      <c r="AA943" s="16">
        <f t="shared" si="369"/>
        <v>1.1929099584831127E-2</v>
      </c>
      <c r="AB943" s="16">
        <f t="shared" si="370"/>
        <v>3.0481122625374946E-2</v>
      </c>
      <c r="AC943" s="16">
        <f t="shared" si="353"/>
        <v>39.070145675190354</v>
      </c>
      <c r="AD943" s="17">
        <f t="shared" si="354"/>
        <v>0.99702684332842384</v>
      </c>
      <c r="AE943" s="17">
        <f t="shared" si="355"/>
        <v>1.472738776789051</v>
      </c>
      <c r="AF943" s="16">
        <f t="shared" si="371"/>
        <v>2.9731566715761604E-3</v>
      </c>
      <c r="AG943" s="16">
        <f t="shared" si="372"/>
        <v>2.7261223210949037E-2</v>
      </c>
    </row>
    <row r="944" spans="1:33" x14ac:dyDescent="0.25">
      <c r="A944" s="11" t="s">
        <v>17</v>
      </c>
      <c r="B944" s="12">
        <v>674152</v>
      </c>
      <c r="C944" s="11">
        <v>1.5</v>
      </c>
      <c r="D944" s="27">
        <v>1.4</v>
      </c>
      <c r="E944" s="27">
        <v>1.6</v>
      </c>
      <c r="F944" s="11">
        <v>2002</v>
      </c>
      <c r="G944" s="11" t="s">
        <v>7</v>
      </c>
      <c r="H944" s="14" t="str">
        <f>VLOOKUP(A944,'Data Key'!$A$1:$B$500,2,FALSE)</f>
        <v>Alabama</v>
      </c>
      <c r="I944" s="14" t="str">
        <f t="shared" si="356"/>
        <v>AL-Alabama</v>
      </c>
      <c r="J944" s="15">
        <f t="shared" si="357"/>
        <v>1011</v>
      </c>
      <c r="K944" s="15">
        <f t="shared" si="358"/>
        <v>673141</v>
      </c>
      <c r="L944" s="16">
        <f t="shared" si="350"/>
        <v>9.2371915519135587E-5</v>
      </c>
      <c r="M944" s="17">
        <f t="shared" si="359"/>
        <v>1.407289881820337</v>
      </c>
      <c r="N944" s="17">
        <f t="shared" si="360"/>
        <v>1.592033712858608</v>
      </c>
      <c r="O944" s="16">
        <f t="shared" si="361"/>
        <v>7.2898818203370741E-3</v>
      </c>
      <c r="P944" s="16">
        <f t="shared" si="362"/>
        <v>7.9662871413921366E-3</v>
      </c>
      <c r="Q944" s="16">
        <f t="shared" si="373"/>
        <v>949</v>
      </c>
      <c r="R944" s="16">
        <f t="shared" si="374"/>
        <v>1074</v>
      </c>
      <c r="S944" s="17">
        <f t="shared" si="363"/>
        <v>1.4076944071960034</v>
      </c>
      <c r="T944" s="17">
        <f t="shared" si="364"/>
        <v>1.5931125324852555</v>
      </c>
      <c r="U944" s="16">
        <f t="shared" si="365"/>
        <v>7.6944071960034499E-3</v>
      </c>
      <c r="V944" s="16">
        <f t="shared" si="366"/>
        <v>6.8874675147445608E-3</v>
      </c>
      <c r="W944" s="16">
        <f t="shared" si="351"/>
        <v>1.5025023401391369E-3</v>
      </c>
      <c r="X944" s="16">
        <f t="shared" si="352"/>
        <v>9.2502584119807525E-5</v>
      </c>
      <c r="Y944" s="17">
        <f t="shared" si="367"/>
        <v>1.4099997560193294</v>
      </c>
      <c r="Z944" s="17">
        <f t="shared" si="368"/>
        <v>1.5950049242589444</v>
      </c>
      <c r="AA944" s="16">
        <f t="shared" si="369"/>
        <v>9.9997560193294532E-3</v>
      </c>
      <c r="AB944" s="16">
        <f t="shared" si="370"/>
        <v>4.9950757410557323E-3</v>
      </c>
      <c r="AC944" s="16">
        <f t="shared" si="353"/>
        <v>124.57391124027197</v>
      </c>
      <c r="AD944" s="17">
        <f t="shared" si="354"/>
        <v>1.4108514905574825</v>
      </c>
      <c r="AE944" s="17">
        <f t="shared" si="355"/>
        <v>1.5956365262707437</v>
      </c>
      <c r="AF944" s="16">
        <f t="shared" si="371"/>
        <v>1.0851490557482579E-2</v>
      </c>
      <c r="AG944" s="16">
        <f t="shared" si="372"/>
        <v>4.3634737292563841E-3</v>
      </c>
    </row>
    <row r="945" spans="1:33" x14ac:dyDescent="0.25">
      <c r="A945" s="11" t="s">
        <v>41</v>
      </c>
      <c r="B945" s="12">
        <v>122904</v>
      </c>
      <c r="C945" s="11">
        <v>2</v>
      </c>
      <c r="D945" s="27">
        <v>1.8</v>
      </c>
      <c r="E945" s="27">
        <v>2.2999999999999998</v>
      </c>
      <c r="F945" s="11">
        <v>2002</v>
      </c>
      <c r="G945" s="11" t="s">
        <v>7</v>
      </c>
      <c r="H945" s="14" t="str">
        <f>VLOOKUP(A945,'Data Key'!$A$1:$B$500,2,FALSE)</f>
        <v>Alaska</v>
      </c>
      <c r="I945" s="14" t="str">
        <f t="shared" si="356"/>
        <v>AK-Alaska</v>
      </c>
      <c r="J945" s="15">
        <f t="shared" si="357"/>
        <v>246</v>
      </c>
      <c r="K945" s="15">
        <f t="shared" si="358"/>
        <v>122658</v>
      </c>
      <c r="L945" s="16">
        <f t="shared" si="350"/>
        <v>2.4987025370433821E-4</v>
      </c>
      <c r="M945" s="17">
        <f t="shared" si="359"/>
        <v>1.7516919411794736</v>
      </c>
      <c r="N945" s="17">
        <f t="shared" si="360"/>
        <v>2.2514324485881501</v>
      </c>
      <c r="O945" s="16">
        <f t="shared" si="361"/>
        <v>4.8308058820526467E-2</v>
      </c>
      <c r="P945" s="16">
        <f t="shared" si="362"/>
        <v>4.8567551411849763E-2</v>
      </c>
      <c r="Q945" s="16">
        <f t="shared" si="373"/>
        <v>216</v>
      </c>
      <c r="R945" s="16">
        <f t="shared" si="374"/>
        <v>277</v>
      </c>
      <c r="S945" s="17">
        <f t="shared" si="363"/>
        <v>1.7574692442882249</v>
      </c>
      <c r="T945" s="17">
        <f t="shared" si="364"/>
        <v>2.2537915771659183</v>
      </c>
      <c r="U945" s="16">
        <f t="shared" si="365"/>
        <v>4.2530755711775114E-2</v>
      </c>
      <c r="V945" s="16">
        <f t="shared" si="366"/>
        <v>4.6208422834081553E-2</v>
      </c>
      <c r="W945" s="16">
        <f t="shared" si="351"/>
        <v>2.0171270316663315E-3</v>
      </c>
      <c r="X945" s="16">
        <f t="shared" si="352"/>
        <v>2.5131645788852177E-4</v>
      </c>
      <c r="Y945" s="17">
        <f t="shared" si="367"/>
        <v>1.7658105737778098</v>
      </c>
      <c r="Z945" s="17">
        <f t="shared" si="368"/>
        <v>2.2684434895548535</v>
      </c>
      <c r="AA945" s="16">
        <f t="shared" si="369"/>
        <v>3.4189426222190233E-2</v>
      </c>
      <c r="AB945" s="16">
        <f t="shared" si="370"/>
        <v>3.1556510445146291E-2</v>
      </c>
      <c r="AC945" s="16">
        <f t="shared" si="353"/>
        <v>61.477916329062587</v>
      </c>
      <c r="AD945" s="17">
        <f t="shared" si="354"/>
        <v>1.7710975041307546</v>
      </c>
      <c r="AE945" s="17">
        <f t="shared" si="355"/>
        <v>2.2712927365859619</v>
      </c>
      <c r="AF945" s="16">
        <f t="shared" si="371"/>
        <v>2.8902495869245426E-2</v>
      </c>
      <c r="AG945" s="16">
        <f t="shared" si="372"/>
        <v>2.8707263414037953E-2</v>
      </c>
    </row>
    <row r="946" spans="1:33" x14ac:dyDescent="0.25">
      <c r="A946" s="11" t="s">
        <v>11</v>
      </c>
      <c r="B946" s="12">
        <v>853801</v>
      </c>
      <c r="C946" s="11">
        <v>1.9</v>
      </c>
      <c r="D946" s="27">
        <v>1.8</v>
      </c>
      <c r="E946" s="27">
        <v>2</v>
      </c>
      <c r="F946" s="11">
        <v>2002</v>
      </c>
      <c r="G946" s="11" t="s">
        <v>7</v>
      </c>
      <c r="H946" s="14" t="str">
        <f>VLOOKUP(A946,'Data Key'!$A$1:$B$500,2,FALSE)</f>
        <v>Arizona</v>
      </c>
      <c r="I946" s="14" t="str">
        <f t="shared" si="356"/>
        <v>AZ-Arizona</v>
      </c>
      <c r="J946" s="15">
        <f t="shared" si="357"/>
        <v>1622</v>
      </c>
      <c r="K946" s="15">
        <f t="shared" si="358"/>
        <v>852179</v>
      </c>
      <c r="L946" s="16">
        <f t="shared" si="350"/>
        <v>9.2364257031985009E-5</v>
      </c>
      <c r="M946" s="17">
        <f t="shared" si="359"/>
        <v>1.8073758463410492</v>
      </c>
      <c r="N946" s="17">
        <f t="shared" si="360"/>
        <v>1.9921043604050195</v>
      </c>
      <c r="O946" s="16">
        <f t="shared" si="361"/>
        <v>7.3758463410491526E-3</v>
      </c>
      <c r="P946" s="16">
        <f t="shared" si="362"/>
        <v>7.8956395949805191E-3</v>
      </c>
      <c r="Q946" s="16">
        <f t="shared" si="373"/>
        <v>1544</v>
      </c>
      <c r="R946" s="16">
        <f t="shared" si="374"/>
        <v>1702</v>
      </c>
      <c r="S946" s="17">
        <f t="shared" si="363"/>
        <v>1.8083839208433816</v>
      </c>
      <c r="T946" s="17">
        <f t="shared" si="364"/>
        <v>1.9934387521213959</v>
      </c>
      <c r="U946" s="16">
        <f t="shared" si="365"/>
        <v>8.3839208433815759E-3</v>
      </c>
      <c r="V946" s="16">
        <f t="shared" si="366"/>
        <v>6.5612478786041262E-3</v>
      </c>
      <c r="W946" s="16">
        <f t="shared" si="351"/>
        <v>1.9019811677756448E-3</v>
      </c>
      <c r="X946" s="16">
        <f t="shared" si="352"/>
        <v>9.2445576609553128E-5</v>
      </c>
      <c r="Y946" s="17">
        <f t="shared" si="367"/>
        <v>1.8095355911660918</v>
      </c>
      <c r="Z946" s="17">
        <f t="shared" si="368"/>
        <v>1.9944267443851982</v>
      </c>
      <c r="AA946" s="16">
        <f t="shared" si="369"/>
        <v>9.5355911660917059E-3</v>
      </c>
      <c r="AB946" s="16">
        <f t="shared" si="370"/>
        <v>5.5732556148018197E-3</v>
      </c>
      <c r="AC946" s="16">
        <f t="shared" si="353"/>
        <v>157.74390622086366</v>
      </c>
      <c r="AD946" s="17">
        <f t="shared" si="354"/>
        <v>1.8101897544398704</v>
      </c>
      <c r="AE946" s="17">
        <f t="shared" si="355"/>
        <v>1.994943808951134</v>
      </c>
      <c r="AF946" s="16">
        <f t="shared" si="371"/>
        <v>1.0189754439870358E-2</v>
      </c>
      <c r="AG946" s="16">
        <f t="shared" si="372"/>
        <v>5.05619104886601E-3</v>
      </c>
    </row>
    <row r="947" spans="1:33" x14ac:dyDescent="0.25">
      <c r="A947" s="11" t="s">
        <v>18</v>
      </c>
      <c r="B947" s="12">
        <v>412287</v>
      </c>
      <c r="C947" s="11">
        <v>2.2000000000000002</v>
      </c>
      <c r="D947" s="27">
        <v>2</v>
      </c>
      <c r="E947" s="27">
        <v>2.2999999999999998</v>
      </c>
      <c r="F947" s="11">
        <v>2002</v>
      </c>
      <c r="G947" s="11" t="s">
        <v>7</v>
      </c>
      <c r="H947" s="14" t="str">
        <f>VLOOKUP(A947,'Data Key'!$A$1:$B$500,2,FALSE)</f>
        <v>Arkansas</v>
      </c>
      <c r="I947" s="14" t="str">
        <f t="shared" si="356"/>
        <v>AR-Arkansas</v>
      </c>
      <c r="J947" s="15">
        <f t="shared" si="357"/>
        <v>907</v>
      </c>
      <c r="K947" s="15">
        <f t="shared" si="358"/>
        <v>411380</v>
      </c>
      <c r="L947" s="16">
        <f t="shared" si="350"/>
        <v>1.4301245430199986E-4</v>
      </c>
      <c r="M947" s="17">
        <f t="shared" si="359"/>
        <v>2.0569113851593466</v>
      </c>
      <c r="N947" s="17">
        <f t="shared" si="360"/>
        <v>2.342936293763346</v>
      </c>
      <c r="O947" s="16">
        <f t="shared" si="361"/>
        <v>5.6911385159346572E-2</v>
      </c>
      <c r="P947" s="16">
        <f t="shared" si="362"/>
        <v>4.2936293763346178E-2</v>
      </c>
      <c r="Q947" s="16">
        <f t="shared" si="373"/>
        <v>849</v>
      </c>
      <c r="R947" s="16">
        <f t="shared" si="374"/>
        <v>966</v>
      </c>
      <c r="S947" s="17">
        <f t="shared" si="363"/>
        <v>2.0592451374891763</v>
      </c>
      <c r="T947" s="17">
        <f t="shared" si="364"/>
        <v>2.343028036295105</v>
      </c>
      <c r="U947" s="16">
        <f t="shared" si="365"/>
        <v>5.9245137489176258E-2</v>
      </c>
      <c r="V947" s="16">
        <f t="shared" si="366"/>
        <v>4.302803629510521E-2</v>
      </c>
      <c r="W947" s="16">
        <f t="shared" si="351"/>
        <v>2.2045620179053367E-3</v>
      </c>
      <c r="X947" s="16">
        <f t="shared" si="352"/>
        <v>1.432372473146482E-4</v>
      </c>
      <c r="Y947" s="17">
        <f t="shared" si="367"/>
        <v>2.0613247705906881</v>
      </c>
      <c r="Z947" s="17">
        <f t="shared" si="368"/>
        <v>2.3477992652199853</v>
      </c>
      <c r="AA947" s="16">
        <f t="shared" si="369"/>
        <v>6.1324770590688082E-2</v>
      </c>
      <c r="AB947" s="16">
        <f t="shared" si="370"/>
        <v>4.7799265219985454E-2</v>
      </c>
      <c r="AC947" s="16">
        <f t="shared" si="353"/>
        <v>117.95448426308259</v>
      </c>
      <c r="AD947" s="17">
        <f t="shared" si="354"/>
        <v>2.0627270891336242</v>
      </c>
      <c r="AE947" s="17">
        <f t="shared" si="355"/>
        <v>2.34882241893945</v>
      </c>
      <c r="AF947" s="16">
        <f t="shared" si="371"/>
        <v>6.2727089133624236E-2</v>
      </c>
      <c r="AG947" s="16">
        <f t="shared" si="372"/>
        <v>4.8822418939450163E-2</v>
      </c>
    </row>
    <row r="948" spans="1:33" x14ac:dyDescent="0.25">
      <c r="A948" s="11" t="s">
        <v>42</v>
      </c>
      <c r="B948" s="12">
        <v>5724081</v>
      </c>
      <c r="C948" s="11">
        <v>2.7</v>
      </c>
      <c r="D948" s="27">
        <v>2.6</v>
      </c>
      <c r="E948" s="27">
        <v>2.7</v>
      </c>
      <c r="F948" s="11">
        <v>2002</v>
      </c>
      <c r="G948" s="11" t="s">
        <v>7</v>
      </c>
      <c r="H948" s="14" t="str">
        <f>VLOOKUP(A948,'Data Key'!$A$1:$B$500,2,FALSE)</f>
        <v>California</v>
      </c>
      <c r="I948" s="14" t="str">
        <f t="shared" si="356"/>
        <v>CA-California</v>
      </c>
      <c r="J948" s="15">
        <f t="shared" si="357"/>
        <v>15455</v>
      </c>
      <c r="K948" s="15">
        <f t="shared" si="358"/>
        <v>5708626</v>
      </c>
      <c r="L948" s="16">
        <f t="shared" si="350"/>
        <v>4.2509865926416721E-5</v>
      </c>
      <c r="M948" s="17">
        <f t="shared" si="359"/>
        <v>2.6574868671736218</v>
      </c>
      <c r="N948" s="17">
        <f t="shared" si="360"/>
        <v>2.7425065990264548</v>
      </c>
      <c r="O948" s="16">
        <f t="shared" si="361"/>
        <v>5.7486867173621725E-2</v>
      </c>
      <c r="P948" s="16">
        <f t="shared" si="362"/>
        <v>4.2506599026454595E-2</v>
      </c>
      <c r="Q948" s="16">
        <f t="shared" si="373"/>
        <v>15212</v>
      </c>
      <c r="R948" s="16">
        <f t="shared" si="374"/>
        <v>15699</v>
      </c>
      <c r="S948" s="17">
        <f t="shared" si="363"/>
        <v>2.6575445036504548</v>
      </c>
      <c r="T948" s="17">
        <f t="shared" si="364"/>
        <v>2.7426236630823357</v>
      </c>
      <c r="U948" s="16">
        <f t="shared" si="365"/>
        <v>5.7544503650454715E-2</v>
      </c>
      <c r="V948" s="16">
        <f t="shared" si="366"/>
        <v>4.2623663082335561E-2</v>
      </c>
      <c r="W948" s="16">
        <f t="shared" si="351"/>
        <v>2.7003304733462076E-3</v>
      </c>
      <c r="X948" s="16">
        <f t="shared" si="352"/>
        <v>4.251378171567598E-5</v>
      </c>
      <c r="Y948" s="17">
        <f t="shared" si="367"/>
        <v>2.6578166916305319</v>
      </c>
      <c r="Z948" s="17">
        <f t="shared" si="368"/>
        <v>2.7428442550618835</v>
      </c>
      <c r="AA948" s="16">
        <f t="shared" si="369"/>
        <v>5.7816691630531825E-2</v>
      </c>
      <c r="AB948" s="16">
        <f t="shared" si="370"/>
        <v>4.2844255061883274E-2</v>
      </c>
      <c r="AC948" s="16">
        <f t="shared" si="353"/>
        <v>486.66714208871463</v>
      </c>
      <c r="AD948" s="17">
        <f t="shared" si="354"/>
        <v>2.6579073475942017</v>
      </c>
      <c r="AE948" s="17">
        <f t="shared" si="355"/>
        <v>2.742928299513685</v>
      </c>
      <c r="AF948" s="16">
        <f t="shared" si="371"/>
        <v>5.7907347594201575E-2</v>
      </c>
      <c r="AG948" s="16">
        <f t="shared" si="372"/>
        <v>4.292829951368482E-2</v>
      </c>
    </row>
    <row r="949" spans="1:33" x14ac:dyDescent="0.25">
      <c r="A949" s="11" t="s">
        <v>19</v>
      </c>
      <c r="B949" s="12">
        <v>677622</v>
      </c>
      <c r="C949" s="11">
        <v>1</v>
      </c>
      <c r="D949" s="27">
        <v>0.9</v>
      </c>
      <c r="E949" s="27">
        <v>1</v>
      </c>
      <c r="F949" s="11">
        <v>2002</v>
      </c>
      <c r="G949" s="11" t="s">
        <v>7</v>
      </c>
      <c r="H949" s="14" t="str">
        <f>VLOOKUP(A949,'Data Key'!$A$1:$B$500,2,FALSE)</f>
        <v>Colorado</v>
      </c>
      <c r="I949" s="14" t="str">
        <f t="shared" si="356"/>
        <v>CO-Colorado</v>
      </c>
      <c r="J949" s="15">
        <f t="shared" si="357"/>
        <v>678</v>
      </c>
      <c r="K949" s="15">
        <f t="shared" si="358"/>
        <v>676944</v>
      </c>
      <c r="L949" s="16">
        <f t="shared" si="350"/>
        <v>7.5276265136297725E-5</v>
      </c>
      <c r="M949" s="17">
        <f t="shared" si="359"/>
        <v>0.92528156799190653</v>
      </c>
      <c r="N949" s="17">
        <f t="shared" si="360"/>
        <v>1.0758340982645018</v>
      </c>
      <c r="O949" s="16">
        <f t="shared" si="361"/>
        <v>2.5281567991906506E-2</v>
      </c>
      <c r="P949" s="16">
        <f t="shared" si="362"/>
        <v>7.5834098264501826E-2</v>
      </c>
      <c r="Q949" s="16">
        <f t="shared" si="373"/>
        <v>627</v>
      </c>
      <c r="R949" s="16">
        <f t="shared" si="374"/>
        <v>729</v>
      </c>
      <c r="S949" s="17">
        <f t="shared" si="363"/>
        <v>0.92529463329112693</v>
      </c>
      <c r="T949" s="17">
        <f t="shared" si="364"/>
        <v>1.0758210329652815</v>
      </c>
      <c r="U949" s="16">
        <f t="shared" si="365"/>
        <v>2.5294633291126911E-2</v>
      </c>
      <c r="V949" s="16">
        <f t="shared" si="366"/>
        <v>7.5821032965281532E-2</v>
      </c>
      <c r="W949" s="16">
        <f t="shared" si="351"/>
        <v>1.0033866594381731E-3</v>
      </c>
      <c r="X949" s="16">
        <f t="shared" si="352"/>
        <v>7.5435340578469261E-5</v>
      </c>
      <c r="Y949" s="17">
        <f t="shared" si="367"/>
        <v>0.92795131885970383</v>
      </c>
      <c r="Z949" s="17">
        <f t="shared" si="368"/>
        <v>1.0788220000166424</v>
      </c>
      <c r="AA949" s="16">
        <f t="shared" si="369"/>
        <v>2.7951318859703811E-2</v>
      </c>
      <c r="AB949" s="16">
        <f t="shared" si="370"/>
        <v>7.8822000016642413E-2</v>
      </c>
      <c r="AC949" s="16">
        <f t="shared" si="353"/>
        <v>102.05244598167393</v>
      </c>
      <c r="AD949" s="17">
        <f t="shared" si="354"/>
        <v>0.92882305825959022</v>
      </c>
      <c r="AE949" s="17">
        <f t="shared" si="355"/>
        <v>1.0794260012671519</v>
      </c>
      <c r="AF949" s="16">
        <f t="shared" si="371"/>
        <v>2.8823058259590195E-2</v>
      </c>
      <c r="AG949" s="16">
        <f t="shared" si="372"/>
        <v>7.9426001267151936E-2</v>
      </c>
    </row>
    <row r="950" spans="1:33" x14ac:dyDescent="0.25">
      <c r="A950" s="11" t="s">
        <v>31</v>
      </c>
      <c r="B950" s="12">
        <v>517649</v>
      </c>
      <c r="C950" s="11">
        <v>3.2</v>
      </c>
      <c r="D950" s="27">
        <v>3.1</v>
      </c>
      <c r="E950" s="27">
        <v>3.4</v>
      </c>
      <c r="F950" s="11">
        <v>2002</v>
      </c>
      <c r="G950" s="11" t="s">
        <v>7</v>
      </c>
      <c r="H950" s="14" t="str">
        <f>VLOOKUP(A950,'Data Key'!$A$1:$B$500,2,FALSE)</f>
        <v>Connecticut</v>
      </c>
      <c r="I950" s="14" t="str">
        <f t="shared" si="356"/>
        <v>CT-Connecticut</v>
      </c>
      <c r="J950" s="15">
        <f t="shared" si="357"/>
        <v>1656</v>
      </c>
      <c r="K950" s="15">
        <f t="shared" si="358"/>
        <v>515993</v>
      </c>
      <c r="L950" s="16">
        <f t="shared" si="350"/>
        <v>1.5383214407755673E-4</v>
      </c>
      <c r="M950" s="17">
        <f t="shared" si="359"/>
        <v>3.0452467684674303</v>
      </c>
      <c r="N950" s="17">
        <f t="shared" si="360"/>
        <v>3.3529110566225442</v>
      </c>
      <c r="O950" s="16">
        <f t="shared" si="361"/>
        <v>5.4753231532569835E-2</v>
      </c>
      <c r="P950" s="16">
        <f t="shared" si="362"/>
        <v>4.7088943377455728E-2</v>
      </c>
      <c r="Q950" s="16">
        <f t="shared" si="373"/>
        <v>1577</v>
      </c>
      <c r="R950" s="16">
        <f t="shared" si="374"/>
        <v>1737</v>
      </c>
      <c r="S950" s="17">
        <f t="shared" si="363"/>
        <v>3.0464658484803411</v>
      </c>
      <c r="T950" s="17">
        <f t="shared" si="364"/>
        <v>3.3555555984846874</v>
      </c>
      <c r="U950" s="16">
        <f t="shared" si="365"/>
        <v>5.3534151519659012E-2</v>
      </c>
      <c r="V950" s="16">
        <f t="shared" si="366"/>
        <v>4.4444401515312482E-2</v>
      </c>
      <c r="W950" s="16">
        <f t="shared" si="351"/>
        <v>3.2027656309933246E-3</v>
      </c>
      <c r="X950" s="16">
        <f t="shared" si="352"/>
        <v>1.5396404877969928E-4</v>
      </c>
      <c r="Y950" s="17">
        <f t="shared" si="367"/>
        <v>3.0488015822136254</v>
      </c>
      <c r="Z950" s="17">
        <f t="shared" si="368"/>
        <v>3.3567296797730242</v>
      </c>
      <c r="AA950" s="16">
        <f t="shared" si="369"/>
        <v>5.1198417786374684E-2</v>
      </c>
      <c r="AB950" s="16">
        <f t="shared" si="370"/>
        <v>4.3270320226975745E-2</v>
      </c>
      <c r="AC950" s="16">
        <f t="shared" si="353"/>
        <v>159.28447215313957</v>
      </c>
      <c r="AD950" s="17">
        <f t="shared" si="354"/>
        <v>3.0498789282882153</v>
      </c>
      <c r="AE950" s="17">
        <f t="shared" si="355"/>
        <v>3.3575841303001521</v>
      </c>
      <c r="AF950" s="16">
        <f t="shared" si="371"/>
        <v>5.0121071711784815E-2</v>
      </c>
      <c r="AG950" s="16">
        <f t="shared" si="372"/>
        <v>4.2415869699847786E-2</v>
      </c>
    </row>
    <row r="951" spans="1:33" x14ac:dyDescent="0.25">
      <c r="A951" s="11" t="s">
        <v>43</v>
      </c>
      <c r="B951" s="12">
        <v>107916</v>
      </c>
      <c r="C951" s="11">
        <v>2.8</v>
      </c>
      <c r="D951" s="27">
        <v>2.5</v>
      </c>
      <c r="E951" s="27">
        <v>3.1</v>
      </c>
      <c r="F951" s="11">
        <v>2002</v>
      </c>
      <c r="G951" s="11" t="s">
        <v>7</v>
      </c>
      <c r="H951" s="14" t="str">
        <f>VLOOKUP(A951,'Data Key'!$A$1:$B$500,2,FALSE)</f>
        <v>Delaware</v>
      </c>
      <c r="I951" s="14" t="str">
        <f t="shared" si="356"/>
        <v>DE-Delaware</v>
      </c>
      <c r="J951" s="15">
        <f t="shared" si="357"/>
        <v>302</v>
      </c>
      <c r="K951" s="15">
        <f t="shared" si="358"/>
        <v>107614</v>
      </c>
      <c r="L951" s="16">
        <f t="shared" si="350"/>
        <v>3.1517893993421146E-4</v>
      </c>
      <c r="M951" s="17">
        <f t="shared" si="359"/>
        <v>2.4832939463847774</v>
      </c>
      <c r="N951" s="17">
        <f t="shared" si="360"/>
        <v>3.1136518262532</v>
      </c>
      <c r="O951" s="16">
        <f t="shared" si="361"/>
        <v>1.6706053615222594E-2</v>
      </c>
      <c r="P951" s="16">
        <f t="shared" si="362"/>
        <v>1.3651826253199939E-2</v>
      </c>
      <c r="Q951" s="16">
        <f t="shared" si="373"/>
        <v>269</v>
      </c>
      <c r="R951" s="16">
        <f t="shared" si="374"/>
        <v>337</v>
      </c>
      <c r="S951" s="17">
        <f t="shared" si="363"/>
        <v>2.4926794914563177</v>
      </c>
      <c r="T951" s="17">
        <f t="shared" si="364"/>
        <v>3.1227992142036398</v>
      </c>
      <c r="U951" s="16">
        <f t="shared" si="365"/>
        <v>7.3205085436822692E-3</v>
      </c>
      <c r="V951" s="16">
        <f t="shared" si="366"/>
        <v>2.2799214203639728E-2</v>
      </c>
      <c r="W951" s="16">
        <f t="shared" si="351"/>
        <v>2.8161710145424468E-3</v>
      </c>
      <c r="X951" s="16">
        <f t="shared" si="352"/>
        <v>3.1666049008773062E-4</v>
      </c>
      <c r="Y951" s="17">
        <f t="shared" si="367"/>
        <v>2.499510524454716</v>
      </c>
      <c r="Z951" s="17">
        <f t="shared" si="368"/>
        <v>3.1328315046301776</v>
      </c>
      <c r="AA951" s="16">
        <f t="shared" si="369"/>
        <v>4.8947554528400161E-4</v>
      </c>
      <c r="AB951" s="16">
        <f t="shared" si="370"/>
        <v>3.2831504630177477E-2</v>
      </c>
      <c r="AC951" s="16">
        <f t="shared" si="353"/>
        <v>68.077990901125233</v>
      </c>
      <c r="AD951" s="17">
        <f t="shared" si="354"/>
        <v>2.5053940990355779</v>
      </c>
      <c r="AE951" s="17">
        <f t="shared" si="355"/>
        <v>3.1362140667159597</v>
      </c>
      <c r="AF951" s="16">
        <f t="shared" si="371"/>
        <v>5.3940990355778595E-3</v>
      </c>
      <c r="AG951" s="16">
        <f t="shared" si="372"/>
        <v>3.6214066715959614E-2</v>
      </c>
    </row>
    <row r="952" spans="1:33" x14ac:dyDescent="0.25">
      <c r="A952" s="11" t="s">
        <v>58</v>
      </c>
      <c r="B952" s="12">
        <v>60385</v>
      </c>
      <c r="C952" s="11">
        <v>2.6</v>
      </c>
      <c r="D952" s="27">
        <v>2.2999999999999998</v>
      </c>
      <c r="E952" s="27">
        <v>3.1</v>
      </c>
      <c r="F952" s="11">
        <v>2002</v>
      </c>
      <c r="G952" s="11" t="s">
        <v>7</v>
      </c>
      <c r="H952" s="14" t="str">
        <f>VLOOKUP(A952,'Data Key'!$A$1:$B$500,2,FALSE)</f>
        <v>District of Columbia</v>
      </c>
      <c r="I952" s="14" t="str">
        <f t="shared" si="356"/>
        <v>DC-District of Columbia</v>
      </c>
      <c r="J952" s="15">
        <f t="shared" si="357"/>
        <v>157</v>
      </c>
      <c r="K952" s="15">
        <f t="shared" si="358"/>
        <v>60228</v>
      </c>
      <c r="L952" s="16">
        <f t="shared" si="350"/>
        <v>4.0616596836013318E-4</v>
      </c>
      <c r="M952" s="17">
        <f t="shared" si="359"/>
        <v>2.1938174712357932</v>
      </c>
      <c r="N952" s="17">
        <f t="shared" si="360"/>
        <v>3.0061494079560593</v>
      </c>
      <c r="O952" s="16">
        <f t="shared" si="361"/>
        <v>0.10618252876420664</v>
      </c>
      <c r="P952" s="16">
        <f t="shared" si="362"/>
        <v>9.385059204394075E-2</v>
      </c>
      <c r="Q952" s="16">
        <f t="shared" si="373"/>
        <v>133</v>
      </c>
      <c r="R952" s="16">
        <f t="shared" si="374"/>
        <v>182</v>
      </c>
      <c r="S952" s="17">
        <f t="shared" si="363"/>
        <v>2.2025337418233004</v>
      </c>
      <c r="T952" s="17">
        <f t="shared" si="364"/>
        <v>3.0139935414424111</v>
      </c>
      <c r="U952" s="16">
        <f t="shared" si="365"/>
        <v>9.7466258176699405E-2</v>
      </c>
      <c r="V952" s="16">
        <f t="shared" si="366"/>
        <v>8.6006458557589038E-2</v>
      </c>
      <c r="W952" s="16">
        <f t="shared" si="351"/>
        <v>2.6316240810600002E-3</v>
      </c>
      <c r="X952" s="16">
        <f t="shared" si="352"/>
        <v>4.0983350186417778E-4</v>
      </c>
      <c r="Y952" s="17">
        <f t="shared" si="367"/>
        <v>2.2217905791958223</v>
      </c>
      <c r="Z952" s="17">
        <f t="shared" si="368"/>
        <v>3.0414575829241781</v>
      </c>
      <c r="AA952" s="16">
        <f t="shared" si="369"/>
        <v>7.8209420804177476E-2</v>
      </c>
      <c r="AB952" s="16">
        <f t="shared" si="370"/>
        <v>5.8542417075821973E-2</v>
      </c>
      <c r="AC952" s="16">
        <f t="shared" si="353"/>
        <v>49.125122095677874</v>
      </c>
      <c r="AD952" s="17">
        <f t="shared" si="354"/>
        <v>2.2331636955557141</v>
      </c>
      <c r="AE952" s="17">
        <f t="shared" si="355"/>
        <v>3.0466438171966694</v>
      </c>
      <c r="AF952" s="16">
        <f t="shared" si="371"/>
        <v>6.6836304444285677E-2</v>
      </c>
      <c r="AG952" s="16">
        <f t="shared" si="372"/>
        <v>5.3356182803330654E-2</v>
      </c>
    </row>
    <row r="953" spans="1:33" x14ac:dyDescent="0.25">
      <c r="A953" s="11" t="s">
        <v>25</v>
      </c>
      <c r="B953" s="12">
        <v>2305437</v>
      </c>
      <c r="C953" s="11">
        <v>2.1</v>
      </c>
      <c r="D953" s="27">
        <v>2</v>
      </c>
      <c r="E953" s="27">
        <v>2.1</v>
      </c>
      <c r="F953" s="11">
        <v>2002</v>
      </c>
      <c r="G953" s="11" t="s">
        <v>7</v>
      </c>
      <c r="H953" s="14" t="str">
        <f>VLOOKUP(A953,'Data Key'!$A$1:$B$500,2,FALSE)</f>
        <v>Florida</v>
      </c>
      <c r="I953" s="14" t="str">
        <f t="shared" si="356"/>
        <v>FL-Florida</v>
      </c>
      <c r="J953" s="15">
        <f t="shared" si="357"/>
        <v>4841</v>
      </c>
      <c r="K953" s="15">
        <f t="shared" si="358"/>
        <v>2300596</v>
      </c>
      <c r="L953" s="16">
        <f t="shared" si="350"/>
        <v>5.9088902582112715E-5</v>
      </c>
      <c r="M953" s="17">
        <f t="shared" si="359"/>
        <v>2.0407299170169479</v>
      </c>
      <c r="N953" s="17">
        <f t="shared" si="360"/>
        <v>2.1589077221811737</v>
      </c>
      <c r="O953" s="16">
        <f t="shared" si="361"/>
        <v>4.0729917016947947E-2</v>
      </c>
      <c r="P953" s="16">
        <f t="shared" si="362"/>
        <v>5.8907722181173572E-2</v>
      </c>
      <c r="Q953" s="16">
        <f t="shared" si="373"/>
        <v>4706</v>
      </c>
      <c r="R953" s="16">
        <f t="shared" si="374"/>
        <v>4978</v>
      </c>
      <c r="S953" s="17">
        <f t="shared" si="363"/>
        <v>2.0412615916201569</v>
      </c>
      <c r="T953" s="17">
        <f t="shared" si="364"/>
        <v>2.1592435620665409</v>
      </c>
      <c r="U953" s="16">
        <f t="shared" si="365"/>
        <v>4.1261591620156857E-2</v>
      </c>
      <c r="V953" s="16">
        <f t="shared" si="366"/>
        <v>5.92435620665408E-2</v>
      </c>
      <c r="W953" s="16">
        <f t="shared" si="351"/>
        <v>2.1006484496673863E-3</v>
      </c>
      <c r="X953" s="16">
        <f t="shared" si="352"/>
        <v>5.9106323226302284E-5</v>
      </c>
      <c r="Y953" s="17">
        <f t="shared" si="367"/>
        <v>2.041542126441084</v>
      </c>
      <c r="Z953" s="17">
        <f t="shared" si="368"/>
        <v>2.1597547728936886</v>
      </c>
      <c r="AA953" s="16">
        <f t="shared" si="369"/>
        <v>4.1542126441084015E-2</v>
      </c>
      <c r="AB953" s="16">
        <f t="shared" si="370"/>
        <v>5.9754772893688468E-2</v>
      </c>
      <c r="AC953" s="16">
        <f t="shared" si="353"/>
        <v>272.46452542518853</v>
      </c>
      <c r="AD953" s="17">
        <f t="shared" si="354"/>
        <v>2.0417736955328558</v>
      </c>
      <c r="AE953" s="17">
        <f t="shared" si="355"/>
        <v>2.1599569603234543</v>
      </c>
      <c r="AF953" s="16">
        <f t="shared" si="371"/>
        <v>4.1773695532855815E-2</v>
      </c>
      <c r="AG953" s="16">
        <f t="shared" si="372"/>
        <v>5.9956960323454211E-2</v>
      </c>
    </row>
    <row r="954" spans="1:33" x14ac:dyDescent="0.25">
      <c r="A954" s="11" t="s">
        <v>12</v>
      </c>
      <c r="B954" s="12">
        <v>1346495</v>
      </c>
      <c r="C954" s="11">
        <v>2.2000000000000002</v>
      </c>
      <c r="D954" s="27">
        <v>2.1</v>
      </c>
      <c r="E954" s="27">
        <v>2.2999999999999998</v>
      </c>
      <c r="F954" s="11">
        <v>2002</v>
      </c>
      <c r="G954" s="11" t="s">
        <v>7</v>
      </c>
      <c r="H954" s="14" t="str">
        <f>VLOOKUP(A954,'Data Key'!$A$1:$B$500,2,FALSE)</f>
        <v>Georgia</v>
      </c>
      <c r="I954" s="14" t="str">
        <f t="shared" si="356"/>
        <v>GA-Georgia</v>
      </c>
      <c r="J954" s="15">
        <f t="shared" si="357"/>
        <v>2962</v>
      </c>
      <c r="K954" s="15">
        <f t="shared" si="358"/>
        <v>1343533</v>
      </c>
      <c r="L954" s="16">
        <f t="shared" si="350"/>
        <v>7.9133007113822284E-5</v>
      </c>
      <c r="M954" s="17">
        <f t="shared" si="359"/>
        <v>2.1206523615656008</v>
      </c>
      <c r="N954" s="17">
        <f t="shared" si="360"/>
        <v>2.2789183757932454</v>
      </c>
      <c r="O954" s="16">
        <f t="shared" si="361"/>
        <v>2.0652361565600685E-2</v>
      </c>
      <c r="P954" s="16">
        <f t="shared" si="362"/>
        <v>2.1081624206754412E-2</v>
      </c>
      <c r="Q954" s="16">
        <f t="shared" si="373"/>
        <v>2856</v>
      </c>
      <c r="R954" s="16">
        <f t="shared" si="374"/>
        <v>3069</v>
      </c>
      <c r="S954" s="17">
        <f t="shared" si="363"/>
        <v>2.1210624621703014</v>
      </c>
      <c r="T954" s="17">
        <f t="shared" si="364"/>
        <v>2.2792509441178765</v>
      </c>
      <c r="U954" s="16">
        <f t="shared" si="365"/>
        <v>2.1062462170301277E-2</v>
      </c>
      <c r="V954" s="16">
        <f t="shared" si="366"/>
        <v>2.074905588212328E-2</v>
      </c>
      <c r="W954" s="16">
        <f t="shared" si="351"/>
        <v>2.2012055548441337E-3</v>
      </c>
      <c r="X954" s="16">
        <f t="shared" si="352"/>
        <v>7.9171116695027222E-5</v>
      </c>
      <c r="Y954" s="17">
        <f t="shared" si="367"/>
        <v>2.1220344381491065</v>
      </c>
      <c r="Z954" s="17">
        <f t="shared" si="368"/>
        <v>2.2803766715391607</v>
      </c>
      <c r="AA954" s="16">
        <f t="shared" si="369"/>
        <v>2.2034438149106439E-2</v>
      </c>
      <c r="AB954" s="16">
        <f t="shared" si="370"/>
        <v>1.962332846083914E-2</v>
      </c>
      <c r="AC954" s="16">
        <f t="shared" si="353"/>
        <v>213.12107271245759</v>
      </c>
      <c r="AD954" s="17">
        <f t="shared" si="354"/>
        <v>2.1224379145828762</v>
      </c>
      <c r="AE954" s="17">
        <f t="shared" si="355"/>
        <v>2.2807158619159447</v>
      </c>
      <c r="AF954" s="16">
        <f t="shared" si="371"/>
        <v>2.2437914582876139E-2</v>
      </c>
      <c r="AG954" s="16">
        <f t="shared" si="372"/>
        <v>1.9284138084055158E-2</v>
      </c>
    </row>
    <row r="955" spans="1:33" x14ac:dyDescent="0.25">
      <c r="A955" s="11" t="s">
        <v>56</v>
      </c>
      <c r="B955" s="12">
        <v>169324</v>
      </c>
      <c r="C955" s="11">
        <v>3</v>
      </c>
      <c r="D955" s="27">
        <v>2.8</v>
      </c>
      <c r="E955" s="27">
        <v>3.3</v>
      </c>
      <c r="F955" s="11">
        <v>2002</v>
      </c>
      <c r="G955" s="11" t="s">
        <v>7</v>
      </c>
      <c r="H955" s="14" t="str">
        <f>VLOOKUP(A955,'Data Key'!$A$1:$B$500,2,FALSE)</f>
        <v>Hawaii</v>
      </c>
      <c r="I955" s="14" t="str">
        <f t="shared" si="356"/>
        <v>HI-Hawaii</v>
      </c>
      <c r="J955" s="15">
        <f t="shared" si="357"/>
        <v>508</v>
      </c>
      <c r="K955" s="15">
        <f t="shared" si="358"/>
        <v>168816</v>
      </c>
      <c r="L955" s="16">
        <f t="shared" si="350"/>
        <v>2.6050074573315176E-4</v>
      </c>
      <c r="M955" s="17">
        <f t="shared" si="359"/>
        <v>2.7396646177120774</v>
      </c>
      <c r="N955" s="17">
        <f t="shared" si="360"/>
        <v>3.2606661091783811</v>
      </c>
      <c r="O955" s="16">
        <f t="shared" si="361"/>
        <v>6.0335382287922457E-2</v>
      </c>
      <c r="P955" s="16">
        <f t="shared" si="362"/>
        <v>3.9333890821618755E-2</v>
      </c>
      <c r="Q955" s="16">
        <f t="shared" si="373"/>
        <v>464</v>
      </c>
      <c r="R955" s="16">
        <f t="shared" si="374"/>
        <v>553</v>
      </c>
      <c r="S955" s="17">
        <f t="shared" si="363"/>
        <v>2.740308520942099</v>
      </c>
      <c r="T955" s="17">
        <f t="shared" si="364"/>
        <v>3.265928043277976</v>
      </c>
      <c r="U955" s="16">
        <f t="shared" si="365"/>
        <v>5.9691479057900843E-2</v>
      </c>
      <c r="V955" s="16">
        <f t="shared" si="366"/>
        <v>3.4071956722023788E-2</v>
      </c>
      <c r="W955" s="16">
        <f t="shared" si="351"/>
        <v>3.0114405582519401E-3</v>
      </c>
      <c r="X955" s="16">
        <f t="shared" si="352"/>
        <v>2.6122878939254305E-4</v>
      </c>
      <c r="Y955" s="17">
        <f t="shared" si="367"/>
        <v>2.7502117688593968</v>
      </c>
      <c r="Z955" s="17">
        <f t="shared" si="368"/>
        <v>3.2726693476444835</v>
      </c>
      <c r="AA955" s="16">
        <f t="shared" si="369"/>
        <v>4.9788231140603045E-2</v>
      </c>
      <c r="AB955" s="16">
        <f t="shared" si="370"/>
        <v>2.7330652355516349E-2</v>
      </c>
      <c r="AC955" s="16">
        <f t="shared" si="353"/>
        <v>88.258401670705908</v>
      </c>
      <c r="AD955" s="17">
        <f t="shared" si="354"/>
        <v>2.7537794408629068</v>
      </c>
      <c r="AE955" s="17">
        <f t="shared" si="355"/>
        <v>3.2750073789877172</v>
      </c>
      <c r="AF955" s="16">
        <f t="shared" si="371"/>
        <v>4.6220559137092998E-2</v>
      </c>
      <c r="AG955" s="16">
        <f t="shared" si="372"/>
        <v>2.4992621012282612E-2</v>
      </c>
    </row>
    <row r="956" spans="1:33" x14ac:dyDescent="0.25">
      <c r="A956" s="11" t="s">
        <v>32</v>
      </c>
      <c r="B956" s="12">
        <v>228122</v>
      </c>
      <c r="C956" s="11">
        <v>2</v>
      </c>
      <c r="D956" s="27">
        <v>1.8</v>
      </c>
      <c r="E956" s="27">
        <v>2.2000000000000002</v>
      </c>
      <c r="F956" s="11">
        <v>2002</v>
      </c>
      <c r="G956" s="11" t="s">
        <v>7</v>
      </c>
      <c r="H956" s="14" t="str">
        <f>VLOOKUP(A956,'Data Key'!$A$1:$B$500,2,FALSE)</f>
        <v>Idaho</v>
      </c>
      <c r="I956" s="14" t="str">
        <f t="shared" si="356"/>
        <v>ID-Idaho</v>
      </c>
      <c r="J956" s="15">
        <f t="shared" si="357"/>
        <v>456</v>
      </c>
      <c r="K956" s="15">
        <f t="shared" si="358"/>
        <v>227666</v>
      </c>
      <c r="L956" s="16">
        <f t="shared" si="350"/>
        <v>1.8328581087552644E-4</v>
      </c>
      <c r="M956" s="17">
        <f t="shared" si="359"/>
        <v>1.8156445860173644</v>
      </c>
      <c r="N956" s="17">
        <f t="shared" si="360"/>
        <v>2.1822162077684175</v>
      </c>
      <c r="O956" s="16">
        <f t="shared" si="361"/>
        <v>1.5644586017364404E-2</v>
      </c>
      <c r="P956" s="16">
        <f t="shared" si="362"/>
        <v>1.7783792231582662E-2</v>
      </c>
      <c r="Q956" s="16">
        <f t="shared" si="373"/>
        <v>415</v>
      </c>
      <c r="R956" s="16">
        <f t="shared" si="374"/>
        <v>499</v>
      </c>
      <c r="S956" s="17">
        <f t="shared" si="363"/>
        <v>1.8192020059441878</v>
      </c>
      <c r="T956" s="17">
        <f t="shared" si="364"/>
        <v>2.1874260264244572</v>
      </c>
      <c r="U956" s="16">
        <f t="shared" si="365"/>
        <v>1.920200594418775E-2</v>
      </c>
      <c r="V956" s="16">
        <f t="shared" si="366"/>
        <v>1.2573973575543018E-2</v>
      </c>
      <c r="W956" s="16">
        <f t="shared" si="351"/>
        <v>2.007316341200245E-3</v>
      </c>
      <c r="X956" s="16">
        <f t="shared" si="352"/>
        <v>1.8385888994100033E-4</v>
      </c>
      <c r="Y956" s="17">
        <f t="shared" si="367"/>
        <v>1.8234574512592447</v>
      </c>
      <c r="Z956" s="17">
        <f t="shared" si="368"/>
        <v>2.1911752311412456</v>
      </c>
      <c r="AA956" s="16">
        <f t="shared" si="369"/>
        <v>2.3457451259244699E-2</v>
      </c>
      <c r="AB956" s="16">
        <f t="shared" si="370"/>
        <v>8.8247688587546058E-3</v>
      </c>
      <c r="AC956" s="16">
        <f t="shared" si="353"/>
        <v>83.665520546465331</v>
      </c>
      <c r="AD956" s="17">
        <f t="shared" si="354"/>
        <v>1.8261323069456525</v>
      </c>
      <c r="AE956" s="17">
        <f t="shared" si="355"/>
        <v>2.1928839209295861</v>
      </c>
      <c r="AF956" s="16">
        <f t="shared" si="371"/>
        <v>2.6132306945652495E-2</v>
      </c>
      <c r="AG956" s="16">
        <f t="shared" si="372"/>
        <v>7.1160790704141164E-3</v>
      </c>
    </row>
    <row r="957" spans="1:33" x14ac:dyDescent="0.25">
      <c r="A957" s="11" t="s">
        <v>45</v>
      </c>
      <c r="B957" s="12">
        <v>1872358</v>
      </c>
      <c r="C957" s="11">
        <v>2.6</v>
      </c>
      <c r="D957" s="27">
        <v>2.5</v>
      </c>
      <c r="E957" s="27">
        <v>2.6</v>
      </c>
      <c r="F957" s="11">
        <v>2002</v>
      </c>
      <c r="G957" s="11" t="s">
        <v>7</v>
      </c>
      <c r="H957" s="14" t="str">
        <f>VLOOKUP(A957,'Data Key'!$A$1:$B$500,2,FALSE)</f>
        <v>Illinois</v>
      </c>
      <c r="I957" s="14" t="str">
        <f t="shared" si="356"/>
        <v>IL-Illinois</v>
      </c>
      <c r="J957" s="15">
        <f t="shared" si="357"/>
        <v>4868</v>
      </c>
      <c r="K957" s="15">
        <f t="shared" si="358"/>
        <v>1867490</v>
      </c>
      <c r="L957" s="16">
        <f t="shared" si="350"/>
        <v>7.2940574952515261E-5</v>
      </c>
      <c r="M957" s="17">
        <f t="shared" si="359"/>
        <v>2.5269895666122921</v>
      </c>
      <c r="N957" s="17">
        <f t="shared" si="360"/>
        <v>2.6728707165173229</v>
      </c>
      <c r="O957" s="16">
        <f t="shared" si="361"/>
        <v>2.6989566612292126E-2</v>
      </c>
      <c r="P957" s="16">
        <f t="shared" si="362"/>
        <v>7.2870716517322798E-2</v>
      </c>
      <c r="Q957" s="16">
        <f t="shared" si="373"/>
        <v>4732</v>
      </c>
      <c r="R957" s="16">
        <f t="shared" si="374"/>
        <v>5005</v>
      </c>
      <c r="S957" s="17">
        <f t="shared" si="363"/>
        <v>2.5272944597133669</v>
      </c>
      <c r="T957" s="17">
        <f t="shared" si="364"/>
        <v>2.673099909312215</v>
      </c>
      <c r="U957" s="16">
        <f t="shared" si="365"/>
        <v>2.7294459713366859E-2</v>
      </c>
      <c r="V957" s="16">
        <f t="shared" si="366"/>
        <v>7.3099909312214884E-2</v>
      </c>
      <c r="W957" s="16">
        <f t="shared" si="351"/>
        <v>2.6009506397631061E-3</v>
      </c>
      <c r="X957" s="16">
        <f t="shared" si="352"/>
        <v>7.2961913367066748E-5</v>
      </c>
      <c r="Y957" s="17">
        <f t="shared" si="367"/>
        <v>2.5279887263960394</v>
      </c>
      <c r="Z957" s="17">
        <f t="shared" si="368"/>
        <v>2.6739125531301728</v>
      </c>
      <c r="AA957" s="16">
        <f t="shared" si="369"/>
        <v>2.7988726396039443E-2</v>
      </c>
      <c r="AB957" s="16">
        <f t="shared" si="370"/>
        <v>7.3912553130172753E-2</v>
      </c>
      <c r="AC957" s="16">
        <f t="shared" si="353"/>
        <v>273.15476000666382</v>
      </c>
      <c r="AD957" s="17">
        <f t="shared" si="354"/>
        <v>2.5282737794521153</v>
      </c>
      <c r="AE957" s="17">
        <f t="shared" si="355"/>
        <v>2.6741615848742981</v>
      </c>
      <c r="AF957" s="16">
        <f t="shared" si="371"/>
        <v>2.8273779452115289E-2</v>
      </c>
      <c r="AG957" s="16">
        <f t="shared" si="372"/>
        <v>7.4161584874298025E-2</v>
      </c>
    </row>
    <row r="958" spans="1:33" x14ac:dyDescent="0.25">
      <c r="A958" s="11" t="s">
        <v>33</v>
      </c>
      <c r="B958" s="12">
        <v>924149</v>
      </c>
      <c r="C958" s="11">
        <v>4.0999999999999996</v>
      </c>
      <c r="D958" s="27">
        <v>4</v>
      </c>
      <c r="E958" s="27">
        <v>4.2</v>
      </c>
      <c r="F958" s="11">
        <v>2002</v>
      </c>
      <c r="G958" s="11" t="s">
        <v>7</v>
      </c>
      <c r="H958" s="14" t="str">
        <f>VLOOKUP(A958,'Data Key'!$A$1:$B$500,2,FALSE)</f>
        <v>Indiana</v>
      </c>
      <c r="I958" s="14" t="str">
        <f t="shared" si="356"/>
        <v>IN-Indiana</v>
      </c>
      <c r="J958" s="15">
        <f t="shared" si="357"/>
        <v>3789</v>
      </c>
      <c r="K958" s="15">
        <f t="shared" si="358"/>
        <v>920360</v>
      </c>
      <c r="L958" s="16">
        <f t="shared" si="350"/>
        <v>1.3027955441306452E-4</v>
      </c>
      <c r="M958" s="17">
        <f t="shared" si="359"/>
        <v>3.969708650952088</v>
      </c>
      <c r="N958" s="17">
        <f t="shared" si="360"/>
        <v>4.2302677597782168</v>
      </c>
      <c r="O958" s="16">
        <f t="shared" si="361"/>
        <v>3.0291349047911975E-2</v>
      </c>
      <c r="P958" s="16">
        <f t="shared" si="362"/>
        <v>3.0267759778216607E-2</v>
      </c>
      <c r="Q958" s="16">
        <f t="shared" si="373"/>
        <v>3669</v>
      </c>
      <c r="R958" s="16">
        <f t="shared" si="374"/>
        <v>3910</v>
      </c>
      <c r="S958" s="17">
        <f t="shared" si="363"/>
        <v>3.9701390143797157</v>
      </c>
      <c r="T958" s="17">
        <f t="shared" si="364"/>
        <v>4.2309194729421336</v>
      </c>
      <c r="U958" s="16">
        <f t="shared" si="365"/>
        <v>2.9860985620284275E-2</v>
      </c>
      <c r="V958" s="16">
        <f t="shared" si="366"/>
        <v>3.0919472942133375E-2</v>
      </c>
      <c r="W958" s="16">
        <f t="shared" si="351"/>
        <v>4.1020495304934547E-3</v>
      </c>
      <c r="X958" s="16">
        <f t="shared" si="352"/>
        <v>1.3032819678662042E-4</v>
      </c>
      <c r="Y958" s="17">
        <f t="shared" si="367"/>
        <v>3.9717213337068338</v>
      </c>
      <c r="Z958" s="17">
        <f t="shared" si="368"/>
        <v>4.2323777272800758</v>
      </c>
      <c r="AA958" s="16">
        <f t="shared" si="369"/>
        <v>2.8278666293166221E-2</v>
      </c>
      <c r="AB958" s="16">
        <f t="shared" si="370"/>
        <v>3.2377727280075597E-2</v>
      </c>
      <c r="AC958" s="16">
        <f t="shared" si="353"/>
        <v>240.8102587981237</v>
      </c>
      <c r="AD958" s="17">
        <f t="shared" si="354"/>
        <v>3.9723035360865278</v>
      </c>
      <c r="AE958" s="17">
        <f t="shared" si="355"/>
        <v>4.2328775969940207</v>
      </c>
      <c r="AF958" s="16">
        <f t="shared" si="371"/>
        <v>2.7696463913472247E-2</v>
      </c>
      <c r="AG958" s="16">
        <f t="shared" si="372"/>
        <v>3.2877596994020486E-2</v>
      </c>
    </row>
    <row r="959" spans="1:33" x14ac:dyDescent="0.25">
      <c r="A959" s="11" t="s">
        <v>44</v>
      </c>
      <c r="B959" s="12">
        <v>433833</v>
      </c>
      <c r="C959" s="11">
        <v>2.5</v>
      </c>
      <c r="D959" s="27">
        <v>2.2999999999999998</v>
      </c>
      <c r="E959" s="27">
        <v>2.6</v>
      </c>
      <c r="F959" s="11">
        <v>2002</v>
      </c>
      <c r="G959" s="11" t="s">
        <v>7</v>
      </c>
      <c r="H959" s="14" t="str">
        <f>VLOOKUP(A959,'Data Key'!$A$1:$B$500,2,FALSE)</f>
        <v>Iowa</v>
      </c>
      <c r="I959" s="14" t="str">
        <f t="shared" si="356"/>
        <v>IA-Iowa</v>
      </c>
      <c r="J959" s="15">
        <f t="shared" si="357"/>
        <v>1085</v>
      </c>
      <c r="K959" s="15">
        <f t="shared" si="358"/>
        <v>432748</v>
      </c>
      <c r="L959" s="16">
        <f t="shared" si="350"/>
        <v>1.4862662594918659E-4</v>
      </c>
      <c r="M959" s="17">
        <f t="shared" si="359"/>
        <v>2.3523357259235387</v>
      </c>
      <c r="N959" s="17">
        <f t="shared" si="360"/>
        <v>2.6495889778219115</v>
      </c>
      <c r="O959" s="16">
        <f t="shared" si="361"/>
        <v>5.2335725923538856E-2</v>
      </c>
      <c r="P959" s="16">
        <f t="shared" si="362"/>
        <v>4.9588977821911406E-2</v>
      </c>
      <c r="Q959" s="16">
        <f t="shared" si="373"/>
        <v>1021</v>
      </c>
      <c r="R959" s="16">
        <f t="shared" si="374"/>
        <v>1150</v>
      </c>
      <c r="S959" s="17">
        <f t="shared" si="363"/>
        <v>2.3534401486286196</v>
      </c>
      <c r="T959" s="17">
        <f t="shared" si="364"/>
        <v>2.6507895895425198</v>
      </c>
      <c r="U959" s="16">
        <f t="shared" si="365"/>
        <v>5.3440148628619788E-2</v>
      </c>
      <c r="V959" s="16">
        <f t="shared" si="366"/>
        <v>5.0789589542519664E-2</v>
      </c>
      <c r="W959" s="16">
        <f t="shared" si="351"/>
        <v>2.505367515021235E-3</v>
      </c>
      <c r="X959" s="16">
        <f t="shared" si="352"/>
        <v>1.4882168597113655E-4</v>
      </c>
      <c r="Y959" s="17">
        <f t="shared" si="367"/>
        <v>2.3565458290500985</v>
      </c>
      <c r="Z959" s="17">
        <f t="shared" si="368"/>
        <v>2.6541892009923718</v>
      </c>
      <c r="AA959" s="16">
        <f t="shared" si="369"/>
        <v>5.6545829050098639E-2</v>
      </c>
      <c r="AB959" s="16">
        <f t="shared" si="370"/>
        <v>5.4189200992371678E-2</v>
      </c>
      <c r="AC959" s="16">
        <f t="shared" si="353"/>
        <v>128.98584309176812</v>
      </c>
      <c r="AD959" s="17">
        <f t="shared" si="354"/>
        <v>2.3578629339655985</v>
      </c>
      <c r="AE959" s="17">
        <f t="shared" si="355"/>
        <v>2.6551771100923656</v>
      </c>
      <c r="AF959" s="16">
        <f t="shared" si="371"/>
        <v>5.7862933965598717E-2</v>
      </c>
      <c r="AG959" s="16">
        <f t="shared" si="372"/>
        <v>5.5177110092365478E-2</v>
      </c>
    </row>
    <row r="960" spans="1:33" x14ac:dyDescent="0.25">
      <c r="A960" s="11" t="s">
        <v>46</v>
      </c>
      <c r="B960" s="12">
        <v>422734</v>
      </c>
      <c r="C960" s="11">
        <v>2</v>
      </c>
      <c r="D960" s="27">
        <v>1.9</v>
      </c>
      <c r="E960" s="27">
        <v>2.1</v>
      </c>
      <c r="F960" s="11">
        <v>2002</v>
      </c>
      <c r="G960" s="11" t="s">
        <v>7</v>
      </c>
      <c r="H960" s="14" t="str">
        <f>VLOOKUP(A960,'Data Key'!$A$1:$B$500,2,FALSE)</f>
        <v>Kansas</v>
      </c>
      <c r="I960" s="14" t="str">
        <f t="shared" si="356"/>
        <v>KS-Kansas</v>
      </c>
      <c r="J960" s="15">
        <f t="shared" si="357"/>
        <v>845</v>
      </c>
      <c r="K960" s="15">
        <f t="shared" si="358"/>
        <v>421889</v>
      </c>
      <c r="L960" s="16">
        <f t="shared" si="350"/>
        <v>1.3464020927050034E-4</v>
      </c>
      <c r="M960" s="17">
        <f t="shared" si="359"/>
        <v>1.86425271157334</v>
      </c>
      <c r="N960" s="17">
        <f t="shared" si="360"/>
        <v>2.1335331301143405</v>
      </c>
      <c r="O960" s="16">
        <f t="shared" si="361"/>
        <v>3.5747288426659862E-2</v>
      </c>
      <c r="P960" s="16">
        <f t="shared" si="362"/>
        <v>3.3533130114340448E-2</v>
      </c>
      <c r="Q960" s="16">
        <f t="shared" si="373"/>
        <v>789</v>
      </c>
      <c r="R960" s="16">
        <f t="shared" si="374"/>
        <v>903</v>
      </c>
      <c r="S960" s="17">
        <f t="shared" si="363"/>
        <v>1.866421910705077</v>
      </c>
      <c r="T960" s="17">
        <f t="shared" si="364"/>
        <v>2.1360950384875594</v>
      </c>
      <c r="U960" s="16">
        <f t="shared" si="365"/>
        <v>3.3578089294922897E-2</v>
      </c>
      <c r="V960" s="16">
        <f t="shared" si="366"/>
        <v>3.609503848755935E-2</v>
      </c>
      <c r="W960" s="16">
        <f t="shared" si="351"/>
        <v>2.0034183040905894E-3</v>
      </c>
      <c r="X960" s="16">
        <f t="shared" si="352"/>
        <v>1.3486755704758386E-4</v>
      </c>
      <c r="Y960" s="17">
        <f t="shared" si="367"/>
        <v>1.8685507470430054</v>
      </c>
      <c r="Z960" s="17">
        <f t="shared" si="368"/>
        <v>2.138285861138173</v>
      </c>
      <c r="AA960" s="16">
        <f t="shared" si="369"/>
        <v>3.1449252956994522E-2</v>
      </c>
      <c r="AB960" s="16">
        <f t="shared" si="370"/>
        <v>3.8285861138172894E-2</v>
      </c>
      <c r="AC960" s="16">
        <f t="shared" si="353"/>
        <v>113.86519011787897</v>
      </c>
      <c r="AD960" s="17">
        <f t="shared" si="354"/>
        <v>1.8699251801625376</v>
      </c>
      <c r="AE960" s="17">
        <f t="shared" si="355"/>
        <v>2.1392769602751081</v>
      </c>
      <c r="AF960" s="16">
        <f t="shared" si="371"/>
        <v>3.0074819837462297E-2</v>
      </c>
      <c r="AG960" s="16">
        <f t="shared" si="372"/>
        <v>3.9276960275107964E-2</v>
      </c>
    </row>
    <row r="961" spans="1:33" x14ac:dyDescent="0.25">
      <c r="A961" s="11" t="s">
        <v>47</v>
      </c>
      <c r="B961" s="12">
        <v>576765</v>
      </c>
      <c r="C961" s="11">
        <v>2</v>
      </c>
      <c r="D961" s="27">
        <v>1.8</v>
      </c>
      <c r="E961" s="27">
        <v>2.1</v>
      </c>
      <c r="F961" s="11">
        <v>2002</v>
      </c>
      <c r="G961" s="11" t="s">
        <v>7</v>
      </c>
      <c r="H961" s="14" t="str">
        <f>VLOOKUP(A961,'Data Key'!$A$1:$B$500,2,FALSE)</f>
        <v>Kentucky</v>
      </c>
      <c r="I961" s="14" t="str">
        <f t="shared" si="356"/>
        <v>KY-Kentucky</v>
      </c>
      <c r="J961" s="15">
        <f t="shared" si="357"/>
        <v>1154</v>
      </c>
      <c r="K961" s="15">
        <f t="shared" si="358"/>
        <v>575611</v>
      </c>
      <c r="L961" s="16">
        <f t="shared" si="350"/>
        <v>1.1532333434955064E-4</v>
      </c>
      <c r="M961" s="17">
        <f t="shared" si="359"/>
        <v>1.8854915555969611</v>
      </c>
      <c r="N961" s="17">
        <f t="shared" si="360"/>
        <v>2.1161382242960625</v>
      </c>
      <c r="O961" s="16">
        <f t="shared" si="361"/>
        <v>8.5491555596961089E-2</v>
      </c>
      <c r="P961" s="16">
        <f t="shared" si="362"/>
        <v>1.6138224296062376E-2</v>
      </c>
      <c r="Q961" s="16">
        <f t="shared" si="373"/>
        <v>1088</v>
      </c>
      <c r="R961" s="16">
        <f t="shared" si="374"/>
        <v>1220</v>
      </c>
      <c r="S961" s="17">
        <f t="shared" si="363"/>
        <v>1.8863835357554637</v>
      </c>
      <c r="T961" s="17">
        <f t="shared" si="364"/>
        <v>2.1152462441375603</v>
      </c>
      <c r="U961" s="16">
        <f t="shared" si="365"/>
        <v>8.6383535755463647E-2</v>
      </c>
      <c r="V961" s="16">
        <f t="shared" si="366"/>
        <v>1.5246244137560261E-2</v>
      </c>
      <c r="W961" s="16">
        <f t="shared" si="351"/>
        <v>2.0041317185003934E-3</v>
      </c>
      <c r="X961" s="16">
        <f t="shared" si="352"/>
        <v>1.15465954731501E-4</v>
      </c>
      <c r="Y961" s="17">
        <f t="shared" si="367"/>
        <v>1.8886657637688924</v>
      </c>
      <c r="Z961" s="17">
        <f t="shared" si="368"/>
        <v>2.1195976732318944</v>
      </c>
      <c r="AA961" s="16">
        <f t="shared" si="369"/>
        <v>8.8665763768892347E-2</v>
      </c>
      <c r="AB961" s="16">
        <f t="shared" si="370"/>
        <v>1.9597673231894319E-2</v>
      </c>
      <c r="AC961" s="16">
        <f t="shared" si="353"/>
        <v>133.05562650441561</v>
      </c>
      <c r="AD961" s="17">
        <f t="shared" si="354"/>
        <v>1.8896529039285035</v>
      </c>
      <c r="AE961" s="17">
        <f t="shared" si="355"/>
        <v>2.1203443299214162</v>
      </c>
      <c r="AF961" s="16">
        <f t="shared" si="371"/>
        <v>8.9652903928503447E-2</v>
      </c>
      <c r="AG961" s="16">
        <f t="shared" si="372"/>
        <v>2.0344329921416104E-2</v>
      </c>
    </row>
    <row r="962" spans="1:33" x14ac:dyDescent="0.25">
      <c r="A962" s="11" t="s">
        <v>48</v>
      </c>
      <c r="B962" s="12">
        <v>651099</v>
      </c>
      <c r="C962" s="11">
        <v>2.1</v>
      </c>
      <c r="D962" s="27">
        <v>1.9</v>
      </c>
      <c r="E962" s="27">
        <v>2.2000000000000002</v>
      </c>
      <c r="F962" s="11">
        <v>2002</v>
      </c>
      <c r="G962" s="11" t="s">
        <v>7</v>
      </c>
      <c r="H962" s="14" t="str">
        <f>VLOOKUP(A962,'Data Key'!$A$1:$B$500,2,FALSE)</f>
        <v>Louisiana</v>
      </c>
      <c r="I962" s="14" t="str">
        <f t="shared" si="356"/>
        <v>LA-Louisiana</v>
      </c>
      <c r="J962" s="15">
        <f t="shared" si="357"/>
        <v>1367</v>
      </c>
      <c r="K962" s="15">
        <f t="shared" si="358"/>
        <v>649732</v>
      </c>
      <c r="L962" s="16">
        <f t="shared" si="350"/>
        <v>1.111805797136479E-4</v>
      </c>
      <c r="M962" s="17">
        <f t="shared" si="359"/>
        <v>1.9883465275311796</v>
      </c>
      <c r="N962" s="17">
        <f t="shared" si="360"/>
        <v>2.2107076869584756</v>
      </c>
      <c r="O962" s="16">
        <f t="shared" si="361"/>
        <v>8.8346527531179664E-2</v>
      </c>
      <c r="P962" s="16">
        <f t="shared" si="362"/>
        <v>1.070768695847546E-2</v>
      </c>
      <c r="Q962" s="16">
        <f t="shared" si="373"/>
        <v>1295</v>
      </c>
      <c r="R962" s="16">
        <f t="shared" si="374"/>
        <v>1440</v>
      </c>
      <c r="S962" s="17">
        <f t="shared" si="363"/>
        <v>1.9889448455611205</v>
      </c>
      <c r="T962" s="17">
        <f t="shared" si="364"/>
        <v>2.2116452336741417</v>
      </c>
      <c r="U962" s="16">
        <f t="shared" si="365"/>
        <v>8.8944845561120589E-2</v>
      </c>
      <c r="V962" s="16">
        <f t="shared" si="366"/>
        <v>1.1645233674141497E-2</v>
      </c>
      <c r="W962" s="16">
        <f t="shared" si="351"/>
        <v>2.1024646833720274E-3</v>
      </c>
      <c r="X962" s="16">
        <f t="shared" si="352"/>
        <v>1.1129661398052171E-4</v>
      </c>
      <c r="Y962" s="17">
        <f t="shared" si="367"/>
        <v>1.9911680693915057</v>
      </c>
      <c r="Z962" s="17">
        <f t="shared" si="368"/>
        <v>2.2137612973525491</v>
      </c>
      <c r="AA962" s="16">
        <f t="shared" si="369"/>
        <v>9.116806939150579E-2</v>
      </c>
      <c r="AB962" s="16">
        <f t="shared" si="370"/>
        <v>1.376129735254894E-2</v>
      </c>
      <c r="AC962" s="16">
        <f t="shared" si="353"/>
        <v>144.80366778740361</v>
      </c>
      <c r="AD962" s="17">
        <f t="shared" si="354"/>
        <v>1.9920338430878675</v>
      </c>
      <c r="AE962" s="17">
        <f t="shared" si="355"/>
        <v>2.2144313793403061</v>
      </c>
      <c r="AF962" s="16">
        <f t="shared" si="371"/>
        <v>9.2033843087867551E-2</v>
      </c>
      <c r="AG962" s="16">
        <f t="shared" si="372"/>
        <v>1.4431379340305917E-2</v>
      </c>
    </row>
    <row r="963" spans="1:33" x14ac:dyDescent="0.25">
      <c r="A963" s="11" t="s">
        <v>34</v>
      </c>
      <c r="B963" s="12">
        <v>186615</v>
      </c>
      <c r="C963" s="11">
        <v>3.5</v>
      </c>
      <c r="D963" s="27">
        <v>3.2</v>
      </c>
      <c r="E963" s="27">
        <v>3.7</v>
      </c>
      <c r="F963" s="11">
        <v>2002</v>
      </c>
      <c r="G963" s="11" t="s">
        <v>7</v>
      </c>
      <c r="H963" s="14" t="str">
        <f>VLOOKUP(A963,'Data Key'!$A$1:$B$500,2,FALSE)</f>
        <v>Maine</v>
      </c>
      <c r="I963" s="14" t="str">
        <f t="shared" si="356"/>
        <v>ME-Maine</v>
      </c>
      <c r="J963" s="15">
        <f t="shared" si="357"/>
        <v>653</v>
      </c>
      <c r="K963" s="15">
        <f t="shared" si="358"/>
        <v>185962</v>
      </c>
      <c r="L963" s="16">
        <f t="shared" ref="L963:L1026" si="375">_xlfn.NORM.S.INV(0.975)*SQRT(J963/B963*(1-J963/B963)/B963)</f>
        <v>2.6791495841040443E-4</v>
      </c>
      <c r="M963" s="17">
        <f t="shared" si="359"/>
        <v>3.2312678511172326</v>
      </c>
      <c r="N963" s="17">
        <f t="shared" si="360"/>
        <v>3.7670977679380417</v>
      </c>
      <c r="O963" s="16">
        <f t="shared" si="361"/>
        <v>3.1267851117232404E-2</v>
      </c>
      <c r="P963" s="16">
        <f t="shared" si="362"/>
        <v>6.7097767938041564E-2</v>
      </c>
      <c r="Q963" s="16">
        <f t="shared" si="373"/>
        <v>604</v>
      </c>
      <c r="R963" s="16">
        <f t="shared" si="374"/>
        <v>704</v>
      </c>
      <c r="S963" s="17">
        <f t="shared" si="363"/>
        <v>3.2366101331618573</v>
      </c>
      <c r="T963" s="17">
        <f t="shared" si="364"/>
        <v>3.7724727379899794</v>
      </c>
      <c r="U963" s="16">
        <f t="shared" si="365"/>
        <v>3.6610133161857128E-2</v>
      </c>
      <c r="V963" s="16">
        <f t="shared" si="366"/>
        <v>7.2472737989979219E-2</v>
      </c>
      <c r="W963" s="16">
        <f t="shared" ref="W963:W1026" si="376">((J963/B963)+_xlfn.NORM.S.INV(0.975)^2/(2*B963))/(1+_xlfn.NORM.S.INV(0.975)^2/B963)</f>
        <v>3.5094030393220603E-3</v>
      </c>
      <c r="X963" s="16">
        <f t="shared" ref="X963:X1026" si="377">_xlfn.NORM.S.INV(0.975)*SQRT(W963*(1-W963)/B963+(_xlfn.NORM.S.INV(0.975)^2/(4*B963^2)))/(1+_xlfn.NORM.S.INV(0.975)^2/B963)</f>
        <v>2.6849636916846079E-4</v>
      </c>
      <c r="Y963" s="17">
        <f t="shared" si="367"/>
        <v>3.2409066701535991</v>
      </c>
      <c r="Z963" s="17">
        <f t="shared" si="368"/>
        <v>3.7778994084905211</v>
      </c>
      <c r="AA963" s="16">
        <f t="shared" si="369"/>
        <v>4.0906670153598945E-2</v>
      </c>
      <c r="AB963" s="16">
        <f t="shared" si="370"/>
        <v>7.7899408490520905E-2</v>
      </c>
      <c r="AC963" s="16">
        <f t="shared" ref="AC963:AC1026" si="378">_xlfn.NORM.S.INV(0.975)*SQRT(_xlfn.NORM.S.INV(0.975)^2-1/B963+4*B963*(J963/B963)*(1-(J963/B963))+(4*(J963/B963)-2))</f>
        <v>100.02953392986176</v>
      </c>
      <c r="AD963" s="17">
        <f t="shared" ref="AD963:AD1026" si="379">1000*(2*B963*(J963/B963)+_xlfn.NORM.S.INV(0.975)^2+1-AC963)/(2*B963+2*_xlfn.NORM.S.INV(0.975)^2)</f>
        <v>3.2440773810023091</v>
      </c>
      <c r="AE963" s="17">
        <f t="shared" ref="AE963:AE1026" si="380">1000*(2*B963*(J963/B963)+_xlfn.NORM.S.INV(0.975)^2+1+AC963)/(2*B963+2*_xlfn.NORM.S.INV(0.975)^2)</f>
        <v>3.7800872133853605</v>
      </c>
      <c r="AF963" s="16">
        <f t="shared" si="371"/>
        <v>4.4077381002308957E-2</v>
      </c>
      <c r="AG963" s="16">
        <f t="shared" si="372"/>
        <v>8.008721338536029E-2</v>
      </c>
    </row>
    <row r="964" spans="1:33" x14ac:dyDescent="0.25">
      <c r="A964" s="11" t="s">
        <v>13</v>
      </c>
      <c r="B964" s="12">
        <v>784109</v>
      </c>
      <c r="C964" s="11">
        <v>3.5</v>
      </c>
      <c r="D964" s="27">
        <v>3.4</v>
      </c>
      <c r="E964" s="27">
        <v>3.7</v>
      </c>
      <c r="F964" s="11">
        <v>2002</v>
      </c>
      <c r="G964" s="11" t="s">
        <v>7</v>
      </c>
      <c r="H964" s="14" t="str">
        <f>VLOOKUP(A964,'Data Key'!$A$1:$B$500,2,FALSE)</f>
        <v>Maryland</v>
      </c>
      <c r="I964" s="14" t="str">
        <f t="shared" ref="I964:I1027" si="381">CONCATENATE(A964,"-",H964)</f>
        <v>MD-Maryland</v>
      </c>
      <c r="J964" s="15">
        <f t="shared" ref="J964:J1027" si="382">ROUND(B964*C964/1000,0)</f>
        <v>2744</v>
      </c>
      <c r="K964" s="15">
        <f t="shared" ref="K964:K1027" si="383">B964-J964</f>
        <v>781365</v>
      </c>
      <c r="L964" s="16">
        <f t="shared" si="375"/>
        <v>1.3070808845959273E-4</v>
      </c>
      <c r="M964" s="17">
        <f t="shared" ref="M964:M1027" si="384">1000*(J964/B964-L964)</f>
        <v>3.3688053720414346</v>
      </c>
      <c r="N964" s="17">
        <f t="shared" ref="N964:N1027" si="385">1000*(J964/B964+L964)</f>
        <v>3.6302215489606198</v>
      </c>
      <c r="O964" s="16">
        <f t="shared" ref="O964:O1027" si="386">ABS($D964-M964)</f>
        <v>3.1194627958565313E-2</v>
      </c>
      <c r="P964" s="16">
        <f t="shared" ref="P964:P1027" si="387">ABS($E964-N964)</f>
        <v>6.9778451039380407E-2</v>
      </c>
      <c r="Q964" s="16">
        <f t="shared" si="373"/>
        <v>2642</v>
      </c>
      <c r="R964" s="16">
        <f t="shared" si="374"/>
        <v>2847</v>
      </c>
      <c r="S964" s="17">
        <f t="shared" ref="S964:S1027" si="388">1000*Q964/B964</f>
        <v>3.3694295053366305</v>
      </c>
      <c r="T964" s="17">
        <f t="shared" ref="T964:T1027" si="389">1000*R964/B964</f>
        <v>3.6308727485591925</v>
      </c>
      <c r="U964" s="16">
        <f t="shared" ref="U964:U1027" si="390">ABS($D964-S964)</f>
        <v>3.0570494663369363E-2</v>
      </c>
      <c r="V964" s="16">
        <f t="shared" ref="V964:V1027" si="391">ABS($E964-T964)</f>
        <v>6.9127251440807669E-2</v>
      </c>
      <c r="W964" s="16">
        <f t="shared" si="376"/>
        <v>3.5019458733791891E-3</v>
      </c>
      <c r="X964" s="16">
        <f t="shared" si="377"/>
        <v>1.3077564949023779E-4</v>
      </c>
      <c r="Y964" s="17">
        <f t="shared" ref="Y964:Y1027" si="392">1000*(W964-X964)</f>
        <v>3.3711702238889512</v>
      </c>
      <c r="Z964" s="17">
        <f t="shared" ref="Z964:Z1027" si="393">1000*(W964+X964)</f>
        <v>3.632721522869427</v>
      </c>
      <c r="AA964" s="16">
        <f t="shared" ref="AA964:AA1027" si="394">ABS($D964-Y964)</f>
        <v>2.8829776111048755E-2</v>
      </c>
      <c r="AB964" s="16">
        <f t="shared" ref="AB964:AB1027" si="395">ABS($E964-Z964)</f>
        <v>6.7278477130573222E-2</v>
      </c>
      <c r="AC964" s="16">
        <f t="shared" si="378"/>
        <v>204.99616265808567</v>
      </c>
      <c r="AD964" s="17">
        <f t="shared" si="379"/>
        <v>3.3718650024432173</v>
      </c>
      <c r="AE964" s="17">
        <f t="shared" si="380"/>
        <v>3.6333020709609261</v>
      </c>
      <c r="AF964" s="16">
        <f t="shared" ref="AF964:AF1027" si="396">ABS($D964-AD964)</f>
        <v>2.8134997556782615E-2</v>
      </c>
      <c r="AG964" s="16">
        <f t="shared" ref="AG964:AG1027" si="397">ABS($E964-AE964)</f>
        <v>6.6697929039074122E-2</v>
      </c>
    </row>
    <row r="965" spans="1:33" x14ac:dyDescent="0.25">
      <c r="A965" s="11" t="s">
        <v>28</v>
      </c>
      <c r="B965" s="12">
        <v>890862</v>
      </c>
      <c r="C965" s="11">
        <v>3.4</v>
      </c>
      <c r="D965" s="27">
        <v>3.2</v>
      </c>
      <c r="E965" s="27">
        <v>3.5</v>
      </c>
      <c r="F965" s="11">
        <v>2002</v>
      </c>
      <c r="G965" s="11" t="s">
        <v>7</v>
      </c>
      <c r="H965" s="14" t="str">
        <f>VLOOKUP(A965,'Data Key'!$A$1:$B$500,2,FALSE)</f>
        <v>Massachusetts</v>
      </c>
      <c r="I965" s="14" t="str">
        <f t="shared" si="381"/>
        <v>MA-Massachusetts</v>
      </c>
      <c r="J965" s="15">
        <f t="shared" si="382"/>
        <v>3029</v>
      </c>
      <c r="K965" s="15">
        <f t="shared" si="383"/>
        <v>887833</v>
      </c>
      <c r="L965" s="16">
        <f t="shared" si="375"/>
        <v>1.2087812583190461E-4</v>
      </c>
      <c r="M965" s="17">
        <f t="shared" si="384"/>
        <v>3.2791995517432984</v>
      </c>
      <c r="N965" s="17">
        <f t="shared" si="385"/>
        <v>3.5209558034071069</v>
      </c>
      <c r="O965" s="16">
        <f t="shared" si="386"/>
        <v>7.919955174329818E-2</v>
      </c>
      <c r="P965" s="16">
        <f t="shared" si="387"/>
        <v>2.0955803407106899E-2</v>
      </c>
      <c r="Q965" s="16">
        <f t="shared" ref="Q965:Q1028" si="398">_xlfn.BINOM.INV(B965, C965/1000, 0.025)</f>
        <v>2922</v>
      </c>
      <c r="R965" s="16">
        <f t="shared" ref="R965:R1028" si="399">_xlfn.BINOM.INV(B965, C965/1000, 0.975)</f>
        <v>3137</v>
      </c>
      <c r="S965" s="17">
        <f t="shared" si="388"/>
        <v>3.279969288172579</v>
      </c>
      <c r="T965" s="17">
        <f t="shared" si="389"/>
        <v>3.52130857529</v>
      </c>
      <c r="U965" s="16">
        <f t="shared" si="390"/>
        <v>7.9969288172578867E-2</v>
      </c>
      <c r="V965" s="16">
        <f t="shared" si="391"/>
        <v>2.1308575289999965E-2</v>
      </c>
      <c r="W965" s="16">
        <f t="shared" si="376"/>
        <v>3.4022190416989383E-3</v>
      </c>
      <c r="X965" s="16">
        <f t="shared" si="377"/>
        <v>1.2093475332022681E-4</v>
      </c>
      <c r="Y965" s="17">
        <f t="shared" si="392"/>
        <v>3.2812842883787114</v>
      </c>
      <c r="Z965" s="17">
        <f t="shared" si="393"/>
        <v>3.5231537950191654</v>
      </c>
      <c r="AA965" s="16">
        <f t="shared" si="394"/>
        <v>8.1284288378711267E-2</v>
      </c>
      <c r="AB965" s="16">
        <f t="shared" si="395"/>
        <v>2.3153795019165369E-2</v>
      </c>
      <c r="AC965" s="16">
        <f t="shared" si="378"/>
        <v>215.38800104435168</v>
      </c>
      <c r="AD965" s="17">
        <f t="shared" si="379"/>
        <v>3.2818934039501135</v>
      </c>
      <c r="AE965" s="17">
        <f t="shared" si="380"/>
        <v>3.5236671829196236</v>
      </c>
      <c r="AF965" s="16">
        <f t="shared" si="396"/>
        <v>8.1893403950113353E-2</v>
      </c>
      <c r="AG965" s="16">
        <f t="shared" si="397"/>
        <v>2.3667182919623553E-2</v>
      </c>
    </row>
    <row r="966" spans="1:33" x14ac:dyDescent="0.25">
      <c r="A966" s="11" t="s">
        <v>49</v>
      </c>
      <c r="B966" s="12">
        <v>1582807</v>
      </c>
      <c r="C966" s="11">
        <v>3.2</v>
      </c>
      <c r="D966" s="27">
        <v>3.1</v>
      </c>
      <c r="E966" s="27">
        <v>3.3</v>
      </c>
      <c r="F966" s="11">
        <v>2002</v>
      </c>
      <c r="G966" s="11" t="s">
        <v>7</v>
      </c>
      <c r="H966" s="14" t="str">
        <f>VLOOKUP(A966,'Data Key'!$A$1:$B$500,2,FALSE)</f>
        <v>Michigan</v>
      </c>
      <c r="I966" s="14" t="str">
        <f t="shared" si="381"/>
        <v>MI-Michigan</v>
      </c>
      <c r="J966" s="15">
        <f t="shared" si="382"/>
        <v>5065</v>
      </c>
      <c r="K966" s="15">
        <f t="shared" si="383"/>
        <v>1577742</v>
      </c>
      <c r="L966" s="16">
        <f t="shared" si="375"/>
        <v>8.7986059052154694E-5</v>
      </c>
      <c r="M966" s="17">
        <f t="shared" si="384"/>
        <v>3.1120250604336701</v>
      </c>
      <c r="N966" s="17">
        <f t="shared" si="385"/>
        <v>3.2879971785379793</v>
      </c>
      <c r="O966" s="16">
        <f t="shared" si="386"/>
        <v>1.2025060433670021E-2</v>
      </c>
      <c r="P966" s="16">
        <f t="shared" si="387"/>
        <v>1.2002821462020474E-2</v>
      </c>
      <c r="Q966" s="16">
        <f t="shared" si="398"/>
        <v>4926</v>
      </c>
      <c r="R966" s="16">
        <f t="shared" si="399"/>
        <v>5205</v>
      </c>
      <c r="S966" s="17">
        <f t="shared" si="388"/>
        <v>3.1121924530280696</v>
      </c>
      <c r="T966" s="17">
        <f t="shared" si="389"/>
        <v>3.2884615749109019</v>
      </c>
      <c r="U966" s="16">
        <f t="shared" si="390"/>
        <v>1.2192453028069483E-2</v>
      </c>
      <c r="V966" s="16">
        <f t="shared" si="391"/>
        <v>1.153842508909797E-2</v>
      </c>
      <c r="W966" s="16">
        <f t="shared" si="376"/>
        <v>3.2012168458110547E-3</v>
      </c>
      <c r="X966" s="16">
        <f t="shared" si="377"/>
        <v>8.801073296046235E-5</v>
      </c>
      <c r="Y966" s="17">
        <f t="shared" si="392"/>
        <v>3.1132061128505923</v>
      </c>
      <c r="Z966" s="17">
        <f t="shared" si="393"/>
        <v>3.2892275787715168</v>
      </c>
      <c r="AA966" s="16">
        <f t="shared" si="394"/>
        <v>1.3206112850592255E-2</v>
      </c>
      <c r="AB966" s="16">
        <f t="shared" si="395"/>
        <v>1.0772421228482987E-2</v>
      </c>
      <c r="AC966" s="16">
        <f t="shared" si="378"/>
        <v>278.54268692650919</v>
      </c>
      <c r="AD966" s="17">
        <f t="shared" si="379"/>
        <v>3.113542854814535</v>
      </c>
      <c r="AE966" s="17">
        <f t="shared" si="380"/>
        <v>3.2895226242415538</v>
      </c>
      <c r="AF966" s="16">
        <f t="shared" si="396"/>
        <v>1.3542854814534877E-2</v>
      </c>
      <c r="AG966" s="16">
        <f t="shared" si="397"/>
        <v>1.0477375758445984E-2</v>
      </c>
    </row>
    <row r="967" spans="1:33" x14ac:dyDescent="0.25">
      <c r="A967" s="11" t="s">
        <v>26</v>
      </c>
      <c r="B967" s="12">
        <v>778097</v>
      </c>
      <c r="C967" s="11">
        <v>5</v>
      </c>
      <c r="D967" s="27">
        <v>4.9000000000000004</v>
      </c>
      <c r="E967" s="27">
        <v>5.2</v>
      </c>
      <c r="F967" s="11">
        <v>2002</v>
      </c>
      <c r="G967" s="11" t="s">
        <v>7</v>
      </c>
      <c r="H967" s="14" t="str">
        <f>VLOOKUP(A967,'Data Key'!$A$1:$B$500,2,FALSE)</f>
        <v>Minnesota</v>
      </c>
      <c r="I967" s="14" t="str">
        <f t="shared" si="381"/>
        <v>MN-Minnesota</v>
      </c>
      <c r="J967" s="15">
        <f t="shared" si="382"/>
        <v>3890</v>
      </c>
      <c r="K967" s="15">
        <f t="shared" si="383"/>
        <v>774207</v>
      </c>
      <c r="L967" s="16">
        <f t="shared" si="375"/>
        <v>1.5671148543517098E-4</v>
      </c>
      <c r="M967" s="17">
        <f t="shared" si="384"/>
        <v>4.8426651989627905</v>
      </c>
      <c r="N967" s="17">
        <f t="shared" si="385"/>
        <v>5.156088169833132</v>
      </c>
      <c r="O967" s="16">
        <f t="shared" si="386"/>
        <v>5.7334801037209893E-2</v>
      </c>
      <c r="P967" s="16">
        <f t="shared" si="387"/>
        <v>4.3911830166868171E-2</v>
      </c>
      <c r="Q967" s="16">
        <f t="shared" si="398"/>
        <v>3769</v>
      </c>
      <c r="R967" s="16">
        <f t="shared" si="399"/>
        <v>4013</v>
      </c>
      <c r="S967" s="17">
        <f t="shared" si="388"/>
        <v>4.8438690805902089</v>
      </c>
      <c r="T967" s="17">
        <f t="shared" si="389"/>
        <v>5.1574546618223689</v>
      </c>
      <c r="U967" s="16">
        <f t="shared" si="390"/>
        <v>5.6130919409791424E-2</v>
      </c>
      <c r="V967" s="16">
        <f t="shared" si="391"/>
        <v>4.2545338177631287E-2</v>
      </c>
      <c r="W967" s="16">
        <f t="shared" si="376"/>
        <v>5.0018204865497741E-3</v>
      </c>
      <c r="X967" s="16">
        <f t="shared" si="377"/>
        <v>1.5676825201947931E-4</v>
      </c>
      <c r="Y967" s="17">
        <f t="shared" si="392"/>
        <v>4.8450522345302955</v>
      </c>
      <c r="Z967" s="17">
        <f t="shared" si="393"/>
        <v>5.1585887385692528</v>
      </c>
      <c r="AA967" s="16">
        <f t="shared" si="394"/>
        <v>5.4947765469704812E-2</v>
      </c>
      <c r="AB967" s="16">
        <f t="shared" si="395"/>
        <v>4.1411261430747359E-2</v>
      </c>
      <c r="AC967" s="16">
        <f t="shared" si="378"/>
        <v>243.88813360667481</v>
      </c>
      <c r="AD967" s="17">
        <f t="shared" si="379"/>
        <v>4.8457429444979638</v>
      </c>
      <c r="AE967" s="17">
        <f t="shared" si="380"/>
        <v>5.1591832090649863</v>
      </c>
      <c r="AF967" s="16">
        <f t="shared" si="396"/>
        <v>5.4257055502036522E-2</v>
      </c>
      <c r="AG967" s="16">
        <f t="shared" si="397"/>
        <v>4.0816790935013891E-2</v>
      </c>
    </row>
    <row r="968" spans="1:33" x14ac:dyDescent="0.25">
      <c r="A968" s="11" t="s">
        <v>59</v>
      </c>
      <c r="B968" s="12">
        <v>439882</v>
      </c>
      <c r="C968" s="11">
        <v>1.1000000000000001</v>
      </c>
      <c r="D968" s="27">
        <v>1</v>
      </c>
      <c r="E968" s="27">
        <v>1.2</v>
      </c>
      <c r="F968" s="11">
        <v>2002</v>
      </c>
      <c r="G968" s="11" t="s">
        <v>7</v>
      </c>
      <c r="H968" s="14" t="str">
        <f>VLOOKUP(A968,'Data Key'!$A$1:$B$500,2,FALSE)</f>
        <v>Mississippi</v>
      </c>
      <c r="I968" s="14" t="str">
        <f t="shared" si="381"/>
        <v>MS-Mississippi</v>
      </c>
      <c r="J968" s="15">
        <f t="shared" si="382"/>
        <v>484</v>
      </c>
      <c r="K968" s="15">
        <f t="shared" si="383"/>
        <v>439398</v>
      </c>
      <c r="L968" s="16">
        <f t="shared" si="375"/>
        <v>9.7970544839313841E-5</v>
      </c>
      <c r="M968" s="17">
        <f t="shared" si="384"/>
        <v>1.0023245342955451</v>
      </c>
      <c r="N968" s="17">
        <f t="shared" si="385"/>
        <v>1.1982656239741727</v>
      </c>
      <c r="O968" s="16">
        <f t="shared" si="386"/>
        <v>2.3245342955451331E-3</v>
      </c>
      <c r="P968" s="16">
        <f t="shared" si="387"/>
        <v>1.7343760258272667E-3</v>
      </c>
      <c r="Q968" s="16">
        <f t="shared" si="398"/>
        <v>441</v>
      </c>
      <c r="R968" s="16">
        <f t="shared" si="399"/>
        <v>527</v>
      </c>
      <c r="S968" s="17">
        <f t="shared" si="388"/>
        <v>1.0025415906993238</v>
      </c>
      <c r="T968" s="17">
        <f t="shared" si="389"/>
        <v>1.1980485675703938</v>
      </c>
      <c r="U968" s="16">
        <f t="shared" si="390"/>
        <v>2.5415906993238035E-3</v>
      </c>
      <c r="V968" s="16">
        <f t="shared" si="391"/>
        <v>1.9514324296061591E-3</v>
      </c>
      <c r="W968" s="16">
        <f t="shared" si="376"/>
        <v>1.1046518974078775E-3</v>
      </c>
      <c r="X968" s="16">
        <f t="shared" si="377"/>
        <v>9.8260312106606006E-5</v>
      </c>
      <c r="Y968" s="17">
        <f t="shared" si="392"/>
        <v>1.0063915853012715</v>
      </c>
      <c r="Z968" s="17">
        <f t="shared" si="393"/>
        <v>1.2029122095144835</v>
      </c>
      <c r="AA968" s="16">
        <f t="shared" si="394"/>
        <v>6.3915853012714852E-3</v>
      </c>
      <c r="AB968" s="16">
        <f t="shared" si="395"/>
        <v>2.9122095144835658E-3</v>
      </c>
      <c r="AC968" s="16">
        <f t="shared" si="378"/>
        <v>86.232082765560619</v>
      </c>
      <c r="AD968" s="17">
        <f t="shared" si="379"/>
        <v>1.0077721223247555</v>
      </c>
      <c r="AE968" s="17">
        <f t="shared" si="380"/>
        <v>1.2038049895786409</v>
      </c>
      <c r="AF968" s="16">
        <f t="shared" si="396"/>
        <v>7.7721223247555482E-3</v>
      </c>
      <c r="AG968" s="16">
        <f t="shared" si="397"/>
        <v>3.8049895786409493E-3</v>
      </c>
    </row>
    <row r="969" spans="1:33" x14ac:dyDescent="0.25">
      <c r="A969" s="11" t="s">
        <v>20</v>
      </c>
      <c r="B969" s="12">
        <v>829081</v>
      </c>
      <c r="C969" s="11">
        <v>2.6</v>
      </c>
      <c r="D969" s="27">
        <v>2.5</v>
      </c>
      <c r="E969" s="27">
        <v>2.7</v>
      </c>
      <c r="F969" s="11">
        <v>2002</v>
      </c>
      <c r="G969" s="11" t="s">
        <v>7</v>
      </c>
      <c r="H969" s="14" t="str">
        <f>VLOOKUP(A969,'Data Key'!$A$1:$B$500,2,FALSE)</f>
        <v>Missouri</v>
      </c>
      <c r="I969" s="14" t="str">
        <f t="shared" si="381"/>
        <v>MO-Missouri</v>
      </c>
      <c r="J969" s="15">
        <f t="shared" si="382"/>
        <v>2156</v>
      </c>
      <c r="K969" s="15">
        <f t="shared" si="383"/>
        <v>826925</v>
      </c>
      <c r="L969" s="16">
        <f t="shared" si="375"/>
        <v>1.0962512117004314E-4</v>
      </c>
      <c r="M969" s="17">
        <f t="shared" si="384"/>
        <v>2.4908445554960488</v>
      </c>
      <c r="N969" s="17">
        <f t="shared" si="385"/>
        <v>2.7100947978361352</v>
      </c>
      <c r="O969" s="16">
        <f t="shared" si="386"/>
        <v>9.1554445039512267E-3</v>
      </c>
      <c r="P969" s="16">
        <f t="shared" si="387"/>
        <v>1.0094797836134983E-2</v>
      </c>
      <c r="Q969" s="16">
        <f t="shared" si="398"/>
        <v>2065</v>
      </c>
      <c r="R969" s="16">
        <f t="shared" si="399"/>
        <v>2247</v>
      </c>
      <c r="S969" s="17">
        <f t="shared" si="388"/>
        <v>2.4907095929107048</v>
      </c>
      <c r="T969" s="17">
        <f t="shared" si="389"/>
        <v>2.7102297604214787</v>
      </c>
      <c r="U969" s="16">
        <f t="shared" si="390"/>
        <v>9.2904070892951829E-3</v>
      </c>
      <c r="V969" s="16">
        <f t="shared" si="391"/>
        <v>1.0229760421478495E-2</v>
      </c>
      <c r="W969" s="16">
        <f t="shared" si="376"/>
        <v>2.602774313921077E-3</v>
      </c>
      <c r="X969" s="16">
        <f t="shared" si="377"/>
        <v>1.0969751817621975E-4</v>
      </c>
      <c r="Y969" s="17">
        <f t="shared" si="392"/>
        <v>2.4930767957448574</v>
      </c>
      <c r="Z969" s="17">
        <f t="shared" si="393"/>
        <v>2.7124718320972967</v>
      </c>
      <c r="AA969" s="16">
        <f t="shared" si="394"/>
        <v>6.9232042551425899E-3</v>
      </c>
      <c r="AB969" s="16">
        <f t="shared" si="395"/>
        <v>1.247183209729652E-2</v>
      </c>
      <c r="AC969" s="16">
        <f t="shared" si="378"/>
        <v>181.79577669900212</v>
      </c>
      <c r="AD969" s="17">
        <f t="shared" si="379"/>
        <v>2.4937409751973334</v>
      </c>
      <c r="AE969" s="17">
        <f t="shared" si="380"/>
        <v>2.7130138018227994</v>
      </c>
      <c r="AF969" s="16">
        <f t="shared" si="396"/>
        <v>6.2590248026666018E-3</v>
      </c>
      <c r="AG969" s="16">
        <f t="shared" si="397"/>
        <v>1.3013801822799209E-2</v>
      </c>
    </row>
    <row r="970" spans="1:33" x14ac:dyDescent="0.25">
      <c r="A970" s="11" t="s">
        <v>50</v>
      </c>
      <c r="B970" s="12">
        <v>139124</v>
      </c>
      <c r="C970" s="11">
        <v>1.6</v>
      </c>
      <c r="D970" s="27">
        <v>1.4</v>
      </c>
      <c r="E970" s="27">
        <v>1.9</v>
      </c>
      <c r="F970" s="11">
        <v>2002</v>
      </c>
      <c r="G970" s="11" t="s">
        <v>7</v>
      </c>
      <c r="H970" s="14" t="str">
        <f>VLOOKUP(A970,'Data Key'!$A$1:$B$500,2,FALSE)</f>
        <v>Montana</v>
      </c>
      <c r="I970" s="14" t="str">
        <f t="shared" si="381"/>
        <v>MT-Montana</v>
      </c>
      <c r="J970" s="15">
        <f t="shared" si="382"/>
        <v>223</v>
      </c>
      <c r="K970" s="15">
        <f t="shared" si="383"/>
        <v>138901</v>
      </c>
      <c r="L970" s="16">
        <f t="shared" si="375"/>
        <v>2.1020842834897687E-4</v>
      </c>
      <c r="M970" s="17">
        <f t="shared" si="384"/>
        <v>1.3926782051578228</v>
      </c>
      <c r="N970" s="17">
        <f t="shared" si="385"/>
        <v>1.8130950618557766</v>
      </c>
      <c r="O970" s="16">
        <f t="shared" si="386"/>
        <v>7.3217948421770984E-3</v>
      </c>
      <c r="P970" s="16">
        <f t="shared" si="387"/>
        <v>8.6904938144223287E-2</v>
      </c>
      <c r="Q970" s="16">
        <f t="shared" si="398"/>
        <v>194</v>
      </c>
      <c r="R970" s="16">
        <f t="shared" si="399"/>
        <v>252</v>
      </c>
      <c r="S970" s="17">
        <f t="shared" si="388"/>
        <v>1.3944394928265433</v>
      </c>
      <c r="T970" s="17">
        <f t="shared" si="389"/>
        <v>1.8113337741870561</v>
      </c>
      <c r="U970" s="16">
        <f t="shared" si="390"/>
        <v>5.5605071734565747E-3</v>
      </c>
      <c r="V970" s="16">
        <f t="shared" si="391"/>
        <v>8.8666225812943811E-2</v>
      </c>
      <c r="W970" s="16">
        <f t="shared" si="376"/>
        <v>1.6166478761687646E-3</v>
      </c>
      <c r="X970" s="16">
        <f t="shared" si="377"/>
        <v>2.1155250648078079E-4</v>
      </c>
      <c r="Y970" s="17">
        <f t="shared" si="392"/>
        <v>1.4050953696879838</v>
      </c>
      <c r="Z970" s="17">
        <f t="shared" si="393"/>
        <v>1.8282003826495454</v>
      </c>
      <c r="AA970" s="16">
        <f t="shared" si="394"/>
        <v>5.0953696879838528E-3</v>
      </c>
      <c r="AB970" s="16">
        <f t="shared" si="395"/>
        <v>7.1799617350454481E-2</v>
      </c>
      <c r="AC970" s="16">
        <f t="shared" si="378"/>
        <v>58.550724479342584</v>
      </c>
      <c r="AD970" s="17">
        <f t="shared" si="379"/>
        <v>1.4098211049204787</v>
      </c>
      <c r="AE970" s="17">
        <f t="shared" si="380"/>
        <v>1.8306622813910598</v>
      </c>
      <c r="AF970" s="16">
        <f t="shared" si="396"/>
        <v>9.8211049204788292E-3</v>
      </c>
      <c r="AG970" s="16">
        <f t="shared" si="397"/>
        <v>6.9337718608940113E-2</v>
      </c>
    </row>
    <row r="971" spans="1:33" x14ac:dyDescent="0.25">
      <c r="A971" s="11" t="s">
        <v>51</v>
      </c>
      <c r="B971" s="12">
        <v>259471</v>
      </c>
      <c r="C971" s="11">
        <v>1.7</v>
      </c>
      <c r="D971" s="27">
        <v>1.6</v>
      </c>
      <c r="E971" s="27">
        <v>1.9</v>
      </c>
      <c r="F971" s="11">
        <v>2002</v>
      </c>
      <c r="G971" s="11" t="s">
        <v>7</v>
      </c>
      <c r="H971" s="14" t="str">
        <f>VLOOKUP(A971,'Data Key'!$A$1:$B$500,2,FALSE)</f>
        <v>Nebraska</v>
      </c>
      <c r="I971" s="14" t="str">
        <f t="shared" si="381"/>
        <v>NE-Nebraska</v>
      </c>
      <c r="J971" s="15">
        <f t="shared" si="382"/>
        <v>441</v>
      </c>
      <c r="K971" s="15">
        <f t="shared" si="383"/>
        <v>259030</v>
      </c>
      <c r="L971" s="16">
        <f t="shared" si="375"/>
        <v>1.5849266943312069E-4</v>
      </c>
      <c r="M971" s="17">
        <f t="shared" si="384"/>
        <v>1.5411192332457913</v>
      </c>
      <c r="N971" s="17">
        <f t="shared" si="385"/>
        <v>1.8581045721120328</v>
      </c>
      <c r="O971" s="16">
        <f t="shared" si="386"/>
        <v>5.8880766754208835E-2</v>
      </c>
      <c r="P971" s="16">
        <f t="shared" si="387"/>
        <v>4.1895427887967074E-2</v>
      </c>
      <c r="Q971" s="16">
        <f t="shared" si="398"/>
        <v>400</v>
      </c>
      <c r="R971" s="16">
        <f t="shared" si="399"/>
        <v>483</v>
      </c>
      <c r="S971" s="17">
        <f t="shared" si="388"/>
        <v>1.5415980976679475</v>
      </c>
      <c r="T971" s="17">
        <f t="shared" si="389"/>
        <v>1.8614797029340466</v>
      </c>
      <c r="U971" s="16">
        <f t="shared" si="390"/>
        <v>5.8401902332052558E-2</v>
      </c>
      <c r="V971" s="16">
        <f t="shared" si="391"/>
        <v>3.852029706595328E-2</v>
      </c>
      <c r="W971" s="16">
        <f t="shared" si="376"/>
        <v>1.7069891127793201E-3</v>
      </c>
      <c r="X971" s="16">
        <f t="shared" si="377"/>
        <v>1.5900572832253635E-4</v>
      </c>
      <c r="Y971" s="17">
        <f t="shared" si="392"/>
        <v>1.5479833844567836</v>
      </c>
      <c r="Z971" s="17">
        <f t="shared" si="393"/>
        <v>1.8659948411018565</v>
      </c>
      <c r="AA971" s="16">
        <f t="shared" si="394"/>
        <v>5.201661554321646E-2</v>
      </c>
      <c r="AB971" s="16">
        <f t="shared" si="395"/>
        <v>3.4005158898143373E-2</v>
      </c>
      <c r="AC971" s="16">
        <f t="shared" si="378"/>
        <v>82.291653357136028</v>
      </c>
      <c r="AD971" s="17">
        <f t="shared" si="379"/>
        <v>1.5503426092106163</v>
      </c>
      <c r="AE971" s="17">
        <f t="shared" si="380"/>
        <v>1.8674895545347776</v>
      </c>
      <c r="AF971" s="16">
        <f t="shared" si="396"/>
        <v>4.9657390789383804E-2</v>
      </c>
      <c r="AG971" s="16">
        <f t="shared" si="397"/>
        <v>3.2510445465222304E-2</v>
      </c>
    </row>
    <row r="972" spans="1:33" x14ac:dyDescent="0.25">
      <c r="A972" s="11" t="s">
        <v>29</v>
      </c>
      <c r="B972" s="12">
        <v>339018</v>
      </c>
      <c r="C972" s="11">
        <v>1.9</v>
      </c>
      <c r="D972" s="27">
        <v>1.8</v>
      </c>
      <c r="E972" s="27">
        <v>2.1</v>
      </c>
      <c r="F972" s="11">
        <v>2002</v>
      </c>
      <c r="G972" s="11" t="s">
        <v>7</v>
      </c>
      <c r="H972" s="14" t="str">
        <f>VLOOKUP(A972,'Data Key'!$A$1:$B$500,2,FALSE)</f>
        <v>Nevada</v>
      </c>
      <c r="I972" s="14" t="str">
        <f t="shared" si="381"/>
        <v>NV-Nevada</v>
      </c>
      <c r="J972" s="15">
        <f t="shared" si="382"/>
        <v>644</v>
      </c>
      <c r="K972" s="15">
        <f t="shared" si="383"/>
        <v>338374</v>
      </c>
      <c r="L972" s="16">
        <f t="shared" si="375"/>
        <v>1.4657347392232859E-4</v>
      </c>
      <c r="M972" s="17">
        <f t="shared" si="384"/>
        <v>1.7530306768897228</v>
      </c>
      <c r="N972" s="17">
        <f t="shared" si="385"/>
        <v>2.0461776247343799</v>
      </c>
      <c r="O972" s="16">
        <f t="shared" si="386"/>
        <v>4.6969323110277239E-2</v>
      </c>
      <c r="P972" s="16">
        <f t="shared" si="387"/>
        <v>5.382237526562017E-2</v>
      </c>
      <c r="Q972" s="16">
        <f t="shared" si="398"/>
        <v>595</v>
      </c>
      <c r="R972" s="16">
        <f t="shared" si="399"/>
        <v>694</v>
      </c>
      <c r="S972" s="17">
        <f t="shared" si="388"/>
        <v>1.7550690523806995</v>
      </c>
      <c r="T972" s="17">
        <f t="shared" si="389"/>
        <v>2.0470889451297571</v>
      </c>
      <c r="U972" s="16">
        <f t="shared" si="390"/>
        <v>4.4930947619300499E-2</v>
      </c>
      <c r="V972" s="16">
        <f t="shared" si="391"/>
        <v>5.2911054870242946E-2</v>
      </c>
      <c r="W972" s="16">
        <f t="shared" si="376"/>
        <v>1.9052481298282484E-3</v>
      </c>
      <c r="X972" s="16">
        <f t="shared" si="377"/>
        <v>1.4689827173708592E-4</v>
      </c>
      <c r="Y972" s="17">
        <f t="shared" si="392"/>
        <v>1.7583498580911625</v>
      </c>
      <c r="Z972" s="17">
        <f t="shared" si="393"/>
        <v>2.0521464015653343</v>
      </c>
      <c r="AA972" s="16">
        <f t="shared" si="394"/>
        <v>4.1650141908837535E-2</v>
      </c>
      <c r="AB972" s="16">
        <f t="shared" si="395"/>
        <v>4.7853598434665745E-2</v>
      </c>
      <c r="AC972" s="16">
        <f t="shared" si="378"/>
        <v>99.41782168768087</v>
      </c>
      <c r="AD972" s="17">
        <f t="shared" si="379"/>
        <v>1.7600984526508339</v>
      </c>
      <c r="AE972" s="17">
        <f t="shared" si="380"/>
        <v>2.0533474694689926</v>
      </c>
      <c r="AF972" s="16">
        <f t="shared" si="396"/>
        <v>3.9901547349166178E-2</v>
      </c>
      <c r="AG972" s="16">
        <f t="shared" si="397"/>
        <v>4.6652530531007486E-2</v>
      </c>
    </row>
    <row r="973" spans="1:33" x14ac:dyDescent="0.25">
      <c r="A973" s="11" t="s">
        <v>35</v>
      </c>
      <c r="B973" s="12">
        <v>195370</v>
      </c>
      <c r="C973" s="11">
        <v>2.4</v>
      </c>
      <c r="D973" s="27">
        <v>2.2000000000000002</v>
      </c>
      <c r="E973" s="27">
        <v>2.6</v>
      </c>
      <c r="F973" s="11">
        <v>2002</v>
      </c>
      <c r="G973" s="11" t="s">
        <v>7</v>
      </c>
      <c r="H973" s="14" t="str">
        <f>VLOOKUP(A973,'Data Key'!$A$1:$B$500,2,FALSE)</f>
        <v>New Hampshire</v>
      </c>
      <c r="I973" s="14" t="str">
        <f t="shared" si="381"/>
        <v>NH-New Hampshire</v>
      </c>
      <c r="J973" s="15">
        <f t="shared" si="382"/>
        <v>469</v>
      </c>
      <c r="K973" s="15">
        <f t="shared" si="383"/>
        <v>194901</v>
      </c>
      <c r="L973" s="16">
        <f t="shared" si="375"/>
        <v>2.1699750044928561E-4</v>
      </c>
      <c r="M973" s="17">
        <f t="shared" si="384"/>
        <v>2.1835757707796648</v>
      </c>
      <c r="N973" s="17">
        <f t="shared" si="385"/>
        <v>2.6175707716782362</v>
      </c>
      <c r="O973" s="16">
        <f t="shared" si="386"/>
        <v>1.6424229220335373E-2</v>
      </c>
      <c r="P973" s="16">
        <f t="shared" si="387"/>
        <v>1.7570771678236063E-2</v>
      </c>
      <c r="Q973" s="16">
        <f t="shared" si="398"/>
        <v>427</v>
      </c>
      <c r="R973" s="16">
        <f t="shared" si="399"/>
        <v>512</v>
      </c>
      <c r="S973" s="17">
        <f t="shared" si="388"/>
        <v>2.1855965603726264</v>
      </c>
      <c r="T973" s="17">
        <f t="shared" si="389"/>
        <v>2.6206684752009011</v>
      </c>
      <c r="U973" s="16">
        <f t="shared" si="390"/>
        <v>1.4403439627373782E-2</v>
      </c>
      <c r="V973" s="16">
        <f t="shared" si="391"/>
        <v>2.0668475200900982E-2</v>
      </c>
      <c r="W973" s="16">
        <f t="shared" si="376"/>
        <v>2.4103571178928978E-3</v>
      </c>
      <c r="X973" s="16">
        <f t="shared" si="377"/>
        <v>2.1765604672168386E-4</v>
      </c>
      <c r="Y973" s="17">
        <f t="shared" si="392"/>
        <v>2.1927010711712138</v>
      </c>
      <c r="Z973" s="17">
        <f t="shared" si="393"/>
        <v>2.6280131646145817</v>
      </c>
      <c r="AA973" s="16">
        <f t="shared" si="394"/>
        <v>7.2989288287863552E-3</v>
      </c>
      <c r="AB973" s="16">
        <f t="shared" si="395"/>
        <v>2.8013164614581587E-2</v>
      </c>
      <c r="AC973" s="16">
        <f t="shared" si="378"/>
        <v>84.831524726869461</v>
      </c>
      <c r="AD973" s="17">
        <f t="shared" si="379"/>
        <v>2.1958157952139903</v>
      </c>
      <c r="AE973" s="17">
        <f t="shared" si="380"/>
        <v>2.6300168330471414</v>
      </c>
      <c r="AF973" s="16">
        <f t="shared" si="396"/>
        <v>4.184204786009893E-3</v>
      </c>
      <c r="AG973" s="16">
        <f t="shared" si="397"/>
        <v>3.0016833047141311E-2</v>
      </c>
    </row>
    <row r="974" spans="1:33" x14ac:dyDescent="0.25">
      <c r="A974" s="11" t="s">
        <v>14</v>
      </c>
      <c r="B974" s="12">
        <v>1181285</v>
      </c>
      <c r="C974" s="11">
        <v>3.4</v>
      </c>
      <c r="D974" s="27">
        <v>3.3</v>
      </c>
      <c r="E974" s="27">
        <v>3.5</v>
      </c>
      <c r="F974" s="11">
        <v>2002</v>
      </c>
      <c r="G974" s="11" t="s">
        <v>7</v>
      </c>
      <c r="H974" s="14" t="str">
        <f>VLOOKUP(A974,'Data Key'!$A$1:$B$500,2,FALSE)</f>
        <v>New Jersey</v>
      </c>
      <c r="I974" s="14" t="str">
        <f t="shared" si="381"/>
        <v>NJ-New Jersey</v>
      </c>
      <c r="J974" s="15">
        <f t="shared" si="382"/>
        <v>4016</v>
      </c>
      <c r="K974" s="15">
        <f t="shared" si="383"/>
        <v>1177269</v>
      </c>
      <c r="L974" s="16">
        <f t="shared" si="375"/>
        <v>1.0496651133927063E-4</v>
      </c>
      <c r="M974" s="17">
        <f t="shared" si="384"/>
        <v>3.2947211169638062</v>
      </c>
      <c r="N974" s="17">
        <f t="shared" si="385"/>
        <v>3.5046541396423474</v>
      </c>
      <c r="O974" s="16">
        <f t="shared" si="386"/>
        <v>5.2788830361936157E-3</v>
      </c>
      <c r="P974" s="16">
        <f t="shared" si="387"/>
        <v>4.6541396423473991E-3</v>
      </c>
      <c r="Q974" s="16">
        <f t="shared" si="398"/>
        <v>3893</v>
      </c>
      <c r="R974" s="16">
        <f t="shared" si="399"/>
        <v>4141</v>
      </c>
      <c r="S974" s="17">
        <f t="shared" si="388"/>
        <v>3.2955637293286548</v>
      </c>
      <c r="T974" s="17">
        <f t="shared" si="389"/>
        <v>3.5055045988055382</v>
      </c>
      <c r="U974" s="16">
        <f t="shared" si="390"/>
        <v>4.4362706713449995E-3</v>
      </c>
      <c r="V974" s="16">
        <f t="shared" si="391"/>
        <v>5.5045988055382189E-3</v>
      </c>
      <c r="W974" s="16">
        <f t="shared" si="376"/>
        <v>3.4013025336364446E-3</v>
      </c>
      <c r="X974" s="16">
        <f t="shared" si="377"/>
        <v>1.0500360186884706E-4</v>
      </c>
      <c r="Y974" s="17">
        <f t="shared" si="392"/>
        <v>3.2962989317675975</v>
      </c>
      <c r="Z974" s="17">
        <f t="shared" si="393"/>
        <v>3.5063061355052918</v>
      </c>
      <c r="AA974" s="16">
        <f t="shared" si="394"/>
        <v>3.7010682324023492E-3</v>
      </c>
      <c r="AB974" s="16">
        <f t="shared" si="395"/>
        <v>6.3061355052917989E-3</v>
      </c>
      <c r="AC974" s="16">
        <f t="shared" si="378"/>
        <v>248.00509800116797</v>
      </c>
      <c r="AD974" s="17">
        <f t="shared" si="379"/>
        <v>3.2967535489460738</v>
      </c>
      <c r="AE974" s="17">
        <f t="shared" si="380"/>
        <v>3.5066980513379664</v>
      </c>
      <c r="AF974" s="16">
        <f t="shared" si="396"/>
        <v>3.2464510539260694E-3</v>
      </c>
      <c r="AG974" s="16">
        <f t="shared" si="397"/>
        <v>6.6980513379664153E-3</v>
      </c>
    </row>
    <row r="975" spans="1:33" x14ac:dyDescent="0.25">
      <c r="A975" s="11" t="s">
        <v>60</v>
      </c>
      <c r="B975" s="12">
        <v>294067</v>
      </c>
      <c r="C975" s="11">
        <v>0.9</v>
      </c>
      <c r="D975" s="27">
        <v>0.8</v>
      </c>
      <c r="E975" s="27">
        <v>1</v>
      </c>
      <c r="F975" s="11">
        <v>2002</v>
      </c>
      <c r="G975" s="11" t="s">
        <v>7</v>
      </c>
      <c r="H975" s="14" t="str">
        <f>VLOOKUP(A975,'Data Key'!$A$1:$B$500,2,FALSE)</f>
        <v>New Mexico</v>
      </c>
      <c r="I975" s="14" t="str">
        <f t="shared" si="381"/>
        <v>NM-New Mexico</v>
      </c>
      <c r="J975" s="15">
        <f t="shared" si="382"/>
        <v>265</v>
      </c>
      <c r="K975" s="15">
        <f t="shared" si="383"/>
        <v>293802</v>
      </c>
      <c r="L975" s="16">
        <f t="shared" si="375"/>
        <v>1.0844985242976939E-4</v>
      </c>
      <c r="M975" s="17">
        <f t="shared" si="384"/>
        <v>0.79270532649204095</v>
      </c>
      <c r="N975" s="17">
        <f t="shared" si="385"/>
        <v>1.0096050313515799</v>
      </c>
      <c r="O975" s="16">
        <f t="shared" si="386"/>
        <v>7.294673507959093E-3</v>
      </c>
      <c r="P975" s="16">
        <f t="shared" si="387"/>
        <v>9.6050313515798624E-3</v>
      </c>
      <c r="Q975" s="16">
        <f t="shared" si="398"/>
        <v>233</v>
      </c>
      <c r="R975" s="16">
        <f t="shared" si="399"/>
        <v>297</v>
      </c>
      <c r="S975" s="17">
        <f t="shared" si="388"/>
        <v>0.7923364403350257</v>
      </c>
      <c r="T975" s="17">
        <f t="shared" si="389"/>
        <v>1.0099739175085949</v>
      </c>
      <c r="U975" s="16">
        <f t="shared" si="390"/>
        <v>7.6635596649743398E-3</v>
      </c>
      <c r="V975" s="16">
        <f t="shared" si="391"/>
        <v>9.9739175085948872E-3</v>
      </c>
      <c r="W975" s="16">
        <f t="shared" si="376"/>
        <v>9.0767492651162602E-4</v>
      </c>
      <c r="X975" s="16">
        <f t="shared" si="377"/>
        <v>1.090354828158947E-4</v>
      </c>
      <c r="Y975" s="17">
        <f t="shared" si="392"/>
        <v>0.79863944369573125</v>
      </c>
      <c r="Z975" s="17">
        <f t="shared" si="393"/>
        <v>1.0167104093275208</v>
      </c>
      <c r="AA975" s="16">
        <f t="shared" si="394"/>
        <v>1.3605563042687896E-3</v>
      </c>
      <c r="AB975" s="16">
        <f t="shared" si="395"/>
        <v>1.671040932752077E-2</v>
      </c>
      <c r="AC975" s="16">
        <f t="shared" si="378"/>
        <v>63.838582507467756</v>
      </c>
      <c r="AD975" s="17">
        <f t="shared" si="379"/>
        <v>0.80083233342123417</v>
      </c>
      <c r="AE975" s="17">
        <f t="shared" si="380"/>
        <v>1.0179180607608733</v>
      </c>
      <c r="AF975" s="16">
        <f t="shared" si="396"/>
        <v>8.3233342123412157E-4</v>
      </c>
      <c r="AG975" s="16">
        <f t="shared" si="397"/>
        <v>1.7918060760873322E-2</v>
      </c>
    </row>
    <row r="976" spans="1:33" x14ac:dyDescent="0.25">
      <c r="A976" s="11" t="s">
        <v>36</v>
      </c>
      <c r="B976" s="12">
        <v>2515084</v>
      </c>
      <c r="C976" s="11">
        <v>3.1</v>
      </c>
      <c r="D976" s="27">
        <v>3</v>
      </c>
      <c r="E976" s="27">
        <v>3.2</v>
      </c>
      <c r="F976" s="11">
        <v>2002</v>
      </c>
      <c r="G976" s="11" t="s">
        <v>7</v>
      </c>
      <c r="H976" s="14" t="str">
        <f>VLOOKUP(A976,'Data Key'!$A$1:$B$500,2,FALSE)</f>
        <v>New York</v>
      </c>
      <c r="I976" s="14" t="str">
        <f t="shared" si="381"/>
        <v>NY-New York</v>
      </c>
      <c r="J976" s="15">
        <f t="shared" si="382"/>
        <v>7797</v>
      </c>
      <c r="K976" s="15">
        <f t="shared" si="383"/>
        <v>2507287</v>
      </c>
      <c r="L976" s="16">
        <f t="shared" si="375"/>
        <v>6.8704493292613407E-5</v>
      </c>
      <c r="M976" s="17">
        <f t="shared" si="384"/>
        <v>3.0313907719152287</v>
      </c>
      <c r="N976" s="17">
        <f t="shared" si="385"/>
        <v>3.1687997585004557</v>
      </c>
      <c r="O976" s="16">
        <f t="shared" si="386"/>
        <v>3.1390771915228655E-2</v>
      </c>
      <c r="P976" s="16">
        <f t="shared" si="387"/>
        <v>3.1200241499544479E-2</v>
      </c>
      <c r="Q976" s="16">
        <f t="shared" si="398"/>
        <v>7624</v>
      </c>
      <c r="R976" s="16">
        <f t="shared" si="399"/>
        <v>7970</v>
      </c>
      <c r="S976" s="17">
        <f t="shared" si="388"/>
        <v>3.0313102862568408</v>
      </c>
      <c r="T976" s="17">
        <f t="shared" si="389"/>
        <v>3.1688802441588431</v>
      </c>
      <c r="U976" s="16">
        <f t="shared" si="390"/>
        <v>3.1310286256840847E-2</v>
      </c>
      <c r="V976" s="16">
        <f t="shared" si="391"/>
        <v>3.1119755841157115E-2</v>
      </c>
      <c r="W976" s="16">
        <f t="shared" si="376"/>
        <v>3.1008542130626961E-3</v>
      </c>
      <c r="X976" s="16">
        <f t="shared" si="377"/>
        <v>6.8717015300863928E-5</v>
      </c>
      <c r="Y976" s="17">
        <f t="shared" si="392"/>
        <v>3.0321371977618319</v>
      </c>
      <c r="Z976" s="17">
        <f t="shared" si="393"/>
        <v>3.1695712283635604</v>
      </c>
      <c r="AA976" s="16">
        <f t="shared" si="394"/>
        <v>3.2137197761831882E-2</v>
      </c>
      <c r="AB976" s="16">
        <f t="shared" si="395"/>
        <v>3.0428771636439755E-2</v>
      </c>
      <c r="AC976" s="16">
        <f t="shared" si="378"/>
        <v>345.60544673618199</v>
      </c>
      <c r="AD976" s="17">
        <f t="shared" si="379"/>
        <v>3.0323465766581759</v>
      </c>
      <c r="AE976" s="17">
        <f t="shared" si="380"/>
        <v>3.1697594498943333</v>
      </c>
      <c r="AF976" s="16">
        <f t="shared" si="396"/>
        <v>3.2346576658175863E-2</v>
      </c>
      <c r="AG976" s="16">
        <f t="shared" si="397"/>
        <v>3.0240550105666841E-2</v>
      </c>
    </row>
    <row r="977" spans="1:33" x14ac:dyDescent="0.25">
      <c r="A977" s="11" t="s">
        <v>21</v>
      </c>
      <c r="B977" s="12">
        <v>1220801</v>
      </c>
      <c r="C977" s="11">
        <v>2.7</v>
      </c>
      <c r="D977" s="27">
        <v>2.6</v>
      </c>
      <c r="E977" s="27">
        <v>2.8</v>
      </c>
      <c r="F977" s="11">
        <v>2002</v>
      </c>
      <c r="G977" s="11" t="s">
        <v>7</v>
      </c>
      <c r="H977" s="14" t="str">
        <f>VLOOKUP(A977,'Data Key'!$A$1:$B$500,2,FALSE)</f>
        <v>North Carolina</v>
      </c>
      <c r="I977" s="14" t="str">
        <f t="shared" si="381"/>
        <v>NC-North Carolina</v>
      </c>
      <c r="J977" s="15">
        <f t="shared" si="382"/>
        <v>3296</v>
      </c>
      <c r="K977" s="15">
        <f t="shared" si="383"/>
        <v>1217505</v>
      </c>
      <c r="L977" s="16">
        <f t="shared" si="375"/>
        <v>9.2047024625879699E-5</v>
      </c>
      <c r="M977" s="17">
        <f t="shared" si="384"/>
        <v>2.6078197022198557</v>
      </c>
      <c r="N977" s="17">
        <f t="shared" si="385"/>
        <v>2.7919137514716144</v>
      </c>
      <c r="O977" s="16">
        <f t="shared" si="386"/>
        <v>7.8197022198556176E-3</v>
      </c>
      <c r="P977" s="16">
        <f t="shared" si="387"/>
        <v>8.0862485283854646E-3</v>
      </c>
      <c r="Q977" s="16">
        <f t="shared" si="398"/>
        <v>3184</v>
      </c>
      <c r="R977" s="16">
        <f t="shared" si="399"/>
        <v>3409</v>
      </c>
      <c r="S977" s="17">
        <f t="shared" si="388"/>
        <v>2.6081236827296177</v>
      </c>
      <c r="T977" s="17">
        <f t="shared" si="389"/>
        <v>2.7924289052843174</v>
      </c>
      <c r="U977" s="16">
        <f t="shared" si="390"/>
        <v>8.1236827296176095E-3</v>
      </c>
      <c r="V977" s="16">
        <f t="shared" si="391"/>
        <v>7.5710947156824027E-3</v>
      </c>
      <c r="W977" s="16">
        <f t="shared" si="376"/>
        <v>2.701431561714191E-3</v>
      </c>
      <c r="X977" s="16">
        <f t="shared" si="377"/>
        <v>9.2086775289870239E-5</v>
      </c>
      <c r="Y977" s="17">
        <f t="shared" si="392"/>
        <v>2.6093447864243204</v>
      </c>
      <c r="Z977" s="17">
        <f t="shared" si="393"/>
        <v>2.7935183370040613</v>
      </c>
      <c r="AA977" s="16">
        <f t="shared" si="394"/>
        <v>9.3447864243203504E-3</v>
      </c>
      <c r="AB977" s="16">
        <f t="shared" si="395"/>
        <v>6.481662995938553E-3</v>
      </c>
      <c r="AC977" s="16">
        <f t="shared" si="378"/>
        <v>224.75802893600456</v>
      </c>
      <c r="AD977" s="17">
        <f t="shared" si="379"/>
        <v>2.609787909372256</v>
      </c>
      <c r="AE977" s="17">
        <f t="shared" si="380"/>
        <v>2.7938943458010526</v>
      </c>
      <c r="AF977" s="16">
        <f t="shared" si="396"/>
        <v>9.7879093722559318E-3</v>
      </c>
      <c r="AG977" s="16">
        <f t="shared" si="397"/>
        <v>6.1056541989472635E-3</v>
      </c>
    </row>
    <row r="978" spans="1:33" x14ac:dyDescent="0.25">
      <c r="A978" s="11" t="s">
        <v>57</v>
      </c>
      <c r="B978" s="12">
        <v>96439</v>
      </c>
      <c r="C978" s="11">
        <v>1.7</v>
      </c>
      <c r="D978" s="27">
        <v>1.5</v>
      </c>
      <c r="E978" s="27">
        <v>2</v>
      </c>
      <c r="F978" s="11">
        <v>2002</v>
      </c>
      <c r="G978" s="11" t="s">
        <v>7</v>
      </c>
      <c r="H978" s="14" t="str">
        <f>VLOOKUP(A978,'Data Key'!$A$1:$B$500,2,FALSE)</f>
        <v>North Dakota</v>
      </c>
      <c r="I978" s="14" t="str">
        <f t="shared" si="381"/>
        <v>ND-North Dakota</v>
      </c>
      <c r="J978" s="15">
        <f t="shared" si="382"/>
        <v>164</v>
      </c>
      <c r="K978" s="15">
        <f t="shared" si="383"/>
        <v>96275</v>
      </c>
      <c r="L978" s="16">
        <f t="shared" si="375"/>
        <v>2.6004453489549326E-4</v>
      </c>
      <c r="M978" s="17">
        <f t="shared" si="384"/>
        <v>1.4405122937734063</v>
      </c>
      <c r="N978" s="17">
        <f t="shared" si="385"/>
        <v>1.9606013635643929</v>
      </c>
      <c r="O978" s="16">
        <f t="shared" si="386"/>
        <v>5.9487706226593717E-2</v>
      </c>
      <c r="P978" s="16">
        <f t="shared" si="387"/>
        <v>3.9398636435607148E-2</v>
      </c>
      <c r="Q978" s="16">
        <f t="shared" si="398"/>
        <v>139</v>
      </c>
      <c r="R978" s="16">
        <f t="shared" si="399"/>
        <v>189</v>
      </c>
      <c r="S978" s="17">
        <f t="shared" si="388"/>
        <v>1.4413256047864453</v>
      </c>
      <c r="T978" s="17">
        <f t="shared" si="389"/>
        <v>1.9597880525513538</v>
      </c>
      <c r="U978" s="16">
        <f t="shared" si="390"/>
        <v>5.8674395213554664E-2</v>
      </c>
      <c r="V978" s="16">
        <f t="shared" si="391"/>
        <v>4.0211947448646201E-2</v>
      </c>
      <c r="W978" s="16">
        <f t="shared" si="376"/>
        <v>1.7204048211415686E-3</v>
      </c>
      <c r="X978" s="16">
        <f t="shared" si="377"/>
        <v>2.6230182603697677E-4</v>
      </c>
      <c r="Y978" s="17">
        <f t="shared" si="392"/>
        <v>1.4581029951045918</v>
      </c>
      <c r="Z978" s="17">
        <f t="shared" si="393"/>
        <v>1.9827066471785455</v>
      </c>
      <c r="AA978" s="16">
        <f t="shared" si="394"/>
        <v>4.1897004895408152E-2</v>
      </c>
      <c r="AB978" s="16">
        <f t="shared" si="395"/>
        <v>1.72933528214545E-2</v>
      </c>
      <c r="AC978" s="16">
        <f t="shared" si="378"/>
        <v>50.227597664677489</v>
      </c>
      <c r="AD978" s="17">
        <f t="shared" si="379"/>
        <v>1.4651883793608855</v>
      </c>
      <c r="AE978" s="17">
        <f t="shared" si="380"/>
        <v>1.9859900988552635</v>
      </c>
      <c r="AF978" s="16">
        <f t="shared" si="396"/>
        <v>3.4811620639114471E-2</v>
      </c>
      <c r="AG978" s="16">
        <f t="shared" si="397"/>
        <v>1.4009901144736547E-2</v>
      </c>
    </row>
    <row r="979" spans="1:33" x14ac:dyDescent="0.25">
      <c r="A979" s="11" t="s">
        <v>52</v>
      </c>
      <c r="B979" s="12">
        <v>1678807</v>
      </c>
      <c r="C979" s="11">
        <v>2.2999999999999998</v>
      </c>
      <c r="D979" s="27">
        <v>2.2000000000000002</v>
      </c>
      <c r="E979" s="27">
        <v>2.4</v>
      </c>
      <c r="F979" s="11">
        <v>2002</v>
      </c>
      <c r="G979" s="11" t="s">
        <v>7</v>
      </c>
      <c r="H979" s="14" t="str">
        <f>VLOOKUP(A979,'Data Key'!$A$1:$B$500,2,FALSE)</f>
        <v>Ohio</v>
      </c>
      <c r="I979" s="14" t="str">
        <f t="shared" si="381"/>
        <v>OH-Ohio</v>
      </c>
      <c r="J979" s="15">
        <f t="shared" si="382"/>
        <v>3861</v>
      </c>
      <c r="K979" s="15">
        <f t="shared" si="383"/>
        <v>1674946</v>
      </c>
      <c r="L979" s="16">
        <f t="shared" si="375"/>
        <v>7.2459818148049002E-5</v>
      </c>
      <c r="M979" s="17">
        <f t="shared" si="384"/>
        <v>2.227387633047949</v>
      </c>
      <c r="N979" s="17">
        <f t="shared" si="385"/>
        <v>2.3723072693440468</v>
      </c>
      <c r="O979" s="16">
        <f t="shared" si="386"/>
        <v>2.7387633047948778E-2</v>
      </c>
      <c r="P979" s="16">
        <f t="shared" si="387"/>
        <v>2.7692730655953124E-2</v>
      </c>
      <c r="Q979" s="16">
        <f t="shared" si="398"/>
        <v>3740</v>
      </c>
      <c r="R979" s="16">
        <f t="shared" si="399"/>
        <v>3983</v>
      </c>
      <c r="S979" s="17">
        <f t="shared" si="388"/>
        <v>2.2277724598479756</v>
      </c>
      <c r="T979" s="17">
        <f t="shared" si="389"/>
        <v>2.3725181036295417</v>
      </c>
      <c r="U979" s="16">
        <f t="shared" si="390"/>
        <v>2.7772459847975384E-2</v>
      </c>
      <c r="V979" s="16">
        <f t="shared" si="391"/>
        <v>2.748189637045817E-2</v>
      </c>
      <c r="W979" s="16">
        <f t="shared" si="376"/>
        <v>2.3009862898274E-3</v>
      </c>
      <c r="X979" s="16">
        <f t="shared" si="377"/>
        <v>7.2486578643189405E-5</v>
      </c>
      <c r="Y979" s="17">
        <f t="shared" si="392"/>
        <v>2.2284997111842104</v>
      </c>
      <c r="Z979" s="17">
        <f t="shared" si="393"/>
        <v>2.3734728684705892</v>
      </c>
      <c r="AA979" s="16">
        <f t="shared" si="394"/>
        <v>2.8499711184210241E-2</v>
      </c>
      <c r="AB979" s="16">
        <f t="shared" si="395"/>
        <v>2.6527131529410664E-2</v>
      </c>
      <c r="AC979" s="16">
        <f t="shared" si="378"/>
        <v>243.30670988506387</v>
      </c>
      <c r="AD979" s="17">
        <f t="shared" si="379"/>
        <v>2.2288201160390204</v>
      </c>
      <c r="AE979" s="17">
        <f t="shared" si="380"/>
        <v>2.3737481233383066</v>
      </c>
      <c r="AF979" s="16">
        <f t="shared" si="396"/>
        <v>2.8820116039020238E-2</v>
      </c>
      <c r="AG979" s="16">
        <f t="shared" si="397"/>
        <v>2.6251876661693263E-2</v>
      </c>
    </row>
    <row r="980" spans="1:33" x14ac:dyDescent="0.25">
      <c r="A980" s="11" t="s">
        <v>37</v>
      </c>
      <c r="B980" s="12">
        <v>547381</v>
      </c>
      <c r="C980" s="11">
        <v>1.4</v>
      </c>
      <c r="D980" s="27">
        <v>1.3</v>
      </c>
      <c r="E980" s="27">
        <v>1.5</v>
      </c>
      <c r="F980" s="11">
        <v>2002</v>
      </c>
      <c r="G980" s="11" t="s">
        <v>7</v>
      </c>
      <c r="H980" s="14" t="str">
        <f>VLOOKUP(A980,'Data Key'!$A$1:$B$500,2,FALSE)</f>
        <v>Oklahoma</v>
      </c>
      <c r="I980" s="14" t="str">
        <f t="shared" si="381"/>
        <v>OK-Oklahoma</v>
      </c>
      <c r="J980" s="15">
        <f t="shared" si="382"/>
        <v>766</v>
      </c>
      <c r="K980" s="15">
        <f t="shared" si="383"/>
        <v>546615</v>
      </c>
      <c r="L980" s="16">
        <f t="shared" si="375"/>
        <v>9.9030431296403111E-5</v>
      </c>
      <c r="M980" s="17">
        <f t="shared" si="384"/>
        <v>1.3003604865469274</v>
      </c>
      <c r="N980" s="17">
        <f t="shared" si="385"/>
        <v>1.4984213491397333</v>
      </c>
      <c r="O980" s="16">
        <f t="shared" si="386"/>
        <v>3.6048654692732995E-4</v>
      </c>
      <c r="P980" s="16">
        <f t="shared" si="387"/>
        <v>1.5786508602666505E-3</v>
      </c>
      <c r="Q980" s="16">
        <f t="shared" si="398"/>
        <v>713</v>
      </c>
      <c r="R980" s="16">
        <f t="shared" si="399"/>
        <v>821</v>
      </c>
      <c r="S980" s="17">
        <f t="shared" si="388"/>
        <v>1.3025662198724473</v>
      </c>
      <c r="T980" s="17">
        <f t="shared" si="389"/>
        <v>1.499869378001794</v>
      </c>
      <c r="U980" s="16">
        <f t="shared" si="390"/>
        <v>2.5662198724472063E-3</v>
      </c>
      <c r="V980" s="16">
        <f t="shared" si="391"/>
        <v>1.3062199820601528E-4</v>
      </c>
      <c r="W980" s="16">
        <f t="shared" si="376"/>
        <v>1.4028900167636759E-3</v>
      </c>
      <c r="X980" s="16">
        <f t="shared" si="377"/>
        <v>9.9215363329518318E-5</v>
      </c>
      <c r="Y980" s="17">
        <f t="shared" si="392"/>
        <v>1.3036746534341577</v>
      </c>
      <c r="Z980" s="17">
        <f t="shared" si="393"/>
        <v>1.5021053800931943</v>
      </c>
      <c r="AA980" s="16">
        <f t="shared" si="394"/>
        <v>3.6746534341576265E-3</v>
      </c>
      <c r="AB980" s="16">
        <f t="shared" si="395"/>
        <v>2.1053800931942757E-3</v>
      </c>
      <c r="AC980" s="16">
        <f t="shared" si="378"/>
        <v>108.4474714223834</v>
      </c>
      <c r="AD980" s="17">
        <f t="shared" si="379"/>
        <v>1.3047438284841208</v>
      </c>
      <c r="AE980" s="17">
        <f t="shared" si="380"/>
        <v>1.5028630733162631</v>
      </c>
      <c r="AF980" s="16">
        <f t="shared" si="396"/>
        <v>4.7438284841208045E-3</v>
      </c>
      <c r="AG980" s="16">
        <f t="shared" si="397"/>
        <v>2.8630733162631206E-3</v>
      </c>
    </row>
    <row r="981" spans="1:33" x14ac:dyDescent="0.25">
      <c r="A981" s="11" t="s">
        <v>30</v>
      </c>
      <c r="B981" s="12">
        <v>512972</v>
      </c>
      <c r="C981" s="11">
        <v>6.2</v>
      </c>
      <c r="D981" s="27">
        <v>5.9</v>
      </c>
      <c r="E981" s="27">
        <v>6.4</v>
      </c>
      <c r="F981" s="11">
        <v>2002</v>
      </c>
      <c r="G981" s="11" t="s">
        <v>7</v>
      </c>
      <c r="H981" s="14" t="str">
        <f>VLOOKUP(A981,'Data Key'!$A$1:$B$500,2,FALSE)</f>
        <v>Oregon</v>
      </c>
      <c r="I981" s="14" t="str">
        <f t="shared" si="381"/>
        <v>OR-Oregon</v>
      </c>
      <c r="J981" s="15">
        <f t="shared" si="382"/>
        <v>3180</v>
      </c>
      <c r="K981" s="15">
        <f t="shared" si="383"/>
        <v>509792</v>
      </c>
      <c r="L981" s="16">
        <f t="shared" si="375"/>
        <v>2.1479178568782487E-4</v>
      </c>
      <c r="M981" s="17">
        <f t="shared" si="384"/>
        <v>5.9843769798588333</v>
      </c>
      <c r="N981" s="17">
        <f t="shared" si="385"/>
        <v>6.4139605512344824</v>
      </c>
      <c r="O981" s="16">
        <f t="shared" si="386"/>
        <v>8.4376979858832968E-2</v>
      </c>
      <c r="P981" s="16">
        <f t="shared" si="387"/>
        <v>1.3960551234482033E-2</v>
      </c>
      <c r="Q981" s="16">
        <f t="shared" si="398"/>
        <v>3071</v>
      </c>
      <c r="R981" s="16">
        <f t="shared" si="399"/>
        <v>3291</v>
      </c>
      <c r="S981" s="17">
        <f t="shared" si="388"/>
        <v>5.9866815342747755</v>
      </c>
      <c r="T981" s="17">
        <f t="shared" si="389"/>
        <v>6.4155548450987574</v>
      </c>
      <c r="U981" s="16">
        <f t="shared" si="390"/>
        <v>8.6681534274775096E-2</v>
      </c>
      <c r="V981" s="16">
        <f t="shared" si="391"/>
        <v>1.5554845098757042E-2</v>
      </c>
      <c r="W981" s="16">
        <f t="shared" si="376"/>
        <v>6.2028666308367991E-3</v>
      </c>
      <c r="X981" s="16">
        <f t="shared" si="377"/>
        <v>2.1488645379728403E-4</v>
      </c>
      <c r="Y981" s="17">
        <f t="shared" si="392"/>
        <v>5.9879801770395158</v>
      </c>
      <c r="Z981" s="17">
        <f t="shared" si="393"/>
        <v>6.4177530846340831</v>
      </c>
      <c r="AA981" s="16">
        <f t="shared" si="394"/>
        <v>8.7980177039515439E-2</v>
      </c>
      <c r="AB981" s="16">
        <f t="shared" si="395"/>
        <v>1.7753084634082761E-2</v>
      </c>
      <c r="AC981" s="16">
        <f t="shared" si="378"/>
        <v>220.38060972745859</v>
      </c>
      <c r="AD981" s="17">
        <f t="shared" si="379"/>
        <v>5.9890353039037656</v>
      </c>
      <c r="AE981" s="17">
        <f t="shared" si="380"/>
        <v>6.4186473673115296</v>
      </c>
      <c r="AF981" s="16">
        <f t="shared" si="396"/>
        <v>8.9035303903765239E-2</v>
      </c>
      <c r="AG981" s="16">
        <f t="shared" si="397"/>
        <v>1.8647367311529273E-2</v>
      </c>
    </row>
    <row r="982" spans="1:33" x14ac:dyDescent="0.25">
      <c r="A982" s="11" t="s">
        <v>22</v>
      </c>
      <c r="B982" s="12">
        <v>1691071</v>
      </c>
      <c r="C982" s="11">
        <v>2.7</v>
      </c>
      <c r="D982" s="27">
        <v>2.6</v>
      </c>
      <c r="E982" s="27">
        <v>2.8</v>
      </c>
      <c r="F982" s="11">
        <v>2002</v>
      </c>
      <c r="G982" s="11" t="s">
        <v>7</v>
      </c>
      <c r="H982" s="14" t="str">
        <f>VLOOKUP(A982,'Data Key'!$A$1:$B$500,2,FALSE)</f>
        <v>Pennsylvania</v>
      </c>
      <c r="I982" s="14" t="str">
        <f t="shared" si="381"/>
        <v>PA-Pennsylvania</v>
      </c>
      <c r="J982" s="15">
        <f t="shared" si="382"/>
        <v>4566</v>
      </c>
      <c r="K982" s="15">
        <f t="shared" si="383"/>
        <v>1686505</v>
      </c>
      <c r="L982" s="16">
        <f t="shared" si="375"/>
        <v>7.8210866638107006E-5</v>
      </c>
      <c r="M982" s="17">
        <f t="shared" si="384"/>
        <v>2.6218531756167716</v>
      </c>
      <c r="N982" s="17">
        <f t="shared" si="385"/>
        <v>2.7782749088929859</v>
      </c>
      <c r="O982" s="16">
        <f t="shared" si="386"/>
        <v>2.185317561677147E-2</v>
      </c>
      <c r="P982" s="16">
        <f t="shared" si="387"/>
        <v>2.1725091107013927E-2</v>
      </c>
      <c r="Q982" s="16">
        <f t="shared" si="398"/>
        <v>4434</v>
      </c>
      <c r="R982" s="16">
        <f t="shared" si="399"/>
        <v>4699</v>
      </c>
      <c r="S982" s="17">
        <f t="shared" si="388"/>
        <v>2.6220070002974447</v>
      </c>
      <c r="T982" s="17">
        <f t="shared" si="389"/>
        <v>2.778712425439263</v>
      </c>
      <c r="U982" s="16">
        <f t="shared" si="390"/>
        <v>2.2007000297444623E-2</v>
      </c>
      <c r="V982" s="16">
        <f t="shared" si="391"/>
        <v>2.1287574560736822E-2</v>
      </c>
      <c r="W982" s="16">
        <f t="shared" si="376"/>
        <v>2.7011937126743542E-3</v>
      </c>
      <c r="X982" s="16">
        <f t="shared" si="377"/>
        <v>7.8235249229928266E-5</v>
      </c>
      <c r="Y982" s="17">
        <f t="shared" si="392"/>
        <v>2.6229584634444261</v>
      </c>
      <c r="Z982" s="17">
        <f t="shared" si="393"/>
        <v>2.7794289619042822</v>
      </c>
      <c r="AA982" s="16">
        <f t="shared" si="394"/>
        <v>2.2958463444425981E-2</v>
      </c>
      <c r="AB982" s="16">
        <f t="shared" si="395"/>
        <v>2.0571038095717586E-2</v>
      </c>
      <c r="AC982" s="16">
        <f t="shared" si="378"/>
        <v>264.53370615498375</v>
      </c>
      <c r="AD982" s="17">
        <f t="shared" si="379"/>
        <v>2.6232747171059372</v>
      </c>
      <c r="AE982" s="17">
        <f t="shared" si="380"/>
        <v>2.7797040481264266</v>
      </c>
      <c r="AF982" s="16">
        <f t="shared" si="396"/>
        <v>2.3274717105937093E-2</v>
      </c>
      <c r="AG982" s="16">
        <f t="shared" si="397"/>
        <v>2.0295951873573248E-2</v>
      </c>
    </row>
    <row r="983" spans="1:33" x14ac:dyDescent="0.25">
      <c r="A983" s="11" t="s">
        <v>38</v>
      </c>
      <c r="B983" s="12">
        <v>147307</v>
      </c>
      <c r="C983" s="11">
        <v>3.1</v>
      </c>
      <c r="D983" s="27">
        <v>2.8</v>
      </c>
      <c r="E983" s="27">
        <v>3.3</v>
      </c>
      <c r="F983" s="11">
        <v>2002</v>
      </c>
      <c r="G983" s="11" t="s">
        <v>7</v>
      </c>
      <c r="H983" s="14" t="str">
        <f>VLOOKUP(A983,'Data Key'!$A$1:$B$500,2,FALSE)</f>
        <v>Rhode Island</v>
      </c>
      <c r="I983" s="14" t="str">
        <f t="shared" si="381"/>
        <v>RI-Rhode Island</v>
      </c>
      <c r="J983" s="15">
        <f t="shared" si="382"/>
        <v>457</v>
      </c>
      <c r="K983" s="15">
        <f t="shared" si="383"/>
        <v>146850</v>
      </c>
      <c r="L983" s="16">
        <f t="shared" si="375"/>
        <v>2.8399329663523825E-4</v>
      </c>
      <c r="M983" s="17">
        <f t="shared" si="384"/>
        <v>2.8183711531193558</v>
      </c>
      <c r="N983" s="17">
        <f t="shared" si="385"/>
        <v>3.3863577463898324</v>
      </c>
      <c r="O983" s="16">
        <f t="shared" si="386"/>
        <v>1.8371153119355998E-2</v>
      </c>
      <c r="P983" s="16">
        <f t="shared" si="387"/>
        <v>8.6357746389832624E-2</v>
      </c>
      <c r="Q983" s="16">
        <f t="shared" si="398"/>
        <v>415</v>
      </c>
      <c r="R983" s="16">
        <f t="shared" si="399"/>
        <v>499</v>
      </c>
      <c r="S983" s="17">
        <f t="shared" si="388"/>
        <v>2.8172456162979356</v>
      </c>
      <c r="T983" s="17">
        <f t="shared" si="389"/>
        <v>3.3874832832112527</v>
      </c>
      <c r="U983" s="16">
        <f t="shared" si="390"/>
        <v>1.7245616297935751E-2</v>
      </c>
      <c r="V983" s="16">
        <f t="shared" si="391"/>
        <v>8.7483283211252871E-2</v>
      </c>
      <c r="W983" s="16">
        <f t="shared" si="376"/>
        <v>3.1153221641099234E-3</v>
      </c>
      <c r="X983" s="16">
        <f t="shared" si="377"/>
        <v>2.8487503101654526E-4</v>
      </c>
      <c r="Y983" s="17">
        <f t="shared" si="392"/>
        <v>2.830447133093378</v>
      </c>
      <c r="Z983" s="17">
        <f t="shared" si="393"/>
        <v>3.4001971951264687</v>
      </c>
      <c r="AA983" s="16">
        <f t="shared" si="394"/>
        <v>3.0447133093378209E-2</v>
      </c>
      <c r="AB983" s="16">
        <f t="shared" si="395"/>
        <v>0.10019719512646885</v>
      </c>
      <c r="AC983" s="16">
        <f t="shared" si="378"/>
        <v>83.710948354136946</v>
      </c>
      <c r="AD983" s="17">
        <f t="shared" si="379"/>
        <v>2.8345860433497352</v>
      </c>
      <c r="AE983" s="17">
        <f t="shared" si="380"/>
        <v>3.4028466514974216</v>
      </c>
      <c r="AF983" s="16">
        <f t="shared" si="396"/>
        <v>3.4586043349735363E-2</v>
      </c>
      <c r="AG983" s="16">
        <f t="shared" si="397"/>
        <v>0.10284665149742178</v>
      </c>
    </row>
    <row r="984" spans="1:33" x14ac:dyDescent="0.25">
      <c r="A984" s="11" t="s">
        <v>15</v>
      </c>
      <c r="B984" s="12">
        <v>625007</v>
      </c>
      <c r="C984" s="11">
        <v>1.7</v>
      </c>
      <c r="D984" s="27">
        <v>1.6</v>
      </c>
      <c r="E984" s="27">
        <v>1.8</v>
      </c>
      <c r="F984" s="11">
        <v>2002</v>
      </c>
      <c r="G984" s="11" t="s">
        <v>7</v>
      </c>
      <c r="H984" s="14" t="str">
        <f>VLOOKUP(A984,'Data Key'!$A$1:$B$500,2,FALSE)</f>
        <v>South Carolina</v>
      </c>
      <c r="I984" s="14" t="str">
        <f t="shared" si="381"/>
        <v>SC-South Carolina</v>
      </c>
      <c r="J984" s="15">
        <f t="shared" si="382"/>
        <v>1063</v>
      </c>
      <c r="K984" s="15">
        <f t="shared" si="383"/>
        <v>623944</v>
      </c>
      <c r="L984" s="16">
        <f t="shared" si="375"/>
        <v>1.0215513629181753E-4</v>
      </c>
      <c r="M984" s="17">
        <f t="shared" si="384"/>
        <v>1.5986258149615284</v>
      </c>
      <c r="N984" s="17">
        <f t="shared" si="385"/>
        <v>1.8029360875451634</v>
      </c>
      <c r="O984" s="16">
        <f t="shared" si="386"/>
        <v>1.3741850384716425E-3</v>
      </c>
      <c r="P984" s="16">
        <f t="shared" si="387"/>
        <v>2.9360875451633905E-3</v>
      </c>
      <c r="Q984" s="16">
        <f t="shared" si="398"/>
        <v>999</v>
      </c>
      <c r="R984" s="16">
        <f t="shared" si="399"/>
        <v>1127</v>
      </c>
      <c r="S984" s="17">
        <f t="shared" si="388"/>
        <v>1.598382098120501</v>
      </c>
      <c r="T984" s="17">
        <f t="shared" si="389"/>
        <v>1.8031798043861909</v>
      </c>
      <c r="U984" s="16">
        <f t="shared" si="390"/>
        <v>1.6179018794990618E-3</v>
      </c>
      <c r="V984" s="16">
        <f t="shared" si="391"/>
        <v>3.1798043861908099E-3</v>
      </c>
      <c r="W984" s="16">
        <f t="shared" si="376"/>
        <v>1.7038436116159916E-3</v>
      </c>
      <c r="X984" s="16">
        <f t="shared" si="377"/>
        <v>1.0229245926912076E-4</v>
      </c>
      <c r="Y984" s="17">
        <f t="shared" si="392"/>
        <v>1.6015511523468708</v>
      </c>
      <c r="Z984" s="17">
        <f t="shared" si="393"/>
        <v>1.8061360708851124</v>
      </c>
      <c r="AA984" s="16">
        <f t="shared" si="394"/>
        <v>1.5511523468707544E-3</v>
      </c>
      <c r="AB984" s="16">
        <f t="shared" si="395"/>
        <v>6.1360708851123658E-3</v>
      </c>
      <c r="AC984" s="16">
        <f t="shared" si="378"/>
        <v>127.72314811610684</v>
      </c>
      <c r="AD984" s="17">
        <f t="shared" si="379"/>
        <v>1.6024668516382561</v>
      </c>
      <c r="AE984" s="17">
        <f t="shared" si="380"/>
        <v>1.8068203438400743</v>
      </c>
      <c r="AF984" s="16">
        <f t="shared" si="396"/>
        <v>2.4668516382559957E-3</v>
      </c>
      <c r="AG984" s="16">
        <f t="shared" si="397"/>
        <v>6.8203438400742389E-3</v>
      </c>
    </row>
    <row r="985" spans="1:33" x14ac:dyDescent="0.25">
      <c r="A985" s="11" t="s">
        <v>53</v>
      </c>
      <c r="B985" s="12">
        <v>116672</v>
      </c>
      <c r="C985" s="11">
        <v>2.2000000000000002</v>
      </c>
      <c r="D985" s="27">
        <v>2</v>
      </c>
      <c r="E985" s="27">
        <v>2.5</v>
      </c>
      <c r="F985" s="11">
        <v>2002</v>
      </c>
      <c r="G985" s="11" t="s">
        <v>7</v>
      </c>
      <c r="H985" s="14" t="str">
        <f>VLOOKUP(A985,'Data Key'!$A$1:$B$500,2,FALSE)</f>
        <v>South Dakota</v>
      </c>
      <c r="I985" s="14" t="str">
        <f t="shared" si="381"/>
        <v>SD-South Dakota</v>
      </c>
      <c r="J985" s="15">
        <f t="shared" si="382"/>
        <v>257</v>
      </c>
      <c r="K985" s="15">
        <f t="shared" si="383"/>
        <v>116415</v>
      </c>
      <c r="L985" s="16">
        <f t="shared" si="375"/>
        <v>2.6901045557942594E-4</v>
      </c>
      <c r="M985" s="17">
        <f t="shared" si="384"/>
        <v>1.9337459898402121</v>
      </c>
      <c r="N985" s="17">
        <f t="shared" si="385"/>
        <v>2.4717669009990639</v>
      </c>
      <c r="O985" s="16">
        <f t="shared" si="386"/>
        <v>6.6254010159787935E-2</v>
      </c>
      <c r="P985" s="16">
        <f t="shared" si="387"/>
        <v>2.8233099000936068E-2</v>
      </c>
      <c r="Q985" s="16">
        <f t="shared" si="398"/>
        <v>226</v>
      </c>
      <c r="R985" s="16">
        <f t="shared" si="399"/>
        <v>289</v>
      </c>
      <c r="S985" s="17">
        <f t="shared" si="388"/>
        <v>1.9370543060888645</v>
      </c>
      <c r="T985" s="17">
        <f t="shared" si="389"/>
        <v>2.477029621503017</v>
      </c>
      <c r="U985" s="16">
        <f t="shared" si="390"/>
        <v>6.294569391113547E-2</v>
      </c>
      <c r="V985" s="16">
        <f t="shared" si="391"/>
        <v>2.2970378496983024E-2</v>
      </c>
      <c r="W985" s="16">
        <f t="shared" si="376"/>
        <v>2.219146021772896E-3</v>
      </c>
      <c r="X985" s="16">
        <f t="shared" si="377"/>
        <v>2.7049966858583611E-4</v>
      </c>
      <c r="Y985" s="17">
        <f t="shared" si="392"/>
        <v>1.9486463531870599</v>
      </c>
      <c r="Z985" s="17">
        <f t="shared" si="393"/>
        <v>2.4896456903587318</v>
      </c>
      <c r="AA985" s="16">
        <f t="shared" si="394"/>
        <v>5.1353646812940079E-2</v>
      </c>
      <c r="AB985" s="16">
        <f t="shared" si="395"/>
        <v>1.0354309641268156E-2</v>
      </c>
      <c r="AC985" s="16">
        <f t="shared" si="378"/>
        <v>62.828565490902513</v>
      </c>
      <c r="AD985" s="17">
        <f t="shared" si="379"/>
        <v>1.9541872920228125</v>
      </c>
      <c r="AE985" s="17">
        <f t="shared" si="380"/>
        <v>2.4926755060810506</v>
      </c>
      <c r="AF985" s="16">
        <f t="shared" si="396"/>
        <v>4.5812707977187506E-2</v>
      </c>
      <c r="AG985" s="16">
        <f t="shared" si="397"/>
        <v>7.324493918949404E-3</v>
      </c>
    </row>
    <row r="986" spans="1:33" x14ac:dyDescent="0.25">
      <c r="A986" s="11" t="s">
        <v>27</v>
      </c>
      <c r="B986" s="12">
        <v>826056</v>
      </c>
      <c r="C986" s="11">
        <v>1.5</v>
      </c>
      <c r="D986" s="27">
        <v>1.4</v>
      </c>
      <c r="E986" s="27">
        <v>1.6</v>
      </c>
      <c r="F986" s="11">
        <v>2002</v>
      </c>
      <c r="G986" s="11" t="s">
        <v>7</v>
      </c>
      <c r="H986" s="14" t="str">
        <f>VLOOKUP(A986,'Data Key'!$A$1:$B$500,2,FALSE)</f>
        <v>Tennessee</v>
      </c>
      <c r="I986" s="14" t="str">
        <f t="shared" si="381"/>
        <v>TN-Tennessee</v>
      </c>
      <c r="J986" s="15">
        <f t="shared" si="382"/>
        <v>1239</v>
      </c>
      <c r="K986" s="15">
        <f t="shared" si="383"/>
        <v>824817</v>
      </c>
      <c r="L986" s="16">
        <f t="shared" si="375"/>
        <v>8.3454221637993878E-5</v>
      </c>
      <c r="M986" s="17">
        <f t="shared" si="384"/>
        <v>1.4164440903408551</v>
      </c>
      <c r="N986" s="17">
        <f t="shared" si="385"/>
        <v>1.5833525336168428</v>
      </c>
      <c r="O986" s="16">
        <f t="shared" si="386"/>
        <v>1.6444090340855144E-2</v>
      </c>
      <c r="P986" s="16">
        <f t="shared" si="387"/>
        <v>1.6647466383157283E-2</v>
      </c>
      <c r="Q986" s="16">
        <f t="shared" si="398"/>
        <v>1171</v>
      </c>
      <c r="R986" s="16">
        <f t="shared" si="399"/>
        <v>1308</v>
      </c>
      <c r="S986" s="17">
        <f t="shared" si="388"/>
        <v>1.4175794377136659</v>
      </c>
      <c r="T986" s="17">
        <f t="shared" si="389"/>
        <v>1.5834277579244023</v>
      </c>
      <c r="U986" s="16">
        <f t="shared" si="390"/>
        <v>1.7579437713665991E-2</v>
      </c>
      <c r="V986" s="16">
        <f t="shared" si="391"/>
        <v>1.6572242075597821E-2</v>
      </c>
      <c r="W986" s="16">
        <f t="shared" si="376"/>
        <v>1.5022165067592229E-3</v>
      </c>
      <c r="X986" s="16">
        <f t="shared" si="377"/>
        <v>8.3550563897325994E-5</v>
      </c>
      <c r="Y986" s="17">
        <f t="shared" si="392"/>
        <v>1.4186659428618971</v>
      </c>
      <c r="Z986" s="17">
        <f t="shared" si="393"/>
        <v>1.5857670706565488</v>
      </c>
      <c r="AA986" s="16">
        <f t="shared" si="394"/>
        <v>1.8665942861897156E-2</v>
      </c>
      <c r="AB986" s="16">
        <f t="shared" si="395"/>
        <v>1.4232929343451328E-2</v>
      </c>
      <c r="AC986" s="16">
        <f t="shared" si="378"/>
        <v>137.90145531219304</v>
      </c>
      <c r="AD986" s="17">
        <f t="shared" si="379"/>
        <v>1.419352379706136</v>
      </c>
      <c r="AE986" s="17">
        <f t="shared" si="380"/>
        <v>1.5862911998631104</v>
      </c>
      <c r="AF986" s="16">
        <f t="shared" si="396"/>
        <v>1.9352379706136125E-2</v>
      </c>
      <c r="AG986" s="16">
        <f t="shared" si="397"/>
        <v>1.3708800136889687E-2</v>
      </c>
    </row>
    <row r="987" spans="1:33" x14ac:dyDescent="0.25">
      <c r="A987" s="11" t="s">
        <v>61</v>
      </c>
      <c r="B987" s="12">
        <v>3760793</v>
      </c>
      <c r="C987" s="11">
        <v>2.2000000000000002</v>
      </c>
      <c r="D987" s="27">
        <v>2.1</v>
      </c>
      <c r="E987" s="27">
        <v>2.2000000000000002</v>
      </c>
      <c r="F987" s="11">
        <v>2002</v>
      </c>
      <c r="G987" s="11" t="s">
        <v>7</v>
      </c>
      <c r="H987" s="14" t="str">
        <f>VLOOKUP(A987,'Data Key'!$A$1:$B$500,2,FALSE)</f>
        <v>Texas</v>
      </c>
      <c r="I987" s="14" t="str">
        <f t="shared" si="381"/>
        <v>TX-Texas</v>
      </c>
      <c r="J987" s="15">
        <f t="shared" si="382"/>
        <v>8274</v>
      </c>
      <c r="K987" s="15">
        <f t="shared" si="383"/>
        <v>3752519</v>
      </c>
      <c r="L987" s="16">
        <f t="shared" si="375"/>
        <v>4.7353071527896581E-5</v>
      </c>
      <c r="M987" s="17">
        <f t="shared" si="384"/>
        <v>2.1527148396812557</v>
      </c>
      <c r="N987" s="17">
        <f t="shared" si="385"/>
        <v>2.2474209827370486</v>
      </c>
      <c r="O987" s="16">
        <f t="shared" si="386"/>
        <v>5.2714839681255565E-2</v>
      </c>
      <c r="P987" s="16">
        <f t="shared" si="387"/>
        <v>4.7420982737048423E-2</v>
      </c>
      <c r="Q987" s="16">
        <f t="shared" si="398"/>
        <v>8096</v>
      </c>
      <c r="R987" s="16">
        <f t="shared" si="399"/>
        <v>8452</v>
      </c>
      <c r="S987" s="17">
        <f t="shared" si="388"/>
        <v>2.1527374678691436</v>
      </c>
      <c r="T987" s="17">
        <f t="shared" si="389"/>
        <v>2.2473983545491603</v>
      </c>
      <c r="U987" s="16">
        <f t="shared" si="390"/>
        <v>5.2737467869143462E-2</v>
      </c>
      <c r="V987" s="16">
        <f t="shared" si="391"/>
        <v>4.7398354549160082E-2</v>
      </c>
      <c r="W987" s="16">
        <f t="shared" si="376"/>
        <v>2.2005763880082662E-3</v>
      </c>
      <c r="X987" s="16">
        <f t="shared" si="377"/>
        <v>4.7361236659242295E-5</v>
      </c>
      <c r="Y987" s="17">
        <f t="shared" si="392"/>
        <v>2.1532151513490239</v>
      </c>
      <c r="Z987" s="17">
        <f t="shared" si="393"/>
        <v>2.2479376246675082</v>
      </c>
      <c r="AA987" s="16">
        <f t="shared" si="394"/>
        <v>5.321515134902377E-2</v>
      </c>
      <c r="AB987" s="16">
        <f t="shared" si="395"/>
        <v>4.7937624667508061E-2</v>
      </c>
      <c r="AC987" s="16">
        <f t="shared" si="378"/>
        <v>356.18017766612832</v>
      </c>
      <c r="AD987" s="17">
        <f t="shared" si="379"/>
        <v>2.1533549888421848</v>
      </c>
      <c r="AE987" s="17">
        <f t="shared" si="380"/>
        <v>2.2480636882698213</v>
      </c>
      <c r="AF987" s="16">
        <f t="shared" si="396"/>
        <v>5.3354988842184703E-2</v>
      </c>
      <c r="AG987" s="16">
        <f t="shared" si="397"/>
        <v>4.8063688269821103E-2</v>
      </c>
    </row>
    <row r="988" spans="1:33" x14ac:dyDescent="0.25">
      <c r="A988" s="11" t="s">
        <v>23</v>
      </c>
      <c r="B988" s="12">
        <v>431980</v>
      </c>
      <c r="C988" s="11">
        <v>1.8</v>
      </c>
      <c r="D988" s="27">
        <v>1.7</v>
      </c>
      <c r="E988" s="27">
        <v>2</v>
      </c>
      <c r="F988" s="11">
        <v>2002</v>
      </c>
      <c r="G988" s="11" t="s">
        <v>7</v>
      </c>
      <c r="H988" s="14" t="str">
        <f>VLOOKUP(A988,'Data Key'!$A$1:$B$500,2,FALSE)</f>
        <v>Utah</v>
      </c>
      <c r="I988" s="14" t="str">
        <f t="shared" si="381"/>
        <v>UT-Utah</v>
      </c>
      <c r="J988" s="15">
        <f t="shared" si="382"/>
        <v>778</v>
      </c>
      <c r="K988" s="15">
        <f t="shared" si="383"/>
        <v>431202</v>
      </c>
      <c r="L988" s="16">
        <f t="shared" si="375"/>
        <v>1.2643951246728676E-4</v>
      </c>
      <c r="M988" s="17">
        <f t="shared" si="384"/>
        <v>1.6745697935191015</v>
      </c>
      <c r="N988" s="17">
        <f t="shared" si="385"/>
        <v>1.9274488184536751</v>
      </c>
      <c r="O988" s="16">
        <f t="shared" si="386"/>
        <v>2.5430206480898443E-2</v>
      </c>
      <c r="P988" s="16">
        <f t="shared" si="387"/>
        <v>7.2551181546324894E-2</v>
      </c>
      <c r="Q988" s="16">
        <f t="shared" si="398"/>
        <v>723</v>
      </c>
      <c r="R988" s="16">
        <f t="shared" si="399"/>
        <v>833</v>
      </c>
      <c r="S988" s="17">
        <f t="shared" si="388"/>
        <v>1.6736885966942914</v>
      </c>
      <c r="T988" s="17">
        <f t="shared" si="389"/>
        <v>1.928330015278485</v>
      </c>
      <c r="U988" s="16">
        <f t="shared" si="390"/>
        <v>2.6311403305708581E-2</v>
      </c>
      <c r="V988" s="16">
        <f t="shared" si="391"/>
        <v>7.1669984721514979E-2</v>
      </c>
      <c r="W988" s="16">
        <f t="shared" si="376"/>
        <v>1.8054395895377349E-3</v>
      </c>
      <c r="X988" s="16">
        <f t="shared" si="377"/>
        <v>1.266715826886904E-4</v>
      </c>
      <c r="Y988" s="17">
        <f t="shared" si="392"/>
        <v>1.6787680068490445</v>
      </c>
      <c r="Z988" s="17">
        <f t="shared" si="393"/>
        <v>1.9321111722264253</v>
      </c>
      <c r="AA988" s="16">
        <f t="shared" si="394"/>
        <v>2.1231993150955475E-2</v>
      </c>
      <c r="AB988" s="16">
        <f t="shared" si="395"/>
        <v>6.7888827773574745E-2</v>
      </c>
      <c r="AC988" s="16">
        <f t="shared" si="378"/>
        <v>109.27118111263414</v>
      </c>
      <c r="AD988" s="17">
        <f t="shared" si="379"/>
        <v>1.6801210350901892</v>
      </c>
      <c r="AE988" s="17">
        <f t="shared" si="380"/>
        <v>1.9330730453867375</v>
      </c>
      <c r="AF988" s="16">
        <f t="shared" si="396"/>
        <v>1.9878964909810781E-2</v>
      </c>
      <c r="AG988" s="16">
        <f t="shared" si="397"/>
        <v>6.6926954613262479E-2</v>
      </c>
    </row>
    <row r="989" spans="1:33" x14ac:dyDescent="0.25">
      <c r="A989" s="11" t="s">
        <v>55</v>
      </c>
      <c r="B989" s="12">
        <v>90699</v>
      </c>
      <c r="C989" s="11">
        <v>2.5</v>
      </c>
      <c r="D989" s="27">
        <v>2.2000000000000002</v>
      </c>
      <c r="E989" s="27">
        <v>2.8</v>
      </c>
      <c r="F989" s="11">
        <v>2002</v>
      </c>
      <c r="G989" s="11" t="s">
        <v>7</v>
      </c>
      <c r="H989" s="14" t="str">
        <f>VLOOKUP(A989,'Data Key'!$A$1:$B$500,2,FALSE)</f>
        <v>Vermont</v>
      </c>
      <c r="I989" s="14" t="str">
        <f t="shared" si="381"/>
        <v>VT-Vermont</v>
      </c>
      <c r="J989" s="15">
        <f t="shared" si="382"/>
        <v>227</v>
      </c>
      <c r="K989" s="15">
        <f t="shared" si="383"/>
        <v>90472</v>
      </c>
      <c r="L989" s="16">
        <f t="shared" si="375"/>
        <v>3.251729170473186E-4</v>
      </c>
      <c r="M989" s="17">
        <f t="shared" si="384"/>
        <v>2.1776110166233944</v>
      </c>
      <c r="N989" s="17">
        <f t="shared" si="385"/>
        <v>2.8279568507180315</v>
      </c>
      <c r="O989" s="16">
        <f t="shared" si="386"/>
        <v>2.2388983376605776E-2</v>
      </c>
      <c r="P989" s="16">
        <f t="shared" si="387"/>
        <v>2.7956850718031667E-2</v>
      </c>
      <c r="Q989" s="16">
        <f t="shared" si="398"/>
        <v>198</v>
      </c>
      <c r="R989" s="16">
        <f t="shared" si="399"/>
        <v>257</v>
      </c>
      <c r="S989" s="17">
        <f t="shared" si="388"/>
        <v>2.1830450170343663</v>
      </c>
      <c r="T989" s="17">
        <f t="shared" si="389"/>
        <v>2.8335483301910718</v>
      </c>
      <c r="U989" s="16">
        <f t="shared" si="390"/>
        <v>1.6954982965633913E-2</v>
      </c>
      <c r="V989" s="16">
        <f t="shared" si="391"/>
        <v>3.3548330191071951E-2</v>
      </c>
      <c r="W989" s="16">
        <f t="shared" si="376"/>
        <v>2.523854002019084E-3</v>
      </c>
      <c r="X989" s="16">
        <f t="shared" si="377"/>
        <v>3.2720747960662605E-4</v>
      </c>
      <c r="Y989" s="17">
        <f t="shared" si="392"/>
        <v>2.1966465224124581</v>
      </c>
      <c r="Z989" s="17">
        <f t="shared" si="393"/>
        <v>2.85106148162571</v>
      </c>
      <c r="AA989" s="16">
        <f t="shared" si="394"/>
        <v>3.3534775875421197E-3</v>
      </c>
      <c r="AB989" s="16">
        <f t="shared" si="395"/>
        <v>5.1061481625710226E-2</v>
      </c>
      <c r="AC989" s="16">
        <f t="shared" si="378"/>
        <v>59.045974379494339</v>
      </c>
      <c r="AD989" s="17">
        <f t="shared" si="379"/>
        <v>2.2038751929436957</v>
      </c>
      <c r="AE989" s="17">
        <f t="shared" si="380"/>
        <v>2.8548578240258915</v>
      </c>
      <c r="AF989" s="16">
        <f t="shared" si="396"/>
        <v>3.8751929436955379E-3</v>
      </c>
      <c r="AG989" s="16">
        <f t="shared" si="397"/>
        <v>5.4857824025891677E-2</v>
      </c>
    </row>
    <row r="990" spans="1:33" x14ac:dyDescent="0.25">
      <c r="A990" s="11" t="s">
        <v>54</v>
      </c>
      <c r="B990" s="12">
        <v>1078396</v>
      </c>
      <c r="C990" s="11">
        <v>2.6</v>
      </c>
      <c r="D990" s="27">
        <v>2.5</v>
      </c>
      <c r="E990" s="27">
        <v>2.7</v>
      </c>
      <c r="F990" s="11">
        <v>2002</v>
      </c>
      <c r="G990" s="11" t="s">
        <v>7</v>
      </c>
      <c r="H990" s="14" t="str">
        <f>VLOOKUP(A990,'Data Key'!$A$1:$B$500,2,FALSE)</f>
        <v>Virginia</v>
      </c>
      <c r="I990" s="14" t="str">
        <f t="shared" si="381"/>
        <v>VA-Virginia</v>
      </c>
      <c r="J990" s="15">
        <f t="shared" si="382"/>
        <v>2804</v>
      </c>
      <c r="K990" s="15">
        <f t="shared" si="383"/>
        <v>1075592</v>
      </c>
      <c r="L990" s="16">
        <f t="shared" si="375"/>
        <v>9.6115510044625306E-5</v>
      </c>
      <c r="M990" s="17">
        <f t="shared" si="384"/>
        <v>2.5040425024109103</v>
      </c>
      <c r="N990" s="17">
        <f t="shared" si="385"/>
        <v>2.6962735225001611</v>
      </c>
      <c r="O990" s="16">
        <f t="shared" si="386"/>
        <v>4.0425024109103092E-3</v>
      </c>
      <c r="P990" s="16">
        <f t="shared" si="387"/>
        <v>3.7264774998391204E-3</v>
      </c>
      <c r="Q990" s="16">
        <f t="shared" si="398"/>
        <v>2701</v>
      </c>
      <c r="R990" s="16">
        <f t="shared" si="399"/>
        <v>2908</v>
      </c>
      <c r="S990" s="17">
        <f t="shared" si="388"/>
        <v>2.5046457887455071</v>
      </c>
      <c r="T990" s="17">
        <f t="shared" si="389"/>
        <v>2.6965975393083803</v>
      </c>
      <c r="U990" s="16">
        <f t="shared" si="390"/>
        <v>4.64578874550714E-3</v>
      </c>
      <c r="V990" s="16">
        <f t="shared" si="391"/>
        <v>3.4024606916198685E-3</v>
      </c>
      <c r="W990" s="16">
        <f t="shared" si="376"/>
        <v>2.6019298422879935E-3</v>
      </c>
      <c r="X990" s="16">
        <f t="shared" si="377"/>
        <v>9.616432016250314E-5</v>
      </c>
      <c r="Y990" s="17">
        <f t="shared" si="392"/>
        <v>2.5057655221254906</v>
      </c>
      <c r="Z990" s="17">
        <f t="shared" si="393"/>
        <v>2.6980941624504964</v>
      </c>
      <c r="AA990" s="16">
        <f t="shared" si="394"/>
        <v>5.7655221254906408E-3</v>
      </c>
      <c r="AB990" s="16">
        <f t="shared" si="395"/>
        <v>1.9058375495037971E-3</v>
      </c>
      <c r="AC990" s="16">
        <f t="shared" si="378"/>
        <v>207.31832065095833</v>
      </c>
      <c r="AD990" s="17">
        <f t="shared" si="379"/>
        <v>2.5062703694658084</v>
      </c>
      <c r="AE990" s="17">
        <f t="shared" si="380"/>
        <v>2.6985166149497708</v>
      </c>
      <c r="AF990" s="16">
        <f t="shared" si="396"/>
        <v>6.2703694658083897E-3</v>
      </c>
      <c r="AG990" s="16">
        <f t="shared" si="397"/>
        <v>1.4833850502293799E-3</v>
      </c>
    </row>
    <row r="991" spans="1:33" x14ac:dyDescent="0.25">
      <c r="A991" s="11" t="s">
        <v>39</v>
      </c>
      <c r="B991" s="12">
        <v>935529</v>
      </c>
      <c r="C991" s="11">
        <v>2.4</v>
      </c>
      <c r="D991" s="27">
        <v>2.2999999999999998</v>
      </c>
      <c r="E991" s="27">
        <v>2.5</v>
      </c>
      <c r="F991" s="11">
        <v>2002</v>
      </c>
      <c r="G991" s="11" t="s">
        <v>7</v>
      </c>
      <c r="H991" s="14" t="str">
        <f>VLOOKUP(A991,'Data Key'!$A$1:$B$500,2,FALSE)</f>
        <v>Washington</v>
      </c>
      <c r="I991" s="14" t="str">
        <f t="shared" si="381"/>
        <v>WA-Washington</v>
      </c>
      <c r="J991" s="15">
        <f t="shared" si="382"/>
        <v>2245</v>
      </c>
      <c r="K991" s="15">
        <f t="shared" si="383"/>
        <v>933284</v>
      </c>
      <c r="L991" s="16">
        <f t="shared" si="375"/>
        <v>9.9146478192313942E-5</v>
      </c>
      <c r="M991" s="17">
        <f t="shared" si="384"/>
        <v>2.3005653426063999</v>
      </c>
      <c r="N991" s="17">
        <f t="shared" si="385"/>
        <v>2.4988582989910277</v>
      </c>
      <c r="O991" s="16">
        <f t="shared" si="386"/>
        <v>5.6534260640006551E-4</v>
      </c>
      <c r="P991" s="16">
        <f t="shared" si="387"/>
        <v>1.1417010089722623E-3</v>
      </c>
      <c r="Q991" s="16">
        <f t="shared" si="398"/>
        <v>2153</v>
      </c>
      <c r="R991" s="16">
        <f t="shared" si="399"/>
        <v>2338</v>
      </c>
      <c r="S991" s="17">
        <f t="shared" si="388"/>
        <v>2.3013717372737776</v>
      </c>
      <c r="T991" s="17">
        <f t="shared" si="389"/>
        <v>2.4991208182750082</v>
      </c>
      <c r="U991" s="16">
        <f t="shared" si="390"/>
        <v>1.3717372737778177E-3</v>
      </c>
      <c r="V991" s="16">
        <f t="shared" si="391"/>
        <v>8.7918172499179548E-4</v>
      </c>
      <c r="W991" s="16">
        <f t="shared" si="376"/>
        <v>2.4017550532022124E-3</v>
      </c>
      <c r="X991" s="16">
        <f t="shared" si="377"/>
        <v>9.9209415474063361E-5</v>
      </c>
      <c r="Y991" s="17">
        <f t="shared" si="392"/>
        <v>2.3025456377281488</v>
      </c>
      <c r="Z991" s="17">
        <f t="shared" si="393"/>
        <v>2.5009644686762758</v>
      </c>
      <c r="AA991" s="16">
        <f t="shared" si="394"/>
        <v>2.545637728148975E-3</v>
      </c>
      <c r="AB991" s="16">
        <f t="shared" si="395"/>
        <v>9.6446867627575372E-4</v>
      </c>
      <c r="AC991" s="16">
        <f t="shared" si="378"/>
        <v>185.52797575607281</v>
      </c>
      <c r="AD991" s="17">
        <f t="shared" si="379"/>
        <v>2.3031331943114388</v>
      </c>
      <c r="AE991" s="17">
        <f t="shared" si="380"/>
        <v>2.5014458216551998</v>
      </c>
      <c r="AF991" s="16">
        <f t="shared" si="396"/>
        <v>3.1331943114389915E-3</v>
      </c>
      <c r="AG991" s="16">
        <f t="shared" si="397"/>
        <v>1.4458216551997971E-3</v>
      </c>
    </row>
    <row r="992" spans="1:33" x14ac:dyDescent="0.25">
      <c r="A992" s="11" t="s">
        <v>16</v>
      </c>
      <c r="B992" s="12">
        <v>253894</v>
      </c>
      <c r="C992" s="11">
        <v>1.6</v>
      </c>
      <c r="D992" s="27">
        <v>1.4</v>
      </c>
      <c r="E992" s="27">
        <v>1.7</v>
      </c>
      <c r="F992" s="11">
        <v>2002</v>
      </c>
      <c r="G992" s="11" t="s">
        <v>7</v>
      </c>
      <c r="H992" s="14" t="str">
        <f>VLOOKUP(A992,'Data Key'!$A$1:$B$500,2,FALSE)</f>
        <v>West Virginia</v>
      </c>
      <c r="I992" s="14" t="str">
        <f t="shared" si="381"/>
        <v>WV-West Virginia</v>
      </c>
      <c r="J992" s="15">
        <f t="shared" si="382"/>
        <v>406</v>
      </c>
      <c r="K992" s="15">
        <f t="shared" si="383"/>
        <v>253488</v>
      </c>
      <c r="L992" s="16">
        <f t="shared" si="375"/>
        <v>1.5542152056467482E-4</v>
      </c>
      <c r="M992" s="17">
        <f t="shared" si="384"/>
        <v>1.4436710141151521</v>
      </c>
      <c r="N992" s="17">
        <f t="shared" si="385"/>
        <v>1.754514055244502</v>
      </c>
      <c r="O992" s="16">
        <f t="shared" si="386"/>
        <v>4.3671014115152174E-2</v>
      </c>
      <c r="P992" s="16">
        <f t="shared" si="387"/>
        <v>5.4514055244502035E-2</v>
      </c>
      <c r="Q992" s="16">
        <f t="shared" si="398"/>
        <v>367</v>
      </c>
      <c r="R992" s="16">
        <f t="shared" si="399"/>
        <v>446</v>
      </c>
      <c r="S992" s="17">
        <f t="shared" si="388"/>
        <v>1.4454851237130455</v>
      </c>
      <c r="T992" s="17">
        <f t="shared" si="389"/>
        <v>1.7566385972098593</v>
      </c>
      <c r="U992" s="16">
        <f t="shared" si="390"/>
        <v>4.5485123713045583E-2</v>
      </c>
      <c r="V992" s="16">
        <f t="shared" si="391"/>
        <v>5.6638597209859309E-2</v>
      </c>
      <c r="W992" s="16">
        <f t="shared" si="376"/>
        <v>1.6066333099429169E-3</v>
      </c>
      <c r="X992" s="16">
        <f t="shared" si="377"/>
        <v>1.5596817262448129E-4</v>
      </c>
      <c r="Y992" s="17">
        <f t="shared" si="392"/>
        <v>1.4506651373184356</v>
      </c>
      <c r="Z992" s="17">
        <f t="shared" si="393"/>
        <v>1.7626014825673983</v>
      </c>
      <c r="AA992" s="16">
        <f t="shared" si="394"/>
        <v>5.0665137318435693E-2</v>
      </c>
      <c r="AB992" s="16">
        <f t="shared" si="395"/>
        <v>6.2601482567398392E-2</v>
      </c>
      <c r="AC992" s="16">
        <f t="shared" si="378"/>
        <v>78.966142010031206</v>
      </c>
      <c r="AD992" s="17">
        <f t="shared" si="379"/>
        <v>1.4530948994506081</v>
      </c>
      <c r="AE992" s="17">
        <f t="shared" si="380"/>
        <v>1.7641103124069193</v>
      </c>
      <c r="AF992" s="16">
        <f t="shared" si="396"/>
        <v>5.3094899450608191E-2</v>
      </c>
      <c r="AG992" s="16">
        <f t="shared" si="397"/>
        <v>6.4110312406919334E-2</v>
      </c>
    </row>
    <row r="993" spans="1:33" x14ac:dyDescent="0.25">
      <c r="A993" s="11" t="s">
        <v>24</v>
      </c>
      <c r="B993" s="12">
        <v>797469</v>
      </c>
      <c r="C993" s="11">
        <v>3.2</v>
      </c>
      <c r="D993" s="27">
        <v>3.1</v>
      </c>
      <c r="E993" s="27">
        <v>3.4</v>
      </c>
      <c r="F993" s="11">
        <v>2002</v>
      </c>
      <c r="G993" s="11" t="s">
        <v>7</v>
      </c>
      <c r="H993" s="14" t="str">
        <f>VLOOKUP(A993,'Data Key'!$A$1:$B$500,2,FALSE)</f>
        <v>Wisconsin</v>
      </c>
      <c r="I993" s="14" t="str">
        <f t="shared" si="381"/>
        <v>WI-Wisconsin</v>
      </c>
      <c r="J993" s="15">
        <f t="shared" si="382"/>
        <v>2552</v>
      </c>
      <c r="K993" s="15">
        <f t="shared" si="383"/>
        <v>794917</v>
      </c>
      <c r="L993" s="16">
        <f t="shared" si="375"/>
        <v>1.2395915407912157E-4</v>
      </c>
      <c r="M993" s="17">
        <f t="shared" si="384"/>
        <v>3.076165239470972</v>
      </c>
      <c r="N993" s="17">
        <f t="shared" si="385"/>
        <v>3.3240835476292157</v>
      </c>
      <c r="O993" s="16">
        <f t="shared" si="386"/>
        <v>2.3834760529028109E-2</v>
      </c>
      <c r="P993" s="16">
        <f t="shared" si="387"/>
        <v>7.591645237078426E-2</v>
      </c>
      <c r="Q993" s="16">
        <f t="shared" si="398"/>
        <v>2454</v>
      </c>
      <c r="R993" s="16">
        <f t="shared" si="399"/>
        <v>2651</v>
      </c>
      <c r="S993" s="17">
        <f t="shared" si="388"/>
        <v>3.0772356041426061</v>
      </c>
      <c r="T993" s="17">
        <f t="shared" si="389"/>
        <v>3.3242671501964338</v>
      </c>
      <c r="U993" s="16">
        <f t="shared" si="390"/>
        <v>2.2764395857393982E-2</v>
      </c>
      <c r="V993" s="16">
        <f t="shared" si="391"/>
        <v>7.5732849803566094E-2</v>
      </c>
      <c r="W993" s="16">
        <f t="shared" si="376"/>
        <v>3.2025174985751844E-3</v>
      </c>
      <c r="X993" s="16">
        <f t="shared" si="377"/>
        <v>1.2402813646189244E-4</v>
      </c>
      <c r="Y993" s="17">
        <f t="shared" si="392"/>
        <v>3.078489362113292</v>
      </c>
      <c r="Z993" s="17">
        <f t="shared" si="393"/>
        <v>3.326545635037077</v>
      </c>
      <c r="AA993" s="16">
        <f t="shared" si="394"/>
        <v>2.1510637886708039E-2</v>
      </c>
      <c r="AB993" s="16">
        <f t="shared" si="395"/>
        <v>7.3454364962922902E-2</v>
      </c>
      <c r="AC993" s="16">
        <f t="shared" si="378"/>
        <v>197.72517862545715</v>
      </c>
      <c r="AD993" s="17">
        <f t="shared" si="379"/>
        <v>3.079174628198817</v>
      </c>
      <c r="AE993" s="17">
        <f t="shared" si="380"/>
        <v>3.327114330149993</v>
      </c>
      <c r="AF993" s="16">
        <f t="shared" si="396"/>
        <v>2.0825371801183046E-2</v>
      </c>
      <c r="AG993" s="16">
        <f t="shared" si="397"/>
        <v>7.2885669850006884E-2</v>
      </c>
    </row>
    <row r="994" spans="1:33" x14ac:dyDescent="0.25">
      <c r="A994" s="11" t="s">
        <v>40</v>
      </c>
      <c r="B994" s="12">
        <v>80295</v>
      </c>
      <c r="C994" s="11">
        <v>1.5</v>
      </c>
      <c r="D994" s="27">
        <v>1.3</v>
      </c>
      <c r="E994" s="27">
        <v>1.8</v>
      </c>
      <c r="F994" s="11">
        <v>2002</v>
      </c>
      <c r="G994" s="11" t="s">
        <v>7</v>
      </c>
      <c r="H994" s="14" t="str">
        <f>VLOOKUP(A994,'Data Key'!$A$1:$B$500,2,FALSE)</f>
        <v>Wyoming</v>
      </c>
      <c r="I994" s="14" t="str">
        <f t="shared" si="381"/>
        <v>WY-Wyoming</v>
      </c>
      <c r="J994" s="15">
        <f t="shared" si="382"/>
        <v>120</v>
      </c>
      <c r="K994" s="15">
        <f t="shared" si="383"/>
        <v>80175</v>
      </c>
      <c r="L994" s="16">
        <f t="shared" si="375"/>
        <v>2.6719322671789455E-4</v>
      </c>
      <c r="M994" s="17">
        <f t="shared" si="384"/>
        <v>1.2272958448307698</v>
      </c>
      <c r="N994" s="17">
        <f t="shared" si="385"/>
        <v>1.7616822982665588</v>
      </c>
      <c r="O994" s="16">
        <f t="shared" si="386"/>
        <v>7.2704155169230233E-2</v>
      </c>
      <c r="P994" s="16">
        <f t="shared" si="387"/>
        <v>3.8317701733441289E-2</v>
      </c>
      <c r="Q994" s="16">
        <f t="shared" si="398"/>
        <v>99</v>
      </c>
      <c r="R994" s="16">
        <f t="shared" si="399"/>
        <v>142</v>
      </c>
      <c r="S994" s="17">
        <f t="shared" si="388"/>
        <v>1.2329534840276481</v>
      </c>
      <c r="T994" s="17">
        <f t="shared" si="389"/>
        <v>1.7684787346659194</v>
      </c>
      <c r="U994" s="16">
        <f t="shared" si="390"/>
        <v>6.7046515972351894E-2</v>
      </c>
      <c r="V994" s="16">
        <f t="shared" si="391"/>
        <v>3.1521265334080617E-2</v>
      </c>
      <c r="W994" s="16">
        <f t="shared" si="376"/>
        <v>1.5183373408054852E-3</v>
      </c>
      <c r="X994" s="16">
        <f t="shared" si="377"/>
        <v>2.7036076499715577E-4</v>
      </c>
      <c r="Y994" s="17">
        <f t="shared" si="392"/>
        <v>1.2479765758083294</v>
      </c>
      <c r="Z994" s="17">
        <f t="shared" si="393"/>
        <v>1.788698105802641</v>
      </c>
      <c r="AA994" s="16">
        <f t="shared" si="394"/>
        <v>5.2023424191670609E-2</v>
      </c>
      <c r="AB994" s="16">
        <f t="shared" si="395"/>
        <v>1.1301894197359053E-2</v>
      </c>
      <c r="AC994" s="16">
        <f t="shared" si="378"/>
        <v>42.991177579188587</v>
      </c>
      <c r="AD994" s="17">
        <f t="shared" si="379"/>
        <v>1.2568691999436852</v>
      </c>
      <c r="AE994" s="17">
        <f t="shared" si="380"/>
        <v>1.7922589614664035</v>
      </c>
      <c r="AF994" s="16">
        <f t="shared" si="396"/>
        <v>4.3130800056314866E-2</v>
      </c>
      <c r="AG994" s="16">
        <f t="shared" si="397"/>
        <v>7.7410385335965337E-3</v>
      </c>
    </row>
    <row r="995" spans="1:33" x14ac:dyDescent="0.25">
      <c r="A995" s="11" t="s">
        <v>17</v>
      </c>
      <c r="B995" s="12">
        <v>672827</v>
      </c>
      <c r="C995" s="11">
        <v>1.8</v>
      </c>
      <c r="D995" s="27">
        <v>1.7</v>
      </c>
      <c r="E995" s="27">
        <v>2</v>
      </c>
      <c r="F995" s="11">
        <v>2003</v>
      </c>
      <c r="G995" s="11" t="s">
        <v>7</v>
      </c>
      <c r="H995" s="14" t="str">
        <f>VLOOKUP(A995,'Data Key'!$A$1:$B$500,2,FALSE)</f>
        <v>Alabama</v>
      </c>
      <c r="I995" s="14" t="str">
        <f t="shared" si="381"/>
        <v>AL-Alabama</v>
      </c>
      <c r="J995" s="15">
        <f t="shared" si="382"/>
        <v>1211</v>
      </c>
      <c r="K995" s="15">
        <f t="shared" si="383"/>
        <v>671616</v>
      </c>
      <c r="L995" s="16">
        <f t="shared" si="375"/>
        <v>1.0128043616716461E-4</v>
      </c>
      <c r="M995" s="17">
        <f t="shared" si="384"/>
        <v>1.6985878806512744</v>
      </c>
      <c r="N995" s="17">
        <f t="shared" si="385"/>
        <v>1.9011487529856039</v>
      </c>
      <c r="O995" s="16">
        <f t="shared" si="386"/>
        <v>1.4121193487255379E-3</v>
      </c>
      <c r="P995" s="16">
        <f t="shared" si="387"/>
        <v>9.8851247014396071E-2</v>
      </c>
      <c r="Q995" s="16">
        <f t="shared" si="398"/>
        <v>1143</v>
      </c>
      <c r="R995" s="16">
        <f t="shared" si="399"/>
        <v>1280</v>
      </c>
      <c r="S995" s="17">
        <f t="shared" si="388"/>
        <v>1.6988022181036135</v>
      </c>
      <c r="T995" s="17">
        <f t="shared" si="389"/>
        <v>1.9024206816908358</v>
      </c>
      <c r="U995" s="16">
        <f t="shared" si="390"/>
        <v>1.1977818963864184E-3</v>
      </c>
      <c r="V995" s="16">
        <f t="shared" si="391"/>
        <v>9.757931830916422E-2</v>
      </c>
      <c r="W995" s="16">
        <f t="shared" si="376"/>
        <v>1.802712739476259E-3</v>
      </c>
      <c r="X995" s="16">
        <f t="shared" si="377"/>
        <v>1.013999026969929E-4</v>
      </c>
      <c r="Y995" s="17">
        <f t="shared" si="392"/>
        <v>1.701312836779266</v>
      </c>
      <c r="Z995" s="17">
        <f t="shared" si="393"/>
        <v>1.9041126421732519</v>
      </c>
      <c r="AA995" s="16">
        <f t="shared" si="394"/>
        <v>1.31283677926608E-3</v>
      </c>
      <c r="AB995" s="16">
        <f t="shared" si="395"/>
        <v>9.5887357826748065E-2</v>
      </c>
      <c r="AC995" s="16">
        <f t="shared" si="378"/>
        <v>136.31447490658292</v>
      </c>
      <c r="AD995" s="17">
        <f t="shared" si="379"/>
        <v>1.7021566512526598</v>
      </c>
      <c r="AE995" s="17">
        <f t="shared" si="380"/>
        <v>1.9047550853717441</v>
      </c>
      <c r="AF995" s="16">
        <f t="shared" si="396"/>
        <v>2.1566512526598469E-3</v>
      </c>
      <c r="AG995" s="16">
        <f t="shared" si="397"/>
        <v>9.5244914628255906E-2</v>
      </c>
    </row>
    <row r="996" spans="1:33" x14ac:dyDescent="0.25">
      <c r="A996" s="11" t="s">
        <v>41</v>
      </c>
      <c r="B996" s="12">
        <v>122575</v>
      </c>
      <c r="C996" s="11">
        <v>2.2999999999999998</v>
      </c>
      <c r="D996" s="27">
        <v>2</v>
      </c>
      <c r="E996" s="27">
        <v>2.6</v>
      </c>
      <c r="F996" s="11">
        <v>2003</v>
      </c>
      <c r="G996" s="11" t="s">
        <v>7</v>
      </c>
      <c r="H996" s="14" t="str">
        <f>VLOOKUP(A996,'Data Key'!$A$1:$B$500,2,FALSE)</f>
        <v>Alaska</v>
      </c>
      <c r="I996" s="14" t="str">
        <f t="shared" si="381"/>
        <v>AK-Alaska</v>
      </c>
      <c r="J996" s="15">
        <f t="shared" si="382"/>
        <v>282</v>
      </c>
      <c r="K996" s="15">
        <f t="shared" si="383"/>
        <v>122293</v>
      </c>
      <c r="L996" s="16">
        <f t="shared" si="375"/>
        <v>2.6820729849503692E-4</v>
      </c>
      <c r="M996" s="17">
        <f t="shared" si="384"/>
        <v>2.0324249674645798</v>
      </c>
      <c r="N996" s="17">
        <f t="shared" si="385"/>
        <v>2.5688395644546533</v>
      </c>
      <c r="O996" s="16">
        <f t="shared" si="386"/>
        <v>3.242496746457979E-2</v>
      </c>
      <c r="P996" s="16">
        <f t="shared" si="387"/>
        <v>3.1160435545346754E-2</v>
      </c>
      <c r="Q996" s="16">
        <f t="shared" si="398"/>
        <v>250</v>
      </c>
      <c r="R996" s="16">
        <f t="shared" si="399"/>
        <v>315</v>
      </c>
      <c r="S996" s="17">
        <f t="shared" si="388"/>
        <v>2.0395676116663268</v>
      </c>
      <c r="T996" s="17">
        <f t="shared" si="389"/>
        <v>2.5698551906995717</v>
      </c>
      <c r="U996" s="16">
        <f t="shared" si="390"/>
        <v>3.956761166632683E-2</v>
      </c>
      <c r="V996" s="16">
        <f t="shared" si="391"/>
        <v>3.0144809300428399E-2</v>
      </c>
      <c r="W996" s="16">
        <f t="shared" si="376"/>
        <v>2.3162295060989609E-3</v>
      </c>
      <c r="X996" s="16">
        <f t="shared" si="377"/>
        <v>2.6956019632327943E-4</v>
      </c>
      <c r="Y996" s="17">
        <f t="shared" si="392"/>
        <v>2.0466693097756812</v>
      </c>
      <c r="Z996" s="17">
        <f t="shared" si="393"/>
        <v>2.5857897024222405</v>
      </c>
      <c r="AA996" s="16">
        <f t="shared" si="394"/>
        <v>4.6669309775681178E-2</v>
      </c>
      <c r="AB996" s="16">
        <f t="shared" si="395"/>
        <v>1.4210297577759601E-2</v>
      </c>
      <c r="AC996" s="16">
        <f t="shared" si="378"/>
        <v>65.805058599563395</v>
      </c>
      <c r="AD996" s="17">
        <f t="shared" si="379"/>
        <v>2.0518891932508656</v>
      </c>
      <c r="AE996" s="17">
        <f t="shared" si="380"/>
        <v>2.5887278337243118</v>
      </c>
      <c r="AF996" s="16">
        <f t="shared" si="396"/>
        <v>5.1889193250865606E-2</v>
      </c>
      <c r="AG996" s="16">
        <f t="shared" si="397"/>
        <v>1.1272166275688278E-2</v>
      </c>
    </row>
    <row r="997" spans="1:33" x14ac:dyDescent="0.25">
      <c r="A997" s="11" t="s">
        <v>11</v>
      </c>
      <c r="B997" s="12">
        <v>920714</v>
      </c>
      <c r="C997" s="11">
        <v>2.2000000000000002</v>
      </c>
      <c r="D997" s="27">
        <v>2.1</v>
      </c>
      <c r="E997" s="27">
        <v>2.2999999999999998</v>
      </c>
      <c r="F997" s="11">
        <v>2003</v>
      </c>
      <c r="G997" s="11" t="s">
        <v>7</v>
      </c>
      <c r="H997" s="14" t="str">
        <f>VLOOKUP(A997,'Data Key'!$A$1:$B$500,2,FALSE)</f>
        <v>Arizona</v>
      </c>
      <c r="I997" s="14" t="str">
        <f t="shared" si="381"/>
        <v>AZ-Arizona</v>
      </c>
      <c r="J997" s="15">
        <f t="shared" si="382"/>
        <v>2026</v>
      </c>
      <c r="K997" s="15">
        <f t="shared" si="383"/>
        <v>918688</v>
      </c>
      <c r="L997" s="16">
        <f t="shared" si="375"/>
        <v>9.5711630112737438E-5</v>
      </c>
      <c r="M997" s="17">
        <f t="shared" si="384"/>
        <v>2.1047545298457293</v>
      </c>
      <c r="N997" s="17">
        <f t="shared" si="385"/>
        <v>2.2961777900712046</v>
      </c>
      <c r="O997" s="16">
        <f t="shared" si="386"/>
        <v>4.7545298457292162E-3</v>
      </c>
      <c r="P997" s="16">
        <f t="shared" si="387"/>
        <v>3.8222099287952283E-3</v>
      </c>
      <c r="Q997" s="16">
        <f t="shared" si="398"/>
        <v>1938</v>
      </c>
      <c r="R997" s="16">
        <f t="shared" si="399"/>
        <v>2114</v>
      </c>
      <c r="S997" s="17">
        <f t="shared" si="388"/>
        <v>2.1048881628822849</v>
      </c>
      <c r="T997" s="17">
        <f t="shared" si="389"/>
        <v>2.296044157034649</v>
      </c>
      <c r="U997" s="16">
        <f t="shared" si="390"/>
        <v>4.8881628822847745E-3</v>
      </c>
      <c r="V997" s="16">
        <f t="shared" si="391"/>
        <v>3.9558429653507865E-3</v>
      </c>
      <c r="W997" s="16">
        <f t="shared" si="376"/>
        <v>2.2025431007150157E-3</v>
      </c>
      <c r="X997" s="16">
        <f t="shared" si="377"/>
        <v>9.5779010815661957E-5</v>
      </c>
      <c r="Y997" s="17">
        <f t="shared" si="392"/>
        <v>2.1067640898993538</v>
      </c>
      <c r="Z997" s="17">
        <f t="shared" si="393"/>
        <v>2.2983221115306778</v>
      </c>
      <c r="AA997" s="16">
        <f t="shared" si="394"/>
        <v>6.7640898993537313E-3</v>
      </c>
      <c r="AB997" s="16">
        <f t="shared" si="395"/>
        <v>1.6778884693220419E-3</v>
      </c>
      <c r="AC997" s="16">
        <f t="shared" si="378"/>
        <v>176.2662385876267</v>
      </c>
      <c r="AD997" s="17">
        <f t="shared" si="379"/>
        <v>2.1073639748766761</v>
      </c>
      <c r="AE997" s="17">
        <f t="shared" si="380"/>
        <v>2.2988083356249631</v>
      </c>
      <c r="AF997" s="16">
        <f t="shared" si="396"/>
        <v>7.3639748766760604E-3</v>
      </c>
      <c r="AG997" s="16">
        <f t="shared" si="397"/>
        <v>1.1916643750367051E-3</v>
      </c>
    </row>
    <row r="998" spans="1:33" x14ac:dyDescent="0.25">
      <c r="A998" s="11" t="s">
        <v>18</v>
      </c>
      <c r="B998" s="12">
        <v>414546</v>
      </c>
      <c r="C998" s="11">
        <v>2.4</v>
      </c>
      <c r="D998" s="27">
        <v>2.2999999999999998</v>
      </c>
      <c r="E998" s="27">
        <v>2.6</v>
      </c>
      <c r="F998" s="11">
        <v>2003</v>
      </c>
      <c r="G998" s="11" t="s">
        <v>7</v>
      </c>
      <c r="H998" s="14" t="str">
        <f>VLOOKUP(A998,'Data Key'!$A$1:$B$500,2,FALSE)</f>
        <v>Arkansas</v>
      </c>
      <c r="I998" s="14" t="str">
        <f t="shared" si="381"/>
        <v>AR-Arkansas</v>
      </c>
      <c r="J998" s="15">
        <f t="shared" si="382"/>
        <v>995</v>
      </c>
      <c r="K998" s="15">
        <f t="shared" si="383"/>
        <v>413551</v>
      </c>
      <c r="L998" s="16">
        <f t="shared" si="375"/>
        <v>1.4895842635536023E-4</v>
      </c>
      <c r="M998" s="17">
        <f t="shared" si="384"/>
        <v>2.2512577137111225</v>
      </c>
      <c r="N998" s="17">
        <f t="shared" si="385"/>
        <v>2.5491745664218426</v>
      </c>
      <c r="O998" s="16">
        <f t="shared" si="386"/>
        <v>4.8742286288877334E-2</v>
      </c>
      <c r="P998" s="16">
        <f t="shared" si="387"/>
        <v>5.0825433578157497E-2</v>
      </c>
      <c r="Q998" s="16">
        <f t="shared" si="398"/>
        <v>934</v>
      </c>
      <c r="R998" s="16">
        <f t="shared" si="399"/>
        <v>1057</v>
      </c>
      <c r="S998" s="17">
        <f t="shared" si="388"/>
        <v>2.2530672108764769</v>
      </c>
      <c r="T998" s="17">
        <f t="shared" si="389"/>
        <v>2.5497773467841927</v>
      </c>
      <c r="U998" s="16">
        <f t="shared" si="390"/>
        <v>4.6932789123522944E-2</v>
      </c>
      <c r="V998" s="16">
        <f t="shared" si="391"/>
        <v>5.0222653215807433E-2</v>
      </c>
      <c r="W998" s="16">
        <f t="shared" si="376"/>
        <v>2.4048271877324459E-3</v>
      </c>
      <c r="X998" s="16">
        <f t="shared" si="377"/>
        <v>1.4917168585357518E-4</v>
      </c>
      <c r="Y998" s="17">
        <f t="shared" si="392"/>
        <v>2.2556555018788704</v>
      </c>
      <c r="Z998" s="17">
        <f t="shared" si="393"/>
        <v>2.5539988735860213</v>
      </c>
      <c r="AA998" s="16">
        <f t="shared" si="394"/>
        <v>4.4344498121129394E-2</v>
      </c>
      <c r="AB998" s="16">
        <f t="shared" si="395"/>
        <v>4.6001126413978799E-2</v>
      </c>
      <c r="AC998" s="16">
        <f t="shared" si="378"/>
        <v>123.52902471657998</v>
      </c>
      <c r="AD998" s="17">
        <f t="shared" si="379"/>
        <v>2.2570415508046948</v>
      </c>
      <c r="AE998" s="17">
        <f t="shared" si="380"/>
        <v>2.5550250798343415</v>
      </c>
      <c r="AF998" s="16">
        <f t="shared" si="396"/>
        <v>4.2958449195305004E-2</v>
      </c>
      <c r="AG998" s="16">
        <f t="shared" si="397"/>
        <v>4.4974920165658627E-2</v>
      </c>
    </row>
    <row r="999" spans="1:33" x14ac:dyDescent="0.25">
      <c r="A999" s="11" t="s">
        <v>42</v>
      </c>
      <c r="B999" s="12">
        <v>5784387</v>
      </c>
      <c r="C999" s="11">
        <v>3.1</v>
      </c>
      <c r="D999" s="27">
        <v>3.1</v>
      </c>
      <c r="E999" s="27">
        <v>3.2</v>
      </c>
      <c r="F999" s="11">
        <v>2003</v>
      </c>
      <c r="G999" s="11" t="s">
        <v>7</v>
      </c>
      <c r="H999" s="14" t="str">
        <f>VLOOKUP(A999,'Data Key'!$A$1:$B$500,2,FALSE)</f>
        <v>California</v>
      </c>
      <c r="I999" s="14" t="str">
        <f t="shared" si="381"/>
        <v>CA-California</v>
      </c>
      <c r="J999" s="15">
        <f t="shared" si="382"/>
        <v>17932</v>
      </c>
      <c r="K999" s="15">
        <f t="shared" si="383"/>
        <v>5766455</v>
      </c>
      <c r="L999" s="16">
        <f t="shared" si="375"/>
        <v>4.5303410514852319E-5</v>
      </c>
      <c r="M999" s="17">
        <f t="shared" si="384"/>
        <v>3.054765793015271</v>
      </c>
      <c r="N999" s="17">
        <f t="shared" si="385"/>
        <v>3.1453726140449754</v>
      </c>
      <c r="O999" s="16">
        <f t="shared" si="386"/>
        <v>4.5234206984729131E-2</v>
      </c>
      <c r="P999" s="16">
        <f t="shared" si="387"/>
        <v>5.462738595502481E-2</v>
      </c>
      <c r="Q999" s="16">
        <f t="shared" si="398"/>
        <v>17670</v>
      </c>
      <c r="R999" s="16">
        <f t="shared" si="399"/>
        <v>18194</v>
      </c>
      <c r="S999" s="17">
        <f t="shared" si="388"/>
        <v>3.0547748620553916</v>
      </c>
      <c r="T999" s="17">
        <f t="shared" si="389"/>
        <v>3.1453635450048552</v>
      </c>
      <c r="U999" s="16">
        <f t="shared" si="390"/>
        <v>4.5225137944608473E-2</v>
      </c>
      <c r="V999" s="16">
        <f t="shared" si="391"/>
        <v>5.4636454995145023E-2</v>
      </c>
      <c r="W999" s="16">
        <f t="shared" si="376"/>
        <v>3.1003991986280478E-3</v>
      </c>
      <c r="X999" s="16">
        <f t="shared" si="377"/>
        <v>4.5307000908691137E-5</v>
      </c>
      <c r="Y999" s="17">
        <f t="shared" si="392"/>
        <v>3.0550921977193566</v>
      </c>
      <c r="Z999" s="17">
        <f t="shared" si="393"/>
        <v>3.1457061995367388</v>
      </c>
      <c r="AA999" s="16">
        <f t="shared" si="394"/>
        <v>4.4907802280643505E-2</v>
      </c>
      <c r="AB999" s="16">
        <f t="shared" si="395"/>
        <v>5.4293800463261377E-2</v>
      </c>
      <c r="AC999" s="16">
        <f t="shared" si="378"/>
        <v>524.11171161729783</v>
      </c>
      <c r="AD999" s="17">
        <f t="shared" si="379"/>
        <v>3.0551816704600023</v>
      </c>
      <c r="AE999" s="17">
        <f t="shared" si="380"/>
        <v>3.145789605847217</v>
      </c>
      <c r="AF999" s="16">
        <f t="shared" si="396"/>
        <v>4.4818329539997759E-2</v>
      </c>
      <c r="AG999" s="16">
        <f t="shared" si="397"/>
        <v>5.421039415278317E-2</v>
      </c>
    </row>
    <row r="1000" spans="1:33" x14ac:dyDescent="0.25">
      <c r="A1000" s="11" t="s">
        <v>19</v>
      </c>
      <c r="B1000" s="12">
        <v>681787</v>
      </c>
      <c r="C1000" s="11">
        <v>1.2</v>
      </c>
      <c r="D1000" s="27">
        <v>1.1000000000000001</v>
      </c>
      <c r="E1000" s="27">
        <v>1.3</v>
      </c>
      <c r="F1000" s="11">
        <v>2003</v>
      </c>
      <c r="G1000" s="11" t="s">
        <v>7</v>
      </c>
      <c r="H1000" s="14" t="str">
        <f>VLOOKUP(A1000,'Data Key'!$A$1:$B$500,2,FALSE)</f>
        <v>Colorado</v>
      </c>
      <c r="I1000" s="14" t="str">
        <f t="shared" si="381"/>
        <v>CO-Colorado</v>
      </c>
      <c r="J1000" s="15">
        <f t="shared" si="382"/>
        <v>818</v>
      </c>
      <c r="K1000" s="15">
        <f t="shared" si="383"/>
        <v>680969</v>
      </c>
      <c r="L1000" s="16">
        <f t="shared" si="375"/>
        <v>8.2170388383140719E-5</v>
      </c>
      <c r="M1000" s="17">
        <f t="shared" si="384"/>
        <v>1.1176178152640395</v>
      </c>
      <c r="N1000" s="17">
        <f t="shared" si="385"/>
        <v>1.2819585920303207</v>
      </c>
      <c r="O1000" s="16">
        <f t="shared" si="386"/>
        <v>1.7617815264039383E-2</v>
      </c>
      <c r="P1000" s="16">
        <f t="shared" si="387"/>
        <v>1.8041407969679346E-2</v>
      </c>
      <c r="Q1000" s="16">
        <f t="shared" si="398"/>
        <v>763</v>
      </c>
      <c r="R1000" s="16">
        <f t="shared" si="399"/>
        <v>875</v>
      </c>
      <c r="S1000" s="17">
        <f t="shared" si="388"/>
        <v>1.1191178476562329</v>
      </c>
      <c r="T1000" s="17">
        <f t="shared" si="389"/>
        <v>1.2833920271287074</v>
      </c>
      <c r="U1000" s="16">
        <f t="shared" si="390"/>
        <v>1.9117847656232811E-2</v>
      </c>
      <c r="V1000" s="16">
        <f t="shared" si="391"/>
        <v>1.6607972871292676E-2</v>
      </c>
      <c r="W1000" s="16">
        <f t="shared" si="376"/>
        <v>1.2025986263704735E-3</v>
      </c>
      <c r="X1000" s="16">
        <f t="shared" si="377"/>
        <v>8.2314214921215819E-5</v>
      </c>
      <c r="Y1000" s="17">
        <f t="shared" si="392"/>
        <v>1.1202844114492578</v>
      </c>
      <c r="Z1000" s="17">
        <f t="shared" si="393"/>
        <v>1.2849128412916893</v>
      </c>
      <c r="AA1000" s="16">
        <f t="shared" si="394"/>
        <v>2.0284411449257744E-2</v>
      </c>
      <c r="AB1000" s="16">
        <f t="shared" si="395"/>
        <v>1.5087158708310788E-2</v>
      </c>
      <c r="AC1000" s="16">
        <f t="shared" si="378"/>
        <v>112.0770500051764</v>
      </c>
      <c r="AD1000" s="17">
        <f t="shared" si="379"/>
        <v>1.1211388565622533</v>
      </c>
      <c r="AE1000" s="17">
        <f t="shared" si="380"/>
        <v>1.2855251216598693</v>
      </c>
      <c r="AF1000" s="16">
        <f t="shared" si="396"/>
        <v>2.1138856562253228E-2</v>
      </c>
      <c r="AG1000" s="16">
        <f t="shared" si="397"/>
        <v>1.4474878340130726E-2</v>
      </c>
    </row>
    <row r="1001" spans="1:33" x14ac:dyDescent="0.25">
      <c r="A1001" s="11" t="s">
        <v>31</v>
      </c>
      <c r="B1001" s="12">
        <v>523070</v>
      </c>
      <c r="C1001" s="11">
        <v>3.7</v>
      </c>
      <c r="D1001" s="27">
        <v>3.5</v>
      </c>
      <c r="E1001" s="27">
        <v>3.8</v>
      </c>
      <c r="F1001" s="11">
        <v>2003</v>
      </c>
      <c r="G1001" s="11" t="s">
        <v>7</v>
      </c>
      <c r="H1001" s="14" t="str">
        <f>VLOOKUP(A1001,'Data Key'!$A$1:$B$500,2,FALSE)</f>
        <v>Connecticut</v>
      </c>
      <c r="I1001" s="14" t="str">
        <f t="shared" si="381"/>
        <v>CT-Connecticut</v>
      </c>
      <c r="J1001" s="15">
        <f t="shared" si="382"/>
        <v>1935</v>
      </c>
      <c r="K1001" s="15">
        <f t="shared" si="383"/>
        <v>521135</v>
      </c>
      <c r="L1001" s="16">
        <f t="shared" si="375"/>
        <v>1.6452199915139044E-4</v>
      </c>
      <c r="M1001" s="17">
        <f t="shared" si="384"/>
        <v>3.5347916682353837</v>
      </c>
      <c r="N1001" s="17">
        <f t="shared" si="385"/>
        <v>3.863835666538165</v>
      </c>
      <c r="O1001" s="16">
        <f t="shared" si="386"/>
        <v>3.479166823538371E-2</v>
      </c>
      <c r="P1001" s="16">
        <f t="shared" si="387"/>
        <v>6.3835666538165192E-2</v>
      </c>
      <c r="Q1001" s="16">
        <f t="shared" si="398"/>
        <v>1850</v>
      </c>
      <c r="R1001" s="16">
        <f t="shared" si="399"/>
        <v>2022</v>
      </c>
      <c r="S1001" s="17">
        <f t="shared" si="388"/>
        <v>3.5368115166230143</v>
      </c>
      <c r="T1001" s="17">
        <f t="shared" si="389"/>
        <v>3.8656393981685051</v>
      </c>
      <c r="U1001" s="16">
        <f t="shared" si="390"/>
        <v>3.6811516623014295E-2</v>
      </c>
      <c r="V1001" s="16">
        <f t="shared" si="391"/>
        <v>6.5639398168505281E-2</v>
      </c>
      <c r="W1001" s="16">
        <f t="shared" si="376"/>
        <v>3.7029585039244067E-3</v>
      </c>
      <c r="X1001" s="16">
        <f t="shared" si="377"/>
        <v>1.6464247212784883E-4</v>
      </c>
      <c r="Y1001" s="17">
        <f t="shared" si="392"/>
        <v>3.5383160317965578</v>
      </c>
      <c r="Z1001" s="17">
        <f t="shared" si="393"/>
        <v>3.8676009760522558</v>
      </c>
      <c r="AA1001" s="16">
        <f t="shared" si="394"/>
        <v>3.8316031796557848E-2</v>
      </c>
      <c r="AB1001" s="16">
        <f t="shared" si="395"/>
        <v>6.7600976052256012E-2</v>
      </c>
      <c r="AC1001" s="16">
        <f t="shared" si="378"/>
        <v>172.13375817964516</v>
      </c>
      <c r="AD1001" s="17">
        <f t="shared" si="379"/>
        <v>3.5393738007567208</v>
      </c>
      <c r="AE1001" s="17">
        <f t="shared" si="380"/>
        <v>3.8684549830608761</v>
      </c>
      <c r="AF1001" s="16">
        <f t="shared" si="396"/>
        <v>3.9373800756720811E-2</v>
      </c>
      <c r="AG1001" s="16">
        <f t="shared" si="397"/>
        <v>6.8454983060876273E-2</v>
      </c>
    </row>
    <row r="1002" spans="1:33" x14ac:dyDescent="0.25">
      <c r="A1002" s="11" t="s">
        <v>43</v>
      </c>
      <c r="B1002" s="12">
        <v>109122</v>
      </c>
      <c r="C1002" s="11">
        <v>3.1</v>
      </c>
      <c r="D1002" s="27">
        <v>2.8</v>
      </c>
      <c r="E1002" s="27">
        <v>3.5</v>
      </c>
      <c r="F1002" s="11">
        <v>2003</v>
      </c>
      <c r="G1002" s="11" t="s">
        <v>7</v>
      </c>
      <c r="H1002" s="14" t="str">
        <f>VLOOKUP(A1002,'Data Key'!$A$1:$B$500,2,FALSE)</f>
        <v>Delaware</v>
      </c>
      <c r="I1002" s="14" t="str">
        <f t="shared" si="381"/>
        <v>DE-Delaware</v>
      </c>
      <c r="J1002" s="15">
        <f t="shared" si="382"/>
        <v>338</v>
      </c>
      <c r="K1002" s="15">
        <f t="shared" si="383"/>
        <v>108784</v>
      </c>
      <c r="L1002" s="16">
        <f t="shared" si="375"/>
        <v>3.2970116163983997E-4</v>
      </c>
      <c r="M1002" s="17">
        <f t="shared" si="384"/>
        <v>2.7677493982839154</v>
      </c>
      <c r="N1002" s="17">
        <f t="shared" si="385"/>
        <v>3.4271517215635949</v>
      </c>
      <c r="O1002" s="16">
        <f t="shared" si="386"/>
        <v>3.2250601716084404E-2</v>
      </c>
      <c r="P1002" s="16">
        <f t="shared" si="387"/>
        <v>7.2848278436405067E-2</v>
      </c>
      <c r="Q1002" s="16">
        <f t="shared" si="398"/>
        <v>303</v>
      </c>
      <c r="R1002" s="16">
        <f t="shared" si="399"/>
        <v>375</v>
      </c>
      <c r="S1002" s="17">
        <f t="shared" si="388"/>
        <v>2.7767086380381589</v>
      </c>
      <c r="T1002" s="17">
        <f t="shared" si="389"/>
        <v>3.436520591631385</v>
      </c>
      <c r="U1002" s="16">
        <f t="shared" si="390"/>
        <v>2.3291361961840895E-2</v>
      </c>
      <c r="V1002" s="16">
        <f t="shared" si="391"/>
        <v>6.3479408368614987E-2</v>
      </c>
      <c r="W1002" s="16">
        <f t="shared" si="376"/>
        <v>3.1149425733282272E-3</v>
      </c>
      <c r="X1002" s="16">
        <f t="shared" si="377"/>
        <v>3.3108444346511645E-4</v>
      </c>
      <c r="Y1002" s="17">
        <f t="shared" si="392"/>
        <v>2.7838581298631109</v>
      </c>
      <c r="Z1002" s="17">
        <f t="shared" si="393"/>
        <v>3.4460270167933436</v>
      </c>
      <c r="AA1002" s="16">
        <f t="shared" si="394"/>
        <v>1.6141870136888947E-2</v>
      </c>
      <c r="AB1002" s="16">
        <f t="shared" si="395"/>
        <v>5.3972983206656444E-2</v>
      </c>
      <c r="AC1002" s="16">
        <f t="shared" si="378"/>
        <v>72.004768538035066</v>
      </c>
      <c r="AD1002" s="17">
        <f t="shared" si="379"/>
        <v>2.7896082272703819</v>
      </c>
      <c r="AE1002" s="17">
        <f t="shared" si="380"/>
        <v>3.4494406517031084</v>
      </c>
      <c r="AF1002" s="16">
        <f t="shared" si="396"/>
        <v>1.0391772729617887E-2</v>
      </c>
      <c r="AG1002" s="16">
        <f t="shared" si="397"/>
        <v>5.0559348296891571E-2</v>
      </c>
    </row>
    <row r="1003" spans="1:33" x14ac:dyDescent="0.25">
      <c r="A1003" s="11" t="s">
        <v>58</v>
      </c>
      <c r="B1003" s="12">
        <v>62534</v>
      </c>
      <c r="C1003" s="11">
        <v>3</v>
      </c>
      <c r="D1003" s="27">
        <v>2.6</v>
      </c>
      <c r="E1003" s="27">
        <v>3.4</v>
      </c>
      <c r="F1003" s="11">
        <v>2003</v>
      </c>
      <c r="G1003" s="11" t="s">
        <v>7</v>
      </c>
      <c r="H1003" s="14" t="str">
        <f>VLOOKUP(A1003,'Data Key'!$A$1:$B$500,2,FALSE)</f>
        <v>District of Columbia</v>
      </c>
      <c r="I1003" s="14" t="str">
        <f t="shared" si="381"/>
        <v>DC-District of Columbia</v>
      </c>
      <c r="J1003" s="15">
        <f t="shared" si="382"/>
        <v>188</v>
      </c>
      <c r="K1003" s="15">
        <f t="shared" si="383"/>
        <v>62346</v>
      </c>
      <c r="L1003" s="16">
        <f t="shared" si="375"/>
        <v>4.2909850289238685E-4</v>
      </c>
      <c r="M1003" s="17">
        <f t="shared" si="384"/>
        <v>2.5772660347991092</v>
      </c>
      <c r="N1003" s="17">
        <f t="shared" si="385"/>
        <v>3.4354630405838829</v>
      </c>
      <c r="O1003" s="16">
        <f t="shared" si="386"/>
        <v>2.2733965200890882E-2</v>
      </c>
      <c r="P1003" s="16">
        <f t="shared" si="387"/>
        <v>3.5463040583882943E-2</v>
      </c>
      <c r="Q1003" s="16">
        <f t="shared" si="398"/>
        <v>161</v>
      </c>
      <c r="R1003" s="16">
        <f t="shared" si="399"/>
        <v>215</v>
      </c>
      <c r="S1003" s="17">
        <f t="shared" si="388"/>
        <v>2.5745994179166534</v>
      </c>
      <c r="T1003" s="17">
        <f t="shared" si="389"/>
        <v>3.4381296574663383</v>
      </c>
      <c r="U1003" s="16">
        <f t="shared" si="390"/>
        <v>2.5400582083346723E-2</v>
      </c>
      <c r="V1003" s="16">
        <f t="shared" si="391"/>
        <v>3.812965746633834E-2</v>
      </c>
      <c r="W1003" s="16">
        <f t="shared" si="376"/>
        <v>3.0368929432174952E-3</v>
      </c>
      <c r="X1003" s="16">
        <f t="shared" si="377"/>
        <v>4.3233088480156066E-4</v>
      </c>
      <c r="Y1003" s="17">
        <f t="shared" si="392"/>
        <v>2.6045620584159348</v>
      </c>
      <c r="Z1003" s="17">
        <f t="shared" si="393"/>
        <v>3.4692238280190555</v>
      </c>
      <c r="AA1003" s="16">
        <f t="shared" si="394"/>
        <v>4.5620584159347111E-3</v>
      </c>
      <c r="AB1003" s="16">
        <f t="shared" si="395"/>
        <v>6.9223828019055578E-2</v>
      </c>
      <c r="AC1003" s="16">
        <f t="shared" si="378"/>
        <v>53.73278643839577</v>
      </c>
      <c r="AD1003" s="17">
        <f t="shared" si="379"/>
        <v>2.6152859193076701</v>
      </c>
      <c r="AE1003" s="17">
        <f t="shared" si="380"/>
        <v>3.4744902855756865</v>
      </c>
      <c r="AF1003" s="16">
        <f t="shared" si="396"/>
        <v>1.5285919307669982E-2</v>
      </c>
      <c r="AG1003" s="16">
        <f t="shared" si="397"/>
        <v>7.4490285575686599E-2</v>
      </c>
    </row>
    <row r="1004" spans="1:33" x14ac:dyDescent="0.25">
      <c r="A1004" s="11" t="s">
        <v>25</v>
      </c>
      <c r="B1004" s="12">
        <v>2346054</v>
      </c>
      <c r="C1004" s="11">
        <v>2.4</v>
      </c>
      <c r="D1004" s="27">
        <v>2.2999999999999998</v>
      </c>
      <c r="E1004" s="27">
        <v>2.4</v>
      </c>
      <c r="F1004" s="11">
        <v>2003</v>
      </c>
      <c r="G1004" s="11" t="s">
        <v>7</v>
      </c>
      <c r="H1004" s="14" t="str">
        <f>VLOOKUP(A1004,'Data Key'!$A$1:$B$500,2,FALSE)</f>
        <v>Florida</v>
      </c>
      <c r="I1004" s="14" t="str">
        <f t="shared" si="381"/>
        <v>FL-Florida</v>
      </c>
      <c r="J1004" s="15">
        <f t="shared" si="382"/>
        <v>5631</v>
      </c>
      <c r="K1004" s="15">
        <f t="shared" si="383"/>
        <v>2340423</v>
      </c>
      <c r="L1004" s="16">
        <f t="shared" si="375"/>
        <v>6.2615380936934363E-5</v>
      </c>
      <c r="M1004" s="17">
        <f t="shared" si="384"/>
        <v>2.3375851259567688</v>
      </c>
      <c r="N1004" s="17">
        <f t="shared" si="385"/>
        <v>2.4628158878306374</v>
      </c>
      <c r="O1004" s="16">
        <f t="shared" si="386"/>
        <v>3.7585125956768994E-2</v>
      </c>
      <c r="P1004" s="16">
        <f t="shared" si="387"/>
        <v>6.2815887830637518E-2</v>
      </c>
      <c r="Q1004" s="16">
        <f t="shared" si="398"/>
        <v>5484</v>
      </c>
      <c r="R1004" s="16">
        <f t="shared" si="399"/>
        <v>5778</v>
      </c>
      <c r="S1004" s="17">
        <f t="shared" si="388"/>
        <v>2.3375421026114487</v>
      </c>
      <c r="T1004" s="17">
        <f t="shared" si="389"/>
        <v>2.4628589111759576</v>
      </c>
      <c r="U1004" s="16">
        <f t="shared" si="390"/>
        <v>3.7542102611448858E-2</v>
      </c>
      <c r="V1004" s="16">
        <f t="shared" si="391"/>
        <v>6.2858911175957655E-2</v>
      </c>
      <c r="W1004" s="16">
        <f t="shared" si="376"/>
        <v>2.4010152818345247E-3</v>
      </c>
      <c r="X1004" s="16">
        <f t="shared" si="377"/>
        <v>6.2631230879316022E-5</v>
      </c>
      <c r="Y1004" s="17">
        <f t="shared" si="392"/>
        <v>2.3383840509552085</v>
      </c>
      <c r="Z1004" s="17">
        <f t="shared" si="393"/>
        <v>2.4636465127138409</v>
      </c>
      <c r="AA1004" s="16">
        <f t="shared" si="394"/>
        <v>3.8384050955208693E-2</v>
      </c>
      <c r="AB1004" s="16">
        <f t="shared" si="395"/>
        <v>6.364651271384103E-2</v>
      </c>
      <c r="AC1004" s="16">
        <f t="shared" si="378"/>
        <v>293.81023101958874</v>
      </c>
      <c r="AD1004" s="17">
        <f t="shared" si="379"/>
        <v>2.3386105478494681</v>
      </c>
      <c r="AE1004" s="17">
        <f t="shared" si="380"/>
        <v>2.4638462627698181</v>
      </c>
      <c r="AF1004" s="16">
        <f t="shared" si="396"/>
        <v>3.8610547849468269E-2</v>
      </c>
      <c r="AG1004" s="16">
        <f t="shared" si="397"/>
        <v>6.3846262769818196E-2</v>
      </c>
    </row>
    <row r="1005" spans="1:33" x14ac:dyDescent="0.25">
      <c r="A1005" s="11" t="s">
        <v>12</v>
      </c>
      <c r="B1005" s="12">
        <v>1367276</v>
      </c>
      <c r="C1005" s="11">
        <v>2.8</v>
      </c>
      <c r="D1005" s="27">
        <v>2.7</v>
      </c>
      <c r="E1005" s="27">
        <v>2.9</v>
      </c>
      <c r="F1005" s="11">
        <v>2003</v>
      </c>
      <c r="G1005" s="11" t="s">
        <v>7</v>
      </c>
      <c r="H1005" s="14" t="str">
        <f>VLOOKUP(A1005,'Data Key'!$A$1:$B$500,2,FALSE)</f>
        <v>Georgia</v>
      </c>
      <c r="I1005" s="14" t="str">
        <f t="shared" si="381"/>
        <v>GA-Georgia</v>
      </c>
      <c r="J1005" s="15">
        <f t="shared" si="382"/>
        <v>3828</v>
      </c>
      <c r="K1005" s="15">
        <f t="shared" si="383"/>
        <v>1363448</v>
      </c>
      <c r="L1005" s="16">
        <f t="shared" si="375"/>
        <v>8.8566413697254004E-5</v>
      </c>
      <c r="M1005" s="17">
        <f t="shared" si="384"/>
        <v>2.7111609273809187</v>
      </c>
      <c r="N1005" s="17">
        <f t="shared" si="385"/>
        <v>2.8882937547754266</v>
      </c>
      <c r="O1005" s="16">
        <f t="shared" si="386"/>
        <v>1.1160927380918562E-2</v>
      </c>
      <c r="P1005" s="16">
        <f t="shared" si="387"/>
        <v>1.1706245224573308E-2</v>
      </c>
      <c r="Q1005" s="16">
        <f t="shared" si="398"/>
        <v>3708</v>
      </c>
      <c r="R1005" s="16">
        <f t="shared" si="399"/>
        <v>3950</v>
      </c>
      <c r="S1005" s="17">
        <f t="shared" si="388"/>
        <v>2.7119615937089514</v>
      </c>
      <c r="T1005" s="17">
        <f t="shared" si="389"/>
        <v>2.8889558509035482</v>
      </c>
      <c r="U1005" s="16">
        <f t="shared" si="390"/>
        <v>1.1961593708951224E-2</v>
      </c>
      <c r="V1005" s="16">
        <f t="shared" si="391"/>
        <v>1.1044149096451683E-2</v>
      </c>
      <c r="W1005" s="16">
        <f t="shared" si="376"/>
        <v>2.8011242565560012E-3</v>
      </c>
      <c r="X1005" s="16">
        <f t="shared" si="377"/>
        <v>8.8599332384974426E-5</v>
      </c>
      <c r="Y1005" s="17">
        <f t="shared" si="392"/>
        <v>2.7125249241710265</v>
      </c>
      <c r="Z1005" s="17">
        <f t="shared" si="393"/>
        <v>2.8897235889409756</v>
      </c>
      <c r="AA1005" s="16">
        <f t="shared" si="394"/>
        <v>1.2524924171026353E-2</v>
      </c>
      <c r="AB1005" s="16">
        <f t="shared" si="395"/>
        <v>1.0276411059024326E-2</v>
      </c>
      <c r="AC1005" s="16">
        <f t="shared" si="378"/>
        <v>242.20415611020056</v>
      </c>
      <c r="AD1005" s="17">
        <f t="shared" si="379"/>
        <v>2.7129184084200237</v>
      </c>
      <c r="AE1005" s="17">
        <f t="shared" si="380"/>
        <v>2.8900614838651943</v>
      </c>
      <c r="AF1005" s="16">
        <f t="shared" si="396"/>
        <v>1.2918408420023564E-2</v>
      </c>
      <c r="AG1005" s="16">
        <f t="shared" si="397"/>
        <v>9.938516134805564E-3</v>
      </c>
    </row>
    <row r="1006" spans="1:33" x14ac:dyDescent="0.25">
      <c r="A1006" s="11" t="s">
        <v>56</v>
      </c>
      <c r="B1006" s="12">
        <v>168579</v>
      </c>
      <c r="C1006" s="11">
        <v>3.5</v>
      </c>
      <c r="D1006" s="27">
        <v>3.3</v>
      </c>
      <c r="E1006" s="27">
        <v>3.8</v>
      </c>
      <c r="F1006" s="11">
        <v>2003</v>
      </c>
      <c r="G1006" s="11" t="s">
        <v>7</v>
      </c>
      <c r="H1006" s="14" t="str">
        <f>VLOOKUP(A1006,'Data Key'!$A$1:$B$500,2,FALSE)</f>
        <v>Hawaii</v>
      </c>
      <c r="I1006" s="14" t="str">
        <f t="shared" si="381"/>
        <v>HI-Hawaii</v>
      </c>
      <c r="J1006" s="15">
        <f t="shared" si="382"/>
        <v>590</v>
      </c>
      <c r="K1006" s="15">
        <f t="shared" si="383"/>
        <v>167989</v>
      </c>
      <c r="L1006" s="16">
        <f t="shared" si="375"/>
        <v>2.8190923906038412E-4</v>
      </c>
      <c r="M1006" s="17">
        <f t="shared" si="384"/>
        <v>3.2179335646102984</v>
      </c>
      <c r="N1006" s="17">
        <f t="shared" si="385"/>
        <v>3.7817520427310667</v>
      </c>
      <c r="O1006" s="16">
        <f t="shared" si="386"/>
        <v>8.2066435389701375E-2</v>
      </c>
      <c r="P1006" s="16">
        <f t="shared" si="387"/>
        <v>1.8247957268933135E-2</v>
      </c>
      <c r="Q1006" s="16">
        <f t="shared" si="398"/>
        <v>543</v>
      </c>
      <c r="R1006" s="16">
        <f t="shared" si="399"/>
        <v>638</v>
      </c>
      <c r="S1006" s="17">
        <f t="shared" si="388"/>
        <v>3.2210417667681028</v>
      </c>
      <c r="T1006" s="17">
        <f t="shared" si="389"/>
        <v>3.7845757775286364</v>
      </c>
      <c r="U1006" s="16">
        <f t="shared" si="390"/>
        <v>7.895823323189699E-2</v>
      </c>
      <c r="V1006" s="16">
        <f t="shared" si="391"/>
        <v>1.5424222471363436E-2</v>
      </c>
      <c r="W1006" s="16">
        <f t="shared" si="376"/>
        <v>3.5111564396957565E-3</v>
      </c>
      <c r="X1006" s="16">
        <f t="shared" si="377"/>
        <v>2.8258626022677544E-4</v>
      </c>
      <c r="Y1006" s="17">
        <f t="shared" si="392"/>
        <v>3.2285701794689809</v>
      </c>
      <c r="Z1006" s="17">
        <f t="shared" si="393"/>
        <v>3.7937426999225319</v>
      </c>
      <c r="AA1006" s="16">
        <f t="shared" si="394"/>
        <v>7.1429820531018873E-2</v>
      </c>
      <c r="AB1006" s="16">
        <f t="shared" si="395"/>
        <v>6.2573000774679421E-3</v>
      </c>
      <c r="AC1006" s="16">
        <f t="shared" si="378"/>
        <v>95.085442816168523</v>
      </c>
      <c r="AD1006" s="17">
        <f t="shared" si="379"/>
        <v>3.2321083408441584</v>
      </c>
      <c r="AE1006" s="17">
        <f t="shared" si="380"/>
        <v>3.7961363403330322</v>
      </c>
      <c r="AF1006" s="16">
        <f t="shared" si="396"/>
        <v>6.7891659155841388E-2</v>
      </c>
      <c r="AG1006" s="16">
        <f t="shared" si="397"/>
        <v>3.8636596669676671E-3</v>
      </c>
    </row>
    <row r="1007" spans="1:33" x14ac:dyDescent="0.25">
      <c r="A1007" s="11" t="s">
        <v>32</v>
      </c>
      <c r="B1007" s="12">
        <v>230858</v>
      </c>
      <c r="C1007" s="11">
        <v>2.2999999999999998</v>
      </c>
      <c r="D1007" s="27">
        <v>2.1</v>
      </c>
      <c r="E1007" s="27">
        <v>2.5</v>
      </c>
      <c r="F1007" s="11">
        <v>2003</v>
      </c>
      <c r="G1007" s="11" t="s">
        <v>7</v>
      </c>
      <c r="H1007" s="14" t="str">
        <f>VLOOKUP(A1007,'Data Key'!$A$1:$B$500,2,FALSE)</f>
        <v>Idaho</v>
      </c>
      <c r="I1007" s="14" t="str">
        <f t="shared" si="381"/>
        <v>ID-Idaho</v>
      </c>
      <c r="J1007" s="15">
        <f t="shared" si="382"/>
        <v>531</v>
      </c>
      <c r="K1007" s="15">
        <f t="shared" si="383"/>
        <v>230327</v>
      </c>
      <c r="L1007" s="16">
        <f t="shared" si="375"/>
        <v>1.9541161935076508E-4</v>
      </c>
      <c r="M1007" s="17">
        <f t="shared" si="384"/>
        <v>2.1047036029937063</v>
      </c>
      <c r="N1007" s="17">
        <f t="shared" si="385"/>
        <v>2.4955268416952365</v>
      </c>
      <c r="O1007" s="16">
        <f t="shared" si="386"/>
        <v>4.7036029937062018E-3</v>
      </c>
      <c r="P1007" s="16">
        <f t="shared" si="387"/>
        <v>4.4731583047634693E-3</v>
      </c>
      <c r="Q1007" s="16">
        <f t="shared" si="398"/>
        <v>486</v>
      </c>
      <c r="R1007" s="16">
        <f t="shared" si="399"/>
        <v>577</v>
      </c>
      <c r="S1007" s="17">
        <f t="shared" si="388"/>
        <v>2.1051902035017198</v>
      </c>
      <c r="T1007" s="17">
        <f t="shared" si="389"/>
        <v>2.499371908272618</v>
      </c>
      <c r="U1007" s="16">
        <f t="shared" si="390"/>
        <v>5.1902035017197257E-3</v>
      </c>
      <c r="V1007" s="16">
        <f t="shared" si="391"/>
        <v>6.2809172738198527E-4</v>
      </c>
      <c r="W1007" s="16">
        <f t="shared" si="376"/>
        <v>2.308396771171927E-3</v>
      </c>
      <c r="X1007" s="16">
        <f t="shared" si="377"/>
        <v>1.9593574025722021E-4</v>
      </c>
      <c r="Y1007" s="17">
        <f t="shared" si="392"/>
        <v>2.1124610309147069</v>
      </c>
      <c r="Z1007" s="17">
        <f t="shared" si="393"/>
        <v>2.5043325114291468</v>
      </c>
      <c r="AA1007" s="16">
        <f t="shared" si="394"/>
        <v>1.246103091470685E-2</v>
      </c>
      <c r="AB1007" s="16">
        <f t="shared" si="395"/>
        <v>4.3325114291468125E-3</v>
      </c>
      <c r="AC1007" s="16">
        <f t="shared" si="378"/>
        <v>90.264059930716513</v>
      </c>
      <c r="AD1007" s="17">
        <f t="shared" si="379"/>
        <v>2.115068892977213</v>
      </c>
      <c r="AE1007" s="17">
        <f t="shared" si="380"/>
        <v>2.5060562443746379</v>
      </c>
      <c r="AF1007" s="16">
        <f t="shared" si="396"/>
        <v>1.5068892977212922E-2</v>
      </c>
      <c r="AG1007" s="16">
        <f t="shared" si="397"/>
        <v>6.0562443746379202E-3</v>
      </c>
    </row>
    <row r="1008" spans="1:33" x14ac:dyDescent="0.25">
      <c r="A1008" s="11" t="s">
        <v>45</v>
      </c>
      <c r="B1008" s="12">
        <v>1883049</v>
      </c>
      <c r="C1008" s="11">
        <v>3</v>
      </c>
      <c r="D1008" s="27">
        <v>2.9</v>
      </c>
      <c r="E1008" s="27">
        <v>3.1</v>
      </c>
      <c r="F1008" s="11">
        <v>2003</v>
      </c>
      <c r="G1008" s="11" t="s">
        <v>7</v>
      </c>
      <c r="H1008" s="14" t="str">
        <f>VLOOKUP(A1008,'Data Key'!$A$1:$B$500,2,FALSE)</f>
        <v>Illinois</v>
      </c>
      <c r="I1008" s="14" t="str">
        <f t="shared" si="381"/>
        <v>IL-Illinois</v>
      </c>
      <c r="J1008" s="15">
        <f t="shared" si="382"/>
        <v>5649</v>
      </c>
      <c r="K1008" s="15">
        <f t="shared" si="383"/>
        <v>1877400</v>
      </c>
      <c r="L1008" s="16">
        <f t="shared" si="375"/>
        <v>7.8112376913921271E-5</v>
      </c>
      <c r="M1008" s="17">
        <f t="shared" si="384"/>
        <v>2.9218095582030088</v>
      </c>
      <c r="N1008" s="17">
        <f t="shared" si="385"/>
        <v>3.0780343120308511</v>
      </c>
      <c r="O1008" s="16">
        <f t="shared" si="386"/>
        <v>2.1809558203008894E-2</v>
      </c>
      <c r="P1008" s="16">
        <f t="shared" si="387"/>
        <v>2.1965687969148995E-2</v>
      </c>
      <c r="Q1008" s="16">
        <f t="shared" si="398"/>
        <v>5503</v>
      </c>
      <c r="R1008" s="16">
        <f t="shared" si="399"/>
        <v>5797</v>
      </c>
      <c r="S1008" s="17">
        <f t="shared" si="388"/>
        <v>2.9223881056732992</v>
      </c>
      <c r="T1008" s="17">
        <f t="shared" si="389"/>
        <v>3.0785178718132138</v>
      </c>
      <c r="U1008" s="16">
        <f t="shared" si="390"/>
        <v>2.2388105673299297E-2</v>
      </c>
      <c r="V1008" s="16">
        <f t="shared" si="391"/>
        <v>2.1482128186786298E-2</v>
      </c>
      <c r="W1008" s="16">
        <f t="shared" si="376"/>
        <v>3.000935823464476E-3</v>
      </c>
      <c r="X1008" s="16">
        <f t="shared" si="377"/>
        <v>7.8132034930277044E-5</v>
      </c>
      <c r="Y1008" s="17">
        <f t="shared" si="392"/>
        <v>2.9228037885341993</v>
      </c>
      <c r="Z1008" s="17">
        <f t="shared" si="393"/>
        <v>3.0790678583947528</v>
      </c>
      <c r="AA1008" s="16">
        <f t="shared" si="394"/>
        <v>2.2803788534199398E-2</v>
      </c>
      <c r="AB1008" s="16">
        <f t="shared" si="395"/>
        <v>2.0932141605247256E-2</v>
      </c>
      <c r="AC1008" s="16">
        <f t="shared" si="378"/>
        <v>294.19096767324487</v>
      </c>
      <c r="AD1008" s="17">
        <f t="shared" si="379"/>
        <v>2.9230859189853993</v>
      </c>
      <c r="AE1008" s="17">
        <f t="shared" si="380"/>
        <v>3.0793167804865202</v>
      </c>
      <c r="AF1008" s="16">
        <f t="shared" si="396"/>
        <v>2.3085918985399356E-2</v>
      </c>
      <c r="AG1008" s="16">
        <f t="shared" si="397"/>
        <v>2.0683219513479845E-2</v>
      </c>
    </row>
    <row r="1009" spans="1:33" x14ac:dyDescent="0.25">
      <c r="A1009" s="11" t="s">
        <v>33</v>
      </c>
      <c r="B1009" s="12">
        <v>931573</v>
      </c>
      <c r="C1009" s="11">
        <v>4.8</v>
      </c>
      <c r="D1009" s="27">
        <v>4.7</v>
      </c>
      <c r="E1009" s="27">
        <v>5</v>
      </c>
      <c r="F1009" s="11">
        <v>2003</v>
      </c>
      <c r="G1009" s="11" t="s">
        <v>7</v>
      </c>
      <c r="H1009" s="14" t="str">
        <f>VLOOKUP(A1009,'Data Key'!$A$1:$B$500,2,FALSE)</f>
        <v>Indiana</v>
      </c>
      <c r="I1009" s="14" t="str">
        <f t="shared" si="381"/>
        <v>IN-Indiana</v>
      </c>
      <c r="J1009" s="15">
        <f t="shared" si="382"/>
        <v>4472</v>
      </c>
      <c r="K1009" s="15">
        <f t="shared" si="383"/>
        <v>927101</v>
      </c>
      <c r="L1009" s="16">
        <f t="shared" si="375"/>
        <v>1.4035800091649725E-4</v>
      </c>
      <c r="M1009" s="17">
        <f t="shared" si="384"/>
        <v>4.6601246236335916</v>
      </c>
      <c r="N1009" s="17">
        <f t="shared" si="385"/>
        <v>4.9408406254665858</v>
      </c>
      <c r="O1009" s="16">
        <f t="shared" si="386"/>
        <v>3.9875376366408588E-2</v>
      </c>
      <c r="P1009" s="16">
        <f t="shared" si="387"/>
        <v>5.9159374533414244E-2</v>
      </c>
      <c r="Q1009" s="16">
        <f t="shared" si="398"/>
        <v>4341</v>
      </c>
      <c r="R1009" s="16">
        <f t="shared" si="399"/>
        <v>4603</v>
      </c>
      <c r="S1009" s="17">
        <f t="shared" si="388"/>
        <v>4.6598602578649233</v>
      </c>
      <c r="T1009" s="17">
        <f t="shared" si="389"/>
        <v>4.9411049912352549</v>
      </c>
      <c r="U1009" s="16">
        <f t="shared" si="390"/>
        <v>4.0139742135076872E-2</v>
      </c>
      <c r="V1009" s="16">
        <f t="shared" si="391"/>
        <v>5.8895008764745072E-2</v>
      </c>
      <c r="W1009" s="16">
        <f t="shared" si="376"/>
        <v>4.8025246338287289E-3</v>
      </c>
      <c r="X1009" s="16">
        <f t="shared" si="377"/>
        <v>1.404022668576031E-4</v>
      </c>
      <c r="Y1009" s="17">
        <f t="shared" si="392"/>
        <v>4.6621223669711256</v>
      </c>
      <c r="Z1009" s="17">
        <f t="shared" si="393"/>
        <v>4.9429269006863326</v>
      </c>
      <c r="AA1009" s="16">
        <f t="shared" si="394"/>
        <v>3.7877633028874591E-2</v>
      </c>
      <c r="AB1009" s="16">
        <f t="shared" si="395"/>
        <v>5.7073099313667441E-2</v>
      </c>
      <c r="AC1009" s="16">
        <f t="shared" si="378"/>
        <v>261.52111385933233</v>
      </c>
      <c r="AD1009" s="17">
        <f t="shared" si="379"/>
        <v>4.6626966012579727</v>
      </c>
      <c r="AE1009" s="17">
        <f t="shared" si="380"/>
        <v>4.9434261151537875</v>
      </c>
      <c r="AF1009" s="16">
        <f t="shared" si="396"/>
        <v>3.7303398742027483E-2</v>
      </c>
      <c r="AG1009" s="16">
        <f t="shared" si="397"/>
        <v>5.6573884846212508E-2</v>
      </c>
    </row>
    <row r="1010" spans="1:33" x14ac:dyDescent="0.25">
      <c r="A1010" s="11" t="s">
        <v>44</v>
      </c>
      <c r="B1010" s="12">
        <v>435394</v>
      </c>
      <c r="C1010" s="11">
        <v>2.6</v>
      </c>
      <c r="D1010" s="27">
        <v>2.5</v>
      </c>
      <c r="E1010" s="27">
        <v>2.8</v>
      </c>
      <c r="F1010" s="11">
        <v>2003</v>
      </c>
      <c r="G1010" s="11" t="s">
        <v>7</v>
      </c>
      <c r="H1010" s="14" t="str">
        <f>VLOOKUP(A1010,'Data Key'!$A$1:$B$500,2,FALSE)</f>
        <v>Iowa</v>
      </c>
      <c r="I1010" s="14" t="str">
        <f t="shared" si="381"/>
        <v>IA-Iowa</v>
      </c>
      <c r="J1010" s="15">
        <f t="shared" si="382"/>
        <v>1132</v>
      </c>
      <c r="K1010" s="15">
        <f t="shared" si="383"/>
        <v>434262</v>
      </c>
      <c r="L1010" s="16">
        <f t="shared" si="375"/>
        <v>1.5125981284001049E-4</v>
      </c>
      <c r="M1010" s="17">
        <f t="shared" si="384"/>
        <v>2.4486841459651174</v>
      </c>
      <c r="N1010" s="17">
        <f t="shared" si="385"/>
        <v>2.7512037716451387</v>
      </c>
      <c r="O1010" s="16">
        <f t="shared" si="386"/>
        <v>5.1315854034882591E-2</v>
      </c>
      <c r="P1010" s="16">
        <f t="shared" si="387"/>
        <v>4.8796228354861082E-2</v>
      </c>
      <c r="Q1010" s="16">
        <f t="shared" si="398"/>
        <v>1067</v>
      </c>
      <c r="R1010" s="16">
        <f t="shared" si="399"/>
        <v>1198</v>
      </c>
      <c r="S1010" s="17">
        <f t="shared" si="388"/>
        <v>2.4506538904991801</v>
      </c>
      <c r="T1010" s="17">
        <f t="shared" si="389"/>
        <v>2.7515307973927063</v>
      </c>
      <c r="U1010" s="16">
        <f t="shared" si="390"/>
        <v>4.9346109500819857E-2</v>
      </c>
      <c r="V1010" s="16">
        <f t="shared" si="391"/>
        <v>4.8469202607293482E-2</v>
      </c>
      <c r="W1010" s="16">
        <f t="shared" si="376"/>
        <v>2.6043324551428483E-3</v>
      </c>
      <c r="X1010" s="16">
        <f t="shared" si="377"/>
        <v>1.5145000926978237E-4</v>
      </c>
      <c r="Y1010" s="17">
        <f t="shared" si="392"/>
        <v>2.4528824458730658</v>
      </c>
      <c r="Z1010" s="17">
        <f t="shared" si="393"/>
        <v>2.755782464412631</v>
      </c>
      <c r="AA1010" s="16">
        <f t="shared" si="394"/>
        <v>4.7117554126934191E-2</v>
      </c>
      <c r="AB1010" s="16">
        <f t="shared" si="395"/>
        <v>4.421753558736885E-2</v>
      </c>
      <c r="AC1010" s="16">
        <f t="shared" si="378"/>
        <v>131.7422317186242</v>
      </c>
      <c r="AD1010" s="17">
        <f t="shared" si="379"/>
        <v>2.4541913436474787</v>
      </c>
      <c r="AE1010" s="17">
        <f t="shared" si="380"/>
        <v>2.7567703166557411</v>
      </c>
      <c r="AF1010" s="16">
        <f t="shared" si="396"/>
        <v>4.5808656352521293E-2</v>
      </c>
      <c r="AG1010" s="16">
        <f t="shared" si="397"/>
        <v>4.3229683344258696E-2</v>
      </c>
    </row>
    <row r="1011" spans="1:33" x14ac:dyDescent="0.25">
      <c r="A1011" s="11" t="s">
        <v>46</v>
      </c>
      <c r="B1011" s="12">
        <v>419497</v>
      </c>
      <c r="C1011" s="11">
        <v>2.2999999999999998</v>
      </c>
      <c r="D1011" s="27">
        <v>2.1</v>
      </c>
      <c r="E1011" s="27">
        <v>2.4</v>
      </c>
      <c r="F1011" s="11">
        <v>2003</v>
      </c>
      <c r="G1011" s="11" t="s">
        <v>7</v>
      </c>
      <c r="H1011" s="14" t="str">
        <f>VLOOKUP(A1011,'Data Key'!$A$1:$B$500,2,FALSE)</f>
        <v>Kansas</v>
      </c>
      <c r="I1011" s="14" t="str">
        <f t="shared" si="381"/>
        <v>KS-Kansas</v>
      </c>
      <c r="J1011" s="15">
        <f t="shared" si="382"/>
        <v>965</v>
      </c>
      <c r="K1011" s="15">
        <f t="shared" si="383"/>
        <v>418532</v>
      </c>
      <c r="L1011" s="16">
        <f t="shared" si="375"/>
        <v>1.4497155358579212E-4</v>
      </c>
      <c r="M1011" s="17">
        <f t="shared" si="384"/>
        <v>2.1554024657754907</v>
      </c>
      <c r="N1011" s="17">
        <f t="shared" si="385"/>
        <v>2.4453455729470748</v>
      </c>
      <c r="O1011" s="16">
        <f t="shared" si="386"/>
        <v>5.5402465775490572E-2</v>
      </c>
      <c r="P1011" s="16">
        <f t="shared" si="387"/>
        <v>4.5345572947074864E-2</v>
      </c>
      <c r="Q1011" s="16">
        <f t="shared" si="398"/>
        <v>905</v>
      </c>
      <c r="R1011" s="16">
        <f t="shared" si="399"/>
        <v>1026</v>
      </c>
      <c r="S1011" s="17">
        <f t="shared" si="388"/>
        <v>2.1573455829243118</v>
      </c>
      <c r="T1011" s="17">
        <f t="shared" si="389"/>
        <v>2.4457862630722031</v>
      </c>
      <c r="U1011" s="16">
        <f t="shared" si="390"/>
        <v>5.7345582924311689E-2</v>
      </c>
      <c r="V1011" s="16">
        <f t="shared" si="391"/>
        <v>4.5786263072203237E-2</v>
      </c>
      <c r="W1011" s="16">
        <f t="shared" si="376"/>
        <v>2.3049315611569816E-3</v>
      </c>
      <c r="X1011" s="16">
        <f t="shared" si="377"/>
        <v>1.4518564627826741E-4</v>
      </c>
      <c r="Y1011" s="17">
        <f t="shared" si="392"/>
        <v>2.1597459148787141</v>
      </c>
      <c r="Z1011" s="17">
        <f t="shared" si="393"/>
        <v>2.4501172074352491</v>
      </c>
      <c r="AA1011" s="16">
        <f t="shared" si="394"/>
        <v>5.9745914878714057E-2</v>
      </c>
      <c r="AB1011" s="16">
        <f t="shared" si="395"/>
        <v>5.0117207435249167E-2</v>
      </c>
      <c r="AC1011" s="16">
        <f t="shared" si="378"/>
        <v>121.65948486139156</v>
      </c>
      <c r="AD1011" s="17">
        <f t="shared" si="379"/>
        <v>2.1611183992550931</v>
      </c>
      <c r="AE1011" s="17">
        <f t="shared" si="380"/>
        <v>2.4511285085037868</v>
      </c>
      <c r="AF1011" s="16">
        <f t="shared" si="396"/>
        <v>6.1118399255092992E-2</v>
      </c>
      <c r="AG1011" s="16">
        <f t="shared" si="397"/>
        <v>5.1128508503786918E-2</v>
      </c>
    </row>
    <row r="1012" spans="1:33" x14ac:dyDescent="0.25">
      <c r="A1012" s="11" t="s">
        <v>47</v>
      </c>
      <c r="B1012" s="12">
        <v>577827</v>
      </c>
      <c r="C1012" s="11">
        <v>2.2000000000000002</v>
      </c>
      <c r="D1012" s="27">
        <v>2.1</v>
      </c>
      <c r="E1012" s="27">
        <v>2.4</v>
      </c>
      <c r="F1012" s="11">
        <v>2003</v>
      </c>
      <c r="G1012" s="11" t="s">
        <v>7</v>
      </c>
      <c r="H1012" s="14" t="str">
        <f>VLOOKUP(A1012,'Data Key'!$A$1:$B$500,2,FALSE)</f>
        <v>Kentucky</v>
      </c>
      <c r="I1012" s="14" t="str">
        <f t="shared" si="381"/>
        <v>KY-Kentucky</v>
      </c>
      <c r="J1012" s="15">
        <f t="shared" si="382"/>
        <v>1271</v>
      </c>
      <c r="K1012" s="15">
        <f t="shared" si="383"/>
        <v>576556</v>
      </c>
      <c r="L1012" s="16">
        <f t="shared" si="375"/>
        <v>1.2079386224667637E-4</v>
      </c>
      <c r="M1012" s="17">
        <f t="shared" si="384"/>
        <v>2.0788264393314777</v>
      </c>
      <c r="N1012" s="17">
        <f t="shared" si="385"/>
        <v>2.3204141638248306</v>
      </c>
      <c r="O1012" s="16">
        <f t="shared" si="386"/>
        <v>2.1173560668522384E-2</v>
      </c>
      <c r="P1012" s="16">
        <f t="shared" si="387"/>
        <v>7.9585836175169344E-2</v>
      </c>
      <c r="Q1012" s="16">
        <f t="shared" si="398"/>
        <v>1202</v>
      </c>
      <c r="R1012" s="16">
        <f t="shared" si="399"/>
        <v>1341</v>
      </c>
      <c r="S1012" s="17">
        <f t="shared" si="388"/>
        <v>2.0802073977159252</v>
      </c>
      <c r="T1012" s="17">
        <f t="shared" si="389"/>
        <v>2.3207638272354876</v>
      </c>
      <c r="U1012" s="16">
        <f t="shared" si="390"/>
        <v>1.9792602284074867E-2</v>
      </c>
      <c r="V1012" s="16">
        <f t="shared" si="391"/>
        <v>7.9236172764512336E-2</v>
      </c>
      <c r="W1012" s="16">
        <f t="shared" si="376"/>
        <v>2.2029297124339497E-3</v>
      </c>
      <c r="X1012" s="16">
        <f t="shared" si="377"/>
        <v>1.2092938656780912E-4</v>
      </c>
      <c r="Y1012" s="17">
        <f t="shared" si="392"/>
        <v>2.0820003258661406</v>
      </c>
      <c r="Z1012" s="17">
        <f t="shared" si="393"/>
        <v>2.3238590990017589</v>
      </c>
      <c r="AA1012" s="16">
        <f t="shared" si="394"/>
        <v>1.79996741338595E-2</v>
      </c>
      <c r="AB1012" s="16">
        <f t="shared" si="395"/>
        <v>7.6140900998241001E-2</v>
      </c>
      <c r="AC1012" s="16">
        <f t="shared" si="378"/>
        <v>139.62136581439589</v>
      </c>
      <c r="AD1012" s="17">
        <f t="shared" si="379"/>
        <v>2.0829799314007791</v>
      </c>
      <c r="AE1012" s="17">
        <f t="shared" si="380"/>
        <v>2.3246101037569331</v>
      </c>
      <c r="AF1012" s="16">
        <f t="shared" si="396"/>
        <v>1.7020068599221005E-2</v>
      </c>
      <c r="AG1012" s="16">
        <f t="shared" si="397"/>
        <v>7.5389896243066801E-2</v>
      </c>
    </row>
    <row r="1013" spans="1:33" x14ac:dyDescent="0.25">
      <c r="A1013" s="11" t="s">
        <v>48</v>
      </c>
      <c r="B1013" s="12">
        <v>647893</v>
      </c>
      <c r="C1013" s="11">
        <v>2.2999999999999998</v>
      </c>
      <c r="D1013" s="27">
        <v>2.2000000000000002</v>
      </c>
      <c r="E1013" s="27">
        <v>2.4</v>
      </c>
      <c r="F1013" s="11">
        <v>2003</v>
      </c>
      <c r="G1013" s="11" t="s">
        <v>7</v>
      </c>
      <c r="H1013" s="14" t="str">
        <f>VLOOKUP(A1013,'Data Key'!$A$1:$B$500,2,FALSE)</f>
        <v>Louisiana</v>
      </c>
      <c r="I1013" s="14" t="str">
        <f t="shared" si="381"/>
        <v>LA-Louisiana</v>
      </c>
      <c r="J1013" s="15">
        <f t="shared" si="382"/>
        <v>1490</v>
      </c>
      <c r="K1013" s="15">
        <f t="shared" si="383"/>
        <v>646403</v>
      </c>
      <c r="L1013" s="16">
        <f t="shared" si="375"/>
        <v>1.1663743899646149E-4</v>
      </c>
      <c r="M1013" s="17">
        <f t="shared" si="384"/>
        <v>2.1831250217802411</v>
      </c>
      <c r="N1013" s="17">
        <f t="shared" si="385"/>
        <v>2.4163998997731637</v>
      </c>
      <c r="O1013" s="16">
        <f t="shared" si="386"/>
        <v>1.6874978219759029E-2</v>
      </c>
      <c r="P1013" s="16">
        <f t="shared" si="387"/>
        <v>1.6399899773163806E-2</v>
      </c>
      <c r="Q1013" s="16">
        <f t="shared" si="398"/>
        <v>1415</v>
      </c>
      <c r="R1013" s="16">
        <f t="shared" si="399"/>
        <v>1566</v>
      </c>
      <c r="S1013" s="17">
        <f t="shared" si="388"/>
        <v>2.1840026053684789</v>
      </c>
      <c r="T1013" s="17">
        <f t="shared" si="389"/>
        <v>2.4170657809237017</v>
      </c>
      <c r="U1013" s="16">
        <f t="shared" si="390"/>
        <v>1.5997394631521278E-2</v>
      </c>
      <c r="V1013" s="16">
        <f t="shared" si="391"/>
        <v>1.7065780923701812E-2</v>
      </c>
      <c r="W1013" s="16">
        <f t="shared" si="376"/>
        <v>2.302713385746875E-3</v>
      </c>
      <c r="X1013" s="16">
        <f t="shared" si="377"/>
        <v>1.167490266931815E-4</v>
      </c>
      <c r="Y1013" s="17">
        <f t="shared" si="392"/>
        <v>2.1859643590536932</v>
      </c>
      <c r="Z1013" s="17">
        <f t="shared" si="393"/>
        <v>2.4194624124400566</v>
      </c>
      <c r="AA1013" s="16">
        <f t="shared" si="394"/>
        <v>1.4035640946306938E-2</v>
      </c>
      <c r="AB1013" s="16">
        <f t="shared" si="395"/>
        <v>1.9462412440056642E-2</v>
      </c>
      <c r="AC1013" s="16">
        <f t="shared" si="378"/>
        <v>151.1606777980887</v>
      </c>
      <c r="AD1013" s="17">
        <f t="shared" si="379"/>
        <v>2.1868302171702356</v>
      </c>
      <c r="AE1013" s="17">
        <f t="shared" si="380"/>
        <v>2.4201400099109001</v>
      </c>
      <c r="AF1013" s="16">
        <f t="shared" si="396"/>
        <v>1.3169782829764554E-2</v>
      </c>
      <c r="AG1013" s="16">
        <f t="shared" si="397"/>
        <v>2.0140009910900147E-2</v>
      </c>
    </row>
    <row r="1014" spans="1:33" x14ac:dyDescent="0.25">
      <c r="A1014" s="11" t="s">
        <v>34</v>
      </c>
      <c r="B1014" s="12">
        <v>186248</v>
      </c>
      <c r="C1014" s="11">
        <v>4.2</v>
      </c>
      <c r="D1014" s="27">
        <v>3.9</v>
      </c>
      <c r="E1014" s="27">
        <v>4.5</v>
      </c>
      <c r="F1014" s="11">
        <v>2003</v>
      </c>
      <c r="G1014" s="11" t="s">
        <v>7</v>
      </c>
      <c r="H1014" s="14" t="str">
        <f>VLOOKUP(A1014,'Data Key'!$A$1:$B$500,2,FALSE)</f>
        <v>Maine</v>
      </c>
      <c r="I1014" s="14" t="str">
        <f t="shared" si="381"/>
        <v>ME-Maine</v>
      </c>
      <c r="J1014" s="15">
        <f t="shared" si="382"/>
        <v>782</v>
      </c>
      <c r="K1014" s="15">
        <f t="shared" si="383"/>
        <v>185466</v>
      </c>
      <c r="L1014" s="16">
        <f t="shared" si="375"/>
        <v>2.9366094604414938E-4</v>
      </c>
      <c r="M1014" s="17">
        <f t="shared" si="384"/>
        <v>3.9050418588181848</v>
      </c>
      <c r="N1014" s="17">
        <f t="shared" si="385"/>
        <v>4.4923637509064838</v>
      </c>
      <c r="O1014" s="16">
        <f t="shared" si="386"/>
        <v>5.0418588181848634E-3</v>
      </c>
      <c r="P1014" s="16">
        <f t="shared" si="387"/>
        <v>7.6362490935162342E-3</v>
      </c>
      <c r="Q1014" s="16">
        <f t="shared" si="398"/>
        <v>728</v>
      </c>
      <c r="R1014" s="16">
        <f t="shared" si="399"/>
        <v>837</v>
      </c>
      <c r="S1014" s="17">
        <f t="shared" si="388"/>
        <v>3.9087668055495897</v>
      </c>
      <c r="T1014" s="17">
        <f t="shared" si="389"/>
        <v>4.4940079893475362</v>
      </c>
      <c r="U1014" s="16">
        <f t="shared" si="390"/>
        <v>8.7668055495897512E-3</v>
      </c>
      <c r="V1014" s="16">
        <f t="shared" si="391"/>
        <v>5.9920106524637973E-3</v>
      </c>
      <c r="W1014" s="16">
        <f t="shared" si="376"/>
        <v>4.20892874545709E-3</v>
      </c>
      <c r="X1014" s="16">
        <f t="shared" si="377"/>
        <v>2.941915629393495E-4</v>
      </c>
      <c r="Y1014" s="17">
        <f t="shared" si="392"/>
        <v>3.9147371825177402</v>
      </c>
      <c r="Z1014" s="17">
        <f t="shared" si="393"/>
        <v>4.50312030839644</v>
      </c>
      <c r="AA1014" s="16">
        <f t="shared" si="394"/>
        <v>1.4737182517740255E-2</v>
      </c>
      <c r="AB1014" s="16">
        <f t="shared" si="395"/>
        <v>3.1203083964399525E-3</v>
      </c>
      <c r="AC1014" s="16">
        <f t="shared" si="378"/>
        <v>109.42015176882663</v>
      </c>
      <c r="AD1014" s="17">
        <f t="shared" si="379"/>
        <v>3.9178708130371369</v>
      </c>
      <c r="AE1014" s="17">
        <f t="shared" si="380"/>
        <v>4.5053557523096366</v>
      </c>
      <c r="AF1014" s="16">
        <f t="shared" si="396"/>
        <v>1.7870813037137001E-2</v>
      </c>
      <c r="AG1014" s="16">
        <f t="shared" si="397"/>
        <v>5.3557523096365856E-3</v>
      </c>
    </row>
    <row r="1015" spans="1:33" x14ac:dyDescent="0.25">
      <c r="A1015" s="11" t="s">
        <v>13</v>
      </c>
      <c r="B1015" s="12">
        <v>787162</v>
      </c>
      <c r="C1015" s="11">
        <v>4.2</v>
      </c>
      <c r="D1015" s="27">
        <v>4.0999999999999996</v>
      </c>
      <c r="E1015" s="27">
        <v>4.4000000000000004</v>
      </c>
      <c r="F1015" s="11">
        <v>2003</v>
      </c>
      <c r="G1015" s="11" t="s">
        <v>7</v>
      </c>
      <c r="H1015" s="14" t="str">
        <f>VLOOKUP(A1015,'Data Key'!$A$1:$B$500,2,FALSE)</f>
        <v>Maryland</v>
      </c>
      <c r="I1015" s="14" t="str">
        <f t="shared" si="381"/>
        <v>MD-Maryland</v>
      </c>
      <c r="J1015" s="15">
        <f t="shared" si="382"/>
        <v>3306</v>
      </c>
      <c r="K1015" s="15">
        <f t="shared" si="383"/>
        <v>783856</v>
      </c>
      <c r="L1015" s="16">
        <f t="shared" si="375"/>
        <v>1.4286356339677212E-4</v>
      </c>
      <c r="M1015" s="17">
        <f t="shared" si="384"/>
        <v>4.0570342975263927</v>
      </c>
      <c r="N1015" s="17">
        <f t="shared" si="385"/>
        <v>4.3427614243199368</v>
      </c>
      <c r="O1015" s="16">
        <f t="shared" si="386"/>
        <v>4.2965702473606981E-2</v>
      </c>
      <c r="P1015" s="16">
        <f t="shared" si="387"/>
        <v>5.7238575680063519E-2</v>
      </c>
      <c r="Q1015" s="16">
        <f t="shared" si="398"/>
        <v>3194</v>
      </c>
      <c r="R1015" s="16">
        <f t="shared" si="399"/>
        <v>3419</v>
      </c>
      <c r="S1015" s="17">
        <f t="shared" si="388"/>
        <v>4.0576145698090098</v>
      </c>
      <c r="T1015" s="17">
        <f t="shared" si="389"/>
        <v>4.343451538565124</v>
      </c>
      <c r="U1015" s="16">
        <f t="shared" si="390"/>
        <v>4.2385430190989837E-2</v>
      </c>
      <c r="V1015" s="16">
        <f t="shared" si="391"/>
        <v>5.6548461434876351E-2</v>
      </c>
      <c r="W1015" s="16">
        <f t="shared" si="376"/>
        <v>4.2023174218026524E-3</v>
      </c>
      <c r="X1015" s="16">
        <f t="shared" si="377"/>
        <v>1.4292466855708903E-4</v>
      </c>
      <c r="Y1015" s="17">
        <f t="shared" si="392"/>
        <v>4.0593927532455636</v>
      </c>
      <c r="Z1015" s="17">
        <f t="shared" si="393"/>
        <v>4.3452420903597417</v>
      </c>
      <c r="AA1015" s="16">
        <f t="shared" si="394"/>
        <v>4.0607246754436055E-2</v>
      </c>
      <c r="AB1015" s="16">
        <f t="shared" si="395"/>
        <v>5.4757909640258617E-2</v>
      </c>
      <c r="AC1015" s="16">
        <f t="shared" si="378"/>
        <v>224.92940527127186</v>
      </c>
      <c r="AD1015" s="17">
        <f t="shared" si="379"/>
        <v>4.0600796661244631</v>
      </c>
      <c r="AE1015" s="17">
        <f t="shared" si="380"/>
        <v>4.3458255578090164</v>
      </c>
      <c r="AF1015" s="16">
        <f t="shared" si="396"/>
        <v>3.9920333875536507E-2</v>
      </c>
      <c r="AG1015" s="16">
        <f t="shared" si="397"/>
        <v>5.4174442190983996E-2</v>
      </c>
    </row>
    <row r="1016" spans="1:33" x14ac:dyDescent="0.25">
      <c r="A1016" s="11" t="s">
        <v>28</v>
      </c>
      <c r="B1016" s="12">
        <v>888222</v>
      </c>
      <c r="C1016" s="11">
        <v>4.2</v>
      </c>
      <c r="D1016" s="27">
        <v>4.0999999999999996</v>
      </c>
      <c r="E1016" s="27">
        <v>4.4000000000000004</v>
      </c>
      <c r="F1016" s="11">
        <v>2003</v>
      </c>
      <c r="G1016" s="11" t="s">
        <v>7</v>
      </c>
      <c r="H1016" s="14" t="str">
        <f>VLOOKUP(A1016,'Data Key'!$A$1:$B$500,2,FALSE)</f>
        <v>Massachusetts</v>
      </c>
      <c r="I1016" s="14" t="str">
        <f t="shared" si="381"/>
        <v>MA-Massachusetts</v>
      </c>
      <c r="J1016" s="15">
        <f t="shared" si="382"/>
        <v>3731</v>
      </c>
      <c r="K1016" s="15">
        <f t="shared" si="383"/>
        <v>884491</v>
      </c>
      <c r="L1016" s="16">
        <f t="shared" si="375"/>
        <v>1.3450088311948898E-4</v>
      </c>
      <c r="M1016" s="17">
        <f t="shared" si="384"/>
        <v>4.0660255618458461</v>
      </c>
      <c r="N1016" s="17">
        <f t="shared" si="385"/>
        <v>4.3350273280848244</v>
      </c>
      <c r="O1016" s="16">
        <f t="shared" si="386"/>
        <v>3.3974438154153574E-2</v>
      </c>
      <c r="P1016" s="16">
        <f t="shared" si="387"/>
        <v>6.4972671915175972E-2</v>
      </c>
      <c r="Q1016" s="16">
        <f t="shared" si="398"/>
        <v>3612</v>
      </c>
      <c r="R1016" s="16">
        <f t="shared" si="399"/>
        <v>3850</v>
      </c>
      <c r="S1016" s="17">
        <f t="shared" si="388"/>
        <v>4.0665509298351088</v>
      </c>
      <c r="T1016" s="17">
        <f t="shared" si="389"/>
        <v>4.3345019600955617</v>
      </c>
      <c r="U1016" s="16">
        <f t="shared" si="390"/>
        <v>3.3449070164890848E-2</v>
      </c>
      <c r="V1016" s="16">
        <f t="shared" si="391"/>
        <v>6.5498039904438698E-2</v>
      </c>
      <c r="W1016" s="16">
        <f t="shared" si="376"/>
        <v>4.2026707118534221E-3</v>
      </c>
      <c r="X1016" s="16">
        <f t="shared" si="377"/>
        <v>1.345518595292252E-4</v>
      </c>
      <c r="Y1016" s="17">
        <f t="shared" si="392"/>
        <v>4.0681188523241971</v>
      </c>
      <c r="Z1016" s="17">
        <f t="shared" si="393"/>
        <v>4.3372225713826467</v>
      </c>
      <c r="AA1016" s="16">
        <f t="shared" si="394"/>
        <v>3.1881147675802524E-2</v>
      </c>
      <c r="AB1016" s="16">
        <f t="shared" si="395"/>
        <v>6.2777428617353692E-2</v>
      </c>
      <c r="AC1016" s="16">
        <f t="shared" si="378"/>
        <v>238.94822446596967</v>
      </c>
      <c r="AD1016" s="17">
        <f t="shared" si="379"/>
        <v>4.0687249216278394</v>
      </c>
      <c r="AE1016" s="17">
        <f t="shared" si="380"/>
        <v>4.3377423418748355</v>
      </c>
      <c r="AF1016" s="16">
        <f t="shared" si="396"/>
        <v>3.1275078372160259E-2</v>
      </c>
      <c r="AG1016" s="16">
        <f t="shared" si="397"/>
        <v>6.2257658125164816E-2</v>
      </c>
    </row>
    <row r="1017" spans="1:33" x14ac:dyDescent="0.25">
      <c r="A1017" s="11" t="s">
        <v>49</v>
      </c>
      <c r="B1017" s="12">
        <v>1560463</v>
      </c>
      <c r="C1017" s="11">
        <v>3.7</v>
      </c>
      <c r="D1017" s="27">
        <v>3.6</v>
      </c>
      <c r="E1017" s="27">
        <v>3.8</v>
      </c>
      <c r="F1017" s="11">
        <v>2003</v>
      </c>
      <c r="G1017" s="11" t="s">
        <v>7</v>
      </c>
      <c r="H1017" s="14" t="str">
        <f>VLOOKUP(A1017,'Data Key'!$A$1:$B$500,2,FALSE)</f>
        <v>Michigan</v>
      </c>
      <c r="I1017" s="14" t="str">
        <f t="shared" si="381"/>
        <v>MI-Michigan</v>
      </c>
      <c r="J1017" s="15">
        <f t="shared" si="382"/>
        <v>5774</v>
      </c>
      <c r="K1017" s="15">
        <f t="shared" si="383"/>
        <v>1554689</v>
      </c>
      <c r="L1017" s="16">
        <f t="shared" si="375"/>
        <v>9.5263828313824864E-5</v>
      </c>
      <c r="M1017" s="17">
        <f t="shared" si="384"/>
        <v>3.6049200273751598</v>
      </c>
      <c r="N1017" s="17">
        <f t="shared" si="385"/>
        <v>3.7954476840028097</v>
      </c>
      <c r="O1017" s="16">
        <f t="shared" si="386"/>
        <v>4.9200273751597301E-3</v>
      </c>
      <c r="P1017" s="16">
        <f t="shared" si="387"/>
        <v>4.5523159971900817E-3</v>
      </c>
      <c r="Q1017" s="16">
        <f t="shared" si="398"/>
        <v>5626</v>
      </c>
      <c r="R1017" s="16">
        <f t="shared" si="399"/>
        <v>5923</v>
      </c>
      <c r="S1017" s="17">
        <f t="shared" si="388"/>
        <v>3.6053402099248748</v>
      </c>
      <c r="T1017" s="17">
        <f t="shared" si="389"/>
        <v>3.7956683368974464</v>
      </c>
      <c r="U1017" s="16">
        <f t="shared" si="390"/>
        <v>5.340209924874717E-3</v>
      </c>
      <c r="V1017" s="16">
        <f t="shared" si="391"/>
        <v>4.3316631025533958E-3</v>
      </c>
      <c r="W1017" s="16">
        <f t="shared" si="376"/>
        <v>3.7014056152648903E-3</v>
      </c>
      <c r="X1017" s="16">
        <f t="shared" si="377"/>
        <v>9.5287211747529881E-5</v>
      </c>
      <c r="Y1017" s="17">
        <f t="shared" si="392"/>
        <v>3.6061184035173603</v>
      </c>
      <c r="Z1017" s="17">
        <f t="shared" si="393"/>
        <v>3.7966928270124205</v>
      </c>
      <c r="AA1017" s="16">
        <f t="shared" si="394"/>
        <v>6.1184035173602602E-3</v>
      </c>
      <c r="AB1017" s="16">
        <f t="shared" si="395"/>
        <v>3.307172987579321E-3</v>
      </c>
      <c r="AC1017" s="16">
        <f t="shared" si="378"/>
        <v>297.32335044697589</v>
      </c>
      <c r="AD1017" s="17">
        <f t="shared" si="379"/>
        <v>3.6064585960222537</v>
      </c>
      <c r="AE1017" s="17">
        <f t="shared" si="380"/>
        <v>3.7969934683743118</v>
      </c>
      <c r="AF1017" s="16">
        <f t="shared" si="396"/>
        <v>6.4585960222536265E-3</v>
      </c>
      <c r="AG1017" s="16">
        <f t="shared" si="397"/>
        <v>3.0065316256879804E-3</v>
      </c>
    </row>
    <row r="1018" spans="1:33" x14ac:dyDescent="0.25">
      <c r="A1018" s="11" t="s">
        <v>26</v>
      </c>
      <c r="B1018" s="12">
        <v>772648</v>
      </c>
      <c r="C1018" s="11">
        <v>6.2</v>
      </c>
      <c r="D1018" s="27">
        <v>6</v>
      </c>
      <c r="E1018" s="27">
        <v>6.4</v>
      </c>
      <c r="F1018" s="11">
        <v>2003</v>
      </c>
      <c r="G1018" s="11" t="s">
        <v>7</v>
      </c>
      <c r="H1018" s="14" t="str">
        <f>VLOOKUP(A1018,'Data Key'!$A$1:$B$500,2,FALSE)</f>
        <v>Minnesota</v>
      </c>
      <c r="I1018" s="14" t="str">
        <f t="shared" si="381"/>
        <v>MN-Minnesota</v>
      </c>
      <c r="J1018" s="15">
        <f t="shared" si="382"/>
        <v>4790</v>
      </c>
      <c r="K1018" s="15">
        <f t="shared" si="383"/>
        <v>767858</v>
      </c>
      <c r="L1018" s="16">
        <f t="shared" si="375"/>
        <v>1.7501842740896855E-4</v>
      </c>
      <c r="M1018" s="17">
        <f t="shared" si="384"/>
        <v>6.0244410936148354</v>
      </c>
      <c r="N1018" s="17">
        <f t="shared" si="385"/>
        <v>6.374477948432772</v>
      </c>
      <c r="O1018" s="16">
        <f t="shared" si="386"/>
        <v>2.4441093614835374E-2</v>
      </c>
      <c r="P1018" s="16">
        <f t="shared" si="387"/>
        <v>2.552205156722831E-2</v>
      </c>
      <c r="Q1018" s="16">
        <f t="shared" si="398"/>
        <v>4656</v>
      </c>
      <c r="R1018" s="16">
        <f t="shared" si="399"/>
        <v>4926</v>
      </c>
      <c r="S1018" s="17">
        <f t="shared" si="388"/>
        <v>6.026029964485768</v>
      </c>
      <c r="T1018" s="17">
        <f t="shared" si="389"/>
        <v>6.3754775784056905</v>
      </c>
      <c r="U1018" s="16">
        <f t="shared" si="390"/>
        <v>2.6029964485767998E-2</v>
      </c>
      <c r="V1018" s="16">
        <f t="shared" si="391"/>
        <v>2.452242159430984E-2</v>
      </c>
      <c r="W1018" s="16">
        <f t="shared" si="376"/>
        <v>6.2019145911344307E-3</v>
      </c>
      <c r="X1018" s="16">
        <f t="shared" si="377"/>
        <v>1.7506964230719661E-4</v>
      </c>
      <c r="Y1018" s="17">
        <f t="shared" si="392"/>
        <v>6.0268449488272333</v>
      </c>
      <c r="Z1018" s="17">
        <f t="shared" si="393"/>
        <v>6.376984233441628</v>
      </c>
      <c r="AA1018" s="16">
        <f t="shared" si="394"/>
        <v>2.6844948827233317E-2</v>
      </c>
      <c r="AB1018" s="16">
        <f t="shared" si="395"/>
        <v>2.3015766558372341E-2</v>
      </c>
      <c r="AC1018" s="16">
        <f t="shared" si="378"/>
        <v>270.46852931889606</v>
      </c>
      <c r="AD1018" s="17">
        <f t="shared" si="379"/>
        <v>6.0275355792303618</v>
      </c>
      <c r="AE1018" s="17">
        <f t="shared" si="380"/>
        <v>6.3775878470256897</v>
      </c>
      <c r="AF1018" s="16">
        <f t="shared" si="396"/>
        <v>2.7535579230361762E-2</v>
      </c>
      <c r="AG1018" s="16">
        <f t="shared" si="397"/>
        <v>2.2412152974310651E-2</v>
      </c>
    </row>
    <row r="1019" spans="1:33" x14ac:dyDescent="0.25">
      <c r="A1019" s="11" t="s">
        <v>59</v>
      </c>
      <c r="B1019" s="12">
        <v>439395</v>
      </c>
      <c r="C1019" s="11">
        <v>1.3</v>
      </c>
      <c r="D1019" s="27">
        <v>1.2</v>
      </c>
      <c r="E1019" s="27">
        <v>1.4</v>
      </c>
      <c r="F1019" s="11">
        <v>2003</v>
      </c>
      <c r="G1019" s="11" t="s">
        <v>7</v>
      </c>
      <c r="H1019" s="14" t="str">
        <f>VLOOKUP(A1019,'Data Key'!$A$1:$B$500,2,FALSE)</f>
        <v>Mississippi</v>
      </c>
      <c r="I1019" s="14" t="str">
        <f t="shared" si="381"/>
        <v>MS-Mississippi</v>
      </c>
      <c r="J1019" s="15">
        <f t="shared" si="382"/>
        <v>571</v>
      </c>
      <c r="K1019" s="15">
        <f t="shared" si="383"/>
        <v>438824</v>
      </c>
      <c r="L1019" s="16">
        <f t="shared" si="375"/>
        <v>1.0651938861618767E-4</v>
      </c>
      <c r="M1019" s="17">
        <f t="shared" si="384"/>
        <v>1.192994716004939</v>
      </c>
      <c r="N1019" s="17">
        <f t="shared" si="385"/>
        <v>1.4060334932373144</v>
      </c>
      <c r="O1019" s="16">
        <f t="shared" si="386"/>
        <v>7.0052839950609513E-3</v>
      </c>
      <c r="P1019" s="16">
        <f t="shared" si="387"/>
        <v>6.0334932373145023E-3</v>
      </c>
      <c r="Q1019" s="16">
        <f t="shared" si="398"/>
        <v>525</v>
      </c>
      <c r="R1019" s="16">
        <f t="shared" si="399"/>
        <v>618</v>
      </c>
      <c r="S1019" s="17">
        <f t="shared" si="388"/>
        <v>1.1948247021472707</v>
      </c>
      <c r="T1019" s="17">
        <f t="shared" si="389"/>
        <v>1.4064793636705015</v>
      </c>
      <c r="U1019" s="16">
        <f t="shared" si="390"/>
        <v>5.1752978527292992E-3</v>
      </c>
      <c r="V1019" s="16">
        <f t="shared" si="391"/>
        <v>6.4793636705016144E-3</v>
      </c>
      <c r="W1019" s="16">
        <f t="shared" si="376"/>
        <v>1.3038740100183893E-3</v>
      </c>
      <c r="X1019" s="16">
        <f t="shared" si="377"/>
        <v>1.0678626682177343E-4</v>
      </c>
      <c r="Y1019" s="17">
        <f t="shared" si="392"/>
        <v>1.1970877431966158</v>
      </c>
      <c r="Z1019" s="17">
        <f t="shared" si="393"/>
        <v>1.4106602768401628</v>
      </c>
      <c r="AA1019" s="16">
        <f t="shared" si="394"/>
        <v>2.9122568033841389E-3</v>
      </c>
      <c r="AB1019" s="16">
        <f t="shared" si="395"/>
        <v>1.0660276840162908E-2</v>
      </c>
      <c r="AC1019" s="16">
        <f t="shared" si="378"/>
        <v>93.64605703250561</v>
      </c>
      <c r="AD1019" s="17">
        <f t="shared" si="379"/>
        <v>1.1984503626495011</v>
      </c>
      <c r="AE1019" s="17">
        <f t="shared" si="380"/>
        <v>1.4115734940660452</v>
      </c>
      <c r="AF1019" s="16">
        <f t="shared" si="396"/>
        <v>1.5496373504988448E-3</v>
      </c>
      <c r="AG1019" s="16">
        <f t="shared" si="397"/>
        <v>1.1573494066045242E-2</v>
      </c>
    </row>
    <row r="1020" spans="1:33" x14ac:dyDescent="0.25">
      <c r="A1020" s="11" t="s">
        <v>20</v>
      </c>
      <c r="B1020" s="12">
        <v>827353</v>
      </c>
      <c r="C1020" s="11">
        <v>3.1</v>
      </c>
      <c r="D1020" s="27">
        <v>2.9</v>
      </c>
      <c r="E1020" s="27">
        <v>3.2</v>
      </c>
      <c r="F1020" s="11">
        <v>2003</v>
      </c>
      <c r="G1020" s="11" t="s">
        <v>7</v>
      </c>
      <c r="H1020" s="14" t="str">
        <f>VLOOKUP(A1020,'Data Key'!$A$1:$B$500,2,FALSE)</f>
        <v>Missouri</v>
      </c>
      <c r="I1020" s="14" t="str">
        <f t="shared" si="381"/>
        <v>MO-Missouri</v>
      </c>
      <c r="J1020" s="15">
        <f t="shared" si="382"/>
        <v>2565</v>
      </c>
      <c r="K1020" s="15">
        <f t="shared" si="383"/>
        <v>824788</v>
      </c>
      <c r="L1020" s="16">
        <f t="shared" si="375"/>
        <v>1.1979168494667936E-4</v>
      </c>
      <c r="M1020" s="17">
        <f t="shared" si="384"/>
        <v>2.9804569392802223</v>
      </c>
      <c r="N1020" s="17">
        <f t="shared" si="385"/>
        <v>3.2200403091735814</v>
      </c>
      <c r="O1020" s="16">
        <f t="shared" si="386"/>
        <v>8.045693928022235E-2</v>
      </c>
      <c r="P1020" s="16">
        <f t="shared" si="387"/>
        <v>2.0040309173581239E-2</v>
      </c>
      <c r="Q1020" s="16">
        <f t="shared" si="398"/>
        <v>2466</v>
      </c>
      <c r="R1020" s="16">
        <f t="shared" si="399"/>
        <v>2664</v>
      </c>
      <c r="S1020" s="17">
        <f t="shared" si="388"/>
        <v>2.9805899053970917</v>
      </c>
      <c r="T1020" s="17">
        <f t="shared" si="389"/>
        <v>3.219907343056712</v>
      </c>
      <c r="U1020" s="16">
        <f t="shared" si="390"/>
        <v>8.0589905397091766E-2</v>
      </c>
      <c r="V1020" s="16">
        <f t="shared" si="391"/>
        <v>1.9907343056711824E-2</v>
      </c>
      <c r="W1020" s="16">
        <f t="shared" si="376"/>
        <v>3.1025557544000896E-3</v>
      </c>
      <c r="X1020" s="16">
        <f t="shared" si="377"/>
        <v>1.1985803948482915E-4</v>
      </c>
      <c r="Y1020" s="17">
        <f t="shared" si="392"/>
        <v>2.9826977149152607</v>
      </c>
      <c r="Z1020" s="17">
        <f t="shared" si="393"/>
        <v>3.2224137938849187</v>
      </c>
      <c r="AA1020" s="16">
        <f t="shared" si="394"/>
        <v>8.2697714915260789E-2</v>
      </c>
      <c r="AB1020" s="16">
        <f t="shared" si="395"/>
        <v>2.2413793884918487E-2</v>
      </c>
      <c r="AC1020" s="16">
        <f t="shared" si="378"/>
        <v>198.2379826961751</v>
      </c>
      <c r="AD1020" s="17">
        <f t="shared" si="379"/>
        <v>2.9833581042371935</v>
      </c>
      <c r="AE1020" s="17">
        <f t="shared" si="380"/>
        <v>3.2229620728786275</v>
      </c>
      <c r="AF1020" s="16">
        <f t="shared" si="396"/>
        <v>8.3358104237193587E-2</v>
      </c>
      <c r="AG1020" s="16">
        <f t="shared" si="397"/>
        <v>2.2962072878627282E-2</v>
      </c>
    </row>
    <row r="1021" spans="1:33" x14ac:dyDescent="0.25">
      <c r="A1021" s="11" t="s">
        <v>50</v>
      </c>
      <c r="B1021" s="12">
        <v>137195</v>
      </c>
      <c r="C1021" s="11">
        <v>1.7</v>
      </c>
      <c r="D1021" s="27">
        <v>1.5</v>
      </c>
      <c r="E1021" s="27">
        <v>2</v>
      </c>
      <c r="F1021" s="11">
        <v>2003</v>
      </c>
      <c r="G1021" s="11" t="s">
        <v>7</v>
      </c>
      <c r="H1021" s="14" t="str">
        <f>VLOOKUP(A1021,'Data Key'!$A$1:$B$500,2,FALSE)</f>
        <v>Montana</v>
      </c>
      <c r="I1021" s="14" t="str">
        <f t="shared" si="381"/>
        <v>MT-Montana</v>
      </c>
      <c r="J1021" s="15">
        <f t="shared" si="382"/>
        <v>233</v>
      </c>
      <c r="K1021" s="15">
        <f t="shared" si="383"/>
        <v>136962</v>
      </c>
      <c r="L1021" s="16">
        <f t="shared" si="375"/>
        <v>2.1788065394932031E-4</v>
      </c>
      <c r="M1021" s="17">
        <f t="shared" si="384"/>
        <v>1.4804319667730093</v>
      </c>
      <c r="N1021" s="17">
        <f t="shared" si="385"/>
        <v>1.9161932746716497</v>
      </c>
      <c r="O1021" s="16">
        <f t="shared" si="386"/>
        <v>1.9568033226990744E-2</v>
      </c>
      <c r="P1021" s="16">
        <f t="shared" si="387"/>
        <v>8.3806725328350318E-2</v>
      </c>
      <c r="Q1021" s="16">
        <f t="shared" si="398"/>
        <v>204</v>
      </c>
      <c r="R1021" s="16">
        <f t="shared" si="399"/>
        <v>264</v>
      </c>
      <c r="S1021" s="17">
        <f t="shared" si="388"/>
        <v>1.4869346550530267</v>
      </c>
      <c r="T1021" s="17">
        <f t="shared" si="389"/>
        <v>1.9242683771274463</v>
      </c>
      <c r="U1021" s="16">
        <f t="shared" si="390"/>
        <v>1.3065344946973312E-2</v>
      </c>
      <c r="V1021" s="16">
        <f t="shared" si="391"/>
        <v>7.573162287255375E-2</v>
      </c>
      <c r="W1021" s="16">
        <f t="shared" si="376"/>
        <v>1.7122646730282844E-3</v>
      </c>
      <c r="X1021" s="16">
        <f t="shared" si="377"/>
        <v>2.1921362441104316E-4</v>
      </c>
      <c r="Y1021" s="17">
        <f t="shared" si="392"/>
        <v>1.4930510486172412</v>
      </c>
      <c r="Z1021" s="17">
        <f t="shared" si="393"/>
        <v>1.9314782974393274</v>
      </c>
      <c r="AA1021" s="16">
        <f t="shared" si="394"/>
        <v>6.9489513827587501E-3</v>
      </c>
      <c r="AB1021" s="16">
        <f t="shared" si="395"/>
        <v>6.8521702560672582E-2</v>
      </c>
      <c r="AC1021" s="16">
        <f t="shared" si="378"/>
        <v>59.843622976681978</v>
      </c>
      <c r="AD1021" s="17">
        <f t="shared" si="379"/>
        <v>1.4978181720556671</v>
      </c>
      <c r="AE1021" s="17">
        <f t="shared" si="380"/>
        <v>1.9339998652855162</v>
      </c>
      <c r="AF1021" s="16">
        <f t="shared" si="396"/>
        <v>2.1818279443328592E-3</v>
      </c>
      <c r="AG1021" s="16">
        <f t="shared" si="397"/>
        <v>6.6000134714483849E-2</v>
      </c>
    </row>
    <row r="1022" spans="1:33" x14ac:dyDescent="0.25">
      <c r="A1022" s="11" t="s">
        <v>51</v>
      </c>
      <c r="B1022" s="12">
        <v>258903</v>
      </c>
      <c r="C1022" s="11">
        <v>2</v>
      </c>
      <c r="D1022" s="27">
        <v>1.9</v>
      </c>
      <c r="E1022" s="27">
        <v>2.2000000000000002</v>
      </c>
      <c r="F1022" s="11">
        <v>2003</v>
      </c>
      <c r="G1022" s="11" t="s">
        <v>7</v>
      </c>
      <c r="H1022" s="14" t="str">
        <f>VLOOKUP(A1022,'Data Key'!$A$1:$B$500,2,FALSE)</f>
        <v>Nebraska</v>
      </c>
      <c r="I1022" s="14" t="str">
        <f t="shared" si="381"/>
        <v>NE-Nebraska</v>
      </c>
      <c r="J1022" s="15">
        <f t="shared" si="382"/>
        <v>518</v>
      </c>
      <c r="K1022" s="15">
        <f t="shared" si="383"/>
        <v>258385</v>
      </c>
      <c r="L1022" s="16">
        <f t="shared" si="375"/>
        <v>1.7212382782966614E-4</v>
      </c>
      <c r="M1022" s="17">
        <f t="shared" si="384"/>
        <v>1.8286254875509977</v>
      </c>
      <c r="N1022" s="17">
        <f t="shared" si="385"/>
        <v>2.1728731432103299</v>
      </c>
      <c r="O1022" s="16">
        <f t="shared" si="386"/>
        <v>7.137451244900217E-2</v>
      </c>
      <c r="P1022" s="16">
        <f t="shared" si="387"/>
        <v>2.7126856789670306E-2</v>
      </c>
      <c r="Q1022" s="16">
        <f t="shared" si="398"/>
        <v>474</v>
      </c>
      <c r="R1022" s="16">
        <f t="shared" si="399"/>
        <v>563</v>
      </c>
      <c r="S1022" s="17">
        <f t="shared" si="388"/>
        <v>1.8308014970857811</v>
      </c>
      <c r="T1022" s="17">
        <f t="shared" si="389"/>
        <v>2.1745595840913392</v>
      </c>
      <c r="U1022" s="16">
        <f t="shared" si="390"/>
        <v>6.9198502914218807E-2</v>
      </c>
      <c r="V1022" s="16">
        <f t="shared" si="391"/>
        <v>2.5440415908660974E-2</v>
      </c>
      <c r="W1022" s="16">
        <f t="shared" si="376"/>
        <v>2.0081382418511359E-3</v>
      </c>
      <c r="X1022" s="16">
        <f t="shared" si="377"/>
        <v>1.7259767901989492E-4</v>
      </c>
      <c r="Y1022" s="17">
        <f t="shared" si="392"/>
        <v>1.8355405628312409</v>
      </c>
      <c r="Z1022" s="17">
        <f t="shared" si="393"/>
        <v>2.1807359208710309</v>
      </c>
      <c r="AA1022" s="16">
        <f t="shared" si="394"/>
        <v>6.4459437168759015E-2</v>
      </c>
      <c r="AB1022" s="16">
        <f t="shared" si="395"/>
        <v>1.9264079128969325E-2</v>
      </c>
      <c r="AC1022" s="16">
        <f t="shared" si="378"/>
        <v>89.16659869886351</v>
      </c>
      <c r="AD1022" s="17">
        <f t="shared" si="379"/>
        <v>1.837871210276989</v>
      </c>
      <c r="AE1022" s="17">
        <f t="shared" si="380"/>
        <v>2.1822676665330336</v>
      </c>
      <c r="AF1022" s="16">
        <f t="shared" si="396"/>
        <v>6.2128789723010946E-2</v>
      </c>
      <c r="AG1022" s="16">
        <f t="shared" si="397"/>
        <v>1.7732333466966566E-2</v>
      </c>
    </row>
    <row r="1023" spans="1:33" x14ac:dyDescent="0.25">
      <c r="A1023" s="11" t="s">
        <v>29</v>
      </c>
      <c r="B1023" s="12">
        <v>353437</v>
      </c>
      <c r="C1023" s="11">
        <v>2.4</v>
      </c>
      <c r="D1023" s="27">
        <v>2.2999999999999998</v>
      </c>
      <c r="E1023" s="27">
        <v>2.6</v>
      </c>
      <c r="F1023" s="11">
        <v>2003</v>
      </c>
      <c r="G1023" s="11" t="s">
        <v>7</v>
      </c>
      <c r="H1023" s="14" t="str">
        <f>VLOOKUP(A1023,'Data Key'!$A$1:$B$500,2,FALSE)</f>
        <v>Nevada</v>
      </c>
      <c r="I1023" s="14" t="str">
        <f t="shared" si="381"/>
        <v>NV-Nevada</v>
      </c>
      <c r="J1023" s="15">
        <f t="shared" si="382"/>
        <v>848</v>
      </c>
      <c r="K1023" s="15">
        <f t="shared" si="383"/>
        <v>352589</v>
      </c>
      <c r="L1023" s="16">
        <f t="shared" si="375"/>
        <v>1.6129183334005249E-4</v>
      </c>
      <c r="M1023" s="17">
        <f t="shared" si="384"/>
        <v>2.2380042222511847</v>
      </c>
      <c r="N1023" s="17">
        <f t="shared" si="385"/>
        <v>2.5605878889312894</v>
      </c>
      <c r="O1023" s="16">
        <f t="shared" si="386"/>
        <v>6.1995777748815151E-2</v>
      </c>
      <c r="P1023" s="16">
        <f t="shared" si="387"/>
        <v>3.9412111068710676E-2</v>
      </c>
      <c r="Q1023" s="16">
        <f t="shared" si="398"/>
        <v>792</v>
      </c>
      <c r="R1023" s="16">
        <f t="shared" si="399"/>
        <v>906</v>
      </c>
      <c r="S1023" s="17">
        <f t="shared" si="388"/>
        <v>2.2408519764484192</v>
      </c>
      <c r="T1023" s="17">
        <f t="shared" si="389"/>
        <v>2.5633988518462978</v>
      </c>
      <c r="U1023" s="16">
        <f t="shared" si="390"/>
        <v>5.9148023551580664E-2</v>
      </c>
      <c r="V1023" s="16">
        <f t="shared" si="391"/>
        <v>3.6601148153702301E-2</v>
      </c>
      <c r="W1023" s="16">
        <f t="shared" si="376"/>
        <v>2.404704351376922E-3</v>
      </c>
      <c r="X1023" s="16">
        <f t="shared" si="377"/>
        <v>1.6156274566668096E-4</v>
      </c>
      <c r="Y1023" s="17">
        <f t="shared" si="392"/>
        <v>2.2431416057102411</v>
      </c>
      <c r="Z1023" s="17">
        <f t="shared" si="393"/>
        <v>2.5662670970436028</v>
      </c>
      <c r="AA1023" s="16">
        <f t="shared" si="394"/>
        <v>5.6858394289758696E-2</v>
      </c>
      <c r="AB1023" s="16">
        <f t="shared" si="395"/>
        <v>3.3732902956397304E-2</v>
      </c>
      <c r="AC1023" s="16">
        <f t="shared" si="378"/>
        <v>114.04418305609521</v>
      </c>
      <c r="AD1023" s="17">
        <f t="shared" si="379"/>
        <v>2.2447848262457755</v>
      </c>
      <c r="AE1023" s="17">
        <f t="shared" si="380"/>
        <v>2.5674532043126104</v>
      </c>
      <c r="AF1023" s="16">
        <f t="shared" si="396"/>
        <v>5.5215173754224356E-2</v>
      </c>
      <c r="AG1023" s="16">
        <f t="shared" si="397"/>
        <v>3.2546795687389718E-2</v>
      </c>
    </row>
    <row r="1024" spans="1:33" x14ac:dyDescent="0.25">
      <c r="A1024" s="11" t="s">
        <v>35</v>
      </c>
      <c r="B1024" s="12">
        <v>194656</v>
      </c>
      <c r="C1024" s="11">
        <v>2.9</v>
      </c>
      <c r="D1024" s="27">
        <v>2.6</v>
      </c>
      <c r="E1024" s="27">
        <v>3.1</v>
      </c>
      <c r="F1024" s="11">
        <v>2003</v>
      </c>
      <c r="G1024" s="11" t="s">
        <v>7</v>
      </c>
      <c r="H1024" s="14" t="str">
        <f>VLOOKUP(A1024,'Data Key'!$A$1:$B$500,2,FALSE)</f>
        <v>New Hampshire</v>
      </c>
      <c r="I1024" s="14" t="str">
        <f t="shared" si="381"/>
        <v>NH-New Hampshire</v>
      </c>
      <c r="J1024" s="15">
        <f t="shared" si="382"/>
        <v>565</v>
      </c>
      <c r="K1024" s="15">
        <f t="shared" si="383"/>
        <v>194091</v>
      </c>
      <c r="L1024" s="16">
        <f t="shared" si="375"/>
        <v>2.3898647390996553E-4</v>
      </c>
      <c r="M1024" s="17">
        <f t="shared" si="384"/>
        <v>2.663569830545073</v>
      </c>
      <c r="N1024" s="17">
        <f t="shared" si="385"/>
        <v>3.1415427783650043</v>
      </c>
      <c r="O1024" s="16">
        <f t="shared" si="386"/>
        <v>6.3569830545072925E-2</v>
      </c>
      <c r="P1024" s="16">
        <f t="shared" si="387"/>
        <v>4.1542778365004196E-2</v>
      </c>
      <c r="Q1024" s="16">
        <f t="shared" si="398"/>
        <v>518</v>
      </c>
      <c r="R1024" s="16">
        <f t="shared" si="399"/>
        <v>611</v>
      </c>
      <c r="S1024" s="17">
        <f t="shared" si="388"/>
        <v>2.6611047180667433</v>
      </c>
      <c r="T1024" s="17">
        <f t="shared" si="389"/>
        <v>3.138870623047838</v>
      </c>
      <c r="U1024" s="16">
        <f t="shared" si="390"/>
        <v>6.1104718066743224E-2</v>
      </c>
      <c r="V1024" s="16">
        <f t="shared" si="391"/>
        <v>3.8870623047837949E-2</v>
      </c>
      <c r="W1024" s="16">
        <f t="shared" si="376"/>
        <v>2.9123661314101926E-3</v>
      </c>
      <c r="X1024" s="16">
        <f t="shared" si="377"/>
        <v>2.3958735362908663E-4</v>
      </c>
      <c r="Y1024" s="17">
        <f t="shared" si="392"/>
        <v>2.6727787777811058</v>
      </c>
      <c r="Z1024" s="17">
        <f t="shared" si="393"/>
        <v>3.1519534850392796</v>
      </c>
      <c r="AA1024" s="16">
        <f t="shared" si="394"/>
        <v>7.2778777781105752E-2</v>
      </c>
      <c r="AB1024" s="16">
        <f t="shared" si="395"/>
        <v>5.1953485039279546E-2</v>
      </c>
      <c r="AC1024" s="16">
        <f t="shared" si="378"/>
        <v>93.078549028734372</v>
      </c>
      <c r="AD1024" s="17">
        <f t="shared" si="379"/>
        <v>2.6758547165783533</v>
      </c>
      <c r="AE1024" s="17">
        <f t="shared" si="380"/>
        <v>3.154014712657589</v>
      </c>
      <c r="AF1024" s="16">
        <f t="shared" si="396"/>
        <v>7.5854716578353187E-2</v>
      </c>
      <c r="AG1024" s="16">
        <f t="shared" si="397"/>
        <v>5.4014712657588948E-2</v>
      </c>
    </row>
    <row r="1025" spans="1:33" x14ac:dyDescent="0.25">
      <c r="A1025" s="11" t="s">
        <v>14</v>
      </c>
      <c r="B1025" s="12">
        <v>1194379</v>
      </c>
      <c r="C1025" s="11">
        <v>3.9</v>
      </c>
      <c r="D1025" s="27">
        <v>3.8</v>
      </c>
      <c r="E1025" s="27">
        <v>4</v>
      </c>
      <c r="F1025" s="11">
        <v>2003</v>
      </c>
      <c r="G1025" s="11" t="s">
        <v>7</v>
      </c>
      <c r="H1025" s="14" t="str">
        <f>VLOOKUP(A1025,'Data Key'!$A$1:$B$500,2,FALSE)</f>
        <v>New Jersey</v>
      </c>
      <c r="I1025" s="14" t="str">
        <f t="shared" si="381"/>
        <v>NJ-New Jersey</v>
      </c>
      <c r="J1025" s="15">
        <f t="shared" si="382"/>
        <v>4658</v>
      </c>
      <c r="K1025" s="15">
        <f t="shared" si="383"/>
        <v>1189721</v>
      </c>
      <c r="L1025" s="16">
        <f t="shared" si="375"/>
        <v>1.1177821204716014E-4</v>
      </c>
      <c r="M1025" s="17">
        <f t="shared" si="384"/>
        <v>3.7881563983235851</v>
      </c>
      <c r="N1025" s="17">
        <f t="shared" si="385"/>
        <v>4.0117128224179055</v>
      </c>
      <c r="O1025" s="16">
        <f t="shared" si="386"/>
        <v>1.1843601676414739E-2</v>
      </c>
      <c r="P1025" s="16">
        <f t="shared" si="387"/>
        <v>1.17128224179055E-2</v>
      </c>
      <c r="Q1025" s="16">
        <f t="shared" si="398"/>
        <v>4525</v>
      </c>
      <c r="R1025" s="16">
        <f t="shared" si="399"/>
        <v>4792</v>
      </c>
      <c r="S1025" s="17">
        <f t="shared" si="388"/>
        <v>3.7885796719466769</v>
      </c>
      <c r="T1025" s="17">
        <f t="shared" si="389"/>
        <v>4.0121268039709337</v>
      </c>
      <c r="U1025" s="16">
        <f t="shared" si="390"/>
        <v>1.1420328053322937E-2</v>
      </c>
      <c r="V1025" s="16">
        <f t="shared" si="391"/>
        <v>1.2126803970933686E-2</v>
      </c>
      <c r="W1025" s="16">
        <f t="shared" si="376"/>
        <v>3.9015302025929258E-3</v>
      </c>
      <c r="X1025" s="16">
        <f t="shared" si="377"/>
        <v>1.1181219174239648E-4</v>
      </c>
      <c r="Y1025" s="17">
        <f t="shared" si="392"/>
        <v>3.7897180108505295</v>
      </c>
      <c r="Z1025" s="17">
        <f t="shared" si="393"/>
        <v>4.0133423943353224</v>
      </c>
      <c r="AA1025" s="16">
        <f t="shared" si="394"/>
        <v>1.0281989149470316E-2</v>
      </c>
      <c r="AB1025" s="16">
        <f t="shared" si="395"/>
        <v>1.3342394335322361E-2</v>
      </c>
      <c r="AC1025" s="16">
        <f t="shared" si="378"/>
        <v>267.02445656011827</v>
      </c>
      <c r="AD1025" s="17">
        <f t="shared" si="379"/>
        <v>3.7901653841586636</v>
      </c>
      <c r="AE1025" s="17">
        <f t="shared" si="380"/>
        <v>4.0137322735104686</v>
      </c>
      <c r="AF1025" s="16">
        <f t="shared" si="396"/>
        <v>9.8346158413362694E-3</v>
      </c>
      <c r="AG1025" s="16">
        <f t="shared" si="397"/>
        <v>1.3732273510468573E-2</v>
      </c>
    </row>
    <row r="1026" spans="1:33" x14ac:dyDescent="0.25">
      <c r="A1026" s="11" t="s">
        <v>60</v>
      </c>
      <c r="B1026" s="12">
        <v>295454</v>
      </c>
      <c r="C1026" s="11">
        <v>1.1000000000000001</v>
      </c>
      <c r="D1026" s="27">
        <v>1</v>
      </c>
      <c r="E1026" s="27">
        <v>1.2</v>
      </c>
      <c r="F1026" s="11">
        <v>2003</v>
      </c>
      <c r="G1026" s="11" t="s">
        <v>7</v>
      </c>
      <c r="H1026" s="14" t="str">
        <f>VLOOKUP(A1026,'Data Key'!$A$1:$B$500,2,FALSE)</f>
        <v>New Mexico</v>
      </c>
      <c r="I1026" s="14" t="str">
        <f t="shared" si="381"/>
        <v>NM-New Mexico</v>
      </c>
      <c r="J1026" s="15">
        <f t="shared" si="382"/>
        <v>325</v>
      </c>
      <c r="K1026" s="15">
        <f t="shared" si="383"/>
        <v>295129</v>
      </c>
      <c r="L1026" s="16">
        <f t="shared" si="375"/>
        <v>1.1952559205246432E-4</v>
      </c>
      <c r="M1026" s="17">
        <f t="shared" si="384"/>
        <v>0.98047643872051571</v>
      </c>
      <c r="N1026" s="17">
        <f t="shared" si="385"/>
        <v>1.2195276228254441</v>
      </c>
      <c r="O1026" s="16">
        <f t="shared" si="386"/>
        <v>1.9523561279484292E-2</v>
      </c>
      <c r="P1026" s="16">
        <f t="shared" si="387"/>
        <v>1.952762282544418E-2</v>
      </c>
      <c r="Q1026" s="16">
        <f t="shared" si="398"/>
        <v>290</v>
      </c>
      <c r="R1026" s="16">
        <f t="shared" si="399"/>
        <v>361</v>
      </c>
      <c r="S1026" s="17">
        <f t="shared" si="388"/>
        <v>0.98154027361281282</v>
      </c>
      <c r="T1026" s="17">
        <f t="shared" si="389"/>
        <v>1.2218484095662945</v>
      </c>
      <c r="U1026" s="16">
        <f t="shared" si="390"/>
        <v>1.8459726387187181E-2</v>
      </c>
      <c r="V1026" s="16">
        <f t="shared" si="391"/>
        <v>2.1848409566294524E-2</v>
      </c>
      <c r="W1026" s="16">
        <f t="shared" si="376"/>
        <v>1.1064885866497183E-3</v>
      </c>
      <c r="X1026" s="16">
        <f t="shared" si="377"/>
        <v>1.2005168049005193E-4</v>
      </c>
      <c r="Y1026" s="17">
        <f t="shared" si="392"/>
        <v>0.98643690615966617</v>
      </c>
      <c r="Z1026" s="17">
        <f t="shared" si="393"/>
        <v>1.2265402671397703</v>
      </c>
      <c r="AA1026" s="16">
        <f t="shared" si="394"/>
        <v>1.3563093840333829E-2</v>
      </c>
      <c r="AB1026" s="16">
        <f t="shared" si="395"/>
        <v>2.6540267139770313E-2</v>
      </c>
      <c r="AC1026" s="16">
        <f t="shared" si="378"/>
        <v>70.678808339735966</v>
      </c>
      <c r="AD1026" s="17">
        <f t="shared" si="379"/>
        <v>0.98857191874932115</v>
      </c>
      <c r="AE1026" s="17">
        <f t="shared" si="380"/>
        <v>1.2277898321773755</v>
      </c>
      <c r="AF1026" s="16">
        <f t="shared" si="396"/>
        <v>1.1428081250678845E-2</v>
      </c>
      <c r="AG1026" s="16">
        <f t="shared" si="397"/>
        <v>2.7789832177375517E-2</v>
      </c>
    </row>
    <row r="1027" spans="1:33" x14ac:dyDescent="0.25">
      <c r="A1027" s="11" t="s">
        <v>36</v>
      </c>
      <c r="B1027" s="12">
        <v>2502148</v>
      </c>
      <c r="C1027" s="11">
        <v>3.6</v>
      </c>
      <c r="D1027" s="27">
        <v>3.5</v>
      </c>
      <c r="E1027" s="27">
        <v>3.6</v>
      </c>
      <c r="F1027" s="11">
        <v>2003</v>
      </c>
      <c r="G1027" s="11" t="s">
        <v>7</v>
      </c>
      <c r="H1027" s="14" t="str">
        <f>VLOOKUP(A1027,'Data Key'!$A$1:$B$500,2,FALSE)</f>
        <v>New York</v>
      </c>
      <c r="I1027" s="14" t="str">
        <f t="shared" si="381"/>
        <v>NY-New York</v>
      </c>
      <c r="J1027" s="15">
        <f t="shared" si="382"/>
        <v>9008</v>
      </c>
      <c r="K1027" s="15">
        <f t="shared" si="383"/>
        <v>2493140</v>
      </c>
      <c r="L1027" s="16">
        <f t="shared" ref="L1027:L1090" si="400">_xlfn.NORM.S.INV(0.975)*SQRT(J1027/B1027*(1-J1027/B1027)/B1027)</f>
        <v>7.4210630541999428E-5</v>
      </c>
      <c r="M1027" s="17">
        <f t="shared" si="384"/>
        <v>3.5258961577055379</v>
      </c>
      <c r="N1027" s="17">
        <f t="shared" si="385"/>
        <v>3.6743174187895371</v>
      </c>
      <c r="O1027" s="16">
        <f t="shared" si="386"/>
        <v>2.5896157705537881E-2</v>
      </c>
      <c r="P1027" s="16">
        <f t="shared" si="387"/>
        <v>7.4317418789537015E-2</v>
      </c>
      <c r="Q1027" s="16">
        <f t="shared" si="398"/>
        <v>8823</v>
      </c>
      <c r="R1027" s="16">
        <f t="shared" si="399"/>
        <v>9194</v>
      </c>
      <c r="S1027" s="17">
        <f t="shared" si="388"/>
        <v>3.5261703144658112</v>
      </c>
      <c r="T1027" s="17">
        <f t="shared" si="389"/>
        <v>3.6744429186443006</v>
      </c>
      <c r="U1027" s="16">
        <f t="shared" si="390"/>
        <v>2.6170314465811195E-2</v>
      </c>
      <c r="V1027" s="16">
        <f t="shared" si="391"/>
        <v>7.4442918644300526E-2</v>
      </c>
      <c r="W1027" s="16">
        <f t="shared" ref="W1027:W1090" si="401">((J1027/B1027)+_xlfn.NORM.S.INV(0.975)^2/(2*B1027))/(1+_xlfn.NORM.S.INV(0.975)^2/B1027)</f>
        <v>3.6008688921761534E-3</v>
      </c>
      <c r="X1027" s="16">
        <f t="shared" ref="X1027:X1090" si="402">_xlfn.NORM.S.INV(0.975)*SQRT(W1027*(1-W1027)/B1027+(_xlfn.NORM.S.INV(0.975)^2/(4*B1027^2)))/(1+_xlfn.NORM.S.INV(0.975)^2/B1027)</f>
        <v>7.4222312244618801E-5</v>
      </c>
      <c r="Y1027" s="17">
        <f t="shared" si="392"/>
        <v>3.5266465799315347</v>
      </c>
      <c r="Z1027" s="17">
        <f t="shared" si="393"/>
        <v>3.675091204420772</v>
      </c>
      <c r="AA1027" s="16">
        <f t="shared" si="394"/>
        <v>2.6646579931534742E-2</v>
      </c>
      <c r="AB1027" s="16">
        <f t="shared" si="395"/>
        <v>7.5091204420771884E-2</v>
      </c>
      <c r="AC1027" s="16">
        <f t="shared" ref="AC1027:AC1090" si="403">_xlfn.NORM.S.INV(0.975)*SQRT(_xlfn.NORM.S.INV(0.975)^2-1/B1027+4*B1027*(J1027/B1027)*(1-(J1027/B1027))+(4*(J1027/B1027)-2))</f>
        <v>371.38155992487316</v>
      </c>
      <c r="AD1027" s="17">
        <f t="shared" ref="AD1027:AD1090" si="404">1000*(2*B1027*(J1027/B1027)+_xlfn.NORM.S.INV(0.975)^2+1-AC1027)/(2*B1027+2*_xlfn.NORM.S.INV(0.975)^2)</f>
        <v>3.5268562855493446</v>
      </c>
      <c r="AE1027" s="17">
        <f t="shared" ref="AE1027:AE1090" si="405">1000*(2*B1027*(J1027/B1027)+_xlfn.NORM.S.INV(0.975)^2+1+AC1027)/(2*B1027+2*_xlfn.NORM.S.INV(0.975)^2)</f>
        <v>3.6752811548044213</v>
      </c>
      <c r="AF1027" s="16">
        <f t="shared" si="396"/>
        <v>2.6856285549344605E-2</v>
      </c>
      <c r="AG1027" s="16">
        <f t="shared" si="397"/>
        <v>7.5281154804421213E-2</v>
      </c>
    </row>
    <row r="1028" spans="1:33" x14ac:dyDescent="0.25">
      <c r="A1028" s="11" t="s">
        <v>21</v>
      </c>
      <c r="B1028" s="12">
        <v>1239187</v>
      </c>
      <c r="C1028" s="11">
        <v>3.1</v>
      </c>
      <c r="D1028" s="27">
        <v>3</v>
      </c>
      <c r="E1028" s="27">
        <v>3.2</v>
      </c>
      <c r="F1028" s="11">
        <v>2003</v>
      </c>
      <c r="G1028" s="11" t="s">
        <v>7</v>
      </c>
      <c r="H1028" s="14" t="str">
        <f>VLOOKUP(A1028,'Data Key'!$A$1:$B$500,2,FALSE)</f>
        <v>North Carolina</v>
      </c>
      <c r="I1028" s="14" t="str">
        <f t="shared" ref="I1028:I1091" si="406">CONCATENATE(A1028,"-",H1028)</f>
        <v>NC-North Carolina</v>
      </c>
      <c r="J1028" s="15">
        <f t="shared" ref="J1028:J1091" si="407">ROUND(B1028*C1028/1000,0)</f>
        <v>3841</v>
      </c>
      <c r="K1028" s="15">
        <f t="shared" ref="K1028:K1091" si="408">B1028-J1028</f>
        <v>1235346</v>
      </c>
      <c r="L1028" s="16">
        <f t="shared" si="400"/>
        <v>9.7872183682890283E-5</v>
      </c>
      <c r="M1028" s="17">
        <f t="shared" ref="M1028:M1091" si="409">1000*(J1028/B1028-L1028)</f>
        <v>3.0017407076724902</v>
      </c>
      <c r="N1028" s="17">
        <f t="shared" ref="N1028:N1091" si="410">1000*(J1028/B1028+L1028)</f>
        <v>3.1974850750382706</v>
      </c>
      <c r="O1028" s="16">
        <f t="shared" ref="O1028:O1091" si="411">ABS($D1028-M1028)</f>
        <v>1.7407076724902382E-3</v>
      </c>
      <c r="P1028" s="16">
        <f t="shared" ref="P1028:P1091" si="412">ABS($E1028-N1028)</f>
        <v>2.5149249617295588E-3</v>
      </c>
      <c r="Q1028" s="16">
        <f t="shared" si="398"/>
        <v>3721</v>
      </c>
      <c r="R1028" s="16">
        <f t="shared" si="399"/>
        <v>3963</v>
      </c>
      <c r="S1028" s="17">
        <f t="shared" ref="S1028:S1091" si="413">1000*Q1028/B1028</f>
        <v>3.0027752066475841</v>
      </c>
      <c r="T1028" s="17">
        <f t="shared" ref="T1028:T1091" si="414">1000*R1028/B1028</f>
        <v>3.1980645374749734</v>
      </c>
      <c r="U1028" s="16">
        <f t="shared" ref="U1028:U1091" si="415">ABS($D1028-S1028)</f>
        <v>2.7752066475841275E-3</v>
      </c>
      <c r="V1028" s="16">
        <f t="shared" ref="V1028:V1091" si="416">ABS($E1028-T1028)</f>
        <v>1.9354625250267432E-3</v>
      </c>
      <c r="W1028" s="16">
        <f t="shared" si="401"/>
        <v>3.1011532694078989E-3</v>
      </c>
      <c r="X1028" s="16">
        <f t="shared" si="402"/>
        <v>9.7908390426402984E-5</v>
      </c>
      <c r="Y1028" s="17">
        <f t="shared" ref="Y1028:Y1091" si="417">1000*(W1028-X1028)</f>
        <v>3.0032448789814961</v>
      </c>
      <c r="Z1028" s="17">
        <f t="shared" ref="Z1028:Z1091" si="418">1000*(W1028+X1028)</f>
        <v>3.1990616598343018</v>
      </c>
      <c r="AA1028" s="16">
        <f t="shared" ref="AA1028:AA1091" si="419">ABS($D1028-Y1028)</f>
        <v>3.2448789814960577E-3</v>
      </c>
      <c r="AB1028" s="16">
        <f t="shared" ref="AB1028:AB1091" si="420">ABS($E1028-Z1028)</f>
        <v>9.3834016569838141E-4</v>
      </c>
      <c r="AC1028" s="16">
        <f t="shared" si="403"/>
        <v>242.57855458456982</v>
      </c>
      <c r="AD1028" s="17">
        <f t="shared" si="404"/>
        <v>3.0036789553223562</v>
      </c>
      <c r="AE1028" s="17">
        <f t="shared" si="405"/>
        <v>3.1994345616977209</v>
      </c>
      <c r="AF1028" s="16">
        <f t="shared" ref="AF1028:AF1091" si="421">ABS($D1028-AD1028)</f>
        <v>3.6789553223561811E-3</v>
      </c>
      <c r="AG1028" s="16">
        <f t="shared" ref="AG1028:AG1091" si="422">ABS($E1028-AE1028)</f>
        <v>5.6543830227928638E-4</v>
      </c>
    </row>
    <row r="1029" spans="1:33" x14ac:dyDescent="0.25">
      <c r="A1029" s="11" t="s">
        <v>57</v>
      </c>
      <c r="B1029" s="12">
        <v>94590</v>
      </c>
      <c r="C1029" s="11">
        <v>2.1</v>
      </c>
      <c r="D1029" s="27">
        <v>1.8</v>
      </c>
      <c r="E1029" s="27">
        <v>2.4</v>
      </c>
      <c r="F1029" s="11">
        <v>2003</v>
      </c>
      <c r="G1029" s="11" t="s">
        <v>7</v>
      </c>
      <c r="H1029" s="14" t="str">
        <f>VLOOKUP(A1029,'Data Key'!$A$1:$B$500,2,FALSE)</f>
        <v>North Dakota</v>
      </c>
      <c r="I1029" s="14" t="str">
        <f t="shared" si="406"/>
        <v>ND-North Dakota</v>
      </c>
      <c r="J1029" s="15">
        <f t="shared" si="407"/>
        <v>199</v>
      </c>
      <c r="K1029" s="15">
        <f t="shared" si="408"/>
        <v>94391</v>
      </c>
      <c r="L1029" s="16">
        <f t="shared" si="400"/>
        <v>2.9199276093934943E-4</v>
      </c>
      <c r="M1029" s="17">
        <f t="shared" si="409"/>
        <v>1.8118237101463894</v>
      </c>
      <c r="N1029" s="17">
        <f t="shared" si="410"/>
        <v>2.3958092320250879</v>
      </c>
      <c r="O1029" s="16">
        <f t="shared" si="411"/>
        <v>1.1823710146389388E-2</v>
      </c>
      <c r="P1029" s="16">
        <f t="shared" si="412"/>
        <v>4.1907679749120241E-3</v>
      </c>
      <c r="Q1029" s="16">
        <f t="shared" ref="Q1029:Q1092" si="423">_xlfn.BINOM.INV(B1029, C1029/1000, 0.025)</f>
        <v>172</v>
      </c>
      <c r="R1029" s="16">
        <f t="shared" ref="R1029:R1092" si="424">_xlfn.BINOM.INV(B1029, C1029/1000, 0.975)</f>
        <v>227</v>
      </c>
      <c r="S1029" s="17">
        <f t="shared" si="413"/>
        <v>1.8183740353102864</v>
      </c>
      <c r="T1029" s="17">
        <f t="shared" si="414"/>
        <v>2.399830848926948</v>
      </c>
      <c r="U1029" s="16">
        <f t="shared" si="415"/>
        <v>1.8374035310286363E-2</v>
      </c>
      <c r="V1029" s="16">
        <f t="shared" si="416"/>
        <v>1.6915107305193189E-4</v>
      </c>
      <c r="W1029" s="16">
        <f t="shared" si="401"/>
        <v>2.1240360504633212E-3</v>
      </c>
      <c r="X1029" s="16">
        <f t="shared" si="402"/>
        <v>2.9407950353998053E-4</v>
      </c>
      <c r="Y1029" s="17">
        <f t="shared" si="417"/>
        <v>1.8299565469233405</v>
      </c>
      <c r="Z1029" s="17">
        <f t="shared" si="418"/>
        <v>2.4181155540033017</v>
      </c>
      <c r="AA1029" s="16">
        <f t="shared" si="419"/>
        <v>2.9956546923340488E-2</v>
      </c>
      <c r="AB1029" s="16">
        <f t="shared" si="420"/>
        <v>1.8115554003301781E-2</v>
      </c>
      <c r="AC1029" s="16">
        <f t="shared" si="403"/>
        <v>55.303474965080483</v>
      </c>
      <c r="AD1029" s="17">
        <f t="shared" si="404"/>
        <v>1.8370011117843572</v>
      </c>
      <c r="AE1029" s="17">
        <f t="shared" si="405"/>
        <v>2.4216425018811494</v>
      </c>
      <c r="AF1029" s="16">
        <f t="shared" si="421"/>
        <v>3.7001111784357166E-2</v>
      </c>
      <c r="AG1029" s="16">
        <f t="shared" si="422"/>
        <v>2.1642501881149467E-2</v>
      </c>
    </row>
    <row r="1030" spans="1:33" x14ac:dyDescent="0.25">
      <c r="A1030" s="11" t="s">
        <v>52</v>
      </c>
      <c r="B1030" s="12">
        <v>1685241</v>
      </c>
      <c r="C1030" s="11">
        <v>2.9</v>
      </c>
      <c r="D1030" s="27">
        <v>2.8</v>
      </c>
      <c r="E1030" s="27">
        <v>3</v>
      </c>
      <c r="F1030" s="11">
        <v>2003</v>
      </c>
      <c r="G1030" s="11" t="s">
        <v>7</v>
      </c>
      <c r="H1030" s="14" t="str">
        <f>VLOOKUP(A1030,'Data Key'!$A$1:$B$500,2,FALSE)</f>
        <v>Ohio</v>
      </c>
      <c r="I1030" s="14" t="str">
        <f t="shared" si="406"/>
        <v>OH-Ohio</v>
      </c>
      <c r="J1030" s="15">
        <f t="shared" si="407"/>
        <v>4887</v>
      </c>
      <c r="K1030" s="15">
        <f t="shared" si="408"/>
        <v>1680354</v>
      </c>
      <c r="L1030" s="16">
        <f t="shared" si="400"/>
        <v>8.1185155693656145E-5</v>
      </c>
      <c r="M1030" s="17">
        <f t="shared" si="409"/>
        <v>2.8186968196439963</v>
      </c>
      <c r="N1030" s="17">
        <f t="shared" si="410"/>
        <v>2.9810671310313084</v>
      </c>
      <c r="O1030" s="16">
        <f t="shared" si="411"/>
        <v>1.8696819643996498E-2</v>
      </c>
      <c r="P1030" s="16">
        <f t="shared" si="412"/>
        <v>1.8932868968691619E-2</v>
      </c>
      <c r="Q1030" s="16">
        <f t="shared" si="423"/>
        <v>4751</v>
      </c>
      <c r="R1030" s="16">
        <f t="shared" si="424"/>
        <v>5024</v>
      </c>
      <c r="S1030" s="17">
        <f t="shared" si="413"/>
        <v>2.819181351509962</v>
      </c>
      <c r="T1030" s="17">
        <f t="shared" si="414"/>
        <v>2.9811759861052516</v>
      </c>
      <c r="U1030" s="16">
        <f t="shared" si="415"/>
        <v>1.9181351509962141E-2</v>
      </c>
      <c r="V1030" s="16">
        <f t="shared" si="416"/>
        <v>1.8824013894748415E-2</v>
      </c>
      <c r="W1030" s="16">
        <f t="shared" si="401"/>
        <v>2.9010150983036307E-3</v>
      </c>
      <c r="X1030" s="16">
        <f t="shared" si="402"/>
        <v>8.1208782623318324E-5</v>
      </c>
      <c r="Y1030" s="17">
        <f t="shared" si="417"/>
        <v>2.8198063156803124</v>
      </c>
      <c r="Z1030" s="17">
        <f t="shared" si="418"/>
        <v>2.982223880926949</v>
      </c>
      <c r="AA1030" s="16">
        <f t="shared" si="419"/>
        <v>1.9806315680312547E-2</v>
      </c>
      <c r="AB1030" s="16">
        <f t="shared" si="420"/>
        <v>1.7776119073050989E-2</v>
      </c>
      <c r="AC1030" s="16">
        <f t="shared" si="403"/>
        <v>273.6461129039044</v>
      </c>
      <c r="AD1030" s="17">
        <f t="shared" si="404"/>
        <v>2.8201229613878187</v>
      </c>
      <c r="AE1030" s="17">
        <f t="shared" si="405"/>
        <v>2.9825006208067464</v>
      </c>
      <c r="AF1030" s="16">
        <f t="shared" si="421"/>
        <v>2.0122961387818883E-2</v>
      </c>
      <c r="AG1030" s="16">
        <f t="shared" si="422"/>
        <v>1.7499379193253617E-2</v>
      </c>
    </row>
    <row r="1031" spans="1:33" x14ac:dyDescent="0.25">
      <c r="A1031" s="11" t="s">
        <v>37</v>
      </c>
      <c r="B1031" s="12">
        <v>545292</v>
      </c>
      <c r="C1031" s="11">
        <v>1.7</v>
      </c>
      <c r="D1031" s="27">
        <v>1.6</v>
      </c>
      <c r="E1031" s="27">
        <v>1.8</v>
      </c>
      <c r="F1031" s="11">
        <v>2003</v>
      </c>
      <c r="G1031" s="11" t="s">
        <v>7</v>
      </c>
      <c r="H1031" s="14" t="str">
        <f>VLOOKUP(A1031,'Data Key'!$A$1:$B$500,2,FALSE)</f>
        <v>Oklahoma</v>
      </c>
      <c r="I1031" s="14" t="str">
        <f t="shared" si="406"/>
        <v>OK-Oklahoma</v>
      </c>
      <c r="J1031" s="15">
        <f t="shared" si="407"/>
        <v>927</v>
      </c>
      <c r="K1031" s="15">
        <f t="shared" si="408"/>
        <v>544365</v>
      </c>
      <c r="L1031" s="16">
        <f t="shared" si="400"/>
        <v>1.0934259231917634E-4</v>
      </c>
      <c r="M1031" s="17">
        <f t="shared" si="409"/>
        <v>1.5906640096482101</v>
      </c>
      <c r="N1031" s="17">
        <f t="shared" si="410"/>
        <v>1.8093491942865625</v>
      </c>
      <c r="O1031" s="16">
        <f t="shared" si="411"/>
        <v>9.3359903517900023E-3</v>
      </c>
      <c r="P1031" s="16">
        <f t="shared" si="412"/>
        <v>9.3491942865624456E-3</v>
      </c>
      <c r="Q1031" s="16">
        <f t="shared" si="423"/>
        <v>868</v>
      </c>
      <c r="R1031" s="16">
        <f t="shared" si="424"/>
        <v>987</v>
      </c>
      <c r="S1031" s="17">
        <f t="shared" si="413"/>
        <v>1.5918076920255571</v>
      </c>
      <c r="T1031" s="17">
        <f t="shared" si="414"/>
        <v>1.8100393917387381</v>
      </c>
      <c r="U1031" s="16">
        <f t="shared" si="415"/>
        <v>8.192307974443036E-3</v>
      </c>
      <c r="V1031" s="16">
        <f t="shared" si="416"/>
        <v>1.0039391738738024E-2</v>
      </c>
      <c r="W1031" s="16">
        <f t="shared" si="401"/>
        <v>1.7035169879990673E-3</v>
      </c>
      <c r="X1031" s="16">
        <f t="shared" si="402"/>
        <v>1.0951112472981311E-4</v>
      </c>
      <c r="Y1031" s="17">
        <f t="shared" si="417"/>
        <v>1.5940058632692542</v>
      </c>
      <c r="Z1031" s="17">
        <f t="shared" si="418"/>
        <v>1.8130281127288805</v>
      </c>
      <c r="AA1031" s="16">
        <f t="shared" si="419"/>
        <v>5.9941367307458915E-3</v>
      </c>
      <c r="AB1031" s="16">
        <f t="shared" si="420"/>
        <v>1.3028112728880492E-2</v>
      </c>
      <c r="AC1031" s="16">
        <f t="shared" si="403"/>
        <v>119.27704807077829</v>
      </c>
      <c r="AD1031" s="17">
        <f t="shared" si="404"/>
        <v>1.5950648056439312</v>
      </c>
      <c r="AE1031" s="17">
        <f t="shared" si="405"/>
        <v>1.8138030372645475</v>
      </c>
      <c r="AF1031" s="16">
        <f t="shared" si="421"/>
        <v>4.9351943560689282E-3</v>
      </c>
      <c r="AG1031" s="16">
        <f t="shared" si="422"/>
        <v>1.3803037264547457E-2</v>
      </c>
    </row>
    <row r="1032" spans="1:33" x14ac:dyDescent="0.25">
      <c r="A1032" s="11" t="s">
        <v>30</v>
      </c>
      <c r="B1032" s="12">
        <v>509235</v>
      </c>
      <c r="C1032" s="11">
        <v>6.9</v>
      </c>
      <c r="D1032" s="27">
        <v>6.7</v>
      </c>
      <c r="E1032" s="27">
        <v>7.2</v>
      </c>
      <c r="F1032" s="11">
        <v>2003</v>
      </c>
      <c r="G1032" s="11" t="s">
        <v>7</v>
      </c>
      <c r="H1032" s="14" t="str">
        <f>VLOOKUP(A1032,'Data Key'!$A$1:$B$500,2,FALSE)</f>
        <v>Oregon</v>
      </c>
      <c r="I1032" s="14" t="str">
        <f t="shared" si="406"/>
        <v>OR-Oregon</v>
      </c>
      <c r="J1032" s="15">
        <f t="shared" si="407"/>
        <v>3514</v>
      </c>
      <c r="K1032" s="15">
        <f t="shared" si="408"/>
        <v>505721</v>
      </c>
      <c r="L1032" s="16">
        <f t="shared" si="400"/>
        <v>2.2736682416909867E-4</v>
      </c>
      <c r="M1032" s="17">
        <f t="shared" si="409"/>
        <v>6.6731800746104426</v>
      </c>
      <c r="N1032" s="17">
        <f t="shared" si="410"/>
        <v>7.1279137229486409</v>
      </c>
      <c r="O1032" s="16">
        <f t="shared" si="411"/>
        <v>2.6819925389557575E-2</v>
      </c>
      <c r="P1032" s="16">
        <f t="shared" si="412"/>
        <v>7.2086277051359282E-2</v>
      </c>
      <c r="Q1032" s="16">
        <f t="shared" si="423"/>
        <v>3398</v>
      </c>
      <c r="R1032" s="16">
        <f t="shared" si="424"/>
        <v>3630</v>
      </c>
      <c r="S1032" s="17">
        <f t="shared" si="413"/>
        <v>6.6727542293832904</v>
      </c>
      <c r="T1032" s="17">
        <f t="shared" si="414"/>
        <v>7.1283395681757931</v>
      </c>
      <c r="U1032" s="16">
        <f t="shared" si="415"/>
        <v>2.7245770616709741E-2</v>
      </c>
      <c r="V1032" s="16">
        <f t="shared" si="416"/>
        <v>7.1660431824207116E-2</v>
      </c>
      <c r="W1032" s="16">
        <f t="shared" si="401"/>
        <v>6.9042666096291077E-3</v>
      </c>
      <c r="X1032" s="16">
        <f t="shared" si="402"/>
        <v>2.2745722938201002E-4</v>
      </c>
      <c r="Y1032" s="17">
        <f t="shared" si="417"/>
        <v>6.6768093802470974</v>
      </c>
      <c r="Z1032" s="17">
        <f t="shared" si="418"/>
        <v>7.1317238390111175</v>
      </c>
      <c r="AA1032" s="16">
        <f t="shared" si="419"/>
        <v>2.3190619752902819E-2</v>
      </c>
      <c r="AB1032" s="16">
        <f t="shared" si="420"/>
        <v>6.8276160988882673E-2</v>
      </c>
      <c r="AC1032" s="16">
        <f t="shared" si="403"/>
        <v>231.58179182561955</v>
      </c>
      <c r="AD1032" s="17">
        <f t="shared" si="404"/>
        <v>6.6778681369938813</v>
      </c>
      <c r="AE1032" s="17">
        <f t="shared" si="405"/>
        <v>7.1326287973594678</v>
      </c>
      <c r="AF1032" s="16">
        <f t="shared" si="421"/>
        <v>2.2131863006118913E-2</v>
      </c>
      <c r="AG1032" s="16">
        <f t="shared" si="422"/>
        <v>6.7371202640532424E-2</v>
      </c>
    </row>
    <row r="1033" spans="1:33" x14ac:dyDescent="0.25">
      <c r="A1033" s="11" t="s">
        <v>22</v>
      </c>
      <c r="B1033" s="12">
        <v>1693953</v>
      </c>
      <c r="C1033" s="11">
        <v>3.3</v>
      </c>
      <c r="D1033" s="27">
        <v>3.2</v>
      </c>
      <c r="E1033" s="27">
        <v>3.4</v>
      </c>
      <c r="F1033" s="11">
        <v>2003</v>
      </c>
      <c r="G1033" s="11" t="s">
        <v>7</v>
      </c>
      <c r="H1033" s="14" t="str">
        <f>VLOOKUP(A1033,'Data Key'!$A$1:$B$500,2,FALSE)</f>
        <v>Pennsylvania</v>
      </c>
      <c r="I1033" s="14" t="str">
        <f t="shared" si="406"/>
        <v>PA-Pennsylvania</v>
      </c>
      <c r="J1033" s="15">
        <f t="shared" si="407"/>
        <v>5590</v>
      </c>
      <c r="K1033" s="15">
        <f t="shared" si="408"/>
        <v>1688363</v>
      </c>
      <c r="L1033" s="16">
        <f t="shared" si="400"/>
        <v>8.6364422539469087E-5</v>
      </c>
      <c r="M1033" s="17">
        <f t="shared" si="409"/>
        <v>3.2136090714122525</v>
      </c>
      <c r="N1033" s="17">
        <f t="shared" si="410"/>
        <v>3.3863379164911902</v>
      </c>
      <c r="O1033" s="16">
        <f t="shared" si="411"/>
        <v>1.3609071412252316E-2</v>
      </c>
      <c r="P1033" s="16">
        <f t="shared" si="412"/>
        <v>1.3662083508809708E-2</v>
      </c>
      <c r="Q1033" s="16">
        <f t="shared" si="423"/>
        <v>5444</v>
      </c>
      <c r="R1033" s="16">
        <f t="shared" si="424"/>
        <v>5737</v>
      </c>
      <c r="S1033" s="17">
        <f t="shared" si="413"/>
        <v>3.2137845619093328</v>
      </c>
      <c r="T1033" s="17">
        <f t="shared" si="414"/>
        <v>3.3867527611450847</v>
      </c>
      <c r="U1033" s="16">
        <f t="shared" si="415"/>
        <v>1.3784561909332638E-2</v>
      </c>
      <c r="V1033" s="16">
        <f t="shared" si="416"/>
        <v>1.3247238854915189E-2</v>
      </c>
      <c r="W1033" s="16">
        <f t="shared" si="401"/>
        <v>3.3010998819749358E-3</v>
      </c>
      <c r="X1033" s="16">
        <f t="shared" si="402"/>
        <v>8.6386357760983323E-5</v>
      </c>
      <c r="Y1033" s="17">
        <f t="shared" si="417"/>
        <v>3.2147135242139524</v>
      </c>
      <c r="Z1033" s="17">
        <f t="shared" si="418"/>
        <v>3.3874862397359196</v>
      </c>
      <c r="AA1033" s="16">
        <f t="shared" si="419"/>
        <v>1.4713524213952223E-2</v>
      </c>
      <c r="AB1033" s="16">
        <f t="shared" si="420"/>
        <v>1.2513760264080354E-2</v>
      </c>
      <c r="AC1033" s="16">
        <f t="shared" si="403"/>
        <v>292.60671991054448</v>
      </c>
      <c r="AD1033" s="17">
        <f t="shared" si="404"/>
        <v>3.215027228654141</v>
      </c>
      <c r="AE1033" s="17">
        <f t="shared" si="405"/>
        <v>3.3877628691079757</v>
      </c>
      <c r="AF1033" s="16">
        <f t="shared" si="421"/>
        <v>1.5027228654140856E-2</v>
      </c>
      <c r="AG1033" s="16">
        <f t="shared" si="422"/>
        <v>1.2237130892024162E-2</v>
      </c>
    </row>
    <row r="1034" spans="1:33" x14ac:dyDescent="0.25">
      <c r="A1034" s="11" t="s">
        <v>38</v>
      </c>
      <c r="B1034" s="12">
        <v>147200</v>
      </c>
      <c r="C1034" s="11">
        <v>3.7</v>
      </c>
      <c r="D1034" s="27">
        <v>3.4</v>
      </c>
      <c r="E1034" s="27">
        <v>4</v>
      </c>
      <c r="F1034" s="11">
        <v>2003</v>
      </c>
      <c r="G1034" s="11" t="s">
        <v>7</v>
      </c>
      <c r="H1034" s="14" t="str">
        <f>VLOOKUP(A1034,'Data Key'!$A$1:$B$500,2,FALSE)</f>
        <v>Rhode Island</v>
      </c>
      <c r="I1034" s="14" t="str">
        <f t="shared" si="406"/>
        <v>RI-Rhode Island</v>
      </c>
      <c r="J1034" s="15">
        <f t="shared" si="407"/>
        <v>545</v>
      </c>
      <c r="K1034" s="15">
        <f t="shared" si="408"/>
        <v>146655</v>
      </c>
      <c r="L1034" s="16">
        <f t="shared" si="400"/>
        <v>3.1026519810459138E-4</v>
      </c>
      <c r="M1034" s="17">
        <f t="shared" si="409"/>
        <v>3.3921804540693214</v>
      </c>
      <c r="N1034" s="17">
        <f t="shared" si="410"/>
        <v>4.0127108502785038</v>
      </c>
      <c r="O1034" s="16">
        <f t="shared" si="411"/>
        <v>7.819545930678462E-3</v>
      </c>
      <c r="P1034" s="16">
        <f t="shared" si="412"/>
        <v>1.2710850278503827E-2</v>
      </c>
      <c r="Q1034" s="16">
        <f t="shared" si="423"/>
        <v>499</v>
      </c>
      <c r="R1034" s="16">
        <f t="shared" si="424"/>
        <v>591</v>
      </c>
      <c r="S1034" s="17">
        <f t="shared" si="413"/>
        <v>3.3899456521739131</v>
      </c>
      <c r="T1034" s="17">
        <f t="shared" si="414"/>
        <v>4.0149456521739131</v>
      </c>
      <c r="U1034" s="16">
        <f t="shared" si="415"/>
        <v>1.0054347826086829E-2</v>
      </c>
      <c r="V1034" s="16">
        <f t="shared" si="416"/>
        <v>1.4945652173913082E-2</v>
      </c>
      <c r="W1034" s="16">
        <f t="shared" si="401"/>
        <v>3.7153971254435263E-3</v>
      </c>
      <c r="X1034" s="16">
        <f t="shared" si="402"/>
        <v>3.1107103668819291E-4</v>
      </c>
      <c r="Y1034" s="17">
        <f t="shared" si="417"/>
        <v>3.4043260887553335</v>
      </c>
      <c r="Z1034" s="17">
        <f t="shared" si="418"/>
        <v>4.02646816213172</v>
      </c>
      <c r="AA1034" s="16">
        <f t="shared" si="419"/>
        <v>4.3260887553335792E-3</v>
      </c>
      <c r="AB1034" s="16">
        <f t="shared" si="420"/>
        <v>2.6468162131719986E-2</v>
      </c>
      <c r="AC1034" s="16">
        <f t="shared" si="403"/>
        <v>91.381099220501426</v>
      </c>
      <c r="AD1034" s="17">
        <f t="shared" si="404"/>
        <v>3.4084041206251539</v>
      </c>
      <c r="AE1034" s="17">
        <f t="shared" si="405"/>
        <v>4.0291834312388968</v>
      </c>
      <c r="AF1034" s="16">
        <f t="shared" si="421"/>
        <v>8.4041206251539435E-3</v>
      </c>
      <c r="AG1034" s="16">
        <f t="shared" si="422"/>
        <v>2.9183431238896773E-2</v>
      </c>
    </row>
    <row r="1035" spans="1:33" x14ac:dyDescent="0.25">
      <c r="A1035" s="11" t="s">
        <v>15</v>
      </c>
      <c r="B1035" s="12">
        <v>628106</v>
      </c>
      <c r="C1035" s="11">
        <v>1.9</v>
      </c>
      <c r="D1035" s="27">
        <v>1.8</v>
      </c>
      <c r="E1035" s="27">
        <v>2</v>
      </c>
      <c r="F1035" s="11">
        <v>2003</v>
      </c>
      <c r="G1035" s="11" t="s">
        <v>7</v>
      </c>
      <c r="H1035" s="14" t="str">
        <f>VLOOKUP(A1035,'Data Key'!$A$1:$B$500,2,FALSE)</f>
        <v>South Carolina</v>
      </c>
      <c r="I1035" s="14" t="str">
        <f t="shared" si="406"/>
        <v>SC-South Carolina</v>
      </c>
      <c r="J1035" s="15">
        <f t="shared" si="407"/>
        <v>1193</v>
      </c>
      <c r="K1035" s="15">
        <f t="shared" si="408"/>
        <v>626913</v>
      </c>
      <c r="L1035" s="16">
        <f t="shared" si="400"/>
        <v>1.0767689847682193E-4</v>
      </c>
      <c r="M1035" s="17">
        <f t="shared" si="409"/>
        <v>1.7916840374161644</v>
      </c>
      <c r="N1035" s="17">
        <f t="shared" si="410"/>
        <v>2.0070378343698083</v>
      </c>
      <c r="O1035" s="16">
        <f t="shared" si="411"/>
        <v>8.3159625838356011E-3</v>
      </c>
      <c r="P1035" s="16">
        <f t="shared" si="412"/>
        <v>7.0378343698083157E-3</v>
      </c>
      <c r="Q1035" s="16">
        <f t="shared" si="423"/>
        <v>1126</v>
      </c>
      <c r="R1035" s="16">
        <f t="shared" si="424"/>
        <v>1262</v>
      </c>
      <c r="S1035" s="17">
        <f t="shared" si="413"/>
        <v>1.7926910425947213</v>
      </c>
      <c r="T1035" s="17">
        <f t="shared" si="414"/>
        <v>2.0092150051106024</v>
      </c>
      <c r="U1035" s="16">
        <f t="shared" si="415"/>
        <v>7.3089574052787043E-3</v>
      </c>
      <c r="V1035" s="16">
        <f t="shared" si="416"/>
        <v>9.2150051106023589E-3</v>
      </c>
      <c r="W1035" s="16">
        <f t="shared" si="401"/>
        <v>1.9024072710516302E-3</v>
      </c>
      <c r="X1035" s="16">
        <f t="shared" si="402"/>
        <v>1.0780576913743101E-4</v>
      </c>
      <c r="Y1035" s="17">
        <f t="shared" si="417"/>
        <v>1.7946015019141992</v>
      </c>
      <c r="Z1035" s="17">
        <f t="shared" si="418"/>
        <v>2.0102130401890612</v>
      </c>
      <c r="AA1035" s="16">
        <f t="shared" si="419"/>
        <v>5.3984980858008402E-3</v>
      </c>
      <c r="AB1035" s="16">
        <f t="shared" si="420"/>
        <v>1.0213040189061218E-2</v>
      </c>
      <c r="AC1035" s="16">
        <f t="shared" si="403"/>
        <v>135.2912655564439</v>
      </c>
      <c r="AD1035" s="17">
        <f t="shared" si="404"/>
        <v>1.7955061713613716</v>
      </c>
      <c r="AE1035" s="17">
        <f t="shared" si="405"/>
        <v>2.0109004489645086</v>
      </c>
      <c r="AF1035" s="16">
        <f t="shared" si="421"/>
        <v>4.4938286386284609E-3</v>
      </c>
      <c r="AG1035" s="16">
        <f t="shared" si="422"/>
        <v>1.0900448964508591E-2</v>
      </c>
    </row>
    <row r="1036" spans="1:33" x14ac:dyDescent="0.25">
      <c r="A1036" s="11" t="s">
        <v>53</v>
      </c>
      <c r="B1036" s="12">
        <v>114204</v>
      </c>
      <c r="C1036" s="11">
        <v>2.6</v>
      </c>
      <c r="D1036" s="27">
        <v>2.2999999999999998</v>
      </c>
      <c r="E1036" s="27">
        <v>2.9</v>
      </c>
      <c r="F1036" s="11">
        <v>2003</v>
      </c>
      <c r="G1036" s="11" t="s">
        <v>7</v>
      </c>
      <c r="H1036" s="14" t="str">
        <f>VLOOKUP(A1036,'Data Key'!$A$1:$B$500,2,FALSE)</f>
        <v>South Dakota</v>
      </c>
      <c r="I1036" s="14" t="str">
        <f t="shared" si="406"/>
        <v>SD-South Dakota</v>
      </c>
      <c r="J1036" s="15">
        <f t="shared" si="407"/>
        <v>297</v>
      </c>
      <c r="K1036" s="15">
        <f t="shared" si="408"/>
        <v>113907</v>
      </c>
      <c r="L1036" s="16">
        <f t="shared" si="400"/>
        <v>2.9537895491748472E-4</v>
      </c>
      <c r="M1036" s="17">
        <f t="shared" si="409"/>
        <v>2.3052304808290742</v>
      </c>
      <c r="N1036" s="17">
        <f t="shared" si="410"/>
        <v>2.8959883906640438</v>
      </c>
      <c r="O1036" s="16">
        <f t="shared" si="411"/>
        <v>5.230480829074402E-3</v>
      </c>
      <c r="P1036" s="16">
        <f t="shared" si="412"/>
        <v>4.0116093359561233E-3</v>
      </c>
      <c r="Q1036" s="16">
        <f t="shared" si="423"/>
        <v>264</v>
      </c>
      <c r="R1036" s="16">
        <f t="shared" si="424"/>
        <v>331</v>
      </c>
      <c r="S1036" s="17">
        <f t="shared" si="413"/>
        <v>2.3116528317747189</v>
      </c>
      <c r="T1036" s="17">
        <f t="shared" si="414"/>
        <v>2.8983223004448182</v>
      </c>
      <c r="U1036" s="16">
        <f t="shared" si="415"/>
        <v>1.1652831774719097E-2</v>
      </c>
      <c r="V1036" s="16">
        <f t="shared" si="416"/>
        <v>1.6776995551817109E-3</v>
      </c>
      <c r="W1036" s="16">
        <f t="shared" si="401"/>
        <v>2.6173398042736613E-3</v>
      </c>
      <c r="X1036" s="16">
        <f t="shared" si="402"/>
        <v>2.9679198066428955E-4</v>
      </c>
      <c r="Y1036" s="17">
        <f t="shared" si="417"/>
        <v>2.3205478236093717</v>
      </c>
      <c r="Z1036" s="17">
        <f t="shared" si="418"/>
        <v>2.9141317849379509</v>
      </c>
      <c r="AA1036" s="16">
        <f t="shared" si="419"/>
        <v>2.0547823609371907E-2</v>
      </c>
      <c r="AB1036" s="16">
        <f t="shared" si="420"/>
        <v>1.4131784937950975E-2</v>
      </c>
      <c r="AC1036" s="16">
        <f t="shared" si="403"/>
        <v>67.519616518868403</v>
      </c>
      <c r="AD1036" s="17">
        <f t="shared" si="404"/>
        <v>2.3261180472157053</v>
      </c>
      <c r="AE1036" s="17">
        <f t="shared" si="405"/>
        <v>2.9173175275352206</v>
      </c>
      <c r="AF1036" s="16">
        <f t="shared" si="421"/>
        <v>2.6118047215705431E-2</v>
      </c>
      <c r="AG1036" s="16">
        <f t="shared" si="422"/>
        <v>1.7317527535220645E-2</v>
      </c>
    </row>
    <row r="1037" spans="1:33" x14ac:dyDescent="0.25">
      <c r="A1037" s="11" t="s">
        <v>27</v>
      </c>
      <c r="B1037" s="12">
        <v>834500</v>
      </c>
      <c r="C1037" s="11">
        <v>1.9</v>
      </c>
      <c r="D1037" s="27">
        <v>1.8</v>
      </c>
      <c r="E1037" s="27">
        <v>1.9</v>
      </c>
      <c r="F1037" s="11">
        <v>2003</v>
      </c>
      <c r="G1037" s="11" t="s">
        <v>7</v>
      </c>
      <c r="H1037" s="14" t="str">
        <f>VLOOKUP(A1037,'Data Key'!$A$1:$B$500,2,FALSE)</f>
        <v>Tennessee</v>
      </c>
      <c r="I1037" s="14" t="str">
        <f t="shared" si="406"/>
        <v>TN-Tennessee</v>
      </c>
      <c r="J1037" s="15">
        <f t="shared" si="407"/>
        <v>1586</v>
      </c>
      <c r="K1037" s="15">
        <f t="shared" si="408"/>
        <v>832914</v>
      </c>
      <c r="L1037" s="16">
        <f t="shared" si="400"/>
        <v>9.3445900170641027E-5</v>
      </c>
      <c r="M1037" s="17">
        <f t="shared" si="409"/>
        <v>1.8070933448862792</v>
      </c>
      <c r="N1037" s="17">
        <f t="shared" si="410"/>
        <v>1.993985145227561</v>
      </c>
      <c r="O1037" s="16">
        <f t="shared" si="411"/>
        <v>7.0933448862791071E-3</v>
      </c>
      <c r="P1037" s="16">
        <f t="shared" si="412"/>
        <v>9.3985145227561073E-2</v>
      </c>
      <c r="Q1037" s="16">
        <f t="shared" si="423"/>
        <v>1508</v>
      </c>
      <c r="R1037" s="16">
        <f t="shared" si="424"/>
        <v>1664</v>
      </c>
      <c r="S1037" s="17">
        <f t="shared" si="413"/>
        <v>1.8070701018573996</v>
      </c>
      <c r="T1037" s="17">
        <f t="shared" si="414"/>
        <v>1.994008388256441</v>
      </c>
      <c r="U1037" s="16">
        <f t="shared" si="415"/>
        <v>7.0701018573995356E-3</v>
      </c>
      <c r="V1037" s="16">
        <f t="shared" si="416"/>
        <v>9.4008388256441089E-2</v>
      </c>
      <c r="W1037" s="16">
        <f t="shared" si="401"/>
        <v>1.902832138716649E-3</v>
      </c>
      <c r="X1037" s="16">
        <f t="shared" si="402"/>
        <v>9.3530038349146335E-5</v>
      </c>
      <c r="Y1037" s="17">
        <f t="shared" si="417"/>
        <v>1.8093021003675025</v>
      </c>
      <c r="Z1037" s="17">
        <f t="shared" si="418"/>
        <v>1.9963621770657953</v>
      </c>
      <c r="AA1037" s="16">
        <f t="shared" si="419"/>
        <v>9.3021003675024527E-3</v>
      </c>
      <c r="AB1037" s="16">
        <f t="shared" si="420"/>
        <v>9.6362177065795418E-2</v>
      </c>
      <c r="AC1037" s="16">
        <f t="shared" si="403"/>
        <v>155.98397768977406</v>
      </c>
      <c r="AD1037" s="17">
        <f t="shared" si="404"/>
        <v>1.809972184100477</v>
      </c>
      <c r="AE1037" s="17">
        <f t="shared" si="405"/>
        <v>1.9968904101653133</v>
      </c>
      <c r="AF1037" s="16">
        <f t="shared" si="421"/>
        <v>9.9721841004769551E-3</v>
      </c>
      <c r="AG1037" s="16">
        <f t="shared" si="422"/>
        <v>9.6890410165313412E-2</v>
      </c>
    </row>
    <row r="1038" spans="1:33" x14ac:dyDescent="0.25">
      <c r="A1038" s="11" t="s">
        <v>61</v>
      </c>
      <c r="B1038" s="12">
        <v>3814099</v>
      </c>
      <c r="C1038" s="11">
        <v>2.6</v>
      </c>
      <c r="D1038" s="27">
        <v>2.5</v>
      </c>
      <c r="E1038" s="27">
        <v>2.6</v>
      </c>
      <c r="F1038" s="11">
        <v>2003</v>
      </c>
      <c r="G1038" s="11" t="s">
        <v>7</v>
      </c>
      <c r="H1038" s="14" t="str">
        <f>VLOOKUP(A1038,'Data Key'!$A$1:$B$500,2,FALSE)</f>
        <v>Texas</v>
      </c>
      <c r="I1038" s="14" t="str">
        <f t="shared" si="406"/>
        <v>TX-Texas</v>
      </c>
      <c r="J1038" s="15">
        <f t="shared" si="407"/>
        <v>9917</v>
      </c>
      <c r="K1038" s="15">
        <f t="shared" si="408"/>
        <v>3804182</v>
      </c>
      <c r="L1038" s="16">
        <f t="shared" si="400"/>
        <v>5.1107065902335615E-5</v>
      </c>
      <c r="M1038" s="17">
        <f t="shared" si="409"/>
        <v>2.5489827587194167</v>
      </c>
      <c r="N1038" s="17">
        <f t="shared" si="410"/>
        <v>2.6511968905240879</v>
      </c>
      <c r="O1038" s="16">
        <f t="shared" si="411"/>
        <v>4.8982758719416708E-2</v>
      </c>
      <c r="P1038" s="16">
        <f t="shared" si="412"/>
        <v>5.1196890524087824E-2</v>
      </c>
      <c r="Q1038" s="16">
        <f t="shared" si="423"/>
        <v>9722</v>
      </c>
      <c r="R1038" s="16">
        <f t="shared" si="424"/>
        <v>10112</v>
      </c>
      <c r="S1038" s="17">
        <f t="shared" si="413"/>
        <v>2.5489637264266083</v>
      </c>
      <c r="T1038" s="17">
        <f t="shared" si="414"/>
        <v>2.6512159228168959</v>
      </c>
      <c r="U1038" s="16">
        <f t="shared" si="415"/>
        <v>4.8963726426608289E-2</v>
      </c>
      <c r="V1038" s="16">
        <f t="shared" si="416"/>
        <v>5.1215922816895798E-2</v>
      </c>
      <c r="W1038" s="16">
        <f t="shared" si="401"/>
        <v>2.6005907920449655E-3</v>
      </c>
      <c r="X1038" s="16">
        <f t="shared" si="402"/>
        <v>5.11144055898034E-5</v>
      </c>
      <c r="Y1038" s="17">
        <f t="shared" si="417"/>
        <v>2.5494763864551619</v>
      </c>
      <c r="Z1038" s="17">
        <f t="shared" si="418"/>
        <v>2.6517051976347692</v>
      </c>
      <c r="AA1038" s="16">
        <f t="shared" si="419"/>
        <v>4.9476386455161947E-2</v>
      </c>
      <c r="AB1038" s="16">
        <f t="shared" si="420"/>
        <v>5.1705197634769107E-2</v>
      </c>
      <c r="AC1038" s="16">
        <f t="shared" si="403"/>
        <v>389.86394149911649</v>
      </c>
      <c r="AD1038" s="17">
        <f t="shared" si="404"/>
        <v>2.5496136740092097</v>
      </c>
      <c r="AE1038" s="17">
        <f t="shared" si="405"/>
        <v>2.6518300949356051</v>
      </c>
      <c r="AF1038" s="16">
        <f t="shared" si="421"/>
        <v>4.9613674009209685E-2</v>
      </c>
      <c r="AG1038" s="16">
        <f t="shared" si="422"/>
        <v>5.1830094935604976E-2</v>
      </c>
    </row>
    <row r="1039" spans="1:33" x14ac:dyDescent="0.25">
      <c r="A1039" s="11" t="s">
        <v>23</v>
      </c>
      <c r="B1039" s="12">
        <v>435939</v>
      </c>
      <c r="C1039" s="11">
        <v>2.2000000000000002</v>
      </c>
      <c r="D1039" s="27">
        <v>2.1</v>
      </c>
      <c r="E1039" s="27">
        <v>2.4</v>
      </c>
      <c r="F1039" s="11">
        <v>2003</v>
      </c>
      <c r="G1039" s="11" t="s">
        <v>7</v>
      </c>
      <c r="H1039" s="14" t="str">
        <f>VLOOKUP(A1039,'Data Key'!$A$1:$B$500,2,FALSE)</f>
        <v>Utah</v>
      </c>
      <c r="I1039" s="14" t="str">
        <f t="shared" si="406"/>
        <v>UT-Utah</v>
      </c>
      <c r="J1039" s="15">
        <f t="shared" si="407"/>
        <v>959</v>
      </c>
      <c r="K1039" s="15">
        <f t="shared" si="408"/>
        <v>434980</v>
      </c>
      <c r="L1039" s="16">
        <f t="shared" si="400"/>
        <v>1.3907640422725648E-4</v>
      </c>
      <c r="M1039" s="17">
        <f t="shared" si="409"/>
        <v>2.0607726572240015</v>
      </c>
      <c r="N1039" s="17">
        <f t="shared" si="410"/>
        <v>2.3389254656785146</v>
      </c>
      <c r="O1039" s="16">
        <f t="shared" si="411"/>
        <v>3.9227342775998597E-2</v>
      </c>
      <c r="P1039" s="16">
        <f t="shared" si="412"/>
        <v>6.1074534321485352E-2</v>
      </c>
      <c r="Q1039" s="16">
        <f t="shared" si="423"/>
        <v>899</v>
      </c>
      <c r="R1039" s="16">
        <f t="shared" si="424"/>
        <v>1020</v>
      </c>
      <c r="S1039" s="17">
        <f t="shared" si="413"/>
        <v>2.0622151264282387</v>
      </c>
      <c r="T1039" s="17">
        <f t="shared" si="414"/>
        <v>2.3397768953913278</v>
      </c>
      <c r="U1039" s="16">
        <f t="shared" si="415"/>
        <v>3.7784873571761413E-2</v>
      </c>
      <c r="V1039" s="16">
        <f t="shared" si="416"/>
        <v>6.0223104608672084E-2</v>
      </c>
      <c r="W1039" s="16">
        <f t="shared" si="401"/>
        <v>2.204235597021762E-3</v>
      </c>
      <c r="X1039" s="16">
        <f t="shared" si="402"/>
        <v>1.3928316605485503E-4</v>
      </c>
      <c r="Y1039" s="17">
        <f t="shared" si="417"/>
        <v>2.0649524309669069</v>
      </c>
      <c r="Z1039" s="17">
        <f t="shared" si="418"/>
        <v>2.3435187630766174</v>
      </c>
      <c r="AA1039" s="16">
        <f t="shared" si="419"/>
        <v>3.504756903309314E-2</v>
      </c>
      <c r="AB1039" s="16">
        <f t="shared" si="420"/>
        <v>5.6481236923382472E-2</v>
      </c>
      <c r="AC1039" s="16">
        <f t="shared" si="403"/>
        <v>121.28696180152618</v>
      </c>
      <c r="AD1039" s="17">
        <f t="shared" si="404"/>
        <v>2.0662737470244061</v>
      </c>
      <c r="AE1039" s="17">
        <f t="shared" si="405"/>
        <v>2.3444913257226969</v>
      </c>
      <c r="AF1039" s="16">
        <f t="shared" si="421"/>
        <v>3.3726252975593951E-2</v>
      </c>
      <c r="AG1039" s="16">
        <f t="shared" si="422"/>
        <v>5.5508674277302994E-2</v>
      </c>
    </row>
    <row r="1040" spans="1:33" x14ac:dyDescent="0.25">
      <c r="A1040" s="11" t="s">
        <v>55</v>
      </c>
      <c r="B1040" s="12">
        <v>89718</v>
      </c>
      <c r="C1040" s="11">
        <v>2.8</v>
      </c>
      <c r="D1040" s="27">
        <v>2.5</v>
      </c>
      <c r="E1040" s="27">
        <v>3.2</v>
      </c>
      <c r="F1040" s="11">
        <v>2003</v>
      </c>
      <c r="G1040" s="11" t="s">
        <v>7</v>
      </c>
      <c r="H1040" s="14" t="str">
        <f>VLOOKUP(A1040,'Data Key'!$A$1:$B$500,2,FALSE)</f>
        <v>Vermont</v>
      </c>
      <c r="I1040" s="14" t="str">
        <f t="shared" si="406"/>
        <v>VT-Vermont</v>
      </c>
      <c r="J1040" s="15">
        <f t="shared" si="407"/>
        <v>251</v>
      </c>
      <c r="K1040" s="15">
        <f t="shared" si="408"/>
        <v>89467</v>
      </c>
      <c r="L1040" s="16">
        <f t="shared" si="400"/>
        <v>3.45618525974944E-4</v>
      </c>
      <c r="M1040" s="17">
        <f t="shared" si="409"/>
        <v>2.4520363481863168</v>
      </c>
      <c r="N1040" s="17">
        <f t="shared" si="410"/>
        <v>3.1432734001362048</v>
      </c>
      <c r="O1040" s="16">
        <f t="shared" si="411"/>
        <v>4.7963651813683228E-2</v>
      </c>
      <c r="P1040" s="16">
        <f t="shared" si="412"/>
        <v>5.6726599863795357E-2</v>
      </c>
      <c r="Q1040" s="16">
        <f t="shared" si="423"/>
        <v>221</v>
      </c>
      <c r="R1040" s="16">
        <f t="shared" si="424"/>
        <v>283</v>
      </c>
      <c r="S1040" s="17">
        <f t="shared" si="413"/>
        <v>2.4632738135045362</v>
      </c>
      <c r="T1040" s="17">
        <f t="shared" si="414"/>
        <v>3.1543280055284337</v>
      </c>
      <c r="U1040" s="16">
        <f t="shared" si="415"/>
        <v>3.6726186495463775E-2</v>
      </c>
      <c r="V1040" s="16">
        <f t="shared" si="416"/>
        <v>4.5671994471566446E-2</v>
      </c>
      <c r="W1040" s="16">
        <f t="shared" si="401"/>
        <v>2.818942693306503E-3</v>
      </c>
      <c r="X1040" s="16">
        <f t="shared" si="402"/>
        <v>3.4757230420918382E-4</v>
      </c>
      <c r="Y1040" s="17">
        <f t="shared" si="417"/>
        <v>2.4713703890973191</v>
      </c>
      <c r="Z1040" s="17">
        <f t="shared" si="418"/>
        <v>3.1665149975156868</v>
      </c>
      <c r="AA1040" s="16">
        <f t="shared" si="419"/>
        <v>2.8629610902680902E-2</v>
      </c>
      <c r="AB1040" s="16">
        <f t="shared" si="420"/>
        <v>3.3485002484313409E-2</v>
      </c>
      <c r="AC1040" s="16">
        <f t="shared" si="403"/>
        <v>62.07375794485106</v>
      </c>
      <c r="AD1040" s="17">
        <f t="shared" si="404"/>
        <v>2.4785921334437639</v>
      </c>
      <c r="AE1040" s="17">
        <f t="shared" si="405"/>
        <v>3.1704388113047042</v>
      </c>
      <c r="AF1040" s="16">
        <f t="shared" si="421"/>
        <v>2.1407866556236055E-2</v>
      </c>
      <c r="AG1040" s="16">
        <f t="shared" si="422"/>
        <v>2.9561188695296003E-2</v>
      </c>
    </row>
    <row r="1041" spans="1:33" x14ac:dyDescent="0.25">
      <c r="A1041" s="11" t="s">
        <v>54</v>
      </c>
      <c r="B1041" s="12">
        <v>1088822</v>
      </c>
      <c r="C1041" s="11">
        <v>3</v>
      </c>
      <c r="D1041" s="27">
        <v>2.9</v>
      </c>
      <c r="E1041" s="27">
        <v>3.2</v>
      </c>
      <c r="F1041" s="11">
        <v>2003</v>
      </c>
      <c r="G1041" s="11" t="s">
        <v>7</v>
      </c>
      <c r="H1041" s="14" t="str">
        <f>VLOOKUP(A1041,'Data Key'!$A$1:$B$500,2,FALSE)</f>
        <v>Virginia</v>
      </c>
      <c r="I1041" s="14" t="str">
        <f t="shared" si="406"/>
        <v>VA-Virginia</v>
      </c>
      <c r="J1041" s="15">
        <f t="shared" si="407"/>
        <v>3266</v>
      </c>
      <c r="K1041" s="15">
        <f t="shared" si="408"/>
        <v>1085556</v>
      </c>
      <c r="L1041" s="16">
        <f t="shared" si="400"/>
        <v>1.0271809732549567E-4</v>
      </c>
      <c r="M1041" s="17">
        <f t="shared" si="409"/>
        <v>2.8968539172002945</v>
      </c>
      <c r="N1041" s="17">
        <f t="shared" si="410"/>
        <v>3.1022901118512856</v>
      </c>
      <c r="O1041" s="16">
        <f t="shared" si="411"/>
        <v>3.1460827997054075E-3</v>
      </c>
      <c r="P1041" s="16">
        <f t="shared" si="412"/>
        <v>9.7709888148714619E-2</v>
      </c>
      <c r="Q1041" s="16">
        <f t="shared" si="423"/>
        <v>3155</v>
      </c>
      <c r="R1041" s="16">
        <f t="shared" si="424"/>
        <v>3379</v>
      </c>
      <c r="S1041" s="17">
        <f t="shared" si="413"/>
        <v>2.8976269766775471</v>
      </c>
      <c r="T1041" s="17">
        <f t="shared" si="414"/>
        <v>3.1033538999028307</v>
      </c>
      <c r="U1041" s="16">
        <f t="shared" si="415"/>
        <v>2.3730233224528163E-3</v>
      </c>
      <c r="V1041" s="16">
        <f t="shared" si="416"/>
        <v>9.6646100097169452E-2</v>
      </c>
      <c r="W1041" s="16">
        <f t="shared" si="401"/>
        <v>3.0013254691236492E-3</v>
      </c>
      <c r="X1041" s="16">
        <f t="shared" si="402"/>
        <v>1.0276280489538095E-4</v>
      </c>
      <c r="Y1041" s="17">
        <f t="shared" si="417"/>
        <v>2.898562664228268</v>
      </c>
      <c r="Z1041" s="17">
        <f t="shared" si="418"/>
        <v>3.1040882740190301</v>
      </c>
      <c r="AA1041" s="16">
        <f t="shared" si="419"/>
        <v>1.4373357717318846E-3</v>
      </c>
      <c r="AB1041" s="16">
        <f t="shared" si="420"/>
        <v>9.5911725980970086E-2</v>
      </c>
      <c r="AC1041" s="16">
        <f t="shared" si="403"/>
        <v>223.69936306000437</v>
      </c>
      <c r="AD1041" s="17">
        <f t="shared" si="404"/>
        <v>2.8990596362510432</v>
      </c>
      <c r="AE1041" s="17">
        <f t="shared" si="405"/>
        <v>3.1045097225203864</v>
      </c>
      <c r="AF1041" s="16">
        <f t="shared" si="421"/>
        <v>9.4036374895667407E-4</v>
      </c>
      <c r="AG1041" s="16">
        <f t="shared" si="422"/>
        <v>9.5490277479613805E-2</v>
      </c>
    </row>
    <row r="1042" spans="1:33" x14ac:dyDescent="0.25">
      <c r="A1042" s="11" t="s">
        <v>39</v>
      </c>
      <c r="B1042" s="12">
        <v>939334</v>
      </c>
      <c r="C1042" s="11">
        <v>2.8</v>
      </c>
      <c r="D1042" s="27">
        <v>2.7</v>
      </c>
      <c r="E1042" s="27">
        <v>2.9</v>
      </c>
      <c r="F1042" s="11">
        <v>2003</v>
      </c>
      <c r="G1042" s="11" t="s">
        <v>7</v>
      </c>
      <c r="H1042" s="14" t="str">
        <f>VLOOKUP(A1042,'Data Key'!$A$1:$B$500,2,FALSE)</f>
        <v>Washington</v>
      </c>
      <c r="I1042" s="14" t="str">
        <f t="shared" si="406"/>
        <v>WA-Washington</v>
      </c>
      <c r="J1042" s="15">
        <f t="shared" si="407"/>
        <v>2630</v>
      </c>
      <c r="K1042" s="15">
        <f t="shared" si="408"/>
        <v>936704</v>
      </c>
      <c r="L1042" s="16">
        <f t="shared" si="400"/>
        <v>1.0685555128270825E-4</v>
      </c>
      <c r="M1042" s="17">
        <f t="shared" si="409"/>
        <v>2.6930005169528717</v>
      </c>
      <c r="N1042" s="17">
        <f t="shared" si="410"/>
        <v>2.9067116195182878</v>
      </c>
      <c r="O1042" s="16">
        <f t="shared" si="411"/>
        <v>6.9994830471284963E-3</v>
      </c>
      <c r="P1042" s="16">
        <f t="shared" si="412"/>
        <v>6.7116195182879146E-3</v>
      </c>
      <c r="Q1042" s="16">
        <f t="shared" si="423"/>
        <v>2530</v>
      </c>
      <c r="R1042" s="16">
        <f t="shared" si="424"/>
        <v>2731</v>
      </c>
      <c r="S1042" s="17">
        <f t="shared" si="413"/>
        <v>2.6933976625992457</v>
      </c>
      <c r="T1042" s="17">
        <f t="shared" si="414"/>
        <v>2.907379057928277</v>
      </c>
      <c r="U1042" s="16">
        <f t="shared" si="415"/>
        <v>6.6023374007544433E-3</v>
      </c>
      <c r="V1042" s="16">
        <f t="shared" si="416"/>
        <v>7.3790579282770885E-3</v>
      </c>
      <c r="W1042" s="16">
        <f t="shared" si="401"/>
        <v>2.8018893876593886E-3</v>
      </c>
      <c r="X1042" s="16">
        <f t="shared" si="402"/>
        <v>1.0691335397434518E-4</v>
      </c>
      <c r="Y1042" s="17">
        <f t="shared" si="417"/>
        <v>2.6949760336850432</v>
      </c>
      <c r="Z1042" s="17">
        <f t="shared" si="418"/>
        <v>2.9088027416337336</v>
      </c>
      <c r="AA1042" s="16">
        <f t="shared" si="419"/>
        <v>5.0239663149569402E-3</v>
      </c>
      <c r="AB1042" s="16">
        <f t="shared" si="420"/>
        <v>8.802741633733735E-3</v>
      </c>
      <c r="AC1042" s="16">
        <f t="shared" si="403"/>
        <v>200.76383017251567</v>
      </c>
      <c r="AD1042" s="17">
        <f t="shared" si="404"/>
        <v>2.6955571281912318</v>
      </c>
      <c r="AE1042" s="17">
        <f t="shared" si="405"/>
        <v>2.9092862268302508</v>
      </c>
      <c r="AF1042" s="16">
        <f t="shared" si="421"/>
        <v>4.442871808768345E-3</v>
      </c>
      <c r="AG1042" s="16">
        <f t="shared" si="422"/>
        <v>9.2862268302509321E-3</v>
      </c>
    </row>
    <row r="1043" spans="1:33" x14ac:dyDescent="0.25">
      <c r="A1043" s="11" t="s">
        <v>16</v>
      </c>
      <c r="B1043" s="12">
        <v>252349</v>
      </c>
      <c r="C1043" s="11">
        <v>1.9</v>
      </c>
      <c r="D1043" s="27">
        <v>1.7</v>
      </c>
      <c r="E1043" s="27">
        <v>2.1</v>
      </c>
      <c r="F1043" s="11">
        <v>2003</v>
      </c>
      <c r="G1043" s="11" t="s">
        <v>7</v>
      </c>
      <c r="H1043" s="14" t="str">
        <f>VLOOKUP(A1043,'Data Key'!$A$1:$B$500,2,FALSE)</f>
        <v>West Virginia</v>
      </c>
      <c r="I1043" s="14" t="str">
        <f t="shared" si="406"/>
        <v>WV-West Virginia</v>
      </c>
      <c r="J1043" s="15">
        <f t="shared" si="407"/>
        <v>479</v>
      </c>
      <c r="K1043" s="15">
        <f t="shared" si="408"/>
        <v>251870</v>
      </c>
      <c r="L1043" s="16">
        <f t="shared" si="400"/>
        <v>1.6982502481150191E-4</v>
      </c>
      <c r="M1043" s="17">
        <f t="shared" si="409"/>
        <v>1.7283398183224117</v>
      </c>
      <c r="N1043" s="17">
        <f t="shared" si="410"/>
        <v>2.0679898679454158</v>
      </c>
      <c r="O1043" s="16">
        <f t="shared" si="411"/>
        <v>2.8339818322411725E-2</v>
      </c>
      <c r="P1043" s="16">
        <f t="shared" si="412"/>
        <v>3.201013205458425E-2</v>
      </c>
      <c r="Q1043" s="16">
        <f t="shared" si="423"/>
        <v>437</v>
      </c>
      <c r="R1043" s="16">
        <f t="shared" si="424"/>
        <v>523</v>
      </c>
      <c r="S1043" s="17">
        <f t="shared" si="413"/>
        <v>1.7317286773476415</v>
      </c>
      <c r="T1043" s="17">
        <f t="shared" si="414"/>
        <v>2.0725265406242941</v>
      </c>
      <c r="U1043" s="16">
        <f t="shared" si="415"/>
        <v>3.172867734764151E-2</v>
      </c>
      <c r="V1043" s="16">
        <f t="shared" si="416"/>
        <v>2.7473459375706E-2</v>
      </c>
      <c r="W1043" s="16">
        <f t="shared" si="401"/>
        <v>1.9057472332397907E-3</v>
      </c>
      <c r="X1043" s="16">
        <f t="shared" si="402"/>
        <v>1.7033078206451355E-4</v>
      </c>
      <c r="Y1043" s="17">
        <f t="shared" si="417"/>
        <v>1.735416451175277</v>
      </c>
      <c r="Z1043" s="17">
        <f t="shared" si="418"/>
        <v>2.0760780153043039</v>
      </c>
      <c r="AA1043" s="16">
        <f t="shared" si="419"/>
        <v>3.5416451175277031E-2</v>
      </c>
      <c r="AB1043" s="16">
        <f t="shared" si="420"/>
        <v>2.3921984695696175E-2</v>
      </c>
      <c r="AC1043" s="16">
        <f t="shared" si="403"/>
        <v>85.751776662879024</v>
      </c>
      <c r="AD1043" s="17">
        <f t="shared" si="404"/>
        <v>1.737824066270599</v>
      </c>
      <c r="AE1043" s="17">
        <f t="shared" si="405"/>
        <v>2.0776331057375552</v>
      </c>
      <c r="AF1043" s="16">
        <f t="shared" si="421"/>
        <v>3.7824066270599088E-2</v>
      </c>
      <c r="AG1043" s="16">
        <f t="shared" si="422"/>
        <v>2.236689426244487E-2</v>
      </c>
    </row>
    <row r="1044" spans="1:33" x14ac:dyDescent="0.25">
      <c r="A1044" s="11" t="s">
        <v>24</v>
      </c>
      <c r="B1044" s="12">
        <v>793991</v>
      </c>
      <c r="C1044" s="11">
        <v>3.9</v>
      </c>
      <c r="D1044" s="27">
        <v>3.8</v>
      </c>
      <c r="E1044" s="27">
        <v>4</v>
      </c>
      <c r="F1044" s="11">
        <v>2003</v>
      </c>
      <c r="G1044" s="11" t="s">
        <v>7</v>
      </c>
      <c r="H1044" s="14" t="str">
        <f>VLOOKUP(A1044,'Data Key'!$A$1:$B$500,2,FALSE)</f>
        <v>Wisconsin</v>
      </c>
      <c r="I1044" s="14" t="str">
        <f t="shared" si="406"/>
        <v>WI-Wisconsin</v>
      </c>
      <c r="J1044" s="15">
        <f t="shared" si="407"/>
        <v>3097</v>
      </c>
      <c r="K1044" s="15">
        <f t="shared" si="408"/>
        <v>790894</v>
      </c>
      <c r="L1044" s="16">
        <f t="shared" si="400"/>
        <v>1.3710536984398988E-4</v>
      </c>
      <c r="M1044" s="17">
        <f t="shared" si="409"/>
        <v>3.7634426212541459</v>
      </c>
      <c r="N1044" s="17">
        <f t="shared" si="410"/>
        <v>4.0376533609421257</v>
      </c>
      <c r="O1044" s="16">
        <f t="shared" si="411"/>
        <v>3.6557378745853963E-2</v>
      </c>
      <c r="P1044" s="16">
        <f t="shared" si="412"/>
        <v>3.765336094212568E-2</v>
      </c>
      <c r="Q1044" s="16">
        <f t="shared" si="423"/>
        <v>2988</v>
      </c>
      <c r="R1044" s="16">
        <f t="shared" si="424"/>
        <v>3206</v>
      </c>
      <c r="S1044" s="17">
        <f t="shared" si="413"/>
        <v>3.763266838037207</v>
      </c>
      <c r="T1044" s="17">
        <f t="shared" si="414"/>
        <v>4.0378291441590646</v>
      </c>
      <c r="U1044" s="16">
        <f t="shared" si="415"/>
        <v>3.673316196279286E-2</v>
      </c>
      <c r="V1044" s="16">
        <f t="shared" si="416"/>
        <v>3.7829144159064576E-2</v>
      </c>
      <c r="W1044" s="16">
        <f t="shared" si="401"/>
        <v>3.9029481900872873E-3</v>
      </c>
      <c r="X1044" s="16">
        <f t="shared" si="402"/>
        <v>1.3716805121893885E-4</v>
      </c>
      <c r="Y1044" s="17">
        <f t="shared" si="417"/>
        <v>3.7657801388683483</v>
      </c>
      <c r="Z1044" s="17">
        <f t="shared" si="418"/>
        <v>4.0401162413062268</v>
      </c>
      <c r="AA1044" s="16">
        <f t="shared" si="419"/>
        <v>3.4219861131651541E-2</v>
      </c>
      <c r="AB1044" s="16">
        <f t="shared" si="420"/>
        <v>4.0116241306226819E-2</v>
      </c>
      <c r="AC1044" s="16">
        <f t="shared" si="403"/>
        <v>217.73724174618454</v>
      </c>
      <c r="AD1044" s="17">
        <f t="shared" si="404"/>
        <v>3.7664628941954592</v>
      </c>
      <c r="AE1044" s="17">
        <f t="shared" si="405"/>
        <v>4.0406929400054947</v>
      </c>
      <c r="AF1044" s="16">
        <f t="shared" si="421"/>
        <v>3.3537105804540612E-2</v>
      </c>
      <c r="AG1044" s="16">
        <f t="shared" si="422"/>
        <v>4.0692940005494727E-2</v>
      </c>
    </row>
    <row r="1045" spans="1:33" x14ac:dyDescent="0.25">
      <c r="A1045" s="11" t="s">
        <v>40</v>
      </c>
      <c r="B1045" s="12">
        <v>79054</v>
      </c>
      <c r="C1045" s="11">
        <v>1.9</v>
      </c>
      <c r="D1045" s="27">
        <v>1.6</v>
      </c>
      <c r="E1045" s="27">
        <v>2.2000000000000002</v>
      </c>
      <c r="F1045" s="11">
        <v>2003</v>
      </c>
      <c r="G1045" s="11" t="s">
        <v>7</v>
      </c>
      <c r="H1045" s="14" t="str">
        <f>VLOOKUP(A1045,'Data Key'!$A$1:$B$500,2,FALSE)</f>
        <v>Wyoming</v>
      </c>
      <c r="I1045" s="14" t="str">
        <f t="shared" si="406"/>
        <v>WY-Wyoming</v>
      </c>
      <c r="J1045" s="15">
        <f t="shared" si="407"/>
        <v>150</v>
      </c>
      <c r="K1045" s="15">
        <f t="shared" si="408"/>
        <v>78904</v>
      </c>
      <c r="L1045" s="16">
        <f t="shared" si="400"/>
        <v>3.0335939987477983E-4</v>
      </c>
      <c r="M1045" s="17">
        <f t="shared" si="409"/>
        <v>1.5940777949540714</v>
      </c>
      <c r="N1045" s="17">
        <f t="shared" si="410"/>
        <v>2.2007965947036312</v>
      </c>
      <c r="O1045" s="16">
        <f t="shared" si="411"/>
        <v>5.9222050459286635E-3</v>
      </c>
      <c r="P1045" s="16">
        <f t="shared" si="412"/>
        <v>7.9659470363102614E-4</v>
      </c>
      <c r="Q1045" s="16">
        <f t="shared" si="423"/>
        <v>127</v>
      </c>
      <c r="R1045" s="16">
        <f t="shared" si="424"/>
        <v>175</v>
      </c>
      <c r="S1045" s="17">
        <f t="shared" si="413"/>
        <v>1.6064968249550939</v>
      </c>
      <c r="T1045" s="17">
        <f t="shared" si="414"/>
        <v>2.2136767273003262</v>
      </c>
      <c r="U1045" s="16">
        <f t="shared" si="415"/>
        <v>6.4968249550938495E-3</v>
      </c>
      <c r="V1045" s="16">
        <f t="shared" si="416"/>
        <v>1.3676727300325986E-2</v>
      </c>
      <c r="W1045" s="16">
        <f t="shared" si="401"/>
        <v>1.9216402396905672E-3</v>
      </c>
      <c r="X1045" s="16">
        <f t="shared" si="402"/>
        <v>3.0623476388471781E-4</v>
      </c>
      <c r="Y1045" s="17">
        <f t="shared" si="417"/>
        <v>1.6154054758058494</v>
      </c>
      <c r="Z1045" s="17">
        <f t="shared" si="418"/>
        <v>2.227875003575285</v>
      </c>
      <c r="AA1045" s="16">
        <f t="shared" si="419"/>
        <v>1.5405475805849278E-2</v>
      </c>
      <c r="AB1045" s="16">
        <f t="shared" si="420"/>
        <v>2.7875003575284829E-2</v>
      </c>
      <c r="AC1045" s="16">
        <f t="shared" si="403"/>
        <v>48.03753669425037</v>
      </c>
      <c r="AD1045" s="17">
        <f t="shared" si="404"/>
        <v>1.6241521232287039</v>
      </c>
      <c r="AE1045" s="17">
        <f t="shared" si="405"/>
        <v>2.2317773228020052</v>
      </c>
      <c r="AF1045" s="16">
        <f t="shared" si="421"/>
        <v>2.4152123228703859E-2</v>
      </c>
      <c r="AG1045" s="16">
        <f t="shared" si="422"/>
        <v>3.177732280200507E-2</v>
      </c>
    </row>
    <row r="1046" spans="1:33" x14ac:dyDescent="0.25">
      <c r="A1046" s="11" t="s">
        <v>17</v>
      </c>
      <c r="B1046" s="12">
        <v>671182</v>
      </c>
      <c r="C1046" s="11">
        <v>2.2000000000000002</v>
      </c>
      <c r="D1046" s="27">
        <v>2.1</v>
      </c>
      <c r="E1046" s="27">
        <v>2.2999999999999998</v>
      </c>
      <c r="F1046" s="11">
        <v>2004</v>
      </c>
      <c r="G1046" s="11" t="s">
        <v>7</v>
      </c>
      <c r="H1046" s="14" t="str">
        <f>VLOOKUP(A1046,'Data Key'!$A$1:$B$500,2,FALSE)</f>
        <v>Alabama</v>
      </c>
      <c r="I1046" s="14" t="str">
        <f t="shared" si="406"/>
        <v>AL-Alabama</v>
      </c>
      <c r="J1046" s="15">
        <f t="shared" si="407"/>
        <v>1477</v>
      </c>
      <c r="K1046" s="15">
        <f t="shared" si="408"/>
        <v>669705</v>
      </c>
      <c r="L1046" s="16">
        <f t="shared" si="400"/>
        <v>1.1210362545529512E-4</v>
      </c>
      <c r="M1046" s="17">
        <f t="shared" si="409"/>
        <v>2.0884917421201163</v>
      </c>
      <c r="N1046" s="17">
        <f t="shared" si="410"/>
        <v>2.3126989930307067</v>
      </c>
      <c r="O1046" s="16">
        <f t="shared" si="411"/>
        <v>1.1508257879883743E-2</v>
      </c>
      <c r="P1046" s="16">
        <f t="shared" si="412"/>
        <v>1.2698993030706873E-2</v>
      </c>
      <c r="Q1046" s="16">
        <f t="shared" si="423"/>
        <v>1402</v>
      </c>
      <c r="R1046" s="16">
        <f t="shared" si="424"/>
        <v>1552</v>
      </c>
      <c r="S1046" s="17">
        <f t="shared" si="413"/>
        <v>2.088852204022158</v>
      </c>
      <c r="T1046" s="17">
        <f t="shared" si="414"/>
        <v>2.3123385311286655</v>
      </c>
      <c r="U1046" s="16">
        <f t="shared" si="415"/>
        <v>1.1147795977842101E-2</v>
      </c>
      <c r="V1046" s="16">
        <f t="shared" si="416"/>
        <v>1.2338531128665675E-2</v>
      </c>
      <c r="W1046" s="16">
        <f t="shared" si="401"/>
        <v>2.2034444680714906E-3</v>
      </c>
      <c r="X1046" s="16">
        <f t="shared" si="402"/>
        <v>1.1221186610438428E-4</v>
      </c>
      <c r="Y1046" s="17">
        <f t="shared" si="417"/>
        <v>2.0912326019671061</v>
      </c>
      <c r="Z1046" s="17">
        <f t="shared" si="418"/>
        <v>2.3156563341758751</v>
      </c>
      <c r="AA1046" s="16">
        <f t="shared" si="419"/>
        <v>8.7673980328939471E-3</v>
      </c>
      <c r="AB1046" s="16">
        <f t="shared" si="420"/>
        <v>1.5656334175875308E-2</v>
      </c>
      <c r="AC1046" s="16">
        <f t="shared" si="403"/>
        <v>150.50748536839112</v>
      </c>
      <c r="AD1046" s="17">
        <f t="shared" si="404"/>
        <v>2.0920688429216541</v>
      </c>
      <c r="AE1046" s="17">
        <f t="shared" si="405"/>
        <v>2.3163099935413736</v>
      </c>
      <c r="AF1046" s="16">
        <f t="shared" si="421"/>
        <v>7.9311570783460184E-3</v>
      </c>
      <c r="AG1046" s="16">
        <f t="shared" si="422"/>
        <v>1.6309993541373746E-2</v>
      </c>
    </row>
    <row r="1047" spans="1:33" x14ac:dyDescent="0.25">
      <c r="A1047" s="11" t="s">
        <v>41</v>
      </c>
      <c r="B1047" s="12">
        <v>121340</v>
      </c>
      <c r="C1047" s="11">
        <v>2.8</v>
      </c>
      <c r="D1047" s="27">
        <v>2.5</v>
      </c>
      <c r="E1047" s="27">
        <v>3.1</v>
      </c>
      <c r="F1047" s="11">
        <v>2004</v>
      </c>
      <c r="G1047" s="11" t="s">
        <v>7</v>
      </c>
      <c r="H1047" s="14" t="str">
        <f>VLOOKUP(A1047,'Data Key'!$A$1:$B$500,2,FALSE)</f>
        <v>Alaska</v>
      </c>
      <c r="I1047" s="14" t="str">
        <f t="shared" si="406"/>
        <v>AK-Alaska</v>
      </c>
      <c r="J1047" s="15">
        <f t="shared" si="407"/>
        <v>340</v>
      </c>
      <c r="K1047" s="15">
        <f t="shared" si="408"/>
        <v>121000</v>
      </c>
      <c r="L1047" s="16">
        <f t="shared" si="400"/>
        <v>2.9742279379600179E-4</v>
      </c>
      <c r="M1047" s="17">
        <f t="shared" si="409"/>
        <v>2.5046210499488475</v>
      </c>
      <c r="N1047" s="17">
        <f t="shared" si="410"/>
        <v>3.0994666375408513</v>
      </c>
      <c r="O1047" s="16">
        <f t="shared" si="411"/>
        <v>4.6210499488474888E-3</v>
      </c>
      <c r="P1047" s="16">
        <f t="shared" si="412"/>
        <v>5.3336245914881175E-4</v>
      </c>
      <c r="Q1047" s="16">
        <f t="shared" si="423"/>
        <v>304</v>
      </c>
      <c r="R1047" s="16">
        <f t="shared" si="424"/>
        <v>376</v>
      </c>
      <c r="S1047" s="17">
        <f t="shared" si="413"/>
        <v>2.5053568485248063</v>
      </c>
      <c r="T1047" s="17">
        <f t="shared" si="414"/>
        <v>3.098730838964892</v>
      </c>
      <c r="U1047" s="16">
        <f t="shared" si="415"/>
        <v>5.3568485248063347E-3</v>
      </c>
      <c r="V1047" s="16">
        <f t="shared" si="416"/>
        <v>1.2691610351081017E-3</v>
      </c>
      <c r="W1047" s="16">
        <f t="shared" si="401"/>
        <v>2.8177839542551609E-3</v>
      </c>
      <c r="X1047" s="16">
        <f t="shared" si="402"/>
        <v>2.9866494192046261E-4</v>
      </c>
      <c r="Y1047" s="17">
        <f t="shared" si="417"/>
        <v>2.519119012334698</v>
      </c>
      <c r="Z1047" s="17">
        <f t="shared" si="418"/>
        <v>3.1164488961756236</v>
      </c>
      <c r="AA1047" s="16">
        <f t="shared" si="419"/>
        <v>1.9119012334698038E-2</v>
      </c>
      <c r="AB1047" s="16">
        <f t="shared" si="420"/>
        <v>1.6448896175623506E-2</v>
      </c>
      <c r="AC1047" s="16">
        <f t="shared" si="403"/>
        <v>72.227847506661007</v>
      </c>
      <c r="AD1047" s="17">
        <f t="shared" si="404"/>
        <v>2.524288022981084</v>
      </c>
      <c r="AE1047" s="17">
        <f t="shared" si="405"/>
        <v>3.1195209300517921</v>
      </c>
      <c r="AF1047" s="16">
        <f t="shared" si="421"/>
        <v>2.4288022981084012E-2</v>
      </c>
      <c r="AG1047" s="16">
        <f t="shared" si="422"/>
        <v>1.9520930051792007E-2</v>
      </c>
    </row>
    <row r="1048" spans="1:33" x14ac:dyDescent="0.25">
      <c r="A1048" s="11" t="s">
        <v>11</v>
      </c>
      <c r="B1048" s="12">
        <v>948234</v>
      </c>
      <c r="C1048" s="11">
        <v>2.6</v>
      </c>
      <c r="D1048" s="27">
        <v>2.5</v>
      </c>
      <c r="E1048" s="27">
        <v>2.7</v>
      </c>
      <c r="F1048" s="11">
        <v>2004</v>
      </c>
      <c r="G1048" s="11" t="s">
        <v>7</v>
      </c>
      <c r="H1048" s="14" t="str">
        <f>VLOOKUP(A1048,'Data Key'!$A$1:$B$500,2,FALSE)</f>
        <v>Arizona</v>
      </c>
      <c r="I1048" s="14" t="str">
        <f t="shared" si="406"/>
        <v>AZ-Arizona</v>
      </c>
      <c r="J1048" s="15">
        <f t="shared" si="407"/>
        <v>2465</v>
      </c>
      <c r="K1048" s="15">
        <f t="shared" si="408"/>
        <v>945769</v>
      </c>
      <c r="L1048" s="16">
        <f t="shared" si="400"/>
        <v>1.0248865769221122E-4</v>
      </c>
      <c r="M1048" s="17">
        <f t="shared" si="409"/>
        <v>2.4970806469309093</v>
      </c>
      <c r="N1048" s="17">
        <f t="shared" si="410"/>
        <v>2.7020579623153318</v>
      </c>
      <c r="O1048" s="16">
        <f t="shared" si="411"/>
        <v>2.9193530690907465E-3</v>
      </c>
      <c r="P1048" s="16">
        <f t="shared" si="412"/>
        <v>2.0579623153316184E-3</v>
      </c>
      <c r="Q1048" s="16">
        <f t="shared" si="423"/>
        <v>2369</v>
      </c>
      <c r="R1048" s="16">
        <f t="shared" si="424"/>
        <v>2563</v>
      </c>
      <c r="S1048" s="17">
        <f t="shared" si="413"/>
        <v>2.4983284716641672</v>
      </c>
      <c r="T1048" s="17">
        <f t="shared" si="414"/>
        <v>2.7029193216020517</v>
      </c>
      <c r="U1048" s="16">
        <f t="shared" si="415"/>
        <v>1.6715283358328392E-3</v>
      </c>
      <c r="V1048" s="16">
        <f t="shared" si="416"/>
        <v>2.91932160205155E-3</v>
      </c>
      <c r="W1048" s="16">
        <f t="shared" si="401"/>
        <v>2.6015843510475201E-3</v>
      </c>
      <c r="X1048" s="16">
        <f t="shared" si="402"/>
        <v>1.0254785999448614E-4</v>
      </c>
      <c r="Y1048" s="17">
        <f t="shared" si="417"/>
        <v>2.4990364910530336</v>
      </c>
      <c r="Z1048" s="17">
        <f t="shared" si="418"/>
        <v>2.7041322110420065</v>
      </c>
      <c r="AA1048" s="16">
        <f t="shared" si="419"/>
        <v>9.63508946966396E-4</v>
      </c>
      <c r="AB1048" s="16">
        <f t="shared" si="420"/>
        <v>4.1322110420063396E-3</v>
      </c>
      <c r="AC1048" s="16">
        <f t="shared" si="403"/>
        <v>194.38475885677036</v>
      </c>
      <c r="AD1048" s="17">
        <f t="shared" si="404"/>
        <v>2.4996137533759182</v>
      </c>
      <c r="AE1048" s="17">
        <f t="shared" si="405"/>
        <v>2.7046095364567941</v>
      </c>
      <c r="AF1048" s="16">
        <f t="shared" si="421"/>
        <v>3.8624662408182076E-4</v>
      </c>
      <c r="AG1048" s="16">
        <f t="shared" si="422"/>
        <v>4.6095364567939612E-3</v>
      </c>
    </row>
    <row r="1049" spans="1:33" x14ac:dyDescent="0.25">
      <c r="A1049" s="11" t="s">
        <v>18</v>
      </c>
      <c r="B1049" s="12">
        <v>417497</v>
      </c>
      <c r="C1049" s="11">
        <v>2.8</v>
      </c>
      <c r="D1049" s="27">
        <v>2.6</v>
      </c>
      <c r="E1049" s="27">
        <v>2.9</v>
      </c>
      <c r="F1049" s="11">
        <v>2004</v>
      </c>
      <c r="G1049" s="11" t="s">
        <v>7</v>
      </c>
      <c r="H1049" s="14" t="str">
        <f>VLOOKUP(A1049,'Data Key'!$A$1:$B$500,2,FALSE)</f>
        <v>Arkansas</v>
      </c>
      <c r="I1049" s="14" t="str">
        <f t="shared" si="406"/>
        <v>AR-Arkansas</v>
      </c>
      <c r="J1049" s="15">
        <f t="shared" si="407"/>
        <v>1169</v>
      </c>
      <c r="K1049" s="15">
        <f t="shared" si="408"/>
        <v>416328</v>
      </c>
      <c r="L1049" s="16">
        <f t="shared" si="400"/>
        <v>1.6028508727148334E-4</v>
      </c>
      <c r="M1049" s="17">
        <f t="shared" si="409"/>
        <v>2.6397350326335696</v>
      </c>
      <c r="N1049" s="17">
        <f t="shared" si="410"/>
        <v>2.9603052071765368</v>
      </c>
      <c r="O1049" s="16">
        <f t="shared" si="411"/>
        <v>3.9735032633569478E-2</v>
      </c>
      <c r="P1049" s="16">
        <f t="shared" si="412"/>
        <v>6.0305207176536868E-2</v>
      </c>
      <c r="Q1049" s="16">
        <f t="shared" si="423"/>
        <v>1103</v>
      </c>
      <c r="R1049" s="16">
        <f t="shared" si="424"/>
        <v>1236</v>
      </c>
      <c r="S1049" s="17">
        <f t="shared" si="413"/>
        <v>2.6419351516298319</v>
      </c>
      <c r="T1049" s="17">
        <f t="shared" si="414"/>
        <v>2.960500314972323</v>
      </c>
      <c r="U1049" s="16">
        <f t="shared" si="415"/>
        <v>4.1935151629831857E-2</v>
      </c>
      <c r="V1049" s="16">
        <f t="shared" si="416"/>
        <v>6.050031497232311E-2</v>
      </c>
      <c r="W1049" s="16">
        <f t="shared" si="401"/>
        <v>2.8045948969083415E-3</v>
      </c>
      <c r="X1049" s="16">
        <f t="shared" si="402"/>
        <v>1.6048008596090434E-4</v>
      </c>
      <c r="Y1049" s="17">
        <f t="shared" si="417"/>
        <v>2.6441148109474373</v>
      </c>
      <c r="Z1049" s="17">
        <f t="shared" si="418"/>
        <v>2.965074982869246</v>
      </c>
      <c r="AA1049" s="16">
        <f t="shared" si="419"/>
        <v>4.4114810947437189E-2</v>
      </c>
      <c r="AB1049" s="16">
        <f t="shared" si="420"/>
        <v>6.5074982869246067E-2</v>
      </c>
      <c r="AC1049" s="16">
        <f t="shared" si="403"/>
        <v>133.86367145640219</v>
      </c>
      <c r="AD1049" s="17">
        <f t="shared" si="404"/>
        <v>2.6454770481967635</v>
      </c>
      <c r="AE1049" s="17">
        <f t="shared" si="405"/>
        <v>2.9661079503732939</v>
      </c>
      <c r="AF1049" s="16">
        <f t="shared" si="421"/>
        <v>4.5477048196763459E-2</v>
      </c>
      <c r="AG1049" s="16">
        <f t="shared" si="422"/>
        <v>6.6107950373293978E-2</v>
      </c>
    </row>
    <row r="1050" spans="1:33" x14ac:dyDescent="0.25">
      <c r="A1050" s="11" t="s">
        <v>42</v>
      </c>
      <c r="B1050" s="12">
        <v>5812940</v>
      </c>
      <c r="C1050" s="11">
        <v>3.7</v>
      </c>
      <c r="D1050" s="27">
        <v>3.7</v>
      </c>
      <c r="E1050" s="27">
        <v>3.8</v>
      </c>
      <c r="F1050" s="11">
        <v>2004</v>
      </c>
      <c r="G1050" s="11" t="s">
        <v>7</v>
      </c>
      <c r="H1050" s="14" t="str">
        <f>VLOOKUP(A1050,'Data Key'!$A$1:$B$500,2,FALSE)</f>
        <v>California</v>
      </c>
      <c r="I1050" s="14" t="str">
        <f t="shared" si="406"/>
        <v>CA-California</v>
      </c>
      <c r="J1050" s="15">
        <f t="shared" si="407"/>
        <v>21508</v>
      </c>
      <c r="K1050" s="15">
        <f t="shared" si="408"/>
        <v>5791432</v>
      </c>
      <c r="L1050" s="16">
        <f t="shared" si="400"/>
        <v>4.9356837543668703E-5</v>
      </c>
      <c r="M1050" s="17">
        <f t="shared" si="409"/>
        <v>3.6506641501149</v>
      </c>
      <c r="N1050" s="17">
        <f t="shared" si="410"/>
        <v>3.7493778252022372</v>
      </c>
      <c r="O1050" s="16">
        <f t="shared" si="411"/>
        <v>4.9335849885100203E-2</v>
      </c>
      <c r="P1050" s="16">
        <f t="shared" si="412"/>
        <v>5.0622174797762653E-2</v>
      </c>
      <c r="Q1050" s="16">
        <f t="shared" si="423"/>
        <v>21221</v>
      </c>
      <c r="R1050" s="16">
        <f t="shared" si="424"/>
        <v>21795</v>
      </c>
      <c r="S1050" s="17">
        <f t="shared" si="413"/>
        <v>3.6506483810257806</v>
      </c>
      <c r="T1050" s="17">
        <f t="shared" si="414"/>
        <v>3.749393594291357</v>
      </c>
      <c r="U1050" s="16">
        <f t="shared" si="415"/>
        <v>4.935161897421958E-2</v>
      </c>
      <c r="V1050" s="16">
        <f t="shared" si="416"/>
        <v>5.0606405708642832E-2</v>
      </c>
      <c r="W1050" s="16">
        <f t="shared" si="401"/>
        <v>3.7003489653552549E-3</v>
      </c>
      <c r="X1050" s="16">
        <f t="shared" si="402"/>
        <v>4.9360090258456438E-5</v>
      </c>
      <c r="Y1050" s="17">
        <f t="shared" si="417"/>
        <v>3.6509888750967985</v>
      </c>
      <c r="Z1050" s="17">
        <f t="shared" si="418"/>
        <v>3.7497090556137116</v>
      </c>
      <c r="AA1050" s="16">
        <f t="shared" si="419"/>
        <v>4.9011124903201697E-2</v>
      </c>
      <c r="AB1050" s="16">
        <f t="shared" si="420"/>
        <v>5.0290944386288228E-2</v>
      </c>
      <c r="AC1050" s="16">
        <f t="shared" si="403"/>
        <v>573.82288386033554</v>
      </c>
      <c r="AD1050" s="17">
        <f t="shared" si="404"/>
        <v>3.6510776409210779</v>
      </c>
      <c r="AE1050" s="17">
        <f t="shared" si="405"/>
        <v>3.7497923196640142</v>
      </c>
      <c r="AF1050" s="16">
        <f t="shared" si="421"/>
        <v>4.8922359078922284E-2</v>
      </c>
      <c r="AG1050" s="16">
        <f t="shared" si="422"/>
        <v>5.020768033598566E-2</v>
      </c>
    </row>
    <row r="1051" spans="1:33" x14ac:dyDescent="0.25">
      <c r="A1051" s="11" t="s">
        <v>19</v>
      </c>
      <c r="B1051" s="12">
        <v>687752</v>
      </c>
      <c r="C1051" s="11">
        <v>1.5</v>
      </c>
      <c r="D1051" s="27">
        <v>1.4</v>
      </c>
      <c r="E1051" s="27">
        <v>1.6</v>
      </c>
      <c r="F1051" s="11">
        <v>2004</v>
      </c>
      <c r="G1051" s="11" t="s">
        <v>7</v>
      </c>
      <c r="H1051" s="14" t="str">
        <f>VLOOKUP(A1051,'Data Key'!$A$1:$B$500,2,FALSE)</f>
        <v>Colorado</v>
      </c>
      <c r="I1051" s="14" t="str">
        <f t="shared" si="406"/>
        <v>CO-Colorado</v>
      </c>
      <c r="J1051" s="15">
        <f t="shared" si="407"/>
        <v>1032</v>
      </c>
      <c r="K1051" s="15">
        <f t="shared" si="408"/>
        <v>686720</v>
      </c>
      <c r="L1051" s="16">
        <f t="shared" si="400"/>
        <v>9.1480808589579297E-5</v>
      </c>
      <c r="M1051" s="17">
        <f t="shared" si="409"/>
        <v>1.4090600840577703</v>
      </c>
      <c r="N1051" s="17">
        <f t="shared" si="410"/>
        <v>1.5920217012369289</v>
      </c>
      <c r="O1051" s="16">
        <f t="shared" si="411"/>
        <v>9.0600840577703678E-3</v>
      </c>
      <c r="P1051" s="16">
        <f t="shared" si="412"/>
        <v>7.9782987630712121E-3</v>
      </c>
      <c r="Q1051" s="16">
        <f t="shared" si="423"/>
        <v>969</v>
      </c>
      <c r="R1051" s="16">
        <f t="shared" si="424"/>
        <v>1095</v>
      </c>
      <c r="S1051" s="17">
        <f t="shared" si="413"/>
        <v>1.4089381055962034</v>
      </c>
      <c r="T1051" s="17">
        <f t="shared" si="414"/>
        <v>1.592143679698496</v>
      </c>
      <c r="U1051" s="16">
        <f t="shared" si="415"/>
        <v>8.9381055962034495E-3</v>
      </c>
      <c r="V1051" s="16">
        <f t="shared" si="416"/>
        <v>7.8563203015040717E-3</v>
      </c>
      <c r="W1051" s="16">
        <f t="shared" si="401"/>
        <v>1.5033252603384147E-3</v>
      </c>
      <c r="X1051" s="16">
        <f t="shared" si="402"/>
        <v>9.160758471350463E-5</v>
      </c>
      <c r="Y1051" s="17">
        <f t="shared" si="417"/>
        <v>1.4117176756249101</v>
      </c>
      <c r="Z1051" s="17">
        <f t="shared" si="418"/>
        <v>1.5949328450519193</v>
      </c>
      <c r="AA1051" s="16">
        <f t="shared" si="419"/>
        <v>1.1717675624910218E-2</v>
      </c>
      <c r="AB1051" s="16">
        <f t="shared" si="420"/>
        <v>5.0671549480807432E-3</v>
      </c>
      <c r="AC1051" s="16">
        <f t="shared" si="403"/>
        <v>125.86041498933686</v>
      </c>
      <c r="AD1051" s="17">
        <f t="shared" si="404"/>
        <v>1.4125514657280398</v>
      </c>
      <c r="AE1051" s="17">
        <f t="shared" si="405"/>
        <v>1.5955530593202809</v>
      </c>
      <c r="AF1051" s="16">
        <f t="shared" si="421"/>
        <v>1.255146572803989E-2</v>
      </c>
      <c r="AG1051" s="16">
        <f t="shared" si="422"/>
        <v>4.4469406797191802E-3</v>
      </c>
    </row>
    <row r="1052" spans="1:33" x14ac:dyDescent="0.25">
      <c r="A1052" s="11" t="s">
        <v>31</v>
      </c>
      <c r="B1052" s="12">
        <v>523056</v>
      </c>
      <c r="C1052" s="11">
        <v>4.3</v>
      </c>
      <c r="D1052" s="27">
        <v>4.0999999999999996</v>
      </c>
      <c r="E1052" s="27">
        <v>4.5</v>
      </c>
      <c r="F1052" s="11">
        <v>2004</v>
      </c>
      <c r="G1052" s="11" t="s">
        <v>7</v>
      </c>
      <c r="H1052" s="14" t="str">
        <f>VLOOKUP(A1052,'Data Key'!$A$1:$B$500,2,FALSE)</f>
        <v>Connecticut</v>
      </c>
      <c r="I1052" s="14" t="str">
        <f t="shared" si="406"/>
        <v>CT-Connecticut</v>
      </c>
      <c r="J1052" s="15">
        <f t="shared" si="407"/>
        <v>2249</v>
      </c>
      <c r="K1052" s="15">
        <f t="shared" si="408"/>
        <v>520807</v>
      </c>
      <c r="L1052" s="16">
        <f t="shared" si="400"/>
        <v>1.7732049816386917E-4</v>
      </c>
      <c r="M1052" s="17">
        <f t="shared" si="409"/>
        <v>4.1224103145980528</v>
      </c>
      <c r="N1052" s="17">
        <f t="shared" si="410"/>
        <v>4.4770513109257912</v>
      </c>
      <c r="O1052" s="16">
        <f t="shared" si="411"/>
        <v>2.2410314598053205E-2</v>
      </c>
      <c r="P1052" s="16">
        <f t="shared" si="412"/>
        <v>2.2948689074208772E-2</v>
      </c>
      <c r="Q1052" s="16">
        <f t="shared" si="423"/>
        <v>2157</v>
      </c>
      <c r="R1052" s="16">
        <f t="shared" si="424"/>
        <v>2342</v>
      </c>
      <c r="S1052" s="17">
        <f t="shared" si="413"/>
        <v>4.1238414242452048</v>
      </c>
      <c r="T1052" s="17">
        <f t="shared" si="414"/>
        <v>4.4775320424581686</v>
      </c>
      <c r="U1052" s="16">
        <f t="shared" si="415"/>
        <v>2.3841424245205189E-2</v>
      </c>
      <c r="V1052" s="16">
        <f t="shared" si="416"/>
        <v>2.2467957541831396E-2</v>
      </c>
      <c r="W1052" s="16">
        <f t="shared" si="401"/>
        <v>4.3033713372689821E-3</v>
      </c>
      <c r="X1052" s="16">
        <f t="shared" si="402"/>
        <v>1.7743192529116308E-4</v>
      </c>
      <c r="Y1052" s="17">
        <f t="shared" si="417"/>
        <v>4.1259394119778197</v>
      </c>
      <c r="Z1052" s="17">
        <f t="shared" si="418"/>
        <v>4.4808032625601451</v>
      </c>
      <c r="AA1052" s="16">
        <f t="shared" si="419"/>
        <v>2.5939411977820015E-2</v>
      </c>
      <c r="AB1052" s="16">
        <f t="shared" si="420"/>
        <v>1.919673743985495E-2</v>
      </c>
      <c r="AC1052" s="16">
        <f t="shared" si="403"/>
        <v>185.51634542553114</v>
      </c>
      <c r="AD1052" s="17">
        <f t="shared" si="404"/>
        <v>4.1269896589213273</v>
      </c>
      <c r="AE1052" s="17">
        <f t="shared" si="405"/>
        <v>4.4816648427552135</v>
      </c>
      <c r="AF1052" s="16">
        <f t="shared" si="421"/>
        <v>2.6989658921327653E-2</v>
      </c>
      <c r="AG1052" s="16">
        <f t="shared" si="422"/>
        <v>1.8335157244786515E-2</v>
      </c>
    </row>
    <row r="1053" spans="1:33" x14ac:dyDescent="0.25">
      <c r="A1053" s="11" t="s">
        <v>43</v>
      </c>
      <c r="B1053" s="12">
        <v>110142</v>
      </c>
      <c r="C1053" s="11">
        <v>3.5</v>
      </c>
      <c r="D1053" s="27">
        <v>3.2</v>
      </c>
      <c r="E1053" s="27">
        <v>3.9</v>
      </c>
      <c r="F1053" s="11">
        <v>2004</v>
      </c>
      <c r="G1053" s="11" t="s">
        <v>7</v>
      </c>
      <c r="H1053" s="14" t="str">
        <f>VLOOKUP(A1053,'Data Key'!$A$1:$B$500,2,FALSE)</f>
        <v>Delaware</v>
      </c>
      <c r="I1053" s="14" t="str">
        <f t="shared" si="406"/>
        <v>DE-Delaware</v>
      </c>
      <c r="J1053" s="15">
        <f t="shared" si="407"/>
        <v>385</v>
      </c>
      <c r="K1053" s="15">
        <f t="shared" si="408"/>
        <v>109757</v>
      </c>
      <c r="L1053" s="16">
        <f t="shared" si="400"/>
        <v>3.4855003628021011E-4</v>
      </c>
      <c r="M1053" s="17">
        <f t="shared" si="409"/>
        <v>3.1469376069439914</v>
      </c>
      <c r="N1053" s="17">
        <f t="shared" si="410"/>
        <v>3.8440376795044116</v>
      </c>
      <c r="O1053" s="16">
        <f t="shared" si="411"/>
        <v>5.3062393056008794E-2</v>
      </c>
      <c r="P1053" s="16">
        <f t="shared" si="412"/>
        <v>5.5962320495588358E-2</v>
      </c>
      <c r="Q1053" s="16">
        <f t="shared" si="423"/>
        <v>348</v>
      </c>
      <c r="R1053" s="16">
        <f t="shared" si="424"/>
        <v>424</v>
      </c>
      <c r="S1053" s="17">
        <f t="shared" si="413"/>
        <v>3.1595576619273302</v>
      </c>
      <c r="T1053" s="17">
        <f t="shared" si="414"/>
        <v>3.849576001888471</v>
      </c>
      <c r="U1053" s="16">
        <f t="shared" si="415"/>
        <v>4.0442338072669948E-2</v>
      </c>
      <c r="V1053" s="16">
        <f t="shared" si="416"/>
        <v>5.0423998111528867E-2</v>
      </c>
      <c r="W1053" s="16">
        <f t="shared" si="401"/>
        <v>3.5128037907359569E-3</v>
      </c>
      <c r="X1053" s="16">
        <f t="shared" si="402"/>
        <v>3.4983196868459976E-4</v>
      </c>
      <c r="Y1053" s="17">
        <f t="shared" si="417"/>
        <v>3.1629718220513574</v>
      </c>
      <c r="Z1053" s="17">
        <f t="shared" si="418"/>
        <v>3.8626357594205567</v>
      </c>
      <c r="AA1053" s="16">
        <f t="shared" si="419"/>
        <v>3.7028177948642771E-2</v>
      </c>
      <c r="AB1053" s="16">
        <f t="shared" si="420"/>
        <v>3.7364240579443209E-2</v>
      </c>
      <c r="AC1053" s="16">
        <f t="shared" si="403"/>
        <v>76.826397674728682</v>
      </c>
      <c r="AD1053" s="17">
        <f t="shared" si="404"/>
        <v>3.1685947099824308</v>
      </c>
      <c r="AE1053" s="17">
        <f t="shared" si="405"/>
        <v>3.8660917435263715</v>
      </c>
      <c r="AF1053" s="16">
        <f t="shared" si="421"/>
        <v>3.1405290017569421E-2</v>
      </c>
      <c r="AG1053" s="16">
        <f t="shared" si="422"/>
        <v>3.3908256473628384E-2</v>
      </c>
    </row>
    <row r="1054" spans="1:33" x14ac:dyDescent="0.25">
      <c r="A1054" s="11" t="s">
        <v>25</v>
      </c>
      <c r="B1054" s="12">
        <v>2394178</v>
      </c>
      <c r="C1054" s="11">
        <v>2.7</v>
      </c>
      <c r="D1054" s="27">
        <v>2.6</v>
      </c>
      <c r="E1054" s="27">
        <v>2.8</v>
      </c>
      <c r="F1054" s="11">
        <v>2004</v>
      </c>
      <c r="G1054" s="11" t="s">
        <v>7</v>
      </c>
      <c r="H1054" s="14" t="str">
        <f>VLOOKUP(A1054,'Data Key'!$A$1:$B$500,2,FALSE)</f>
        <v>Florida</v>
      </c>
      <c r="I1054" s="14" t="str">
        <f t="shared" si="406"/>
        <v>FL-Florida</v>
      </c>
      <c r="J1054" s="15">
        <f t="shared" si="407"/>
        <v>6464</v>
      </c>
      <c r="K1054" s="15">
        <f t="shared" si="408"/>
        <v>2387714</v>
      </c>
      <c r="L1054" s="16">
        <f t="shared" si="400"/>
        <v>6.5728733507899946E-5</v>
      </c>
      <c r="M1054" s="17">
        <f t="shared" si="409"/>
        <v>2.6341540655153977</v>
      </c>
      <c r="N1054" s="17">
        <f t="shared" si="410"/>
        <v>2.7656115325311972</v>
      </c>
      <c r="O1054" s="16">
        <f t="shared" si="411"/>
        <v>3.4154065515397569E-2</v>
      </c>
      <c r="P1054" s="16">
        <f t="shared" si="412"/>
        <v>3.4388467468802641E-2</v>
      </c>
      <c r="Q1054" s="16">
        <f t="shared" si="423"/>
        <v>6307</v>
      </c>
      <c r="R1054" s="16">
        <f t="shared" si="424"/>
        <v>6622</v>
      </c>
      <c r="S1054" s="17">
        <f t="shared" si="413"/>
        <v>2.6343070565346438</v>
      </c>
      <c r="T1054" s="17">
        <f t="shared" si="414"/>
        <v>2.765876221400414</v>
      </c>
      <c r="U1054" s="16">
        <f t="shared" si="415"/>
        <v>3.4307056534643721E-2</v>
      </c>
      <c r="V1054" s="16">
        <f t="shared" si="416"/>
        <v>3.4123778599585819E-2</v>
      </c>
      <c r="W1054" s="16">
        <f t="shared" si="401"/>
        <v>2.7006807158267221E-3</v>
      </c>
      <c r="X1054" s="16">
        <f t="shared" si="402"/>
        <v>6.5743208678210681E-5</v>
      </c>
      <c r="Y1054" s="17">
        <f t="shared" si="417"/>
        <v>2.6349375071485115</v>
      </c>
      <c r="Z1054" s="17">
        <f t="shared" si="418"/>
        <v>2.7664239245049327</v>
      </c>
      <c r="AA1054" s="16">
        <f t="shared" si="419"/>
        <v>3.4937507148511404E-2</v>
      </c>
      <c r="AB1054" s="16">
        <f t="shared" si="420"/>
        <v>3.3576075495067137E-2</v>
      </c>
      <c r="AC1054" s="16">
        <f t="shared" si="403"/>
        <v>314.74387910074182</v>
      </c>
      <c r="AD1054" s="17">
        <f t="shared" si="404"/>
        <v>2.6351585667426796</v>
      </c>
      <c r="AE1054" s="17">
        <f t="shared" si="405"/>
        <v>2.7666205441290606</v>
      </c>
      <c r="AF1054" s="16">
        <f t="shared" si="421"/>
        <v>3.5158566742679476E-2</v>
      </c>
      <c r="AG1054" s="16">
        <f t="shared" si="422"/>
        <v>3.3379455870939267E-2</v>
      </c>
    </row>
    <row r="1055" spans="1:33" x14ac:dyDescent="0.25">
      <c r="A1055" s="11" t="s">
        <v>12</v>
      </c>
      <c r="B1055" s="12">
        <v>1393151</v>
      </c>
      <c r="C1055" s="11">
        <v>3.2</v>
      </c>
      <c r="D1055" s="27">
        <v>3.1</v>
      </c>
      <c r="E1055" s="27">
        <v>3.3</v>
      </c>
      <c r="F1055" s="11">
        <v>2004</v>
      </c>
      <c r="G1055" s="11" t="s">
        <v>7</v>
      </c>
      <c r="H1055" s="14" t="str">
        <f>VLOOKUP(A1055,'Data Key'!$A$1:$B$500,2,FALSE)</f>
        <v>Georgia</v>
      </c>
      <c r="I1055" s="14" t="str">
        <f t="shared" si="406"/>
        <v>GA-Georgia</v>
      </c>
      <c r="J1055" s="15">
        <f t="shared" si="407"/>
        <v>4458</v>
      </c>
      <c r="K1055" s="15">
        <f t="shared" si="408"/>
        <v>1388693</v>
      </c>
      <c r="L1055" s="16">
        <f t="shared" si="400"/>
        <v>9.3782965142654806E-5</v>
      </c>
      <c r="M1055" s="17">
        <f t="shared" si="409"/>
        <v>3.1061573141235552</v>
      </c>
      <c r="N1055" s="17">
        <f t="shared" si="410"/>
        <v>3.2937232444088647</v>
      </c>
      <c r="O1055" s="16">
        <f t="shared" si="411"/>
        <v>6.1573141235551354E-3</v>
      </c>
      <c r="P1055" s="16">
        <f t="shared" si="412"/>
        <v>6.2767555911351636E-3</v>
      </c>
      <c r="Q1055" s="16">
        <f t="shared" si="423"/>
        <v>4328</v>
      </c>
      <c r="R1055" s="16">
        <f t="shared" si="424"/>
        <v>4589</v>
      </c>
      <c r="S1055" s="17">
        <f t="shared" si="413"/>
        <v>3.1066266327196406</v>
      </c>
      <c r="T1055" s="17">
        <f t="shared" si="414"/>
        <v>3.2939717230939074</v>
      </c>
      <c r="U1055" s="16">
        <f t="shared" si="415"/>
        <v>6.6266327196404795E-3</v>
      </c>
      <c r="V1055" s="16">
        <f t="shared" si="416"/>
        <v>6.0282769060924224E-3</v>
      </c>
      <c r="W1055" s="16">
        <f t="shared" si="401"/>
        <v>3.2013101463583249E-3</v>
      </c>
      <c r="X1055" s="16">
        <f t="shared" si="402"/>
        <v>9.3812845022068204E-5</v>
      </c>
      <c r="Y1055" s="17">
        <f t="shared" si="417"/>
        <v>3.1074973013362568</v>
      </c>
      <c r="Z1055" s="17">
        <f t="shared" si="418"/>
        <v>3.2951229913803934</v>
      </c>
      <c r="AA1055" s="16">
        <f t="shared" si="419"/>
        <v>7.4973013362567009E-3</v>
      </c>
      <c r="AB1055" s="16">
        <f t="shared" si="420"/>
        <v>4.8770086196063822E-3</v>
      </c>
      <c r="AC1055" s="16">
        <f t="shared" si="403"/>
        <v>261.32129262071015</v>
      </c>
      <c r="AD1055" s="17">
        <f t="shared" si="404"/>
        <v>3.1078814459462021</v>
      </c>
      <c r="AE1055" s="17">
        <f t="shared" si="405"/>
        <v>3.2954566420723355</v>
      </c>
      <c r="AF1055" s="16">
        <f t="shared" si="421"/>
        <v>7.8814459462019926E-3</v>
      </c>
      <c r="AG1055" s="16">
        <f t="shared" si="422"/>
        <v>4.5433579276643599E-3</v>
      </c>
    </row>
    <row r="1056" spans="1:33" x14ac:dyDescent="0.25">
      <c r="A1056" s="11" t="s">
        <v>56</v>
      </c>
      <c r="B1056" s="12">
        <v>168103</v>
      </c>
      <c r="C1056" s="11">
        <v>4.0999999999999996</v>
      </c>
      <c r="D1056" s="27">
        <v>3.8</v>
      </c>
      <c r="E1056" s="27">
        <v>4.4000000000000004</v>
      </c>
      <c r="F1056" s="11">
        <v>2004</v>
      </c>
      <c r="G1056" s="11" t="s">
        <v>7</v>
      </c>
      <c r="H1056" s="14" t="str">
        <f>VLOOKUP(A1056,'Data Key'!$A$1:$B$500,2,FALSE)</f>
        <v>Hawaii</v>
      </c>
      <c r="I1056" s="14" t="str">
        <f t="shared" si="406"/>
        <v>HI-Hawaii</v>
      </c>
      <c r="J1056" s="15">
        <f t="shared" si="407"/>
        <v>689</v>
      </c>
      <c r="K1056" s="15">
        <f t="shared" si="408"/>
        <v>167414</v>
      </c>
      <c r="L1056" s="16">
        <f t="shared" si="400"/>
        <v>3.054150207565677E-4</v>
      </c>
      <c r="M1056" s="17">
        <f t="shared" si="409"/>
        <v>3.7932625757170224</v>
      </c>
      <c r="N1056" s="17">
        <f t="shared" si="410"/>
        <v>4.404092617230158</v>
      </c>
      <c r="O1056" s="16">
        <f t="shared" si="411"/>
        <v>6.7374242829774111E-3</v>
      </c>
      <c r="P1056" s="16">
        <f t="shared" si="412"/>
        <v>4.0926172301576358E-3</v>
      </c>
      <c r="Q1056" s="16">
        <f t="shared" si="423"/>
        <v>638</v>
      </c>
      <c r="R1056" s="16">
        <f t="shared" si="424"/>
        <v>741</v>
      </c>
      <c r="S1056" s="17">
        <f t="shared" si="413"/>
        <v>3.7952921720611767</v>
      </c>
      <c r="T1056" s="17">
        <f t="shared" si="414"/>
        <v>4.4080117546980127</v>
      </c>
      <c r="U1056" s="16">
        <f t="shared" si="415"/>
        <v>4.7078279388230726E-3</v>
      </c>
      <c r="V1056" s="16">
        <f t="shared" si="416"/>
        <v>8.0117546980122967E-3</v>
      </c>
      <c r="W1056" s="16">
        <f t="shared" si="401"/>
        <v>4.1100095832779914E-3</v>
      </c>
      <c r="X1056" s="16">
        <f t="shared" si="402"/>
        <v>3.0604155983248398E-4</v>
      </c>
      <c r="Y1056" s="17">
        <f t="shared" si="417"/>
        <v>3.8039680234455071</v>
      </c>
      <c r="Z1056" s="17">
        <f t="shared" si="418"/>
        <v>4.4160511431104759</v>
      </c>
      <c r="AA1056" s="16">
        <f t="shared" si="419"/>
        <v>3.9680234455072849E-3</v>
      </c>
      <c r="AB1056" s="16">
        <f t="shared" si="420"/>
        <v>1.6051143110475508E-2</v>
      </c>
      <c r="AC1056" s="16">
        <f t="shared" si="403"/>
        <v>102.71710863868564</v>
      </c>
      <c r="AD1056" s="17">
        <f t="shared" si="404"/>
        <v>3.8074724950905305</v>
      </c>
      <c r="AE1056" s="17">
        <f t="shared" si="405"/>
        <v>4.4184952693411974</v>
      </c>
      <c r="AF1056" s="16">
        <f t="shared" si="421"/>
        <v>7.4724950905307175E-3</v>
      </c>
      <c r="AG1056" s="16">
        <f t="shared" si="422"/>
        <v>1.8495269341197051E-2</v>
      </c>
    </row>
    <row r="1057" spans="1:33" x14ac:dyDescent="0.25">
      <c r="A1057" s="11" t="s">
        <v>32</v>
      </c>
      <c r="B1057" s="12">
        <v>233896</v>
      </c>
      <c r="C1057" s="11">
        <v>2.8</v>
      </c>
      <c r="D1057" s="27">
        <v>2.6</v>
      </c>
      <c r="E1057" s="27">
        <v>3</v>
      </c>
      <c r="F1057" s="11">
        <v>2004</v>
      </c>
      <c r="G1057" s="11" t="s">
        <v>7</v>
      </c>
      <c r="H1057" s="14" t="str">
        <f>VLOOKUP(A1057,'Data Key'!$A$1:$B$500,2,FALSE)</f>
        <v>Idaho</v>
      </c>
      <c r="I1057" s="14" t="str">
        <f t="shared" si="406"/>
        <v>ID-Idaho</v>
      </c>
      <c r="J1057" s="15">
        <f t="shared" si="407"/>
        <v>655</v>
      </c>
      <c r="K1057" s="15">
        <f t="shared" si="408"/>
        <v>233241</v>
      </c>
      <c r="L1057" s="16">
        <f t="shared" si="400"/>
        <v>2.1415932842437215E-4</v>
      </c>
      <c r="M1057" s="17">
        <f t="shared" si="409"/>
        <v>2.5862305884617651</v>
      </c>
      <c r="N1057" s="17">
        <f t="shared" si="410"/>
        <v>3.0145492453105094</v>
      </c>
      <c r="O1057" s="16">
        <f t="shared" si="411"/>
        <v>1.3769411538234966E-2</v>
      </c>
      <c r="P1057" s="16">
        <f t="shared" si="412"/>
        <v>1.4549245310509384E-2</v>
      </c>
      <c r="Q1057" s="16">
        <f t="shared" si="423"/>
        <v>605</v>
      </c>
      <c r="R1057" s="16">
        <f t="shared" si="424"/>
        <v>705</v>
      </c>
      <c r="S1057" s="17">
        <f t="shared" si="413"/>
        <v>2.5866196942230735</v>
      </c>
      <c r="T1057" s="17">
        <f t="shared" si="414"/>
        <v>3.0141601395492015</v>
      </c>
      <c r="U1057" s="16">
        <f t="shared" si="415"/>
        <v>1.3380305776926615E-2</v>
      </c>
      <c r="V1057" s="16">
        <f t="shared" si="416"/>
        <v>1.4160139549201478E-2</v>
      </c>
      <c r="W1057" s="16">
        <f t="shared" si="401"/>
        <v>2.8085556848314553E-3</v>
      </c>
      <c r="X1057" s="16">
        <f t="shared" si="402"/>
        <v>2.1462409164009808E-4</v>
      </c>
      <c r="Y1057" s="17">
        <f t="shared" si="417"/>
        <v>2.5939315931913574</v>
      </c>
      <c r="Z1057" s="17">
        <f t="shared" si="418"/>
        <v>3.0231797764715531</v>
      </c>
      <c r="AA1057" s="16">
        <f t="shared" si="419"/>
        <v>6.0684068086427345E-3</v>
      </c>
      <c r="AB1057" s="16">
        <f t="shared" si="420"/>
        <v>2.3179776471553115E-2</v>
      </c>
      <c r="AC1057" s="16">
        <f t="shared" si="403"/>
        <v>100.21753412492237</v>
      </c>
      <c r="AD1057" s="17">
        <f t="shared" si="404"/>
        <v>2.5964616246001446</v>
      </c>
      <c r="AE1057" s="17">
        <f t="shared" si="405"/>
        <v>3.0249250792988356</v>
      </c>
      <c r="AF1057" s="16">
        <f t="shared" si="421"/>
        <v>3.5383753998554646E-3</v>
      </c>
      <c r="AG1057" s="16">
        <f t="shared" si="422"/>
        <v>2.4925079298835584E-2</v>
      </c>
    </row>
    <row r="1058" spans="1:33" x14ac:dyDescent="0.25">
      <c r="A1058" s="11" t="s">
        <v>45</v>
      </c>
      <c r="B1058" s="12">
        <v>1882484</v>
      </c>
      <c r="C1058" s="11">
        <v>3.5</v>
      </c>
      <c r="D1058" s="27">
        <v>3.4</v>
      </c>
      <c r="E1058" s="27">
        <v>3.6</v>
      </c>
      <c r="F1058" s="11">
        <v>2004</v>
      </c>
      <c r="G1058" s="11" t="s">
        <v>7</v>
      </c>
      <c r="H1058" s="14" t="str">
        <f>VLOOKUP(A1058,'Data Key'!$A$1:$B$500,2,FALSE)</f>
        <v>Illinois</v>
      </c>
      <c r="I1058" s="14" t="str">
        <f t="shared" si="406"/>
        <v>IL-Illinois</v>
      </c>
      <c r="J1058" s="15">
        <f t="shared" si="407"/>
        <v>6589</v>
      </c>
      <c r="K1058" s="15">
        <f t="shared" si="408"/>
        <v>1875895</v>
      </c>
      <c r="L1058" s="16">
        <f t="shared" si="400"/>
        <v>8.4365554878869099E-5</v>
      </c>
      <c r="M1058" s="17">
        <f t="shared" si="409"/>
        <v>3.4157969963035044</v>
      </c>
      <c r="N1058" s="17">
        <f t="shared" si="410"/>
        <v>3.5845281060612431</v>
      </c>
      <c r="O1058" s="16">
        <f t="shared" si="411"/>
        <v>1.5796996303504507E-2</v>
      </c>
      <c r="P1058" s="16">
        <f t="shared" si="412"/>
        <v>1.5471893938757031E-2</v>
      </c>
      <c r="Q1058" s="16">
        <f t="shared" si="423"/>
        <v>6430</v>
      </c>
      <c r="R1058" s="16">
        <f t="shared" si="424"/>
        <v>6748</v>
      </c>
      <c r="S1058" s="17">
        <f t="shared" si="413"/>
        <v>3.415699681909647</v>
      </c>
      <c r="T1058" s="17">
        <f t="shared" si="414"/>
        <v>3.5846254204551009</v>
      </c>
      <c r="U1058" s="16">
        <f t="shared" si="415"/>
        <v>1.5699681909647101E-2</v>
      </c>
      <c r="V1058" s="16">
        <f t="shared" si="416"/>
        <v>1.5374579544899181E-2</v>
      </c>
      <c r="W1058" s="16">
        <f t="shared" si="401"/>
        <v>3.5011757230276499E-3</v>
      </c>
      <c r="X1058" s="16">
        <f t="shared" si="402"/>
        <v>8.438371804458883E-5</v>
      </c>
      <c r="Y1058" s="17">
        <f t="shared" si="417"/>
        <v>3.4167920049830611</v>
      </c>
      <c r="Z1058" s="17">
        <f t="shared" si="418"/>
        <v>3.5855594410722391</v>
      </c>
      <c r="AA1058" s="16">
        <f t="shared" si="419"/>
        <v>1.6792004983061215E-2</v>
      </c>
      <c r="AB1058" s="16">
        <f t="shared" si="420"/>
        <v>1.4440558927760971E-2</v>
      </c>
      <c r="AC1058" s="16">
        <f t="shared" si="403"/>
        <v>317.64483417706793</v>
      </c>
      <c r="AD1058" s="17">
        <f t="shared" si="404"/>
        <v>3.417072966238611</v>
      </c>
      <c r="AE1058" s="17">
        <f t="shared" si="405"/>
        <v>3.5858096917469746</v>
      </c>
      <c r="AF1058" s="16">
        <f t="shared" si="421"/>
        <v>1.7072966238611098E-2</v>
      </c>
      <c r="AG1058" s="16">
        <f t="shared" si="422"/>
        <v>1.4190308253025474E-2</v>
      </c>
    </row>
    <row r="1059" spans="1:33" x14ac:dyDescent="0.25">
      <c r="A1059" s="11" t="s">
        <v>33</v>
      </c>
      <c r="B1059" s="12">
        <v>940239</v>
      </c>
      <c r="C1059" s="11">
        <v>5.6</v>
      </c>
      <c r="D1059" s="27">
        <v>5.5</v>
      </c>
      <c r="E1059" s="27">
        <v>5.8</v>
      </c>
      <c r="F1059" s="11">
        <v>2004</v>
      </c>
      <c r="G1059" s="11" t="s">
        <v>7</v>
      </c>
      <c r="H1059" s="14" t="str">
        <f>VLOOKUP(A1059,'Data Key'!$A$1:$B$500,2,FALSE)</f>
        <v>Indiana</v>
      </c>
      <c r="I1059" s="14" t="str">
        <f t="shared" si="406"/>
        <v>IN-Indiana</v>
      </c>
      <c r="J1059" s="15">
        <f t="shared" si="407"/>
        <v>5265</v>
      </c>
      <c r="K1059" s="15">
        <f t="shared" si="408"/>
        <v>934974</v>
      </c>
      <c r="L1059" s="16">
        <f t="shared" si="400"/>
        <v>1.5083066782150983E-4</v>
      </c>
      <c r="M1059" s="17">
        <f t="shared" si="409"/>
        <v>5.4488094236871385</v>
      </c>
      <c r="N1059" s="17">
        <f t="shared" si="410"/>
        <v>5.7504707593301587</v>
      </c>
      <c r="O1059" s="16">
        <f t="shared" si="411"/>
        <v>5.1190576312861502E-2</v>
      </c>
      <c r="P1059" s="16">
        <f t="shared" si="412"/>
        <v>4.9529240669841101E-2</v>
      </c>
      <c r="Q1059" s="16">
        <f t="shared" si="423"/>
        <v>5124</v>
      </c>
      <c r="R1059" s="16">
        <f t="shared" si="424"/>
        <v>5408</v>
      </c>
      <c r="S1059" s="17">
        <f t="shared" si="413"/>
        <v>5.4496782201121201</v>
      </c>
      <c r="T1059" s="17">
        <f t="shared" si="414"/>
        <v>5.7517290816483895</v>
      </c>
      <c r="U1059" s="16">
        <f t="shared" si="415"/>
        <v>5.0321779887879892E-2</v>
      </c>
      <c r="V1059" s="16">
        <f t="shared" si="416"/>
        <v>4.8270918351610348E-2</v>
      </c>
      <c r="W1059" s="16">
        <f t="shared" si="401"/>
        <v>5.601660015021789E-3</v>
      </c>
      <c r="X1059" s="16">
        <f t="shared" si="402"/>
        <v>1.5087093037246787E-4</v>
      </c>
      <c r="Y1059" s="17">
        <f t="shared" si="417"/>
        <v>5.4507890846493217</v>
      </c>
      <c r="Z1059" s="17">
        <f t="shared" si="418"/>
        <v>5.7525309453942564</v>
      </c>
      <c r="AA1059" s="16">
        <f t="shared" si="419"/>
        <v>4.9210915350678341E-2</v>
      </c>
      <c r="AB1059" s="16">
        <f t="shared" si="420"/>
        <v>4.7469054605743466E-2</v>
      </c>
      <c r="AC1059" s="16">
        <f t="shared" si="403"/>
        <v>283.64637406572518</v>
      </c>
      <c r="AD1059" s="17">
        <f t="shared" si="404"/>
        <v>5.4513550291166633</v>
      </c>
      <c r="AE1059" s="17">
        <f t="shared" si="405"/>
        <v>5.7530285559532395</v>
      </c>
      <c r="AF1059" s="16">
        <f t="shared" si="421"/>
        <v>4.8644970883336747E-2</v>
      </c>
      <c r="AG1059" s="16">
        <f t="shared" si="422"/>
        <v>4.6971444046760347E-2</v>
      </c>
    </row>
    <row r="1060" spans="1:33" x14ac:dyDescent="0.25">
      <c r="A1060" s="11" t="s">
        <v>44</v>
      </c>
      <c r="B1060" s="12">
        <v>435498</v>
      </c>
      <c r="C1060" s="11">
        <v>2.6</v>
      </c>
      <c r="D1060" s="27">
        <v>2.5</v>
      </c>
      <c r="E1060" s="27">
        <v>2.8</v>
      </c>
      <c r="F1060" s="11">
        <v>2004</v>
      </c>
      <c r="G1060" s="11" t="s">
        <v>7</v>
      </c>
      <c r="H1060" s="14" t="str">
        <f>VLOOKUP(A1060,'Data Key'!$A$1:$B$500,2,FALSE)</f>
        <v>Iowa</v>
      </c>
      <c r="I1060" s="14" t="str">
        <f t="shared" si="406"/>
        <v>IA-Iowa</v>
      </c>
      <c r="J1060" s="15">
        <f t="shared" si="407"/>
        <v>1132</v>
      </c>
      <c r="K1060" s="15">
        <f t="shared" si="408"/>
        <v>434366</v>
      </c>
      <c r="L1060" s="16">
        <f t="shared" si="400"/>
        <v>1.5122373799640203E-4</v>
      </c>
      <c r="M1060" s="17">
        <f t="shared" si="409"/>
        <v>2.4480993358179437</v>
      </c>
      <c r="N1060" s="17">
        <f t="shared" si="410"/>
        <v>2.7505468118107479</v>
      </c>
      <c r="O1060" s="16">
        <f t="shared" si="411"/>
        <v>5.19006641820563E-2</v>
      </c>
      <c r="P1060" s="16">
        <f t="shared" si="412"/>
        <v>4.9453188189251929E-2</v>
      </c>
      <c r="Q1060" s="16">
        <f t="shared" si="423"/>
        <v>1067</v>
      </c>
      <c r="R1060" s="16">
        <f t="shared" si="424"/>
        <v>1199</v>
      </c>
      <c r="S1060" s="17">
        <f t="shared" si="413"/>
        <v>2.4500686570317201</v>
      </c>
      <c r="T1060" s="17">
        <f t="shared" si="414"/>
        <v>2.7531699341902831</v>
      </c>
      <c r="U1060" s="16">
        <f t="shared" si="415"/>
        <v>4.9931342968279946E-2</v>
      </c>
      <c r="V1060" s="16">
        <f t="shared" si="416"/>
        <v>4.6830065809716714E-2</v>
      </c>
      <c r="W1060" s="16">
        <f t="shared" si="401"/>
        <v>2.6037105276340514E-3</v>
      </c>
      <c r="X1060" s="16">
        <f t="shared" si="402"/>
        <v>1.5141388958279402E-4</v>
      </c>
      <c r="Y1060" s="17">
        <f t="shared" si="417"/>
        <v>2.4522966380512572</v>
      </c>
      <c r="Z1060" s="17">
        <f t="shared" si="418"/>
        <v>2.7551244172168454</v>
      </c>
      <c r="AA1060" s="16">
        <f t="shared" si="419"/>
        <v>4.7703361948742806E-2</v>
      </c>
      <c r="AB1060" s="16">
        <f t="shared" si="420"/>
        <v>4.48755827831544E-2</v>
      </c>
      <c r="AC1060" s="16">
        <f t="shared" si="403"/>
        <v>131.74227267060803</v>
      </c>
      <c r="AD1060" s="17">
        <f t="shared" si="404"/>
        <v>2.4536052235638612</v>
      </c>
      <c r="AE1060" s="17">
        <f t="shared" si="405"/>
        <v>2.7561120332464681</v>
      </c>
      <c r="AF1060" s="16">
        <f t="shared" si="421"/>
        <v>4.6394776436138763E-2</v>
      </c>
      <c r="AG1060" s="16">
        <f t="shared" si="422"/>
        <v>4.3887966753531682E-2</v>
      </c>
    </row>
    <row r="1061" spans="1:33" x14ac:dyDescent="0.25">
      <c r="A1061" s="11" t="s">
        <v>46</v>
      </c>
      <c r="B1061" s="12">
        <v>417673</v>
      </c>
      <c r="C1061" s="11">
        <v>2.6</v>
      </c>
      <c r="D1061" s="27">
        <v>2.4</v>
      </c>
      <c r="E1061" s="27">
        <v>2.8</v>
      </c>
      <c r="F1061" s="11">
        <v>2004</v>
      </c>
      <c r="G1061" s="11" t="s">
        <v>7</v>
      </c>
      <c r="H1061" s="14" t="str">
        <f>VLOOKUP(A1061,'Data Key'!$A$1:$B$500,2,FALSE)</f>
        <v>Kansas</v>
      </c>
      <c r="I1061" s="14" t="str">
        <f t="shared" si="406"/>
        <v>KS-Kansas</v>
      </c>
      <c r="J1061" s="15">
        <f t="shared" si="407"/>
        <v>1086</v>
      </c>
      <c r="K1061" s="15">
        <f t="shared" si="408"/>
        <v>416587</v>
      </c>
      <c r="L1061" s="16">
        <f t="shared" si="400"/>
        <v>1.5444052089071518E-4</v>
      </c>
      <c r="M1061" s="17">
        <f t="shared" si="409"/>
        <v>2.4456796688270783</v>
      </c>
      <c r="N1061" s="17">
        <f t="shared" si="410"/>
        <v>2.7545607106085086</v>
      </c>
      <c r="O1061" s="16">
        <f t="shared" si="411"/>
        <v>4.5679668827078412E-2</v>
      </c>
      <c r="P1061" s="16">
        <f t="shared" si="412"/>
        <v>4.5439289391491222E-2</v>
      </c>
      <c r="Q1061" s="16">
        <f t="shared" si="423"/>
        <v>1022</v>
      </c>
      <c r="R1061" s="16">
        <f t="shared" si="424"/>
        <v>1151</v>
      </c>
      <c r="S1061" s="17">
        <f t="shared" si="413"/>
        <v>2.4468902706184026</v>
      </c>
      <c r="T1061" s="17">
        <f t="shared" si="414"/>
        <v>2.7557443263031125</v>
      </c>
      <c r="U1061" s="16">
        <f t="shared" si="415"/>
        <v>4.6890270618402674E-2</v>
      </c>
      <c r="V1061" s="16">
        <f t="shared" si="416"/>
        <v>4.4255673696887321E-2</v>
      </c>
      <c r="W1061" s="16">
        <f t="shared" si="401"/>
        <v>2.6046948775291547E-3</v>
      </c>
      <c r="X1061" s="16">
        <f t="shared" si="402"/>
        <v>1.5464293663385359E-4</v>
      </c>
      <c r="Y1061" s="17">
        <f t="shared" si="417"/>
        <v>2.450051940895301</v>
      </c>
      <c r="Z1061" s="17">
        <f t="shared" si="418"/>
        <v>2.7593378141630085</v>
      </c>
      <c r="AA1061" s="16">
        <f t="shared" si="419"/>
        <v>5.0051940895301072E-2</v>
      </c>
      <c r="AB1061" s="16">
        <f t="shared" si="420"/>
        <v>4.0662185836991327E-2</v>
      </c>
      <c r="AC1061" s="16">
        <f t="shared" si="403"/>
        <v>129.0388390020627</v>
      </c>
      <c r="AD1061" s="17">
        <f t="shared" si="404"/>
        <v>2.451419873635162</v>
      </c>
      <c r="AE1061" s="17">
        <f t="shared" si="405"/>
        <v>2.7603640768889703</v>
      </c>
      <c r="AF1061" s="16">
        <f t="shared" si="421"/>
        <v>5.1419873635162094E-2</v>
      </c>
      <c r="AG1061" s="16">
        <f t="shared" si="422"/>
        <v>3.9635923111029481E-2</v>
      </c>
    </row>
    <row r="1062" spans="1:33" x14ac:dyDescent="0.25">
      <c r="A1062" s="11" t="s">
        <v>47</v>
      </c>
      <c r="B1062" s="12">
        <v>582368</v>
      </c>
      <c r="C1062" s="11">
        <v>2.6</v>
      </c>
      <c r="D1062" s="27">
        <v>2.4</v>
      </c>
      <c r="E1062" s="27">
        <v>2.7</v>
      </c>
      <c r="F1062" s="11">
        <v>2004</v>
      </c>
      <c r="G1062" s="11" t="s">
        <v>7</v>
      </c>
      <c r="H1062" s="14" t="str">
        <f>VLOOKUP(A1062,'Data Key'!$A$1:$B$500,2,FALSE)</f>
        <v>Kentucky</v>
      </c>
      <c r="I1062" s="14" t="str">
        <f t="shared" si="406"/>
        <v>KY-Kentucky</v>
      </c>
      <c r="J1062" s="15">
        <f t="shared" si="407"/>
        <v>1514</v>
      </c>
      <c r="K1062" s="15">
        <f t="shared" si="408"/>
        <v>580854</v>
      </c>
      <c r="L1062" s="16">
        <f t="shared" si="400"/>
        <v>1.3078208771106727E-4</v>
      </c>
      <c r="M1062" s="17">
        <f t="shared" si="409"/>
        <v>2.4689486667259892</v>
      </c>
      <c r="N1062" s="17">
        <f t="shared" si="410"/>
        <v>2.7305128421481242</v>
      </c>
      <c r="O1062" s="16">
        <f t="shared" si="411"/>
        <v>6.8948666725989316E-2</v>
      </c>
      <c r="P1062" s="16">
        <f t="shared" si="412"/>
        <v>3.0512842148123998E-2</v>
      </c>
      <c r="Q1062" s="16">
        <f t="shared" si="423"/>
        <v>1438</v>
      </c>
      <c r="R1062" s="16">
        <f t="shared" si="424"/>
        <v>1591</v>
      </c>
      <c r="S1062" s="17">
        <f t="shared" si="413"/>
        <v>2.4692290785207978</v>
      </c>
      <c r="T1062" s="17">
        <f t="shared" si="414"/>
        <v>2.731949557668004</v>
      </c>
      <c r="U1062" s="16">
        <f t="shared" si="415"/>
        <v>6.9229078520797849E-2</v>
      </c>
      <c r="V1062" s="16">
        <f t="shared" si="416"/>
        <v>3.1949557668003781E-2</v>
      </c>
      <c r="W1062" s="16">
        <f t="shared" si="401"/>
        <v>2.6030117211934896E-3</v>
      </c>
      <c r="X1062" s="16">
        <f t="shared" si="402"/>
        <v>1.3090506353839924E-4</v>
      </c>
      <c r="Y1062" s="17">
        <f t="shared" si="417"/>
        <v>2.4721066576550905</v>
      </c>
      <c r="Z1062" s="17">
        <f t="shared" si="418"/>
        <v>2.7339167847318886</v>
      </c>
      <c r="AA1062" s="16">
        <f t="shared" si="419"/>
        <v>7.2106657655090611E-2</v>
      </c>
      <c r="AB1062" s="16">
        <f t="shared" si="420"/>
        <v>3.3916784731888416E-2</v>
      </c>
      <c r="AC1062" s="16">
        <f t="shared" si="403"/>
        <v>152.34995450107456</v>
      </c>
      <c r="AD1062" s="17">
        <f t="shared" si="404"/>
        <v>2.4730690078559525</v>
      </c>
      <c r="AE1062" s="17">
        <f t="shared" si="405"/>
        <v>2.7346715505191477</v>
      </c>
      <c r="AF1062" s="16">
        <f t="shared" si="421"/>
        <v>7.3069007855952606E-2</v>
      </c>
      <c r="AG1062" s="16">
        <f t="shared" si="422"/>
        <v>3.4671550519147498E-2</v>
      </c>
    </row>
    <row r="1063" spans="1:33" x14ac:dyDescent="0.25">
      <c r="A1063" s="11" t="s">
        <v>48</v>
      </c>
      <c r="B1063" s="12">
        <v>643428</v>
      </c>
      <c r="C1063" s="11">
        <v>2.6</v>
      </c>
      <c r="D1063" s="27">
        <v>2.5</v>
      </c>
      <c r="E1063" s="27">
        <v>2.7</v>
      </c>
      <c r="F1063" s="11">
        <v>2004</v>
      </c>
      <c r="G1063" s="11" t="s">
        <v>7</v>
      </c>
      <c r="H1063" s="14" t="str">
        <f>VLOOKUP(A1063,'Data Key'!$A$1:$B$500,2,FALSE)</f>
        <v>Louisiana</v>
      </c>
      <c r="I1063" s="14" t="str">
        <f t="shared" si="406"/>
        <v>LA-Louisiana</v>
      </c>
      <c r="J1063" s="15">
        <f t="shared" si="407"/>
        <v>1673</v>
      </c>
      <c r="K1063" s="15">
        <f t="shared" si="408"/>
        <v>641755</v>
      </c>
      <c r="L1063" s="16">
        <f t="shared" si="400"/>
        <v>1.2443162070991596E-4</v>
      </c>
      <c r="M1063" s="17">
        <f t="shared" si="409"/>
        <v>2.4757039033891282</v>
      </c>
      <c r="N1063" s="17">
        <f t="shared" si="410"/>
        <v>2.7245671448089608</v>
      </c>
      <c r="O1063" s="16">
        <f t="shared" si="411"/>
        <v>2.4296096610871842E-2</v>
      </c>
      <c r="P1063" s="16">
        <f t="shared" si="412"/>
        <v>2.4567144808960606E-2</v>
      </c>
      <c r="Q1063" s="16">
        <f t="shared" si="423"/>
        <v>1593</v>
      </c>
      <c r="R1063" s="16">
        <f t="shared" si="424"/>
        <v>1753</v>
      </c>
      <c r="S1063" s="17">
        <f t="shared" si="413"/>
        <v>2.475801488278409</v>
      </c>
      <c r="T1063" s="17">
        <f t="shared" si="414"/>
        <v>2.7244695599196804</v>
      </c>
      <c r="U1063" s="16">
        <f t="shared" si="415"/>
        <v>2.4198511721591043E-2</v>
      </c>
      <c r="V1063" s="16">
        <f t="shared" si="416"/>
        <v>2.446955991968025E-2</v>
      </c>
      <c r="W1063" s="16">
        <f t="shared" si="401"/>
        <v>2.6031051332692573E-3</v>
      </c>
      <c r="X1063" s="16">
        <f t="shared" si="402"/>
        <v>1.2453750989737804E-4</v>
      </c>
      <c r="Y1063" s="17">
        <f t="shared" si="417"/>
        <v>2.4785676233718794</v>
      </c>
      <c r="Z1063" s="17">
        <f t="shared" si="418"/>
        <v>2.727642643166635</v>
      </c>
      <c r="AA1063" s="16">
        <f t="shared" si="419"/>
        <v>2.1432376628120586E-2</v>
      </c>
      <c r="AB1063" s="16">
        <f t="shared" si="420"/>
        <v>2.7642643166634784E-2</v>
      </c>
      <c r="AC1063" s="16">
        <f t="shared" si="403"/>
        <v>160.14778946136553</v>
      </c>
      <c r="AD1063" s="17">
        <f t="shared" si="404"/>
        <v>2.4794340781497763</v>
      </c>
      <c r="AE1063" s="17">
        <f t="shared" si="405"/>
        <v>2.7283303545576558</v>
      </c>
      <c r="AF1063" s="16">
        <f t="shared" si="421"/>
        <v>2.0565921850223656E-2</v>
      </c>
      <c r="AG1063" s="16">
        <f t="shared" si="422"/>
        <v>2.8330354557655646E-2</v>
      </c>
    </row>
    <row r="1064" spans="1:33" x14ac:dyDescent="0.25">
      <c r="A1064" s="11" t="s">
        <v>34</v>
      </c>
      <c r="B1064" s="12">
        <v>183386</v>
      </c>
      <c r="C1064" s="11">
        <v>5.2</v>
      </c>
      <c r="D1064" s="27">
        <v>4.8</v>
      </c>
      <c r="E1064" s="27">
        <v>5.5</v>
      </c>
      <c r="F1064" s="11">
        <v>2004</v>
      </c>
      <c r="G1064" s="11" t="s">
        <v>7</v>
      </c>
      <c r="H1064" s="14" t="str">
        <f>VLOOKUP(A1064,'Data Key'!$A$1:$B$500,2,FALSE)</f>
        <v>Maine</v>
      </c>
      <c r="I1064" s="14" t="str">
        <f t="shared" si="406"/>
        <v>ME-Maine</v>
      </c>
      <c r="J1064" s="15">
        <f t="shared" si="407"/>
        <v>954</v>
      </c>
      <c r="K1064" s="15">
        <f t="shared" si="408"/>
        <v>182432</v>
      </c>
      <c r="L1064" s="16">
        <f t="shared" si="400"/>
        <v>3.2924828487545035E-4</v>
      </c>
      <c r="M1064" s="17">
        <f t="shared" si="409"/>
        <v>4.8728936452609828</v>
      </c>
      <c r="N1064" s="17">
        <f t="shared" si="410"/>
        <v>5.5313902150118839</v>
      </c>
      <c r="O1064" s="16">
        <f t="shared" si="411"/>
        <v>7.2893645260982964E-2</v>
      </c>
      <c r="P1064" s="16">
        <f t="shared" si="412"/>
        <v>3.1390215011883882E-2</v>
      </c>
      <c r="Q1064" s="16">
        <f t="shared" si="423"/>
        <v>894</v>
      </c>
      <c r="R1064" s="16">
        <f t="shared" si="424"/>
        <v>1014</v>
      </c>
      <c r="S1064" s="17">
        <f t="shared" si="413"/>
        <v>4.8749631923920038</v>
      </c>
      <c r="T1064" s="17">
        <f t="shared" si="414"/>
        <v>5.5293206678808637</v>
      </c>
      <c r="U1064" s="16">
        <f t="shared" si="415"/>
        <v>7.4963192392003997E-2</v>
      </c>
      <c r="V1064" s="16">
        <f t="shared" si="416"/>
        <v>2.9320667880863738E-2</v>
      </c>
      <c r="W1064" s="16">
        <f t="shared" si="401"/>
        <v>5.2125064387767324E-3</v>
      </c>
      <c r="X1064" s="16">
        <f t="shared" si="402"/>
        <v>3.2973386953444859E-4</v>
      </c>
      <c r="Y1064" s="17">
        <f t="shared" si="417"/>
        <v>4.8827725692422836</v>
      </c>
      <c r="Z1064" s="17">
        <f t="shared" si="418"/>
        <v>5.5422403083111806</v>
      </c>
      <c r="AA1064" s="16">
        <f t="shared" si="419"/>
        <v>8.2772569242283822E-2</v>
      </c>
      <c r="AB1064" s="16">
        <f t="shared" si="420"/>
        <v>4.2240308311180641E-2</v>
      </c>
      <c r="AC1064" s="16">
        <f t="shared" si="403"/>
        <v>120.7886684588738</v>
      </c>
      <c r="AD1064" s="17">
        <f t="shared" si="404"/>
        <v>4.8859107355851474</v>
      </c>
      <c r="AE1064" s="17">
        <f t="shared" si="405"/>
        <v>5.5445550067074194</v>
      </c>
      <c r="AF1064" s="16">
        <f t="shared" si="421"/>
        <v>8.5910735585147613E-2</v>
      </c>
      <c r="AG1064" s="16">
        <f t="shared" si="422"/>
        <v>4.4555006707419409E-2</v>
      </c>
    </row>
    <row r="1065" spans="1:33" x14ac:dyDescent="0.25">
      <c r="A1065" s="11" t="s">
        <v>13</v>
      </c>
      <c r="B1065" s="12">
        <v>787343</v>
      </c>
      <c r="C1065" s="11">
        <v>4.9000000000000004</v>
      </c>
      <c r="D1065" s="27">
        <v>4.7</v>
      </c>
      <c r="E1065" s="27">
        <v>5</v>
      </c>
      <c r="F1065" s="11">
        <v>2004</v>
      </c>
      <c r="G1065" s="11" t="s">
        <v>7</v>
      </c>
      <c r="H1065" s="14" t="str">
        <f>VLOOKUP(A1065,'Data Key'!$A$1:$B$500,2,FALSE)</f>
        <v>Maryland</v>
      </c>
      <c r="I1065" s="14" t="str">
        <f t="shared" si="406"/>
        <v>MD-Maryland</v>
      </c>
      <c r="J1065" s="15">
        <f t="shared" si="407"/>
        <v>3858</v>
      </c>
      <c r="K1065" s="15">
        <f t="shared" si="408"/>
        <v>783485</v>
      </c>
      <c r="L1065" s="16">
        <f t="shared" si="400"/>
        <v>1.5424055872767425E-4</v>
      </c>
      <c r="M1065" s="17">
        <f t="shared" si="409"/>
        <v>4.7457839540958346</v>
      </c>
      <c r="N1065" s="17">
        <f t="shared" si="410"/>
        <v>5.0542650715511828</v>
      </c>
      <c r="O1065" s="16">
        <f t="shared" si="411"/>
        <v>4.5783954095834467E-2</v>
      </c>
      <c r="P1065" s="16">
        <f t="shared" si="412"/>
        <v>5.4265071551182764E-2</v>
      </c>
      <c r="Q1065" s="16">
        <f t="shared" si="423"/>
        <v>3737</v>
      </c>
      <c r="R1065" s="16">
        <f t="shared" si="424"/>
        <v>3980</v>
      </c>
      <c r="S1065" s="17">
        <f t="shared" si="413"/>
        <v>4.7463430804617559</v>
      </c>
      <c r="T1065" s="17">
        <f t="shared" si="414"/>
        <v>5.0549760396675909</v>
      </c>
      <c r="U1065" s="16">
        <f t="shared" si="415"/>
        <v>4.6343080461755726E-2</v>
      </c>
      <c r="V1065" s="16">
        <f t="shared" si="416"/>
        <v>5.4976039667590904E-2</v>
      </c>
      <c r="W1065" s="16">
        <f t="shared" si="401"/>
        <v>4.9024401015676476E-3</v>
      </c>
      <c r="X1065" s="16">
        <f t="shared" si="402"/>
        <v>1.5429691833025131E-4</v>
      </c>
      <c r="Y1065" s="17">
        <f t="shared" si="417"/>
        <v>4.7481431832373966</v>
      </c>
      <c r="Z1065" s="17">
        <f t="shared" si="418"/>
        <v>5.0567370198978985</v>
      </c>
      <c r="AA1065" s="16">
        <f t="shared" si="419"/>
        <v>4.8143183237396414E-2</v>
      </c>
      <c r="AB1065" s="16">
        <f t="shared" si="420"/>
        <v>5.6737019897898477E-2</v>
      </c>
      <c r="AC1065" s="16">
        <f t="shared" si="403"/>
        <v>242.89516549483847</v>
      </c>
      <c r="AD1065" s="17">
        <f t="shared" si="404"/>
        <v>4.7488259935548127</v>
      </c>
      <c r="AE1065" s="17">
        <f t="shared" si="405"/>
        <v>5.0573242978660291</v>
      </c>
      <c r="AF1065" s="16">
        <f t="shared" si="421"/>
        <v>4.8825993554812541E-2</v>
      </c>
      <c r="AG1065" s="16">
        <f t="shared" si="422"/>
        <v>5.7324297866029106E-2</v>
      </c>
    </row>
    <row r="1066" spans="1:33" x14ac:dyDescent="0.25">
      <c r="A1066" s="11" t="s">
        <v>28</v>
      </c>
      <c r="B1066" s="12">
        <v>883936</v>
      </c>
      <c r="C1066" s="11">
        <v>4.8</v>
      </c>
      <c r="D1066" s="27">
        <v>4.7</v>
      </c>
      <c r="E1066" s="27">
        <v>5</v>
      </c>
      <c r="F1066" s="11">
        <v>2004</v>
      </c>
      <c r="G1066" s="11" t="s">
        <v>7</v>
      </c>
      <c r="H1066" s="14" t="str">
        <f>VLOOKUP(A1066,'Data Key'!$A$1:$B$500,2,FALSE)</f>
        <v>Massachusetts</v>
      </c>
      <c r="I1066" s="14" t="str">
        <f t="shared" si="406"/>
        <v>MA-Massachusetts</v>
      </c>
      <c r="J1066" s="15">
        <f t="shared" si="407"/>
        <v>4243</v>
      </c>
      <c r="K1066" s="15">
        <f t="shared" si="408"/>
        <v>879693</v>
      </c>
      <c r="L1066" s="16">
        <f t="shared" si="400"/>
        <v>1.4408505690756028E-4</v>
      </c>
      <c r="M1066" s="17">
        <f t="shared" si="409"/>
        <v>4.6560362188409092</v>
      </c>
      <c r="N1066" s="17">
        <f t="shared" si="410"/>
        <v>4.944206332656031</v>
      </c>
      <c r="O1066" s="16">
        <f t="shared" si="411"/>
        <v>4.3963781159090942E-2</v>
      </c>
      <c r="P1066" s="16">
        <f t="shared" si="412"/>
        <v>5.5793667343968956E-2</v>
      </c>
      <c r="Q1066" s="16">
        <f t="shared" si="423"/>
        <v>4116</v>
      </c>
      <c r="R1066" s="16">
        <f t="shared" si="424"/>
        <v>4371</v>
      </c>
      <c r="S1066" s="17">
        <f t="shared" si="413"/>
        <v>4.6564457155269157</v>
      </c>
      <c r="T1066" s="17">
        <f t="shared" si="414"/>
        <v>4.9449281395938165</v>
      </c>
      <c r="U1066" s="16">
        <f t="shared" si="415"/>
        <v>4.3554284473084515E-2</v>
      </c>
      <c r="V1066" s="16">
        <f t="shared" si="416"/>
        <v>5.5071860406183504E-2</v>
      </c>
      <c r="W1066" s="16">
        <f t="shared" si="401"/>
        <v>4.8022733339009712E-3</v>
      </c>
      <c r="X1066" s="16">
        <f t="shared" si="402"/>
        <v>1.4413295044775787E-4</v>
      </c>
      <c r="Y1066" s="17">
        <f t="shared" si="417"/>
        <v>4.6581403834532136</v>
      </c>
      <c r="Z1066" s="17">
        <f t="shared" si="418"/>
        <v>4.9464062843487291</v>
      </c>
      <c r="AA1066" s="16">
        <f t="shared" si="419"/>
        <v>4.1859616546786604E-2</v>
      </c>
      <c r="AB1066" s="16">
        <f t="shared" si="420"/>
        <v>5.3593715651270912E-2</v>
      </c>
      <c r="AC1066" s="16">
        <f t="shared" si="403"/>
        <v>254.7379675117752</v>
      </c>
      <c r="AD1066" s="17">
        <f t="shared" si="404"/>
        <v>4.658746616577643</v>
      </c>
      <c r="AE1066" s="17">
        <f t="shared" si="405"/>
        <v>4.9469313499316296</v>
      </c>
      <c r="AF1066" s="16">
        <f t="shared" si="421"/>
        <v>4.1253383422357182E-2</v>
      </c>
      <c r="AG1066" s="16">
        <f t="shared" si="422"/>
        <v>5.306865006837036E-2</v>
      </c>
    </row>
    <row r="1067" spans="1:33" x14ac:dyDescent="0.25">
      <c r="A1067" s="11" t="s">
        <v>49</v>
      </c>
      <c r="B1067" s="12">
        <v>1554020</v>
      </c>
      <c r="C1067" s="11">
        <v>4.3</v>
      </c>
      <c r="D1067" s="27">
        <v>4.2</v>
      </c>
      <c r="E1067" s="27">
        <v>4.4000000000000004</v>
      </c>
      <c r="F1067" s="11">
        <v>2004</v>
      </c>
      <c r="G1067" s="11" t="s">
        <v>7</v>
      </c>
      <c r="H1067" s="14" t="str">
        <f>VLOOKUP(A1067,'Data Key'!$A$1:$B$500,2,FALSE)</f>
        <v>Michigan</v>
      </c>
      <c r="I1067" s="14" t="str">
        <f t="shared" si="406"/>
        <v>MI-Michigan</v>
      </c>
      <c r="J1067" s="15">
        <f t="shared" si="407"/>
        <v>6682</v>
      </c>
      <c r="K1067" s="15">
        <f t="shared" si="408"/>
        <v>1547338</v>
      </c>
      <c r="L1067" s="16">
        <f t="shared" si="400"/>
        <v>1.0287480299942798E-4</v>
      </c>
      <c r="M1067" s="17">
        <f t="shared" si="409"/>
        <v>4.1969411581851137</v>
      </c>
      <c r="N1067" s="17">
        <f t="shared" si="410"/>
        <v>4.4026907641839683</v>
      </c>
      <c r="O1067" s="16">
        <f t="shared" si="411"/>
        <v>3.0588418148864704E-3</v>
      </c>
      <c r="P1067" s="16">
        <f t="shared" si="412"/>
        <v>2.6907641839679641E-3</v>
      </c>
      <c r="Q1067" s="16">
        <f t="shared" si="423"/>
        <v>6523</v>
      </c>
      <c r="R1067" s="16">
        <f t="shared" si="424"/>
        <v>6843</v>
      </c>
      <c r="S1067" s="17">
        <f t="shared" si="413"/>
        <v>4.1975006756669799</v>
      </c>
      <c r="T1067" s="17">
        <f t="shared" si="414"/>
        <v>4.4034182314255927</v>
      </c>
      <c r="U1067" s="16">
        <f t="shared" si="415"/>
        <v>2.4993243330202475E-3</v>
      </c>
      <c r="V1067" s="16">
        <f t="shared" si="416"/>
        <v>3.4182314255923885E-3</v>
      </c>
      <c r="W1067" s="16">
        <f t="shared" si="401"/>
        <v>4.3010413039325703E-3</v>
      </c>
      <c r="X1067" s="16">
        <f t="shared" si="402"/>
        <v>1.0289656609651564E-4</v>
      </c>
      <c r="Y1067" s="17">
        <f t="shared" si="417"/>
        <v>4.1981447378360546</v>
      </c>
      <c r="Z1067" s="17">
        <f t="shared" si="418"/>
        <v>4.4039378700290861</v>
      </c>
      <c r="AA1067" s="16">
        <f t="shared" si="419"/>
        <v>1.8552621639456035E-3</v>
      </c>
      <c r="AB1067" s="16">
        <f t="shared" si="420"/>
        <v>3.9378700290857438E-3</v>
      </c>
      <c r="AC1067" s="16">
        <f t="shared" si="403"/>
        <v>319.75016780727987</v>
      </c>
      <c r="AD1067" s="17">
        <f t="shared" si="404"/>
        <v>4.1984849083022251</v>
      </c>
      <c r="AE1067" s="17">
        <f t="shared" si="405"/>
        <v>4.4042411903339849</v>
      </c>
      <c r="AF1067" s="16">
        <f t="shared" si="421"/>
        <v>1.5150916977750839E-3</v>
      </c>
      <c r="AG1067" s="16">
        <f t="shared" si="422"/>
        <v>4.2411903339845125E-3</v>
      </c>
    </row>
    <row r="1068" spans="1:33" x14ac:dyDescent="0.25">
      <c r="A1068" s="11" t="s">
        <v>26</v>
      </c>
      <c r="B1068" s="12">
        <v>768673</v>
      </c>
      <c r="C1068" s="11">
        <v>7.7</v>
      </c>
      <c r="D1068" s="27">
        <v>7.5</v>
      </c>
      <c r="E1068" s="27">
        <v>7.9</v>
      </c>
      <c r="F1068" s="11">
        <v>2004</v>
      </c>
      <c r="G1068" s="11" t="s">
        <v>7</v>
      </c>
      <c r="H1068" s="14" t="str">
        <f>VLOOKUP(A1068,'Data Key'!$A$1:$B$500,2,FALSE)</f>
        <v>Minnesota</v>
      </c>
      <c r="I1068" s="14" t="str">
        <f t="shared" si="406"/>
        <v>MN-Minnesota</v>
      </c>
      <c r="J1068" s="15">
        <f t="shared" si="407"/>
        <v>5919</v>
      </c>
      <c r="K1068" s="15">
        <f t="shared" si="408"/>
        <v>762754</v>
      </c>
      <c r="L1068" s="16">
        <f t="shared" si="400"/>
        <v>1.9541237725986083E-4</v>
      </c>
      <c r="M1068" s="17">
        <f t="shared" si="409"/>
        <v>7.504871098288258</v>
      </c>
      <c r="N1068" s="17">
        <f t="shared" si="410"/>
        <v>7.8956958528079797</v>
      </c>
      <c r="O1068" s="16">
        <f t="shared" si="411"/>
        <v>4.8710982882580467E-3</v>
      </c>
      <c r="P1068" s="16">
        <f t="shared" si="412"/>
        <v>4.3041471920206575E-3</v>
      </c>
      <c r="Q1068" s="16">
        <f t="shared" si="423"/>
        <v>5769</v>
      </c>
      <c r="R1068" s="16">
        <f t="shared" si="424"/>
        <v>6069</v>
      </c>
      <c r="S1068" s="17">
        <f t="shared" si="413"/>
        <v>7.5051419784485729</v>
      </c>
      <c r="T1068" s="17">
        <f t="shared" si="414"/>
        <v>7.8954249726476666</v>
      </c>
      <c r="U1068" s="16">
        <f t="shared" si="415"/>
        <v>5.1419784485728925E-3</v>
      </c>
      <c r="V1068" s="16">
        <f t="shared" si="416"/>
        <v>4.575027352333727E-3</v>
      </c>
      <c r="W1068" s="16">
        <f t="shared" si="401"/>
        <v>7.7027437410153079E-3</v>
      </c>
      <c r="X1068" s="16">
        <f t="shared" si="402"/>
        <v>1.9545834589439236E-4</v>
      </c>
      <c r="Y1068" s="17">
        <f t="shared" si="417"/>
        <v>7.507285395120916</v>
      </c>
      <c r="Z1068" s="17">
        <f t="shared" si="418"/>
        <v>7.8982020869097003</v>
      </c>
      <c r="AA1068" s="16">
        <f t="shared" si="419"/>
        <v>7.2853951209159717E-3</v>
      </c>
      <c r="AB1068" s="16">
        <f t="shared" si="420"/>
        <v>1.7979130903000851E-3</v>
      </c>
      <c r="AC1068" s="16">
        <f t="shared" si="403"/>
        <v>300.42840668363368</v>
      </c>
      <c r="AD1068" s="17">
        <f t="shared" si="404"/>
        <v>7.5079750225279849</v>
      </c>
      <c r="AE1068" s="17">
        <f t="shared" si="405"/>
        <v>7.8988133963151688</v>
      </c>
      <c r="AF1068" s="16">
        <f t="shared" si="421"/>
        <v>7.9750225279848763E-3</v>
      </c>
      <c r="AG1068" s="16">
        <f t="shared" si="422"/>
        <v>1.1866036848315886E-3</v>
      </c>
    </row>
    <row r="1069" spans="1:33" x14ac:dyDescent="0.25">
      <c r="A1069" s="11" t="s">
        <v>59</v>
      </c>
      <c r="B1069" s="12">
        <v>440374</v>
      </c>
      <c r="C1069" s="11">
        <v>1.5</v>
      </c>
      <c r="D1069" s="27">
        <v>1.4</v>
      </c>
      <c r="E1069" s="27">
        <v>1.6</v>
      </c>
      <c r="F1069" s="11">
        <v>2004</v>
      </c>
      <c r="G1069" s="11" t="s">
        <v>7</v>
      </c>
      <c r="H1069" s="14" t="str">
        <f>VLOOKUP(A1069,'Data Key'!$A$1:$B$500,2,FALSE)</f>
        <v>Mississippi</v>
      </c>
      <c r="I1069" s="14" t="str">
        <f t="shared" si="406"/>
        <v>MS-Mississippi</v>
      </c>
      <c r="J1069" s="15">
        <f t="shared" si="407"/>
        <v>661</v>
      </c>
      <c r="K1069" s="15">
        <f t="shared" si="408"/>
        <v>439713</v>
      </c>
      <c r="L1069" s="16">
        <f t="shared" si="400"/>
        <v>1.1434073209758955E-4</v>
      </c>
      <c r="M1069" s="17">
        <f t="shared" si="409"/>
        <v>1.3866561478272017</v>
      </c>
      <c r="N1069" s="17">
        <f t="shared" si="410"/>
        <v>1.6153376120223806</v>
      </c>
      <c r="O1069" s="16">
        <f t="shared" si="411"/>
        <v>1.334385217279821E-2</v>
      </c>
      <c r="P1069" s="16">
        <f t="shared" si="412"/>
        <v>1.5337612022380487E-2</v>
      </c>
      <c r="Q1069" s="16">
        <f t="shared" si="423"/>
        <v>611</v>
      </c>
      <c r="R1069" s="16">
        <f t="shared" si="424"/>
        <v>711</v>
      </c>
      <c r="S1069" s="17">
        <f t="shared" si="413"/>
        <v>1.3874570251649734</v>
      </c>
      <c r="T1069" s="17">
        <f t="shared" si="414"/>
        <v>1.6145367346846089</v>
      </c>
      <c r="U1069" s="16">
        <f t="shared" si="415"/>
        <v>1.2542974835026532E-2</v>
      </c>
      <c r="V1069" s="16">
        <f t="shared" si="416"/>
        <v>1.453673468460881E-2</v>
      </c>
      <c r="W1069" s="16">
        <f t="shared" si="401"/>
        <v>1.505345335301881E-3</v>
      </c>
      <c r="X1069" s="16">
        <f t="shared" si="402"/>
        <v>1.1458802585881029E-4</v>
      </c>
      <c r="Y1069" s="17">
        <f t="shared" si="417"/>
        <v>1.3907573094430707</v>
      </c>
      <c r="Z1069" s="17">
        <f t="shared" si="418"/>
        <v>1.6199333611606912</v>
      </c>
      <c r="AA1069" s="16">
        <f t="shared" si="419"/>
        <v>9.2426905569291673E-3</v>
      </c>
      <c r="AB1069" s="16">
        <f t="shared" si="420"/>
        <v>1.993336116069111E-2</v>
      </c>
      <c r="AC1069" s="16">
        <f t="shared" si="403"/>
        <v>100.7406011232941</v>
      </c>
      <c r="AD1069" s="17">
        <f t="shared" si="404"/>
        <v>1.3921009895000036</v>
      </c>
      <c r="AE1069" s="17">
        <f t="shared" si="405"/>
        <v>1.6208604583905704</v>
      </c>
      <c r="AF1069" s="16">
        <f t="shared" si="421"/>
        <v>7.8990104999963062E-3</v>
      </c>
      <c r="AG1069" s="16">
        <f t="shared" si="422"/>
        <v>2.0860458390570269E-2</v>
      </c>
    </row>
    <row r="1070" spans="1:33" x14ac:dyDescent="0.25">
      <c r="A1070" s="11" t="s">
        <v>20</v>
      </c>
      <c r="B1070" s="12">
        <v>827519</v>
      </c>
      <c r="C1070" s="11">
        <v>3.6</v>
      </c>
      <c r="D1070" s="27">
        <v>3.5</v>
      </c>
      <c r="E1070" s="27">
        <v>3.8</v>
      </c>
      <c r="F1070" s="11">
        <v>2004</v>
      </c>
      <c r="G1070" s="11" t="s">
        <v>7</v>
      </c>
      <c r="H1070" s="14" t="str">
        <f>VLOOKUP(A1070,'Data Key'!$A$1:$B$500,2,FALSE)</f>
        <v>Missouri</v>
      </c>
      <c r="I1070" s="14" t="str">
        <f t="shared" si="406"/>
        <v>MO-Missouri</v>
      </c>
      <c r="J1070" s="15">
        <f t="shared" si="407"/>
        <v>2979</v>
      </c>
      <c r="K1070" s="15">
        <f t="shared" si="408"/>
        <v>824540</v>
      </c>
      <c r="L1070" s="16">
        <f t="shared" si="400"/>
        <v>1.2903937355473289E-4</v>
      </c>
      <c r="M1070" s="17">
        <f t="shared" si="409"/>
        <v>3.4708779697328533</v>
      </c>
      <c r="N1070" s="17">
        <f t="shared" si="410"/>
        <v>3.728956716842319</v>
      </c>
      <c r="O1070" s="16">
        <f t="shared" si="411"/>
        <v>2.9122030267146659E-2</v>
      </c>
      <c r="P1070" s="16">
        <f t="shared" si="412"/>
        <v>7.1043283157680825E-2</v>
      </c>
      <c r="Q1070" s="16">
        <f t="shared" si="423"/>
        <v>2873</v>
      </c>
      <c r="R1070" s="16">
        <f t="shared" si="424"/>
        <v>3086</v>
      </c>
      <c r="S1070" s="17">
        <f t="shared" si="413"/>
        <v>3.4718236076754732</v>
      </c>
      <c r="T1070" s="17">
        <f t="shared" si="414"/>
        <v>3.7292195103677379</v>
      </c>
      <c r="U1070" s="16">
        <f t="shared" si="415"/>
        <v>2.8176392324526844E-2</v>
      </c>
      <c r="V1070" s="16">
        <f t="shared" si="416"/>
        <v>7.0780489632261911E-2</v>
      </c>
      <c r="W1070" s="16">
        <f t="shared" si="401"/>
        <v>3.6022216911322366E-3</v>
      </c>
      <c r="X1070" s="16">
        <f t="shared" si="402"/>
        <v>1.2910078471397508E-4</v>
      </c>
      <c r="Y1070" s="17">
        <f t="shared" si="417"/>
        <v>3.4731209064182611</v>
      </c>
      <c r="Z1070" s="17">
        <f t="shared" si="418"/>
        <v>3.7313224758462118</v>
      </c>
      <c r="AA1070" s="16">
        <f t="shared" si="419"/>
        <v>2.68790935817389E-2</v>
      </c>
      <c r="AB1070" s="16">
        <f t="shared" si="420"/>
        <v>6.8677524153788028E-2</v>
      </c>
      <c r="AC1070" s="16">
        <f t="shared" si="403"/>
        <v>213.58175700748757</v>
      </c>
      <c r="AD1070" s="17">
        <f t="shared" si="404"/>
        <v>3.4737770450408174</v>
      </c>
      <c r="AE1070" s="17">
        <f t="shared" si="405"/>
        <v>3.7318747630820135</v>
      </c>
      <c r="AF1070" s="16">
        <f t="shared" si="421"/>
        <v>2.6222954959182587E-2</v>
      </c>
      <c r="AG1070" s="16">
        <f t="shared" si="422"/>
        <v>6.8125236917986332E-2</v>
      </c>
    </row>
    <row r="1071" spans="1:33" x14ac:dyDescent="0.25">
      <c r="A1071" s="11" t="s">
        <v>51</v>
      </c>
      <c r="B1071" s="12">
        <v>258442</v>
      </c>
      <c r="C1071" s="11">
        <v>2.5</v>
      </c>
      <c r="D1071" s="27">
        <v>2.2999999999999998</v>
      </c>
      <c r="E1071" s="27">
        <v>2.7</v>
      </c>
      <c r="F1071" s="11">
        <v>2004</v>
      </c>
      <c r="G1071" s="11" t="s">
        <v>7</v>
      </c>
      <c r="H1071" s="14" t="str">
        <f>VLOOKUP(A1071,'Data Key'!$A$1:$B$500,2,FALSE)</f>
        <v>Nebraska</v>
      </c>
      <c r="I1071" s="14" t="str">
        <f t="shared" si="406"/>
        <v>NE-Nebraska</v>
      </c>
      <c r="J1071" s="15">
        <f t="shared" si="407"/>
        <v>646</v>
      </c>
      <c r="K1071" s="15">
        <f t="shared" si="408"/>
        <v>257796</v>
      </c>
      <c r="L1071" s="16">
        <f t="shared" si="400"/>
        <v>1.925119962277911E-4</v>
      </c>
      <c r="M1071" s="17">
        <f t="shared" si="409"/>
        <v>2.3070817230593219</v>
      </c>
      <c r="N1071" s="17">
        <f t="shared" si="410"/>
        <v>2.692105715514904</v>
      </c>
      <c r="O1071" s="16">
        <f t="shared" si="411"/>
        <v>7.081723059322087E-3</v>
      </c>
      <c r="P1071" s="16">
        <f t="shared" si="412"/>
        <v>7.8942844850962146E-3</v>
      </c>
      <c r="Q1071" s="16">
        <f t="shared" si="423"/>
        <v>597</v>
      </c>
      <c r="R1071" s="16">
        <f t="shared" si="424"/>
        <v>696</v>
      </c>
      <c r="S1071" s="17">
        <f t="shared" si="413"/>
        <v>2.3099960532730748</v>
      </c>
      <c r="T1071" s="17">
        <f t="shared" si="414"/>
        <v>2.6930607254238863</v>
      </c>
      <c r="U1071" s="16">
        <f t="shared" si="415"/>
        <v>9.9960532730749563E-3</v>
      </c>
      <c r="V1071" s="16">
        <f t="shared" si="416"/>
        <v>6.9392745761138741E-3</v>
      </c>
      <c r="W1071" s="16">
        <f t="shared" si="401"/>
        <v>2.5069884110075079E-3</v>
      </c>
      <c r="X1071" s="16">
        <f t="shared" si="402"/>
        <v>1.9293615469625887E-4</v>
      </c>
      <c r="Y1071" s="17">
        <f t="shared" si="417"/>
        <v>2.3140522563112493</v>
      </c>
      <c r="Z1071" s="17">
        <f t="shared" si="418"/>
        <v>2.6999245657037667</v>
      </c>
      <c r="AA1071" s="16">
        <f t="shared" si="419"/>
        <v>1.4052256311249511E-2</v>
      </c>
      <c r="AB1071" s="16">
        <f t="shared" si="420"/>
        <v>7.5434296233467535E-5</v>
      </c>
      <c r="AC1071" s="16">
        <f t="shared" si="403"/>
        <v>99.542102063796847</v>
      </c>
      <c r="AD1071" s="17">
        <f t="shared" si="404"/>
        <v>2.3163447900702017</v>
      </c>
      <c r="AE1071" s="17">
        <f t="shared" si="405"/>
        <v>2.7015013145548772</v>
      </c>
      <c r="AF1071" s="16">
        <f t="shared" si="421"/>
        <v>1.6344790070201842E-2</v>
      </c>
      <c r="AG1071" s="16">
        <f t="shared" si="422"/>
        <v>1.501314554877009E-3</v>
      </c>
    </row>
    <row r="1072" spans="1:33" x14ac:dyDescent="0.25">
      <c r="A1072" s="11" t="s">
        <v>29</v>
      </c>
      <c r="B1072" s="12">
        <v>366772</v>
      </c>
      <c r="C1072" s="11">
        <v>3</v>
      </c>
      <c r="D1072" s="27">
        <v>2.8</v>
      </c>
      <c r="E1072" s="27">
        <v>3.1</v>
      </c>
      <c r="F1072" s="11">
        <v>2004</v>
      </c>
      <c r="G1072" s="11" t="s">
        <v>7</v>
      </c>
      <c r="H1072" s="14" t="str">
        <f>VLOOKUP(A1072,'Data Key'!$A$1:$B$500,2,FALSE)</f>
        <v>Nevada</v>
      </c>
      <c r="I1072" s="14" t="str">
        <f t="shared" si="406"/>
        <v>NV-Nevada</v>
      </c>
      <c r="J1072" s="15">
        <f t="shared" si="407"/>
        <v>1100</v>
      </c>
      <c r="K1072" s="15">
        <f t="shared" si="408"/>
        <v>365672</v>
      </c>
      <c r="L1072" s="16">
        <f t="shared" si="400"/>
        <v>1.7696852328207352E-4</v>
      </c>
      <c r="M1072" s="17">
        <f t="shared" si="409"/>
        <v>2.8221699060418661</v>
      </c>
      <c r="N1072" s="17">
        <f t="shared" si="410"/>
        <v>3.1761069526060135</v>
      </c>
      <c r="O1072" s="16">
        <f t="shared" si="411"/>
        <v>2.2169906041866305E-2</v>
      </c>
      <c r="P1072" s="16">
        <f t="shared" si="412"/>
        <v>7.6106952606013412E-2</v>
      </c>
      <c r="Q1072" s="16">
        <f t="shared" si="423"/>
        <v>1036</v>
      </c>
      <c r="R1072" s="16">
        <f t="shared" si="424"/>
        <v>1166</v>
      </c>
      <c r="S1072" s="17">
        <f t="shared" si="413"/>
        <v>2.8246431025269105</v>
      </c>
      <c r="T1072" s="17">
        <f t="shared" si="414"/>
        <v>3.1790867350833762</v>
      </c>
      <c r="U1072" s="16">
        <f t="shared" si="415"/>
        <v>2.464310252691071E-2</v>
      </c>
      <c r="V1072" s="16">
        <f t="shared" si="416"/>
        <v>7.9086735083376158E-2</v>
      </c>
      <c r="W1072" s="16">
        <f t="shared" si="401"/>
        <v>3.0043438112705243E-3</v>
      </c>
      <c r="X1072" s="16">
        <f t="shared" si="402"/>
        <v>1.7719711446456684E-4</v>
      </c>
      <c r="Y1072" s="17">
        <f t="shared" si="417"/>
        <v>2.8271466968059578</v>
      </c>
      <c r="Z1072" s="17">
        <f t="shared" si="418"/>
        <v>3.1815409257350913</v>
      </c>
      <c r="AA1072" s="16">
        <f t="shared" si="419"/>
        <v>2.7146696805957937E-2</v>
      </c>
      <c r="AB1072" s="16">
        <f t="shared" si="420"/>
        <v>8.1540925735091196E-2</v>
      </c>
      <c r="AC1072" s="16">
        <f t="shared" si="403"/>
        <v>129.84161921076185</v>
      </c>
      <c r="AD1072" s="17">
        <f t="shared" si="404"/>
        <v>2.8287029911195778</v>
      </c>
      <c r="AE1072" s="17">
        <f t="shared" si="405"/>
        <v>3.1827110923465494</v>
      </c>
      <c r="AF1072" s="16">
        <f t="shared" si="421"/>
        <v>2.870299111957797E-2</v>
      </c>
      <c r="AG1072" s="16">
        <f t="shared" si="422"/>
        <v>8.2711092346549275E-2</v>
      </c>
    </row>
    <row r="1073" spans="1:33" x14ac:dyDescent="0.25">
      <c r="A1073" s="11" t="s">
        <v>35</v>
      </c>
      <c r="B1073" s="12">
        <v>193708</v>
      </c>
      <c r="C1073" s="11">
        <v>3.4</v>
      </c>
      <c r="D1073" s="27">
        <v>3.1</v>
      </c>
      <c r="E1073" s="27">
        <v>3.6</v>
      </c>
      <c r="F1073" s="11">
        <v>2004</v>
      </c>
      <c r="G1073" s="11" t="s">
        <v>7</v>
      </c>
      <c r="H1073" s="14" t="str">
        <f>VLOOKUP(A1073,'Data Key'!$A$1:$B$500,2,FALSE)</f>
        <v>New Hampshire</v>
      </c>
      <c r="I1073" s="14" t="str">
        <f t="shared" si="406"/>
        <v>NH-New Hampshire</v>
      </c>
      <c r="J1073" s="15">
        <f t="shared" si="407"/>
        <v>659</v>
      </c>
      <c r="K1073" s="15">
        <f t="shared" si="408"/>
        <v>193049</v>
      </c>
      <c r="L1073" s="16">
        <f t="shared" si="400"/>
        <v>2.5930043226954971E-4</v>
      </c>
      <c r="M1073" s="17">
        <f t="shared" si="409"/>
        <v>3.1427273621426584</v>
      </c>
      <c r="N1073" s="17">
        <f t="shared" si="410"/>
        <v>3.6613282266817575</v>
      </c>
      <c r="O1073" s="16">
        <f t="shared" si="411"/>
        <v>4.2727362142658265E-2</v>
      </c>
      <c r="P1073" s="16">
        <f t="shared" si="412"/>
        <v>6.1328226681757414E-2</v>
      </c>
      <c r="Q1073" s="16">
        <f t="shared" si="423"/>
        <v>609</v>
      </c>
      <c r="R1073" s="16">
        <f t="shared" si="424"/>
        <v>709</v>
      </c>
      <c r="S1073" s="17">
        <f t="shared" si="413"/>
        <v>3.1439073244264564</v>
      </c>
      <c r="T1073" s="17">
        <f t="shared" si="414"/>
        <v>3.6601482643979599</v>
      </c>
      <c r="U1073" s="16">
        <f t="shared" si="415"/>
        <v>4.3907324426456285E-2</v>
      </c>
      <c r="V1073" s="16">
        <f t="shared" si="416"/>
        <v>6.0148264397959839E-2</v>
      </c>
      <c r="W1073" s="16">
        <f t="shared" si="401"/>
        <v>3.4118757244422033E-3</v>
      </c>
      <c r="X1073" s="16">
        <f t="shared" si="402"/>
        <v>2.598582694970826E-4</v>
      </c>
      <c r="Y1073" s="17">
        <f t="shared" si="417"/>
        <v>3.1520174549451205</v>
      </c>
      <c r="Z1073" s="17">
        <f t="shared" si="418"/>
        <v>3.6717339939392857</v>
      </c>
      <c r="AA1073" s="16">
        <f t="shared" si="419"/>
        <v>5.2017454945120445E-2</v>
      </c>
      <c r="AB1073" s="16">
        <f t="shared" si="420"/>
        <v>7.173399393928559E-2</v>
      </c>
      <c r="AC1073" s="16">
        <f t="shared" si="403"/>
        <v>100.49259858612901</v>
      </c>
      <c r="AD1073" s="17">
        <f t="shared" si="404"/>
        <v>3.1550700541309253</v>
      </c>
      <c r="AE1073" s="17">
        <f t="shared" si="405"/>
        <v>3.6738437017785404</v>
      </c>
      <c r="AF1073" s="16">
        <f t="shared" si="421"/>
        <v>5.507005413092525E-2</v>
      </c>
      <c r="AG1073" s="16">
        <f t="shared" si="422"/>
        <v>7.3843701778540272E-2</v>
      </c>
    </row>
    <row r="1074" spans="1:33" x14ac:dyDescent="0.25">
      <c r="A1074" s="11" t="s">
        <v>14</v>
      </c>
      <c r="B1074" s="12">
        <v>1213556</v>
      </c>
      <c r="C1074" s="11">
        <v>4.5</v>
      </c>
      <c r="D1074" s="27">
        <v>4.4000000000000004</v>
      </c>
      <c r="E1074" s="27">
        <v>4.5999999999999996</v>
      </c>
      <c r="F1074" s="11">
        <v>2004</v>
      </c>
      <c r="G1074" s="11" t="s">
        <v>7</v>
      </c>
      <c r="H1074" s="14" t="str">
        <f>VLOOKUP(A1074,'Data Key'!$A$1:$B$500,2,FALSE)</f>
        <v>New Jersey</v>
      </c>
      <c r="I1074" s="14" t="str">
        <f t="shared" si="406"/>
        <v>NJ-New Jersey</v>
      </c>
      <c r="J1074" s="15">
        <f t="shared" si="407"/>
        <v>5461</v>
      </c>
      <c r="K1074" s="15">
        <f t="shared" si="408"/>
        <v>1208095</v>
      </c>
      <c r="L1074" s="16">
        <f t="shared" si="400"/>
        <v>1.1908169014173621E-4</v>
      </c>
      <c r="M1074" s="17">
        <f t="shared" si="409"/>
        <v>4.3809166618090591</v>
      </c>
      <c r="N1074" s="17">
        <f t="shared" si="410"/>
        <v>4.6190800420925315</v>
      </c>
      <c r="O1074" s="16">
        <f t="shared" si="411"/>
        <v>1.9083338190941213E-2</v>
      </c>
      <c r="P1074" s="16">
        <f t="shared" si="412"/>
        <v>1.908004209253189E-2</v>
      </c>
      <c r="Q1074" s="16">
        <f t="shared" si="423"/>
        <v>5317</v>
      </c>
      <c r="R1074" s="16">
        <f t="shared" si="424"/>
        <v>5606</v>
      </c>
      <c r="S1074" s="17">
        <f t="shared" si="413"/>
        <v>4.3813388092514893</v>
      </c>
      <c r="T1074" s="17">
        <f t="shared" si="414"/>
        <v>4.6194819192521814</v>
      </c>
      <c r="U1074" s="16">
        <f t="shared" si="415"/>
        <v>1.8661190748511025E-2</v>
      </c>
      <c r="V1074" s="16">
        <f t="shared" si="416"/>
        <v>1.948191925218179E-2</v>
      </c>
      <c r="W1074" s="16">
        <f t="shared" si="401"/>
        <v>4.5015668307245302E-3</v>
      </c>
      <c r="X1074" s="16">
        <f t="shared" si="402"/>
        <v>1.1911248630260414E-4</v>
      </c>
      <c r="Y1074" s="17">
        <f t="shared" si="417"/>
        <v>4.3824543444219257</v>
      </c>
      <c r="Z1074" s="17">
        <f t="shared" si="418"/>
        <v>4.6206793170271343</v>
      </c>
      <c r="AA1074" s="16">
        <f t="shared" si="419"/>
        <v>1.7545655578074637E-2</v>
      </c>
      <c r="AB1074" s="16">
        <f t="shared" si="420"/>
        <v>2.0679317027134658E-2</v>
      </c>
      <c r="AC1074" s="16">
        <f t="shared" si="403"/>
        <v>289.03695599295946</v>
      </c>
      <c r="AD1074" s="17">
        <f t="shared" si="404"/>
        <v>4.3828924373601659</v>
      </c>
      <c r="AE1074" s="17">
        <f t="shared" si="405"/>
        <v>4.6210652460825665</v>
      </c>
      <c r="AF1074" s="16">
        <f t="shared" si="421"/>
        <v>1.7107562639834484E-2</v>
      </c>
      <c r="AG1074" s="16">
        <f t="shared" si="422"/>
        <v>2.106524608256688E-2</v>
      </c>
    </row>
    <row r="1075" spans="1:33" x14ac:dyDescent="0.25">
      <c r="A1075" s="11" t="s">
        <v>60</v>
      </c>
      <c r="B1075" s="12">
        <v>296156</v>
      </c>
      <c r="C1075" s="11">
        <v>1.2</v>
      </c>
      <c r="D1075" s="27">
        <v>1.1000000000000001</v>
      </c>
      <c r="E1075" s="27">
        <v>1.4</v>
      </c>
      <c r="F1075" s="11">
        <v>2004</v>
      </c>
      <c r="G1075" s="11" t="s">
        <v>7</v>
      </c>
      <c r="H1075" s="14" t="str">
        <f>VLOOKUP(A1075,'Data Key'!$A$1:$B$500,2,FALSE)</f>
        <v>New Mexico</v>
      </c>
      <c r="I1075" s="14" t="str">
        <f t="shared" si="406"/>
        <v>NM-New Mexico</v>
      </c>
      <c r="J1075" s="15">
        <f t="shared" si="407"/>
        <v>355</v>
      </c>
      <c r="K1075" s="15">
        <f t="shared" si="408"/>
        <v>295801</v>
      </c>
      <c r="L1075" s="16">
        <f t="shared" si="400"/>
        <v>1.246181451856523E-4</v>
      </c>
      <c r="M1075" s="17">
        <f t="shared" si="409"/>
        <v>1.0740744357514214</v>
      </c>
      <c r="N1075" s="17">
        <f t="shared" si="410"/>
        <v>1.3233107261227259</v>
      </c>
      <c r="O1075" s="16">
        <f t="shared" si="411"/>
        <v>2.5925564248578725E-2</v>
      </c>
      <c r="P1075" s="16">
        <f t="shared" si="412"/>
        <v>7.6689273877273978E-2</v>
      </c>
      <c r="Q1075" s="16">
        <f t="shared" si="423"/>
        <v>319</v>
      </c>
      <c r="R1075" s="16">
        <f t="shared" si="424"/>
        <v>393</v>
      </c>
      <c r="S1075" s="17">
        <f t="shared" si="413"/>
        <v>1.0771350234335959</v>
      </c>
      <c r="T1075" s="17">
        <f t="shared" si="414"/>
        <v>1.3270033360796336</v>
      </c>
      <c r="U1075" s="16">
        <f t="shared" si="415"/>
        <v>2.2864976566404183E-2</v>
      </c>
      <c r="V1075" s="16">
        <f t="shared" si="416"/>
        <v>7.29966639203663E-2</v>
      </c>
      <c r="W1075" s="16">
        <f t="shared" si="401"/>
        <v>1.2051624813554434E-3</v>
      </c>
      <c r="X1075" s="16">
        <f t="shared" si="402"/>
        <v>1.2512017375711988E-4</v>
      </c>
      <c r="Y1075" s="17">
        <f t="shared" si="417"/>
        <v>1.0800423075983236</v>
      </c>
      <c r="Z1075" s="17">
        <f t="shared" si="418"/>
        <v>1.3302826551125633</v>
      </c>
      <c r="AA1075" s="16">
        <f t="shared" si="419"/>
        <v>1.9957692401676441E-2</v>
      </c>
      <c r="AB1075" s="16">
        <f t="shared" si="420"/>
        <v>6.9717344887436639E-2</v>
      </c>
      <c r="AC1075" s="16">
        <f t="shared" si="403"/>
        <v>73.860849612833448</v>
      </c>
      <c r="AD1075" s="17">
        <f t="shared" si="404"/>
        <v>1.0821531475208217</v>
      </c>
      <c r="AE1075" s="17">
        <f t="shared" si="405"/>
        <v>1.3315483702120905</v>
      </c>
      <c r="AF1075" s="16">
        <f t="shared" si="421"/>
        <v>1.7846852479178388E-2</v>
      </c>
      <c r="AG1075" s="16">
        <f t="shared" si="422"/>
        <v>6.8451629787909418E-2</v>
      </c>
    </row>
    <row r="1076" spans="1:33" x14ac:dyDescent="0.25">
      <c r="A1076" s="11" t="s">
        <v>36</v>
      </c>
      <c r="B1076" s="12">
        <v>2503880</v>
      </c>
      <c r="C1076" s="11">
        <v>4.0999999999999996</v>
      </c>
      <c r="D1076" s="27">
        <v>4</v>
      </c>
      <c r="E1076" s="27">
        <v>4.2</v>
      </c>
      <c r="F1076" s="11">
        <v>2004</v>
      </c>
      <c r="G1076" s="11" t="s">
        <v>7</v>
      </c>
      <c r="H1076" s="14" t="str">
        <f>VLOOKUP(A1076,'Data Key'!$A$1:$B$500,2,FALSE)</f>
        <v>New York</v>
      </c>
      <c r="I1076" s="14" t="str">
        <f t="shared" si="406"/>
        <v>NY-New York</v>
      </c>
      <c r="J1076" s="15">
        <f t="shared" si="407"/>
        <v>10266</v>
      </c>
      <c r="K1076" s="15">
        <f t="shared" si="408"/>
        <v>2493614</v>
      </c>
      <c r="L1076" s="16">
        <f t="shared" si="400"/>
        <v>7.9148569126240081E-5</v>
      </c>
      <c r="M1076" s="17">
        <f t="shared" si="409"/>
        <v>4.0208881738486619</v>
      </c>
      <c r="N1076" s="17">
        <f t="shared" si="410"/>
        <v>4.1791853121011426</v>
      </c>
      <c r="O1076" s="16">
        <f t="shared" si="411"/>
        <v>2.0888173848661928E-2</v>
      </c>
      <c r="P1076" s="16">
        <f t="shared" si="412"/>
        <v>2.0814687898857542E-2</v>
      </c>
      <c r="Q1076" s="16">
        <f t="shared" si="423"/>
        <v>10068</v>
      </c>
      <c r="R1076" s="16">
        <f t="shared" si="424"/>
        <v>10465</v>
      </c>
      <c r="S1076" s="17">
        <f t="shared" si="413"/>
        <v>4.0209594709011611</v>
      </c>
      <c r="T1076" s="17">
        <f t="shared" si="414"/>
        <v>4.1795133952106331</v>
      </c>
      <c r="U1076" s="16">
        <f t="shared" si="415"/>
        <v>2.0959470901161126E-2</v>
      </c>
      <c r="V1076" s="16">
        <f t="shared" si="416"/>
        <v>2.0486604789367036E-2</v>
      </c>
      <c r="W1076" s="16">
        <f t="shared" si="401"/>
        <v>4.1007975527443076E-3</v>
      </c>
      <c r="X1076" s="16">
        <f t="shared" si="402"/>
        <v>7.9159477484331634E-5</v>
      </c>
      <c r="Y1076" s="17">
        <f t="shared" si="417"/>
        <v>4.0216380752599763</v>
      </c>
      <c r="Z1076" s="17">
        <f t="shared" si="418"/>
        <v>4.1799570302286391</v>
      </c>
      <c r="AA1076" s="16">
        <f t="shared" si="419"/>
        <v>2.1638075259976297E-2</v>
      </c>
      <c r="AB1076" s="16">
        <f t="shared" si="420"/>
        <v>2.0042969771361108E-2</v>
      </c>
      <c r="AC1076" s="16">
        <f t="shared" si="403"/>
        <v>396.36604152925361</v>
      </c>
      <c r="AD1076" s="17">
        <f t="shared" si="404"/>
        <v>4.0218469970150705</v>
      </c>
      <c r="AE1076" s="17">
        <f t="shared" si="405"/>
        <v>4.1801474880228016</v>
      </c>
      <c r="AF1076" s="16">
        <f t="shared" si="421"/>
        <v>2.1846997015070535E-2</v>
      </c>
      <c r="AG1076" s="16">
        <f t="shared" si="422"/>
        <v>1.9852511977198617E-2</v>
      </c>
    </row>
    <row r="1077" spans="1:33" x14ac:dyDescent="0.25">
      <c r="A1077" s="11" t="s">
        <v>21</v>
      </c>
      <c r="B1077" s="12">
        <v>1261533</v>
      </c>
      <c r="C1077" s="11">
        <v>3.6</v>
      </c>
      <c r="D1077" s="27">
        <v>3.4</v>
      </c>
      <c r="E1077" s="27">
        <v>3.7</v>
      </c>
      <c r="F1077" s="11">
        <v>2004</v>
      </c>
      <c r="G1077" s="11" t="s">
        <v>7</v>
      </c>
      <c r="H1077" s="14" t="str">
        <f>VLOOKUP(A1077,'Data Key'!$A$1:$B$500,2,FALSE)</f>
        <v>North Carolina</v>
      </c>
      <c r="I1077" s="14" t="str">
        <f t="shared" si="406"/>
        <v>NC-North Carolina</v>
      </c>
      <c r="J1077" s="15">
        <f t="shared" si="407"/>
        <v>4542</v>
      </c>
      <c r="K1077" s="15">
        <f t="shared" si="408"/>
        <v>1256991</v>
      </c>
      <c r="L1077" s="16">
        <f t="shared" si="400"/>
        <v>1.0451769339675632E-4</v>
      </c>
      <c r="M1077" s="17">
        <f t="shared" si="409"/>
        <v>3.4958637472789929</v>
      </c>
      <c r="N1077" s="17">
        <f t="shared" si="410"/>
        <v>3.7048991340725053</v>
      </c>
      <c r="O1077" s="16">
        <f t="shared" si="411"/>
        <v>9.5863747278992939E-2</v>
      </c>
      <c r="P1077" s="16">
        <f t="shared" si="412"/>
        <v>4.8991340725050847E-3</v>
      </c>
      <c r="Q1077" s="16">
        <f t="shared" si="423"/>
        <v>4410</v>
      </c>
      <c r="R1077" s="16">
        <f t="shared" si="424"/>
        <v>4674</v>
      </c>
      <c r="S1077" s="17">
        <f t="shared" si="413"/>
        <v>3.4957468413430326</v>
      </c>
      <c r="T1077" s="17">
        <f t="shared" si="414"/>
        <v>3.705016040008466</v>
      </c>
      <c r="U1077" s="16">
        <f t="shared" si="415"/>
        <v>9.5746841343032685E-2</v>
      </c>
      <c r="V1077" s="16">
        <f t="shared" si="416"/>
        <v>5.016040008465783E-3</v>
      </c>
      <c r="W1077" s="16">
        <f t="shared" si="401"/>
        <v>3.6018930086542935E-3</v>
      </c>
      <c r="X1077" s="16">
        <f t="shared" si="402"/>
        <v>1.0455032023508867E-4</v>
      </c>
      <c r="Y1077" s="17">
        <f t="shared" si="417"/>
        <v>3.4973426884192049</v>
      </c>
      <c r="Z1077" s="17">
        <f t="shared" si="418"/>
        <v>3.7064433288893821</v>
      </c>
      <c r="AA1077" s="16">
        <f t="shared" si="419"/>
        <v>9.7342688419205015E-2</v>
      </c>
      <c r="AB1077" s="16">
        <f t="shared" si="420"/>
        <v>6.4433288893819274E-3</v>
      </c>
      <c r="AC1077" s="16">
        <f t="shared" si="403"/>
        <v>263.7185556520127</v>
      </c>
      <c r="AD1077" s="17">
        <f t="shared" si="404"/>
        <v>3.4977666181208997</v>
      </c>
      <c r="AE1077" s="17">
        <f t="shared" si="405"/>
        <v>3.70681208313249</v>
      </c>
      <c r="AF1077" s="16">
        <f t="shared" si="421"/>
        <v>9.7766618120899818E-2</v>
      </c>
      <c r="AG1077" s="16">
        <f t="shared" si="422"/>
        <v>6.8120831324898212E-3</v>
      </c>
    </row>
    <row r="1078" spans="1:33" x14ac:dyDescent="0.25">
      <c r="A1078" s="11" t="s">
        <v>57</v>
      </c>
      <c r="B1078" s="12">
        <v>92781</v>
      </c>
      <c r="C1078" s="11">
        <v>2.4</v>
      </c>
      <c r="D1078" s="27">
        <v>2.1</v>
      </c>
      <c r="E1078" s="27">
        <v>2.7</v>
      </c>
      <c r="F1078" s="11">
        <v>2004</v>
      </c>
      <c r="G1078" s="11" t="s">
        <v>7</v>
      </c>
      <c r="H1078" s="14" t="str">
        <f>VLOOKUP(A1078,'Data Key'!$A$1:$B$500,2,FALSE)</f>
        <v>North Dakota</v>
      </c>
      <c r="I1078" s="14" t="str">
        <f t="shared" si="406"/>
        <v>ND-North Dakota</v>
      </c>
      <c r="J1078" s="15">
        <f t="shared" si="407"/>
        <v>223</v>
      </c>
      <c r="K1078" s="15">
        <f t="shared" si="408"/>
        <v>92558</v>
      </c>
      <c r="L1078" s="16">
        <f t="shared" si="400"/>
        <v>3.1507861650671866E-4</v>
      </c>
      <c r="M1078" s="17">
        <f t="shared" si="409"/>
        <v>2.0884307226898842</v>
      </c>
      <c r="N1078" s="17">
        <f t="shared" si="410"/>
        <v>2.7185879557033217</v>
      </c>
      <c r="O1078" s="16">
        <f t="shared" si="411"/>
        <v>1.1569277310115922E-2</v>
      </c>
      <c r="P1078" s="16">
        <f t="shared" si="412"/>
        <v>1.8587955703321501E-2</v>
      </c>
      <c r="Q1078" s="16">
        <f t="shared" si="423"/>
        <v>194</v>
      </c>
      <c r="R1078" s="16">
        <f t="shared" si="424"/>
        <v>252</v>
      </c>
      <c r="S1078" s="17">
        <f t="shared" si="413"/>
        <v>2.0909453444131882</v>
      </c>
      <c r="T1078" s="17">
        <f t="shared" si="414"/>
        <v>2.7160733339800176</v>
      </c>
      <c r="U1078" s="16">
        <f t="shared" si="415"/>
        <v>9.0546555868118439E-3</v>
      </c>
      <c r="V1078" s="16">
        <f t="shared" si="416"/>
        <v>1.6073333980017424E-2</v>
      </c>
      <c r="W1078" s="16">
        <f t="shared" si="401"/>
        <v>2.4241107262135083E-3</v>
      </c>
      <c r="X1078" s="16">
        <f t="shared" si="402"/>
        <v>3.1708614470350185E-4</v>
      </c>
      <c r="Y1078" s="17">
        <f t="shared" si="417"/>
        <v>2.1070245815100068</v>
      </c>
      <c r="Z1078" s="17">
        <f t="shared" si="418"/>
        <v>2.74119687091701</v>
      </c>
      <c r="AA1078" s="16">
        <f t="shared" si="419"/>
        <v>7.0245815100067333E-3</v>
      </c>
      <c r="AB1078" s="16">
        <f t="shared" si="420"/>
        <v>4.1196870917009853E-2</v>
      </c>
      <c r="AC1078" s="16">
        <f t="shared" si="403"/>
        <v>58.527397231849136</v>
      </c>
      <c r="AD1078" s="17">
        <f t="shared" si="404"/>
        <v>2.1141064392665903</v>
      </c>
      <c r="AE1078" s="17">
        <f t="shared" si="405"/>
        <v>2.7448926357146868</v>
      </c>
      <c r="AF1078" s="16">
        <f t="shared" si="421"/>
        <v>1.4106439266590165E-2</v>
      </c>
      <c r="AG1078" s="16">
        <f t="shared" si="422"/>
        <v>4.4892635714686602E-2</v>
      </c>
    </row>
    <row r="1079" spans="1:33" x14ac:dyDescent="0.25">
      <c r="A1079" s="11" t="s">
        <v>52</v>
      </c>
      <c r="B1079" s="12">
        <v>1679698</v>
      </c>
      <c r="C1079" s="11">
        <v>3.6</v>
      </c>
      <c r="D1079" s="27">
        <v>3.5</v>
      </c>
      <c r="E1079" s="27">
        <v>3.7</v>
      </c>
      <c r="F1079" s="11">
        <v>2004</v>
      </c>
      <c r="G1079" s="11" t="s">
        <v>7</v>
      </c>
      <c r="H1079" s="14" t="str">
        <f>VLOOKUP(A1079,'Data Key'!$A$1:$B$500,2,FALSE)</f>
        <v>Ohio</v>
      </c>
      <c r="I1079" s="14" t="str">
        <f t="shared" si="406"/>
        <v>OH-Ohio</v>
      </c>
      <c r="J1079" s="15">
        <f t="shared" si="407"/>
        <v>6047</v>
      </c>
      <c r="K1079" s="15">
        <f t="shared" si="408"/>
        <v>1673651</v>
      </c>
      <c r="L1079" s="16">
        <f t="shared" si="400"/>
        <v>9.057403556210116E-5</v>
      </c>
      <c r="M1079" s="17">
        <f t="shared" si="409"/>
        <v>3.50947787853198</v>
      </c>
      <c r="N1079" s="17">
        <f t="shared" si="410"/>
        <v>3.690625949656182</v>
      </c>
      <c r="O1079" s="16">
        <f t="shared" si="411"/>
        <v>9.4778785319800107E-3</v>
      </c>
      <c r="P1079" s="16">
        <f t="shared" si="412"/>
        <v>9.3740503438182188E-3</v>
      </c>
      <c r="Q1079" s="16">
        <f t="shared" si="423"/>
        <v>5895</v>
      </c>
      <c r="R1079" s="16">
        <f t="shared" si="424"/>
        <v>6200</v>
      </c>
      <c r="S1079" s="17">
        <f t="shared" si="413"/>
        <v>3.5095594565213508</v>
      </c>
      <c r="T1079" s="17">
        <f t="shared" si="414"/>
        <v>3.6911397167824216</v>
      </c>
      <c r="U1079" s="16">
        <f t="shared" si="415"/>
        <v>9.5594565213508176E-3</v>
      </c>
      <c r="V1079" s="16">
        <f t="shared" si="416"/>
        <v>8.8602832175785906E-3</v>
      </c>
      <c r="W1079" s="16">
        <f t="shared" si="401"/>
        <v>3.6011871750743934E-3</v>
      </c>
      <c r="X1079" s="16">
        <f t="shared" si="402"/>
        <v>9.0595273607267332E-5</v>
      </c>
      <c r="Y1079" s="17">
        <f t="shared" si="417"/>
        <v>3.5105919014671261</v>
      </c>
      <c r="Z1079" s="17">
        <f t="shared" si="418"/>
        <v>3.6917824486816606</v>
      </c>
      <c r="AA1079" s="16">
        <f t="shared" si="419"/>
        <v>1.0591901467126075E-2</v>
      </c>
      <c r="AB1079" s="16">
        <f t="shared" si="420"/>
        <v>8.2175513183395665E-3</v>
      </c>
      <c r="AC1079" s="16">
        <f t="shared" si="403"/>
        <v>304.28576764868001</v>
      </c>
      <c r="AD1079" s="17">
        <f t="shared" si="404"/>
        <v>3.5109075313415281</v>
      </c>
      <c r="AE1079" s="17">
        <f t="shared" si="405"/>
        <v>3.6920621625613212</v>
      </c>
      <c r="AF1079" s="16">
        <f t="shared" si="421"/>
        <v>1.0907531341528109E-2</v>
      </c>
      <c r="AG1079" s="16">
        <f t="shared" si="422"/>
        <v>7.9378374386789297E-3</v>
      </c>
    </row>
    <row r="1080" spans="1:33" x14ac:dyDescent="0.25">
      <c r="A1080" s="11" t="s">
        <v>37</v>
      </c>
      <c r="B1080" s="12">
        <v>545919</v>
      </c>
      <c r="C1080" s="11">
        <v>2</v>
      </c>
      <c r="D1080" s="27">
        <v>1.9</v>
      </c>
      <c r="E1080" s="27">
        <v>2.1</v>
      </c>
      <c r="F1080" s="11">
        <v>2004</v>
      </c>
      <c r="G1080" s="11" t="s">
        <v>7</v>
      </c>
      <c r="H1080" s="14" t="str">
        <f>VLOOKUP(A1080,'Data Key'!$A$1:$B$500,2,FALSE)</f>
        <v>Oklahoma</v>
      </c>
      <c r="I1080" s="14" t="str">
        <f t="shared" si="406"/>
        <v>OK-Oklahoma</v>
      </c>
      <c r="J1080" s="15">
        <f t="shared" si="407"/>
        <v>1092</v>
      </c>
      <c r="K1080" s="15">
        <f t="shared" si="408"/>
        <v>544827</v>
      </c>
      <c r="L1080" s="16">
        <f t="shared" si="400"/>
        <v>1.1852130007320744E-4</v>
      </c>
      <c r="M1080" s="17">
        <f t="shared" si="409"/>
        <v>1.8817754472464501</v>
      </c>
      <c r="N1080" s="17">
        <f t="shared" si="410"/>
        <v>2.1188180473928648</v>
      </c>
      <c r="O1080" s="16">
        <f t="shared" si="411"/>
        <v>1.8224552753549839E-2</v>
      </c>
      <c r="P1080" s="16">
        <f t="shared" si="412"/>
        <v>1.8818047392864745E-2</v>
      </c>
      <c r="Q1080" s="16">
        <f t="shared" si="423"/>
        <v>1028</v>
      </c>
      <c r="R1080" s="16">
        <f t="shared" si="424"/>
        <v>1157</v>
      </c>
      <c r="S1080" s="17">
        <f t="shared" si="413"/>
        <v>1.8830632383192378</v>
      </c>
      <c r="T1080" s="17">
        <f t="shared" si="414"/>
        <v>2.1193620298982085</v>
      </c>
      <c r="U1080" s="16">
        <f t="shared" si="415"/>
        <v>1.693676168076208E-2</v>
      </c>
      <c r="V1080" s="16">
        <f t="shared" si="416"/>
        <v>1.9362029898208455E-2</v>
      </c>
      <c r="W1080" s="16">
        <f t="shared" si="401"/>
        <v>2.003800988592382E-3</v>
      </c>
      <c r="X1080" s="16">
        <f t="shared" si="402"/>
        <v>1.1867619216517121E-4</v>
      </c>
      <c r="Y1080" s="17">
        <f t="shared" si="417"/>
        <v>1.8851247964272109</v>
      </c>
      <c r="Z1080" s="17">
        <f t="shared" si="418"/>
        <v>2.1224771807575533</v>
      </c>
      <c r="AA1080" s="16">
        <f t="shared" si="419"/>
        <v>1.4875203572789042E-2</v>
      </c>
      <c r="AB1080" s="16">
        <f t="shared" si="420"/>
        <v>2.2477180757553228E-2</v>
      </c>
      <c r="AC1080" s="16">
        <f t="shared" si="403"/>
        <v>129.43350718685016</v>
      </c>
      <c r="AD1080" s="17">
        <f t="shared" si="404"/>
        <v>1.8861712638096189</v>
      </c>
      <c r="AE1080" s="17">
        <f t="shared" si="405"/>
        <v>2.1232624740637576</v>
      </c>
      <c r="AF1080" s="16">
        <f t="shared" si="421"/>
        <v>1.3828736190381052E-2</v>
      </c>
      <c r="AG1080" s="16">
        <f t="shared" si="422"/>
        <v>2.3262474063757477E-2</v>
      </c>
    </row>
    <row r="1081" spans="1:33" x14ac:dyDescent="0.25">
      <c r="A1081" s="11" t="s">
        <v>30</v>
      </c>
      <c r="B1081" s="12">
        <v>511489</v>
      </c>
      <c r="C1081" s="11">
        <v>7.9</v>
      </c>
      <c r="D1081" s="27">
        <v>7.7</v>
      </c>
      <c r="E1081" s="27">
        <v>8.1999999999999993</v>
      </c>
      <c r="F1081" s="11">
        <v>2004</v>
      </c>
      <c r="G1081" s="11" t="s">
        <v>7</v>
      </c>
      <c r="H1081" s="14" t="str">
        <f>VLOOKUP(A1081,'Data Key'!$A$1:$B$500,2,FALSE)</f>
        <v>Oregon</v>
      </c>
      <c r="I1081" s="14" t="str">
        <f t="shared" si="406"/>
        <v>OR-Oregon</v>
      </c>
      <c r="J1081" s="15">
        <f t="shared" si="407"/>
        <v>4041</v>
      </c>
      <c r="K1081" s="15">
        <f t="shared" si="408"/>
        <v>507448</v>
      </c>
      <c r="L1081" s="16">
        <f t="shared" si="400"/>
        <v>2.4262404636455948E-4</v>
      </c>
      <c r="M1081" s="17">
        <f t="shared" si="409"/>
        <v>7.657839111200901</v>
      </c>
      <c r="N1081" s="17">
        <f t="shared" si="410"/>
        <v>8.1430872039300208</v>
      </c>
      <c r="O1081" s="16">
        <f t="shared" si="411"/>
        <v>4.2160888799099183E-2</v>
      </c>
      <c r="P1081" s="16">
        <f t="shared" si="412"/>
        <v>5.6912796069978455E-2</v>
      </c>
      <c r="Q1081" s="16">
        <f t="shared" si="423"/>
        <v>3917</v>
      </c>
      <c r="R1081" s="16">
        <f t="shared" si="424"/>
        <v>4165</v>
      </c>
      <c r="S1081" s="17">
        <f t="shared" si="413"/>
        <v>7.6580337016045315</v>
      </c>
      <c r="T1081" s="17">
        <f t="shared" si="414"/>
        <v>8.1428926135263904</v>
      </c>
      <c r="U1081" s="16">
        <f t="shared" si="415"/>
        <v>4.1966298395468726E-2</v>
      </c>
      <c r="V1081" s="16">
        <f t="shared" si="416"/>
        <v>5.7107386473608912E-2</v>
      </c>
      <c r="W1081" s="16">
        <f t="shared" si="401"/>
        <v>7.9041589670729231E-3</v>
      </c>
      <c r="X1081" s="16">
        <f t="shared" si="402"/>
        <v>2.4270756577917312E-4</v>
      </c>
      <c r="Y1081" s="17">
        <f t="shared" si="417"/>
        <v>7.6614514012937498</v>
      </c>
      <c r="Z1081" s="17">
        <f t="shared" si="418"/>
        <v>8.1468665328520959</v>
      </c>
      <c r="AA1081" s="16">
        <f t="shared" si="419"/>
        <v>3.8548598706250381E-2</v>
      </c>
      <c r="AB1081" s="16">
        <f t="shared" si="420"/>
        <v>5.3133467147903346E-2</v>
      </c>
      <c r="AC1081" s="16">
        <f t="shared" si="403"/>
        <v>248.21355625277704</v>
      </c>
      <c r="AD1081" s="17">
        <f t="shared" si="404"/>
        <v>7.6625001048025316</v>
      </c>
      <c r="AE1081" s="17">
        <f t="shared" si="405"/>
        <v>8.1477728909178779</v>
      </c>
      <c r="AF1081" s="16">
        <f t="shared" si="421"/>
        <v>3.7499895197468547E-2</v>
      </c>
      <c r="AG1081" s="16">
        <f t="shared" si="422"/>
        <v>5.2227109082121359E-2</v>
      </c>
    </row>
    <row r="1082" spans="1:33" x14ac:dyDescent="0.25">
      <c r="A1082" s="11" t="s">
        <v>22</v>
      </c>
      <c r="B1082" s="12">
        <v>1690520</v>
      </c>
      <c r="C1082" s="11">
        <v>4</v>
      </c>
      <c r="D1082" s="27">
        <v>3.9</v>
      </c>
      <c r="E1082" s="27">
        <v>4.0999999999999996</v>
      </c>
      <c r="F1082" s="11">
        <v>2004</v>
      </c>
      <c r="G1082" s="11" t="s">
        <v>7</v>
      </c>
      <c r="H1082" s="14" t="str">
        <f>VLOOKUP(A1082,'Data Key'!$A$1:$B$500,2,FALSE)</f>
        <v>Pennsylvania</v>
      </c>
      <c r="I1082" s="14" t="str">
        <f t="shared" si="406"/>
        <v>PA-Pennsylvania</v>
      </c>
      <c r="J1082" s="15">
        <f t="shared" si="407"/>
        <v>6762</v>
      </c>
      <c r="K1082" s="15">
        <f t="shared" si="408"/>
        <v>1683758</v>
      </c>
      <c r="L1082" s="16">
        <f t="shared" si="400"/>
        <v>9.5146987110886967E-5</v>
      </c>
      <c r="M1082" s="17">
        <f t="shared" si="409"/>
        <v>3.9048056901718424</v>
      </c>
      <c r="N1082" s="17">
        <f t="shared" si="410"/>
        <v>4.0950996643936159</v>
      </c>
      <c r="O1082" s="16">
        <f t="shared" si="411"/>
        <v>4.8056901718425138E-3</v>
      </c>
      <c r="P1082" s="16">
        <f t="shared" si="412"/>
        <v>4.9003356063836989E-3</v>
      </c>
      <c r="Q1082" s="16">
        <f t="shared" si="423"/>
        <v>6602</v>
      </c>
      <c r="R1082" s="16">
        <f t="shared" si="424"/>
        <v>6923</v>
      </c>
      <c r="S1082" s="17">
        <f t="shared" si="413"/>
        <v>3.9053072427418782</v>
      </c>
      <c r="T1082" s="17">
        <f t="shared" si="414"/>
        <v>4.0951896457894614</v>
      </c>
      <c r="U1082" s="16">
        <f t="shared" si="415"/>
        <v>5.3072427418783263E-3</v>
      </c>
      <c r="V1082" s="16">
        <f t="shared" si="416"/>
        <v>4.8103542105382147E-3</v>
      </c>
      <c r="W1082" s="16">
        <f t="shared" si="401"/>
        <v>4.0010797621011299E-3</v>
      </c>
      <c r="X1082" s="16">
        <f t="shared" si="402"/>
        <v>9.5166903578556571E-5</v>
      </c>
      <c r="Y1082" s="17">
        <f t="shared" si="417"/>
        <v>3.9059128585225733</v>
      </c>
      <c r="Z1082" s="17">
        <f t="shared" si="418"/>
        <v>4.0962466656796863</v>
      </c>
      <c r="AA1082" s="16">
        <f t="shared" si="419"/>
        <v>5.9128585225733943E-3</v>
      </c>
      <c r="AB1082" s="16">
        <f t="shared" si="420"/>
        <v>3.7533343203133285E-3</v>
      </c>
      <c r="AC1082" s="16">
        <f t="shared" si="403"/>
        <v>321.70685932225092</v>
      </c>
      <c r="AD1082" s="17">
        <f t="shared" si="404"/>
        <v>3.9062254774536265</v>
      </c>
      <c r="AE1082" s="17">
        <f t="shared" si="405"/>
        <v>4.0965255793703417</v>
      </c>
      <c r="AF1082" s="16">
        <f t="shared" si="421"/>
        <v>6.22547745362656E-3</v>
      </c>
      <c r="AG1082" s="16">
        <f t="shared" si="422"/>
        <v>3.4744206296579705E-3</v>
      </c>
    </row>
    <row r="1083" spans="1:33" x14ac:dyDescent="0.25">
      <c r="A1083" s="11" t="s">
        <v>38</v>
      </c>
      <c r="B1083" s="12">
        <v>146041</v>
      </c>
      <c r="C1083" s="11">
        <v>4.4000000000000004</v>
      </c>
      <c r="D1083" s="27">
        <v>4.0999999999999996</v>
      </c>
      <c r="E1083" s="27">
        <v>4.8</v>
      </c>
      <c r="F1083" s="11">
        <v>2004</v>
      </c>
      <c r="G1083" s="11" t="s">
        <v>7</v>
      </c>
      <c r="H1083" s="14" t="str">
        <f>VLOOKUP(A1083,'Data Key'!$A$1:$B$500,2,FALSE)</f>
        <v>Rhode Island</v>
      </c>
      <c r="I1083" s="14" t="str">
        <f t="shared" si="406"/>
        <v>RI-Rhode Island</v>
      </c>
      <c r="J1083" s="15">
        <f t="shared" si="407"/>
        <v>643</v>
      </c>
      <c r="K1083" s="15">
        <f t="shared" si="408"/>
        <v>145398</v>
      </c>
      <c r="L1083" s="16">
        <f t="shared" si="400"/>
        <v>3.3956318362383112E-4</v>
      </c>
      <c r="M1083" s="17">
        <f t="shared" si="409"/>
        <v>4.063309982130991</v>
      </c>
      <c r="N1083" s="17">
        <f t="shared" si="410"/>
        <v>4.7424363493786528</v>
      </c>
      <c r="O1083" s="16">
        <f t="shared" si="411"/>
        <v>3.6690017869008607E-2</v>
      </c>
      <c r="P1083" s="16">
        <f t="shared" si="412"/>
        <v>5.7563650621347051E-2</v>
      </c>
      <c r="Q1083" s="16">
        <f t="shared" si="423"/>
        <v>593</v>
      </c>
      <c r="R1083" s="16">
        <f t="shared" si="424"/>
        <v>693</v>
      </c>
      <c r="S1083" s="17">
        <f t="shared" si="413"/>
        <v>4.0605035572202324</v>
      </c>
      <c r="T1083" s="17">
        <f t="shared" si="414"/>
        <v>4.7452427742894114</v>
      </c>
      <c r="U1083" s="16">
        <f t="shared" si="415"/>
        <v>3.9496442779767271E-2</v>
      </c>
      <c r="V1083" s="16">
        <f t="shared" si="416"/>
        <v>5.4757225710588386E-2</v>
      </c>
      <c r="W1083" s="16">
        <f t="shared" si="401"/>
        <v>4.4159089973211498E-3</v>
      </c>
      <c r="X1083" s="16">
        <f t="shared" si="402"/>
        <v>3.4030854841718568E-4</v>
      </c>
      <c r="Y1083" s="17">
        <f t="shared" si="417"/>
        <v>4.0756004489039634</v>
      </c>
      <c r="Z1083" s="17">
        <f t="shared" si="418"/>
        <v>4.7562175457383358</v>
      </c>
      <c r="AA1083" s="16">
        <f t="shared" si="419"/>
        <v>2.4399551096036198E-2</v>
      </c>
      <c r="AB1083" s="16">
        <f t="shared" si="420"/>
        <v>4.378245426166405E-2</v>
      </c>
      <c r="AC1083" s="16">
        <f t="shared" si="403"/>
        <v>99.216289962124335</v>
      </c>
      <c r="AD1083" s="17">
        <f t="shared" si="404"/>
        <v>4.0796551146743667</v>
      </c>
      <c r="AE1083" s="17">
        <f t="shared" si="405"/>
        <v>4.7590100920297278</v>
      </c>
      <c r="AF1083" s="16">
        <f t="shared" si="421"/>
        <v>2.0344885325632944E-2</v>
      </c>
      <c r="AG1083" s="16">
        <f t="shared" si="422"/>
        <v>4.0989907970272021E-2</v>
      </c>
    </row>
    <row r="1084" spans="1:33" x14ac:dyDescent="0.25">
      <c r="A1084" s="11" t="s">
        <v>15</v>
      </c>
      <c r="B1084" s="12">
        <v>630448</v>
      </c>
      <c r="C1084" s="11">
        <v>2.2000000000000002</v>
      </c>
      <c r="D1084" s="27">
        <v>2.1</v>
      </c>
      <c r="E1084" s="27">
        <v>2.2999999999999998</v>
      </c>
      <c r="F1084" s="11">
        <v>2004</v>
      </c>
      <c r="G1084" s="11" t="s">
        <v>7</v>
      </c>
      <c r="H1084" s="14" t="str">
        <f>VLOOKUP(A1084,'Data Key'!$A$1:$B$500,2,FALSE)</f>
        <v>South Carolina</v>
      </c>
      <c r="I1084" s="14" t="str">
        <f t="shared" si="406"/>
        <v>SC-South Carolina</v>
      </c>
      <c r="J1084" s="15">
        <f t="shared" si="407"/>
        <v>1387</v>
      </c>
      <c r="K1084" s="15">
        <f t="shared" si="408"/>
        <v>629061</v>
      </c>
      <c r="L1084" s="16">
        <f t="shared" si="400"/>
        <v>1.1565350393591974E-4</v>
      </c>
      <c r="M1084" s="17">
        <f t="shared" si="409"/>
        <v>2.0843693369645191</v>
      </c>
      <c r="N1084" s="17">
        <f t="shared" si="410"/>
        <v>2.3156763448363589</v>
      </c>
      <c r="O1084" s="16">
        <f t="shared" si="411"/>
        <v>1.5630663035480996E-2</v>
      </c>
      <c r="P1084" s="16">
        <f t="shared" si="412"/>
        <v>1.5676344836359046E-2</v>
      </c>
      <c r="Q1084" s="16">
        <f t="shared" si="423"/>
        <v>1315</v>
      </c>
      <c r="R1084" s="16">
        <f t="shared" si="424"/>
        <v>1460</v>
      </c>
      <c r="S1084" s="17">
        <f t="shared" si="413"/>
        <v>2.0858183387051747</v>
      </c>
      <c r="T1084" s="17">
        <f t="shared" si="414"/>
        <v>2.3158135167373044</v>
      </c>
      <c r="U1084" s="16">
        <f t="shared" si="415"/>
        <v>1.4181661294825343E-2</v>
      </c>
      <c r="V1084" s="16">
        <f t="shared" si="416"/>
        <v>1.5813516737304578E-2</v>
      </c>
      <c r="W1084" s="16">
        <f t="shared" si="401"/>
        <v>2.2030560275571303E-3</v>
      </c>
      <c r="X1084" s="16">
        <f t="shared" si="402"/>
        <v>1.157724145363067E-4</v>
      </c>
      <c r="Y1084" s="17">
        <f t="shared" si="417"/>
        <v>2.0872836130208237</v>
      </c>
      <c r="Z1084" s="17">
        <f t="shared" si="418"/>
        <v>2.3188284420934373</v>
      </c>
      <c r="AA1084" s="16">
        <f t="shared" si="419"/>
        <v>1.2716386979176431E-2</v>
      </c>
      <c r="AB1084" s="16">
        <f t="shared" si="420"/>
        <v>1.8828442093437481E-2</v>
      </c>
      <c r="AC1084" s="16">
        <f t="shared" si="403"/>
        <v>145.85140872805957</v>
      </c>
      <c r="AD1084" s="17">
        <f t="shared" si="404"/>
        <v>2.0881769843038946</v>
      </c>
      <c r="AE1084" s="17">
        <f t="shared" si="405"/>
        <v>2.319521234787119</v>
      </c>
      <c r="AF1084" s="16">
        <f t="shared" si="421"/>
        <v>1.1823015696105443E-2</v>
      </c>
      <c r="AG1084" s="16">
        <f t="shared" si="422"/>
        <v>1.9521234787119202E-2</v>
      </c>
    </row>
    <row r="1085" spans="1:33" x14ac:dyDescent="0.25">
      <c r="A1085" s="11" t="s">
        <v>53</v>
      </c>
      <c r="B1085" s="12">
        <v>112368</v>
      </c>
      <c r="C1085" s="11">
        <v>3.1</v>
      </c>
      <c r="D1085" s="27">
        <v>2.8</v>
      </c>
      <c r="E1085" s="27">
        <v>3.4</v>
      </c>
      <c r="F1085" s="11">
        <v>2004</v>
      </c>
      <c r="G1085" s="11" t="s">
        <v>7</v>
      </c>
      <c r="H1085" s="14" t="str">
        <f>VLOOKUP(A1085,'Data Key'!$A$1:$B$500,2,FALSE)</f>
        <v>South Dakota</v>
      </c>
      <c r="I1085" s="14" t="str">
        <f t="shared" si="406"/>
        <v>SD-South Dakota</v>
      </c>
      <c r="J1085" s="15">
        <f t="shared" si="407"/>
        <v>348</v>
      </c>
      <c r="K1085" s="15">
        <f t="shared" si="408"/>
        <v>112020</v>
      </c>
      <c r="L1085" s="16">
        <f t="shared" si="400"/>
        <v>3.2487891087285004E-4</v>
      </c>
      <c r="M1085" s="17">
        <f t="shared" si="409"/>
        <v>2.772088197200623</v>
      </c>
      <c r="N1085" s="17">
        <f t="shared" si="410"/>
        <v>3.4218460189463231</v>
      </c>
      <c r="O1085" s="16">
        <f t="shared" si="411"/>
        <v>2.7911802799376773E-2</v>
      </c>
      <c r="P1085" s="16">
        <f t="shared" si="412"/>
        <v>2.1846018946323209E-2</v>
      </c>
      <c r="Q1085" s="16">
        <f t="shared" si="423"/>
        <v>312</v>
      </c>
      <c r="R1085" s="16">
        <f t="shared" si="424"/>
        <v>385</v>
      </c>
      <c r="S1085" s="17">
        <f t="shared" si="413"/>
        <v>2.7765912003417341</v>
      </c>
      <c r="T1085" s="17">
        <f t="shared" si="414"/>
        <v>3.4262423465755374</v>
      </c>
      <c r="U1085" s="16">
        <f t="shared" si="415"/>
        <v>2.34087996582657E-2</v>
      </c>
      <c r="V1085" s="16">
        <f t="shared" si="416"/>
        <v>2.6242346575537479E-2</v>
      </c>
      <c r="W1085" s="16">
        <f t="shared" si="401"/>
        <v>3.1139538595047183E-3</v>
      </c>
      <c r="X1085" s="16">
        <f t="shared" si="402"/>
        <v>3.2620287887164418E-4</v>
      </c>
      <c r="Y1085" s="17">
        <f t="shared" si="417"/>
        <v>2.7877509806330742</v>
      </c>
      <c r="Z1085" s="17">
        <f t="shared" si="418"/>
        <v>3.4401567383763623</v>
      </c>
      <c r="AA1085" s="16">
        <f t="shared" si="419"/>
        <v>1.2249019366925573E-2</v>
      </c>
      <c r="AB1085" s="16">
        <f t="shared" si="420"/>
        <v>4.0156738376362355E-2</v>
      </c>
      <c r="AC1085" s="16">
        <f t="shared" si="403"/>
        <v>73.060739625658684</v>
      </c>
      <c r="AD1085" s="17">
        <f t="shared" si="404"/>
        <v>2.7933186421310414</v>
      </c>
      <c r="AE1085" s="17">
        <f t="shared" si="405"/>
        <v>3.4434881034229279</v>
      </c>
      <c r="AF1085" s="16">
        <f t="shared" si="421"/>
        <v>6.6813578689584041E-3</v>
      </c>
      <c r="AG1085" s="16">
        <f t="shared" si="422"/>
        <v>4.3488103422927971E-2</v>
      </c>
    </row>
    <row r="1086" spans="1:33" x14ac:dyDescent="0.25">
      <c r="A1086" s="11" t="s">
        <v>27</v>
      </c>
      <c r="B1086" s="12">
        <v>843716</v>
      </c>
      <c r="C1086" s="11">
        <v>2.2999999999999998</v>
      </c>
      <c r="D1086" s="27">
        <v>2.2000000000000002</v>
      </c>
      <c r="E1086" s="27">
        <v>2.4</v>
      </c>
      <c r="F1086" s="11">
        <v>2004</v>
      </c>
      <c r="G1086" s="11" t="s">
        <v>7</v>
      </c>
      <c r="H1086" s="14" t="str">
        <f>VLOOKUP(A1086,'Data Key'!$A$1:$B$500,2,FALSE)</f>
        <v>Tennessee</v>
      </c>
      <c r="I1086" s="14" t="str">
        <f t="shared" si="406"/>
        <v>TN-Tennessee</v>
      </c>
      <c r="J1086" s="15">
        <f t="shared" si="407"/>
        <v>1941</v>
      </c>
      <c r="K1086" s="15">
        <f t="shared" si="408"/>
        <v>841775</v>
      </c>
      <c r="L1086" s="16">
        <f t="shared" si="400"/>
        <v>1.0222672387069366E-4</v>
      </c>
      <c r="M1086" s="17">
        <f t="shared" si="409"/>
        <v>2.1983104237002897</v>
      </c>
      <c r="N1086" s="17">
        <f t="shared" si="410"/>
        <v>2.4027638714416777</v>
      </c>
      <c r="O1086" s="16">
        <f t="shared" si="411"/>
        <v>1.6895762997104491E-3</v>
      </c>
      <c r="P1086" s="16">
        <f t="shared" si="412"/>
        <v>2.7638714416777788E-3</v>
      </c>
      <c r="Q1086" s="16">
        <f t="shared" si="423"/>
        <v>1855</v>
      </c>
      <c r="R1086" s="16">
        <f t="shared" si="424"/>
        <v>2027</v>
      </c>
      <c r="S1086" s="17">
        <f t="shared" si="413"/>
        <v>2.198607114242233</v>
      </c>
      <c r="T1086" s="17">
        <f t="shared" si="414"/>
        <v>2.402467180899734</v>
      </c>
      <c r="U1086" s="16">
        <f t="shared" si="415"/>
        <v>1.3928857577671927E-3</v>
      </c>
      <c r="V1086" s="16">
        <f t="shared" si="416"/>
        <v>2.4671808997340783E-3</v>
      </c>
      <c r="W1086" s="16">
        <f t="shared" si="401"/>
        <v>2.302803174630776E-3</v>
      </c>
      <c r="X1086" s="16">
        <f t="shared" si="402"/>
        <v>1.0230180867827084E-4</v>
      </c>
      <c r="Y1086" s="17">
        <f t="shared" si="417"/>
        <v>2.2005013659525048</v>
      </c>
      <c r="Z1086" s="17">
        <f t="shared" si="418"/>
        <v>2.4051049833090468</v>
      </c>
      <c r="AA1086" s="16">
        <f t="shared" si="419"/>
        <v>5.0136595250460658E-4</v>
      </c>
      <c r="AB1086" s="16">
        <f t="shared" si="420"/>
        <v>5.104983309046851E-3</v>
      </c>
      <c r="AC1086" s="16">
        <f t="shared" si="403"/>
        <v>172.52125028035002</v>
      </c>
      <c r="AD1086" s="17">
        <f t="shared" si="404"/>
        <v>2.2011573190682325</v>
      </c>
      <c r="AE1086" s="17">
        <f t="shared" si="405"/>
        <v>2.4056342577426331</v>
      </c>
      <c r="AF1086" s="16">
        <f t="shared" si="421"/>
        <v>1.1573190682323542E-3</v>
      </c>
      <c r="AG1086" s="16">
        <f t="shared" si="422"/>
        <v>5.634257742633153E-3</v>
      </c>
    </row>
    <row r="1087" spans="1:33" x14ac:dyDescent="0.25">
      <c r="A1087" s="11" t="s">
        <v>61</v>
      </c>
      <c r="B1087" s="12">
        <v>3866616</v>
      </c>
      <c r="C1087" s="11">
        <v>3</v>
      </c>
      <c r="D1087" s="27">
        <v>3</v>
      </c>
      <c r="E1087" s="27">
        <v>3.1</v>
      </c>
      <c r="F1087" s="11">
        <v>2004</v>
      </c>
      <c r="G1087" s="11" t="s">
        <v>7</v>
      </c>
      <c r="H1087" s="14" t="str">
        <f>VLOOKUP(A1087,'Data Key'!$A$1:$B$500,2,FALSE)</f>
        <v>Texas</v>
      </c>
      <c r="I1087" s="14" t="str">
        <f t="shared" si="406"/>
        <v>TX-Texas</v>
      </c>
      <c r="J1087" s="15">
        <f t="shared" si="407"/>
        <v>11600</v>
      </c>
      <c r="K1087" s="15">
        <f t="shared" si="408"/>
        <v>3855016</v>
      </c>
      <c r="L1087" s="16">
        <f t="shared" si="400"/>
        <v>5.4512187812302076E-5</v>
      </c>
      <c r="M1087" s="17">
        <f t="shared" si="409"/>
        <v>2.9455271230476332</v>
      </c>
      <c r="N1087" s="17">
        <f t="shared" si="410"/>
        <v>3.0545514986722377</v>
      </c>
      <c r="O1087" s="16">
        <f t="shared" si="411"/>
        <v>5.44728769523668E-2</v>
      </c>
      <c r="P1087" s="16">
        <f t="shared" si="412"/>
        <v>4.5448501327762347E-2</v>
      </c>
      <c r="Q1087" s="16">
        <f t="shared" si="423"/>
        <v>11390</v>
      </c>
      <c r="R1087" s="16">
        <f t="shared" si="424"/>
        <v>11811</v>
      </c>
      <c r="S1087" s="17">
        <f t="shared" si="413"/>
        <v>2.9457282543702297</v>
      </c>
      <c r="T1087" s="17">
        <f t="shared" si="414"/>
        <v>3.0546089914281636</v>
      </c>
      <c r="U1087" s="16">
        <f t="shared" si="415"/>
        <v>5.4271745629770329E-2</v>
      </c>
      <c r="V1087" s="16">
        <f t="shared" si="416"/>
        <v>4.5391008571836533E-2</v>
      </c>
      <c r="W1087" s="16">
        <f t="shared" si="401"/>
        <v>3.0005330767229259E-3</v>
      </c>
      <c r="X1087" s="16">
        <f t="shared" si="402"/>
        <v>5.4518869039054337E-5</v>
      </c>
      <c r="Y1087" s="17">
        <f t="shared" si="417"/>
        <v>2.9460142076838718</v>
      </c>
      <c r="Z1087" s="17">
        <f t="shared" si="418"/>
        <v>3.05505194576198</v>
      </c>
      <c r="AA1087" s="16">
        <f t="shared" si="419"/>
        <v>5.3985792316128212E-2</v>
      </c>
      <c r="AB1087" s="16">
        <f t="shared" si="420"/>
        <v>4.4948054238020063E-2</v>
      </c>
      <c r="AC1087" s="16">
        <f t="shared" si="403"/>
        <v>421.56383999437156</v>
      </c>
      <c r="AD1087" s="17">
        <f t="shared" si="404"/>
        <v>2.9461491629638092</v>
      </c>
      <c r="AE1087" s="17">
        <f t="shared" si="405"/>
        <v>3.0551756143036237</v>
      </c>
      <c r="AF1087" s="16">
        <f t="shared" si="421"/>
        <v>5.3850837036190757E-2</v>
      </c>
      <c r="AG1087" s="16">
        <f t="shared" si="422"/>
        <v>4.4824385696376368E-2</v>
      </c>
    </row>
    <row r="1088" spans="1:33" x14ac:dyDescent="0.25">
      <c r="A1088" s="11" t="s">
        <v>23</v>
      </c>
      <c r="B1088" s="12">
        <v>453483</v>
      </c>
      <c r="C1088" s="11">
        <v>2.7</v>
      </c>
      <c r="D1088" s="27">
        <v>2.5</v>
      </c>
      <c r="E1088" s="27">
        <v>2.8</v>
      </c>
      <c r="F1088" s="11">
        <v>2004</v>
      </c>
      <c r="G1088" s="11" t="s">
        <v>7</v>
      </c>
      <c r="H1088" s="14" t="str">
        <f>VLOOKUP(A1088,'Data Key'!$A$1:$B$500,2,FALSE)</f>
        <v>Utah</v>
      </c>
      <c r="I1088" s="14" t="str">
        <f t="shared" si="406"/>
        <v>UT-Utah</v>
      </c>
      <c r="J1088" s="15">
        <f t="shared" si="407"/>
        <v>1224</v>
      </c>
      <c r="K1088" s="15">
        <f t="shared" si="408"/>
        <v>452259</v>
      </c>
      <c r="L1088" s="16">
        <f t="shared" si="400"/>
        <v>1.5100484866947377E-4</v>
      </c>
      <c r="M1088" s="17">
        <f t="shared" si="409"/>
        <v>2.5481040484666924</v>
      </c>
      <c r="N1088" s="17">
        <f t="shared" si="410"/>
        <v>2.8501137458056398</v>
      </c>
      <c r="O1088" s="16">
        <f t="shared" si="411"/>
        <v>4.8104048466692362E-2</v>
      </c>
      <c r="P1088" s="16">
        <f t="shared" si="412"/>
        <v>5.0113745805639986E-2</v>
      </c>
      <c r="Q1088" s="16">
        <f t="shared" si="423"/>
        <v>1156</v>
      </c>
      <c r="R1088" s="16">
        <f t="shared" si="424"/>
        <v>1293</v>
      </c>
      <c r="S1088" s="17">
        <f t="shared" si="413"/>
        <v>2.5491584028508236</v>
      </c>
      <c r="T1088" s="17">
        <f t="shared" si="414"/>
        <v>2.8512645457492343</v>
      </c>
      <c r="U1088" s="16">
        <f t="shared" si="415"/>
        <v>4.9158402850823624E-2</v>
      </c>
      <c r="V1088" s="16">
        <f t="shared" si="416"/>
        <v>5.1264545749234447E-2</v>
      </c>
      <c r="W1088" s="16">
        <f t="shared" si="401"/>
        <v>2.7033215020455408E-3</v>
      </c>
      <c r="X1088" s="16">
        <f t="shared" si="402"/>
        <v>1.5118038507963251E-4</v>
      </c>
      <c r="Y1088" s="17">
        <f t="shared" si="417"/>
        <v>2.5521411169659083</v>
      </c>
      <c r="Z1088" s="17">
        <f t="shared" si="418"/>
        <v>2.8545018871251733</v>
      </c>
      <c r="AA1088" s="16">
        <f t="shared" si="419"/>
        <v>5.2141116965908285E-2</v>
      </c>
      <c r="AB1088" s="16">
        <f t="shared" si="420"/>
        <v>5.4501887125173454E-2</v>
      </c>
      <c r="AC1088" s="16">
        <f t="shared" si="403"/>
        <v>136.98223785281823</v>
      </c>
      <c r="AD1088" s="17">
        <f t="shared" si="404"/>
        <v>2.5533918619534739</v>
      </c>
      <c r="AE1088" s="17">
        <f t="shared" si="405"/>
        <v>2.8554562777856081</v>
      </c>
      <c r="AF1088" s="16">
        <f t="shared" si="421"/>
        <v>5.3391861953473896E-2</v>
      </c>
      <c r="AG1088" s="16">
        <f t="shared" si="422"/>
        <v>5.5456277785608243E-2</v>
      </c>
    </row>
    <row r="1089" spans="1:33" x14ac:dyDescent="0.25">
      <c r="A1089" s="11" t="s">
        <v>55</v>
      </c>
      <c r="B1089" s="12">
        <v>88167</v>
      </c>
      <c r="C1089" s="11">
        <v>3</v>
      </c>
      <c r="D1089" s="27">
        <v>2.7</v>
      </c>
      <c r="E1089" s="27">
        <v>3.4</v>
      </c>
      <c r="F1089" s="11">
        <v>2004</v>
      </c>
      <c r="G1089" s="11" t="s">
        <v>7</v>
      </c>
      <c r="H1089" s="14" t="str">
        <f>VLOOKUP(A1089,'Data Key'!$A$1:$B$500,2,FALSE)</f>
        <v>Vermont</v>
      </c>
      <c r="I1089" s="14" t="str">
        <f t="shared" si="406"/>
        <v>VT-Vermont</v>
      </c>
      <c r="J1089" s="15">
        <f t="shared" si="407"/>
        <v>265</v>
      </c>
      <c r="K1089" s="15">
        <f t="shared" si="408"/>
        <v>87902</v>
      </c>
      <c r="L1089" s="16">
        <f t="shared" si="400"/>
        <v>3.6133606511434249E-4</v>
      </c>
      <c r="M1089" s="17">
        <f t="shared" si="409"/>
        <v>2.6443236488375894</v>
      </c>
      <c r="N1089" s="17">
        <f t="shared" si="410"/>
        <v>3.3669957790662748</v>
      </c>
      <c r="O1089" s="16">
        <f t="shared" si="411"/>
        <v>5.5676351162410764E-2</v>
      </c>
      <c r="P1089" s="16">
        <f t="shared" si="412"/>
        <v>3.3004220933725126E-2</v>
      </c>
      <c r="Q1089" s="16">
        <f t="shared" si="423"/>
        <v>233</v>
      </c>
      <c r="R1089" s="16">
        <f t="shared" si="424"/>
        <v>297</v>
      </c>
      <c r="S1089" s="17">
        <f t="shared" si="413"/>
        <v>2.6427121258520763</v>
      </c>
      <c r="T1089" s="17">
        <f t="shared" si="414"/>
        <v>3.3686073020517879</v>
      </c>
      <c r="U1089" s="16">
        <f t="shared" si="415"/>
        <v>5.7287874147923912E-2</v>
      </c>
      <c r="V1089" s="16">
        <f t="shared" si="416"/>
        <v>3.1392697948211978E-2</v>
      </c>
      <c r="W1089" s="16">
        <f t="shared" si="401"/>
        <v>3.0273129414899566E-3</v>
      </c>
      <c r="X1089" s="16">
        <f t="shared" si="402"/>
        <v>3.6326930645270723E-4</v>
      </c>
      <c r="Y1089" s="17">
        <f t="shared" si="417"/>
        <v>2.6640436350372494</v>
      </c>
      <c r="Z1089" s="17">
        <f t="shared" si="418"/>
        <v>3.3905822479426639</v>
      </c>
      <c r="AA1089" s="16">
        <f t="shared" si="419"/>
        <v>3.5956364962750786E-2</v>
      </c>
      <c r="AB1089" s="16">
        <f t="shared" si="420"/>
        <v>9.4177520573359708E-3</v>
      </c>
      <c r="AC1089" s="16">
        <f t="shared" si="403"/>
        <v>63.771682539869687</v>
      </c>
      <c r="AD1089" s="17">
        <f t="shared" si="404"/>
        <v>2.6713467201105985</v>
      </c>
      <c r="AE1089" s="17">
        <f t="shared" si="405"/>
        <v>3.3946207808402287</v>
      </c>
      <c r="AF1089" s="16">
        <f t="shared" si="421"/>
        <v>2.8653279889401695E-2</v>
      </c>
      <c r="AG1089" s="16">
        <f t="shared" si="422"/>
        <v>5.3792191597712424E-3</v>
      </c>
    </row>
    <row r="1090" spans="1:33" x14ac:dyDescent="0.25">
      <c r="A1090" s="11" t="s">
        <v>54</v>
      </c>
      <c r="B1090" s="12">
        <v>1099140</v>
      </c>
      <c r="C1090" s="11">
        <v>3.6</v>
      </c>
      <c r="D1090" s="27">
        <v>3.5</v>
      </c>
      <c r="E1090" s="27">
        <v>3.7</v>
      </c>
      <c r="F1090" s="11">
        <v>2004</v>
      </c>
      <c r="G1090" s="11" t="s">
        <v>7</v>
      </c>
      <c r="H1090" s="14" t="str">
        <f>VLOOKUP(A1090,'Data Key'!$A$1:$B$500,2,FALSE)</f>
        <v>Virginia</v>
      </c>
      <c r="I1090" s="14" t="str">
        <f t="shared" si="406"/>
        <v>VA-Virginia</v>
      </c>
      <c r="J1090" s="15">
        <f t="shared" si="407"/>
        <v>3957</v>
      </c>
      <c r="K1090" s="15">
        <f t="shared" si="408"/>
        <v>1095183</v>
      </c>
      <c r="L1090" s="16">
        <f t="shared" si="400"/>
        <v>1.1196826367126079E-4</v>
      </c>
      <c r="M1090" s="17">
        <f t="shared" si="409"/>
        <v>3.4881190773408033</v>
      </c>
      <c r="N1090" s="17">
        <f t="shared" si="410"/>
        <v>3.7120556046833246</v>
      </c>
      <c r="O1090" s="16">
        <f t="shared" si="411"/>
        <v>1.1880922659196713E-2</v>
      </c>
      <c r="P1090" s="16">
        <f t="shared" si="412"/>
        <v>1.205560468332445E-2</v>
      </c>
      <c r="Q1090" s="16">
        <f t="shared" si="423"/>
        <v>3834</v>
      </c>
      <c r="R1090" s="16">
        <f t="shared" si="424"/>
        <v>4080</v>
      </c>
      <c r="S1090" s="17">
        <f t="shared" si="413"/>
        <v>3.4881816693050931</v>
      </c>
      <c r="T1090" s="17">
        <f t="shared" si="414"/>
        <v>3.7119930127190348</v>
      </c>
      <c r="U1090" s="16">
        <f t="shared" si="415"/>
        <v>1.1818330694906898E-2</v>
      </c>
      <c r="V1090" s="16">
        <f t="shared" si="416"/>
        <v>1.1993012719034635E-2</v>
      </c>
      <c r="W1090" s="16">
        <f t="shared" si="401"/>
        <v>3.6018222366200358E-3</v>
      </c>
      <c r="X1090" s="16">
        <f t="shared" si="402"/>
        <v>1.1200838276857102E-4</v>
      </c>
      <c r="Y1090" s="17">
        <f t="shared" si="417"/>
        <v>3.4898138538514649</v>
      </c>
      <c r="Z1090" s="17">
        <f t="shared" si="418"/>
        <v>3.7138306193886068</v>
      </c>
      <c r="AA1090" s="16">
        <f t="shared" si="419"/>
        <v>1.018614614853508E-2</v>
      </c>
      <c r="AB1090" s="16">
        <f t="shared" si="420"/>
        <v>1.3830619388606635E-2</v>
      </c>
      <c r="AC1090" s="16">
        <f t="shared" si="403"/>
        <v>246.1520763871365</v>
      </c>
      <c r="AD1090" s="17">
        <f t="shared" si="404"/>
        <v>3.4903026760583518</v>
      </c>
      <c r="AE1090" s="17">
        <f t="shared" si="405"/>
        <v>3.7142515962110005</v>
      </c>
      <c r="AF1090" s="16">
        <f t="shared" si="421"/>
        <v>9.6973239416482393E-3</v>
      </c>
      <c r="AG1090" s="16">
        <f t="shared" si="422"/>
        <v>1.4251596211000361E-2</v>
      </c>
    </row>
    <row r="1091" spans="1:33" x14ac:dyDescent="0.25">
      <c r="A1091" s="11" t="s">
        <v>39</v>
      </c>
      <c r="B1091" s="12">
        <v>936865</v>
      </c>
      <c r="C1091" s="11">
        <v>3.4</v>
      </c>
      <c r="D1091" s="27">
        <v>3.3</v>
      </c>
      <c r="E1091" s="27">
        <v>3.5</v>
      </c>
      <c r="F1091" s="11">
        <v>2004</v>
      </c>
      <c r="G1091" s="11" t="s">
        <v>7</v>
      </c>
      <c r="H1091" s="14" t="str">
        <f>VLOOKUP(A1091,'Data Key'!$A$1:$B$500,2,FALSE)</f>
        <v>Washington</v>
      </c>
      <c r="I1091" s="14" t="str">
        <f t="shared" si="406"/>
        <v>WA-Washington</v>
      </c>
      <c r="J1091" s="15">
        <f t="shared" si="407"/>
        <v>3185</v>
      </c>
      <c r="K1091" s="15">
        <f t="shared" si="408"/>
        <v>933680</v>
      </c>
      <c r="L1091" s="16">
        <f t="shared" ref="L1091:L1154" si="425">_xlfn.NORM.S.INV(0.975)*SQRT(J1091/B1091*(1-J1091/B1091)/B1091)</f>
        <v>1.1786539486329505E-4</v>
      </c>
      <c r="M1091" s="17">
        <f t="shared" si="409"/>
        <v>3.2817706252676735</v>
      </c>
      <c r="N1091" s="17">
        <f t="shared" si="410"/>
        <v>3.5175014149942641</v>
      </c>
      <c r="O1091" s="16">
        <f t="shared" si="411"/>
        <v>1.8229374732326331E-2</v>
      </c>
      <c r="P1091" s="16">
        <f t="shared" si="412"/>
        <v>1.7501414994264053E-2</v>
      </c>
      <c r="Q1091" s="16">
        <f t="shared" si="423"/>
        <v>3075</v>
      </c>
      <c r="R1091" s="16">
        <f t="shared" si="424"/>
        <v>3296</v>
      </c>
      <c r="S1091" s="17">
        <f t="shared" si="413"/>
        <v>3.282223159153133</v>
      </c>
      <c r="T1091" s="17">
        <f t="shared" si="414"/>
        <v>3.5181162707540574</v>
      </c>
      <c r="U1091" s="16">
        <f t="shared" si="415"/>
        <v>1.7776840846866815E-2</v>
      </c>
      <c r="V1091" s="16">
        <f t="shared" si="416"/>
        <v>1.8116270754057417E-2</v>
      </c>
      <c r="W1091" s="16">
        <f t="shared" ref="W1091:W1154" si="426">((J1091/B1091)+_xlfn.NORM.S.INV(0.975)^2/(2*B1091))/(1+_xlfn.NORM.S.INV(0.975)^2/B1091)</f>
        <v>3.4016722388247184E-3</v>
      </c>
      <c r="X1091" s="16">
        <f t="shared" ref="X1091:X1154" si="427">_xlfn.NORM.S.INV(0.975)*SQRT(W1091*(1-W1091)/B1091+(_xlfn.NORM.S.INV(0.975)^2/(4*B1091^2)))/(1+_xlfn.NORM.S.INV(0.975)^2/B1091)</f>
        <v>1.1791790725906225E-4</v>
      </c>
      <c r="Y1091" s="17">
        <f t="shared" si="417"/>
        <v>3.2837543315656563</v>
      </c>
      <c r="Z1091" s="17">
        <f t="shared" si="418"/>
        <v>3.5195901460837806</v>
      </c>
      <c r="AA1091" s="16">
        <f t="shared" si="419"/>
        <v>1.6245668434343497E-2</v>
      </c>
      <c r="AB1091" s="16">
        <f t="shared" si="420"/>
        <v>1.9590146083780624E-2</v>
      </c>
      <c r="AC1091" s="16">
        <f t="shared" ref="AC1091:AC1154" si="428">_xlfn.NORM.S.INV(0.975)*SQRT(_xlfn.NORM.S.INV(0.975)^2-1/B1091+4*B1091*(J1091/B1091)*(1-(J1091/B1091))+(4*(J1091/B1091)-2))</f>
        <v>220.86405927851794</v>
      </c>
      <c r="AD1091" s="17">
        <f t="shared" ref="AD1091:AD1154" si="429">1000*(2*B1091*(J1091/B1091)+_xlfn.NORM.S.INV(0.975)^2+1-AC1091)/(2*B1091+2*_xlfn.NORM.S.INV(0.975)^2)</f>
        <v>3.2843324098385382</v>
      </c>
      <c r="AE1091" s="17">
        <f t="shared" ref="AE1091:AE1154" si="430">1000*(2*B1091*(J1091/B1091)+_xlfn.NORM.S.INV(0.975)^2+1+AC1091)/(2*B1091+2*_xlfn.NORM.S.INV(0.975)^2)</f>
        <v>3.5200794530795165</v>
      </c>
      <c r="AF1091" s="16">
        <f t="shared" si="421"/>
        <v>1.5667590161461575E-2</v>
      </c>
      <c r="AG1091" s="16">
        <f t="shared" si="422"/>
        <v>2.0079453079516529E-2</v>
      </c>
    </row>
    <row r="1092" spans="1:33" x14ac:dyDescent="0.25">
      <c r="A1092" s="11" t="s">
        <v>16</v>
      </c>
      <c r="B1092" s="12">
        <v>251197</v>
      </c>
      <c r="C1092" s="11">
        <v>2.2000000000000002</v>
      </c>
      <c r="D1092" s="27">
        <v>2.1</v>
      </c>
      <c r="E1092" s="27">
        <v>2.4</v>
      </c>
      <c r="F1092" s="11">
        <v>2004</v>
      </c>
      <c r="G1092" s="11" t="s">
        <v>7</v>
      </c>
      <c r="H1092" s="14" t="str">
        <f>VLOOKUP(A1092,'Data Key'!$A$1:$B$500,2,FALSE)</f>
        <v>West Virginia</v>
      </c>
      <c r="I1092" s="14" t="str">
        <f t="shared" ref="I1092:I1155" si="431">CONCATENATE(A1092,"-",H1092)</f>
        <v>WV-West Virginia</v>
      </c>
      <c r="J1092" s="15">
        <f t="shared" ref="J1092:J1155" si="432">ROUND(B1092*C1092/1000,0)</f>
        <v>553</v>
      </c>
      <c r="K1092" s="15">
        <f t="shared" ref="K1092:K1155" si="433">B1092-J1092</f>
        <v>250644</v>
      </c>
      <c r="L1092" s="16">
        <f t="shared" si="425"/>
        <v>1.8328108217926427E-4</v>
      </c>
      <c r="M1092" s="17">
        <f t="shared" ref="M1092:M1155" si="434">1000*(J1092/B1092-L1092)</f>
        <v>2.0181783301544818</v>
      </c>
      <c r="N1092" s="17">
        <f t="shared" ref="N1092:N1155" si="435">1000*(J1092/B1092+L1092)</f>
        <v>2.38474049451301</v>
      </c>
      <c r="O1092" s="16">
        <f t="shared" ref="O1092:O1155" si="436">ABS($D1092-M1092)</f>
        <v>8.1821669845518308E-2</v>
      </c>
      <c r="P1092" s="16">
        <f t="shared" ref="P1092:P1155" si="437">ABS($E1092-N1092)</f>
        <v>1.5259505486989955E-2</v>
      </c>
      <c r="Q1092" s="16">
        <f t="shared" si="423"/>
        <v>507</v>
      </c>
      <c r="R1092" s="16">
        <f t="shared" si="424"/>
        <v>599</v>
      </c>
      <c r="S1092" s="17">
        <f t="shared" ref="S1092:S1155" si="438">1000*Q1092/B1092</f>
        <v>2.0183362062445012</v>
      </c>
      <c r="T1092" s="17">
        <f t="shared" ref="T1092:T1155" si="439">1000*R1092/B1092</f>
        <v>2.3845826184229906</v>
      </c>
      <c r="U1092" s="16">
        <f t="shared" ref="U1092:U1155" si="440">ABS($D1092-S1092)</f>
        <v>8.1663793755498926E-2</v>
      </c>
      <c r="V1092" s="16">
        <f t="shared" ref="V1092:V1155" si="441">ABS($E1092-T1092)</f>
        <v>1.5417381577009337E-2</v>
      </c>
      <c r="W1092" s="16">
        <f t="shared" si="426"/>
        <v>2.2090719369716565E-3</v>
      </c>
      <c r="X1092" s="16">
        <f t="shared" si="427"/>
        <v>1.8375334097464572E-4</v>
      </c>
      <c r="Y1092" s="17">
        <f t="shared" ref="Y1092:Y1155" si="442">1000*(W1092-X1092)</f>
        <v>2.0253185959970108</v>
      </c>
      <c r="Z1092" s="17">
        <f t="shared" ref="Z1092:Z1155" si="443">1000*(W1092+X1092)</f>
        <v>2.3928252779463022</v>
      </c>
      <c r="AA1092" s="16">
        <f t="shared" ref="AA1092:AA1155" si="444">ABS($D1092-Y1092)</f>
        <v>7.4681404002989282E-2</v>
      </c>
      <c r="AB1092" s="16">
        <f t="shared" ref="AB1092:AB1155" si="445">ABS($E1092-Z1092)</f>
        <v>7.1747220536977352E-3</v>
      </c>
      <c r="AC1092" s="16">
        <f t="shared" si="428"/>
        <v>92.117903446049326</v>
      </c>
      <c r="AD1092" s="17">
        <f t="shared" si="429"/>
        <v>2.0277072908245888</v>
      </c>
      <c r="AE1092" s="17">
        <f t="shared" si="430"/>
        <v>2.3944174615034965</v>
      </c>
      <c r="AF1092" s="16">
        <f t="shared" ref="AF1092:AF1155" si="446">ABS($D1092-AD1092)</f>
        <v>7.2292709175411307E-2</v>
      </c>
      <c r="AG1092" s="16">
        <f t="shared" ref="AG1092:AG1155" si="447">ABS($E1092-AE1092)</f>
        <v>5.5825384965033642E-3</v>
      </c>
    </row>
    <row r="1093" spans="1:33" x14ac:dyDescent="0.25">
      <c r="A1093" s="11" t="s">
        <v>24</v>
      </c>
      <c r="B1093" s="12">
        <v>778589</v>
      </c>
      <c r="C1093" s="11">
        <v>4.7</v>
      </c>
      <c r="D1093" s="27">
        <v>4.5999999999999996</v>
      </c>
      <c r="E1093" s="27">
        <v>4.9000000000000004</v>
      </c>
      <c r="F1093" s="11">
        <v>2004</v>
      </c>
      <c r="G1093" s="11" t="s">
        <v>7</v>
      </c>
      <c r="H1093" s="14" t="str">
        <f>VLOOKUP(A1093,'Data Key'!$A$1:$B$500,2,FALSE)</f>
        <v>Wisconsin</v>
      </c>
      <c r="I1093" s="14" t="str">
        <f t="shared" si="431"/>
        <v>WI-Wisconsin</v>
      </c>
      <c r="J1093" s="15">
        <f t="shared" si="432"/>
        <v>3659</v>
      </c>
      <c r="K1093" s="15">
        <f t="shared" si="433"/>
        <v>774930</v>
      </c>
      <c r="L1093" s="16">
        <f t="shared" si="425"/>
        <v>1.519141182942722E-4</v>
      </c>
      <c r="M1093" s="17">
        <f t="shared" si="434"/>
        <v>4.5476128465100079</v>
      </c>
      <c r="N1093" s="17">
        <f t="shared" si="435"/>
        <v>4.8514410830985533</v>
      </c>
      <c r="O1093" s="16">
        <f t="shared" si="436"/>
        <v>5.2387153489991789E-2</v>
      </c>
      <c r="P1093" s="16">
        <f t="shared" si="437"/>
        <v>4.8558916901447091E-2</v>
      </c>
      <c r="Q1093" s="16">
        <f t="shared" ref="Q1093:Q1156" si="448">_xlfn.BINOM.INV(B1093, C1093/1000, 0.025)</f>
        <v>3542</v>
      </c>
      <c r="R1093" s="16">
        <f t="shared" ref="R1093:R1156" si="449">_xlfn.BINOM.INV(B1093, C1093/1000, 0.975)</f>
        <v>3778</v>
      </c>
      <c r="S1093" s="17">
        <f t="shared" si="438"/>
        <v>4.5492551269026409</v>
      </c>
      <c r="T1093" s="17">
        <f t="shared" si="439"/>
        <v>4.8523675520717608</v>
      </c>
      <c r="U1093" s="16">
        <f t="shared" si="440"/>
        <v>5.0744873097358756E-2</v>
      </c>
      <c r="V1093" s="16">
        <f t="shared" si="441"/>
        <v>4.7632447928239507E-2</v>
      </c>
      <c r="W1093" s="16">
        <f t="shared" si="426"/>
        <v>4.7019707021079393E-3</v>
      </c>
      <c r="X1093" s="16">
        <f t="shared" si="427"/>
        <v>1.519726980148456E-4</v>
      </c>
      <c r="Y1093" s="17">
        <f t="shared" si="442"/>
        <v>4.5499980040930934</v>
      </c>
      <c r="Z1093" s="17">
        <f t="shared" si="443"/>
        <v>4.8539434001227848</v>
      </c>
      <c r="AA1093" s="16">
        <f t="shared" si="444"/>
        <v>5.0001995906906238E-2</v>
      </c>
      <c r="AB1093" s="16">
        <f t="shared" si="445"/>
        <v>4.6056599877215554E-2</v>
      </c>
      <c r="AC1093" s="16">
        <f t="shared" si="428"/>
        <v>236.5724267782729</v>
      </c>
      <c r="AD1093" s="17">
        <f t="shared" si="429"/>
        <v>4.550689818034507</v>
      </c>
      <c r="AE1093" s="17">
        <f t="shared" si="430"/>
        <v>4.8545359545273827</v>
      </c>
      <c r="AF1093" s="16">
        <f t="shared" si="446"/>
        <v>4.9310181965492639E-2</v>
      </c>
      <c r="AG1093" s="16">
        <f t="shared" si="447"/>
        <v>4.546404547261762E-2</v>
      </c>
    </row>
    <row r="1094" spans="1:33" x14ac:dyDescent="0.25">
      <c r="A1094" s="11" t="s">
        <v>17</v>
      </c>
      <c r="B1094" s="12">
        <v>678578</v>
      </c>
      <c r="C1094" s="11">
        <v>2.6</v>
      </c>
      <c r="D1094" s="27">
        <v>2.5</v>
      </c>
      <c r="E1094" s="27">
        <v>2.7</v>
      </c>
      <c r="F1094" s="11">
        <v>2005</v>
      </c>
      <c r="G1094" s="11" t="s">
        <v>7</v>
      </c>
      <c r="H1094" s="14" t="str">
        <f>VLOOKUP(A1094,'Data Key'!$A$1:$B$500,2,FALSE)</f>
        <v>Alabama</v>
      </c>
      <c r="I1094" s="14" t="str">
        <f t="shared" si="431"/>
        <v>AL-Alabama</v>
      </c>
      <c r="J1094" s="15">
        <f t="shared" si="432"/>
        <v>1764</v>
      </c>
      <c r="K1094" s="15">
        <f t="shared" si="433"/>
        <v>676814</v>
      </c>
      <c r="L1094" s="16">
        <f t="shared" si="425"/>
        <v>1.2115250134505951E-4</v>
      </c>
      <c r="M1094" s="17">
        <f t="shared" si="434"/>
        <v>2.478401271397352</v>
      </c>
      <c r="N1094" s="17">
        <f t="shared" si="435"/>
        <v>2.7207062740874708</v>
      </c>
      <c r="O1094" s="16">
        <f t="shared" si="436"/>
        <v>2.1598728602647999E-2</v>
      </c>
      <c r="P1094" s="16">
        <f t="shared" si="437"/>
        <v>2.0706274087470611E-2</v>
      </c>
      <c r="Q1094" s="16">
        <f t="shared" si="448"/>
        <v>1683</v>
      </c>
      <c r="R1094" s="16">
        <f t="shared" si="449"/>
        <v>1847</v>
      </c>
      <c r="S1094" s="17">
        <f t="shared" si="438"/>
        <v>2.4801865076675047</v>
      </c>
      <c r="T1094" s="17">
        <f t="shared" si="439"/>
        <v>2.7218683776957109</v>
      </c>
      <c r="U1094" s="16">
        <f t="shared" si="440"/>
        <v>1.9813492332495297E-2</v>
      </c>
      <c r="V1094" s="16">
        <f t="shared" si="441"/>
        <v>2.1868377695710706E-2</v>
      </c>
      <c r="W1094" s="16">
        <f t="shared" si="426"/>
        <v>2.6023695618113754E-3</v>
      </c>
      <c r="X1094" s="16">
        <f t="shared" si="427"/>
        <v>1.2125028395780897E-4</v>
      </c>
      <c r="Y1094" s="17">
        <f t="shared" si="442"/>
        <v>2.4811192778535665</v>
      </c>
      <c r="Z1094" s="17">
        <f t="shared" si="443"/>
        <v>2.7236198457691843</v>
      </c>
      <c r="AA1094" s="16">
        <f t="shared" si="444"/>
        <v>1.8880722146433548E-2</v>
      </c>
      <c r="AB1094" s="16">
        <f t="shared" si="445"/>
        <v>2.3619845769184078E-2</v>
      </c>
      <c r="AC1094" s="16">
        <f t="shared" si="428"/>
        <v>164.44447541312888</v>
      </c>
      <c r="AD1094" s="17">
        <f t="shared" si="429"/>
        <v>2.4819386385039111</v>
      </c>
      <c r="AE1094" s="17">
        <f t="shared" si="430"/>
        <v>2.7242741467155738</v>
      </c>
      <c r="AF1094" s="16">
        <f t="shared" si="446"/>
        <v>1.8061361496088946E-2</v>
      </c>
      <c r="AG1094" s="16">
        <f t="shared" si="447"/>
        <v>2.4274146715573597E-2</v>
      </c>
    </row>
    <row r="1095" spans="1:33" x14ac:dyDescent="0.25">
      <c r="A1095" s="11" t="s">
        <v>41</v>
      </c>
      <c r="B1095" s="12">
        <v>121440</v>
      </c>
      <c r="C1095" s="11">
        <v>3</v>
      </c>
      <c r="D1095" s="27">
        <v>2.7</v>
      </c>
      <c r="E1095" s="27">
        <v>3.4</v>
      </c>
      <c r="F1095" s="11">
        <v>2005</v>
      </c>
      <c r="G1095" s="11" t="s">
        <v>7</v>
      </c>
      <c r="H1095" s="14" t="str">
        <f>VLOOKUP(A1095,'Data Key'!$A$1:$B$500,2,FALSE)</f>
        <v>Alaska</v>
      </c>
      <c r="I1095" s="14" t="str">
        <f t="shared" si="431"/>
        <v>AK-Alaska</v>
      </c>
      <c r="J1095" s="15">
        <f t="shared" si="432"/>
        <v>364</v>
      </c>
      <c r="K1095" s="15">
        <f t="shared" si="433"/>
        <v>121076</v>
      </c>
      <c r="L1095" s="16">
        <f t="shared" si="425"/>
        <v>3.074575607706283E-4</v>
      </c>
      <c r="M1095" s="17">
        <f t="shared" si="434"/>
        <v>2.6899073931160644</v>
      </c>
      <c r="N1095" s="17">
        <f t="shared" si="435"/>
        <v>3.3048225146573214</v>
      </c>
      <c r="O1095" s="16">
        <f t="shared" si="436"/>
        <v>1.0092606883935762E-2</v>
      </c>
      <c r="P1095" s="16">
        <f t="shared" si="437"/>
        <v>9.5177485342678558E-2</v>
      </c>
      <c r="Q1095" s="16">
        <f t="shared" si="448"/>
        <v>327</v>
      </c>
      <c r="R1095" s="16">
        <f t="shared" si="449"/>
        <v>402</v>
      </c>
      <c r="S1095" s="17">
        <f t="shared" si="438"/>
        <v>2.6926877470355732</v>
      </c>
      <c r="T1095" s="17">
        <f t="shared" si="439"/>
        <v>3.3102766798418974</v>
      </c>
      <c r="U1095" s="16">
        <f t="shared" si="440"/>
        <v>7.3122529644269463E-3</v>
      </c>
      <c r="V1095" s="16">
        <f t="shared" si="441"/>
        <v>8.9723320158102471E-2</v>
      </c>
      <c r="W1095" s="16">
        <f t="shared" si="426"/>
        <v>3.0130859252704371E-3</v>
      </c>
      <c r="X1095" s="16">
        <f t="shared" si="427"/>
        <v>3.0865609488427912E-4</v>
      </c>
      <c r="Y1095" s="17">
        <f t="shared" si="442"/>
        <v>2.7044298303861578</v>
      </c>
      <c r="Z1095" s="17">
        <f t="shared" si="443"/>
        <v>3.3217420201547165</v>
      </c>
      <c r="AA1095" s="16">
        <f t="shared" si="444"/>
        <v>4.4298303861576294E-3</v>
      </c>
      <c r="AB1095" s="16">
        <f t="shared" si="445"/>
        <v>7.8257979845283376E-2</v>
      </c>
      <c r="AC1095" s="16">
        <f t="shared" si="428"/>
        <v>74.722949638383</v>
      </c>
      <c r="AD1095" s="17">
        <f t="shared" si="429"/>
        <v>2.7095590080023393</v>
      </c>
      <c r="AE1095" s="17">
        <f t="shared" si="430"/>
        <v>3.3248471011718905</v>
      </c>
      <c r="AF1095" s="16">
        <f t="shared" si="446"/>
        <v>9.5590080023391089E-3</v>
      </c>
      <c r="AG1095" s="16">
        <f t="shared" si="447"/>
        <v>7.5152898828109382E-2</v>
      </c>
    </row>
    <row r="1096" spans="1:33" x14ac:dyDescent="0.25">
      <c r="A1096" s="11" t="s">
        <v>11</v>
      </c>
      <c r="B1096" s="12">
        <v>1000752</v>
      </c>
      <c r="C1096" s="11">
        <v>3.1</v>
      </c>
      <c r="D1096" s="27">
        <v>3</v>
      </c>
      <c r="E1096" s="27">
        <v>3.2</v>
      </c>
      <c r="F1096" s="11">
        <v>2005</v>
      </c>
      <c r="G1096" s="11" t="s">
        <v>7</v>
      </c>
      <c r="H1096" s="14" t="str">
        <f>VLOOKUP(A1096,'Data Key'!$A$1:$B$500,2,FALSE)</f>
        <v>Arizona</v>
      </c>
      <c r="I1096" s="14" t="str">
        <f t="shared" si="431"/>
        <v>AZ-Arizona</v>
      </c>
      <c r="J1096" s="15">
        <f t="shared" si="432"/>
        <v>3102</v>
      </c>
      <c r="K1096" s="15">
        <f t="shared" si="433"/>
        <v>997650</v>
      </c>
      <c r="L1096" s="16">
        <f t="shared" si="425"/>
        <v>1.0891015876293539E-4</v>
      </c>
      <c r="M1096" s="17">
        <f t="shared" si="434"/>
        <v>2.9907588901123101</v>
      </c>
      <c r="N1096" s="17">
        <f t="shared" si="435"/>
        <v>3.2085792076381812</v>
      </c>
      <c r="O1096" s="16">
        <f t="shared" si="436"/>
        <v>9.2411098876898912E-3</v>
      </c>
      <c r="P1096" s="16">
        <f t="shared" si="437"/>
        <v>8.5792076381809856E-3</v>
      </c>
      <c r="Q1096" s="16">
        <f t="shared" si="448"/>
        <v>2994</v>
      </c>
      <c r="R1096" s="16">
        <f t="shared" si="449"/>
        <v>3212</v>
      </c>
      <c r="S1096" s="17">
        <f t="shared" si="438"/>
        <v>2.9917502038467072</v>
      </c>
      <c r="T1096" s="17">
        <f t="shared" si="439"/>
        <v>3.2095863910339424</v>
      </c>
      <c r="U1096" s="16">
        <f t="shared" si="440"/>
        <v>8.2497961532927988E-3</v>
      </c>
      <c r="V1096" s="16">
        <f t="shared" si="441"/>
        <v>9.5863910339422098E-3</v>
      </c>
      <c r="W1096" s="16">
        <f t="shared" si="426"/>
        <v>3.1015764293573379E-3</v>
      </c>
      <c r="X1096" s="16">
        <f t="shared" si="427"/>
        <v>1.0896004501664966E-4</v>
      </c>
      <c r="Y1096" s="17">
        <f t="shared" si="442"/>
        <v>2.9926163843406881</v>
      </c>
      <c r="Z1096" s="17">
        <f t="shared" si="443"/>
        <v>3.2105364743739875</v>
      </c>
      <c r="AA1096" s="16">
        <f t="shared" si="444"/>
        <v>7.3836156593118929E-3</v>
      </c>
      <c r="AB1096" s="16">
        <f t="shared" si="445"/>
        <v>1.0536474373987303E-2</v>
      </c>
      <c r="AC1096" s="16">
        <f t="shared" si="428"/>
        <v>218.00045272899723</v>
      </c>
      <c r="AD1096" s="17">
        <f t="shared" si="429"/>
        <v>2.993158150023254</v>
      </c>
      <c r="AE1096" s="17">
        <f t="shared" si="430"/>
        <v>3.2109939534208278</v>
      </c>
      <c r="AF1096" s="16">
        <f t="shared" si="446"/>
        <v>6.8418499767459728E-3</v>
      </c>
      <c r="AG1096" s="16">
        <f t="shared" si="447"/>
        <v>1.0993953420827651E-2</v>
      </c>
    </row>
    <row r="1097" spans="1:33" x14ac:dyDescent="0.25">
      <c r="A1097" s="11" t="s">
        <v>18</v>
      </c>
      <c r="B1097" s="12">
        <v>425018</v>
      </c>
      <c r="C1097" s="11">
        <v>3.1</v>
      </c>
      <c r="D1097" s="27">
        <v>3</v>
      </c>
      <c r="E1097" s="27">
        <v>3.3</v>
      </c>
      <c r="F1097" s="11">
        <v>2005</v>
      </c>
      <c r="G1097" s="11" t="s">
        <v>7</v>
      </c>
      <c r="H1097" s="14" t="str">
        <f>VLOOKUP(A1097,'Data Key'!$A$1:$B$500,2,FALSE)</f>
        <v>Arkansas</v>
      </c>
      <c r="I1097" s="14" t="str">
        <f t="shared" si="431"/>
        <v>AR-Arkansas</v>
      </c>
      <c r="J1097" s="15">
        <f t="shared" si="432"/>
        <v>1318</v>
      </c>
      <c r="K1097" s="15">
        <f t="shared" si="433"/>
        <v>423700</v>
      </c>
      <c r="L1097" s="16">
        <f t="shared" si="425"/>
        <v>1.6715679793639937E-4</v>
      </c>
      <c r="M1097" s="17">
        <f t="shared" si="434"/>
        <v>2.9338883342697661</v>
      </c>
      <c r="N1097" s="17">
        <f t="shared" si="435"/>
        <v>3.2682019301425647</v>
      </c>
      <c r="O1097" s="16">
        <f t="shared" si="436"/>
        <v>6.611166573023386E-2</v>
      </c>
      <c r="P1097" s="16">
        <f t="shared" si="437"/>
        <v>3.1798069857435163E-2</v>
      </c>
      <c r="Q1097" s="16">
        <f t="shared" si="448"/>
        <v>1247</v>
      </c>
      <c r="R1097" s="16">
        <f t="shared" si="449"/>
        <v>1389</v>
      </c>
      <c r="S1097" s="17">
        <f t="shared" si="438"/>
        <v>2.9339933838096268</v>
      </c>
      <c r="T1097" s="17">
        <f t="shared" si="439"/>
        <v>3.268096880602704</v>
      </c>
      <c r="U1097" s="16">
        <f t="shared" si="440"/>
        <v>6.600661619037318E-2</v>
      </c>
      <c r="V1097" s="16">
        <f t="shared" si="441"/>
        <v>3.1903119397295843E-2</v>
      </c>
      <c r="W1097" s="16">
        <f t="shared" si="426"/>
        <v>3.1055362352201158E-3</v>
      </c>
      <c r="X1097" s="16">
        <f t="shared" si="427"/>
        <v>1.6733694160775926E-4</v>
      </c>
      <c r="Y1097" s="17">
        <f t="shared" si="442"/>
        <v>2.9381992936123567</v>
      </c>
      <c r="Z1097" s="17">
        <f t="shared" si="443"/>
        <v>3.2728731768278752</v>
      </c>
      <c r="AA1097" s="16">
        <f t="shared" si="444"/>
        <v>6.1800706387643345E-2</v>
      </c>
      <c r="AB1097" s="16">
        <f t="shared" si="445"/>
        <v>2.712682317212467E-2</v>
      </c>
      <c r="AC1097" s="16">
        <f t="shared" si="428"/>
        <v>142.11435372982228</v>
      </c>
      <c r="AD1097" s="17">
        <f t="shared" si="429"/>
        <v>2.9395278799253983</v>
      </c>
      <c r="AE1097" s="17">
        <f t="shared" si="430"/>
        <v>3.2738974107759473</v>
      </c>
      <c r="AF1097" s="16">
        <f t="shared" si="446"/>
        <v>6.0472120074601676E-2</v>
      </c>
      <c r="AG1097" s="16">
        <f t="shared" si="447"/>
        <v>2.6102589224052508E-2</v>
      </c>
    </row>
    <row r="1098" spans="1:33" x14ac:dyDescent="0.25">
      <c r="A1098" s="11" t="s">
        <v>42</v>
      </c>
      <c r="B1098" s="12">
        <v>5801532</v>
      </c>
      <c r="C1098" s="11">
        <v>4.4000000000000004</v>
      </c>
      <c r="D1098" s="27">
        <v>4.3</v>
      </c>
      <c r="E1098" s="27">
        <v>4.4000000000000004</v>
      </c>
      <c r="F1098" s="11">
        <v>2005</v>
      </c>
      <c r="G1098" s="11" t="s">
        <v>7</v>
      </c>
      <c r="H1098" s="14" t="str">
        <f>VLOOKUP(A1098,'Data Key'!$A$1:$B$500,2,FALSE)</f>
        <v>California</v>
      </c>
      <c r="I1098" s="14" t="str">
        <f t="shared" si="431"/>
        <v>CA-California</v>
      </c>
      <c r="J1098" s="15">
        <f t="shared" si="432"/>
        <v>25527</v>
      </c>
      <c r="K1098" s="15">
        <f t="shared" si="433"/>
        <v>5776005</v>
      </c>
      <c r="L1098" s="16">
        <f t="shared" si="425"/>
        <v>5.3857690017145543E-5</v>
      </c>
      <c r="M1098" s="17">
        <f t="shared" si="434"/>
        <v>4.3461869878369104</v>
      </c>
      <c r="N1098" s="17">
        <f t="shared" si="435"/>
        <v>4.4539023678712022</v>
      </c>
      <c r="O1098" s="16">
        <f t="shared" si="436"/>
        <v>4.6186987836910554E-2</v>
      </c>
      <c r="P1098" s="16">
        <f t="shared" si="437"/>
        <v>5.3902367871201839E-2</v>
      </c>
      <c r="Q1098" s="16">
        <f t="shared" si="448"/>
        <v>25215</v>
      </c>
      <c r="R1098" s="16">
        <f t="shared" si="449"/>
        <v>25840</v>
      </c>
      <c r="S1098" s="17">
        <f t="shared" si="438"/>
        <v>4.3462657794527377</v>
      </c>
      <c r="T1098" s="17">
        <f t="shared" si="439"/>
        <v>4.4539959445194821</v>
      </c>
      <c r="U1098" s="16">
        <f t="shared" si="440"/>
        <v>4.626577945273791E-2</v>
      </c>
      <c r="V1098" s="16">
        <f t="shared" si="441"/>
        <v>5.3995944519481753E-2</v>
      </c>
      <c r="W1098" s="16">
        <f t="shared" si="426"/>
        <v>4.4003728369608744E-3</v>
      </c>
      <c r="X1098" s="16">
        <f t="shared" si="427"/>
        <v>5.3860671350395777E-5</v>
      </c>
      <c r="Y1098" s="17">
        <f t="shared" si="442"/>
        <v>4.3465121656104788</v>
      </c>
      <c r="Z1098" s="17">
        <f t="shared" si="443"/>
        <v>4.4542335083112699</v>
      </c>
      <c r="AA1098" s="16">
        <f t="shared" si="444"/>
        <v>4.6512165610478995E-2</v>
      </c>
      <c r="AB1098" s="16">
        <f t="shared" si="445"/>
        <v>5.4233508311269496E-2</v>
      </c>
      <c r="AC1098" s="16">
        <f t="shared" si="428"/>
        <v>624.91993811751604</v>
      </c>
      <c r="AD1098" s="17">
        <f t="shared" si="429"/>
        <v>4.3466008742282769</v>
      </c>
      <c r="AE1098" s="17">
        <f t="shared" si="430"/>
        <v>4.4543171678434472</v>
      </c>
      <c r="AF1098" s="16">
        <f t="shared" si="446"/>
        <v>4.6600874228277078E-2</v>
      </c>
      <c r="AG1098" s="16">
        <f t="shared" si="447"/>
        <v>5.4317167843446867E-2</v>
      </c>
    </row>
    <row r="1099" spans="1:33" x14ac:dyDescent="0.25">
      <c r="A1099" s="11" t="s">
        <v>19</v>
      </c>
      <c r="B1099" s="12">
        <v>697217</v>
      </c>
      <c r="C1099" s="11">
        <v>1.8</v>
      </c>
      <c r="D1099" s="27">
        <v>1.7</v>
      </c>
      <c r="E1099" s="27">
        <v>1.9</v>
      </c>
      <c r="F1099" s="11">
        <v>2005</v>
      </c>
      <c r="G1099" s="11" t="s">
        <v>7</v>
      </c>
      <c r="H1099" s="14" t="str">
        <f>VLOOKUP(A1099,'Data Key'!$A$1:$B$500,2,FALSE)</f>
        <v>Colorado</v>
      </c>
      <c r="I1099" s="14" t="str">
        <f t="shared" si="431"/>
        <v>CO-Colorado</v>
      </c>
      <c r="J1099" s="15">
        <f t="shared" si="432"/>
        <v>1255</v>
      </c>
      <c r="K1099" s="15">
        <f t="shared" si="433"/>
        <v>695962</v>
      </c>
      <c r="L1099" s="16">
        <f t="shared" si="425"/>
        <v>9.9497178629646325E-5</v>
      </c>
      <c r="M1099" s="17">
        <f t="shared" si="434"/>
        <v>1.7005163035430491</v>
      </c>
      <c r="N1099" s="17">
        <f t="shared" si="435"/>
        <v>1.8995106608023415</v>
      </c>
      <c r="O1099" s="16">
        <f t="shared" si="436"/>
        <v>5.1630354304910142E-4</v>
      </c>
      <c r="P1099" s="16">
        <f t="shared" si="437"/>
        <v>4.893391976583672E-4</v>
      </c>
      <c r="Q1099" s="16">
        <f t="shared" si="448"/>
        <v>1186</v>
      </c>
      <c r="R1099" s="16">
        <f t="shared" si="449"/>
        <v>1325</v>
      </c>
      <c r="S1099" s="17">
        <f t="shared" si="438"/>
        <v>1.7010485974954712</v>
      </c>
      <c r="T1099" s="17">
        <f t="shared" si="439"/>
        <v>1.9004126405408932</v>
      </c>
      <c r="U1099" s="16">
        <f t="shared" si="440"/>
        <v>1.0485974954712596E-3</v>
      </c>
      <c r="V1099" s="16">
        <f t="shared" si="441"/>
        <v>4.1264054089329427E-4</v>
      </c>
      <c r="W1099" s="16">
        <f t="shared" si="426"/>
        <v>1.8027584011694857E-3</v>
      </c>
      <c r="X1099" s="16">
        <f t="shared" si="427"/>
        <v>9.9610429311248271E-5</v>
      </c>
      <c r="Y1099" s="17">
        <f t="shared" si="442"/>
        <v>1.7031479718582374</v>
      </c>
      <c r="Z1099" s="17">
        <f t="shared" si="443"/>
        <v>1.9023688304807338</v>
      </c>
      <c r="AA1099" s="16">
        <f t="shared" si="444"/>
        <v>3.1479718582374527E-3</v>
      </c>
      <c r="AB1099" s="16">
        <f t="shared" si="445"/>
        <v>2.3688304807338856E-3</v>
      </c>
      <c r="AC1099" s="16">
        <f t="shared" si="428"/>
        <v>138.76783899527834</v>
      </c>
      <c r="AD1099" s="17">
        <f t="shared" si="429"/>
        <v>1.7039605520496703</v>
      </c>
      <c r="AE1099" s="17">
        <f t="shared" si="430"/>
        <v>1.9029905160778962</v>
      </c>
      <c r="AF1099" s="16">
        <f t="shared" si="446"/>
        <v>3.960552049670385E-3</v>
      </c>
      <c r="AG1099" s="16">
        <f t="shared" si="447"/>
        <v>2.9905160778962436E-3</v>
      </c>
    </row>
    <row r="1100" spans="1:33" x14ac:dyDescent="0.25">
      <c r="A1100" s="11" t="s">
        <v>31</v>
      </c>
      <c r="B1100" s="12">
        <v>521079</v>
      </c>
      <c r="C1100" s="11">
        <v>5.0999999999999996</v>
      </c>
      <c r="D1100" s="27">
        <v>4.9000000000000004</v>
      </c>
      <c r="E1100" s="27">
        <v>5.3</v>
      </c>
      <c r="F1100" s="11">
        <v>2005</v>
      </c>
      <c r="G1100" s="11" t="s">
        <v>7</v>
      </c>
      <c r="H1100" s="14" t="str">
        <f>VLOOKUP(A1100,'Data Key'!$A$1:$B$500,2,FALSE)</f>
        <v>Connecticut</v>
      </c>
      <c r="I1100" s="14" t="str">
        <f t="shared" si="431"/>
        <v>CT-Connecticut</v>
      </c>
      <c r="J1100" s="15">
        <f t="shared" si="432"/>
        <v>2658</v>
      </c>
      <c r="K1100" s="15">
        <f t="shared" si="433"/>
        <v>518421</v>
      </c>
      <c r="L1100" s="16">
        <f t="shared" si="425"/>
        <v>1.9342451453402672E-4</v>
      </c>
      <c r="M1100" s="17">
        <f t="shared" si="434"/>
        <v>4.9075294674917309</v>
      </c>
      <c r="N1100" s="17">
        <f t="shared" si="435"/>
        <v>5.2943784965597844</v>
      </c>
      <c r="O1100" s="16">
        <f t="shared" si="436"/>
        <v>7.5294674917305571E-3</v>
      </c>
      <c r="P1100" s="16">
        <f t="shared" si="437"/>
        <v>5.6215034402153918E-3</v>
      </c>
      <c r="Q1100" s="16">
        <f t="shared" si="448"/>
        <v>2557</v>
      </c>
      <c r="R1100" s="16">
        <f t="shared" si="449"/>
        <v>2759</v>
      </c>
      <c r="S1100" s="17">
        <f t="shared" si="438"/>
        <v>4.9071254070879844</v>
      </c>
      <c r="T1100" s="17">
        <f t="shared" si="439"/>
        <v>5.2947825569635318</v>
      </c>
      <c r="U1100" s="16">
        <f t="shared" si="440"/>
        <v>7.125407087984037E-3</v>
      </c>
      <c r="V1100" s="16">
        <f t="shared" si="441"/>
        <v>5.2174430364679836E-3</v>
      </c>
      <c r="W1100" s="16">
        <f t="shared" si="426"/>
        <v>5.1046024120918031E-3</v>
      </c>
      <c r="X1100" s="16">
        <f t="shared" si="427"/>
        <v>1.9352700029357859E-4</v>
      </c>
      <c r="Y1100" s="17">
        <f t="shared" si="442"/>
        <v>4.9110754117982252</v>
      </c>
      <c r="Z1100" s="17">
        <f t="shared" si="443"/>
        <v>5.2981294123853813</v>
      </c>
      <c r="AA1100" s="16">
        <f t="shared" si="444"/>
        <v>1.1075411798224799E-2</v>
      </c>
      <c r="AB1100" s="16">
        <f t="shared" si="445"/>
        <v>1.8705876146185574E-3</v>
      </c>
      <c r="AC1100" s="16">
        <f t="shared" si="428"/>
        <v>201.59664503672619</v>
      </c>
      <c r="AD1100" s="17">
        <f t="shared" si="429"/>
        <v>4.9121218417518397</v>
      </c>
      <c r="AE1100" s="17">
        <f t="shared" si="430"/>
        <v>5.2990020630854326</v>
      </c>
      <c r="AF1100" s="16">
        <f t="shared" si="446"/>
        <v>1.2121841751839391E-2</v>
      </c>
      <c r="AG1100" s="16">
        <f t="shared" si="447"/>
        <v>9.9793691456717681E-4</v>
      </c>
    </row>
    <row r="1101" spans="1:33" x14ac:dyDescent="0.25">
      <c r="A1101" s="11" t="s">
        <v>43</v>
      </c>
      <c r="B1101" s="12">
        <v>111746</v>
      </c>
      <c r="C1101" s="11">
        <v>3.9</v>
      </c>
      <c r="D1101" s="27">
        <v>3.6</v>
      </c>
      <c r="E1101" s="27">
        <v>4.3</v>
      </c>
      <c r="F1101" s="11">
        <v>2005</v>
      </c>
      <c r="G1101" s="11" t="s">
        <v>7</v>
      </c>
      <c r="H1101" s="14" t="str">
        <f>VLOOKUP(A1101,'Data Key'!$A$1:$B$500,2,FALSE)</f>
        <v>Delaware</v>
      </c>
      <c r="I1101" s="14" t="str">
        <f t="shared" si="431"/>
        <v>DE-Delaware</v>
      </c>
      <c r="J1101" s="15">
        <f t="shared" si="432"/>
        <v>436</v>
      </c>
      <c r="K1101" s="15">
        <f t="shared" si="433"/>
        <v>111310</v>
      </c>
      <c r="L1101" s="16">
        <f t="shared" si="425"/>
        <v>3.6551941297123161E-4</v>
      </c>
      <c r="M1101" s="17">
        <f t="shared" si="434"/>
        <v>3.5361862409224196</v>
      </c>
      <c r="N1101" s="17">
        <f t="shared" si="435"/>
        <v>4.2672250668648832</v>
      </c>
      <c r="O1101" s="16">
        <f t="shared" si="436"/>
        <v>6.3813759077580468E-2</v>
      </c>
      <c r="P1101" s="16">
        <f t="shared" si="437"/>
        <v>3.2774933135116591E-2</v>
      </c>
      <c r="Q1101" s="16">
        <f t="shared" si="448"/>
        <v>395</v>
      </c>
      <c r="R1101" s="16">
        <f t="shared" si="449"/>
        <v>477</v>
      </c>
      <c r="S1101" s="17">
        <f t="shared" si="438"/>
        <v>3.5348021405687899</v>
      </c>
      <c r="T1101" s="17">
        <f t="shared" si="439"/>
        <v>4.2686091672185134</v>
      </c>
      <c r="U1101" s="16">
        <f t="shared" si="440"/>
        <v>6.5197859431210148E-2</v>
      </c>
      <c r="V1101" s="16">
        <f t="shared" si="441"/>
        <v>3.1390832781486466E-2</v>
      </c>
      <c r="W1101" s="16">
        <f t="shared" si="426"/>
        <v>3.9187592903361639E-3</v>
      </c>
      <c r="X1101" s="16">
        <f t="shared" si="427"/>
        <v>3.6670464694757334E-4</v>
      </c>
      <c r="Y1101" s="17">
        <f t="shared" si="442"/>
        <v>3.5520546433885904</v>
      </c>
      <c r="Z1101" s="17">
        <f t="shared" si="443"/>
        <v>4.2854639372837378</v>
      </c>
      <c r="AA1101" s="16">
        <f t="shared" si="444"/>
        <v>4.794535661140964E-2</v>
      </c>
      <c r="AB1101" s="16">
        <f t="shared" si="445"/>
        <v>1.4536062716262066E-2</v>
      </c>
      <c r="AC1101" s="16">
        <f t="shared" si="428"/>
        <v>81.734316518581835</v>
      </c>
      <c r="AD1101" s="17">
        <f t="shared" si="429"/>
        <v>3.5575314108839504</v>
      </c>
      <c r="AE1101" s="17">
        <f t="shared" si="430"/>
        <v>4.2889357283451126</v>
      </c>
      <c r="AF1101" s="16">
        <f t="shared" si="446"/>
        <v>4.2468589116049671E-2</v>
      </c>
      <c r="AG1101" s="16">
        <f t="shared" si="447"/>
        <v>1.1064271654887214E-2</v>
      </c>
    </row>
    <row r="1102" spans="1:33" x14ac:dyDescent="0.25">
      <c r="A1102" s="11" t="s">
        <v>25</v>
      </c>
      <c r="B1102" s="12">
        <v>2424459</v>
      </c>
      <c r="C1102" s="11">
        <v>3</v>
      </c>
      <c r="D1102" s="27">
        <v>3</v>
      </c>
      <c r="E1102" s="27">
        <v>3.1</v>
      </c>
      <c r="F1102" s="11">
        <v>2005</v>
      </c>
      <c r="G1102" s="11" t="s">
        <v>7</v>
      </c>
      <c r="H1102" s="14" t="str">
        <f>VLOOKUP(A1102,'Data Key'!$A$1:$B$500,2,FALSE)</f>
        <v>Florida</v>
      </c>
      <c r="I1102" s="14" t="str">
        <f t="shared" si="431"/>
        <v>FL-Florida</v>
      </c>
      <c r="J1102" s="15">
        <f t="shared" si="432"/>
        <v>7273</v>
      </c>
      <c r="K1102" s="15">
        <f t="shared" si="433"/>
        <v>2417186</v>
      </c>
      <c r="L1102" s="16">
        <f t="shared" si="425"/>
        <v>6.8839491503440767E-5</v>
      </c>
      <c r="M1102" s="17">
        <f t="shared" si="434"/>
        <v>2.9310050098884166</v>
      </c>
      <c r="N1102" s="17">
        <f t="shared" si="435"/>
        <v>3.0686839928952976</v>
      </c>
      <c r="O1102" s="16">
        <f t="shared" si="436"/>
        <v>6.8994990111583387E-2</v>
      </c>
      <c r="P1102" s="16">
        <f t="shared" si="437"/>
        <v>3.1316007104702503E-2</v>
      </c>
      <c r="Q1102" s="16">
        <f t="shared" si="448"/>
        <v>7107</v>
      </c>
      <c r="R1102" s="16">
        <f t="shared" si="449"/>
        <v>7441</v>
      </c>
      <c r="S1102" s="17">
        <f t="shared" si="438"/>
        <v>2.9313756182307062</v>
      </c>
      <c r="T1102" s="17">
        <f t="shared" si="439"/>
        <v>3.0691383108561539</v>
      </c>
      <c r="U1102" s="16">
        <f t="shared" si="440"/>
        <v>6.8624381769293752E-2</v>
      </c>
      <c r="V1102" s="16">
        <f t="shared" si="441"/>
        <v>3.0861689143846238E-2</v>
      </c>
      <c r="W1102" s="16">
        <f t="shared" si="426"/>
        <v>3.0006319771157899E-3</v>
      </c>
      <c r="X1102" s="16">
        <f t="shared" si="427"/>
        <v>6.8852947888990699E-5</v>
      </c>
      <c r="Y1102" s="17">
        <f t="shared" si="442"/>
        <v>2.9317790292267993</v>
      </c>
      <c r="Z1102" s="17">
        <f t="shared" si="443"/>
        <v>3.0694849250047804</v>
      </c>
      <c r="AA1102" s="16">
        <f t="shared" si="444"/>
        <v>6.8220970773200662E-2</v>
      </c>
      <c r="AB1102" s="16">
        <f t="shared" si="445"/>
        <v>3.051507499521966E-2</v>
      </c>
      <c r="AC1102" s="16">
        <f t="shared" si="428"/>
        <v>333.80771442736187</v>
      </c>
      <c r="AD1102" s="17">
        <f t="shared" si="429"/>
        <v>2.9319966264854815</v>
      </c>
      <c r="AE1102" s="17">
        <f t="shared" si="430"/>
        <v>3.0696797902441411</v>
      </c>
      <c r="AF1102" s="16">
        <f t="shared" si="446"/>
        <v>6.8003373514518461E-2</v>
      </c>
      <c r="AG1102" s="16">
        <f t="shared" si="447"/>
        <v>3.0320209755859029E-2</v>
      </c>
    </row>
    <row r="1103" spans="1:33" x14ac:dyDescent="0.25">
      <c r="A1103" s="11" t="s">
        <v>12</v>
      </c>
      <c r="B1103" s="12">
        <v>1431431</v>
      </c>
      <c r="C1103" s="11">
        <v>3.8</v>
      </c>
      <c r="D1103" s="27">
        <v>3.7</v>
      </c>
      <c r="E1103" s="27">
        <v>3.9</v>
      </c>
      <c r="F1103" s="11">
        <v>2005</v>
      </c>
      <c r="G1103" s="11" t="s">
        <v>7</v>
      </c>
      <c r="H1103" s="14" t="str">
        <f>VLOOKUP(A1103,'Data Key'!$A$1:$B$500,2,FALSE)</f>
        <v>Georgia</v>
      </c>
      <c r="I1103" s="14" t="str">
        <f t="shared" si="431"/>
        <v>GA-Georgia</v>
      </c>
      <c r="J1103" s="15">
        <f t="shared" si="432"/>
        <v>5439</v>
      </c>
      <c r="K1103" s="15">
        <f t="shared" si="433"/>
        <v>1425992</v>
      </c>
      <c r="L1103" s="16">
        <f t="shared" si="425"/>
        <v>1.0078839687851566E-4</v>
      </c>
      <c r="M1103" s="17">
        <f t="shared" si="434"/>
        <v>3.6989057553369946</v>
      </c>
      <c r="N1103" s="17">
        <f t="shared" si="435"/>
        <v>3.900482549094026</v>
      </c>
      <c r="O1103" s="16">
        <f t="shared" si="436"/>
        <v>1.0942446630055613E-3</v>
      </c>
      <c r="P1103" s="16">
        <f t="shared" si="437"/>
        <v>4.8254909402611901E-4</v>
      </c>
      <c r="Q1103" s="16">
        <f t="shared" si="448"/>
        <v>5296</v>
      </c>
      <c r="R1103" s="16">
        <f t="shared" si="449"/>
        <v>5584</v>
      </c>
      <c r="S1103" s="17">
        <f t="shared" si="438"/>
        <v>3.6997941221057808</v>
      </c>
      <c r="T1103" s="17">
        <f t="shared" si="439"/>
        <v>3.9009913855435574</v>
      </c>
      <c r="U1103" s="16">
        <f t="shared" si="440"/>
        <v>2.0587789421933067E-4</v>
      </c>
      <c r="V1103" s="16">
        <f t="shared" si="441"/>
        <v>9.9138554355748809E-4</v>
      </c>
      <c r="W1103" s="16">
        <f t="shared" si="426"/>
        <v>3.801025776252122E-3</v>
      </c>
      <c r="X1103" s="16">
        <f t="shared" si="427"/>
        <v>1.0081464842742626E-4</v>
      </c>
      <c r="Y1103" s="17">
        <f t="shared" si="442"/>
        <v>3.7002111278246956</v>
      </c>
      <c r="Z1103" s="17">
        <f t="shared" si="443"/>
        <v>3.9018404246795484</v>
      </c>
      <c r="AA1103" s="16">
        <f t="shared" si="444"/>
        <v>2.1112782469545621E-4</v>
      </c>
      <c r="AB1103" s="16">
        <f t="shared" si="445"/>
        <v>1.8404246795484802E-3</v>
      </c>
      <c r="AC1103" s="16">
        <f t="shared" si="428"/>
        <v>288.55563030100649</v>
      </c>
      <c r="AD1103" s="17">
        <f t="shared" si="429"/>
        <v>3.7005826327807956</v>
      </c>
      <c r="AE1103" s="17">
        <f t="shared" si="430"/>
        <v>3.9021675194578105</v>
      </c>
      <c r="AF1103" s="16">
        <f t="shared" si="446"/>
        <v>5.8263278079540015E-4</v>
      </c>
      <c r="AG1103" s="16">
        <f t="shared" si="447"/>
        <v>2.1675194578105739E-3</v>
      </c>
    </row>
    <row r="1104" spans="1:33" x14ac:dyDescent="0.25">
      <c r="A1104" s="11" t="s">
        <v>56</v>
      </c>
      <c r="B1104" s="12">
        <v>166989</v>
      </c>
      <c r="C1104" s="11">
        <v>4.7</v>
      </c>
      <c r="D1104" s="27">
        <v>4.4000000000000004</v>
      </c>
      <c r="E1104" s="27">
        <v>5</v>
      </c>
      <c r="F1104" s="11">
        <v>2005</v>
      </c>
      <c r="G1104" s="11" t="s">
        <v>7</v>
      </c>
      <c r="H1104" s="14" t="str">
        <f>VLOOKUP(A1104,'Data Key'!$A$1:$B$500,2,FALSE)</f>
        <v>Hawaii</v>
      </c>
      <c r="I1104" s="14" t="str">
        <f t="shared" si="431"/>
        <v>HI-Hawaii</v>
      </c>
      <c r="J1104" s="15">
        <f t="shared" si="432"/>
        <v>785</v>
      </c>
      <c r="K1104" s="15">
        <f t="shared" si="433"/>
        <v>166204</v>
      </c>
      <c r="L1104" s="16">
        <f t="shared" si="425"/>
        <v>3.2807403438297322E-4</v>
      </c>
      <c r="M1104" s="17">
        <f t="shared" si="434"/>
        <v>4.3728344086881279</v>
      </c>
      <c r="N1104" s="17">
        <f t="shared" si="435"/>
        <v>5.0289824774540737</v>
      </c>
      <c r="O1104" s="16">
        <f t="shared" si="436"/>
        <v>2.7165591311872461E-2</v>
      </c>
      <c r="P1104" s="16">
        <f t="shared" si="437"/>
        <v>2.8982477454073674E-2</v>
      </c>
      <c r="Q1104" s="16">
        <f t="shared" si="448"/>
        <v>731</v>
      </c>
      <c r="R1104" s="16">
        <f t="shared" si="449"/>
        <v>840</v>
      </c>
      <c r="S1104" s="17">
        <f t="shared" si="438"/>
        <v>4.3775338495349994</v>
      </c>
      <c r="T1104" s="17">
        <f t="shared" si="439"/>
        <v>5.0302714550060186</v>
      </c>
      <c r="U1104" s="16">
        <f t="shared" si="440"/>
        <v>2.2466150465001E-2</v>
      </c>
      <c r="V1104" s="16">
        <f t="shared" si="441"/>
        <v>3.0271455006018577E-2</v>
      </c>
      <c r="W1104" s="16">
        <f t="shared" si="426"/>
        <v>4.7123021713741933E-3</v>
      </c>
      <c r="X1104" s="16">
        <f t="shared" si="427"/>
        <v>3.2866325967544703E-4</v>
      </c>
      <c r="Y1104" s="17">
        <f t="shared" si="442"/>
        <v>4.3836389116987462</v>
      </c>
      <c r="Z1104" s="17">
        <f t="shared" si="443"/>
        <v>5.0409654310496403</v>
      </c>
      <c r="AA1104" s="16">
        <f t="shared" si="444"/>
        <v>1.6361088301254156E-2</v>
      </c>
      <c r="AB1104" s="16">
        <f t="shared" si="445"/>
        <v>4.0965431049640344E-2</v>
      </c>
      <c r="AC1104" s="16">
        <f t="shared" si="428"/>
        <v>109.60211489067864</v>
      </c>
      <c r="AD1104" s="17">
        <f t="shared" si="429"/>
        <v>4.3871322001887538</v>
      </c>
      <c r="AE1104" s="17">
        <f t="shared" si="430"/>
        <v>5.0434604232024673</v>
      </c>
      <c r="AF1104" s="16">
        <f t="shared" si="446"/>
        <v>1.2867799811246527E-2</v>
      </c>
      <c r="AG1104" s="16">
        <f t="shared" si="447"/>
        <v>4.3460423202467346E-2</v>
      </c>
    </row>
    <row r="1105" spans="1:33" x14ac:dyDescent="0.25">
      <c r="A1105" s="11" t="s">
        <v>32</v>
      </c>
      <c r="B1105" s="12">
        <v>239211</v>
      </c>
      <c r="C1105" s="11">
        <v>3.4</v>
      </c>
      <c r="D1105" s="27">
        <v>3.2</v>
      </c>
      <c r="E1105" s="27">
        <v>3.6</v>
      </c>
      <c r="F1105" s="11">
        <v>2005</v>
      </c>
      <c r="G1105" s="11" t="s">
        <v>7</v>
      </c>
      <c r="H1105" s="14" t="str">
        <f>VLOOKUP(A1105,'Data Key'!$A$1:$B$500,2,FALSE)</f>
        <v>Idaho</v>
      </c>
      <c r="I1105" s="14" t="str">
        <f t="shared" si="431"/>
        <v>ID-Idaho</v>
      </c>
      <c r="J1105" s="15">
        <f t="shared" si="432"/>
        <v>813</v>
      </c>
      <c r="K1105" s="15">
        <f t="shared" si="433"/>
        <v>238398</v>
      </c>
      <c r="L1105" s="16">
        <f t="shared" si="425"/>
        <v>2.3322384326127606E-4</v>
      </c>
      <c r="M1105" s="17">
        <f t="shared" si="434"/>
        <v>3.1654492946797048</v>
      </c>
      <c r="N1105" s="17">
        <f t="shared" si="435"/>
        <v>3.6318969812022575</v>
      </c>
      <c r="O1105" s="16">
        <f t="shared" si="436"/>
        <v>3.4550705320295361E-2</v>
      </c>
      <c r="P1105" s="16">
        <f t="shared" si="437"/>
        <v>3.1896981202257368E-2</v>
      </c>
      <c r="Q1105" s="16">
        <f t="shared" si="448"/>
        <v>758</v>
      </c>
      <c r="R1105" s="16">
        <f t="shared" si="449"/>
        <v>870</v>
      </c>
      <c r="S1105" s="17">
        <f t="shared" si="438"/>
        <v>3.1687506009339037</v>
      </c>
      <c r="T1105" s="17">
        <f t="shared" si="439"/>
        <v>3.6369564944755886</v>
      </c>
      <c r="U1105" s="16">
        <f t="shared" si="440"/>
        <v>3.1249399066096473E-2</v>
      </c>
      <c r="V1105" s="16">
        <f t="shared" si="441"/>
        <v>3.6956494475588464E-2</v>
      </c>
      <c r="W1105" s="16">
        <f t="shared" si="426"/>
        <v>3.406647866999634E-3</v>
      </c>
      <c r="X1105" s="16">
        <f t="shared" si="427"/>
        <v>2.336306346146716E-4</v>
      </c>
      <c r="Y1105" s="17">
        <f t="shared" si="442"/>
        <v>3.1730172323849626</v>
      </c>
      <c r="Z1105" s="17">
        <f t="shared" si="443"/>
        <v>3.6402785016143056</v>
      </c>
      <c r="AA1105" s="16">
        <f t="shared" si="444"/>
        <v>2.6982767615037595E-2</v>
      </c>
      <c r="AB1105" s="16">
        <f t="shared" si="445"/>
        <v>4.0278501614305462E-2</v>
      </c>
      <c r="AC1105" s="16">
        <f t="shared" si="428"/>
        <v>111.61134581374166</v>
      </c>
      <c r="AD1105" s="17">
        <f t="shared" si="429"/>
        <v>3.1754512047457517</v>
      </c>
      <c r="AE1105" s="17">
        <f t="shared" si="430"/>
        <v>3.6420248718856936</v>
      </c>
      <c r="AF1105" s="16">
        <f t="shared" si="446"/>
        <v>2.4548795254248468E-2</v>
      </c>
      <c r="AG1105" s="16">
        <f t="shared" si="447"/>
        <v>4.2024871885693482E-2</v>
      </c>
    </row>
    <row r="1106" spans="1:33" x14ac:dyDescent="0.25">
      <c r="A1106" s="11" t="s">
        <v>45</v>
      </c>
      <c r="B1106" s="12">
        <v>1891388</v>
      </c>
      <c r="C1106" s="11">
        <v>4</v>
      </c>
      <c r="D1106" s="27">
        <v>3.9</v>
      </c>
      <c r="E1106" s="27">
        <v>4.0999999999999996</v>
      </c>
      <c r="F1106" s="11">
        <v>2005</v>
      </c>
      <c r="G1106" s="11" t="s">
        <v>7</v>
      </c>
      <c r="H1106" s="14" t="str">
        <f>VLOOKUP(A1106,'Data Key'!$A$1:$B$500,2,FALSE)</f>
        <v>Illinois</v>
      </c>
      <c r="I1106" s="14" t="str">
        <f t="shared" si="431"/>
        <v>IL-Illinois</v>
      </c>
      <c r="J1106" s="15">
        <f t="shared" si="432"/>
        <v>7566</v>
      </c>
      <c r="K1106" s="15">
        <f t="shared" si="433"/>
        <v>1883822</v>
      </c>
      <c r="L1106" s="16">
        <f t="shared" si="425"/>
        <v>8.9956023196128358E-5</v>
      </c>
      <c r="M1106" s="17">
        <f t="shared" si="434"/>
        <v>3.9102808398906626</v>
      </c>
      <c r="N1106" s="17">
        <f t="shared" si="435"/>
        <v>4.09019288628292</v>
      </c>
      <c r="O1106" s="16">
        <f t="shared" si="436"/>
        <v>1.0280839890662641E-2</v>
      </c>
      <c r="P1106" s="16">
        <f t="shared" si="437"/>
        <v>9.8071137170796518E-3</v>
      </c>
      <c r="Q1106" s="16">
        <f t="shared" si="448"/>
        <v>7396</v>
      </c>
      <c r="R1106" s="16">
        <f t="shared" si="449"/>
        <v>7736</v>
      </c>
      <c r="S1106" s="17">
        <f t="shared" si="438"/>
        <v>3.9103557810454546</v>
      </c>
      <c r="T1106" s="17">
        <f t="shared" si="439"/>
        <v>4.090117945128128</v>
      </c>
      <c r="U1106" s="16">
        <f t="shared" si="440"/>
        <v>1.0355781045454648E-2</v>
      </c>
      <c r="V1106" s="16">
        <f t="shared" si="441"/>
        <v>9.8820548718716594E-3</v>
      </c>
      <c r="W1106" s="16">
        <f t="shared" si="426"/>
        <v>4.0012442496173868E-3</v>
      </c>
      <c r="X1106" s="16">
        <f t="shared" si="427"/>
        <v>8.9972852298560109E-5</v>
      </c>
      <c r="Y1106" s="17">
        <f t="shared" si="442"/>
        <v>3.9112713973188264</v>
      </c>
      <c r="Z1106" s="17">
        <f t="shared" si="443"/>
        <v>4.0912171019159471</v>
      </c>
      <c r="AA1106" s="16">
        <f t="shared" si="444"/>
        <v>1.1271397318826537E-2</v>
      </c>
      <c r="AB1106" s="16">
        <f t="shared" si="445"/>
        <v>8.7828980840525261E-3</v>
      </c>
      <c r="AC1106" s="16">
        <f t="shared" si="428"/>
        <v>340.29396986496994</v>
      </c>
      <c r="AD1106" s="17">
        <f t="shared" si="429"/>
        <v>3.911549993137124</v>
      </c>
      <c r="AE1106" s="17">
        <f t="shared" si="430"/>
        <v>4.0914672172711262</v>
      </c>
      <c r="AF1106" s="16">
        <f t="shared" si="446"/>
        <v>1.1549993137124126E-2</v>
      </c>
      <c r="AG1106" s="16">
        <f t="shared" si="447"/>
        <v>8.5327827288734781E-3</v>
      </c>
    </row>
    <row r="1107" spans="1:33" x14ac:dyDescent="0.25">
      <c r="A1107" s="11" t="s">
        <v>33</v>
      </c>
      <c r="B1107" s="12">
        <v>949054</v>
      </c>
      <c r="C1107" s="11">
        <v>6.5</v>
      </c>
      <c r="D1107" s="27">
        <v>6.3</v>
      </c>
      <c r="E1107" s="27">
        <v>6.6</v>
      </c>
      <c r="F1107" s="11">
        <v>2005</v>
      </c>
      <c r="G1107" s="11" t="s">
        <v>7</v>
      </c>
      <c r="H1107" s="14" t="str">
        <f>VLOOKUP(A1107,'Data Key'!$A$1:$B$500,2,FALSE)</f>
        <v>Indiana</v>
      </c>
      <c r="I1107" s="14" t="str">
        <f t="shared" si="431"/>
        <v>IN-Indiana</v>
      </c>
      <c r="J1107" s="15">
        <f t="shared" si="432"/>
        <v>6169</v>
      </c>
      <c r="K1107" s="15">
        <f t="shared" si="433"/>
        <v>942885</v>
      </c>
      <c r="L1107" s="16">
        <f t="shared" si="425"/>
        <v>1.6167707876456851E-4</v>
      </c>
      <c r="M1107" s="17">
        <f t="shared" si="434"/>
        <v>6.3384799196780914</v>
      </c>
      <c r="N1107" s="17">
        <f t="shared" si="435"/>
        <v>6.6618340772072289</v>
      </c>
      <c r="O1107" s="16">
        <f t="shared" si="436"/>
        <v>3.8479919678091612E-2</v>
      </c>
      <c r="P1107" s="16">
        <f t="shared" si="437"/>
        <v>6.1834077207229221E-2</v>
      </c>
      <c r="Q1107" s="16">
        <f t="shared" si="448"/>
        <v>6016</v>
      </c>
      <c r="R1107" s="16">
        <f t="shared" si="449"/>
        <v>6323</v>
      </c>
      <c r="S1107" s="17">
        <f t="shared" si="438"/>
        <v>6.3389438324900373</v>
      </c>
      <c r="T1107" s="17">
        <f t="shared" si="439"/>
        <v>6.6624238452185018</v>
      </c>
      <c r="U1107" s="16">
        <f t="shared" si="440"/>
        <v>3.8943832490037522E-2</v>
      </c>
      <c r="V1107" s="16">
        <f t="shared" si="441"/>
        <v>6.2423845218502194E-2</v>
      </c>
      <c r="W1107" s="16">
        <f t="shared" si="426"/>
        <v>6.502154515603464E-3</v>
      </c>
      <c r="X1107" s="16">
        <f t="shared" si="427"/>
        <v>1.6171376617414324E-4</v>
      </c>
      <c r="Y1107" s="17">
        <f t="shared" si="442"/>
        <v>6.3404407494293205</v>
      </c>
      <c r="Z1107" s="17">
        <f t="shared" si="443"/>
        <v>6.6638682817776074</v>
      </c>
      <c r="AA1107" s="16">
        <f t="shared" si="444"/>
        <v>4.0440749429320633E-2</v>
      </c>
      <c r="AB1107" s="16">
        <f t="shared" si="445"/>
        <v>6.3868281777607727E-2</v>
      </c>
      <c r="AC1107" s="16">
        <f t="shared" si="428"/>
        <v>306.89224460014401</v>
      </c>
      <c r="AD1107" s="17">
        <f t="shared" si="429"/>
        <v>6.3409987718555652</v>
      </c>
      <c r="AE1107" s="17">
        <f t="shared" si="430"/>
        <v>6.6643639359096456</v>
      </c>
      <c r="AF1107" s="16">
        <f t="shared" si="446"/>
        <v>4.099877185556533E-2</v>
      </c>
      <c r="AG1107" s="16">
        <f t="shared" si="447"/>
        <v>6.4363935909645953E-2</v>
      </c>
    </row>
    <row r="1108" spans="1:33" x14ac:dyDescent="0.25">
      <c r="A1108" s="11" t="s">
        <v>44</v>
      </c>
      <c r="B1108" s="12">
        <v>439221</v>
      </c>
      <c r="C1108" s="11">
        <v>2.6</v>
      </c>
      <c r="D1108" s="27">
        <v>2.4</v>
      </c>
      <c r="E1108" s="27">
        <v>2.8</v>
      </c>
      <c r="F1108" s="11">
        <v>2005</v>
      </c>
      <c r="G1108" s="11" t="s">
        <v>7</v>
      </c>
      <c r="H1108" s="14" t="str">
        <f>VLOOKUP(A1108,'Data Key'!$A$1:$B$500,2,FALSE)</f>
        <v>Iowa</v>
      </c>
      <c r="I1108" s="14" t="str">
        <f t="shared" si="431"/>
        <v>IA-Iowa</v>
      </c>
      <c r="J1108" s="15">
        <f t="shared" si="432"/>
        <v>1142</v>
      </c>
      <c r="K1108" s="15">
        <f t="shared" si="433"/>
        <v>438079</v>
      </c>
      <c r="L1108" s="16">
        <f t="shared" si="425"/>
        <v>1.506026854294819E-4</v>
      </c>
      <c r="M1108" s="17">
        <f t="shared" si="434"/>
        <v>2.4494551442280255</v>
      </c>
      <c r="N1108" s="17">
        <f t="shared" si="435"/>
        <v>2.7506605150869894</v>
      </c>
      <c r="O1108" s="16">
        <f t="shared" si="436"/>
        <v>4.9455144228025549E-2</v>
      </c>
      <c r="P1108" s="16">
        <f t="shared" si="437"/>
        <v>4.9339484913010434E-2</v>
      </c>
      <c r="Q1108" s="16">
        <f t="shared" si="448"/>
        <v>1076</v>
      </c>
      <c r="R1108" s="16">
        <f t="shared" si="449"/>
        <v>1209</v>
      </c>
      <c r="S1108" s="17">
        <f t="shared" si="438"/>
        <v>2.4497917904653921</v>
      </c>
      <c r="T1108" s="17">
        <f t="shared" si="439"/>
        <v>2.7526006270191998</v>
      </c>
      <c r="U1108" s="16">
        <f t="shared" si="440"/>
        <v>4.9791790465392172E-2</v>
      </c>
      <c r="V1108" s="16">
        <f t="shared" si="441"/>
        <v>4.7399372980799992E-2</v>
      </c>
      <c r="W1108" s="16">
        <f t="shared" si="426"/>
        <v>2.6044080876914491E-3</v>
      </c>
      <c r="X1108" s="16">
        <f t="shared" si="427"/>
        <v>1.5079039832659535E-4</v>
      </c>
      <c r="Y1108" s="17">
        <f t="shared" si="442"/>
        <v>2.4536176893648536</v>
      </c>
      <c r="Z1108" s="17">
        <f t="shared" si="443"/>
        <v>2.7551984860180445</v>
      </c>
      <c r="AA1108" s="16">
        <f t="shared" si="444"/>
        <v>5.3617689364853671E-2</v>
      </c>
      <c r="AB1108" s="16">
        <f t="shared" si="445"/>
        <v>4.480151398195531E-2</v>
      </c>
      <c r="AC1108" s="16">
        <f t="shared" si="428"/>
        <v>132.3226075603514</v>
      </c>
      <c r="AD1108" s="17">
        <f t="shared" si="429"/>
        <v>2.4549144853667459</v>
      </c>
      <c r="AE1108" s="17">
        <f t="shared" si="430"/>
        <v>2.7561784282732114</v>
      </c>
      <c r="AF1108" s="16">
        <f t="shared" si="446"/>
        <v>5.4914485366746035E-2</v>
      </c>
      <c r="AG1108" s="16">
        <f t="shared" si="447"/>
        <v>4.3821571726788466E-2</v>
      </c>
    </row>
    <row r="1109" spans="1:33" x14ac:dyDescent="0.25">
      <c r="A1109" s="11" t="s">
        <v>46</v>
      </c>
      <c r="B1109" s="12">
        <v>415344</v>
      </c>
      <c r="C1109" s="11">
        <v>2.9</v>
      </c>
      <c r="D1109" s="27">
        <v>2.8</v>
      </c>
      <c r="E1109" s="27">
        <v>3.1</v>
      </c>
      <c r="F1109" s="11">
        <v>2005</v>
      </c>
      <c r="G1109" s="11" t="s">
        <v>7</v>
      </c>
      <c r="H1109" s="14" t="str">
        <f>VLOOKUP(A1109,'Data Key'!$A$1:$B$500,2,FALSE)</f>
        <v>Kansas</v>
      </c>
      <c r="I1109" s="14" t="str">
        <f t="shared" si="431"/>
        <v>KS-Kansas</v>
      </c>
      <c r="J1109" s="15">
        <f t="shared" si="432"/>
        <v>1204</v>
      </c>
      <c r="K1109" s="15">
        <f t="shared" si="433"/>
        <v>414140</v>
      </c>
      <c r="L1109" s="16">
        <f t="shared" si="425"/>
        <v>1.6350197853779011E-4</v>
      </c>
      <c r="M1109" s="17">
        <f t="shared" si="434"/>
        <v>2.7352999783942948</v>
      </c>
      <c r="N1109" s="17">
        <f t="shared" si="435"/>
        <v>3.0623039354698753</v>
      </c>
      <c r="O1109" s="16">
        <f t="shared" si="436"/>
        <v>6.4700021605704983E-2</v>
      </c>
      <c r="P1109" s="16">
        <f t="shared" si="437"/>
        <v>3.7696064530124751E-2</v>
      </c>
      <c r="Q1109" s="16">
        <f t="shared" si="448"/>
        <v>1137</v>
      </c>
      <c r="R1109" s="16">
        <f t="shared" si="449"/>
        <v>1273</v>
      </c>
      <c r="S1109" s="17">
        <f t="shared" si="438"/>
        <v>2.7374898879001504</v>
      </c>
      <c r="T1109" s="17">
        <f t="shared" si="439"/>
        <v>3.0649293116067646</v>
      </c>
      <c r="U1109" s="16">
        <f t="shared" si="440"/>
        <v>6.2510112099849469E-2</v>
      </c>
      <c r="V1109" s="16">
        <f t="shared" si="441"/>
        <v>3.5070688393235461E-2</v>
      </c>
      <c r="W1109" s="16">
        <f t="shared" si="426"/>
        <v>2.903399534170703E-3</v>
      </c>
      <c r="X1109" s="16">
        <f t="shared" si="427"/>
        <v>1.636950283365991E-4</v>
      </c>
      <c r="Y1109" s="17">
        <f t="shared" si="442"/>
        <v>2.7397045058341036</v>
      </c>
      <c r="Z1109" s="17">
        <f t="shared" si="443"/>
        <v>3.0670945625073021</v>
      </c>
      <c r="AA1109" s="16">
        <f t="shared" si="444"/>
        <v>6.0295494165896191E-2</v>
      </c>
      <c r="AB1109" s="16">
        <f t="shared" si="445"/>
        <v>3.2905437492698031E-2</v>
      </c>
      <c r="AC1109" s="16">
        <f t="shared" si="428"/>
        <v>135.84533453835817</v>
      </c>
      <c r="AD1109" s="17">
        <f t="shared" si="429"/>
        <v>2.7410713346732134</v>
      </c>
      <c r="AE1109" s="17">
        <f t="shared" si="430"/>
        <v>3.0681353542218179</v>
      </c>
      <c r="AF1109" s="16">
        <f t="shared" si="446"/>
        <v>5.8928665326786422E-2</v>
      </c>
      <c r="AG1109" s="16">
        <f t="shared" si="447"/>
        <v>3.1864645778182155E-2</v>
      </c>
    </row>
    <row r="1110" spans="1:33" x14ac:dyDescent="0.25">
      <c r="A1110" s="11" t="s">
        <v>47</v>
      </c>
      <c r="B1110" s="12">
        <v>586381</v>
      </c>
      <c r="C1110" s="11">
        <v>2.9</v>
      </c>
      <c r="D1110" s="27">
        <v>2.8</v>
      </c>
      <c r="E1110" s="27">
        <v>3.1</v>
      </c>
      <c r="F1110" s="11">
        <v>2005</v>
      </c>
      <c r="G1110" s="11" t="s">
        <v>7</v>
      </c>
      <c r="H1110" s="14" t="str">
        <f>VLOOKUP(A1110,'Data Key'!$A$1:$B$500,2,FALSE)</f>
        <v>Kentucky</v>
      </c>
      <c r="I1110" s="14" t="str">
        <f t="shared" si="431"/>
        <v>KY-Kentucky</v>
      </c>
      <c r="J1110" s="15">
        <f t="shared" si="432"/>
        <v>1701</v>
      </c>
      <c r="K1110" s="15">
        <f t="shared" si="433"/>
        <v>584680</v>
      </c>
      <c r="L1110" s="16">
        <f t="shared" si="425"/>
        <v>1.3765422075876546E-4</v>
      </c>
      <c r="M1110" s="17">
        <f t="shared" si="434"/>
        <v>2.7631901108276948</v>
      </c>
      <c r="N1110" s="17">
        <f t="shared" si="435"/>
        <v>3.0384985523452257</v>
      </c>
      <c r="O1110" s="16">
        <f t="shared" si="436"/>
        <v>3.6809889172304988E-2</v>
      </c>
      <c r="P1110" s="16">
        <f t="shared" si="437"/>
        <v>6.1501447654774388E-2</v>
      </c>
      <c r="Q1110" s="16">
        <f t="shared" si="448"/>
        <v>1620</v>
      </c>
      <c r="R1110" s="16">
        <f t="shared" si="449"/>
        <v>1782</v>
      </c>
      <c r="S1110" s="17">
        <f t="shared" si="438"/>
        <v>2.7627088872251999</v>
      </c>
      <c r="T1110" s="17">
        <f t="shared" si="439"/>
        <v>3.0389797759477202</v>
      </c>
      <c r="U1110" s="16">
        <f t="shared" si="440"/>
        <v>3.7291112774799906E-2</v>
      </c>
      <c r="V1110" s="16">
        <f t="shared" si="441"/>
        <v>6.1020224052279914E-2</v>
      </c>
      <c r="W1110" s="16">
        <f t="shared" si="426"/>
        <v>2.9041008720037589E-3</v>
      </c>
      <c r="X1110" s="16">
        <f t="shared" si="427"/>
        <v>1.3776928291983078E-4</v>
      </c>
      <c r="Y1110" s="17">
        <f t="shared" si="442"/>
        <v>2.7663315890839284</v>
      </c>
      <c r="Z1110" s="17">
        <f t="shared" si="443"/>
        <v>3.0418701549235894</v>
      </c>
      <c r="AA1110" s="16">
        <f t="shared" si="444"/>
        <v>3.3668410916071423E-2</v>
      </c>
      <c r="AB1110" s="16">
        <f t="shared" si="445"/>
        <v>5.8129845076410724E-2</v>
      </c>
      <c r="AC1110" s="16">
        <f t="shared" si="428"/>
        <v>161.45768508861744</v>
      </c>
      <c r="AD1110" s="17">
        <f t="shared" si="429"/>
        <v>2.7672814372709071</v>
      </c>
      <c r="AE1110" s="17">
        <f t="shared" si="430"/>
        <v>3.0426256714208546</v>
      </c>
      <c r="AF1110" s="16">
        <f t="shared" si="446"/>
        <v>3.2718562729092682E-2</v>
      </c>
      <c r="AG1110" s="16">
        <f t="shared" si="447"/>
        <v>5.7374328579145484E-2</v>
      </c>
    </row>
    <row r="1111" spans="1:33" x14ac:dyDescent="0.25">
      <c r="A1111" s="11" t="s">
        <v>48</v>
      </c>
      <c r="B1111" s="12">
        <v>578261</v>
      </c>
      <c r="C1111" s="11">
        <v>2.7</v>
      </c>
      <c r="D1111" s="27">
        <v>2.6</v>
      </c>
      <c r="E1111" s="27">
        <v>2.9</v>
      </c>
      <c r="F1111" s="11">
        <v>2005</v>
      </c>
      <c r="G1111" s="11" t="s">
        <v>7</v>
      </c>
      <c r="H1111" s="14" t="str">
        <f>VLOOKUP(A1111,'Data Key'!$A$1:$B$500,2,FALSE)</f>
        <v>Louisiana</v>
      </c>
      <c r="I1111" s="14" t="str">
        <f t="shared" si="431"/>
        <v>LA-Louisiana</v>
      </c>
      <c r="J1111" s="15">
        <f t="shared" si="432"/>
        <v>1561</v>
      </c>
      <c r="K1111" s="15">
        <f t="shared" si="433"/>
        <v>576700</v>
      </c>
      <c r="L1111" s="16">
        <f t="shared" si="425"/>
        <v>1.3373302363443027E-4</v>
      </c>
      <c r="M1111" s="17">
        <f t="shared" si="434"/>
        <v>2.5657400516723947</v>
      </c>
      <c r="N1111" s="17">
        <f t="shared" si="435"/>
        <v>2.8332060989412553</v>
      </c>
      <c r="O1111" s="16">
        <f t="shared" si="436"/>
        <v>3.4259948327605372E-2</v>
      </c>
      <c r="P1111" s="16">
        <f t="shared" si="437"/>
        <v>6.6793901058744609E-2</v>
      </c>
      <c r="Q1111" s="16">
        <f t="shared" si="448"/>
        <v>1484</v>
      </c>
      <c r="R1111" s="16">
        <f t="shared" si="449"/>
        <v>1639</v>
      </c>
      <c r="S1111" s="17">
        <f t="shared" si="438"/>
        <v>2.5663152106055915</v>
      </c>
      <c r="T1111" s="17">
        <f t="shared" si="439"/>
        <v>2.8343602629262565</v>
      </c>
      <c r="U1111" s="16">
        <f t="shared" si="440"/>
        <v>3.3684789394408554E-2</v>
      </c>
      <c r="V1111" s="16">
        <f t="shared" si="441"/>
        <v>6.5639737073743376E-2</v>
      </c>
      <c r="W1111" s="16">
        <f t="shared" si="426"/>
        <v>2.7027766818184563E-3</v>
      </c>
      <c r="X1111" s="16">
        <f t="shared" si="427"/>
        <v>1.338549365267154E-4</v>
      </c>
      <c r="Y1111" s="17">
        <f t="shared" si="442"/>
        <v>2.5689217452917412</v>
      </c>
      <c r="Z1111" s="17">
        <f t="shared" si="443"/>
        <v>2.8366316183451716</v>
      </c>
      <c r="AA1111" s="16">
        <f t="shared" si="444"/>
        <v>3.1078254708258868E-2</v>
      </c>
      <c r="AB1111" s="16">
        <f t="shared" si="445"/>
        <v>6.3368381654828276E-2</v>
      </c>
      <c r="AC1111" s="16">
        <f t="shared" si="428"/>
        <v>154.68818471539763</v>
      </c>
      <c r="AD1111" s="17">
        <f t="shared" si="429"/>
        <v>2.5698893145632726</v>
      </c>
      <c r="AE1111" s="17">
        <f t="shared" si="430"/>
        <v>2.8373933605038095</v>
      </c>
      <c r="AF1111" s="16">
        <f t="shared" si="446"/>
        <v>3.0110685436727458E-2</v>
      </c>
      <c r="AG1111" s="16">
        <f t="shared" si="447"/>
        <v>6.2606639496190386E-2</v>
      </c>
    </row>
    <row r="1112" spans="1:33" x14ac:dyDescent="0.25">
      <c r="A1112" s="11" t="s">
        <v>34</v>
      </c>
      <c r="B1112" s="12">
        <v>179838</v>
      </c>
      <c r="C1112" s="11">
        <v>6.2</v>
      </c>
      <c r="D1112" s="27">
        <v>5.8</v>
      </c>
      <c r="E1112" s="27">
        <v>6.6</v>
      </c>
      <c r="F1112" s="11">
        <v>2005</v>
      </c>
      <c r="G1112" s="11" t="s">
        <v>7</v>
      </c>
      <c r="H1112" s="14" t="str">
        <f>VLOOKUP(A1112,'Data Key'!$A$1:$B$500,2,FALSE)</f>
        <v>Maine</v>
      </c>
      <c r="I1112" s="14" t="str">
        <f t="shared" si="431"/>
        <v>ME-Maine</v>
      </c>
      <c r="J1112" s="15">
        <f t="shared" si="432"/>
        <v>1115</v>
      </c>
      <c r="K1112" s="15">
        <f t="shared" si="433"/>
        <v>178723</v>
      </c>
      <c r="L1112" s="16">
        <f t="shared" si="425"/>
        <v>3.6278853303959018E-4</v>
      </c>
      <c r="M1112" s="17">
        <f t="shared" si="434"/>
        <v>5.8372359334246724</v>
      </c>
      <c r="N1112" s="17">
        <f t="shared" si="435"/>
        <v>6.5628129995038522</v>
      </c>
      <c r="O1112" s="16">
        <f t="shared" si="436"/>
        <v>3.7235933424672574E-2</v>
      </c>
      <c r="P1112" s="16">
        <f t="shared" si="437"/>
        <v>3.7187000496147427E-2</v>
      </c>
      <c r="Q1112" s="16">
        <f t="shared" si="448"/>
        <v>1050</v>
      </c>
      <c r="R1112" s="16">
        <f t="shared" si="449"/>
        <v>1181</v>
      </c>
      <c r="S1112" s="17">
        <f t="shared" si="438"/>
        <v>5.8385880625896638</v>
      </c>
      <c r="T1112" s="17">
        <f t="shared" si="439"/>
        <v>6.5670214303984693</v>
      </c>
      <c r="U1112" s="16">
        <f t="shared" si="440"/>
        <v>3.8588062589663963E-2</v>
      </c>
      <c r="V1112" s="16">
        <f t="shared" si="441"/>
        <v>3.2978569601530339E-2</v>
      </c>
      <c r="W1112" s="16">
        <f t="shared" si="426"/>
        <v>6.2105721357734994E-3</v>
      </c>
      <c r="X1112" s="16">
        <f t="shared" si="427"/>
        <v>3.632443547046736E-4</v>
      </c>
      <c r="Y1112" s="17">
        <f t="shared" si="442"/>
        <v>5.8473277810688256</v>
      </c>
      <c r="Z1112" s="17">
        <f t="shared" si="443"/>
        <v>6.5738164904781735</v>
      </c>
      <c r="AA1112" s="16">
        <f t="shared" si="444"/>
        <v>4.7327781068825736E-2</v>
      </c>
      <c r="AB1112" s="16">
        <f t="shared" si="445"/>
        <v>2.6183509521826132E-2</v>
      </c>
      <c r="AC1112" s="16">
        <f t="shared" si="428"/>
        <v>130.51379634823306</v>
      </c>
      <c r="AD1112" s="17">
        <f t="shared" si="429"/>
        <v>5.8504952056841013</v>
      </c>
      <c r="AE1112" s="17">
        <f t="shared" si="430"/>
        <v>6.5762095071477988</v>
      </c>
      <c r="AF1112" s="16">
        <f t="shared" si="446"/>
        <v>5.0495205684101485E-2</v>
      </c>
      <c r="AG1112" s="16">
        <f t="shared" si="447"/>
        <v>2.3790492852200806E-2</v>
      </c>
    </row>
    <row r="1113" spans="1:33" x14ac:dyDescent="0.25">
      <c r="A1113" s="11" t="s">
        <v>13</v>
      </c>
      <c r="B1113" s="12">
        <v>778943</v>
      </c>
      <c r="C1113" s="11">
        <v>5.6</v>
      </c>
      <c r="D1113" s="27">
        <v>5.4</v>
      </c>
      <c r="E1113" s="27">
        <v>5.8</v>
      </c>
      <c r="F1113" s="11">
        <v>2005</v>
      </c>
      <c r="G1113" s="11" t="s">
        <v>7</v>
      </c>
      <c r="H1113" s="14" t="str">
        <f>VLOOKUP(A1113,'Data Key'!$A$1:$B$500,2,FALSE)</f>
        <v>Maryland</v>
      </c>
      <c r="I1113" s="14" t="str">
        <f t="shared" si="431"/>
        <v>MD-Maryland</v>
      </c>
      <c r="J1113" s="15">
        <f t="shared" si="432"/>
        <v>4362</v>
      </c>
      <c r="K1113" s="15">
        <f t="shared" si="433"/>
        <v>774581</v>
      </c>
      <c r="L1113" s="16">
        <f t="shared" si="425"/>
        <v>1.6571652709126096E-4</v>
      </c>
      <c r="M1113" s="17">
        <f t="shared" si="434"/>
        <v>5.4341797425972791</v>
      </c>
      <c r="N1113" s="17">
        <f t="shared" si="435"/>
        <v>5.7656127967798012</v>
      </c>
      <c r="O1113" s="16">
        <f t="shared" si="436"/>
        <v>3.4179742597278739E-2</v>
      </c>
      <c r="P1113" s="16">
        <f t="shared" si="437"/>
        <v>3.4387203220198614E-2</v>
      </c>
      <c r="Q1113" s="16">
        <f t="shared" si="448"/>
        <v>4233</v>
      </c>
      <c r="R1113" s="16">
        <f t="shared" si="449"/>
        <v>4492</v>
      </c>
      <c r="S1113" s="17">
        <f t="shared" si="438"/>
        <v>5.4342872328270486</v>
      </c>
      <c r="T1113" s="17">
        <f t="shared" si="439"/>
        <v>5.7667890975334526</v>
      </c>
      <c r="U1113" s="16">
        <f t="shared" si="440"/>
        <v>3.4287232827048264E-2</v>
      </c>
      <c r="V1113" s="16">
        <f t="shared" si="441"/>
        <v>3.3210902466547232E-2</v>
      </c>
      <c r="W1113" s="16">
        <f t="shared" si="426"/>
        <v>5.6023344561453598E-3</v>
      </c>
      <c r="X1113" s="16">
        <f t="shared" si="427"/>
        <v>1.6576991913864323E-4</v>
      </c>
      <c r="Y1113" s="17">
        <f t="shared" si="442"/>
        <v>5.4365645370067162</v>
      </c>
      <c r="Z1113" s="17">
        <f t="shared" si="443"/>
        <v>5.7681043752840031</v>
      </c>
      <c r="AA1113" s="16">
        <f t="shared" si="444"/>
        <v>3.6564537006715803E-2</v>
      </c>
      <c r="AB1113" s="16">
        <f t="shared" si="445"/>
        <v>3.1895624715996718E-2</v>
      </c>
      <c r="AC1113" s="16">
        <f t="shared" si="428"/>
        <v>258.18132398536835</v>
      </c>
      <c r="AD1113" s="17">
        <f t="shared" si="429"/>
        <v>5.4372517378537504</v>
      </c>
      <c r="AE1113" s="17">
        <f t="shared" si="430"/>
        <v>5.7687009590892373</v>
      </c>
      <c r="AF1113" s="16">
        <f t="shared" si="446"/>
        <v>3.7251737853750022E-2</v>
      </c>
      <c r="AG1113" s="16">
        <f t="shared" si="447"/>
        <v>3.1299040910762521E-2</v>
      </c>
    </row>
    <row r="1114" spans="1:33" x14ac:dyDescent="0.25">
      <c r="A1114" s="11" t="s">
        <v>28</v>
      </c>
      <c r="B1114" s="12">
        <v>879050</v>
      </c>
      <c r="C1114" s="11">
        <v>5.5</v>
      </c>
      <c r="D1114" s="27">
        <v>5.3</v>
      </c>
      <c r="E1114" s="27">
        <v>5.6</v>
      </c>
      <c r="F1114" s="11">
        <v>2005</v>
      </c>
      <c r="G1114" s="11" t="s">
        <v>7</v>
      </c>
      <c r="H1114" s="14" t="str">
        <f>VLOOKUP(A1114,'Data Key'!$A$1:$B$500,2,FALSE)</f>
        <v>Massachusetts</v>
      </c>
      <c r="I1114" s="14" t="str">
        <f t="shared" si="431"/>
        <v>MA-Massachusetts</v>
      </c>
      <c r="J1114" s="15">
        <f t="shared" si="432"/>
        <v>4835</v>
      </c>
      <c r="K1114" s="15">
        <f t="shared" si="433"/>
        <v>874215</v>
      </c>
      <c r="L1114" s="16">
        <f t="shared" si="425"/>
        <v>1.5460911342714192E-4</v>
      </c>
      <c r="M1114" s="17">
        <f t="shared" si="434"/>
        <v>5.3456468447094831</v>
      </c>
      <c r="N1114" s="17">
        <f t="shared" si="435"/>
        <v>5.6548650715637665</v>
      </c>
      <c r="O1114" s="16">
        <f t="shared" si="436"/>
        <v>4.5646844709483325E-2</v>
      </c>
      <c r="P1114" s="16">
        <f t="shared" si="437"/>
        <v>5.4865071563766854E-2</v>
      </c>
      <c r="Q1114" s="16">
        <f t="shared" si="448"/>
        <v>4699</v>
      </c>
      <c r="R1114" s="16">
        <f t="shared" si="449"/>
        <v>4971</v>
      </c>
      <c r="S1114" s="17">
        <f t="shared" si="438"/>
        <v>5.3455434844434331</v>
      </c>
      <c r="T1114" s="17">
        <f t="shared" si="439"/>
        <v>5.6549684318298166</v>
      </c>
      <c r="U1114" s="16">
        <f t="shared" si="440"/>
        <v>4.5543484443433258E-2</v>
      </c>
      <c r="V1114" s="16">
        <f t="shared" si="441"/>
        <v>5.4968431829816922E-2</v>
      </c>
      <c r="W1114" s="16">
        <f t="shared" si="426"/>
        <v>5.5024169183804572E-3</v>
      </c>
      <c r="X1114" s="16">
        <f t="shared" si="427"/>
        <v>1.5465407424579883E-4</v>
      </c>
      <c r="Y1114" s="17">
        <f t="shared" si="442"/>
        <v>5.3477628441346585</v>
      </c>
      <c r="Z1114" s="17">
        <f t="shared" si="443"/>
        <v>5.6570709926262559</v>
      </c>
      <c r="AA1114" s="16">
        <f t="shared" si="444"/>
        <v>4.77628441346587E-2</v>
      </c>
      <c r="AB1114" s="16">
        <f t="shared" si="445"/>
        <v>5.7070992626256256E-2</v>
      </c>
      <c r="AC1114" s="16">
        <f t="shared" si="428"/>
        <v>271.83144961767721</v>
      </c>
      <c r="AD1114" s="17">
        <f t="shared" si="429"/>
        <v>5.348369784493741</v>
      </c>
      <c r="AE1114" s="17">
        <f t="shared" si="430"/>
        <v>5.6576016390142376</v>
      </c>
      <c r="AF1114" s="16">
        <f t="shared" si="446"/>
        <v>4.8369784493741186E-2</v>
      </c>
      <c r="AG1114" s="16">
        <f t="shared" si="447"/>
        <v>5.7601639014237982E-2</v>
      </c>
    </row>
    <row r="1115" spans="1:33" x14ac:dyDescent="0.25">
      <c r="A1115" s="11" t="s">
        <v>49</v>
      </c>
      <c r="B1115" s="12">
        <v>1547451</v>
      </c>
      <c r="C1115" s="11">
        <v>5.0999999999999996</v>
      </c>
      <c r="D1115" s="27">
        <v>5</v>
      </c>
      <c r="E1115" s="27">
        <v>5.2</v>
      </c>
      <c r="F1115" s="11">
        <v>2005</v>
      </c>
      <c r="G1115" s="11" t="s">
        <v>7</v>
      </c>
      <c r="H1115" s="14" t="str">
        <f>VLOOKUP(A1115,'Data Key'!$A$1:$B$500,2,FALSE)</f>
        <v>Michigan</v>
      </c>
      <c r="I1115" s="14" t="str">
        <f t="shared" si="431"/>
        <v>MI-Michigan</v>
      </c>
      <c r="J1115" s="15">
        <f t="shared" si="432"/>
        <v>7892</v>
      </c>
      <c r="K1115" s="15">
        <f t="shared" si="433"/>
        <v>1539559</v>
      </c>
      <c r="L1115" s="16">
        <f t="shared" si="425"/>
        <v>1.1223141507433675E-4</v>
      </c>
      <c r="M1115" s="17">
        <f t="shared" si="434"/>
        <v>4.9877685203032618</v>
      </c>
      <c r="N1115" s="17">
        <f t="shared" si="435"/>
        <v>5.2122313504519351</v>
      </c>
      <c r="O1115" s="16">
        <f t="shared" si="436"/>
        <v>1.2231479696738212E-2</v>
      </c>
      <c r="P1115" s="16">
        <f t="shared" si="437"/>
        <v>1.2231350451934908E-2</v>
      </c>
      <c r="Q1115" s="16">
        <f t="shared" si="448"/>
        <v>7719</v>
      </c>
      <c r="R1115" s="16">
        <f t="shared" si="449"/>
        <v>8066</v>
      </c>
      <c r="S1115" s="17">
        <f t="shared" si="438"/>
        <v>4.9882031805853631</v>
      </c>
      <c r="T1115" s="17">
        <f t="shared" si="439"/>
        <v>5.2124429141859743</v>
      </c>
      <c r="U1115" s="16">
        <f t="shared" si="440"/>
        <v>1.179681941463695E-2</v>
      </c>
      <c r="V1115" s="16">
        <f t="shared" si="441"/>
        <v>1.2442914185974097E-2</v>
      </c>
      <c r="W1115" s="16">
        <f t="shared" si="426"/>
        <v>5.1012284933423776E-3</v>
      </c>
      <c r="X1115" s="16">
        <f t="shared" si="427"/>
        <v>1.1225144682303171E-4</v>
      </c>
      <c r="Y1115" s="17">
        <f t="shared" si="442"/>
        <v>4.9889770465193459</v>
      </c>
      <c r="Z1115" s="17">
        <f t="shared" si="443"/>
        <v>5.2134799401654091</v>
      </c>
      <c r="AA1115" s="16">
        <f t="shared" si="444"/>
        <v>1.1022953480654074E-2</v>
      </c>
      <c r="AB1115" s="16">
        <f t="shared" si="445"/>
        <v>1.3479940165408877E-2</v>
      </c>
      <c r="AC1115" s="16">
        <f t="shared" si="428"/>
        <v>347.35552641861244</v>
      </c>
      <c r="AD1115" s="17">
        <f t="shared" si="429"/>
        <v>4.9893171415086472</v>
      </c>
      <c r="AE1115" s="17">
        <f t="shared" si="430"/>
        <v>5.2137860675880363</v>
      </c>
      <c r="AF1115" s="16">
        <f t="shared" si="446"/>
        <v>1.0682858491352754E-2</v>
      </c>
      <c r="AG1115" s="16">
        <f t="shared" si="447"/>
        <v>1.3786067588036133E-2</v>
      </c>
    </row>
    <row r="1116" spans="1:33" x14ac:dyDescent="0.25">
      <c r="A1116" s="11" t="s">
        <v>26</v>
      </c>
      <c r="B1116" s="12">
        <v>767680</v>
      </c>
      <c r="C1116" s="11">
        <v>9.1</v>
      </c>
      <c r="D1116" s="27">
        <v>8.9</v>
      </c>
      <c r="E1116" s="27">
        <v>9.3000000000000007</v>
      </c>
      <c r="F1116" s="11">
        <v>2005</v>
      </c>
      <c r="G1116" s="11" t="s">
        <v>7</v>
      </c>
      <c r="H1116" s="14" t="str">
        <f>VLOOKUP(A1116,'Data Key'!$A$1:$B$500,2,FALSE)</f>
        <v>Minnesota</v>
      </c>
      <c r="I1116" s="14" t="str">
        <f t="shared" si="431"/>
        <v>MN-Minnesota</v>
      </c>
      <c r="J1116" s="15">
        <f t="shared" si="432"/>
        <v>6986</v>
      </c>
      <c r="K1116" s="15">
        <f t="shared" si="433"/>
        <v>760694</v>
      </c>
      <c r="L1116" s="16">
        <f t="shared" si="425"/>
        <v>2.1242079878229498E-4</v>
      </c>
      <c r="M1116" s="17">
        <f t="shared" si="434"/>
        <v>8.8877250953402562</v>
      </c>
      <c r="N1116" s="17">
        <f t="shared" si="435"/>
        <v>9.3125666929048467</v>
      </c>
      <c r="O1116" s="16">
        <f t="shared" si="436"/>
        <v>1.2274904659744124E-2</v>
      </c>
      <c r="P1116" s="16">
        <f t="shared" si="437"/>
        <v>1.2566692904846022E-2</v>
      </c>
      <c r="Q1116" s="16">
        <f t="shared" si="448"/>
        <v>6823</v>
      </c>
      <c r="R1116" s="16">
        <f t="shared" si="449"/>
        <v>7149</v>
      </c>
      <c r="S1116" s="17">
        <f t="shared" si="438"/>
        <v>8.8878178407669868</v>
      </c>
      <c r="T1116" s="17">
        <f t="shared" si="439"/>
        <v>9.3124739474781162</v>
      </c>
      <c r="U1116" s="16">
        <f t="shared" si="440"/>
        <v>1.2182159233013579E-2</v>
      </c>
      <c r="V1116" s="16">
        <f t="shared" si="441"/>
        <v>1.2473947478115477E-2</v>
      </c>
      <c r="W1116" s="16">
        <f t="shared" si="426"/>
        <v>9.1026023370913769E-3</v>
      </c>
      <c r="X1116" s="16">
        <f t="shared" si="427"/>
        <v>2.1246287254309267E-4</v>
      </c>
      <c r="Y1116" s="17">
        <f t="shared" si="442"/>
        <v>8.8901394645482839</v>
      </c>
      <c r="Z1116" s="17">
        <f t="shared" si="443"/>
        <v>9.3150652096344704</v>
      </c>
      <c r="AA1116" s="16">
        <f t="shared" si="444"/>
        <v>9.8605354517165011E-3</v>
      </c>
      <c r="AB1116" s="16">
        <f t="shared" si="445"/>
        <v>1.5065209634469667E-2</v>
      </c>
      <c r="AC1116" s="16">
        <f t="shared" si="428"/>
        <v>326.15345657962439</v>
      </c>
      <c r="AD1116" s="17">
        <f t="shared" si="429"/>
        <v>8.8908267082324048</v>
      </c>
      <c r="AE1116" s="17">
        <f t="shared" si="430"/>
        <v>9.3156805855262643</v>
      </c>
      <c r="AF1116" s="16">
        <f t="shared" si="446"/>
        <v>9.173291767595515E-3</v>
      </c>
      <c r="AG1116" s="16">
        <f t="shared" si="447"/>
        <v>1.5680585526263613E-2</v>
      </c>
    </row>
    <row r="1117" spans="1:33" x14ac:dyDescent="0.25">
      <c r="A1117" s="11" t="s">
        <v>59</v>
      </c>
      <c r="B1117" s="12">
        <v>440341</v>
      </c>
      <c r="C1117" s="11">
        <v>1.6</v>
      </c>
      <c r="D1117" s="27">
        <v>1.5</v>
      </c>
      <c r="E1117" s="27">
        <v>1.7</v>
      </c>
      <c r="F1117" s="11">
        <v>2005</v>
      </c>
      <c r="G1117" s="11" t="s">
        <v>7</v>
      </c>
      <c r="H1117" s="14" t="str">
        <f>VLOOKUP(A1117,'Data Key'!$A$1:$B$500,2,FALSE)</f>
        <v>Mississippi</v>
      </c>
      <c r="I1117" s="14" t="str">
        <f t="shared" si="431"/>
        <v>MS-Mississippi</v>
      </c>
      <c r="J1117" s="15">
        <f t="shared" si="432"/>
        <v>705</v>
      </c>
      <c r="K1117" s="15">
        <f t="shared" si="433"/>
        <v>439636</v>
      </c>
      <c r="L1117" s="16">
        <f t="shared" si="425"/>
        <v>1.1808795096553246E-4</v>
      </c>
      <c r="M1117" s="17">
        <f t="shared" si="434"/>
        <v>1.4829439765633599</v>
      </c>
      <c r="N1117" s="17">
        <f t="shared" si="435"/>
        <v>1.7191198784944248</v>
      </c>
      <c r="O1117" s="16">
        <f t="shared" si="436"/>
        <v>1.7056023436640144E-2</v>
      </c>
      <c r="P1117" s="16">
        <f t="shared" si="437"/>
        <v>1.9119878494424869E-2</v>
      </c>
      <c r="Q1117" s="16">
        <f t="shared" si="448"/>
        <v>653</v>
      </c>
      <c r="R1117" s="16">
        <f t="shared" si="449"/>
        <v>757</v>
      </c>
      <c r="S1117" s="17">
        <f t="shared" si="438"/>
        <v>1.4829416293281799</v>
      </c>
      <c r="T1117" s="17">
        <f t="shared" si="439"/>
        <v>1.719122225729605</v>
      </c>
      <c r="U1117" s="16">
        <f t="shared" si="440"/>
        <v>1.7058370671820144E-2</v>
      </c>
      <c r="V1117" s="16">
        <f t="shared" si="441"/>
        <v>1.9122225729605091E-2</v>
      </c>
      <c r="W1117" s="16">
        <f t="shared" si="426"/>
        <v>1.605379836103872E-3</v>
      </c>
      <c r="X1117" s="16">
        <f t="shared" si="427"/>
        <v>1.1832732121013555E-4</v>
      </c>
      <c r="Y1117" s="17">
        <f t="shared" si="442"/>
        <v>1.4870525148937364</v>
      </c>
      <c r="Z1117" s="17">
        <f t="shared" si="443"/>
        <v>1.7237071573140077</v>
      </c>
      <c r="AA1117" s="16">
        <f t="shared" si="444"/>
        <v>1.2947485106263645E-2</v>
      </c>
      <c r="AB1117" s="16">
        <f t="shared" si="445"/>
        <v>2.3707157314007743E-2</v>
      </c>
      <c r="AC1117" s="16">
        <f t="shared" si="428"/>
        <v>104.03205522373941</v>
      </c>
      <c r="AD1117" s="17">
        <f t="shared" si="429"/>
        <v>1.4883896439599105</v>
      </c>
      <c r="AE1117" s="17">
        <f t="shared" si="430"/>
        <v>1.7246409757095706</v>
      </c>
      <c r="AF1117" s="16">
        <f t="shared" si="446"/>
        <v>1.1610356040089531E-2</v>
      </c>
      <c r="AG1117" s="16">
        <f t="shared" si="447"/>
        <v>2.4640975709570689E-2</v>
      </c>
    </row>
    <row r="1118" spans="1:33" x14ac:dyDescent="0.25">
      <c r="A1118" s="11" t="s">
        <v>20</v>
      </c>
      <c r="B1118" s="12">
        <v>831636</v>
      </c>
      <c r="C1118" s="11">
        <v>4.2</v>
      </c>
      <c r="D1118" s="27">
        <v>4.0999999999999996</v>
      </c>
      <c r="E1118" s="27">
        <v>4.4000000000000004</v>
      </c>
      <c r="F1118" s="11">
        <v>2005</v>
      </c>
      <c r="G1118" s="11" t="s">
        <v>7</v>
      </c>
      <c r="H1118" s="14" t="str">
        <f>VLOOKUP(A1118,'Data Key'!$A$1:$B$500,2,FALSE)</f>
        <v>Missouri</v>
      </c>
      <c r="I1118" s="14" t="str">
        <f t="shared" si="431"/>
        <v>MO-Missouri</v>
      </c>
      <c r="J1118" s="15">
        <f t="shared" si="432"/>
        <v>3493</v>
      </c>
      <c r="K1118" s="15">
        <f t="shared" si="433"/>
        <v>828143</v>
      </c>
      <c r="L1118" s="16">
        <f t="shared" si="425"/>
        <v>1.3899530477776546E-4</v>
      </c>
      <c r="M1118" s="17">
        <f t="shared" si="434"/>
        <v>4.0611595706725518</v>
      </c>
      <c r="N1118" s="17">
        <f t="shared" si="435"/>
        <v>4.3391501802280832</v>
      </c>
      <c r="O1118" s="16">
        <f t="shared" si="436"/>
        <v>3.8840429327447801E-2</v>
      </c>
      <c r="P1118" s="16">
        <f t="shared" si="437"/>
        <v>6.0849819771917169E-2</v>
      </c>
      <c r="Q1118" s="16">
        <f t="shared" si="448"/>
        <v>3378</v>
      </c>
      <c r="R1118" s="16">
        <f t="shared" si="449"/>
        <v>3609</v>
      </c>
      <c r="S1118" s="17">
        <f t="shared" si="438"/>
        <v>4.061873223381383</v>
      </c>
      <c r="T1118" s="17">
        <f t="shared" si="439"/>
        <v>4.3396389766676764</v>
      </c>
      <c r="U1118" s="16">
        <f t="shared" si="440"/>
        <v>3.8126776618616631E-2</v>
      </c>
      <c r="V1118" s="16">
        <f t="shared" si="441"/>
        <v>6.036102333232396E-2</v>
      </c>
      <c r="W1118" s="16">
        <f t="shared" si="426"/>
        <v>4.2024450431327742E-3</v>
      </c>
      <c r="X1118" s="16">
        <f t="shared" si="427"/>
        <v>1.3905157331471491E-4</v>
      </c>
      <c r="Y1118" s="17">
        <f t="shared" si="442"/>
        <v>4.0633934698180596</v>
      </c>
      <c r="Z1118" s="17">
        <f t="shared" si="443"/>
        <v>4.3414966164474889</v>
      </c>
      <c r="AA1118" s="16">
        <f t="shared" si="444"/>
        <v>3.6606530181940045E-2</v>
      </c>
      <c r="AB1118" s="16">
        <f t="shared" si="445"/>
        <v>5.8503383552511501E-2</v>
      </c>
      <c r="AC1118" s="16">
        <f t="shared" si="428"/>
        <v>231.20243668596692</v>
      </c>
      <c r="AD1118" s="17">
        <f t="shared" si="429"/>
        <v>4.0640423204576814</v>
      </c>
      <c r="AE1118" s="17">
        <f t="shared" si="430"/>
        <v>4.3420502094020152</v>
      </c>
      <c r="AF1118" s="16">
        <f t="shared" si="446"/>
        <v>3.5957679542318211E-2</v>
      </c>
      <c r="AG1118" s="16">
        <f t="shared" si="447"/>
        <v>5.7949790597985107E-2</v>
      </c>
    </row>
    <row r="1119" spans="1:33" x14ac:dyDescent="0.25">
      <c r="A1119" s="11" t="s">
        <v>50</v>
      </c>
      <c r="B1119" s="12">
        <v>134039</v>
      </c>
      <c r="C1119" s="11">
        <v>2.1</v>
      </c>
      <c r="D1119" s="27">
        <v>1.9</v>
      </c>
      <c r="E1119" s="27">
        <v>2.4</v>
      </c>
      <c r="F1119" s="11">
        <v>2005</v>
      </c>
      <c r="G1119" s="11" t="s">
        <v>7</v>
      </c>
      <c r="H1119" s="14" t="str">
        <f>VLOOKUP(A1119,'Data Key'!$A$1:$B$500,2,FALSE)</f>
        <v>Montana</v>
      </c>
      <c r="I1119" s="14" t="str">
        <f t="shared" si="431"/>
        <v>MT-Montana</v>
      </c>
      <c r="J1119" s="15">
        <f t="shared" si="432"/>
        <v>281</v>
      </c>
      <c r="K1119" s="15">
        <f t="shared" si="433"/>
        <v>133758</v>
      </c>
      <c r="L1119" s="16">
        <f t="shared" si="425"/>
        <v>2.4485803814187684E-4</v>
      </c>
      <c r="M1119" s="17">
        <f t="shared" si="434"/>
        <v>1.8515467395720719</v>
      </c>
      <c r="N1119" s="17">
        <f t="shared" si="435"/>
        <v>2.341262815855826</v>
      </c>
      <c r="O1119" s="16">
        <f t="shared" si="436"/>
        <v>4.8453260427927969E-2</v>
      </c>
      <c r="P1119" s="16">
        <f t="shared" si="437"/>
        <v>5.8737184144173948E-2</v>
      </c>
      <c r="Q1119" s="16">
        <f t="shared" si="448"/>
        <v>249</v>
      </c>
      <c r="R1119" s="16">
        <f t="shared" si="449"/>
        <v>315</v>
      </c>
      <c r="S1119" s="17">
        <f t="shared" si="438"/>
        <v>1.8576682905721469</v>
      </c>
      <c r="T1119" s="17">
        <f t="shared" si="439"/>
        <v>2.3500622953021137</v>
      </c>
      <c r="U1119" s="16">
        <f t="shared" si="440"/>
        <v>4.2331709427853026E-2</v>
      </c>
      <c r="V1119" s="16">
        <f t="shared" si="441"/>
        <v>4.9937704697886165E-2</v>
      </c>
      <c r="W1119" s="16">
        <f t="shared" si="426"/>
        <v>2.110673918362609E-3</v>
      </c>
      <c r="X1119" s="16">
        <f t="shared" si="427"/>
        <v>2.4609865548627733E-4</v>
      </c>
      <c r="Y1119" s="17">
        <f t="shared" si="442"/>
        <v>1.8645752628763317</v>
      </c>
      <c r="Z1119" s="17">
        <f t="shared" si="443"/>
        <v>2.3567725738488865</v>
      </c>
      <c r="AA1119" s="16">
        <f t="shared" si="444"/>
        <v>3.5424737123668226E-2</v>
      </c>
      <c r="AB1119" s="16">
        <f t="shared" si="445"/>
        <v>4.3227426151113413E-2</v>
      </c>
      <c r="AC1119" s="16">
        <f t="shared" si="428"/>
        <v>65.695159114584143</v>
      </c>
      <c r="AD1119" s="17">
        <f t="shared" si="429"/>
        <v>1.869351224772668</v>
      </c>
      <c r="AE1119" s="17">
        <f t="shared" si="430"/>
        <v>2.3594569133689993</v>
      </c>
      <c r="AF1119" s="16">
        <f t="shared" si="446"/>
        <v>3.0648775227331893E-2</v>
      </c>
      <c r="AG1119" s="16">
        <f t="shared" si="447"/>
        <v>4.0543086631000591E-2</v>
      </c>
    </row>
    <row r="1120" spans="1:33" x14ac:dyDescent="0.25">
      <c r="A1120" s="11" t="s">
        <v>51</v>
      </c>
      <c r="B1120" s="12">
        <v>258295</v>
      </c>
      <c r="C1120" s="11">
        <v>3.1</v>
      </c>
      <c r="D1120" s="27">
        <v>2.9</v>
      </c>
      <c r="E1120" s="27">
        <v>3.3</v>
      </c>
      <c r="F1120" s="11">
        <v>2005</v>
      </c>
      <c r="G1120" s="11" t="s">
        <v>7</v>
      </c>
      <c r="H1120" s="14" t="str">
        <f>VLOOKUP(A1120,'Data Key'!$A$1:$B$500,2,FALSE)</f>
        <v>Nebraska</v>
      </c>
      <c r="I1120" s="14" t="str">
        <f t="shared" si="431"/>
        <v>NE-Nebraska</v>
      </c>
      <c r="J1120" s="15">
        <f t="shared" si="432"/>
        <v>801</v>
      </c>
      <c r="K1120" s="15">
        <f t="shared" si="433"/>
        <v>257494</v>
      </c>
      <c r="L1120" s="16">
        <f t="shared" si="425"/>
        <v>2.1442425359698153E-4</v>
      </c>
      <c r="M1120" s="17">
        <f t="shared" si="434"/>
        <v>2.8866810717093543</v>
      </c>
      <c r="N1120" s="17">
        <f t="shared" si="435"/>
        <v>3.3155295789033175</v>
      </c>
      <c r="O1120" s="16">
        <f t="shared" si="436"/>
        <v>1.3318928290645626E-2</v>
      </c>
      <c r="P1120" s="16">
        <f t="shared" si="437"/>
        <v>1.5529578903317631E-2</v>
      </c>
      <c r="Q1120" s="16">
        <f t="shared" si="448"/>
        <v>746</v>
      </c>
      <c r="R1120" s="16">
        <f t="shared" si="449"/>
        <v>857</v>
      </c>
      <c r="S1120" s="17">
        <f t="shared" si="438"/>
        <v>2.8881705027197584</v>
      </c>
      <c r="T1120" s="17">
        <f t="shared" si="439"/>
        <v>3.3179116901217598</v>
      </c>
      <c r="U1120" s="16">
        <f t="shared" si="440"/>
        <v>1.1829497280241519E-2</v>
      </c>
      <c r="V1120" s="16">
        <f t="shared" si="441"/>
        <v>1.7911690121759971E-2</v>
      </c>
      <c r="W1120" s="16">
        <f t="shared" si="426"/>
        <v>3.1084952796366023E-3</v>
      </c>
      <c r="X1120" s="16">
        <f t="shared" si="427"/>
        <v>2.1480434953924553E-4</v>
      </c>
      <c r="Y1120" s="17">
        <f t="shared" si="442"/>
        <v>2.8936909300973568</v>
      </c>
      <c r="Z1120" s="17">
        <f t="shared" si="443"/>
        <v>3.3232996291758479</v>
      </c>
      <c r="AA1120" s="16">
        <f t="shared" si="444"/>
        <v>6.3090699026431274E-3</v>
      </c>
      <c r="AB1120" s="16">
        <f t="shared" si="445"/>
        <v>2.3299629175848047E-2</v>
      </c>
      <c r="AC1120" s="16">
        <f t="shared" si="428"/>
        <v>110.80156621619903</v>
      </c>
      <c r="AD1120" s="17">
        <f t="shared" si="429"/>
        <v>2.8959477405224856</v>
      </c>
      <c r="AE1120" s="17">
        <f t="shared" si="430"/>
        <v>3.3249143034014121</v>
      </c>
      <c r="AF1120" s="16">
        <f t="shared" si="446"/>
        <v>4.0522594775143084E-3</v>
      </c>
      <c r="AG1120" s="16">
        <f t="shared" si="447"/>
        <v>2.4914303401412319E-2</v>
      </c>
    </row>
    <row r="1121" spans="1:33" x14ac:dyDescent="0.25">
      <c r="A1121" s="11" t="s">
        <v>29</v>
      </c>
      <c r="B1121" s="12">
        <v>378596</v>
      </c>
      <c r="C1121" s="11">
        <v>3.5</v>
      </c>
      <c r="D1121" s="27">
        <v>3.3</v>
      </c>
      <c r="E1121" s="27">
        <v>3.7</v>
      </c>
      <c r="F1121" s="11">
        <v>2005</v>
      </c>
      <c r="G1121" s="11" t="s">
        <v>7</v>
      </c>
      <c r="H1121" s="14" t="str">
        <f>VLOOKUP(A1121,'Data Key'!$A$1:$B$500,2,FALSE)</f>
        <v>Nevada</v>
      </c>
      <c r="I1121" s="14" t="str">
        <f t="shared" si="431"/>
        <v>NV-Nevada</v>
      </c>
      <c r="J1121" s="15">
        <f t="shared" si="432"/>
        <v>1325</v>
      </c>
      <c r="K1121" s="15">
        <f t="shared" si="433"/>
        <v>377271</v>
      </c>
      <c r="L1121" s="16">
        <f t="shared" si="425"/>
        <v>1.8811295687900327E-4</v>
      </c>
      <c r="M1121" s="17">
        <f t="shared" si="434"/>
        <v>3.3116598880533257</v>
      </c>
      <c r="N1121" s="17">
        <f t="shared" si="435"/>
        <v>3.6878858018113321</v>
      </c>
      <c r="O1121" s="16">
        <f t="shared" si="436"/>
        <v>1.1659888053325851E-2</v>
      </c>
      <c r="P1121" s="16">
        <f t="shared" si="437"/>
        <v>1.2114198188668102E-2</v>
      </c>
      <c r="Q1121" s="16">
        <f t="shared" si="448"/>
        <v>1254</v>
      </c>
      <c r="R1121" s="16">
        <f t="shared" si="449"/>
        <v>1397</v>
      </c>
      <c r="S1121" s="17">
        <f t="shared" si="438"/>
        <v>3.3122378472038796</v>
      </c>
      <c r="T1121" s="17">
        <f t="shared" si="439"/>
        <v>3.6899491806569538</v>
      </c>
      <c r="U1121" s="16">
        <f t="shared" si="440"/>
        <v>1.223784720387977E-2</v>
      </c>
      <c r="V1121" s="16">
        <f t="shared" si="441"/>
        <v>1.0050819343046413E-2</v>
      </c>
      <c r="W1121" s="16">
        <f t="shared" si="426"/>
        <v>3.5048105786242723E-3</v>
      </c>
      <c r="X1121" s="16">
        <f t="shared" si="427"/>
        <v>1.8831426129466058E-4</v>
      </c>
      <c r="Y1121" s="17">
        <f t="shared" si="442"/>
        <v>3.3164963173296118</v>
      </c>
      <c r="Z1121" s="17">
        <f t="shared" si="443"/>
        <v>3.6931248399189327</v>
      </c>
      <c r="AA1121" s="16">
        <f t="shared" si="444"/>
        <v>1.6496317329611987E-2</v>
      </c>
      <c r="AB1121" s="16">
        <f t="shared" si="445"/>
        <v>6.8751600810674773E-3</v>
      </c>
      <c r="AC1121" s="16">
        <f t="shared" si="428"/>
        <v>142.46264411552733</v>
      </c>
      <c r="AD1121" s="17">
        <f t="shared" si="429"/>
        <v>3.3179871457743753</v>
      </c>
      <c r="AE1121" s="17">
        <f t="shared" si="430"/>
        <v>3.6942753226700402</v>
      </c>
      <c r="AF1121" s="16">
        <f t="shared" si="446"/>
        <v>1.7987145774375435E-2</v>
      </c>
      <c r="AG1121" s="16">
        <f t="shared" si="447"/>
        <v>5.7246773299599596E-3</v>
      </c>
    </row>
    <row r="1122" spans="1:33" x14ac:dyDescent="0.25">
      <c r="A1122" s="11" t="s">
        <v>35</v>
      </c>
      <c r="B1122" s="12">
        <v>192270</v>
      </c>
      <c r="C1122" s="11">
        <v>3.9</v>
      </c>
      <c r="D1122" s="27">
        <v>3.6</v>
      </c>
      <c r="E1122" s="27">
        <v>4.2</v>
      </c>
      <c r="F1122" s="11">
        <v>2005</v>
      </c>
      <c r="G1122" s="11" t="s">
        <v>7</v>
      </c>
      <c r="H1122" s="14" t="str">
        <f>VLOOKUP(A1122,'Data Key'!$A$1:$B$500,2,FALSE)</f>
        <v>New Hampshire</v>
      </c>
      <c r="I1122" s="14" t="str">
        <f t="shared" si="431"/>
        <v>NH-New Hampshire</v>
      </c>
      <c r="J1122" s="15">
        <f t="shared" si="432"/>
        <v>750</v>
      </c>
      <c r="K1122" s="15">
        <f t="shared" si="433"/>
        <v>191520</v>
      </c>
      <c r="L1122" s="16">
        <f t="shared" si="425"/>
        <v>2.7862398525201591E-4</v>
      </c>
      <c r="M1122" s="17">
        <f t="shared" si="434"/>
        <v>3.6221405645997553</v>
      </c>
      <c r="N1122" s="17">
        <f t="shared" si="435"/>
        <v>4.1793885351037865</v>
      </c>
      <c r="O1122" s="16">
        <f t="shared" si="436"/>
        <v>2.2140564599755219E-2</v>
      </c>
      <c r="P1122" s="16">
        <f t="shared" si="437"/>
        <v>2.0611464896213683E-2</v>
      </c>
      <c r="Q1122" s="16">
        <f t="shared" si="448"/>
        <v>697</v>
      </c>
      <c r="R1122" s="16">
        <f t="shared" si="449"/>
        <v>804</v>
      </c>
      <c r="S1122" s="17">
        <f t="shared" si="438"/>
        <v>3.6251105216622457</v>
      </c>
      <c r="T1122" s="17">
        <f t="shared" si="439"/>
        <v>4.1816195974410988</v>
      </c>
      <c r="U1122" s="16">
        <f t="shared" si="440"/>
        <v>2.5110521662245588E-2</v>
      </c>
      <c r="V1122" s="16">
        <f t="shared" si="441"/>
        <v>1.8380402558901388E-2</v>
      </c>
      <c r="W1122" s="16">
        <f t="shared" si="426"/>
        <v>3.9106761674150359E-3</v>
      </c>
      <c r="X1122" s="16">
        <f t="shared" si="427"/>
        <v>2.7914958132415105E-4</v>
      </c>
      <c r="Y1122" s="17">
        <f t="shared" si="442"/>
        <v>3.6315265860908847</v>
      </c>
      <c r="Z1122" s="17">
        <f t="shared" si="443"/>
        <v>4.189825748739187</v>
      </c>
      <c r="AA1122" s="16">
        <f t="shared" si="444"/>
        <v>3.1526586090884656E-2</v>
      </c>
      <c r="AB1122" s="16">
        <f t="shared" si="445"/>
        <v>1.0174251260813172E-2</v>
      </c>
      <c r="AC1122" s="16">
        <f t="shared" si="428"/>
        <v>107.17535346186492</v>
      </c>
      <c r="AD1122" s="17">
        <f t="shared" si="429"/>
        <v>3.6345716472777898</v>
      </c>
      <c r="AE1122" s="17">
        <f t="shared" si="430"/>
        <v>4.1919816030403823</v>
      </c>
      <c r="AF1122" s="16">
        <f t="shared" si="446"/>
        <v>3.4571647277789719E-2</v>
      </c>
      <c r="AG1122" s="16">
        <f t="shared" si="447"/>
        <v>8.0183969596179239E-3</v>
      </c>
    </row>
    <row r="1123" spans="1:33" x14ac:dyDescent="0.25">
      <c r="A1123" s="11" t="s">
        <v>14</v>
      </c>
      <c r="B1123" s="12">
        <v>1214239</v>
      </c>
      <c r="C1123" s="11">
        <v>5.2</v>
      </c>
      <c r="D1123" s="27">
        <v>5.0999999999999996</v>
      </c>
      <c r="E1123" s="27">
        <v>5.3</v>
      </c>
      <c r="F1123" s="11">
        <v>2005</v>
      </c>
      <c r="G1123" s="11" t="s">
        <v>7</v>
      </c>
      <c r="H1123" s="14" t="str">
        <f>VLOOKUP(A1123,'Data Key'!$A$1:$B$500,2,FALSE)</f>
        <v>New Jersey</v>
      </c>
      <c r="I1123" s="14" t="str">
        <f t="shared" si="431"/>
        <v>NJ-New Jersey</v>
      </c>
      <c r="J1123" s="15">
        <f t="shared" si="432"/>
        <v>6314</v>
      </c>
      <c r="K1123" s="15">
        <f t="shared" si="433"/>
        <v>1207925</v>
      </c>
      <c r="L1123" s="16">
        <f t="shared" si="425"/>
        <v>1.2792755453218884E-4</v>
      </c>
      <c r="M1123" s="17">
        <f t="shared" si="434"/>
        <v>5.0720371970529605</v>
      </c>
      <c r="N1123" s="17">
        <f t="shared" si="435"/>
        <v>5.3278923061173389</v>
      </c>
      <c r="O1123" s="16">
        <f t="shared" si="436"/>
        <v>2.7962802947039123E-2</v>
      </c>
      <c r="P1123" s="16">
        <f t="shared" si="437"/>
        <v>2.7892306117339061E-2</v>
      </c>
      <c r="Q1123" s="16">
        <f t="shared" si="448"/>
        <v>6159</v>
      </c>
      <c r="R1123" s="16">
        <f t="shared" si="449"/>
        <v>6470</v>
      </c>
      <c r="S1123" s="17">
        <f t="shared" si="438"/>
        <v>5.0723127819152571</v>
      </c>
      <c r="T1123" s="17">
        <f t="shared" si="439"/>
        <v>5.3284402823496855</v>
      </c>
      <c r="U1123" s="16">
        <f t="shared" si="440"/>
        <v>2.7687218084742504E-2</v>
      </c>
      <c r="V1123" s="16">
        <f t="shared" si="441"/>
        <v>2.8440282349685653E-2</v>
      </c>
      <c r="W1123" s="16">
        <f t="shared" si="426"/>
        <v>5.2015301336446407E-3</v>
      </c>
      <c r="X1123" s="16">
        <f t="shared" si="427"/>
        <v>1.2795608103352695E-4</v>
      </c>
      <c r="Y1123" s="17">
        <f t="shared" si="442"/>
        <v>5.0735740526111135</v>
      </c>
      <c r="Z1123" s="17">
        <f t="shared" si="443"/>
        <v>5.3294862146781679</v>
      </c>
      <c r="AA1123" s="16">
        <f t="shared" si="444"/>
        <v>2.6425947388886151E-2</v>
      </c>
      <c r="AB1123" s="16">
        <f t="shared" si="445"/>
        <v>2.9486214678168032E-2</v>
      </c>
      <c r="AC1123" s="16">
        <f t="shared" si="428"/>
        <v>310.68076507154967</v>
      </c>
      <c r="AD1123" s="17">
        <f t="shared" si="429"/>
        <v>5.074010022140631</v>
      </c>
      <c r="AE1123" s="17">
        <f t="shared" si="430"/>
        <v>5.329873803637823</v>
      </c>
      <c r="AF1123" s="16">
        <f t="shared" si="446"/>
        <v>2.5989977859368629E-2</v>
      </c>
      <c r="AG1123" s="16">
        <f t="shared" si="447"/>
        <v>2.9873803637823215E-2</v>
      </c>
    </row>
    <row r="1124" spans="1:33" x14ac:dyDescent="0.25">
      <c r="A1124" s="11" t="s">
        <v>60</v>
      </c>
      <c r="B1124" s="12">
        <v>295548</v>
      </c>
      <c r="C1124" s="11">
        <v>1.5</v>
      </c>
      <c r="D1124" s="27">
        <v>1.4</v>
      </c>
      <c r="E1124" s="27">
        <v>1.6</v>
      </c>
      <c r="F1124" s="11">
        <v>2005</v>
      </c>
      <c r="G1124" s="11" t="s">
        <v>7</v>
      </c>
      <c r="H1124" s="14" t="str">
        <f>VLOOKUP(A1124,'Data Key'!$A$1:$B$500,2,FALSE)</f>
        <v>New Mexico</v>
      </c>
      <c r="I1124" s="14" t="str">
        <f t="shared" si="431"/>
        <v>NM-New Mexico</v>
      </c>
      <c r="J1124" s="15">
        <f t="shared" si="432"/>
        <v>443</v>
      </c>
      <c r="K1124" s="15">
        <f t="shared" si="433"/>
        <v>295105</v>
      </c>
      <c r="L1124" s="16">
        <f t="shared" si="425"/>
        <v>1.3947494566260747E-4</v>
      </c>
      <c r="M1124" s="17">
        <f t="shared" si="434"/>
        <v>1.3594355528012632</v>
      </c>
      <c r="N1124" s="17">
        <f t="shared" si="435"/>
        <v>1.6383854441264778</v>
      </c>
      <c r="O1124" s="16">
        <f t="shared" si="436"/>
        <v>4.0564447198736753E-2</v>
      </c>
      <c r="P1124" s="16">
        <f t="shared" si="437"/>
        <v>3.8385444126477708E-2</v>
      </c>
      <c r="Q1124" s="16">
        <f t="shared" si="448"/>
        <v>403</v>
      </c>
      <c r="R1124" s="16">
        <f t="shared" si="449"/>
        <v>485</v>
      </c>
      <c r="S1124" s="17">
        <f t="shared" si="438"/>
        <v>1.3635686927334985</v>
      </c>
      <c r="T1124" s="17">
        <f t="shared" si="439"/>
        <v>1.6410193944807612</v>
      </c>
      <c r="U1124" s="16">
        <f t="shared" si="440"/>
        <v>3.6431307266501456E-2</v>
      </c>
      <c r="V1124" s="16">
        <f t="shared" si="441"/>
        <v>4.1019394480761084E-2</v>
      </c>
      <c r="W1124" s="16">
        <f t="shared" si="426"/>
        <v>1.5053898064524087E-3</v>
      </c>
      <c r="X1124" s="16">
        <f t="shared" si="427"/>
        <v>1.3992480223797851E-4</v>
      </c>
      <c r="Y1124" s="17">
        <f t="shared" si="442"/>
        <v>1.3654650042144303</v>
      </c>
      <c r="Z1124" s="17">
        <f t="shared" si="443"/>
        <v>1.6453146086903874</v>
      </c>
      <c r="AA1124" s="16">
        <f t="shared" si="444"/>
        <v>3.4534995785569622E-2</v>
      </c>
      <c r="AB1124" s="16">
        <f t="shared" si="445"/>
        <v>4.5314608690387281E-2</v>
      </c>
      <c r="AC1124" s="16">
        <f t="shared" si="428"/>
        <v>82.486112505537335</v>
      </c>
      <c r="AD1124" s="17">
        <f t="shared" si="429"/>
        <v>1.3675356281408675</v>
      </c>
      <c r="AE1124" s="17">
        <f t="shared" si="430"/>
        <v>1.6466274859293093</v>
      </c>
      <c r="AF1124" s="16">
        <f t="shared" si="446"/>
        <v>3.2464371859132424E-2</v>
      </c>
      <c r="AG1124" s="16">
        <f t="shared" si="447"/>
        <v>4.6627485929309209E-2</v>
      </c>
    </row>
    <row r="1125" spans="1:33" x14ac:dyDescent="0.25">
      <c r="A1125" s="11" t="s">
        <v>36</v>
      </c>
      <c r="B1125" s="12">
        <v>2478126</v>
      </c>
      <c r="C1125" s="11">
        <v>4.5999999999999996</v>
      </c>
      <c r="D1125" s="27">
        <v>4.5999999999999996</v>
      </c>
      <c r="E1125" s="27">
        <v>4.7</v>
      </c>
      <c r="F1125" s="11">
        <v>2005</v>
      </c>
      <c r="G1125" s="11" t="s">
        <v>7</v>
      </c>
      <c r="H1125" s="14" t="str">
        <f>VLOOKUP(A1125,'Data Key'!$A$1:$B$500,2,FALSE)</f>
        <v>New York</v>
      </c>
      <c r="I1125" s="14" t="str">
        <f t="shared" si="431"/>
        <v>NY-New York</v>
      </c>
      <c r="J1125" s="15">
        <f t="shared" si="432"/>
        <v>11399</v>
      </c>
      <c r="K1125" s="15">
        <f t="shared" si="433"/>
        <v>2466727</v>
      </c>
      <c r="L1125" s="16">
        <f t="shared" si="425"/>
        <v>8.4247483112503E-5</v>
      </c>
      <c r="M1125" s="17">
        <f t="shared" si="434"/>
        <v>4.5155993366214409</v>
      </c>
      <c r="N1125" s="17">
        <f t="shared" si="435"/>
        <v>4.6840943028464475</v>
      </c>
      <c r="O1125" s="16">
        <f t="shared" si="436"/>
        <v>8.4400663378558782E-2</v>
      </c>
      <c r="P1125" s="16">
        <f t="shared" si="437"/>
        <v>1.5905697153552723E-2</v>
      </c>
      <c r="Q1125" s="16">
        <f t="shared" si="448"/>
        <v>11191</v>
      </c>
      <c r="R1125" s="16">
        <f t="shared" si="449"/>
        <v>11609</v>
      </c>
      <c r="S1125" s="17">
        <f t="shared" si="438"/>
        <v>4.5159124273745563</v>
      </c>
      <c r="T1125" s="17">
        <f t="shared" si="439"/>
        <v>4.684588273558326</v>
      </c>
      <c r="U1125" s="16">
        <f t="shared" si="440"/>
        <v>8.4087572625443308E-2</v>
      </c>
      <c r="V1125" s="16">
        <f t="shared" si="441"/>
        <v>1.5411726441674212E-2</v>
      </c>
      <c r="W1125" s="16">
        <f t="shared" si="426"/>
        <v>4.6006147614520787E-3</v>
      </c>
      <c r="X1125" s="16">
        <f t="shared" si="427"/>
        <v>8.4257917189618813E-5</v>
      </c>
      <c r="Y1125" s="17">
        <f t="shared" si="442"/>
        <v>4.51635684426246</v>
      </c>
      <c r="Z1125" s="17">
        <f t="shared" si="443"/>
        <v>4.684872678641697</v>
      </c>
      <c r="AA1125" s="16">
        <f t="shared" si="444"/>
        <v>8.3643155737539665E-2</v>
      </c>
      <c r="AB1125" s="16">
        <f t="shared" si="445"/>
        <v>1.5127321358303192E-2</v>
      </c>
      <c r="AC1125" s="16">
        <f t="shared" si="428"/>
        <v>417.56031189094631</v>
      </c>
      <c r="AD1125" s="17">
        <f t="shared" si="429"/>
        <v>4.5165674478444648</v>
      </c>
      <c r="AE1125" s="17">
        <f t="shared" si="430"/>
        <v>4.685065605166657</v>
      </c>
      <c r="AF1125" s="16">
        <f t="shared" si="446"/>
        <v>8.34325521555348E-2</v>
      </c>
      <c r="AG1125" s="16">
        <f t="shared" si="447"/>
        <v>1.4934394833343134E-2</v>
      </c>
    </row>
    <row r="1126" spans="1:33" x14ac:dyDescent="0.25">
      <c r="A1126" s="11" t="s">
        <v>21</v>
      </c>
      <c r="B1126" s="12">
        <v>1289760</v>
      </c>
      <c r="C1126" s="11">
        <v>4.0999999999999996</v>
      </c>
      <c r="D1126" s="27">
        <v>4</v>
      </c>
      <c r="E1126" s="27">
        <v>4.2</v>
      </c>
      <c r="F1126" s="11">
        <v>2005</v>
      </c>
      <c r="G1126" s="11" t="s">
        <v>7</v>
      </c>
      <c r="H1126" s="14" t="str">
        <f>VLOOKUP(A1126,'Data Key'!$A$1:$B$500,2,FALSE)</f>
        <v>North Carolina</v>
      </c>
      <c r="I1126" s="14" t="str">
        <f t="shared" si="431"/>
        <v>NC-North Carolina</v>
      </c>
      <c r="J1126" s="15">
        <f t="shared" si="432"/>
        <v>5288</v>
      </c>
      <c r="K1126" s="15">
        <f t="shared" si="433"/>
        <v>1284472</v>
      </c>
      <c r="L1126" s="16">
        <f t="shared" si="425"/>
        <v>1.1027898985106536E-4</v>
      </c>
      <c r="M1126" s="17">
        <f t="shared" si="434"/>
        <v>3.9897086047401769</v>
      </c>
      <c r="N1126" s="17">
        <f t="shared" si="435"/>
        <v>4.2102665844423068</v>
      </c>
      <c r="O1126" s="16">
        <f t="shared" si="436"/>
        <v>1.0291395259823144E-2</v>
      </c>
      <c r="P1126" s="16">
        <f t="shared" si="437"/>
        <v>1.0266584442306659E-2</v>
      </c>
      <c r="Q1126" s="16">
        <f t="shared" si="448"/>
        <v>5146</v>
      </c>
      <c r="R1126" s="16">
        <f t="shared" si="449"/>
        <v>5431</v>
      </c>
      <c r="S1126" s="17">
        <f t="shared" si="438"/>
        <v>3.9898895918620521</v>
      </c>
      <c r="T1126" s="17">
        <f t="shared" si="439"/>
        <v>4.2108609353678208</v>
      </c>
      <c r="U1126" s="16">
        <f t="shared" si="440"/>
        <v>1.0110408137947946E-2</v>
      </c>
      <c r="V1126" s="16">
        <f t="shared" si="441"/>
        <v>1.0860935367820623E-2</v>
      </c>
      <c r="W1126" s="16">
        <f t="shared" si="426"/>
        <v>4.1014645932599932E-3</v>
      </c>
      <c r="X1126" s="16">
        <f t="shared" si="427"/>
        <v>1.103084943980064E-4</v>
      </c>
      <c r="Y1126" s="17">
        <f t="shared" si="442"/>
        <v>3.9911560988619872</v>
      </c>
      <c r="Z1126" s="17">
        <f t="shared" si="443"/>
        <v>4.2117730876579991</v>
      </c>
      <c r="AA1126" s="16">
        <f t="shared" si="444"/>
        <v>8.8439011380128107E-3</v>
      </c>
      <c r="AB1126" s="16">
        <f t="shared" si="445"/>
        <v>1.1773087657998893E-2</v>
      </c>
      <c r="AC1126" s="16">
        <f t="shared" si="428"/>
        <v>284.47940394113652</v>
      </c>
      <c r="AD1126" s="17">
        <f t="shared" si="429"/>
        <v>3.9915687368137065</v>
      </c>
      <c r="AE1126" s="17">
        <f t="shared" si="430"/>
        <v>4.2121357854443833</v>
      </c>
      <c r="AF1126" s="16">
        <f t="shared" si="446"/>
        <v>8.4312631862935028E-3</v>
      </c>
      <c r="AG1126" s="16">
        <f t="shared" si="447"/>
        <v>1.2135785444383096E-2</v>
      </c>
    </row>
    <row r="1127" spans="1:33" x14ac:dyDescent="0.25">
      <c r="A1127" s="11" t="s">
        <v>57</v>
      </c>
      <c r="B1127" s="12">
        <v>90652</v>
      </c>
      <c r="C1127" s="11">
        <v>2.9</v>
      </c>
      <c r="D1127" s="27">
        <v>2.6</v>
      </c>
      <c r="E1127" s="27">
        <v>3.3</v>
      </c>
      <c r="F1127" s="11">
        <v>2005</v>
      </c>
      <c r="G1127" s="11" t="s">
        <v>7</v>
      </c>
      <c r="H1127" s="14" t="str">
        <f>VLOOKUP(A1127,'Data Key'!$A$1:$B$500,2,FALSE)</f>
        <v>North Dakota</v>
      </c>
      <c r="I1127" s="14" t="str">
        <f t="shared" si="431"/>
        <v>ND-North Dakota</v>
      </c>
      <c r="J1127" s="15">
        <f t="shared" si="432"/>
        <v>263</v>
      </c>
      <c r="K1127" s="15">
        <f t="shared" si="433"/>
        <v>90389</v>
      </c>
      <c r="L1127" s="16">
        <f t="shared" si="425"/>
        <v>3.5012060556103734E-4</v>
      </c>
      <c r="M1127" s="17">
        <f t="shared" si="434"/>
        <v>2.5510840010665055</v>
      </c>
      <c r="N1127" s="17">
        <f t="shared" si="435"/>
        <v>3.2513252121885801</v>
      </c>
      <c r="O1127" s="16">
        <f t="shared" si="436"/>
        <v>4.8915998933494631E-2</v>
      </c>
      <c r="P1127" s="16">
        <f t="shared" si="437"/>
        <v>4.8674787811419762E-2</v>
      </c>
      <c r="Q1127" s="16">
        <f t="shared" si="448"/>
        <v>232</v>
      </c>
      <c r="R1127" s="16">
        <f t="shared" si="449"/>
        <v>295</v>
      </c>
      <c r="S1127" s="17">
        <f t="shared" si="438"/>
        <v>2.5592375237170719</v>
      </c>
      <c r="T1127" s="17">
        <f t="shared" si="439"/>
        <v>3.254202885760932</v>
      </c>
      <c r="U1127" s="16">
        <f t="shared" si="440"/>
        <v>4.0762476282928173E-2</v>
      </c>
      <c r="V1127" s="16">
        <f t="shared" si="441"/>
        <v>4.5797114239067849E-2</v>
      </c>
      <c r="W1127" s="16">
        <f t="shared" si="426"/>
        <v>2.9222687159181472E-3</v>
      </c>
      <c r="X1127" s="16">
        <f t="shared" si="427"/>
        <v>3.5200891712005856E-4</v>
      </c>
      <c r="Y1127" s="17">
        <f t="shared" si="442"/>
        <v>2.5702597987980886</v>
      </c>
      <c r="Z1127" s="17">
        <f t="shared" si="443"/>
        <v>3.274277633038206</v>
      </c>
      <c r="AA1127" s="16">
        <f t="shared" si="444"/>
        <v>2.9740201201911454E-2</v>
      </c>
      <c r="AB1127" s="16">
        <f t="shared" si="445"/>
        <v>2.5722366961793863E-2</v>
      </c>
      <c r="AC1127" s="16">
        <f t="shared" si="428"/>
        <v>63.534311312958927</v>
      </c>
      <c r="AD1127" s="17">
        <f t="shared" si="429"/>
        <v>2.5773692019614849</v>
      </c>
      <c r="AE1127" s="17">
        <f t="shared" si="430"/>
        <v>3.2781989586608216</v>
      </c>
      <c r="AF1127" s="16">
        <f t="shared" si="446"/>
        <v>2.2630798038515199E-2</v>
      </c>
      <c r="AG1127" s="16">
        <f t="shared" si="447"/>
        <v>2.1801041339178262E-2</v>
      </c>
    </row>
    <row r="1128" spans="1:33" x14ac:dyDescent="0.25">
      <c r="A1128" s="11" t="s">
        <v>52</v>
      </c>
      <c r="B1128" s="12">
        <v>1674038</v>
      </c>
      <c r="C1128" s="11">
        <v>4.3</v>
      </c>
      <c r="D1128" s="27">
        <v>4.2</v>
      </c>
      <c r="E1128" s="27">
        <v>4.4000000000000004</v>
      </c>
      <c r="F1128" s="11">
        <v>2005</v>
      </c>
      <c r="G1128" s="11" t="s">
        <v>7</v>
      </c>
      <c r="H1128" s="14" t="str">
        <f>VLOOKUP(A1128,'Data Key'!$A$1:$B$500,2,FALSE)</f>
        <v>Ohio</v>
      </c>
      <c r="I1128" s="14" t="str">
        <f t="shared" si="431"/>
        <v>OH-Ohio</v>
      </c>
      <c r="J1128" s="15">
        <f t="shared" si="432"/>
        <v>7198</v>
      </c>
      <c r="K1128" s="15">
        <f t="shared" si="433"/>
        <v>1666840</v>
      </c>
      <c r="L1128" s="16">
        <f t="shared" si="425"/>
        <v>9.9118107432984528E-5</v>
      </c>
      <c r="M1128" s="17">
        <f t="shared" si="434"/>
        <v>4.2006648126679922</v>
      </c>
      <c r="N1128" s="17">
        <f t="shared" si="435"/>
        <v>4.3989010275339622</v>
      </c>
      <c r="O1128" s="16">
        <f t="shared" si="436"/>
        <v>6.6481266799200966E-4</v>
      </c>
      <c r="P1128" s="16">
        <f t="shared" si="437"/>
        <v>1.0989724660381839E-3</v>
      </c>
      <c r="Q1128" s="16">
        <f t="shared" si="448"/>
        <v>7033</v>
      </c>
      <c r="R1128" s="16">
        <f t="shared" si="449"/>
        <v>7365</v>
      </c>
      <c r="S1128" s="17">
        <f t="shared" si="438"/>
        <v>4.2012188492734337</v>
      </c>
      <c r="T1128" s="17">
        <f t="shared" si="439"/>
        <v>4.3995417069385523</v>
      </c>
      <c r="U1128" s="16">
        <f t="shared" si="440"/>
        <v>1.2188492734335199E-3</v>
      </c>
      <c r="V1128" s="16">
        <f t="shared" si="441"/>
        <v>4.5829306144806736E-4</v>
      </c>
      <c r="W1128" s="16">
        <f t="shared" si="426"/>
        <v>4.300920413755056E-3</v>
      </c>
      <c r="X1128" s="16">
        <f t="shared" si="427"/>
        <v>9.9137572813611766E-5</v>
      </c>
      <c r="Y1128" s="17">
        <f t="shared" si="442"/>
        <v>4.2017828409414442</v>
      </c>
      <c r="Z1128" s="17">
        <f t="shared" si="443"/>
        <v>4.400057986568668</v>
      </c>
      <c r="AA1128" s="16">
        <f t="shared" si="444"/>
        <v>1.7828409414439861E-3</v>
      </c>
      <c r="AB1128" s="16">
        <f t="shared" si="445"/>
        <v>5.7986568667622862E-5</v>
      </c>
      <c r="AC1128" s="16">
        <f t="shared" si="428"/>
        <v>331.86571413253029</v>
      </c>
      <c r="AD1128" s="17">
        <f t="shared" si="429"/>
        <v>4.2020979990643328</v>
      </c>
      <c r="AE1128" s="17">
        <f t="shared" si="430"/>
        <v>4.400340185080025</v>
      </c>
      <c r="AF1128" s="16">
        <f t="shared" si="446"/>
        <v>2.0979990643326119E-3</v>
      </c>
      <c r="AG1128" s="16">
        <f t="shared" si="447"/>
        <v>3.4018508002464642E-4</v>
      </c>
    </row>
    <row r="1129" spans="1:33" x14ac:dyDescent="0.25">
      <c r="A1129" s="11" t="s">
        <v>37</v>
      </c>
      <c r="B1129" s="12">
        <v>548852</v>
      </c>
      <c r="C1129" s="11">
        <v>2.4</v>
      </c>
      <c r="D1129" s="27">
        <v>2.2999999999999998</v>
      </c>
      <c r="E1129" s="27">
        <v>2.5</v>
      </c>
      <c r="F1129" s="11">
        <v>2005</v>
      </c>
      <c r="G1129" s="11" t="s">
        <v>7</v>
      </c>
      <c r="H1129" s="14" t="str">
        <f>VLOOKUP(A1129,'Data Key'!$A$1:$B$500,2,FALSE)</f>
        <v>Oklahoma</v>
      </c>
      <c r="I1129" s="14" t="str">
        <f t="shared" si="431"/>
        <v>OK-Oklahoma</v>
      </c>
      <c r="J1129" s="15">
        <f t="shared" si="432"/>
        <v>1317</v>
      </c>
      <c r="K1129" s="15">
        <f t="shared" si="433"/>
        <v>547535</v>
      </c>
      <c r="L1129" s="16">
        <f t="shared" si="425"/>
        <v>1.2943867085376555E-4</v>
      </c>
      <c r="M1129" s="17">
        <f t="shared" si="434"/>
        <v>2.2701153072678411</v>
      </c>
      <c r="N1129" s="17">
        <f t="shared" si="435"/>
        <v>2.5289926489753722</v>
      </c>
      <c r="O1129" s="16">
        <f t="shared" si="436"/>
        <v>2.9884692732158769E-2</v>
      </c>
      <c r="P1129" s="16">
        <f t="shared" si="437"/>
        <v>2.8992648975372237E-2</v>
      </c>
      <c r="Q1129" s="16">
        <f t="shared" si="448"/>
        <v>1247</v>
      </c>
      <c r="R1129" s="16">
        <f t="shared" si="449"/>
        <v>1389</v>
      </c>
      <c r="S1129" s="17">
        <f t="shared" si="438"/>
        <v>2.2720150423064869</v>
      </c>
      <c r="T1129" s="17">
        <f t="shared" si="439"/>
        <v>2.5307368835314437</v>
      </c>
      <c r="U1129" s="16">
        <f t="shared" si="440"/>
        <v>2.7984957693512946E-2</v>
      </c>
      <c r="V1129" s="16">
        <f t="shared" si="441"/>
        <v>3.0736883531443659E-2</v>
      </c>
      <c r="W1129" s="16">
        <f t="shared" si="426"/>
        <v>2.4030366988620319E-3</v>
      </c>
      <c r="X1129" s="16">
        <f t="shared" si="427"/>
        <v>1.2957870204872339E-4</v>
      </c>
      <c r="Y1129" s="17">
        <f t="shared" si="442"/>
        <v>2.2734579968133084</v>
      </c>
      <c r="Z1129" s="17">
        <f t="shared" si="443"/>
        <v>2.5326154009107555</v>
      </c>
      <c r="AA1129" s="16">
        <f t="shared" si="444"/>
        <v>2.6542003186691421E-2</v>
      </c>
      <c r="AB1129" s="16">
        <f t="shared" si="445"/>
        <v>3.2615400910755543E-2</v>
      </c>
      <c r="AC1129" s="16">
        <f t="shared" si="428"/>
        <v>142.11036736879703</v>
      </c>
      <c r="AD1129" s="17">
        <f t="shared" si="429"/>
        <v>2.2744871265428817</v>
      </c>
      <c r="AE1129" s="17">
        <f t="shared" si="430"/>
        <v>2.5334082432264129</v>
      </c>
      <c r="AF1129" s="16">
        <f t="shared" si="446"/>
        <v>2.5512873457118168E-2</v>
      </c>
      <c r="AG1129" s="16">
        <f t="shared" si="447"/>
        <v>3.3408243226412893E-2</v>
      </c>
    </row>
    <row r="1130" spans="1:33" x14ac:dyDescent="0.25">
      <c r="A1130" s="11" t="s">
        <v>30</v>
      </c>
      <c r="B1130" s="12">
        <v>510269</v>
      </c>
      <c r="C1130" s="11">
        <v>8.8000000000000007</v>
      </c>
      <c r="D1130" s="27">
        <v>8.6</v>
      </c>
      <c r="E1130" s="27">
        <v>9.1</v>
      </c>
      <c r="F1130" s="11">
        <v>2005</v>
      </c>
      <c r="G1130" s="11" t="s">
        <v>7</v>
      </c>
      <c r="H1130" s="14" t="str">
        <f>VLOOKUP(A1130,'Data Key'!$A$1:$B$500,2,FALSE)</f>
        <v>Oregon</v>
      </c>
      <c r="I1130" s="14" t="str">
        <f t="shared" si="431"/>
        <v>OR-Oregon</v>
      </c>
      <c r="J1130" s="15">
        <f t="shared" si="432"/>
        <v>4490</v>
      </c>
      <c r="K1130" s="15">
        <f t="shared" si="433"/>
        <v>505779</v>
      </c>
      <c r="L1130" s="16">
        <f t="shared" si="425"/>
        <v>2.5624351382113795E-4</v>
      </c>
      <c r="M1130" s="17">
        <f t="shared" si="434"/>
        <v>8.5430368657433657</v>
      </c>
      <c r="N1130" s="17">
        <f t="shared" si="435"/>
        <v>9.0555238933856419</v>
      </c>
      <c r="O1130" s="16">
        <f t="shared" si="436"/>
        <v>5.6963134256633907E-2</v>
      </c>
      <c r="P1130" s="16">
        <f t="shared" si="437"/>
        <v>4.4476106614357747E-2</v>
      </c>
      <c r="Q1130" s="16">
        <f t="shared" si="448"/>
        <v>4360</v>
      </c>
      <c r="R1130" s="16">
        <f t="shared" si="449"/>
        <v>4622</v>
      </c>
      <c r="S1130" s="17">
        <f t="shared" si="438"/>
        <v>8.5445127961918121</v>
      </c>
      <c r="T1130" s="17">
        <f t="shared" si="439"/>
        <v>9.0579674642198533</v>
      </c>
      <c r="U1130" s="16">
        <f t="shared" si="440"/>
        <v>5.5487203808187502E-2</v>
      </c>
      <c r="V1130" s="16">
        <f t="shared" si="441"/>
        <v>4.2032535780146318E-2</v>
      </c>
      <c r="W1130" s="16">
        <f t="shared" si="426"/>
        <v>8.8029782587848108E-3</v>
      </c>
      <c r="X1130" s="16">
        <f t="shared" si="427"/>
        <v>2.563225832591644E-4</v>
      </c>
      <c r="Y1130" s="17">
        <f t="shared" si="442"/>
        <v>8.5466556755256455</v>
      </c>
      <c r="Z1130" s="17">
        <f t="shared" si="443"/>
        <v>9.0593008420439762</v>
      </c>
      <c r="AA1130" s="16">
        <f t="shared" si="444"/>
        <v>5.334432447435411E-2</v>
      </c>
      <c r="AB1130" s="16">
        <f t="shared" si="445"/>
        <v>4.0699157956023413E-2</v>
      </c>
      <c r="AC1130" s="16">
        <f t="shared" si="428"/>
        <v>261.52002652464853</v>
      </c>
      <c r="AD1130" s="17">
        <f t="shared" si="429"/>
        <v>8.5477030360433375</v>
      </c>
      <c r="AE1130" s="17">
        <f t="shared" si="430"/>
        <v>9.0602132174141286</v>
      </c>
      <c r="AF1130" s="16">
        <f t="shared" si="446"/>
        <v>5.2296963956662168E-2</v>
      </c>
      <c r="AG1130" s="16">
        <f t="shared" si="447"/>
        <v>3.9786782585871094E-2</v>
      </c>
    </row>
    <row r="1131" spans="1:33" x14ac:dyDescent="0.25">
      <c r="A1131" s="11" t="s">
        <v>22</v>
      </c>
      <c r="B1131" s="12">
        <v>1690385</v>
      </c>
      <c r="C1131" s="11">
        <v>4.7</v>
      </c>
      <c r="D1131" s="27">
        <v>4.5999999999999996</v>
      </c>
      <c r="E1131" s="27">
        <v>4.8</v>
      </c>
      <c r="F1131" s="11">
        <v>2005</v>
      </c>
      <c r="G1131" s="11" t="s">
        <v>7</v>
      </c>
      <c r="H1131" s="14" t="str">
        <f>VLOOKUP(A1131,'Data Key'!$A$1:$B$500,2,FALSE)</f>
        <v>Pennsylvania</v>
      </c>
      <c r="I1131" s="14" t="str">
        <f t="shared" si="431"/>
        <v>PA-Pennsylvania</v>
      </c>
      <c r="J1131" s="15">
        <f t="shared" si="432"/>
        <v>7945</v>
      </c>
      <c r="K1131" s="15">
        <f t="shared" si="433"/>
        <v>1682440</v>
      </c>
      <c r="L1131" s="16">
        <f t="shared" si="425"/>
        <v>1.0310658172035579E-4</v>
      </c>
      <c r="M1131" s="17">
        <f t="shared" si="434"/>
        <v>4.5970061144997372</v>
      </c>
      <c r="N1131" s="17">
        <f t="shared" si="435"/>
        <v>4.8032192779404479</v>
      </c>
      <c r="O1131" s="16">
        <f t="shared" si="436"/>
        <v>2.993885500262472E-3</v>
      </c>
      <c r="P1131" s="16">
        <f t="shared" si="437"/>
        <v>3.2192779404480731E-3</v>
      </c>
      <c r="Q1131" s="16">
        <f t="shared" si="448"/>
        <v>7771</v>
      </c>
      <c r="R1131" s="16">
        <f t="shared" si="449"/>
        <v>8120</v>
      </c>
      <c r="S1131" s="17">
        <f t="shared" si="438"/>
        <v>4.5971775660574368</v>
      </c>
      <c r="T1131" s="17">
        <f t="shared" si="439"/>
        <v>4.8036394075905786</v>
      </c>
      <c r="U1131" s="16">
        <f t="shared" si="440"/>
        <v>2.8224339425628742E-3</v>
      </c>
      <c r="V1131" s="16">
        <f t="shared" si="441"/>
        <v>3.6394075905787915E-3</v>
      </c>
      <c r="W1131" s="16">
        <f t="shared" si="426"/>
        <v>4.7012382799167581E-3</v>
      </c>
      <c r="X1131" s="16">
        <f t="shared" si="427"/>
        <v>1.0312489438639451E-4</v>
      </c>
      <c r="Y1131" s="17">
        <f t="shared" si="442"/>
        <v>4.5981133855303638</v>
      </c>
      <c r="Z1131" s="17">
        <f t="shared" si="443"/>
        <v>4.8043631743031527</v>
      </c>
      <c r="AA1131" s="16">
        <f t="shared" si="444"/>
        <v>1.8866144696358944E-3</v>
      </c>
      <c r="AB1131" s="16">
        <f t="shared" si="445"/>
        <v>4.3631743031529169E-3</v>
      </c>
      <c r="AC1131" s="16">
        <f t="shared" si="428"/>
        <v>348.58988845408527</v>
      </c>
      <c r="AD1131" s="17">
        <f t="shared" si="429"/>
        <v>4.5984246905434061</v>
      </c>
      <c r="AE1131" s="17">
        <f t="shared" si="430"/>
        <v>4.8046434491535557</v>
      </c>
      <c r="AF1131" s="16">
        <f t="shared" si="446"/>
        <v>1.5753094565935655E-3</v>
      </c>
      <c r="AG1131" s="16">
        <f t="shared" si="447"/>
        <v>4.6434491535558564E-3</v>
      </c>
    </row>
    <row r="1132" spans="1:33" x14ac:dyDescent="0.25">
      <c r="A1132" s="11" t="s">
        <v>38</v>
      </c>
      <c r="B1132" s="12">
        <v>142154</v>
      </c>
      <c r="C1132" s="11">
        <v>5.4</v>
      </c>
      <c r="D1132" s="27">
        <v>5.0999999999999996</v>
      </c>
      <c r="E1132" s="27">
        <v>5.8</v>
      </c>
      <c r="F1132" s="11">
        <v>2005</v>
      </c>
      <c r="G1132" s="11" t="s">
        <v>7</v>
      </c>
      <c r="H1132" s="14" t="str">
        <f>VLOOKUP(A1132,'Data Key'!$A$1:$B$500,2,FALSE)</f>
        <v>Rhode Island</v>
      </c>
      <c r="I1132" s="14" t="str">
        <f t="shared" si="431"/>
        <v>RI-Rhode Island</v>
      </c>
      <c r="J1132" s="15">
        <f t="shared" si="432"/>
        <v>768</v>
      </c>
      <c r="K1132" s="15">
        <f t="shared" si="433"/>
        <v>141386</v>
      </c>
      <c r="L1132" s="16">
        <f t="shared" si="425"/>
        <v>3.8105992538690556E-4</v>
      </c>
      <c r="M1132" s="17">
        <f t="shared" si="434"/>
        <v>5.0215316302499389</v>
      </c>
      <c r="N1132" s="17">
        <f t="shared" si="435"/>
        <v>5.7836514810237505</v>
      </c>
      <c r="O1132" s="16">
        <f t="shared" si="436"/>
        <v>7.8468369750060774E-2</v>
      </c>
      <c r="P1132" s="16">
        <f t="shared" si="437"/>
        <v>1.6348518976249338E-2</v>
      </c>
      <c r="Q1132" s="16">
        <f t="shared" si="448"/>
        <v>714</v>
      </c>
      <c r="R1132" s="16">
        <f t="shared" si="449"/>
        <v>822</v>
      </c>
      <c r="S1132" s="17">
        <f t="shared" si="438"/>
        <v>5.0227218368811286</v>
      </c>
      <c r="T1132" s="17">
        <f t="shared" si="439"/>
        <v>5.7824612743925599</v>
      </c>
      <c r="U1132" s="16">
        <f t="shared" si="440"/>
        <v>7.7278163118871035E-2</v>
      </c>
      <c r="V1132" s="16">
        <f t="shared" si="441"/>
        <v>1.7538725607439964E-2</v>
      </c>
      <c r="W1132" s="16">
        <f t="shared" si="426"/>
        <v>5.4159568090612325E-3</v>
      </c>
      <c r="X1132" s="16">
        <f t="shared" si="427"/>
        <v>3.8175727682199608E-4</v>
      </c>
      <c r="Y1132" s="17">
        <f t="shared" si="442"/>
        <v>5.0341995322392368</v>
      </c>
      <c r="Z1132" s="17">
        <f t="shared" si="443"/>
        <v>5.7977140858832286</v>
      </c>
      <c r="AA1132" s="16">
        <f t="shared" si="444"/>
        <v>6.5800467760762871E-2</v>
      </c>
      <c r="AB1132" s="16">
        <f t="shared" si="445"/>
        <v>2.2859141167712593E-3</v>
      </c>
      <c r="AC1132" s="16">
        <f t="shared" si="428"/>
        <v>108.37141043087772</v>
      </c>
      <c r="AD1132" s="17">
        <f t="shared" si="429"/>
        <v>5.0383082413528513</v>
      </c>
      <c r="AE1132" s="17">
        <f t="shared" si="430"/>
        <v>5.8006398110979491</v>
      </c>
      <c r="AF1132" s="16">
        <f t="shared" si="446"/>
        <v>6.1691758647148376E-2</v>
      </c>
      <c r="AG1132" s="16">
        <f t="shared" si="447"/>
        <v>6.3981109794930546E-4</v>
      </c>
    </row>
    <row r="1133" spans="1:33" x14ac:dyDescent="0.25">
      <c r="A1133" s="11" t="s">
        <v>15</v>
      </c>
      <c r="B1133" s="12">
        <v>627135</v>
      </c>
      <c r="C1133" s="11">
        <v>2.5</v>
      </c>
      <c r="D1133" s="27">
        <v>2.4</v>
      </c>
      <c r="E1133" s="27">
        <v>2.7</v>
      </c>
      <c r="F1133" s="11">
        <v>2005</v>
      </c>
      <c r="G1133" s="11" t="s">
        <v>7</v>
      </c>
      <c r="H1133" s="14" t="str">
        <f>VLOOKUP(A1133,'Data Key'!$A$1:$B$500,2,FALSE)</f>
        <v>South Carolina</v>
      </c>
      <c r="I1133" s="14" t="str">
        <f t="shared" si="431"/>
        <v>SC-South Carolina</v>
      </c>
      <c r="J1133" s="15">
        <f t="shared" si="432"/>
        <v>1568</v>
      </c>
      <c r="K1133" s="15">
        <f t="shared" si="433"/>
        <v>625567</v>
      </c>
      <c r="L1133" s="16">
        <f t="shared" si="425"/>
        <v>1.2359943252896106E-4</v>
      </c>
      <c r="M1133" s="17">
        <f t="shared" si="434"/>
        <v>2.3766596823346648</v>
      </c>
      <c r="N1133" s="17">
        <f t="shared" si="435"/>
        <v>2.6238585473925866</v>
      </c>
      <c r="O1133" s="16">
        <f t="shared" si="436"/>
        <v>2.3340317665335064E-2</v>
      </c>
      <c r="P1133" s="16">
        <f t="shared" si="437"/>
        <v>7.6141452607413562E-2</v>
      </c>
      <c r="Q1133" s="16">
        <f t="shared" si="448"/>
        <v>1491</v>
      </c>
      <c r="R1133" s="16">
        <f t="shared" si="449"/>
        <v>1646</v>
      </c>
      <c r="S1133" s="17">
        <f t="shared" si="438"/>
        <v>2.377478533330144</v>
      </c>
      <c r="T1133" s="17">
        <f t="shared" si="439"/>
        <v>2.624634249404036</v>
      </c>
      <c r="U1133" s="16">
        <f t="shared" si="440"/>
        <v>2.2521466669855883E-2</v>
      </c>
      <c r="V1133" s="16">
        <f t="shared" si="441"/>
        <v>7.5365750595964176E-2</v>
      </c>
      <c r="W1133" s="16">
        <f t="shared" si="426"/>
        <v>2.5033064859425256E-3</v>
      </c>
      <c r="X1133" s="16">
        <f t="shared" si="427"/>
        <v>1.2371170270472843E-4</v>
      </c>
      <c r="Y1133" s="17">
        <f t="shared" si="442"/>
        <v>2.3795947832377973</v>
      </c>
      <c r="Z1133" s="17">
        <f t="shared" si="443"/>
        <v>2.6270181886472543</v>
      </c>
      <c r="AA1133" s="16">
        <f t="shared" si="444"/>
        <v>2.0405216762202638E-2</v>
      </c>
      <c r="AB1133" s="16">
        <f t="shared" si="445"/>
        <v>7.298181135274584E-2</v>
      </c>
      <c r="AC1133" s="16">
        <f t="shared" si="428"/>
        <v>155.04999744192673</v>
      </c>
      <c r="AD1133" s="17">
        <f t="shared" si="429"/>
        <v>2.3804867949442907</v>
      </c>
      <c r="AE1133" s="17">
        <f t="shared" si="430"/>
        <v>2.627720720180458</v>
      </c>
      <c r="AF1133" s="16">
        <f t="shared" si="446"/>
        <v>1.9513205055709193E-2</v>
      </c>
      <c r="AG1133" s="16">
        <f t="shared" si="447"/>
        <v>7.2279279819542186E-2</v>
      </c>
    </row>
    <row r="1134" spans="1:33" x14ac:dyDescent="0.25">
      <c r="A1134" s="11" t="s">
        <v>53</v>
      </c>
      <c r="B1134" s="12">
        <v>111325</v>
      </c>
      <c r="C1134" s="11">
        <v>3.5</v>
      </c>
      <c r="D1134" s="27">
        <v>3.2</v>
      </c>
      <c r="E1134" s="27">
        <v>3.9</v>
      </c>
      <c r="F1134" s="11">
        <v>2005</v>
      </c>
      <c r="G1134" s="11" t="s">
        <v>7</v>
      </c>
      <c r="H1134" s="14" t="str">
        <f>VLOOKUP(A1134,'Data Key'!$A$1:$B$500,2,FALSE)</f>
        <v>South Dakota</v>
      </c>
      <c r="I1134" s="14" t="str">
        <f t="shared" si="431"/>
        <v>SD-South Dakota</v>
      </c>
      <c r="J1134" s="15">
        <f t="shared" si="432"/>
        <v>390</v>
      </c>
      <c r="K1134" s="15">
        <f t="shared" si="433"/>
        <v>110935</v>
      </c>
      <c r="L1134" s="16">
        <f t="shared" si="425"/>
        <v>3.4707683837530286E-4</v>
      </c>
      <c r="M1134" s="17">
        <f t="shared" si="434"/>
        <v>3.1561793933785709</v>
      </c>
      <c r="N1134" s="17">
        <f t="shared" si="435"/>
        <v>3.8503330701291762</v>
      </c>
      <c r="O1134" s="16">
        <f t="shared" si="436"/>
        <v>4.3820606621429281E-2</v>
      </c>
      <c r="P1134" s="16">
        <f t="shared" si="437"/>
        <v>4.9666929870823662E-2</v>
      </c>
      <c r="Q1134" s="16">
        <f t="shared" si="448"/>
        <v>351</v>
      </c>
      <c r="R1134" s="16">
        <f t="shared" si="449"/>
        <v>429</v>
      </c>
      <c r="S1134" s="17">
        <f t="shared" si="438"/>
        <v>3.1529306085784863</v>
      </c>
      <c r="T1134" s="17">
        <f t="shared" si="439"/>
        <v>3.8535818549292613</v>
      </c>
      <c r="U1134" s="16">
        <f t="shared" si="440"/>
        <v>4.7069391421513895E-2</v>
      </c>
      <c r="V1134" s="16">
        <f t="shared" si="441"/>
        <v>4.6418145070738603E-2</v>
      </c>
      <c r="W1134" s="16">
        <f t="shared" si="426"/>
        <v>3.520388106754117E-3</v>
      </c>
      <c r="X1134" s="16">
        <f t="shared" si="427"/>
        <v>3.4833697501586566E-4</v>
      </c>
      <c r="Y1134" s="17">
        <f t="shared" si="442"/>
        <v>3.1720511317382512</v>
      </c>
      <c r="Z1134" s="17">
        <f t="shared" si="443"/>
        <v>3.8687250817699828</v>
      </c>
      <c r="AA1134" s="16">
        <f t="shared" si="444"/>
        <v>2.7948868261749027E-2</v>
      </c>
      <c r="AB1134" s="16">
        <f t="shared" si="445"/>
        <v>3.1274918230017157E-2</v>
      </c>
      <c r="AC1134" s="16">
        <f t="shared" si="428"/>
        <v>77.322762274520102</v>
      </c>
      <c r="AD1134" s="17">
        <f t="shared" si="429"/>
        <v>3.1776073804193739</v>
      </c>
      <c r="AE1134" s="17">
        <f t="shared" si="430"/>
        <v>3.8721512314224489</v>
      </c>
      <c r="AF1134" s="16">
        <f t="shared" si="446"/>
        <v>2.2392619580626327E-2</v>
      </c>
      <c r="AG1134" s="16">
        <f t="shared" si="447"/>
        <v>2.7848768577551031E-2</v>
      </c>
    </row>
    <row r="1135" spans="1:33" x14ac:dyDescent="0.25">
      <c r="A1135" s="11" t="s">
        <v>27</v>
      </c>
      <c r="B1135" s="12">
        <v>852932</v>
      </c>
      <c r="C1135" s="11">
        <v>2.6</v>
      </c>
      <c r="D1135" s="27">
        <v>2.5</v>
      </c>
      <c r="E1135" s="27">
        <v>2.7</v>
      </c>
      <c r="F1135" s="11">
        <v>2005</v>
      </c>
      <c r="G1135" s="11" t="s">
        <v>7</v>
      </c>
      <c r="H1135" s="14" t="str">
        <f>VLOOKUP(A1135,'Data Key'!$A$1:$B$500,2,FALSE)</f>
        <v>Tennessee</v>
      </c>
      <c r="I1135" s="14" t="str">
        <f t="shared" si="431"/>
        <v>TN-Tennessee</v>
      </c>
      <c r="J1135" s="15">
        <f t="shared" si="432"/>
        <v>2218</v>
      </c>
      <c r="K1135" s="15">
        <f t="shared" si="433"/>
        <v>850714</v>
      </c>
      <c r="L1135" s="16">
        <f t="shared" si="425"/>
        <v>1.0808092160796417E-4</v>
      </c>
      <c r="M1135" s="17">
        <f t="shared" si="434"/>
        <v>2.4923608486621163</v>
      </c>
      <c r="N1135" s="17">
        <f t="shared" si="435"/>
        <v>2.7085226918780441</v>
      </c>
      <c r="O1135" s="16">
        <f t="shared" si="436"/>
        <v>7.6391513378837317E-3</v>
      </c>
      <c r="P1135" s="16">
        <f t="shared" si="437"/>
        <v>8.5226918780438865E-3</v>
      </c>
      <c r="Q1135" s="16">
        <f t="shared" si="448"/>
        <v>2126</v>
      </c>
      <c r="R1135" s="16">
        <f t="shared" si="449"/>
        <v>2310</v>
      </c>
      <c r="S1135" s="17">
        <f t="shared" si="438"/>
        <v>2.492578540844991</v>
      </c>
      <c r="T1135" s="17">
        <f t="shared" si="439"/>
        <v>2.7083049996951689</v>
      </c>
      <c r="U1135" s="16">
        <f t="shared" si="440"/>
        <v>7.4214591550090248E-3</v>
      </c>
      <c r="V1135" s="16">
        <f t="shared" si="441"/>
        <v>8.3049996951687355E-3</v>
      </c>
      <c r="W1135" s="16">
        <f t="shared" si="426"/>
        <v>2.6026819621198013E-3</v>
      </c>
      <c r="X1135" s="16">
        <f t="shared" si="427"/>
        <v>1.0815030427709797E-4</v>
      </c>
      <c r="Y1135" s="17">
        <f t="shared" si="442"/>
        <v>2.4945316578427033</v>
      </c>
      <c r="Z1135" s="17">
        <f t="shared" si="443"/>
        <v>2.7108322663968991</v>
      </c>
      <c r="AA1135" s="16">
        <f t="shared" si="444"/>
        <v>5.4683421572967461E-3</v>
      </c>
      <c r="AB1135" s="16">
        <f t="shared" si="445"/>
        <v>1.0832266396898937E-2</v>
      </c>
      <c r="AC1135" s="16">
        <f t="shared" si="428"/>
        <v>184.39064440425398</v>
      </c>
      <c r="AD1135" s="17">
        <f t="shared" si="429"/>
        <v>2.4951764291769063</v>
      </c>
      <c r="AE1135" s="17">
        <f t="shared" si="430"/>
        <v>2.7113599161891075</v>
      </c>
      <c r="AF1135" s="16">
        <f t="shared" si="446"/>
        <v>4.8235708230937036E-3</v>
      </c>
      <c r="AG1135" s="16">
        <f t="shared" si="447"/>
        <v>1.1359916189107366E-2</v>
      </c>
    </row>
    <row r="1136" spans="1:33" x14ac:dyDescent="0.25">
      <c r="A1136" s="11" t="s">
        <v>61</v>
      </c>
      <c r="B1136" s="12">
        <v>3967303</v>
      </c>
      <c r="C1136" s="11">
        <v>3.5</v>
      </c>
      <c r="D1136" s="27">
        <v>3.4</v>
      </c>
      <c r="E1136" s="27">
        <v>3.5</v>
      </c>
      <c r="F1136" s="11">
        <v>2005</v>
      </c>
      <c r="G1136" s="11" t="s">
        <v>7</v>
      </c>
      <c r="H1136" s="14" t="str">
        <f>VLOOKUP(A1136,'Data Key'!$A$1:$B$500,2,FALSE)</f>
        <v>Texas</v>
      </c>
      <c r="I1136" s="14" t="str">
        <f t="shared" si="431"/>
        <v>TX-Texas</v>
      </c>
      <c r="J1136" s="15">
        <f t="shared" si="432"/>
        <v>13886</v>
      </c>
      <c r="K1136" s="15">
        <f t="shared" si="433"/>
        <v>3953417</v>
      </c>
      <c r="L1136" s="16">
        <f t="shared" si="425"/>
        <v>5.8113887480270978E-5</v>
      </c>
      <c r="M1136" s="17">
        <f t="shared" si="434"/>
        <v>3.4419968930676226</v>
      </c>
      <c r="N1136" s="17">
        <f t="shared" si="435"/>
        <v>3.5582246680281644</v>
      </c>
      <c r="O1136" s="16">
        <f t="shared" si="436"/>
        <v>4.1996893067622665E-2</v>
      </c>
      <c r="P1136" s="16">
        <f t="shared" si="437"/>
        <v>5.8224668028164395E-2</v>
      </c>
      <c r="Q1136" s="16">
        <f t="shared" si="448"/>
        <v>13655</v>
      </c>
      <c r="R1136" s="16">
        <f t="shared" si="449"/>
        <v>14117</v>
      </c>
      <c r="S1136" s="17">
        <f t="shared" si="438"/>
        <v>3.4418848270474931</v>
      </c>
      <c r="T1136" s="17">
        <f t="shared" si="439"/>
        <v>3.5583367340482943</v>
      </c>
      <c r="U1136" s="16">
        <f t="shared" si="440"/>
        <v>4.1884827047493189E-2</v>
      </c>
      <c r="V1136" s="16">
        <f t="shared" si="441"/>
        <v>5.8336734048294314E-2</v>
      </c>
      <c r="W1136" s="16">
        <f t="shared" si="426"/>
        <v>3.5005915308289112E-3</v>
      </c>
      <c r="X1136" s="16">
        <f t="shared" si="427"/>
        <v>5.8119824585095277E-5</v>
      </c>
      <c r="Y1136" s="17">
        <f t="shared" si="442"/>
        <v>3.4424717062438157</v>
      </c>
      <c r="Z1136" s="17">
        <f t="shared" si="443"/>
        <v>3.5587113554140064</v>
      </c>
      <c r="AA1136" s="16">
        <f t="shared" si="444"/>
        <v>4.2471706243815799E-2</v>
      </c>
      <c r="AB1136" s="16">
        <f t="shared" si="445"/>
        <v>5.8711355414006405E-2</v>
      </c>
      <c r="AC1136" s="16">
        <f t="shared" si="428"/>
        <v>461.11852902285227</v>
      </c>
      <c r="AD1136" s="17">
        <f t="shared" si="429"/>
        <v>3.442602755645888</v>
      </c>
      <c r="AE1136" s="17">
        <f t="shared" si="430"/>
        <v>3.5588323661726338</v>
      </c>
      <c r="AF1136" s="16">
        <f t="shared" si="446"/>
        <v>4.2602755645888113E-2</v>
      </c>
      <c r="AG1136" s="16">
        <f t="shared" si="447"/>
        <v>5.8832366172633765E-2</v>
      </c>
    </row>
    <row r="1137" spans="1:33" x14ac:dyDescent="0.25">
      <c r="A1137" s="11" t="s">
        <v>23</v>
      </c>
      <c r="B1137" s="12">
        <v>462190</v>
      </c>
      <c r="C1137" s="11">
        <v>3.2</v>
      </c>
      <c r="D1137" s="27">
        <v>3</v>
      </c>
      <c r="E1137" s="27">
        <v>3.4</v>
      </c>
      <c r="F1137" s="11">
        <v>2005</v>
      </c>
      <c r="G1137" s="11" t="s">
        <v>7</v>
      </c>
      <c r="H1137" s="14" t="str">
        <f>VLOOKUP(A1137,'Data Key'!$A$1:$B$500,2,FALSE)</f>
        <v>Utah</v>
      </c>
      <c r="I1137" s="14" t="str">
        <f t="shared" si="431"/>
        <v>UT-Utah</v>
      </c>
      <c r="J1137" s="15">
        <f t="shared" si="432"/>
        <v>1479</v>
      </c>
      <c r="K1137" s="15">
        <f t="shared" si="433"/>
        <v>460711</v>
      </c>
      <c r="L1137" s="16">
        <f t="shared" si="425"/>
        <v>1.6282296225805481E-4</v>
      </c>
      <c r="M1137" s="17">
        <f t="shared" si="434"/>
        <v>3.0371597288430072</v>
      </c>
      <c r="N1137" s="17">
        <f t="shared" si="435"/>
        <v>3.3628056533591173</v>
      </c>
      <c r="O1137" s="16">
        <f t="shared" si="436"/>
        <v>3.7159728843007223E-2</v>
      </c>
      <c r="P1137" s="16">
        <f t="shared" si="437"/>
        <v>3.7194346640882614E-2</v>
      </c>
      <c r="Q1137" s="16">
        <f t="shared" si="448"/>
        <v>1404</v>
      </c>
      <c r="R1137" s="16">
        <f t="shared" si="449"/>
        <v>1555</v>
      </c>
      <c r="S1137" s="17">
        <f t="shared" si="438"/>
        <v>3.0377117635604405</v>
      </c>
      <c r="T1137" s="17">
        <f t="shared" si="439"/>
        <v>3.3644172310088925</v>
      </c>
      <c r="U1137" s="16">
        <f t="shared" si="440"/>
        <v>3.7711763560440481E-2</v>
      </c>
      <c r="V1137" s="16">
        <f t="shared" si="441"/>
        <v>3.5582768991107461E-2</v>
      </c>
      <c r="W1137" s="16">
        <f t="shared" si="426"/>
        <v>3.2041117742636345E-3</v>
      </c>
      <c r="X1137" s="16">
        <f t="shared" si="427"/>
        <v>1.6297927552791426E-4</v>
      </c>
      <c r="Y1137" s="17">
        <f t="shared" si="442"/>
        <v>3.04113249873572</v>
      </c>
      <c r="Z1137" s="17">
        <f t="shared" si="443"/>
        <v>3.3670910497915489</v>
      </c>
      <c r="AA1137" s="16">
        <f t="shared" si="444"/>
        <v>4.1132498735720002E-2</v>
      </c>
      <c r="AB1137" s="16">
        <f t="shared" si="445"/>
        <v>3.2908950208450971E-2</v>
      </c>
      <c r="AC1137" s="16">
        <f t="shared" si="428"/>
        <v>150.53395099341733</v>
      </c>
      <c r="AD1137" s="17">
        <f t="shared" si="429"/>
        <v>3.0423463659217109</v>
      </c>
      <c r="AE1137" s="17">
        <f t="shared" si="430"/>
        <v>3.3680407769902092</v>
      </c>
      <c r="AF1137" s="16">
        <f t="shared" si="446"/>
        <v>4.2346365921710927E-2</v>
      </c>
      <c r="AG1137" s="16">
        <f t="shared" si="447"/>
        <v>3.1959223009790705E-2</v>
      </c>
    </row>
    <row r="1138" spans="1:33" x14ac:dyDescent="0.25">
      <c r="A1138" s="11" t="s">
        <v>55</v>
      </c>
      <c r="B1138" s="12">
        <v>86388</v>
      </c>
      <c r="C1138" s="11">
        <v>3.1</v>
      </c>
      <c r="D1138" s="27">
        <v>2.8</v>
      </c>
      <c r="E1138" s="27">
        <v>3.5</v>
      </c>
      <c r="F1138" s="11">
        <v>2005</v>
      </c>
      <c r="G1138" s="11" t="s">
        <v>7</v>
      </c>
      <c r="H1138" s="14" t="str">
        <f>VLOOKUP(A1138,'Data Key'!$A$1:$B$500,2,FALSE)</f>
        <v>Vermont</v>
      </c>
      <c r="I1138" s="14" t="str">
        <f t="shared" si="431"/>
        <v>VT-Vermont</v>
      </c>
      <c r="J1138" s="15">
        <f t="shared" si="432"/>
        <v>268</v>
      </c>
      <c r="K1138" s="15">
        <f t="shared" si="433"/>
        <v>86120</v>
      </c>
      <c r="L1138" s="16">
        <f t="shared" si="425"/>
        <v>3.7084068037077734E-4</v>
      </c>
      <c r="M1138" s="17">
        <f t="shared" si="434"/>
        <v>2.7314420440816929</v>
      </c>
      <c r="N1138" s="17">
        <f t="shared" si="435"/>
        <v>3.4731234048232476</v>
      </c>
      <c r="O1138" s="16">
        <f t="shared" si="436"/>
        <v>6.8557955918306934E-2</v>
      </c>
      <c r="P1138" s="16">
        <f t="shared" si="437"/>
        <v>2.6876595176752449E-2</v>
      </c>
      <c r="Q1138" s="16">
        <f t="shared" si="448"/>
        <v>236</v>
      </c>
      <c r="R1138" s="16">
        <f t="shared" si="449"/>
        <v>300</v>
      </c>
      <c r="S1138" s="17">
        <f t="shared" si="438"/>
        <v>2.7318609066073991</v>
      </c>
      <c r="T1138" s="17">
        <f t="shared" si="439"/>
        <v>3.4727045422975413</v>
      </c>
      <c r="U1138" s="16">
        <f t="shared" si="440"/>
        <v>6.8139093392600714E-2</v>
      </c>
      <c r="V1138" s="16">
        <f t="shared" si="441"/>
        <v>2.729545770245867E-2</v>
      </c>
      <c r="W1138" s="16">
        <f t="shared" si="426"/>
        <v>3.1243775436712593E-3</v>
      </c>
      <c r="X1138" s="16">
        <f t="shared" si="427"/>
        <v>3.7280178806136093E-4</v>
      </c>
      <c r="Y1138" s="17">
        <f t="shared" si="442"/>
        <v>2.7515757556098985</v>
      </c>
      <c r="Z1138" s="17">
        <f t="shared" si="443"/>
        <v>3.4971793317326201</v>
      </c>
      <c r="AA1138" s="16">
        <f t="shared" si="444"/>
        <v>4.842424439010129E-2</v>
      </c>
      <c r="AB1138" s="16">
        <f t="shared" si="445"/>
        <v>2.8206682673799222E-3</v>
      </c>
      <c r="AC1138" s="16">
        <f t="shared" si="428"/>
        <v>64.127919289489697</v>
      </c>
      <c r="AD1138" s="17">
        <f t="shared" si="429"/>
        <v>2.7590194367973591</v>
      </c>
      <c r="AE1138" s="17">
        <f t="shared" si="430"/>
        <v>3.501310817634018</v>
      </c>
      <c r="AF1138" s="16">
        <f t="shared" si="446"/>
        <v>4.0980563202640763E-2</v>
      </c>
      <c r="AG1138" s="16">
        <f t="shared" si="447"/>
        <v>1.3108176340179689E-3</v>
      </c>
    </row>
    <row r="1139" spans="1:33" x14ac:dyDescent="0.25">
      <c r="A1139" s="11" t="s">
        <v>54</v>
      </c>
      <c r="B1139" s="12">
        <v>1104321</v>
      </c>
      <c r="C1139" s="11">
        <v>4.3</v>
      </c>
      <c r="D1139" s="27">
        <v>4.2</v>
      </c>
      <c r="E1139" s="27">
        <v>4.5</v>
      </c>
      <c r="F1139" s="11">
        <v>2005</v>
      </c>
      <c r="G1139" s="11" t="s">
        <v>7</v>
      </c>
      <c r="H1139" s="14" t="str">
        <f>VLOOKUP(A1139,'Data Key'!$A$1:$B$500,2,FALSE)</f>
        <v>Virginia</v>
      </c>
      <c r="I1139" s="14" t="str">
        <f t="shared" si="431"/>
        <v>VA-Virginia</v>
      </c>
      <c r="J1139" s="15">
        <f t="shared" si="432"/>
        <v>4749</v>
      </c>
      <c r="K1139" s="15">
        <f t="shared" si="433"/>
        <v>1099572</v>
      </c>
      <c r="L1139" s="16">
        <f t="shared" si="425"/>
        <v>1.2204444467550333E-4</v>
      </c>
      <c r="M1139" s="17">
        <f t="shared" si="434"/>
        <v>4.1783356078635689</v>
      </c>
      <c r="N1139" s="17">
        <f t="shared" si="435"/>
        <v>4.4224244972145748</v>
      </c>
      <c r="O1139" s="16">
        <f t="shared" si="436"/>
        <v>2.1664392136431232E-2</v>
      </c>
      <c r="P1139" s="16">
        <f t="shared" si="437"/>
        <v>7.7575502785425243E-2</v>
      </c>
      <c r="Q1139" s="16">
        <f t="shared" si="448"/>
        <v>4614</v>
      </c>
      <c r="R1139" s="16">
        <f t="shared" si="449"/>
        <v>4884</v>
      </c>
      <c r="S1139" s="17">
        <f t="shared" si="438"/>
        <v>4.178132988506059</v>
      </c>
      <c r="T1139" s="17">
        <f t="shared" si="439"/>
        <v>4.4226271165720838</v>
      </c>
      <c r="U1139" s="16">
        <f t="shared" si="440"/>
        <v>2.1867011493941213E-2</v>
      </c>
      <c r="V1139" s="16">
        <f t="shared" si="441"/>
        <v>7.737288342791615E-2</v>
      </c>
      <c r="W1139" s="16">
        <f t="shared" si="426"/>
        <v>4.3021043727807006E-3</v>
      </c>
      <c r="X1139" s="16">
        <f t="shared" si="427"/>
        <v>1.22080770285138E-4</v>
      </c>
      <c r="Y1139" s="17">
        <f t="shared" si="442"/>
        <v>4.180023602495563</v>
      </c>
      <c r="Z1139" s="17">
        <f t="shared" si="443"/>
        <v>4.4241851430658388</v>
      </c>
      <c r="AA1139" s="16">
        <f t="shared" si="444"/>
        <v>1.9976397504437138E-2</v>
      </c>
      <c r="AB1139" s="16">
        <f t="shared" si="445"/>
        <v>7.5814856934161234E-2</v>
      </c>
      <c r="AC1139" s="16">
        <f t="shared" si="428"/>
        <v>269.56573015815957</v>
      </c>
      <c r="AD1139" s="17">
        <f t="shared" si="429"/>
        <v>4.1805071216478815</v>
      </c>
      <c r="AE1139" s="17">
        <f t="shared" si="430"/>
        <v>4.4246071545712207</v>
      </c>
      <c r="AF1139" s="16">
        <f t="shared" si="446"/>
        <v>1.9492878352118659E-2</v>
      </c>
      <c r="AG1139" s="16">
        <f t="shared" si="447"/>
        <v>7.5392845428779331E-2</v>
      </c>
    </row>
    <row r="1140" spans="1:33" x14ac:dyDescent="0.25">
      <c r="A1140" s="11" t="s">
        <v>39</v>
      </c>
      <c r="B1140" s="12">
        <v>946606</v>
      </c>
      <c r="C1140" s="11">
        <v>4</v>
      </c>
      <c r="D1140" s="27">
        <v>3.9</v>
      </c>
      <c r="E1140" s="27">
        <v>4.2</v>
      </c>
      <c r="F1140" s="11">
        <v>2005</v>
      </c>
      <c r="G1140" s="11" t="s">
        <v>7</v>
      </c>
      <c r="H1140" s="14" t="str">
        <f>VLOOKUP(A1140,'Data Key'!$A$1:$B$500,2,FALSE)</f>
        <v>Washington</v>
      </c>
      <c r="I1140" s="14" t="str">
        <f t="shared" si="431"/>
        <v>WA-Washington</v>
      </c>
      <c r="J1140" s="15">
        <f t="shared" si="432"/>
        <v>3786</v>
      </c>
      <c r="K1140" s="15">
        <f t="shared" si="433"/>
        <v>942820</v>
      </c>
      <c r="L1140" s="16">
        <f t="shared" si="425"/>
        <v>1.2714488982589153E-4</v>
      </c>
      <c r="M1140" s="17">
        <f t="shared" si="434"/>
        <v>3.8724071941456875</v>
      </c>
      <c r="N1140" s="17">
        <f t="shared" si="435"/>
        <v>4.126696973797471</v>
      </c>
      <c r="O1140" s="16">
        <f t="shared" si="436"/>
        <v>2.7592805854312452E-2</v>
      </c>
      <c r="P1140" s="16">
        <f t="shared" si="437"/>
        <v>7.3303026202529153E-2</v>
      </c>
      <c r="Q1140" s="16">
        <f t="shared" si="448"/>
        <v>3667</v>
      </c>
      <c r="R1140" s="16">
        <f t="shared" si="449"/>
        <v>3907</v>
      </c>
      <c r="S1140" s="17">
        <f t="shared" si="438"/>
        <v>3.8738398024098726</v>
      </c>
      <c r="T1140" s="17">
        <f t="shared" si="439"/>
        <v>4.1273771769881025</v>
      </c>
      <c r="U1140" s="16">
        <f t="shared" si="440"/>
        <v>2.6160197590127332E-2</v>
      </c>
      <c r="V1140" s="16">
        <f t="shared" si="441"/>
        <v>7.2622823011897708E-2</v>
      </c>
      <c r="W1140" s="16">
        <f t="shared" si="426"/>
        <v>4.0015649146144319E-3</v>
      </c>
      <c r="X1140" s="16">
        <f t="shared" si="427"/>
        <v>1.2719242044324848E-4</v>
      </c>
      <c r="Y1140" s="17">
        <f t="shared" si="442"/>
        <v>3.8743724941711837</v>
      </c>
      <c r="Z1140" s="17">
        <f t="shared" si="443"/>
        <v>4.1287573350576805</v>
      </c>
      <c r="AA1140" s="16">
        <f t="shared" si="444"/>
        <v>2.5627505828816233E-2</v>
      </c>
      <c r="AB1140" s="16">
        <f t="shared" si="445"/>
        <v>7.1242664942319678E-2</v>
      </c>
      <c r="AC1140" s="16">
        <f t="shared" si="428"/>
        <v>240.72705200961099</v>
      </c>
      <c r="AD1140" s="17">
        <f t="shared" si="429"/>
        <v>3.8749409130932952</v>
      </c>
      <c r="AE1140" s="17">
        <f t="shared" si="430"/>
        <v>4.1292453175759549</v>
      </c>
      <c r="AF1140" s="16">
        <f t="shared" si="446"/>
        <v>2.5059086906704664E-2</v>
      </c>
      <c r="AG1140" s="16">
        <f t="shared" si="447"/>
        <v>7.0754682424045257E-2</v>
      </c>
    </row>
    <row r="1141" spans="1:33" x14ac:dyDescent="0.25">
      <c r="A1141" s="11" t="s">
        <v>16</v>
      </c>
      <c r="B1141" s="12">
        <v>250295</v>
      </c>
      <c r="C1141" s="11">
        <v>2.6</v>
      </c>
      <c r="D1141" s="27">
        <v>2.4</v>
      </c>
      <c r="E1141" s="27">
        <v>2.8</v>
      </c>
      <c r="F1141" s="11">
        <v>2005</v>
      </c>
      <c r="G1141" s="11" t="s">
        <v>7</v>
      </c>
      <c r="H1141" s="14" t="str">
        <f>VLOOKUP(A1141,'Data Key'!$A$1:$B$500,2,FALSE)</f>
        <v>West Virginia</v>
      </c>
      <c r="I1141" s="14" t="str">
        <f t="shared" si="431"/>
        <v>WV-West Virginia</v>
      </c>
      <c r="J1141" s="15">
        <f t="shared" si="432"/>
        <v>651</v>
      </c>
      <c r="K1141" s="15">
        <f t="shared" si="433"/>
        <v>249644</v>
      </c>
      <c r="L1141" s="16">
        <f t="shared" si="425"/>
        <v>1.9953582938445234E-4</v>
      </c>
      <c r="M1141" s="17">
        <f t="shared" si="434"/>
        <v>2.4013950721517348</v>
      </c>
      <c r="N1141" s="17">
        <f t="shared" si="435"/>
        <v>2.8004667309206397</v>
      </c>
      <c r="O1141" s="16">
        <f t="shared" si="436"/>
        <v>1.3950721517348441E-3</v>
      </c>
      <c r="P1141" s="16">
        <f t="shared" si="437"/>
        <v>4.6673092063986843E-4</v>
      </c>
      <c r="Q1141" s="16">
        <f t="shared" si="448"/>
        <v>601</v>
      </c>
      <c r="R1141" s="16">
        <f t="shared" si="449"/>
        <v>701</v>
      </c>
      <c r="S1141" s="17">
        <f t="shared" si="438"/>
        <v>2.4011666233844062</v>
      </c>
      <c r="T1141" s="17">
        <f t="shared" si="439"/>
        <v>2.8006951796879682</v>
      </c>
      <c r="U1141" s="16">
        <f t="shared" si="440"/>
        <v>1.1666233844063179E-3</v>
      </c>
      <c r="V1141" s="16">
        <f t="shared" si="441"/>
        <v>6.9517968796839469E-4</v>
      </c>
      <c r="W1141" s="16">
        <f t="shared" si="426"/>
        <v>2.6085647284858323E-3</v>
      </c>
      <c r="X1141" s="16">
        <f t="shared" si="427"/>
        <v>1.9997189655890431E-4</v>
      </c>
      <c r="Y1141" s="17">
        <f t="shared" si="442"/>
        <v>2.4085928319269283</v>
      </c>
      <c r="Z1141" s="17">
        <f t="shared" si="443"/>
        <v>2.8085366250447366</v>
      </c>
      <c r="AA1141" s="16">
        <f t="shared" si="444"/>
        <v>8.5928319269283904E-3</v>
      </c>
      <c r="AB1141" s="16">
        <f t="shared" si="445"/>
        <v>8.5366250447367342E-3</v>
      </c>
      <c r="AC1141" s="16">
        <f t="shared" si="428"/>
        <v>99.921244401227298</v>
      </c>
      <c r="AD1141" s="17">
        <f t="shared" si="429"/>
        <v>2.4109584514757532</v>
      </c>
      <c r="AE1141" s="17">
        <f t="shared" si="430"/>
        <v>2.8101662297413448</v>
      </c>
      <c r="AF1141" s="16">
        <f t="shared" si="446"/>
        <v>1.095845147575325E-2</v>
      </c>
      <c r="AG1141" s="16">
        <f t="shared" si="447"/>
        <v>1.0166229741344956E-2</v>
      </c>
    </row>
    <row r="1142" spans="1:33" x14ac:dyDescent="0.25">
      <c r="A1142" s="11" t="s">
        <v>24</v>
      </c>
      <c r="B1142" s="12">
        <v>783574</v>
      </c>
      <c r="C1142" s="11">
        <v>5.4</v>
      </c>
      <c r="D1142" s="27">
        <v>5.3</v>
      </c>
      <c r="E1142" s="27">
        <v>5.6</v>
      </c>
      <c r="F1142" s="11">
        <v>2005</v>
      </c>
      <c r="G1142" s="11" t="s">
        <v>7</v>
      </c>
      <c r="H1142" s="14" t="str">
        <f>VLOOKUP(A1142,'Data Key'!$A$1:$B$500,2,FALSE)</f>
        <v>Wisconsin</v>
      </c>
      <c r="I1142" s="14" t="str">
        <f t="shared" si="431"/>
        <v>WI-Wisconsin</v>
      </c>
      <c r="J1142" s="15">
        <f t="shared" si="432"/>
        <v>4231</v>
      </c>
      <c r="K1142" s="15">
        <f t="shared" si="433"/>
        <v>779343</v>
      </c>
      <c r="L1142" s="16">
        <f t="shared" si="425"/>
        <v>1.6226090634644352E-4</v>
      </c>
      <c r="M1142" s="17">
        <f t="shared" si="434"/>
        <v>5.2373567430395758</v>
      </c>
      <c r="N1142" s="17">
        <f t="shared" si="435"/>
        <v>5.5618785557324619</v>
      </c>
      <c r="O1142" s="16">
        <f t="shared" si="436"/>
        <v>6.2643256960424054E-2</v>
      </c>
      <c r="P1142" s="16">
        <f t="shared" si="437"/>
        <v>3.8121444267537719E-2</v>
      </c>
      <c r="Q1142" s="16">
        <f t="shared" si="448"/>
        <v>4105</v>
      </c>
      <c r="R1142" s="16">
        <f t="shared" si="449"/>
        <v>4359</v>
      </c>
      <c r="S1142" s="17">
        <f t="shared" si="438"/>
        <v>5.238815989300309</v>
      </c>
      <c r="T1142" s="17">
        <f t="shared" si="439"/>
        <v>5.5629717167746762</v>
      </c>
      <c r="U1142" s="16">
        <f t="shared" si="440"/>
        <v>6.1184010699690816E-2</v>
      </c>
      <c r="V1142" s="16">
        <f t="shared" si="441"/>
        <v>3.7028283225323477E-2</v>
      </c>
      <c r="W1142" s="16">
        <f t="shared" si="426"/>
        <v>5.4020424078477453E-3</v>
      </c>
      <c r="X1142" s="16">
        <f t="shared" si="427"/>
        <v>1.6231485122372897E-4</v>
      </c>
      <c r="Y1142" s="17">
        <f t="shared" si="442"/>
        <v>5.2397275566240165</v>
      </c>
      <c r="Z1142" s="17">
        <f t="shared" si="443"/>
        <v>5.5643572590714738</v>
      </c>
      <c r="AA1142" s="16">
        <f t="shared" si="444"/>
        <v>6.0272443375983364E-2</v>
      </c>
      <c r="AB1142" s="16">
        <f t="shared" si="445"/>
        <v>3.5642740928525818E-2</v>
      </c>
      <c r="AC1142" s="16">
        <f t="shared" si="428"/>
        <v>254.30092687022008</v>
      </c>
      <c r="AD1142" s="17">
        <f t="shared" si="429"/>
        <v>5.240411416344311</v>
      </c>
      <c r="AE1142" s="17">
        <f t="shared" si="430"/>
        <v>5.5649495967461169</v>
      </c>
      <c r="AF1142" s="16">
        <f t="shared" si="446"/>
        <v>5.9588583655688865E-2</v>
      </c>
      <c r="AG1142" s="16">
        <f t="shared" si="447"/>
        <v>3.5050403253882756E-2</v>
      </c>
    </row>
    <row r="1143" spans="1:33" x14ac:dyDescent="0.25">
      <c r="A1143" s="11" t="s">
        <v>40</v>
      </c>
      <c r="B1143" s="12">
        <v>77589</v>
      </c>
      <c r="C1143" s="11">
        <v>2.9</v>
      </c>
      <c r="D1143" s="27">
        <v>2.5</v>
      </c>
      <c r="E1143" s="27">
        <v>3.3</v>
      </c>
      <c r="F1143" s="11">
        <v>2005</v>
      </c>
      <c r="G1143" s="11" t="s">
        <v>7</v>
      </c>
      <c r="H1143" s="14" t="str">
        <f>VLOOKUP(A1143,'Data Key'!$A$1:$B$500,2,FALSE)</f>
        <v>Wyoming</v>
      </c>
      <c r="I1143" s="14" t="str">
        <f t="shared" si="431"/>
        <v>WY-Wyoming</v>
      </c>
      <c r="J1143" s="15">
        <f t="shared" si="432"/>
        <v>225</v>
      </c>
      <c r="K1143" s="15">
        <f t="shared" si="433"/>
        <v>77364</v>
      </c>
      <c r="L1143" s="16">
        <f t="shared" si="425"/>
        <v>3.7836292692502998E-4</v>
      </c>
      <c r="M1143" s="17">
        <f t="shared" si="434"/>
        <v>2.5215326768332349</v>
      </c>
      <c r="N1143" s="17">
        <f t="shared" si="435"/>
        <v>3.2782585306832948</v>
      </c>
      <c r="O1143" s="16">
        <f t="shared" si="436"/>
        <v>2.1532676833234898E-2</v>
      </c>
      <c r="P1143" s="16">
        <f t="shared" si="437"/>
        <v>2.1741469316705064E-2</v>
      </c>
      <c r="Q1143" s="16">
        <f t="shared" si="448"/>
        <v>196</v>
      </c>
      <c r="R1143" s="16">
        <f t="shared" si="449"/>
        <v>255</v>
      </c>
      <c r="S1143" s="17">
        <f t="shared" si="438"/>
        <v>2.5261312814960886</v>
      </c>
      <c r="T1143" s="17">
        <f t="shared" si="439"/>
        <v>3.2865483509260334</v>
      </c>
      <c r="U1143" s="16">
        <f t="shared" si="440"/>
        <v>2.6131281496088565E-2</v>
      </c>
      <c r="V1143" s="16">
        <f t="shared" si="441"/>
        <v>1.3451649073966454E-2</v>
      </c>
      <c r="W1143" s="16">
        <f t="shared" si="426"/>
        <v>2.9245059872021338E-3</v>
      </c>
      <c r="X1143" s="16">
        <f t="shared" si="427"/>
        <v>3.8074708135291032E-4</v>
      </c>
      <c r="Y1143" s="17">
        <f t="shared" si="442"/>
        <v>2.5437589058492236</v>
      </c>
      <c r="Z1143" s="17">
        <f t="shared" si="443"/>
        <v>3.3052530685550443</v>
      </c>
      <c r="AA1143" s="16">
        <f t="shared" si="444"/>
        <v>4.3758905849223595E-2</v>
      </c>
      <c r="AB1143" s="16">
        <f t="shared" si="445"/>
        <v>5.2530685550444822E-3</v>
      </c>
      <c r="AC1143" s="16">
        <f t="shared" si="428"/>
        <v>58.774190679844402</v>
      </c>
      <c r="AD1143" s="17">
        <f t="shared" si="429"/>
        <v>2.5522152604183637</v>
      </c>
      <c r="AE1143" s="17">
        <f t="shared" si="430"/>
        <v>3.3096845008126139</v>
      </c>
      <c r="AF1143" s="16">
        <f t="shared" si="446"/>
        <v>5.2215260418363663E-2</v>
      </c>
      <c r="AG1143" s="16">
        <f t="shared" si="447"/>
        <v>9.6845008126140719E-3</v>
      </c>
    </row>
    <row r="1144" spans="1:33" x14ac:dyDescent="0.25">
      <c r="A1144" s="11" t="s">
        <v>17</v>
      </c>
      <c r="B1144" s="12">
        <v>681551</v>
      </c>
      <c r="C1144" s="11">
        <v>3</v>
      </c>
      <c r="D1144" s="27">
        <v>2.9</v>
      </c>
      <c r="E1144" s="27">
        <v>3.1</v>
      </c>
      <c r="F1144" s="11">
        <v>2006</v>
      </c>
      <c r="G1144" s="11" t="s">
        <v>7</v>
      </c>
      <c r="H1144" s="14" t="str">
        <f>VLOOKUP(A1144,'Data Key'!$A$1:$B$500,2,FALSE)</f>
        <v>Alabama</v>
      </c>
      <c r="I1144" s="14" t="str">
        <f t="shared" si="431"/>
        <v>AL-Alabama</v>
      </c>
      <c r="J1144" s="15">
        <f t="shared" si="432"/>
        <v>2045</v>
      </c>
      <c r="K1144" s="15">
        <f t="shared" si="433"/>
        <v>679506</v>
      </c>
      <c r="L1144" s="16">
        <f t="shared" si="425"/>
        <v>1.2985056872458233E-4</v>
      </c>
      <c r="M1144" s="17">
        <f t="shared" si="434"/>
        <v>2.8706585641209417</v>
      </c>
      <c r="N1144" s="17">
        <f t="shared" si="435"/>
        <v>3.1303597015701068</v>
      </c>
      <c r="O1144" s="16">
        <f t="shared" si="436"/>
        <v>2.9341435879058242E-2</v>
      </c>
      <c r="P1144" s="16">
        <f t="shared" si="437"/>
        <v>3.0359701570106701E-2</v>
      </c>
      <c r="Q1144" s="16">
        <f t="shared" si="448"/>
        <v>1957</v>
      </c>
      <c r="R1144" s="16">
        <f t="shared" si="449"/>
        <v>2134</v>
      </c>
      <c r="S1144" s="17">
        <f t="shared" si="438"/>
        <v>2.8713918694272329</v>
      </c>
      <c r="T1144" s="17">
        <f t="shared" si="439"/>
        <v>3.1310936378935694</v>
      </c>
      <c r="U1144" s="16">
        <f t="shared" si="440"/>
        <v>2.860813057276701E-2</v>
      </c>
      <c r="V1144" s="16">
        <f t="shared" si="441"/>
        <v>3.1093637893569337E-2</v>
      </c>
      <c r="W1144" s="16">
        <f t="shared" si="426"/>
        <v>3.0033103792925244E-3</v>
      </c>
      <c r="X1144" s="16">
        <f t="shared" si="427"/>
        <v>1.2994081720341631E-4</v>
      </c>
      <c r="Y1144" s="17">
        <f t="shared" si="442"/>
        <v>2.873369562089108</v>
      </c>
      <c r="Z1144" s="17">
        <f t="shared" si="443"/>
        <v>3.1332511964959409</v>
      </c>
      <c r="AA1144" s="16">
        <f t="shared" si="444"/>
        <v>2.6630437910891924E-2</v>
      </c>
      <c r="AB1144" s="16">
        <f t="shared" si="445"/>
        <v>3.3251196495940771E-2</v>
      </c>
      <c r="AC1144" s="16">
        <f t="shared" si="428"/>
        <v>177.01968179609676</v>
      </c>
      <c r="AD1144" s="17">
        <f t="shared" si="429"/>
        <v>2.8741794047260911</v>
      </c>
      <c r="AE1144" s="17">
        <f t="shared" si="430"/>
        <v>3.1339085872188726</v>
      </c>
      <c r="AF1144" s="16">
        <f t="shared" si="446"/>
        <v>2.5820595273908786E-2</v>
      </c>
      <c r="AG1144" s="16">
        <f t="shared" si="447"/>
        <v>3.3908587218872466E-2</v>
      </c>
    </row>
    <row r="1145" spans="1:33" x14ac:dyDescent="0.25">
      <c r="A1145" s="11" t="s">
        <v>41</v>
      </c>
      <c r="B1145" s="12">
        <v>120981</v>
      </c>
      <c r="C1145" s="11">
        <v>3.5</v>
      </c>
      <c r="D1145" s="27">
        <v>3.2</v>
      </c>
      <c r="E1145" s="27">
        <v>3.9</v>
      </c>
      <c r="F1145" s="11">
        <v>2006</v>
      </c>
      <c r="G1145" s="11" t="s">
        <v>7</v>
      </c>
      <c r="H1145" s="14" t="str">
        <f>VLOOKUP(A1145,'Data Key'!$A$1:$B$500,2,FALSE)</f>
        <v>Alaska</v>
      </c>
      <c r="I1145" s="14" t="str">
        <f t="shared" si="431"/>
        <v>AK-Alaska</v>
      </c>
      <c r="J1145" s="15">
        <f t="shared" si="432"/>
        <v>423</v>
      </c>
      <c r="K1145" s="15">
        <f t="shared" si="433"/>
        <v>120558</v>
      </c>
      <c r="L1145" s="16">
        <f t="shared" si="425"/>
        <v>3.3261400918754847E-4</v>
      </c>
      <c r="M1145" s="17">
        <f t="shared" si="434"/>
        <v>3.1638027835319695</v>
      </c>
      <c r="N1145" s="17">
        <f t="shared" si="435"/>
        <v>3.8290308019070665</v>
      </c>
      <c r="O1145" s="16">
        <f t="shared" si="436"/>
        <v>3.6197216468030646E-2</v>
      </c>
      <c r="P1145" s="16">
        <f t="shared" si="437"/>
        <v>7.096919809293345E-2</v>
      </c>
      <c r="Q1145" s="16">
        <f t="shared" si="448"/>
        <v>384</v>
      </c>
      <c r="R1145" s="16">
        <f t="shared" si="449"/>
        <v>464</v>
      </c>
      <c r="S1145" s="17">
        <f t="shared" si="438"/>
        <v>3.1740521238872219</v>
      </c>
      <c r="T1145" s="17">
        <f t="shared" si="439"/>
        <v>3.8353129830303931</v>
      </c>
      <c r="U1145" s="16">
        <f t="shared" si="440"/>
        <v>2.5947876112778268E-2</v>
      </c>
      <c r="V1145" s="16">
        <f t="shared" si="441"/>
        <v>6.468701696960677E-2</v>
      </c>
      <c r="W1145" s="16">
        <f t="shared" si="426"/>
        <v>3.5121815616461034E-3</v>
      </c>
      <c r="X1145" s="16">
        <f t="shared" si="427"/>
        <v>3.3372762323515351E-4</v>
      </c>
      <c r="Y1145" s="17">
        <f t="shared" si="442"/>
        <v>3.17845393841095</v>
      </c>
      <c r="Z1145" s="17">
        <f t="shared" si="443"/>
        <v>3.8459091848812568</v>
      </c>
      <c r="AA1145" s="16">
        <f t="shared" si="444"/>
        <v>2.1546061589050147E-2</v>
      </c>
      <c r="AB1145" s="16">
        <f t="shared" si="445"/>
        <v>5.4090815118743141E-2</v>
      </c>
      <c r="AC1145" s="16">
        <f t="shared" si="428"/>
        <v>80.524220438731732</v>
      </c>
      <c r="AD1145" s="17">
        <f t="shared" si="429"/>
        <v>3.1835279076848373</v>
      </c>
      <c r="AE1145" s="17">
        <f t="shared" si="430"/>
        <v>3.8491007138957669</v>
      </c>
      <c r="AF1145" s="16">
        <f t="shared" si="446"/>
        <v>1.647209231516289E-2</v>
      </c>
      <c r="AG1145" s="16">
        <f t="shared" si="447"/>
        <v>5.0899286104232999E-2</v>
      </c>
    </row>
    <row r="1146" spans="1:33" x14ac:dyDescent="0.25">
      <c r="A1146" s="11" t="s">
        <v>11</v>
      </c>
      <c r="B1146" s="12">
        <v>967743</v>
      </c>
      <c r="C1146" s="11">
        <v>3.9</v>
      </c>
      <c r="D1146" s="27">
        <v>3.8</v>
      </c>
      <c r="E1146" s="27">
        <v>4</v>
      </c>
      <c r="F1146" s="11">
        <v>2006</v>
      </c>
      <c r="G1146" s="11" t="s">
        <v>7</v>
      </c>
      <c r="H1146" s="14" t="str">
        <f>VLOOKUP(A1146,'Data Key'!$A$1:$B$500,2,FALSE)</f>
        <v>Arizona</v>
      </c>
      <c r="I1146" s="14" t="str">
        <f t="shared" si="431"/>
        <v>AZ-Arizona</v>
      </c>
      <c r="J1146" s="15">
        <f t="shared" si="432"/>
        <v>3774</v>
      </c>
      <c r="K1146" s="15">
        <f t="shared" si="433"/>
        <v>963969</v>
      </c>
      <c r="L1146" s="16">
        <f t="shared" si="425"/>
        <v>1.2417681455306054E-4</v>
      </c>
      <c r="M1146" s="17">
        <f t="shared" si="434"/>
        <v>3.7756188956716579</v>
      </c>
      <c r="N1146" s="17">
        <f t="shared" si="435"/>
        <v>4.0239725247777791</v>
      </c>
      <c r="O1146" s="16">
        <f t="shared" si="436"/>
        <v>2.4381104328341952E-2</v>
      </c>
      <c r="P1146" s="16">
        <f t="shared" si="437"/>
        <v>2.3972524777779114E-2</v>
      </c>
      <c r="Q1146" s="16">
        <f t="shared" si="448"/>
        <v>3654</v>
      </c>
      <c r="R1146" s="16">
        <f t="shared" si="449"/>
        <v>3895</v>
      </c>
      <c r="S1146" s="17">
        <f t="shared" si="438"/>
        <v>3.7757958466245687</v>
      </c>
      <c r="T1146" s="17">
        <f t="shared" si="439"/>
        <v>4.0248289060215363</v>
      </c>
      <c r="U1146" s="16">
        <f t="shared" si="440"/>
        <v>2.4204153375431137E-2</v>
      </c>
      <c r="V1146" s="16">
        <f t="shared" si="441"/>
        <v>2.4828906021536312E-2</v>
      </c>
      <c r="W1146" s="16">
        <f t="shared" si="426"/>
        <v>3.9017649736974307E-3</v>
      </c>
      <c r="X1146" s="16">
        <f t="shared" si="427"/>
        <v>1.2422340364527071E-4</v>
      </c>
      <c r="Y1146" s="17">
        <f t="shared" si="442"/>
        <v>3.77754157005216</v>
      </c>
      <c r="Z1146" s="17">
        <f t="shared" si="443"/>
        <v>4.0259883773427019</v>
      </c>
      <c r="AA1146" s="16">
        <f t="shared" si="444"/>
        <v>2.2458429947839864E-2</v>
      </c>
      <c r="AB1146" s="16">
        <f t="shared" si="445"/>
        <v>2.5988377342701874E-2</v>
      </c>
      <c r="AC1146" s="16">
        <f t="shared" si="428"/>
        <v>240.35732655524259</v>
      </c>
      <c r="AD1146" s="17">
        <f t="shared" si="429"/>
        <v>3.7780976485763147</v>
      </c>
      <c r="AE1146" s="17">
        <f t="shared" si="430"/>
        <v>4.0264656269134154</v>
      </c>
      <c r="AF1146" s="16">
        <f t="shared" si="446"/>
        <v>2.1902351423685129E-2</v>
      </c>
      <c r="AG1146" s="16">
        <f t="shared" si="447"/>
        <v>2.6465626913415363E-2</v>
      </c>
    </row>
    <row r="1147" spans="1:33" x14ac:dyDescent="0.25">
      <c r="A1147" s="11" t="s">
        <v>18</v>
      </c>
      <c r="B1147" s="12">
        <v>426896</v>
      </c>
      <c r="C1147" s="11">
        <v>3.6</v>
      </c>
      <c r="D1147" s="27">
        <v>3.4</v>
      </c>
      <c r="E1147" s="27">
        <v>3.8</v>
      </c>
      <c r="F1147" s="11">
        <v>2006</v>
      </c>
      <c r="G1147" s="11" t="s">
        <v>7</v>
      </c>
      <c r="H1147" s="14" t="str">
        <f>VLOOKUP(A1147,'Data Key'!$A$1:$B$500,2,FALSE)</f>
        <v>Arkansas</v>
      </c>
      <c r="I1147" s="14" t="str">
        <f t="shared" si="431"/>
        <v>AR-Arkansas</v>
      </c>
      <c r="J1147" s="15">
        <f t="shared" si="432"/>
        <v>1537</v>
      </c>
      <c r="K1147" s="15">
        <f t="shared" si="433"/>
        <v>425359</v>
      </c>
      <c r="L1147" s="16">
        <f t="shared" si="425"/>
        <v>1.796717135212125E-4</v>
      </c>
      <c r="M1147" s="17">
        <f t="shared" si="434"/>
        <v>3.4207368168936898</v>
      </c>
      <c r="N1147" s="17">
        <f t="shared" si="435"/>
        <v>3.7800802439361143</v>
      </c>
      <c r="O1147" s="16">
        <f t="shared" si="436"/>
        <v>2.0736816893689891E-2</v>
      </c>
      <c r="P1147" s="16">
        <f t="shared" si="437"/>
        <v>1.9919756063885519E-2</v>
      </c>
      <c r="Q1147" s="16">
        <f t="shared" si="448"/>
        <v>1461</v>
      </c>
      <c r="R1147" s="16">
        <f t="shared" si="449"/>
        <v>1614</v>
      </c>
      <c r="S1147" s="17">
        <f t="shared" si="438"/>
        <v>3.4223792211686219</v>
      </c>
      <c r="T1147" s="17">
        <f t="shared" si="439"/>
        <v>3.7807803305723175</v>
      </c>
      <c r="U1147" s="16">
        <f t="shared" si="440"/>
        <v>2.237922116862201E-2</v>
      </c>
      <c r="V1147" s="16">
        <f t="shared" si="441"/>
        <v>1.9219669427682273E-2</v>
      </c>
      <c r="W1147" s="16">
        <f t="shared" si="426"/>
        <v>3.6048753828333132E-3</v>
      </c>
      <c r="X1147" s="16">
        <f t="shared" si="427"/>
        <v>1.7983740412843693E-4</v>
      </c>
      <c r="Y1147" s="17">
        <f t="shared" si="442"/>
        <v>3.4250379787048764</v>
      </c>
      <c r="Z1147" s="17">
        <f t="shared" si="443"/>
        <v>3.7847127869617503</v>
      </c>
      <c r="AA1147" s="16">
        <f t="shared" si="444"/>
        <v>2.5037978704876451E-2</v>
      </c>
      <c r="AB1147" s="16">
        <f t="shared" si="445"/>
        <v>1.5287213038249536E-2</v>
      </c>
      <c r="AC1147" s="16">
        <f t="shared" si="428"/>
        <v>153.42550682326441</v>
      </c>
      <c r="AD1147" s="17">
        <f t="shared" si="429"/>
        <v>3.4263493071355704</v>
      </c>
      <c r="AE1147" s="17">
        <f t="shared" si="430"/>
        <v>3.785743928363285</v>
      </c>
      <c r="AF1147" s="16">
        <f t="shared" si="446"/>
        <v>2.6349307135570488E-2</v>
      </c>
      <c r="AG1147" s="16">
        <f t="shared" si="447"/>
        <v>1.4256071636714829E-2</v>
      </c>
    </row>
    <row r="1148" spans="1:33" x14ac:dyDescent="0.25">
      <c r="A1148" s="11" t="s">
        <v>42</v>
      </c>
      <c r="B1148" s="12">
        <v>5824922</v>
      </c>
      <c r="C1148" s="11">
        <v>5.0999999999999996</v>
      </c>
      <c r="D1148" s="27">
        <v>5</v>
      </c>
      <c r="E1148" s="27">
        <v>5.0999999999999996</v>
      </c>
      <c r="F1148" s="11">
        <v>2006</v>
      </c>
      <c r="G1148" s="11" t="s">
        <v>7</v>
      </c>
      <c r="H1148" s="14" t="str">
        <f>VLOOKUP(A1148,'Data Key'!$A$1:$B$500,2,FALSE)</f>
        <v>California</v>
      </c>
      <c r="I1148" s="14" t="str">
        <f t="shared" si="431"/>
        <v>CA-California</v>
      </c>
      <c r="J1148" s="15">
        <f t="shared" si="432"/>
        <v>29707</v>
      </c>
      <c r="K1148" s="15">
        <f t="shared" si="433"/>
        <v>5795215</v>
      </c>
      <c r="L1148" s="16">
        <f t="shared" si="425"/>
        <v>5.7846500941392163E-5</v>
      </c>
      <c r="M1148" s="17">
        <f t="shared" si="434"/>
        <v>5.0421359537592894</v>
      </c>
      <c r="N1148" s="17">
        <f t="shared" si="435"/>
        <v>5.1578289556420733</v>
      </c>
      <c r="O1148" s="16">
        <f t="shared" si="436"/>
        <v>4.2135953759289357E-2</v>
      </c>
      <c r="P1148" s="16">
        <f t="shared" si="437"/>
        <v>5.7828955642073687E-2</v>
      </c>
      <c r="Q1148" s="16">
        <f t="shared" si="448"/>
        <v>29371</v>
      </c>
      <c r="R1148" s="16">
        <f t="shared" si="449"/>
        <v>30045</v>
      </c>
      <c r="S1148" s="17">
        <f t="shared" si="438"/>
        <v>5.0422992788572962</v>
      </c>
      <c r="T1148" s="17">
        <f t="shared" si="439"/>
        <v>5.1580089827812285</v>
      </c>
      <c r="U1148" s="16">
        <f t="shared" si="440"/>
        <v>4.229927885729623E-2</v>
      </c>
      <c r="V1148" s="16">
        <f t="shared" si="441"/>
        <v>5.8008982781228902E-2</v>
      </c>
      <c r="W1148" s="16">
        <f t="shared" si="426"/>
        <v>5.1003088344846476E-3</v>
      </c>
      <c r="X1148" s="16">
        <f t="shared" si="427"/>
        <v>5.7849244035312589E-5</v>
      </c>
      <c r="Y1148" s="17">
        <f t="shared" si="442"/>
        <v>5.0424595904493357</v>
      </c>
      <c r="Z1148" s="17">
        <f t="shared" si="443"/>
        <v>5.1581580785199597</v>
      </c>
      <c r="AA1148" s="16">
        <f t="shared" si="444"/>
        <v>4.2459590449335671E-2</v>
      </c>
      <c r="AB1148" s="16">
        <f t="shared" si="445"/>
        <v>5.8158078519960021E-2</v>
      </c>
      <c r="AC1148" s="16">
        <f t="shared" si="428"/>
        <v>673.90801848386786</v>
      </c>
      <c r="AD1148" s="17">
        <f t="shared" si="429"/>
        <v>5.0425477541894743</v>
      </c>
      <c r="AE1148" s="17">
        <f t="shared" si="430"/>
        <v>5.1582415907851855</v>
      </c>
      <c r="AF1148" s="16">
        <f t="shared" si="446"/>
        <v>4.2547754189474318E-2</v>
      </c>
      <c r="AG1148" s="16">
        <f t="shared" si="447"/>
        <v>5.8241590785185871E-2</v>
      </c>
    </row>
    <row r="1149" spans="1:33" x14ac:dyDescent="0.25">
      <c r="A1149" s="11" t="s">
        <v>19</v>
      </c>
      <c r="B1149" s="12">
        <v>708550</v>
      </c>
      <c r="C1149" s="11">
        <v>2.2000000000000002</v>
      </c>
      <c r="D1149" s="27">
        <v>2.1</v>
      </c>
      <c r="E1149" s="27">
        <v>2.2999999999999998</v>
      </c>
      <c r="F1149" s="11">
        <v>2006</v>
      </c>
      <c r="G1149" s="11" t="s">
        <v>7</v>
      </c>
      <c r="H1149" s="14" t="str">
        <f>VLOOKUP(A1149,'Data Key'!$A$1:$B$500,2,FALSE)</f>
        <v>Colorado</v>
      </c>
      <c r="I1149" s="14" t="str">
        <f t="shared" si="431"/>
        <v>CO-Colorado</v>
      </c>
      <c r="J1149" s="15">
        <f t="shared" si="432"/>
        <v>1559</v>
      </c>
      <c r="K1149" s="15">
        <f t="shared" si="433"/>
        <v>706991</v>
      </c>
      <c r="L1149" s="16">
        <f t="shared" si="425"/>
        <v>1.0909939385192259E-4</v>
      </c>
      <c r="M1149" s="17">
        <f t="shared" si="434"/>
        <v>2.0911687594188417</v>
      </c>
      <c r="N1149" s="17">
        <f t="shared" si="435"/>
        <v>2.3093675471226867</v>
      </c>
      <c r="O1149" s="16">
        <f t="shared" si="436"/>
        <v>8.8312405811583616E-3</v>
      </c>
      <c r="P1149" s="16">
        <f t="shared" si="437"/>
        <v>9.3675471226868368E-3</v>
      </c>
      <c r="Q1149" s="16">
        <f t="shared" si="448"/>
        <v>1482</v>
      </c>
      <c r="R1149" s="16">
        <f t="shared" si="449"/>
        <v>1637</v>
      </c>
      <c r="S1149" s="17">
        <f t="shared" si="438"/>
        <v>2.0915955119610472</v>
      </c>
      <c r="T1149" s="17">
        <f t="shared" si="439"/>
        <v>2.3103521275845034</v>
      </c>
      <c r="U1149" s="16">
        <f t="shared" si="440"/>
        <v>8.4044880389528842E-3</v>
      </c>
      <c r="V1149" s="16">
        <f t="shared" si="441"/>
        <v>1.0352127584503545E-2</v>
      </c>
      <c r="W1149" s="16">
        <f t="shared" si="426"/>
        <v>2.2029669985228124E-3</v>
      </c>
      <c r="X1149" s="16">
        <f t="shared" si="427"/>
        <v>1.0919919590606623E-4</v>
      </c>
      <c r="Y1149" s="17">
        <f t="shared" si="442"/>
        <v>2.0937678026167466</v>
      </c>
      <c r="Z1149" s="17">
        <f t="shared" si="443"/>
        <v>2.3121661944288783</v>
      </c>
      <c r="AA1149" s="16">
        <f t="shared" si="444"/>
        <v>6.2321973832535349E-3</v>
      </c>
      <c r="AB1149" s="16">
        <f t="shared" si="445"/>
        <v>1.2166194428878452E-2</v>
      </c>
      <c r="AC1149" s="16">
        <f t="shared" si="428"/>
        <v>154.62773597275427</v>
      </c>
      <c r="AD1149" s="17">
        <f t="shared" si="429"/>
        <v>2.0945576392167826</v>
      </c>
      <c r="AE1149" s="17">
        <f t="shared" si="430"/>
        <v>2.3127876831812548</v>
      </c>
      <c r="AF1149" s="16">
        <f t="shared" si="446"/>
        <v>5.4423607832174703E-3</v>
      </c>
      <c r="AG1149" s="16">
        <f t="shared" si="447"/>
        <v>1.2787683181255005E-2</v>
      </c>
    </row>
    <row r="1150" spans="1:33" x14ac:dyDescent="0.25">
      <c r="A1150" s="11" t="s">
        <v>31</v>
      </c>
      <c r="B1150" s="12">
        <v>520689</v>
      </c>
      <c r="C1150" s="11">
        <v>6</v>
      </c>
      <c r="D1150" s="27">
        <v>5.8</v>
      </c>
      <c r="E1150" s="27">
        <v>6.2</v>
      </c>
      <c r="F1150" s="11">
        <v>2006</v>
      </c>
      <c r="G1150" s="11" t="s">
        <v>7</v>
      </c>
      <c r="H1150" s="14" t="str">
        <f>VLOOKUP(A1150,'Data Key'!$A$1:$B$500,2,FALSE)</f>
        <v>Connecticut</v>
      </c>
      <c r="I1150" s="14" t="str">
        <f t="shared" si="431"/>
        <v>CT-Connecticut</v>
      </c>
      <c r="J1150" s="15">
        <f t="shared" si="432"/>
        <v>3124</v>
      </c>
      <c r="K1150" s="15">
        <f t="shared" si="433"/>
        <v>517565</v>
      </c>
      <c r="L1150" s="16">
        <f t="shared" si="425"/>
        <v>2.0975795926274026E-4</v>
      </c>
      <c r="M1150" s="17">
        <f t="shared" si="434"/>
        <v>5.7899846894200637</v>
      </c>
      <c r="N1150" s="17">
        <f t="shared" si="435"/>
        <v>6.209500607945543</v>
      </c>
      <c r="O1150" s="16">
        <f t="shared" si="436"/>
        <v>1.0015310579936099E-2</v>
      </c>
      <c r="P1150" s="16">
        <f t="shared" si="437"/>
        <v>9.5006079455428605E-3</v>
      </c>
      <c r="Q1150" s="16">
        <f t="shared" si="448"/>
        <v>3015</v>
      </c>
      <c r="R1150" s="16">
        <f t="shared" si="449"/>
        <v>3234</v>
      </c>
      <c r="S1150" s="17">
        <f t="shared" si="438"/>
        <v>5.7904046369329869</v>
      </c>
      <c r="T1150" s="17">
        <f t="shared" si="439"/>
        <v>6.2110011926505075</v>
      </c>
      <c r="U1150" s="16">
        <f t="shared" si="440"/>
        <v>9.5953630670129186E-3</v>
      </c>
      <c r="V1150" s="16">
        <f t="shared" si="441"/>
        <v>1.1001192650507363E-2</v>
      </c>
      <c r="W1150" s="16">
        <f t="shared" si="426"/>
        <v>6.0033871805352306E-3</v>
      </c>
      <c r="X1150" s="16">
        <f t="shared" si="427"/>
        <v>2.0985214894098279E-4</v>
      </c>
      <c r="Y1150" s="17">
        <f t="shared" si="442"/>
        <v>5.7935350315942475</v>
      </c>
      <c r="Z1150" s="17">
        <f t="shared" si="443"/>
        <v>6.2132393294762132</v>
      </c>
      <c r="AA1150" s="16">
        <f t="shared" si="444"/>
        <v>6.4649684057522805E-3</v>
      </c>
      <c r="AB1150" s="16">
        <f t="shared" si="445"/>
        <v>1.323932947621298E-2</v>
      </c>
      <c r="AC1150" s="16">
        <f t="shared" si="428"/>
        <v>218.45372652432465</v>
      </c>
      <c r="AD1150" s="17">
        <f t="shared" si="429"/>
        <v>5.7945752772305044</v>
      </c>
      <c r="AE1150" s="17">
        <f t="shared" si="430"/>
        <v>6.2141196018889424</v>
      </c>
      <c r="AF1150" s="16">
        <f t="shared" si="446"/>
        <v>5.4247227694954603E-3</v>
      </c>
      <c r="AG1150" s="16">
        <f t="shared" si="447"/>
        <v>1.4119601888942235E-2</v>
      </c>
    </row>
    <row r="1151" spans="1:33" x14ac:dyDescent="0.25">
      <c r="A1151" s="11" t="s">
        <v>43</v>
      </c>
      <c r="B1151" s="12">
        <v>112988</v>
      </c>
      <c r="C1151" s="11">
        <v>4.5999999999999996</v>
      </c>
      <c r="D1151" s="27">
        <v>4.2</v>
      </c>
      <c r="E1151" s="27">
        <v>5</v>
      </c>
      <c r="F1151" s="11">
        <v>2006</v>
      </c>
      <c r="G1151" s="11" t="s">
        <v>7</v>
      </c>
      <c r="H1151" s="14" t="str">
        <f>VLOOKUP(A1151,'Data Key'!$A$1:$B$500,2,FALSE)</f>
        <v>Delaware</v>
      </c>
      <c r="I1151" s="14" t="str">
        <f t="shared" si="431"/>
        <v>DE-Delaware</v>
      </c>
      <c r="J1151" s="15">
        <f t="shared" si="432"/>
        <v>520</v>
      </c>
      <c r="K1151" s="15">
        <f t="shared" si="433"/>
        <v>112468</v>
      </c>
      <c r="L1151" s="16">
        <f t="shared" si="425"/>
        <v>3.9465332582778556E-4</v>
      </c>
      <c r="M1151" s="17">
        <f t="shared" si="434"/>
        <v>4.2076053211081721</v>
      </c>
      <c r="N1151" s="17">
        <f t="shared" si="435"/>
        <v>4.9969119727637432</v>
      </c>
      <c r="O1151" s="16">
        <f t="shared" si="436"/>
        <v>7.6053211081719141E-3</v>
      </c>
      <c r="P1151" s="16">
        <f t="shared" si="437"/>
        <v>3.0880272362567851E-3</v>
      </c>
      <c r="Q1151" s="16">
        <f t="shared" si="448"/>
        <v>476</v>
      </c>
      <c r="R1151" s="16">
        <f t="shared" si="449"/>
        <v>565</v>
      </c>
      <c r="S1151" s="17">
        <f t="shared" si="438"/>
        <v>4.2128367614259918</v>
      </c>
      <c r="T1151" s="17">
        <f t="shared" si="439"/>
        <v>5.0005310298438772</v>
      </c>
      <c r="U1151" s="16">
        <f t="shared" si="440"/>
        <v>1.2836761425991661E-2</v>
      </c>
      <c r="V1151" s="16">
        <f t="shared" si="441"/>
        <v>5.3102984387720653E-4</v>
      </c>
      <c r="W1151" s="16">
        <f t="shared" si="426"/>
        <v>4.619101013594494E-3</v>
      </c>
      <c r="X1151" s="16">
        <f t="shared" si="427"/>
        <v>3.9572328642697145E-4</v>
      </c>
      <c r="Y1151" s="17">
        <f t="shared" si="442"/>
        <v>4.2233777271675228</v>
      </c>
      <c r="Z1151" s="17">
        <f t="shared" si="443"/>
        <v>5.0148243000214654</v>
      </c>
      <c r="AA1151" s="16">
        <f t="shared" si="444"/>
        <v>2.3377727167522622E-2</v>
      </c>
      <c r="AB1151" s="16">
        <f t="shared" si="445"/>
        <v>1.4824300021465397E-2</v>
      </c>
      <c r="AC1151" s="16">
        <f t="shared" si="428"/>
        <v>89.222227016076133</v>
      </c>
      <c r="AD1151" s="17">
        <f t="shared" si="429"/>
        <v>4.2287089911393672</v>
      </c>
      <c r="AE1151" s="17">
        <f t="shared" si="430"/>
        <v>5.0183432325513246</v>
      </c>
      <c r="AF1151" s="16">
        <f t="shared" si="446"/>
        <v>2.8708991139366979E-2</v>
      </c>
      <c r="AG1151" s="16">
        <f t="shared" si="447"/>
        <v>1.834323255132464E-2</v>
      </c>
    </row>
    <row r="1152" spans="1:33" x14ac:dyDescent="0.25">
      <c r="A1152" s="11" t="s">
        <v>25</v>
      </c>
      <c r="B1152" s="12">
        <v>2423333</v>
      </c>
      <c r="C1152" s="11">
        <v>3.5</v>
      </c>
      <c r="D1152" s="27">
        <v>3.4</v>
      </c>
      <c r="E1152" s="27">
        <v>3.6</v>
      </c>
      <c r="F1152" s="11">
        <v>2006</v>
      </c>
      <c r="G1152" s="11" t="s">
        <v>7</v>
      </c>
      <c r="H1152" s="14" t="str">
        <f>VLOOKUP(A1152,'Data Key'!$A$1:$B$500,2,FALSE)</f>
        <v>Florida</v>
      </c>
      <c r="I1152" s="14" t="str">
        <f t="shared" si="431"/>
        <v>FL-Florida</v>
      </c>
      <c r="J1152" s="15">
        <f t="shared" si="432"/>
        <v>8482</v>
      </c>
      <c r="K1152" s="15">
        <f t="shared" si="433"/>
        <v>2414851</v>
      </c>
      <c r="L1152" s="16">
        <f t="shared" si="425"/>
        <v>7.4357152494364026E-5</v>
      </c>
      <c r="M1152" s="17">
        <f t="shared" si="434"/>
        <v>3.425780880537002</v>
      </c>
      <c r="N1152" s="17">
        <f t="shared" si="435"/>
        <v>3.5744951855257301</v>
      </c>
      <c r="O1152" s="16">
        <f t="shared" si="436"/>
        <v>2.5780880537002115E-2</v>
      </c>
      <c r="P1152" s="16">
        <f t="shared" si="437"/>
        <v>2.5504814474269999E-2</v>
      </c>
      <c r="Q1152" s="16">
        <f t="shared" si="448"/>
        <v>8302</v>
      </c>
      <c r="R1152" s="16">
        <f t="shared" si="449"/>
        <v>8662</v>
      </c>
      <c r="S1152" s="17">
        <f t="shared" si="438"/>
        <v>3.4258601686190051</v>
      </c>
      <c r="T1152" s="17">
        <f t="shared" si="439"/>
        <v>3.5744158974437275</v>
      </c>
      <c r="U1152" s="16">
        <f t="shared" si="440"/>
        <v>2.5860168619005197E-2</v>
      </c>
      <c r="V1152" s="16">
        <f t="shared" si="441"/>
        <v>2.5584102556272637E-2</v>
      </c>
      <c r="W1152" s="16">
        <f t="shared" si="426"/>
        <v>3.500925081592506E-3</v>
      </c>
      <c r="X1152" s="16">
        <f t="shared" si="427"/>
        <v>7.4369588515211545E-5</v>
      </c>
      <c r="Y1152" s="17">
        <f t="shared" si="442"/>
        <v>3.4265554930772941</v>
      </c>
      <c r="Z1152" s="17">
        <f t="shared" si="443"/>
        <v>3.5752946701077177</v>
      </c>
      <c r="AA1152" s="16">
        <f t="shared" si="444"/>
        <v>2.6555493077294212E-2</v>
      </c>
      <c r="AB1152" s="16">
        <f t="shared" si="445"/>
        <v>2.4705329892282357E-2</v>
      </c>
      <c r="AC1152" s="16">
        <f t="shared" si="428"/>
        <v>360.39417170009597</v>
      </c>
      <c r="AD1152" s="17">
        <f t="shared" si="429"/>
        <v>3.4267723337054754</v>
      </c>
      <c r="AE1152" s="17">
        <f t="shared" si="430"/>
        <v>3.5754904836276888</v>
      </c>
      <c r="AF1152" s="16">
        <f t="shared" si="446"/>
        <v>2.6772333705475493E-2</v>
      </c>
      <c r="AG1152" s="16">
        <f t="shared" si="447"/>
        <v>2.4509516372311246E-2</v>
      </c>
    </row>
    <row r="1153" spans="1:33" x14ac:dyDescent="0.25">
      <c r="A1153" s="11" t="s">
        <v>12</v>
      </c>
      <c r="B1153" s="12">
        <v>1459386</v>
      </c>
      <c r="C1153" s="11">
        <v>4.5</v>
      </c>
      <c r="D1153" s="27">
        <v>4.4000000000000004</v>
      </c>
      <c r="E1153" s="27">
        <v>4.5999999999999996</v>
      </c>
      <c r="F1153" s="11">
        <v>2006</v>
      </c>
      <c r="G1153" s="11" t="s">
        <v>7</v>
      </c>
      <c r="H1153" s="14" t="str">
        <f>VLOOKUP(A1153,'Data Key'!$A$1:$B$500,2,FALSE)</f>
        <v>Georgia</v>
      </c>
      <c r="I1153" s="14" t="str">
        <f t="shared" si="431"/>
        <v>GA-Georgia</v>
      </c>
      <c r="J1153" s="15">
        <f t="shared" si="432"/>
        <v>6567</v>
      </c>
      <c r="K1153" s="15">
        <f t="shared" si="433"/>
        <v>1452819</v>
      </c>
      <c r="L1153" s="16">
        <f t="shared" si="425"/>
        <v>1.0858806420637655E-4</v>
      </c>
      <c r="M1153" s="17">
        <f t="shared" si="434"/>
        <v>4.3912495387307491</v>
      </c>
      <c r="N1153" s="17">
        <f t="shared" si="435"/>
        <v>4.6084256671435027</v>
      </c>
      <c r="O1153" s="16">
        <f t="shared" si="436"/>
        <v>8.7504612692512751E-3</v>
      </c>
      <c r="P1153" s="16">
        <f t="shared" si="437"/>
        <v>8.4256671435030128E-3</v>
      </c>
      <c r="Q1153" s="16">
        <f t="shared" si="448"/>
        <v>6409</v>
      </c>
      <c r="R1153" s="16">
        <f t="shared" si="449"/>
        <v>6726</v>
      </c>
      <c r="S1153" s="17">
        <f t="shared" si="438"/>
        <v>4.3915728943542014</v>
      </c>
      <c r="T1153" s="17">
        <f t="shared" si="439"/>
        <v>4.6087875311946256</v>
      </c>
      <c r="U1153" s="16">
        <f t="shared" si="440"/>
        <v>8.4271056457989602E-3</v>
      </c>
      <c r="V1153" s="16">
        <f t="shared" si="441"/>
        <v>8.7875311946259416E-3</v>
      </c>
      <c r="W1153" s="16">
        <f t="shared" si="426"/>
        <v>4.5011418764187017E-3</v>
      </c>
      <c r="X1153" s="16">
        <f t="shared" si="427"/>
        <v>1.0861141756249106E-4</v>
      </c>
      <c r="Y1153" s="17">
        <f t="shared" si="442"/>
        <v>4.3925304588562106</v>
      </c>
      <c r="Z1153" s="17">
        <f t="shared" si="443"/>
        <v>4.6097532939811927</v>
      </c>
      <c r="AA1153" s="16">
        <f t="shared" si="444"/>
        <v>7.4695411437897263E-3</v>
      </c>
      <c r="AB1153" s="16">
        <f t="shared" si="445"/>
        <v>9.7532939811930675E-3</v>
      </c>
      <c r="AC1153" s="16">
        <f t="shared" si="428"/>
        <v>316.95506974501461</v>
      </c>
      <c r="AD1153" s="17">
        <f t="shared" si="429"/>
        <v>4.3928928463208967</v>
      </c>
      <c r="AE1153" s="17">
        <f t="shared" si="430"/>
        <v>4.6100761243874224</v>
      </c>
      <c r="AF1153" s="16">
        <f t="shared" si="446"/>
        <v>7.1071536791036394E-3</v>
      </c>
      <c r="AG1153" s="16">
        <f t="shared" si="447"/>
        <v>1.007612438742278E-2</v>
      </c>
    </row>
    <row r="1154" spans="1:33" x14ac:dyDescent="0.25">
      <c r="A1154" s="11" t="s">
        <v>56</v>
      </c>
      <c r="B1154" s="12">
        <v>165116</v>
      </c>
      <c r="C1154" s="11">
        <v>5</v>
      </c>
      <c r="D1154" s="27">
        <v>4.7</v>
      </c>
      <c r="E1154" s="27">
        <v>5.3</v>
      </c>
      <c r="F1154" s="11">
        <v>2006</v>
      </c>
      <c r="G1154" s="11" t="s">
        <v>7</v>
      </c>
      <c r="H1154" s="14" t="str">
        <f>VLOOKUP(A1154,'Data Key'!$A$1:$B$500,2,FALSE)</f>
        <v>Hawaii</v>
      </c>
      <c r="I1154" s="14" t="str">
        <f t="shared" si="431"/>
        <v>HI-Hawaii</v>
      </c>
      <c r="J1154" s="15">
        <f t="shared" si="432"/>
        <v>826</v>
      </c>
      <c r="K1154" s="15">
        <f t="shared" si="433"/>
        <v>164290</v>
      </c>
      <c r="L1154" s="16">
        <f t="shared" si="425"/>
        <v>3.4029842636913959E-4</v>
      </c>
      <c r="M1154" s="17">
        <f t="shared" si="434"/>
        <v>4.6622452399018455</v>
      </c>
      <c r="N1154" s="17">
        <f t="shared" si="435"/>
        <v>5.342842092640125</v>
      </c>
      <c r="O1154" s="16">
        <f t="shared" si="436"/>
        <v>3.7754760098154705E-2</v>
      </c>
      <c r="P1154" s="16">
        <f t="shared" si="437"/>
        <v>4.2842092640125173E-2</v>
      </c>
      <c r="Q1154" s="16">
        <f t="shared" si="448"/>
        <v>770</v>
      </c>
      <c r="R1154" s="16">
        <f t="shared" si="449"/>
        <v>882</v>
      </c>
      <c r="S1154" s="17">
        <f t="shared" si="438"/>
        <v>4.6633881634729519</v>
      </c>
      <c r="T1154" s="17">
        <f t="shared" si="439"/>
        <v>5.3416991690690185</v>
      </c>
      <c r="U1154" s="16">
        <f t="shared" si="440"/>
        <v>3.6611836527048247E-2</v>
      </c>
      <c r="V1154" s="16">
        <f t="shared" si="441"/>
        <v>4.1699169069018716E-2</v>
      </c>
      <c r="W1154" s="16">
        <f t="shared" si="426"/>
        <v>5.0140596193390995E-3</v>
      </c>
      <c r="X1154" s="16">
        <f t="shared" si="427"/>
        <v>3.4087852255538104E-4</v>
      </c>
      <c r="Y1154" s="17">
        <f t="shared" si="442"/>
        <v>4.6731810967837184</v>
      </c>
      <c r="Z1154" s="17">
        <f t="shared" si="443"/>
        <v>5.3549381418944808</v>
      </c>
      <c r="AA1154" s="16">
        <f t="shared" si="444"/>
        <v>2.6818903216281775E-2</v>
      </c>
      <c r="AB1154" s="16">
        <f t="shared" si="445"/>
        <v>5.4938141894480985E-2</v>
      </c>
      <c r="AC1154" s="16">
        <f t="shared" si="428"/>
        <v>112.40924113440117</v>
      </c>
      <c r="AD1154" s="17">
        <f t="shared" si="429"/>
        <v>4.6767008859788053</v>
      </c>
      <c r="AE1154" s="17">
        <f t="shared" si="430"/>
        <v>5.3574745600646949</v>
      </c>
      <c r="AF1154" s="16">
        <f t="shared" si="446"/>
        <v>2.3299114021194889E-2</v>
      </c>
      <c r="AG1154" s="16">
        <f t="shared" si="447"/>
        <v>5.747456006469509E-2</v>
      </c>
    </row>
    <row r="1155" spans="1:33" x14ac:dyDescent="0.25">
      <c r="A1155" s="11" t="s">
        <v>32</v>
      </c>
      <c r="B1155" s="12">
        <v>243671</v>
      </c>
      <c r="C1155" s="11">
        <v>3.9</v>
      </c>
      <c r="D1155" s="27">
        <v>3.7</v>
      </c>
      <c r="E1155" s="27">
        <v>4.2</v>
      </c>
      <c r="F1155" s="11">
        <v>2006</v>
      </c>
      <c r="G1155" s="11" t="s">
        <v>7</v>
      </c>
      <c r="H1155" s="14" t="str">
        <f>VLOOKUP(A1155,'Data Key'!$A$1:$B$500,2,FALSE)</f>
        <v>Idaho</v>
      </c>
      <c r="I1155" s="14" t="str">
        <f t="shared" si="431"/>
        <v>ID-Idaho</v>
      </c>
      <c r="J1155" s="15">
        <f t="shared" si="432"/>
        <v>950</v>
      </c>
      <c r="K1155" s="15">
        <f t="shared" si="433"/>
        <v>242721</v>
      </c>
      <c r="L1155" s="16">
        <f t="shared" ref="L1155:L1218" si="450">_xlfn.NORM.S.INV(0.975)*SQRT(J1155/B1155*(1-J1155/B1155)/B1155)</f>
        <v>2.4743310304074312E-4</v>
      </c>
      <c r="M1155" s="17">
        <f t="shared" si="434"/>
        <v>3.6512663728919694</v>
      </c>
      <c r="N1155" s="17">
        <f t="shared" si="435"/>
        <v>4.1461325789734556</v>
      </c>
      <c r="O1155" s="16">
        <f t="shared" si="436"/>
        <v>4.8733627108030753E-2</v>
      </c>
      <c r="P1155" s="16">
        <f t="shared" si="437"/>
        <v>5.3867421026544626E-2</v>
      </c>
      <c r="Q1155" s="16">
        <f t="shared" si="448"/>
        <v>890</v>
      </c>
      <c r="R1155" s="16">
        <f t="shared" si="449"/>
        <v>1011</v>
      </c>
      <c r="S1155" s="17">
        <f t="shared" si="438"/>
        <v>3.652465824821173</v>
      </c>
      <c r="T1155" s="17">
        <f t="shared" si="439"/>
        <v>4.1490370212294447</v>
      </c>
      <c r="U1155" s="16">
        <f t="shared" si="440"/>
        <v>4.7534175178827187E-2</v>
      </c>
      <c r="V1155" s="16">
        <f t="shared" si="441"/>
        <v>5.0962978770555445E-2</v>
      </c>
      <c r="W1155" s="16">
        <f t="shared" ref="W1155:W1218" si="451">((J1155/B1155)+_xlfn.NORM.S.INV(0.975)^2/(2*B1155))/(1+_xlfn.NORM.S.INV(0.975)^2/B1155)</f>
        <v>3.9065203601300587E-3</v>
      </c>
      <c r="X1155" s="16">
        <f t="shared" ref="X1155:X1218" si="452">_xlfn.NORM.S.INV(0.975)*SQRT(W1155*(1-W1155)/B1155+(_xlfn.NORM.S.INV(0.975)^2/(4*B1155^2)))/(1+_xlfn.NORM.S.INV(0.975)^2/B1155)</f>
        <v>2.4780167697680862E-4</v>
      </c>
      <c r="Y1155" s="17">
        <f t="shared" si="442"/>
        <v>3.6587186831532503</v>
      </c>
      <c r="Z1155" s="17">
        <f t="shared" si="443"/>
        <v>4.1543220371068674</v>
      </c>
      <c r="AA1155" s="16">
        <f t="shared" si="444"/>
        <v>4.1281316846749849E-2</v>
      </c>
      <c r="AB1155" s="16">
        <f t="shared" si="445"/>
        <v>4.5677962893132751E-2</v>
      </c>
      <c r="AC1155" s="16">
        <f t="shared" ref="AC1155:AC1218" si="453">_xlfn.NORM.S.INV(0.975)*SQRT(_xlfn.NORM.S.INV(0.975)^2-1/B1155+4*B1155*(J1155/B1155)*(1-(J1155/B1155))+(4*(J1155/B1155)-2))</f>
        <v>120.61411966519664</v>
      </c>
      <c r="AD1155" s="17">
        <f t="shared" ref="AD1155:AD1218" si="454">1000*(2*B1155*(J1155/B1155)+_xlfn.NORM.S.INV(0.975)^2+1-AC1155)/(2*B1155+2*_xlfn.NORM.S.INV(0.975)^2)</f>
        <v>3.6610823843646969</v>
      </c>
      <c r="AE1155" s="17">
        <f t="shared" ref="AE1155:AE1218" si="455">1000*(2*B1155*(J1155/B1155)+_xlfn.NORM.S.INV(0.975)^2+1+AC1155)/(2*B1155+2*_xlfn.NORM.S.INV(0.975)^2)</f>
        <v>4.1560621653839842</v>
      </c>
      <c r="AF1155" s="16">
        <f t="shared" si="446"/>
        <v>3.8917615635303271E-2</v>
      </c>
      <c r="AG1155" s="16">
        <f t="shared" si="447"/>
        <v>4.3937834616015969E-2</v>
      </c>
    </row>
    <row r="1156" spans="1:33" x14ac:dyDescent="0.25">
      <c r="A1156" s="11" t="s">
        <v>45</v>
      </c>
      <c r="B1156" s="12">
        <v>1895561</v>
      </c>
      <c r="C1156" s="11">
        <v>4.7</v>
      </c>
      <c r="D1156" s="27">
        <v>4.5999999999999996</v>
      </c>
      <c r="E1156" s="27">
        <v>4.8</v>
      </c>
      <c r="F1156" s="11">
        <v>2006</v>
      </c>
      <c r="G1156" s="11" t="s">
        <v>7</v>
      </c>
      <c r="H1156" s="14" t="str">
        <f>VLOOKUP(A1156,'Data Key'!$A$1:$B$500,2,FALSE)</f>
        <v>Illinois</v>
      </c>
      <c r="I1156" s="14" t="str">
        <f t="shared" ref="I1156:I1219" si="456">CONCATENATE(A1156,"-",H1156)</f>
        <v>IL-Illinois</v>
      </c>
      <c r="J1156" s="15">
        <f t="shared" ref="J1156:J1219" si="457">ROUND(B1156*C1156/1000,0)</f>
        <v>8909</v>
      </c>
      <c r="K1156" s="15">
        <f t="shared" ref="K1156:K1219" si="458">B1156-J1156</f>
        <v>1886652</v>
      </c>
      <c r="L1156" s="16">
        <f t="shared" si="450"/>
        <v>9.7364765785848712E-5</v>
      </c>
      <c r="M1156" s="17">
        <f t="shared" ref="M1156:M1219" si="459">1000*(J1156/B1156-L1156)</f>
        <v>4.6025631183603224</v>
      </c>
      <c r="N1156" s="17">
        <f t="shared" ref="N1156:N1219" si="460">1000*(J1156/B1156+L1156)</f>
        <v>4.7972926499320199</v>
      </c>
      <c r="O1156" s="16">
        <f t="shared" ref="O1156:O1219" si="461">ABS($D1156-M1156)</f>
        <v>2.563118360322747E-3</v>
      </c>
      <c r="P1156" s="16">
        <f t="shared" ref="P1156:P1219" si="462">ABS($E1156-N1156)</f>
        <v>2.7073500679799523E-3</v>
      </c>
      <c r="Q1156" s="16">
        <f t="shared" si="448"/>
        <v>8725</v>
      </c>
      <c r="R1156" s="16">
        <f t="shared" si="449"/>
        <v>9094</v>
      </c>
      <c r="S1156" s="17">
        <f t="shared" ref="S1156:S1219" si="463">1000*Q1156/B1156</f>
        <v>4.6028589953053478</v>
      </c>
      <c r="T1156" s="17">
        <f t="shared" ref="T1156:T1219" si="464">1000*R1156/B1156</f>
        <v>4.7975243212959118</v>
      </c>
      <c r="U1156" s="16">
        <f t="shared" ref="U1156:U1219" si="465">ABS($D1156-S1156)</f>
        <v>2.8589953053481665E-3</v>
      </c>
      <c r="V1156" s="16">
        <f t="shared" ref="V1156:V1219" si="466">ABS($E1156-T1156)</f>
        <v>2.4756787040880468E-3</v>
      </c>
      <c r="W1156" s="16">
        <f t="shared" si="451"/>
        <v>4.7009316350014856E-3</v>
      </c>
      <c r="X1156" s="16">
        <f t="shared" si="452"/>
        <v>9.7380187647439341E-5</v>
      </c>
      <c r="Y1156" s="17">
        <f t="shared" ref="Y1156:Y1219" si="467">1000*(W1156-X1156)</f>
        <v>4.6035514473540458</v>
      </c>
      <c r="Z1156" s="17">
        <f t="shared" ref="Z1156:Z1219" si="468">1000*(W1156+X1156)</f>
        <v>4.798311822648925</v>
      </c>
      <c r="AA1156" s="16">
        <f t="shared" ref="AA1156:AA1219" si="469">ABS($D1156-Y1156)</f>
        <v>3.5514473540461111E-3</v>
      </c>
      <c r="AB1156" s="16">
        <f t="shared" ref="AB1156:AB1219" si="470">ABS($E1156-Z1156)</f>
        <v>1.6881773510748488E-3</v>
      </c>
      <c r="AC1156" s="16">
        <f t="shared" si="453"/>
        <v>369.13138534444573</v>
      </c>
      <c r="AD1156" s="17">
        <f t="shared" si="454"/>
        <v>4.6038282868878095</v>
      </c>
      <c r="AE1156" s="17">
        <f t="shared" si="455"/>
        <v>4.7985625303549773</v>
      </c>
      <c r="AF1156" s="16">
        <f t="shared" ref="AF1156:AF1219" si="471">ABS($D1156-AD1156)</f>
        <v>3.8282868878098952E-3</v>
      </c>
      <c r="AG1156" s="16">
        <f t="shared" ref="AG1156:AG1219" si="472">ABS($E1156-AE1156)</f>
        <v>1.4374696450225599E-3</v>
      </c>
    </row>
    <row r="1157" spans="1:33" x14ac:dyDescent="0.25">
      <c r="A1157" s="11" t="s">
        <v>33</v>
      </c>
      <c r="B1157" s="12">
        <v>956647</v>
      </c>
      <c r="C1157" s="11">
        <v>7.3</v>
      </c>
      <c r="D1157" s="27">
        <v>7.2</v>
      </c>
      <c r="E1157" s="27">
        <v>7.5</v>
      </c>
      <c r="F1157" s="11">
        <v>2006</v>
      </c>
      <c r="G1157" s="11" t="s">
        <v>7</v>
      </c>
      <c r="H1157" s="14" t="str">
        <f>VLOOKUP(A1157,'Data Key'!$A$1:$B$500,2,FALSE)</f>
        <v>Indiana</v>
      </c>
      <c r="I1157" s="14" t="str">
        <f t="shared" si="456"/>
        <v>IN-Indiana</v>
      </c>
      <c r="J1157" s="15">
        <f t="shared" si="457"/>
        <v>6984</v>
      </c>
      <c r="K1157" s="15">
        <f t="shared" si="458"/>
        <v>949663</v>
      </c>
      <c r="L1157" s="16">
        <f t="shared" si="450"/>
        <v>1.7059150251611121E-4</v>
      </c>
      <c r="M1157" s="17">
        <f t="shared" si="459"/>
        <v>7.1299070094742047</v>
      </c>
      <c r="N1157" s="17">
        <f t="shared" si="460"/>
        <v>7.4710900145064283</v>
      </c>
      <c r="O1157" s="16">
        <f t="shared" si="461"/>
        <v>7.0092990525795429E-2</v>
      </c>
      <c r="P1157" s="16">
        <f t="shared" si="462"/>
        <v>2.890998549357171E-2</v>
      </c>
      <c r="Q1157" s="16">
        <f t="shared" ref="Q1157:Q1220" si="473">_xlfn.BINOM.INV(B1157, C1157/1000, 0.025)</f>
        <v>6821</v>
      </c>
      <c r="R1157" s="16">
        <f t="shared" ref="R1157:R1220" si="474">_xlfn.BINOM.INV(B1157, C1157/1000, 0.975)</f>
        <v>7147</v>
      </c>
      <c r="S1157" s="17">
        <f t="shared" si="463"/>
        <v>7.1301117340042879</v>
      </c>
      <c r="T1157" s="17">
        <f t="shared" si="464"/>
        <v>7.4708852899763443</v>
      </c>
      <c r="U1157" s="16">
        <f t="shared" si="465"/>
        <v>6.9888265995712295E-2</v>
      </c>
      <c r="V1157" s="16">
        <f t="shared" si="466"/>
        <v>2.9114710023655732E-2</v>
      </c>
      <c r="W1157" s="16">
        <f t="shared" si="451"/>
        <v>7.3024769609331477E-3</v>
      </c>
      <c r="X1157" s="16">
        <f t="shared" si="452"/>
        <v>1.7062557430368134E-4</v>
      </c>
      <c r="Y1157" s="17">
        <f t="shared" si="467"/>
        <v>7.1318513866294664</v>
      </c>
      <c r="Z1157" s="17">
        <f t="shared" si="468"/>
        <v>7.473102535236829</v>
      </c>
      <c r="AA1157" s="16">
        <f t="shared" si="469"/>
        <v>6.8148613370533795E-2</v>
      </c>
      <c r="AB1157" s="16">
        <f t="shared" si="470"/>
        <v>2.6897464763171008E-2</v>
      </c>
      <c r="AC1157" s="16">
        <f t="shared" si="453"/>
        <v>326.40270637080033</v>
      </c>
      <c r="AD1157" s="17">
        <f t="shared" si="454"/>
        <v>7.1324030466748454</v>
      </c>
      <c r="AE1157" s="17">
        <f t="shared" si="455"/>
        <v>7.4735961886503022</v>
      </c>
      <c r="AF1157" s="16">
        <f t="shared" si="471"/>
        <v>6.7596953325154807E-2</v>
      </c>
      <c r="AG1157" s="16">
        <f t="shared" si="472"/>
        <v>2.6403811349697826E-2</v>
      </c>
    </row>
    <row r="1158" spans="1:33" x14ac:dyDescent="0.25">
      <c r="A1158" s="11" t="s">
        <v>44</v>
      </c>
      <c r="B1158" s="12">
        <v>437275</v>
      </c>
      <c r="C1158" s="11">
        <v>2.2999999999999998</v>
      </c>
      <c r="D1158" s="27">
        <v>2.2000000000000002</v>
      </c>
      <c r="E1158" s="27">
        <v>2.5</v>
      </c>
      <c r="F1158" s="11">
        <v>2006</v>
      </c>
      <c r="G1158" s="11" t="s">
        <v>7</v>
      </c>
      <c r="H1158" s="14" t="str">
        <f>VLOOKUP(A1158,'Data Key'!$A$1:$B$500,2,FALSE)</f>
        <v>Iowa</v>
      </c>
      <c r="I1158" s="14" t="str">
        <f t="shared" si="456"/>
        <v>IA-Iowa</v>
      </c>
      <c r="J1158" s="15">
        <f t="shared" si="457"/>
        <v>1006</v>
      </c>
      <c r="K1158" s="15">
        <f t="shared" si="458"/>
        <v>436269</v>
      </c>
      <c r="L1158" s="16">
        <f t="shared" si="450"/>
        <v>1.4200128874791737E-4</v>
      </c>
      <c r="M1158" s="17">
        <f t="shared" si="459"/>
        <v>2.158610454434291</v>
      </c>
      <c r="N1158" s="17">
        <f t="shared" si="460"/>
        <v>2.4426130319301254</v>
      </c>
      <c r="O1158" s="16">
        <f t="shared" si="461"/>
        <v>4.1389545565709174E-2</v>
      </c>
      <c r="P1158" s="16">
        <f t="shared" si="462"/>
        <v>5.7386968069874644E-2</v>
      </c>
      <c r="Q1158" s="16">
        <f t="shared" si="473"/>
        <v>944</v>
      </c>
      <c r="R1158" s="16">
        <f t="shared" si="474"/>
        <v>1068</v>
      </c>
      <c r="S1158" s="17">
        <f t="shared" si="463"/>
        <v>2.1588245383340006</v>
      </c>
      <c r="T1158" s="17">
        <f t="shared" si="464"/>
        <v>2.4423989480304158</v>
      </c>
      <c r="U1158" s="16">
        <f t="shared" si="465"/>
        <v>4.1175461665999613E-2</v>
      </c>
      <c r="V1158" s="16">
        <f t="shared" si="466"/>
        <v>5.7601051969584205E-2</v>
      </c>
      <c r="W1158" s="16">
        <f t="shared" si="451"/>
        <v>2.3049839915596847E-3</v>
      </c>
      <c r="X1158" s="16">
        <f t="shared" si="452"/>
        <v>1.422024543655184E-4</v>
      </c>
      <c r="Y1158" s="17">
        <f t="shared" si="467"/>
        <v>2.1627815371941663</v>
      </c>
      <c r="Z1158" s="17">
        <f t="shared" si="468"/>
        <v>2.4471864459252033</v>
      </c>
      <c r="AA1158" s="16">
        <f t="shared" si="469"/>
        <v>3.7218462805833852E-2</v>
      </c>
      <c r="AB1158" s="16">
        <f t="shared" si="470"/>
        <v>5.2813554074796709E-2</v>
      </c>
      <c r="AC1158" s="16">
        <f t="shared" si="453"/>
        <v>124.21584680996634</v>
      </c>
      <c r="AD1158" s="17">
        <f t="shared" si="454"/>
        <v>2.1640946606251013</v>
      </c>
      <c r="AE1158" s="17">
        <f t="shared" si="455"/>
        <v>2.4481601928049015</v>
      </c>
      <c r="AF1158" s="16">
        <f t="shared" si="471"/>
        <v>3.5905339374898926E-2</v>
      </c>
      <c r="AG1158" s="16">
        <f t="shared" si="472"/>
        <v>5.1839807195098508E-2</v>
      </c>
    </row>
    <row r="1159" spans="1:33" x14ac:dyDescent="0.25">
      <c r="A1159" s="11" t="s">
        <v>46</v>
      </c>
      <c r="B1159" s="12">
        <v>415826</v>
      </c>
      <c r="C1159" s="11">
        <v>3.4</v>
      </c>
      <c r="D1159" s="27">
        <v>3.2</v>
      </c>
      <c r="E1159" s="27">
        <v>3.6</v>
      </c>
      <c r="F1159" s="11">
        <v>2006</v>
      </c>
      <c r="G1159" s="11" t="s">
        <v>7</v>
      </c>
      <c r="H1159" s="14" t="str">
        <f>VLOOKUP(A1159,'Data Key'!$A$1:$B$500,2,FALSE)</f>
        <v>Kansas</v>
      </c>
      <c r="I1159" s="14" t="str">
        <f t="shared" si="456"/>
        <v>KS-Kansas</v>
      </c>
      <c r="J1159" s="15">
        <f t="shared" si="457"/>
        <v>1414</v>
      </c>
      <c r="K1159" s="15">
        <f t="shared" si="458"/>
        <v>414412</v>
      </c>
      <c r="L1159" s="16">
        <f t="shared" si="450"/>
        <v>1.7693815571520835E-4</v>
      </c>
      <c r="M1159" s="17">
        <f t="shared" si="459"/>
        <v>3.223522613933635</v>
      </c>
      <c r="N1159" s="17">
        <f t="shared" si="460"/>
        <v>3.5773989253640517</v>
      </c>
      <c r="O1159" s="16">
        <f t="shared" si="461"/>
        <v>2.3522613933634862E-2</v>
      </c>
      <c r="P1159" s="16">
        <f t="shared" si="462"/>
        <v>2.2601074635948404E-2</v>
      </c>
      <c r="Q1159" s="16">
        <f t="shared" si="473"/>
        <v>1341</v>
      </c>
      <c r="R1159" s="16">
        <f t="shared" si="474"/>
        <v>1488</v>
      </c>
      <c r="S1159" s="17">
        <f t="shared" si="463"/>
        <v>3.2249065714986558</v>
      </c>
      <c r="T1159" s="17">
        <f t="shared" si="464"/>
        <v>3.5784198198284858</v>
      </c>
      <c r="U1159" s="16">
        <f t="shared" si="465"/>
        <v>2.4906571498655605E-2</v>
      </c>
      <c r="V1159" s="16">
        <f t="shared" si="466"/>
        <v>2.1580180171514307E-2</v>
      </c>
      <c r="W1159" s="16">
        <f t="shared" si="451"/>
        <v>3.4050483833555382E-3</v>
      </c>
      <c r="X1159" s="16">
        <f t="shared" si="452"/>
        <v>1.7711566770442825E-4</v>
      </c>
      <c r="Y1159" s="17">
        <f t="shared" si="467"/>
        <v>3.22793271565111</v>
      </c>
      <c r="Z1159" s="17">
        <f t="shared" si="468"/>
        <v>3.5821640510599666</v>
      </c>
      <c r="AA1159" s="16">
        <f t="shared" si="469"/>
        <v>2.7932715651109774E-2</v>
      </c>
      <c r="AB1159" s="16">
        <f t="shared" si="470"/>
        <v>1.7835948940033486E-2</v>
      </c>
      <c r="AC1159" s="16">
        <f t="shared" si="453"/>
        <v>147.17518275434833</v>
      </c>
      <c r="AD1159" s="17">
        <f t="shared" si="454"/>
        <v>3.2292851646294185</v>
      </c>
      <c r="AE1159" s="17">
        <f t="shared" si="455"/>
        <v>3.5832164318949573</v>
      </c>
      <c r="AF1159" s="16">
        <f t="shared" si="471"/>
        <v>2.9285164629418325E-2</v>
      </c>
      <c r="AG1159" s="16">
        <f t="shared" si="472"/>
        <v>1.6783568105042779E-2</v>
      </c>
    </row>
    <row r="1160" spans="1:33" x14ac:dyDescent="0.25">
      <c r="A1160" s="11" t="s">
        <v>47</v>
      </c>
      <c r="B1160" s="12">
        <v>591501</v>
      </c>
      <c r="C1160" s="11">
        <v>3.3</v>
      </c>
      <c r="D1160" s="27">
        <v>3.2</v>
      </c>
      <c r="E1160" s="27">
        <v>3.5</v>
      </c>
      <c r="F1160" s="11">
        <v>2006</v>
      </c>
      <c r="G1160" s="11" t="s">
        <v>7</v>
      </c>
      <c r="H1160" s="14" t="str">
        <f>VLOOKUP(A1160,'Data Key'!$A$1:$B$500,2,FALSE)</f>
        <v>Kentucky</v>
      </c>
      <c r="I1160" s="14" t="str">
        <f t="shared" si="456"/>
        <v>KY-Kentucky</v>
      </c>
      <c r="J1160" s="15">
        <f t="shared" si="457"/>
        <v>1952</v>
      </c>
      <c r="K1160" s="15">
        <f t="shared" si="458"/>
        <v>589549</v>
      </c>
      <c r="L1160" s="16">
        <f t="shared" si="450"/>
        <v>1.4615535307640199E-4</v>
      </c>
      <c r="M1160" s="17">
        <f t="shared" si="459"/>
        <v>3.153923598607534</v>
      </c>
      <c r="N1160" s="17">
        <f t="shared" si="460"/>
        <v>3.4462343047603383</v>
      </c>
      <c r="O1160" s="16">
        <f t="shared" si="461"/>
        <v>4.607640139246616E-2</v>
      </c>
      <c r="P1160" s="16">
        <f t="shared" si="462"/>
        <v>5.3765695239661682E-2</v>
      </c>
      <c r="Q1160" s="16">
        <f t="shared" si="473"/>
        <v>1866</v>
      </c>
      <c r="R1160" s="16">
        <f t="shared" si="474"/>
        <v>2039</v>
      </c>
      <c r="S1160" s="17">
        <f t="shared" si="463"/>
        <v>3.1546861290175334</v>
      </c>
      <c r="T1160" s="17">
        <f t="shared" si="464"/>
        <v>3.4471623885673903</v>
      </c>
      <c r="U1160" s="16">
        <f t="shared" si="465"/>
        <v>4.5313870982466753E-2</v>
      </c>
      <c r="V1160" s="16">
        <f t="shared" si="466"/>
        <v>5.2837611432609677E-2</v>
      </c>
      <c r="W1160" s="16">
        <f t="shared" si="451"/>
        <v>3.3033047110678209E-3</v>
      </c>
      <c r="X1160" s="16">
        <f t="shared" si="452"/>
        <v>1.4626163157827784E-4</v>
      </c>
      <c r="Y1160" s="17">
        <f t="shared" si="467"/>
        <v>3.1570430794895428</v>
      </c>
      <c r="Z1160" s="17">
        <f t="shared" si="468"/>
        <v>3.449566342646099</v>
      </c>
      <c r="AA1160" s="16">
        <f t="shared" si="469"/>
        <v>4.2956920510457408E-2</v>
      </c>
      <c r="AB1160" s="16">
        <f t="shared" si="470"/>
        <v>5.043365735390104E-2</v>
      </c>
      <c r="AC1160" s="16">
        <f t="shared" si="453"/>
        <v>172.92267673599528</v>
      </c>
      <c r="AD1160" s="17">
        <f t="shared" si="454"/>
        <v>3.1579781941182858</v>
      </c>
      <c r="AE1160" s="17">
        <f t="shared" si="455"/>
        <v>3.4503218312549118</v>
      </c>
      <c r="AF1160" s="16">
        <f t="shared" si="471"/>
        <v>4.2021805881714336E-2</v>
      </c>
      <c r="AG1160" s="16">
        <f t="shared" si="472"/>
        <v>4.9678168745088236E-2</v>
      </c>
    </row>
    <row r="1161" spans="1:33" x14ac:dyDescent="0.25">
      <c r="A1161" s="11" t="s">
        <v>48</v>
      </c>
      <c r="B1161" s="12">
        <v>598025</v>
      </c>
      <c r="C1161" s="11">
        <v>3</v>
      </c>
      <c r="D1161" s="27">
        <v>2.8</v>
      </c>
      <c r="E1161" s="27">
        <v>3.1</v>
      </c>
      <c r="F1161" s="11">
        <v>2006</v>
      </c>
      <c r="G1161" s="11" t="s">
        <v>7</v>
      </c>
      <c r="H1161" s="14" t="str">
        <f>VLOOKUP(A1161,'Data Key'!$A$1:$B$500,2,FALSE)</f>
        <v>Louisiana</v>
      </c>
      <c r="I1161" s="14" t="str">
        <f t="shared" si="456"/>
        <v>LA-Louisiana</v>
      </c>
      <c r="J1161" s="15">
        <f t="shared" si="457"/>
        <v>1794</v>
      </c>
      <c r="K1161" s="15">
        <f t="shared" si="458"/>
        <v>596231</v>
      </c>
      <c r="L1161" s="16">
        <f t="shared" si="450"/>
        <v>1.3860777022565388E-4</v>
      </c>
      <c r="M1161" s="17">
        <f t="shared" si="459"/>
        <v>2.8612668169571562</v>
      </c>
      <c r="N1161" s="17">
        <f t="shared" si="460"/>
        <v>3.1384823574084639</v>
      </c>
      <c r="O1161" s="16">
        <f t="shared" si="461"/>
        <v>6.1266816957156411E-2</v>
      </c>
      <c r="P1161" s="16">
        <f t="shared" si="462"/>
        <v>3.8482357408463841E-2</v>
      </c>
      <c r="Q1161" s="16">
        <f t="shared" si="473"/>
        <v>1712</v>
      </c>
      <c r="R1161" s="16">
        <f t="shared" si="474"/>
        <v>1877</v>
      </c>
      <c r="S1161" s="17">
        <f t="shared" si="463"/>
        <v>2.8627565737218346</v>
      </c>
      <c r="T1161" s="17">
        <f t="shared" si="464"/>
        <v>3.1386647715396512</v>
      </c>
      <c r="U1161" s="16">
        <f t="shared" si="465"/>
        <v>6.2756573721834741E-2</v>
      </c>
      <c r="V1161" s="16">
        <f t="shared" si="466"/>
        <v>3.8664771539651088E-2</v>
      </c>
      <c r="W1161" s="16">
        <f t="shared" si="451"/>
        <v>3.0030670845730629E-3</v>
      </c>
      <c r="X1161" s="16">
        <f t="shared" si="452"/>
        <v>1.3871757812046443E-4</v>
      </c>
      <c r="Y1161" s="17">
        <f t="shared" si="467"/>
        <v>2.8643495064525988</v>
      </c>
      <c r="Z1161" s="17">
        <f t="shared" si="468"/>
        <v>3.1417846626935271</v>
      </c>
      <c r="AA1161" s="16">
        <f t="shared" si="469"/>
        <v>6.4349506452598959E-2</v>
      </c>
      <c r="AB1161" s="16">
        <f t="shared" si="470"/>
        <v>4.1784662693526986E-2</v>
      </c>
      <c r="AC1161" s="16">
        <f t="shared" si="453"/>
        <v>165.803296126351</v>
      </c>
      <c r="AD1161" s="17">
        <f t="shared" si="454"/>
        <v>2.8652783320069379</v>
      </c>
      <c r="AE1161" s="17">
        <f t="shared" si="455"/>
        <v>3.1425279972938056</v>
      </c>
      <c r="AF1161" s="16">
        <f t="shared" si="471"/>
        <v>6.5278332006938111E-2</v>
      </c>
      <c r="AG1161" s="16">
        <f t="shared" si="472"/>
        <v>4.252799729380552E-2</v>
      </c>
    </row>
    <row r="1162" spans="1:33" x14ac:dyDescent="0.25">
      <c r="A1162" s="11" t="s">
        <v>34</v>
      </c>
      <c r="B1162" s="12">
        <v>177662</v>
      </c>
      <c r="C1162" s="11">
        <v>7.4</v>
      </c>
      <c r="D1162" s="27">
        <v>7</v>
      </c>
      <c r="E1162" s="27">
        <v>7.8</v>
      </c>
      <c r="F1162" s="11">
        <v>2006</v>
      </c>
      <c r="G1162" s="11" t="s">
        <v>7</v>
      </c>
      <c r="H1162" s="14" t="str">
        <f>VLOOKUP(A1162,'Data Key'!$A$1:$B$500,2,FALSE)</f>
        <v>Maine</v>
      </c>
      <c r="I1162" s="14" t="str">
        <f t="shared" si="456"/>
        <v>ME-Maine</v>
      </c>
      <c r="J1162" s="15">
        <f t="shared" si="457"/>
        <v>1315</v>
      </c>
      <c r="K1162" s="15">
        <f t="shared" si="458"/>
        <v>176347</v>
      </c>
      <c r="L1162" s="16">
        <f t="shared" si="450"/>
        <v>3.9856869546447358E-4</v>
      </c>
      <c r="M1162" s="17">
        <f t="shared" si="459"/>
        <v>7.0031266586348835</v>
      </c>
      <c r="N1162" s="17">
        <f t="shared" si="460"/>
        <v>7.8002640495638307</v>
      </c>
      <c r="O1162" s="16">
        <f t="shared" si="461"/>
        <v>3.1266586348834835E-3</v>
      </c>
      <c r="P1162" s="16">
        <f t="shared" si="462"/>
        <v>2.6404956383085931E-4</v>
      </c>
      <c r="Q1162" s="16">
        <f t="shared" si="473"/>
        <v>1244</v>
      </c>
      <c r="R1162" s="16">
        <f t="shared" si="474"/>
        <v>1386</v>
      </c>
      <c r="S1162" s="17">
        <f t="shared" si="463"/>
        <v>7.0020600916346769</v>
      </c>
      <c r="T1162" s="17">
        <f t="shared" si="464"/>
        <v>7.8013306165640373</v>
      </c>
      <c r="U1162" s="16">
        <f t="shared" si="465"/>
        <v>2.0600916346769083E-3</v>
      </c>
      <c r="V1162" s="16">
        <f t="shared" si="466"/>
        <v>1.3306165640374346E-3</v>
      </c>
      <c r="W1162" s="16">
        <f t="shared" si="451"/>
        <v>7.4123462259096237E-3</v>
      </c>
      <c r="X1162" s="16">
        <f t="shared" si="452"/>
        <v>3.989910852128245E-4</v>
      </c>
      <c r="Y1162" s="17">
        <f t="shared" si="467"/>
        <v>7.0133551406967998</v>
      </c>
      <c r="Z1162" s="17">
        <f t="shared" si="468"/>
        <v>7.8113373111224478</v>
      </c>
      <c r="AA1162" s="16">
        <f t="shared" si="469"/>
        <v>1.3355140696799772E-2</v>
      </c>
      <c r="AB1162" s="16">
        <f t="shared" si="470"/>
        <v>1.1337311122447957E-2</v>
      </c>
      <c r="AC1162" s="16">
        <f t="shared" si="453"/>
        <v>141.64639704949812</v>
      </c>
      <c r="AD1162" s="17">
        <f t="shared" si="454"/>
        <v>7.0165290111466581</v>
      </c>
      <c r="AE1162" s="17">
        <f t="shared" si="455"/>
        <v>7.8137919846391117</v>
      </c>
      <c r="AF1162" s="16">
        <f t="shared" si="471"/>
        <v>1.6529011146658057E-2</v>
      </c>
      <c r="AG1162" s="16">
        <f t="shared" si="472"/>
        <v>1.3791984639111909E-2</v>
      </c>
    </row>
    <row r="1163" spans="1:33" x14ac:dyDescent="0.25">
      <c r="A1163" s="11" t="s">
        <v>13</v>
      </c>
      <c r="B1163" s="12">
        <v>769833</v>
      </c>
      <c r="C1163" s="11">
        <v>6.2</v>
      </c>
      <c r="D1163" s="27">
        <v>6.1</v>
      </c>
      <c r="E1163" s="27">
        <v>6.4</v>
      </c>
      <c r="F1163" s="11">
        <v>2006</v>
      </c>
      <c r="G1163" s="11" t="s">
        <v>7</v>
      </c>
      <c r="H1163" s="14" t="str">
        <f>VLOOKUP(A1163,'Data Key'!$A$1:$B$500,2,FALSE)</f>
        <v>Maryland</v>
      </c>
      <c r="I1163" s="14" t="str">
        <f t="shared" si="456"/>
        <v>MD-Maryland</v>
      </c>
      <c r="J1163" s="15">
        <f t="shared" si="457"/>
        <v>4773</v>
      </c>
      <c r="K1163" s="15">
        <f t="shared" si="458"/>
        <v>765060</v>
      </c>
      <c r="L1163" s="16">
        <f t="shared" si="450"/>
        <v>1.7534636634501771E-4</v>
      </c>
      <c r="M1163" s="17">
        <f t="shared" si="459"/>
        <v>6.0246996176541101</v>
      </c>
      <c r="N1163" s="17">
        <f t="shared" si="460"/>
        <v>6.3753923503441445</v>
      </c>
      <c r="O1163" s="16">
        <f t="shared" si="461"/>
        <v>7.5300382345889538E-2</v>
      </c>
      <c r="P1163" s="16">
        <f t="shared" si="462"/>
        <v>2.4607649655855823E-2</v>
      </c>
      <c r="Q1163" s="16">
        <f t="shared" si="473"/>
        <v>4638</v>
      </c>
      <c r="R1163" s="16">
        <f t="shared" si="474"/>
        <v>4908</v>
      </c>
      <c r="S1163" s="17">
        <f t="shared" si="463"/>
        <v>6.0246832754636399</v>
      </c>
      <c r="T1163" s="17">
        <f t="shared" si="464"/>
        <v>6.3754086925346147</v>
      </c>
      <c r="U1163" s="16">
        <f t="shared" si="465"/>
        <v>7.5316724536359736E-2</v>
      </c>
      <c r="V1163" s="16">
        <f t="shared" si="466"/>
        <v>2.4591307465385626E-2</v>
      </c>
      <c r="W1163" s="16">
        <f t="shared" si="451"/>
        <v>6.2025100284392697E-3</v>
      </c>
      <c r="X1163" s="16">
        <f t="shared" si="452"/>
        <v>1.7539785979686859E-4</v>
      </c>
      <c r="Y1163" s="17">
        <f t="shared" si="467"/>
        <v>6.0271121686424003</v>
      </c>
      <c r="Z1163" s="17">
        <f t="shared" si="468"/>
        <v>6.3779078882361384</v>
      </c>
      <c r="AA1163" s="16">
        <f t="shared" si="469"/>
        <v>7.2887831357599353E-2</v>
      </c>
      <c r="AB1163" s="16">
        <f t="shared" si="470"/>
        <v>2.2092111763861944E-2</v>
      </c>
      <c r="AC1163" s="16">
        <f t="shared" si="453"/>
        <v>269.98811560346428</v>
      </c>
      <c r="AD1163" s="17">
        <f t="shared" si="454"/>
        <v>6.0278054020058685</v>
      </c>
      <c r="AE1163" s="17">
        <f t="shared" si="455"/>
        <v>6.3785136314169781</v>
      </c>
      <c r="AF1163" s="16">
        <f t="shared" si="471"/>
        <v>7.2194597994131193E-2</v>
      </c>
      <c r="AG1163" s="16">
        <f t="shared" si="472"/>
        <v>2.148636858302222E-2</v>
      </c>
    </row>
    <row r="1164" spans="1:33" x14ac:dyDescent="0.25">
      <c r="A1164" s="11" t="s">
        <v>28</v>
      </c>
      <c r="B1164" s="12">
        <v>874637</v>
      </c>
      <c r="C1164" s="11">
        <v>6.4</v>
      </c>
      <c r="D1164" s="27">
        <v>6.2</v>
      </c>
      <c r="E1164" s="27">
        <v>6.5</v>
      </c>
      <c r="F1164" s="11">
        <v>2006</v>
      </c>
      <c r="G1164" s="11" t="s">
        <v>7</v>
      </c>
      <c r="H1164" s="14" t="str">
        <f>VLOOKUP(A1164,'Data Key'!$A$1:$B$500,2,FALSE)</f>
        <v>Massachusetts</v>
      </c>
      <c r="I1164" s="14" t="str">
        <f t="shared" si="456"/>
        <v>MA-Massachusetts</v>
      </c>
      <c r="J1164" s="15">
        <f t="shared" si="457"/>
        <v>5598</v>
      </c>
      <c r="K1164" s="15">
        <f t="shared" si="458"/>
        <v>869039</v>
      </c>
      <c r="L1164" s="16">
        <f t="shared" si="450"/>
        <v>1.6712537827867047E-4</v>
      </c>
      <c r="M1164" s="17">
        <f t="shared" si="459"/>
        <v>6.2332441464498745</v>
      </c>
      <c r="N1164" s="17">
        <f t="shared" si="460"/>
        <v>6.5674949030072147</v>
      </c>
      <c r="O1164" s="16">
        <f t="shared" si="461"/>
        <v>3.3244146449874279E-2</v>
      </c>
      <c r="P1164" s="16">
        <f t="shared" si="462"/>
        <v>6.7494903007214724E-2</v>
      </c>
      <c r="Q1164" s="16">
        <f t="shared" si="473"/>
        <v>5452</v>
      </c>
      <c r="R1164" s="16">
        <f t="shared" si="474"/>
        <v>5744</v>
      </c>
      <c r="S1164" s="17">
        <f t="shared" si="463"/>
        <v>6.2334431312647416</v>
      </c>
      <c r="T1164" s="17">
        <f t="shared" si="464"/>
        <v>6.5672959181923476</v>
      </c>
      <c r="U1164" s="16">
        <f t="shared" si="465"/>
        <v>3.344313126474141E-2</v>
      </c>
      <c r="V1164" s="16">
        <f t="shared" si="466"/>
        <v>6.7295918192347592E-2</v>
      </c>
      <c r="W1164" s="16">
        <f t="shared" si="451"/>
        <v>6.4025374347602988E-3</v>
      </c>
      <c r="X1164" s="16">
        <f t="shared" si="452"/>
        <v>1.6716718826057081E-4</v>
      </c>
      <c r="Y1164" s="17">
        <f t="shared" si="467"/>
        <v>6.2353702464997278</v>
      </c>
      <c r="Z1164" s="17">
        <f t="shared" si="468"/>
        <v>6.5697046230208693</v>
      </c>
      <c r="AA1164" s="16">
        <f t="shared" si="469"/>
        <v>3.5370246499727642E-2</v>
      </c>
      <c r="AB1164" s="16">
        <f t="shared" si="470"/>
        <v>6.9704623020869327E-2</v>
      </c>
      <c r="AC1164" s="16">
        <f t="shared" si="453"/>
        <v>292.36034530052655</v>
      </c>
      <c r="AD1164" s="17">
        <f t="shared" si="454"/>
        <v>6.2359774415094895</v>
      </c>
      <c r="AE1164" s="17">
        <f t="shared" si="455"/>
        <v>6.5702407544516293</v>
      </c>
      <c r="AF1164" s="16">
        <f t="shared" si="471"/>
        <v>3.5977441509489339E-2</v>
      </c>
      <c r="AG1164" s="16">
        <f t="shared" si="472"/>
        <v>7.024075445162925E-2</v>
      </c>
    </row>
    <row r="1165" spans="1:33" x14ac:dyDescent="0.25">
      <c r="A1165" s="11" t="s">
        <v>49</v>
      </c>
      <c r="B1165" s="12">
        <v>1528322</v>
      </c>
      <c r="C1165" s="11">
        <v>5.9</v>
      </c>
      <c r="D1165" s="27">
        <v>5.8</v>
      </c>
      <c r="E1165" s="27">
        <v>6</v>
      </c>
      <c r="F1165" s="11">
        <v>2006</v>
      </c>
      <c r="G1165" s="11" t="s">
        <v>7</v>
      </c>
      <c r="H1165" s="14" t="str">
        <f>VLOOKUP(A1165,'Data Key'!$A$1:$B$500,2,FALSE)</f>
        <v>Michigan</v>
      </c>
      <c r="I1165" s="14" t="str">
        <f t="shared" si="456"/>
        <v>MI-Michigan</v>
      </c>
      <c r="J1165" s="15">
        <f t="shared" si="457"/>
        <v>9017</v>
      </c>
      <c r="K1165" s="15">
        <f t="shared" si="458"/>
        <v>1519305</v>
      </c>
      <c r="L1165" s="16">
        <f t="shared" si="450"/>
        <v>1.2141694806421216E-4</v>
      </c>
      <c r="M1165" s="17">
        <f t="shared" si="459"/>
        <v>5.7785177515606048</v>
      </c>
      <c r="N1165" s="17">
        <f t="shared" si="460"/>
        <v>6.0213516476890296</v>
      </c>
      <c r="O1165" s="16">
        <f t="shared" si="461"/>
        <v>2.1482248439395057E-2</v>
      </c>
      <c r="P1165" s="16">
        <f t="shared" si="462"/>
        <v>2.135164768902964E-2</v>
      </c>
      <c r="Q1165" s="16">
        <f t="shared" si="473"/>
        <v>8832</v>
      </c>
      <c r="R1165" s="16">
        <f t="shared" si="474"/>
        <v>9203</v>
      </c>
      <c r="S1165" s="17">
        <f t="shared" si="463"/>
        <v>5.7788869099574569</v>
      </c>
      <c r="T1165" s="17">
        <f t="shared" si="464"/>
        <v>6.021636801668758</v>
      </c>
      <c r="U1165" s="16">
        <f t="shared" si="465"/>
        <v>2.1113090042542915E-2</v>
      </c>
      <c r="V1165" s="16">
        <f t="shared" si="466"/>
        <v>2.1636801668758032E-2</v>
      </c>
      <c r="W1165" s="16">
        <f t="shared" si="451"/>
        <v>5.9011766239597105E-3</v>
      </c>
      <c r="X1165" s="16">
        <f t="shared" si="452"/>
        <v>1.214358486586143E-4</v>
      </c>
      <c r="Y1165" s="17">
        <f t="shared" si="467"/>
        <v>5.7797407753010965</v>
      </c>
      <c r="Z1165" s="17">
        <f t="shared" si="468"/>
        <v>6.0226124726183246</v>
      </c>
      <c r="AA1165" s="16">
        <f t="shared" si="469"/>
        <v>2.0259224698903289E-2</v>
      </c>
      <c r="AB1165" s="16">
        <f t="shared" si="470"/>
        <v>2.2612472618324553E-2</v>
      </c>
      <c r="AC1165" s="16">
        <f t="shared" si="453"/>
        <v>371.13803805154936</v>
      </c>
      <c r="AD1165" s="17">
        <f t="shared" si="454"/>
        <v>5.7800839786576308</v>
      </c>
      <c r="AE1165" s="17">
        <f t="shared" si="455"/>
        <v>6.0229235799937513</v>
      </c>
      <c r="AF1165" s="16">
        <f t="shared" si="471"/>
        <v>1.9916021342369028E-2</v>
      </c>
      <c r="AG1165" s="16">
        <f t="shared" si="472"/>
        <v>2.2923579993751275E-2</v>
      </c>
    </row>
    <row r="1166" spans="1:33" x14ac:dyDescent="0.25">
      <c r="A1166" s="11" t="s">
        <v>26</v>
      </c>
      <c r="B1166" s="12">
        <v>767534</v>
      </c>
      <c r="C1166" s="11">
        <v>10.5</v>
      </c>
      <c r="D1166" s="27">
        <v>10.3</v>
      </c>
      <c r="E1166" s="27">
        <v>10.7</v>
      </c>
      <c r="F1166" s="11">
        <v>2006</v>
      </c>
      <c r="G1166" s="11" t="s">
        <v>7</v>
      </c>
      <c r="H1166" s="14" t="str">
        <f>VLOOKUP(A1166,'Data Key'!$A$1:$B$500,2,FALSE)</f>
        <v>Minnesota</v>
      </c>
      <c r="I1166" s="14" t="str">
        <f t="shared" si="456"/>
        <v>MN-Minnesota</v>
      </c>
      <c r="J1166" s="15">
        <f t="shared" si="457"/>
        <v>8059</v>
      </c>
      <c r="K1166" s="15">
        <f t="shared" si="458"/>
        <v>759475</v>
      </c>
      <c r="L1166" s="16">
        <f t="shared" si="450"/>
        <v>2.2803366950116714E-4</v>
      </c>
      <c r="M1166" s="17">
        <f t="shared" si="459"/>
        <v>10.271826922993759</v>
      </c>
      <c r="N1166" s="17">
        <f t="shared" si="460"/>
        <v>10.727894261996093</v>
      </c>
      <c r="O1166" s="16">
        <f t="shared" si="461"/>
        <v>2.8173077006242053E-2</v>
      </c>
      <c r="P1166" s="16">
        <f t="shared" si="462"/>
        <v>2.7894261996094016E-2</v>
      </c>
      <c r="Q1166" s="16">
        <f t="shared" si="473"/>
        <v>7885</v>
      </c>
      <c r="R1166" s="16">
        <f t="shared" si="474"/>
        <v>8235</v>
      </c>
      <c r="S1166" s="17">
        <f t="shared" si="463"/>
        <v>10.273160537513647</v>
      </c>
      <c r="T1166" s="17">
        <f t="shared" si="464"/>
        <v>10.729166395234609</v>
      </c>
      <c r="U1166" s="16">
        <f t="shared" si="465"/>
        <v>2.6839462486353938E-2</v>
      </c>
      <c r="V1166" s="16">
        <f t="shared" si="466"/>
        <v>2.916639523460951E-2</v>
      </c>
      <c r="W1166" s="16">
        <f t="shared" si="451"/>
        <v>1.0502310497277059E-2</v>
      </c>
      <c r="X1166" s="16">
        <f t="shared" si="452"/>
        <v>2.2807257657205614E-4</v>
      </c>
      <c r="Y1166" s="17">
        <f t="shared" si="467"/>
        <v>10.274237920705001</v>
      </c>
      <c r="Z1166" s="17">
        <f t="shared" si="468"/>
        <v>10.730383073849115</v>
      </c>
      <c r="AA1166" s="16">
        <f t="shared" si="469"/>
        <v>2.5762079294999296E-2</v>
      </c>
      <c r="AB1166" s="16">
        <f t="shared" si="470"/>
        <v>3.038307384911576E-2</v>
      </c>
      <c r="AC1166" s="16">
        <f t="shared" si="453"/>
        <v>350.0575234598233</v>
      </c>
      <c r="AD1166" s="17">
        <f t="shared" si="454"/>
        <v>10.274922670511158</v>
      </c>
      <c r="AE1166" s="17">
        <f t="shared" si="455"/>
        <v>10.731001191401393</v>
      </c>
      <c r="AF1166" s="16">
        <f t="shared" si="471"/>
        <v>2.5077329488842892E-2</v>
      </c>
      <c r="AG1166" s="16">
        <f t="shared" si="472"/>
        <v>3.1001191401394124E-2</v>
      </c>
    </row>
    <row r="1167" spans="1:33" x14ac:dyDescent="0.25">
      <c r="A1167" s="11" t="s">
        <v>59</v>
      </c>
      <c r="B1167" s="12">
        <v>442463</v>
      </c>
      <c r="C1167" s="11">
        <v>1.9</v>
      </c>
      <c r="D1167" s="27">
        <v>1.8</v>
      </c>
      <c r="E1167" s="27">
        <v>2</v>
      </c>
      <c r="F1167" s="11">
        <v>2006</v>
      </c>
      <c r="G1167" s="11" t="s">
        <v>7</v>
      </c>
      <c r="H1167" s="14" t="str">
        <f>VLOOKUP(A1167,'Data Key'!$A$1:$B$500,2,FALSE)</f>
        <v>Mississippi</v>
      </c>
      <c r="I1167" s="14" t="str">
        <f t="shared" si="456"/>
        <v>MS-Mississippi</v>
      </c>
      <c r="J1167" s="15">
        <f t="shared" si="457"/>
        <v>841</v>
      </c>
      <c r="K1167" s="15">
        <f t="shared" si="458"/>
        <v>441622</v>
      </c>
      <c r="L1167" s="16">
        <f t="shared" si="450"/>
        <v>1.2833821648004773E-4</v>
      </c>
      <c r="M1167" s="17">
        <f t="shared" si="459"/>
        <v>1.7723856858575486</v>
      </c>
      <c r="N1167" s="17">
        <f t="shared" si="460"/>
        <v>2.0290621188176443</v>
      </c>
      <c r="O1167" s="16">
        <f t="shared" si="461"/>
        <v>2.7614314142451413E-2</v>
      </c>
      <c r="P1167" s="16">
        <f t="shared" si="462"/>
        <v>2.9062118817644311E-2</v>
      </c>
      <c r="Q1167" s="16">
        <f t="shared" si="473"/>
        <v>784</v>
      </c>
      <c r="R1167" s="16">
        <f t="shared" si="474"/>
        <v>898</v>
      </c>
      <c r="S1167" s="17">
        <f t="shared" si="463"/>
        <v>1.7718995712635859</v>
      </c>
      <c r="T1167" s="17">
        <f t="shared" si="464"/>
        <v>2.0295482334116075</v>
      </c>
      <c r="U1167" s="16">
        <f t="shared" si="465"/>
        <v>2.8100428736414163E-2</v>
      </c>
      <c r="V1167" s="16">
        <f t="shared" si="466"/>
        <v>2.9548233411607505E-2</v>
      </c>
      <c r="W1167" s="16">
        <f t="shared" si="451"/>
        <v>1.9050483571406687E-3</v>
      </c>
      <c r="X1167" s="16">
        <f t="shared" si="452"/>
        <v>1.2855604634967824E-4</v>
      </c>
      <c r="Y1167" s="17">
        <f t="shared" si="467"/>
        <v>1.7764923107909905</v>
      </c>
      <c r="Z1167" s="17">
        <f t="shared" si="468"/>
        <v>2.0336044034903469</v>
      </c>
      <c r="AA1167" s="16">
        <f t="shared" si="469"/>
        <v>2.3507689209009586E-2</v>
      </c>
      <c r="AB1167" s="16">
        <f t="shared" si="470"/>
        <v>3.3604403490346879E-2</v>
      </c>
      <c r="AC1167" s="16">
        <f t="shared" si="453"/>
        <v>113.60109214098958</v>
      </c>
      <c r="AD1167" s="17">
        <f t="shared" si="454"/>
        <v>1.7778059498116336</v>
      </c>
      <c r="AE1167" s="17">
        <f t="shared" si="455"/>
        <v>2.034550820831674</v>
      </c>
      <c r="AF1167" s="16">
        <f t="shared" si="471"/>
        <v>2.2194050188366399E-2</v>
      </c>
      <c r="AG1167" s="16">
        <f t="shared" si="472"/>
        <v>3.4550820831674045E-2</v>
      </c>
    </row>
    <row r="1168" spans="1:33" x14ac:dyDescent="0.25">
      <c r="A1168" s="11" t="s">
        <v>20</v>
      </c>
      <c r="B1168" s="12">
        <v>831553</v>
      </c>
      <c r="C1168" s="11">
        <v>5</v>
      </c>
      <c r="D1168" s="27">
        <v>4.9000000000000004</v>
      </c>
      <c r="E1168" s="27">
        <v>5.2</v>
      </c>
      <c r="F1168" s="11">
        <v>2006</v>
      </c>
      <c r="G1168" s="11" t="s">
        <v>7</v>
      </c>
      <c r="H1168" s="14" t="str">
        <f>VLOOKUP(A1168,'Data Key'!$A$1:$B$500,2,FALSE)</f>
        <v>Missouri</v>
      </c>
      <c r="I1168" s="14" t="str">
        <f t="shared" si="456"/>
        <v>MO-Missouri</v>
      </c>
      <c r="J1168" s="15">
        <f t="shared" si="457"/>
        <v>4158</v>
      </c>
      <c r="K1168" s="15">
        <f t="shared" si="458"/>
        <v>827395</v>
      </c>
      <c r="L1168" s="16">
        <f t="shared" si="450"/>
        <v>1.5160442497566933E-4</v>
      </c>
      <c r="M1168" s="17">
        <f t="shared" si="459"/>
        <v>4.8486781787789921</v>
      </c>
      <c r="N1168" s="17">
        <f t="shared" si="460"/>
        <v>5.1518870287303313</v>
      </c>
      <c r="O1168" s="16">
        <f t="shared" si="461"/>
        <v>5.1321821221008257E-2</v>
      </c>
      <c r="P1168" s="16">
        <f t="shared" si="462"/>
        <v>4.8112971269668847E-2</v>
      </c>
      <c r="Q1168" s="16">
        <f t="shared" si="473"/>
        <v>4032</v>
      </c>
      <c r="R1168" s="16">
        <f t="shared" si="474"/>
        <v>4284</v>
      </c>
      <c r="S1168" s="17">
        <f t="shared" si="463"/>
        <v>4.8487588884893684</v>
      </c>
      <c r="T1168" s="17">
        <f t="shared" si="464"/>
        <v>5.1518063190199541</v>
      </c>
      <c r="U1168" s="16">
        <f t="shared" si="465"/>
        <v>5.1241111510631931E-2</v>
      </c>
      <c r="V1168" s="16">
        <f t="shared" si="466"/>
        <v>4.8193680980046061E-2</v>
      </c>
      <c r="W1168" s="16">
        <f t="shared" si="451"/>
        <v>5.0025693037561879E-3</v>
      </c>
      <c r="X1168" s="16">
        <f t="shared" si="452"/>
        <v>1.5165580244101053E-4</v>
      </c>
      <c r="Y1168" s="17">
        <f t="shared" si="467"/>
        <v>4.8509135013151772</v>
      </c>
      <c r="Z1168" s="17">
        <f t="shared" si="468"/>
        <v>5.1542251061971989</v>
      </c>
      <c r="AA1168" s="16">
        <f t="shared" si="469"/>
        <v>4.9086498684823177E-2</v>
      </c>
      <c r="AB1168" s="16">
        <f t="shared" si="470"/>
        <v>4.5774893802801309E-2</v>
      </c>
      <c r="AC1168" s="16">
        <f t="shared" si="453"/>
        <v>252.14840878242273</v>
      </c>
      <c r="AD1168" s="17">
        <f t="shared" si="454"/>
        <v>4.8515583347755058</v>
      </c>
      <c r="AE1168" s="17">
        <f t="shared" si="455"/>
        <v>5.1547828363502548</v>
      </c>
      <c r="AF1168" s="16">
        <f t="shared" si="471"/>
        <v>4.8441665224494557E-2</v>
      </c>
      <c r="AG1168" s="16">
        <f t="shared" si="472"/>
        <v>4.5217163649745373E-2</v>
      </c>
    </row>
    <row r="1169" spans="1:33" x14ac:dyDescent="0.25">
      <c r="A1169" s="11" t="s">
        <v>51</v>
      </c>
      <c r="B1169" s="12">
        <v>258567</v>
      </c>
      <c r="C1169" s="11">
        <v>3.8</v>
      </c>
      <c r="D1169" s="27">
        <v>3.6</v>
      </c>
      <c r="E1169" s="27">
        <v>4</v>
      </c>
      <c r="F1169" s="11">
        <v>2006</v>
      </c>
      <c r="G1169" s="11" t="s">
        <v>7</v>
      </c>
      <c r="H1169" s="14" t="str">
        <f>VLOOKUP(A1169,'Data Key'!$A$1:$B$500,2,FALSE)</f>
        <v>Nebraska</v>
      </c>
      <c r="I1169" s="14" t="str">
        <f t="shared" si="456"/>
        <v>NE-Nebraska</v>
      </c>
      <c r="J1169" s="15">
        <f t="shared" si="457"/>
        <v>983</v>
      </c>
      <c r="K1169" s="15">
        <f t="shared" si="458"/>
        <v>257584</v>
      </c>
      <c r="L1169" s="16">
        <f t="shared" si="450"/>
        <v>2.3720544096595393E-4</v>
      </c>
      <c r="M1169" s="17">
        <f t="shared" si="459"/>
        <v>3.5645171299731064</v>
      </c>
      <c r="N1169" s="17">
        <f t="shared" si="460"/>
        <v>4.0389280119050142</v>
      </c>
      <c r="O1169" s="16">
        <f t="shared" si="461"/>
        <v>3.5482870026893654E-2</v>
      </c>
      <c r="P1169" s="16">
        <f t="shared" si="462"/>
        <v>3.8928011905014159E-2</v>
      </c>
      <c r="Q1169" s="16">
        <f t="shared" si="473"/>
        <v>922</v>
      </c>
      <c r="R1169" s="16">
        <f t="shared" si="474"/>
        <v>1044</v>
      </c>
      <c r="S1169" s="17">
        <f t="shared" si="463"/>
        <v>3.565806928184958</v>
      </c>
      <c r="T1169" s="17">
        <f t="shared" si="464"/>
        <v>4.037638213693163</v>
      </c>
      <c r="U1169" s="16">
        <f t="shared" si="465"/>
        <v>3.4193071815042053E-2</v>
      </c>
      <c r="V1169" s="16">
        <f t="shared" si="466"/>
        <v>3.7638213693163003E-2</v>
      </c>
      <c r="W1169" s="16">
        <f t="shared" si="451"/>
        <v>3.8090943427865312E-3</v>
      </c>
      <c r="X1169" s="16">
        <f t="shared" si="452"/>
        <v>2.3754707310343092E-4</v>
      </c>
      <c r="Y1169" s="17">
        <f t="shared" si="467"/>
        <v>3.5715472696831001</v>
      </c>
      <c r="Z1169" s="17">
        <f t="shared" si="468"/>
        <v>4.0466414158899626</v>
      </c>
      <c r="AA1169" s="16">
        <f t="shared" si="469"/>
        <v>2.8452730316899988E-2</v>
      </c>
      <c r="AB1169" s="16">
        <f t="shared" si="470"/>
        <v>4.6641415889962623E-2</v>
      </c>
      <c r="AC1169" s="16">
        <f t="shared" si="453"/>
        <v>122.69606681999669</v>
      </c>
      <c r="AD1169" s="17">
        <f t="shared" si="454"/>
        <v>3.5737699223425934</v>
      </c>
      <c r="AE1169" s="17">
        <f t="shared" si="455"/>
        <v>4.0482861753267372</v>
      </c>
      <c r="AF1169" s="16">
        <f t="shared" si="471"/>
        <v>2.6230077657406703E-2</v>
      </c>
      <c r="AG1169" s="16">
        <f t="shared" si="472"/>
        <v>4.828617532673718E-2</v>
      </c>
    </row>
    <row r="1170" spans="1:33" x14ac:dyDescent="0.25">
      <c r="A1170" s="11" t="s">
        <v>29</v>
      </c>
      <c r="B1170" s="12">
        <v>388990</v>
      </c>
      <c r="C1170" s="11">
        <v>4.0999999999999996</v>
      </c>
      <c r="D1170" s="27">
        <v>3.9</v>
      </c>
      <c r="E1170" s="27">
        <v>4.3</v>
      </c>
      <c r="F1170" s="11">
        <v>2006</v>
      </c>
      <c r="G1170" s="11" t="s">
        <v>7</v>
      </c>
      <c r="H1170" s="14" t="str">
        <f>VLOOKUP(A1170,'Data Key'!$A$1:$B$500,2,FALSE)</f>
        <v>Nevada</v>
      </c>
      <c r="I1170" s="14" t="str">
        <f t="shared" si="456"/>
        <v>NV-Nevada</v>
      </c>
      <c r="J1170" s="15">
        <f t="shared" si="457"/>
        <v>1595</v>
      </c>
      <c r="K1170" s="15">
        <f t="shared" si="458"/>
        <v>387395</v>
      </c>
      <c r="L1170" s="16">
        <f t="shared" si="450"/>
        <v>2.0081575624130796E-4</v>
      </c>
      <c r="M1170" s="17">
        <f t="shared" si="459"/>
        <v>3.8995467209431958</v>
      </c>
      <c r="N1170" s="17">
        <f t="shared" si="460"/>
        <v>4.3011782334258122</v>
      </c>
      <c r="O1170" s="16">
        <f t="shared" si="461"/>
        <v>4.532790568041456E-4</v>
      </c>
      <c r="P1170" s="16">
        <f t="shared" si="462"/>
        <v>1.1782334258123583E-3</v>
      </c>
      <c r="Q1170" s="16">
        <f t="shared" si="473"/>
        <v>1517</v>
      </c>
      <c r="R1170" s="16">
        <f t="shared" si="474"/>
        <v>1673</v>
      </c>
      <c r="S1170" s="17">
        <f t="shared" si="463"/>
        <v>3.8998431836293994</v>
      </c>
      <c r="T1170" s="17">
        <f t="shared" si="464"/>
        <v>4.3008817707396076</v>
      </c>
      <c r="U1170" s="16">
        <f t="shared" si="465"/>
        <v>1.568163706004988E-4</v>
      </c>
      <c r="V1170" s="16">
        <f t="shared" si="466"/>
        <v>8.8177073960782337E-4</v>
      </c>
      <c r="W1170" s="16">
        <f t="shared" si="451"/>
        <v>4.1052596704912077E-3</v>
      </c>
      <c r="X1170" s="16">
        <f t="shared" si="452"/>
        <v>2.0099382206254264E-4</v>
      </c>
      <c r="Y1170" s="17">
        <f t="shared" si="467"/>
        <v>3.9042658484286652</v>
      </c>
      <c r="Z1170" s="17">
        <f t="shared" si="468"/>
        <v>4.3062534925537506</v>
      </c>
      <c r="AA1170" s="16">
        <f t="shared" si="469"/>
        <v>4.2658484286652865E-3</v>
      </c>
      <c r="AB1170" s="16">
        <f t="shared" si="470"/>
        <v>6.2534925537507391E-3</v>
      </c>
      <c r="AC1170" s="16">
        <f t="shared" si="453"/>
        <v>156.25348122928565</v>
      </c>
      <c r="AD1170" s="17">
        <f t="shared" si="454"/>
        <v>3.9057019080250357</v>
      </c>
      <c r="AE1170" s="17">
        <f t="shared" si="455"/>
        <v>4.3073881677439489</v>
      </c>
      <c r="AF1170" s="16">
        <f t="shared" si="471"/>
        <v>5.7019080250357845E-3</v>
      </c>
      <c r="AG1170" s="16">
        <f t="shared" si="472"/>
        <v>7.3881677439491256E-3</v>
      </c>
    </row>
    <row r="1171" spans="1:33" x14ac:dyDescent="0.25">
      <c r="A1171" s="11" t="s">
        <v>35</v>
      </c>
      <c r="B1171" s="12">
        <v>190666</v>
      </c>
      <c r="C1171" s="11">
        <v>4.5</v>
      </c>
      <c r="D1171" s="27">
        <v>4.2</v>
      </c>
      <c r="E1171" s="27">
        <v>4.9000000000000004</v>
      </c>
      <c r="F1171" s="11">
        <v>2006</v>
      </c>
      <c r="G1171" s="11" t="s">
        <v>7</v>
      </c>
      <c r="H1171" s="14" t="str">
        <f>VLOOKUP(A1171,'Data Key'!$A$1:$B$500,2,FALSE)</f>
        <v>New Hampshire</v>
      </c>
      <c r="I1171" s="14" t="str">
        <f t="shared" si="456"/>
        <v>NH-New Hampshire</v>
      </c>
      <c r="J1171" s="15">
        <f t="shared" si="457"/>
        <v>858</v>
      </c>
      <c r="K1171" s="15">
        <f t="shared" si="458"/>
        <v>189808</v>
      </c>
      <c r="L1171" s="16">
        <f t="shared" si="450"/>
        <v>3.0042710175780235E-4</v>
      </c>
      <c r="M1171" s="17">
        <f t="shared" si="459"/>
        <v>4.1995886325629472</v>
      </c>
      <c r="N1171" s="17">
        <f t="shared" si="460"/>
        <v>4.8004428360785525</v>
      </c>
      <c r="O1171" s="16">
        <f t="shared" si="461"/>
        <v>4.1136743705294521E-4</v>
      </c>
      <c r="P1171" s="16">
        <f t="shared" si="462"/>
        <v>9.9557163921447867E-2</v>
      </c>
      <c r="Q1171" s="16">
        <f t="shared" si="473"/>
        <v>801</v>
      </c>
      <c r="R1171" s="16">
        <f t="shared" si="474"/>
        <v>916</v>
      </c>
      <c r="S1171" s="17">
        <f t="shared" si="463"/>
        <v>4.2010636400826575</v>
      </c>
      <c r="T1171" s="17">
        <f t="shared" si="464"/>
        <v>4.8042126021419653</v>
      </c>
      <c r="U1171" s="16">
        <f t="shared" si="465"/>
        <v>1.0636400826573578E-3</v>
      </c>
      <c r="V1171" s="16">
        <f t="shared" si="466"/>
        <v>9.5787397858035028E-2</v>
      </c>
      <c r="W1171" s="16">
        <f t="shared" si="451"/>
        <v>4.50999865962581E-3</v>
      </c>
      <c r="X1171" s="16">
        <f t="shared" si="452"/>
        <v>3.009212445601118E-4</v>
      </c>
      <c r="Y1171" s="17">
        <f t="shared" si="467"/>
        <v>4.209077415065698</v>
      </c>
      <c r="Z1171" s="17">
        <f t="shared" si="468"/>
        <v>4.8109199041859219</v>
      </c>
      <c r="AA1171" s="16">
        <f t="shared" si="469"/>
        <v>9.0774150656978136E-3</v>
      </c>
      <c r="AB1171" s="16">
        <f t="shared" si="470"/>
        <v>8.9080095814078497E-2</v>
      </c>
      <c r="AC1171" s="16">
        <f t="shared" si="453"/>
        <v>114.59363852212125</v>
      </c>
      <c r="AD1171" s="17">
        <f t="shared" si="454"/>
        <v>4.2121182039307383</v>
      </c>
      <c r="AE1171" s="17">
        <f t="shared" si="455"/>
        <v>4.8131237832366311</v>
      </c>
      <c r="AF1171" s="16">
        <f t="shared" si="471"/>
        <v>1.2118203930738147E-2</v>
      </c>
      <c r="AG1171" s="16">
        <f t="shared" si="472"/>
        <v>8.6876216763369207E-2</v>
      </c>
    </row>
    <row r="1172" spans="1:33" x14ac:dyDescent="0.25">
      <c r="A1172" s="11" t="s">
        <v>14</v>
      </c>
      <c r="B1172" s="12">
        <v>1208203</v>
      </c>
      <c r="C1172" s="11">
        <v>6</v>
      </c>
      <c r="D1172" s="27">
        <v>5.9</v>
      </c>
      <c r="E1172" s="27">
        <v>6.2</v>
      </c>
      <c r="F1172" s="11">
        <v>2006</v>
      </c>
      <c r="G1172" s="11" t="s">
        <v>7</v>
      </c>
      <c r="H1172" s="14" t="str">
        <f>VLOOKUP(A1172,'Data Key'!$A$1:$B$500,2,FALSE)</f>
        <v>New Jersey</v>
      </c>
      <c r="I1172" s="14" t="str">
        <f t="shared" si="456"/>
        <v>NJ-New Jersey</v>
      </c>
      <c r="J1172" s="15">
        <f t="shared" si="457"/>
        <v>7249</v>
      </c>
      <c r="K1172" s="15">
        <f t="shared" si="458"/>
        <v>1200954</v>
      </c>
      <c r="L1172" s="16">
        <f t="shared" si="450"/>
        <v>1.3770206807690616E-4</v>
      </c>
      <c r="M1172" s="17">
        <f t="shared" si="459"/>
        <v>5.862117498668086</v>
      </c>
      <c r="N1172" s="17">
        <f t="shared" si="460"/>
        <v>6.1375216348218977</v>
      </c>
      <c r="O1172" s="16">
        <f t="shared" si="461"/>
        <v>3.7882501331914398E-2</v>
      </c>
      <c r="P1172" s="16">
        <f t="shared" si="462"/>
        <v>6.2478365178102457E-2</v>
      </c>
      <c r="Q1172" s="16">
        <f t="shared" si="473"/>
        <v>7083</v>
      </c>
      <c r="R1172" s="16">
        <f t="shared" si="474"/>
        <v>7416</v>
      </c>
      <c r="S1172" s="17">
        <f t="shared" si="463"/>
        <v>5.8624254367850437</v>
      </c>
      <c r="T1172" s="17">
        <f t="shared" si="464"/>
        <v>6.1380413721866276</v>
      </c>
      <c r="U1172" s="16">
        <f t="shared" si="465"/>
        <v>3.7574563214956669E-2</v>
      </c>
      <c r="V1172" s="16">
        <f t="shared" si="466"/>
        <v>6.195862781337258E-2</v>
      </c>
      <c r="W1172" s="16">
        <f t="shared" si="451"/>
        <v>6.0013902260770136E-3</v>
      </c>
      <c r="X1172" s="16">
        <f t="shared" si="452"/>
        <v>1.3772871941847111E-4</v>
      </c>
      <c r="Y1172" s="17">
        <f t="shared" si="467"/>
        <v>5.8636615066585422</v>
      </c>
      <c r="Z1172" s="17">
        <f t="shared" si="468"/>
        <v>6.1391189454954844</v>
      </c>
      <c r="AA1172" s="16">
        <f t="shared" si="469"/>
        <v>3.6338493341458111E-2</v>
      </c>
      <c r="AB1172" s="16">
        <f t="shared" si="470"/>
        <v>6.0881054504515753E-2</v>
      </c>
      <c r="AC1172" s="16">
        <f t="shared" si="453"/>
        <v>332.75487148989311</v>
      </c>
      <c r="AD1172" s="17">
        <f t="shared" si="454"/>
        <v>5.864097976064043</v>
      </c>
      <c r="AE1172" s="17">
        <f t="shared" si="455"/>
        <v>6.1395101489401007</v>
      </c>
      <c r="AF1172" s="16">
        <f t="shared" si="471"/>
        <v>3.5902023935957317E-2</v>
      </c>
      <c r="AG1172" s="16">
        <f t="shared" si="472"/>
        <v>6.0489851059899458E-2</v>
      </c>
    </row>
    <row r="1173" spans="1:33" x14ac:dyDescent="0.25">
      <c r="A1173" s="11" t="s">
        <v>60</v>
      </c>
      <c r="B1173" s="12">
        <v>296700</v>
      </c>
      <c r="C1173" s="11">
        <v>1.9</v>
      </c>
      <c r="D1173" s="27">
        <v>1.7</v>
      </c>
      <c r="E1173" s="27">
        <v>2</v>
      </c>
      <c r="F1173" s="11">
        <v>2006</v>
      </c>
      <c r="G1173" s="11" t="s">
        <v>7</v>
      </c>
      <c r="H1173" s="14" t="str">
        <f>VLOOKUP(A1173,'Data Key'!$A$1:$B$500,2,FALSE)</f>
        <v>New Mexico</v>
      </c>
      <c r="I1173" s="14" t="str">
        <f t="shared" si="456"/>
        <v>NM-New Mexico</v>
      </c>
      <c r="J1173" s="15">
        <f t="shared" si="457"/>
        <v>564</v>
      </c>
      <c r="K1173" s="15">
        <f t="shared" si="458"/>
        <v>296136</v>
      </c>
      <c r="L1173" s="16">
        <f t="shared" si="450"/>
        <v>1.5673172969610724E-4</v>
      </c>
      <c r="M1173" s="17">
        <f t="shared" si="459"/>
        <v>1.7441782804151162</v>
      </c>
      <c r="N1173" s="17">
        <f t="shared" si="460"/>
        <v>2.0576417398073308</v>
      </c>
      <c r="O1173" s="16">
        <f t="shared" si="461"/>
        <v>4.4178280415116289E-2</v>
      </c>
      <c r="P1173" s="16">
        <f t="shared" si="462"/>
        <v>5.7641739807330783E-2</v>
      </c>
      <c r="Q1173" s="16">
        <f t="shared" si="473"/>
        <v>518</v>
      </c>
      <c r="R1173" s="16">
        <f t="shared" si="474"/>
        <v>611</v>
      </c>
      <c r="S1173" s="17">
        <f t="shared" si="463"/>
        <v>1.745871250421301</v>
      </c>
      <c r="T1173" s="17">
        <f t="shared" si="464"/>
        <v>2.059319177620492</v>
      </c>
      <c r="U1173" s="16">
        <f t="shared" si="465"/>
        <v>4.5871250421301024E-2</v>
      </c>
      <c r="V1173" s="16">
        <f t="shared" si="466"/>
        <v>5.9319177620491992E-2</v>
      </c>
      <c r="W1173" s="16">
        <f t="shared" si="451"/>
        <v>1.907358956418806E-3</v>
      </c>
      <c r="X1173" s="16">
        <f t="shared" si="452"/>
        <v>1.5712823476337861E-4</v>
      </c>
      <c r="Y1173" s="17">
        <f t="shared" si="467"/>
        <v>1.7502307216554274</v>
      </c>
      <c r="Z1173" s="17">
        <f t="shared" si="468"/>
        <v>2.0644871911821845</v>
      </c>
      <c r="AA1173" s="16">
        <f t="shared" si="469"/>
        <v>5.0230721655427413E-2</v>
      </c>
      <c r="AB1173" s="16">
        <f t="shared" si="470"/>
        <v>6.4487191182184489E-2</v>
      </c>
      <c r="AC1173" s="16">
        <f t="shared" si="453"/>
        <v>93.042787298642949</v>
      </c>
      <c r="AD1173" s="17">
        <f t="shared" si="454"/>
        <v>1.7522500996441666</v>
      </c>
      <c r="AE1173" s="17">
        <f t="shared" si="455"/>
        <v>2.0658381773757326</v>
      </c>
      <c r="AF1173" s="16">
        <f t="shared" si="471"/>
        <v>5.2250099644166603E-2</v>
      </c>
      <c r="AG1173" s="16">
        <f t="shared" si="472"/>
        <v>6.5838177375732609E-2</v>
      </c>
    </row>
    <row r="1174" spans="1:33" x14ac:dyDescent="0.25">
      <c r="A1174" s="11" t="s">
        <v>36</v>
      </c>
      <c r="B1174" s="12">
        <v>2454653</v>
      </c>
      <c r="C1174" s="11">
        <v>5.3</v>
      </c>
      <c r="D1174" s="27">
        <v>5.2</v>
      </c>
      <c r="E1174" s="27">
        <v>5.4</v>
      </c>
      <c r="F1174" s="11">
        <v>2006</v>
      </c>
      <c r="G1174" s="11" t="s">
        <v>7</v>
      </c>
      <c r="H1174" s="14" t="str">
        <f>VLOOKUP(A1174,'Data Key'!$A$1:$B$500,2,FALSE)</f>
        <v>New York</v>
      </c>
      <c r="I1174" s="14" t="str">
        <f t="shared" si="456"/>
        <v>NY-New York</v>
      </c>
      <c r="J1174" s="15">
        <f t="shared" si="457"/>
        <v>13010</v>
      </c>
      <c r="K1174" s="15">
        <f t="shared" si="458"/>
        <v>2441643</v>
      </c>
      <c r="L1174" s="16">
        <f t="shared" si="450"/>
        <v>9.0832791445379259E-5</v>
      </c>
      <c r="M1174" s="17">
        <f t="shared" si="459"/>
        <v>5.2093053543536394</v>
      </c>
      <c r="N1174" s="17">
        <f t="shared" si="460"/>
        <v>5.3909709372443988</v>
      </c>
      <c r="O1174" s="16">
        <f t="shared" si="461"/>
        <v>9.3053543536392169E-3</v>
      </c>
      <c r="P1174" s="16">
        <f t="shared" si="462"/>
        <v>9.0290627556015579E-3</v>
      </c>
      <c r="Q1174" s="16">
        <f t="shared" si="473"/>
        <v>12787</v>
      </c>
      <c r="R1174" s="16">
        <f t="shared" si="474"/>
        <v>13233</v>
      </c>
      <c r="S1174" s="17">
        <f t="shared" si="463"/>
        <v>5.2092902744298275</v>
      </c>
      <c r="T1174" s="17">
        <f t="shared" si="464"/>
        <v>5.3909860171682107</v>
      </c>
      <c r="U1174" s="16">
        <f t="shared" si="465"/>
        <v>9.2902744298273277E-3</v>
      </c>
      <c r="V1174" s="16">
        <f t="shared" si="466"/>
        <v>9.0139828317896686E-3</v>
      </c>
      <c r="W1174" s="16">
        <f t="shared" si="451"/>
        <v>5.3009123351340903E-3</v>
      </c>
      <c r="X1174" s="16">
        <f t="shared" si="452"/>
        <v>9.0842617721027008E-5</v>
      </c>
      <c r="Y1174" s="17">
        <f t="shared" si="467"/>
        <v>5.210069717413063</v>
      </c>
      <c r="Z1174" s="17">
        <f t="shared" si="468"/>
        <v>5.3917549528551172</v>
      </c>
      <c r="AA1174" s="16">
        <f t="shared" si="469"/>
        <v>1.006971741306284E-2</v>
      </c>
      <c r="AB1174" s="16">
        <f t="shared" si="470"/>
        <v>8.2450471448831664E-3</v>
      </c>
      <c r="AC1174" s="16">
        <f t="shared" si="453"/>
        <v>445.93399096696294</v>
      </c>
      <c r="AD1174" s="17">
        <f t="shared" si="454"/>
        <v>5.2102817460733126</v>
      </c>
      <c r="AE1174" s="17">
        <f t="shared" si="455"/>
        <v>5.391950313115025</v>
      </c>
      <c r="AF1174" s="16">
        <f t="shared" si="471"/>
        <v>1.0281746073312448E-2</v>
      </c>
      <c r="AG1174" s="16">
        <f t="shared" si="472"/>
        <v>8.0496868849753156E-3</v>
      </c>
    </row>
    <row r="1175" spans="1:33" x14ac:dyDescent="0.25">
      <c r="A1175" s="11" t="s">
        <v>21</v>
      </c>
      <c r="B1175" s="12">
        <v>1309437</v>
      </c>
      <c r="C1175" s="11">
        <v>4.7</v>
      </c>
      <c r="D1175" s="27">
        <v>4.5</v>
      </c>
      <c r="E1175" s="27">
        <v>4.8</v>
      </c>
      <c r="F1175" s="11">
        <v>2006</v>
      </c>
      <c r="G1175" s="11" t="s">
        <v>7</v>
      </c>
      <c r="H1175" s="14" t="str">
        <f>VLOOKUP(A1175,'Data Key'!$A$1:$B$500,2,FALSE)</f>
        <v>North Carolina</v>
      </c>
      <c r="I1175" s="14" t="str">
        <f t="shared" si="456"/>
        <v>NC-North Carolina</v>
      </c>
      <c r="J1175" s="15">
        <f t="shared" si="457"/>
        <v>6154</v>
      </c>
      <c r="K1175" s="15">
        <f t="shared" si="458"/>
        <v>1303283</v>
      </c>
      <c r="L1175" s="16">
        <f t="shared" si="450"/>
        <v>1.1714379506750081E-4</v>
      </c>
      <c r="M1175" s="17">
        <f t="shared" si="459"/>
        <v>4.5825859361070425</v>
      </c>
      <c r="N1175" s="17">
        <f t="shared" si="460"/>
        <v>4.8168735262420439</v>
      </c>
      <c r="O1175" s="16">
        <f t="shared" si="461"/>
        <v>8.2585936107042457E-2</v>
      </c>
      <c r="P1175" s="16">
        <f t="shared" si="462"/>
        <v>1.6873526242044079E-2</v>
      </c>
      <c r="Q1175" s="16">
        <f t="shared" si="473"/>
        <v>6001</v>
      </c>
      <c r="R1175" s="16">
        <f t="shared" si="474"/>
        <v>6308</v>
      </c>
      <c r="S1175" s="17">
        <f t="shared" si="463"/>
        <v>4.5828856218359491</v>
      </c>
      <c r="T1175" s="17">
        <f t="shared" si="464"/>
        <v>4.8173375275022776</v>
      </c>
      <c r="U1175" s="16">
        <f t="shared" si="465"/>
        <v>8.2885621835949053E-2</v>
      </c>
      <c r="V1175" s="16">
        <f t="shared" si="466"/>
        <v>1.7337527502277794E-2</v>
      </c>
      <c r="W1175" s="16">
        <f t="shared" si="451"/>
        <v>4.701182775506043E-3</v>
      </c>
      <c r="X1175" s="16">
        <f t="shared" si="452"/>
        <v>1.1717065528548578E-4</v>
      </c>
      <c r="Y1175" s="17">
        <f t="shared" si="467"/>
        <v>4.5840121202205575</v>
      </c>
      <c r="Z1175" s="17">
        <f t="shared" si="468"/>
        <v>4.8183534307915288</v>
      </c>
      <c r="AA1175" s="16">
        <f t="shared" si="469"/>
        <v>8.4012120220557485E-2</v>
      </c>
      <c r="AB1175" s="16">
        <f t="shared" si="470"/>
        <v>1.8353430791528957E-2</v>
      </c>
      <c r="AC1175" s="16">
        <f t="shared" si="453"/>
        <v>306.7964857054406</v>
      </c>
      <c r="AD1175" s="17">
        <f t="shared" si="454"/>
        <v>4.5844167193302026</v>
      </c>
      <c r="AE1175" s="17">
        <f t="shared" si="455"/>
        <v>4.818712516430625</v>
      </c>
      <c r="AF1175" s="16">
        <f t="shared" si="471"/>
        <v>8.4416719330202561E-2</v>
      </c>
      <c r="AG1175" s="16">
        <f t="shared" si="472"/>
        <v>1.8712516430625215E-2</v>
      </c>
    </row>
    <row r="1176" spans="1:33" x14ac:dyDescent="0.25">
      <c r="A1176" s="11" t="s">
        <v>57</v>
      </c>
      <c r="B1176" s="12">
        <v>89043</v>
      </c>
      <c r="C1176" s="11">
        <v>3.5</v>
      </c>
      <c r="D1176" s="27">
        <v>3.1</v>
      </c>
      <c r="E1176" s="27">
        <v>3.9</v>
      </c>
      <c r="F1176" s="11">
        <v>2006</v>
      </c>
      <c r="G1176" s="11" t="s">
        <v>7</v>
      </c>
      <c r="H1176" s="14" t="str">
        <f>VLOOKUP(A1176,'Data Key'!$A$1:$B$500,2,FALSE)</f>
        <v>North Dakota</v>
      </c>
      <c r="I1176" s="14" t="str">
        <f t="shared" si="456"/>
        <v>ND-North Dakota</v>
      </c>
      <c r="J1176" s="15">
        <f t="shared" si="457"/>
        <v>312</v>
      </c>
      <c r="K1176" s="15">
        <f t="shared" si="458"/>
        <v>88731</v>
      </c>
      <c r="L1176" s="16">
        <f t="shared" si="450"/>
        <v>3.8811765667441916E-4</v>
      </c>
      <c r="M1176" s="17">
        <f t="shared" si="459"/>
        <v>3.1158074132356246</v>
      </c>
      <c r="N1176" s="17">
        <f t="shared" si="460"/>
        <v>3.8920427265844628</v>
      </c>
      <c r="O1176" s="16">
        <f t="shared" si="461"/>
        <v>1.5807413235624512E-2</v>
      </c>
      <c r="P1176" s="16">
        <f t="shared" si="462"/>
        <v>7.9572734155370917E-3</v>
      </c>
      <c r="Q1176" s="16">
        <f t="shared" si="473"/>
        <v>278</v>
      </c>
      <c r="R1176" s="16">
        <f t="shared" si="474"/>
        <v>347</v>
      </c>
      <c r="S1176" s="17">
        <f t="shared" si="463"/>
        <v>3.1220870815224107</v>
      </c>
      <c r="T1176" s="17">
        <f t="shared" si="464"/>
        <v>3.8969935873679007</v>
      </c>
      <c r="U1176" s="16">
        <f t="shared" si="465"/>
        <v>2.2087081522410568E-2</v>
      </c>
      <c r="V1176" s="16">
        <f t="shared" si="466"/>
        <v>3.0064126320992202E-3</v>
      </c>
      <c r="W1176" s="16">
        <f t="shared" si="451"/>
        <v>3.5253437883646698E-3</v>
      </c>
      <c r="X1176" s="16">
        <f t="shared" si="452"/>
        <v>3.8987824019943757E-4</v>
      </c>
      <c r="Y1176" s="17">
        <f t="shared" si="467"/>
        <v>3.1354655481652323</v>
      </c>
      <c r="Z1176" s="17">
        <f t="shared" si="468"/>
        <v>3.9152220285641071</v>
      </c>
      <c r="AA1176" s="16">
        <f t="shared" si="469"/>
        <v>3.5465548165232175E-2</v>
      </c>
      <c r="AB1176" s="16">
        <f t="shared" si="470"/>
        <v>1.5222028564107148E-2</v>
      </c>
      <c r="AC1176" s="16">
        <f t="shared" si="453"/>
        <v>69.1698632685072</v>
      </c>
      <c r="AD1176" s="17">
        <f t="shared" si="454"/>
        <v>3.1425684863342651</v>
      </c>
      <c r="AE1176" s="17">
        <f t="shared" si="455"/>
        <v>3.9193491349830389</v>
      </c>
      <c r="AF1176" s="16">
        <f t="shared" si="471"/>
        <v>4.2568486334265021E-2</v>
      </c>
      <c r="AG1176" s="16">
        <f t="shared" si="472"/>
        <v>1.9349134983039029E-2</v>
      </c>
    </row>
    <row r="1177" spans="1:33" x14ac:dyDescent="0.25">
      <c r="A1177" s="11" t="s">
        <v>52</v>
      </c>
      <c r="B1177" s="12">
        <v>1671958</v>
      </c>
      <c r="C1177" s="11">
        <v>5.0999999999999996</v>
      </c>
      <c r="D1177" s="27">
        <v>5</v>
      </c>
      <c r="E1177" s="27">
        <v>5.2</v>
      </c>
      <c r="F1177" s="11">
        <v>2006</v>
      </c>
      <c r="G1177" s="11" t="s">
        <v>7</v>
      </c>
      <c r="H1177" s="14" t="str">
        <f>VLOOKUP(A1177,'Data Key'!$A$1:$B$500,2,FALSE)</f>
        <v>Ohio</v>
      </c>
      <c r="I1177" s="14" t="str">
        <f t="shared" si="456"/>
        <v>OH-Ohio</v>
      </c>
      <c r="J1177" s="15">
        <f t="shared" si="457"/>
        <v>8527</v>
      </c>
      <c r="K1177" s="15">
        <f t="shared" si="458"/>
        <v>1663431</v>
      </c>
      <c r="L1177" s="16">
        <f t="shared" si="450"/>
        <v>1.0797185739791162E-4</v>
      </c>
      <c r="M1177" s="17">
        <f t="shared" si="459"/>
        <v>4.9920366356383967</v>
      </c>
      <c r="N1177" s="17">
        <f t="shared" si="460"/>
        <v>5.2079803504342195</v>
      </c>
      <c r="O1177" s="16">
        <f t="shared" si="461"/>
        <v>7.9633643616032757E-3</v>
      </c>
      <c r="P1177" s="16">
        <f t="shared" si="462"/>
        <v>7.9803504342192966E-3</v>
      </c>
      <c r="Q1177" s="16">
        <f t="shared" si="473"/>
        <v>8347</v>
      </c>
      <c r="R1177" s="16">
        <f t="shared" si="474"/>
        <v>8708</v>
      </c>
      <c r="S1177" s="17">
        <f t="shared" si="463"/>
        <v>4.9923502863110194</v>
      </c>
      <c r="T1177" s="17">
        <f t="shared" si="464"/>
        <v>5.2082648009100705</v>
      </c>
      <c r="U1177" s="16">
        <f t="shared" si="465"/>
        <v>7.6497136889805972E-3</v>
      </c>
      <c r="V1177" s="16">
        <f t="shared" si="466"/>
        <v>8.2648009100703135E-3</v>
      </c>
      <c r="W1177" s="16">
        <f t="shared" si="451"/>
        <v>5.1011455632077648E-3</v>
      </c>
      <c r="X1177" s="16">
        <f t="shared" si="452"/>
        <v>1.0798969386848857E-4</v>
      </c>
      <c r="Y1177" s="17">
        <f t="shared" si="467"/>
        <v>4.9931558693392759</v>
      </c>
      <c r="Z1177" s="17">
        <f t="shared" si="468"/>
        <v>5.2091352570762535</v>
      </c>
      <c r="AA1177" s="16">
        <f t="shared" si="469"/>
        <v>6.8441306607240904E-3</v>
      </c>
      <c r="AB1177" s="16">
        <f t="shared" si="470"/>
        <v>9.1352570762532892E-3</v>
      </c>
      <c r="AC1177" s="16">
        <f t="shared" si="453"/>
        <v>361.05872619317108</v>
      </c>
      <c r="AD1177" s="17">
        <f t="shared" si="454"/>
        <v>4.99347004177391</v>
      </c>
      <c r="AE1177" s="17">
        <f t="shared" si="455"/>
        <v>5.2094191844159106</v>
      </c>
      <c r="AF1177" s="16">
        <f t="shared" si="471"/>
        <v>6.529958226090038E-3</v>
      </c>
      <c r="AG1177" s="16">
        <f t="shared" si="472"/>
        <v>9.4191844159103866E-3</v>
      </c>
    </row>
    <row r="1178" spans="1:33" x14ac:dyDescent="0.25">
      <c r="A1178" s="11" t="s">
        <v>37</v>
      </c>
      <c r="B1178" s="12">
        <v>551673</v>
      </c>
      <c r="C1178" s="11">
        <v>2.8</v>
      </c>
      <c r="D1178" s="27">
        <v>2.7</v>
      </c>
      <c r="E1178" s="27">
        <v>2.9</v>
      </c>
      <c r="F1178" s="11">
        <v>2006</v>
      </c>
      <c r="G1178" s="11" t="s">
        <v>7</v>
      </c>
      <c r="H1178" s="14" t="str">
        <f>VLOOKUP(A1178,'Data Key'!$A$1:$B$500,2,FALSE)</f>
        <v>Oklahoma</v>
      </c>
      <c r="I1178" s="14" t="str">
        <f t="shared" si="456"/>
        <v>OK-Oklahoma</v>
      </c>
      <c r="J1178" s="15">
        <f t="shared" si="457"/>
        <v>1545</v>
      </c>
      <c r="K1178" s="15">
        <f t="shared" si="458"/>
        <v>550128</v>
      </c>
      <c r="L1178" s="16">
        <f t="shared" si="450"/>
        <v>1.3945099392856177E-4</v>
      </c>
      <c r="M1178" s="17">
        <f t="shared" si="459"/>
        <v>2.6611210840959201</v>
      </c>
      <c r="N1178" s="17">
        <f t="shared" si="460"/>
        <v>2.9400230719530431</v>
      </c>
      <c r="O1178" s="16">
        <f t="shared" si="461"/>
        <v>3.8878915904080102E-2</v>
      </c>
      <c r="P1178" s="16">
        <f t="shared" si="462"/>
        <v>4.0023071953043221E-2</v>
      </c>
      <c r="Q1178" s="16">
        <f t="shared" si="473"/>
        <v>1468</v>
      </c>
      <c r="R1178" s="16">
        <f t="shared" si="474"/>
        <v>1622</v>
      </c>
      <c r="S1178" s="17">
        <f t="shared" si="463"/>
        <v>2.6609966411261743</v>
      </c>
      <c r="T1178" s="17">
        <f t="shared" si="464"/>
        <v>2.9401475149227894</v>
      </c>
      <c r="U1178" s="16">
        <f t="shared" si="465"/>
        <v>3.9003358873825889E-2</v>
      </c>
      <c r="V1178" s="16">
        <f t="shared" si="466"/>
        <v>4.0147514922789451E-2</v>
      </c>
      <c r="W1178" s="16">
        <f t="shared" si="451"/>
        <v>2.8040341974837368E-3</v>
      </c>
      <c r="X1178" s="16">
        <f t="shared" si="452"/>
        <v>1.3957937834616944E-4</v>
      </c>
      <c r="Y1178" s="17">
        <f t="shared" si="467"/>
        <v>2.6644548191375672</v>
      </c>
      <c r="Z1178" s="17">
        <f t="shared" si="468"/>
        <v>2.943613575829906</v>
      </c>
      <c r="AA1178" s="16">
        <f t="shared" si="469"/>
        <v>3.5545180862432968E-2</v>
      </c>
      <c r="AB1178" s="16">
        <f t="shared" si="470"/>
        <v>4.3613575829906104E-2</v>
      </c>
      <c r="AC1178" s="16">
        <f t="shared" si="453"/>
        <v>153.88582209416322</v>
      </c>
      <c r="AD1178" s="17">
        <f t="shared" si="454"/>
        <v>2.665469542775845</v>
      </c>
      <c r="AE1178" s="17">
        <f t="shared" si="455"/>
        <v>2.9444115075812505</v>
      </c>
      <c r="AF1178" s="16">
        <f t="shared" si="471"/>
        <v>3.4530457224155153E-2</v>
      </c>
      <c r="AG1178" s="16">
        <f t="shared" si="472"/>
        <v>4.4411507581250564E-2</v>
      </c>
    </row>
    <row r="1179" spans="1:33" x14ac:dyDescent="0.25">
      <c r="A1179" s="11" t="s">
        <v>30</v>
      </c>
      <c r="B1179" s="12">
        <v>520824</v>
      </c>
      <c r="C1179" s="11">
        <v>9.8000000000000007</v>
      </c>
      <c r="D1179" s="27">
        <v>9.5</v>
      </c>
      <c r="E1179" s="27">
        <v>10</v>
      </c>
      <c r="F1179" s="11">
        <v>2006</v>
      </c>
      <c r="G1179" s="11" t="s">
        <v>7</v>
      </c>
      <c r="H1179" s="14" t="str">
        <f>VLOOKUP(A1179,'Data Key'!$A$1:$B$500,2,FALSE)</f>
        <v>Oregon</v>
      </c>
      <c r="I1179" s="14" t="str">
        <f t="shared" si="456"/>
        <v>OR-Oregon</v>
      </c>
      <c r="J1179" s="15">
        <f t="shared" si="457"/>
        <v>5104</v>
      </c>
      <c r="K1179" s="15">
        <f t="shared" si="458"/>
        <v>515720</v>
      </c>
      <c r="L1179" s="16">
        <f t="shared" si="450"/>
        <v>2.6753088602107105E-4</v>
      </c>
      <c r="M1179" s="17">
        <f t="shared" si="459"/>
        <v>9.5323247273915221</v>
      </c>
      <c r="N1179" s="17">
        <f t="shared" si="460"/>
        <v>10.067386499433663</v>
      </c>
      <c r="O1179" s="16">
        <f t="shared" si="461"/>
        <v>3.2324727391522146E-2</v>
      </c>
      <c r="P1179" s="16">
        <f t="shared" si="462"/>
        <v>6.7386499433663261E-2</v>
      </c>
      <c r="Q1179" s="16">
        <f t="shared" si="473"/>
        <v>4965</v>
      </c>
      <c r="R1179" s="16">
        <f t="shared" si="474"/>
        <v>5244</v>
      </c>
      <c r="S1179" s="17">
        <f t="shared" si="463"/>
        <v>9.5329708308372894</v>
      </c>
      <c r="T1179" s="17">
        <f t="shared" si="464"/>
        <v>10.068660430394912</v>
      </c>
      <c r="U1179" s="16">
        <f t="shared" si="465"/>
        <v>3.2970830837289355E-2</v>
      </c>
      <c r="V1179" s="16">
        <f t="shared" si="466"/>
        <v>6.8660430394912098E-2</v>
      </c>
      <c r="W1179" s="16">
        <f t="shared" si="451"/>
        <v>9.8034711721801202E-3</v>
      </c>
      <c r="X1179" s="16">
        <f t="shared" si="452"/>
        <v>2.6760318305988332E-4</v>
      </c>
      <c r="Y1179" s="17">
        <f t="shared" si="467"/>
        <v>9.5358679891202378</v>
      </c>
      <c r="Z1179" s="17">
        <f t="shared" si="468"/>
        <v>10.071074355240004</v>
      </c>
      <c r="AA1179" s="16">
        <f t="shared" si="469"/>
        <v>3.5867989120237809E-2</v>
      </c>
      <c r="AB1179" s="16">
        <f t="shared" si="470"/>
        <v>7.1074355240003939E-2</v>
      </c>
      <c r="AC1179" s="16">
        <f t="shared" si="453"/>
        <v>278.68597432015702</v>
      </c>
      <c r="AD1179" s="17">
        <f t="shared" si="454"/>
        <v>9.536889825892672</v>
      </c>
      <c r="AE1179" s="17">
        <f t="shared" si="455"/>
        <v>10.07197253871303</v>
      </c>
      <c r="AF1179" s="16">
        <f t="shared" si="471"/>
        <v>3.6889825892671979E-2</v>
      </c>
      <c r="AG1179" s="16">
        <f t="shared" si="472"/>
        <v>7.1972538713030332E-2</v>
      </c>
    </row>
    <row r="1180" spans="1:33" x14ac:dyDescent="0.25">
      <c r="A1180" s="11" t="s">
        <v>22</v>
      </c>
      <c r="B1180" s="12">
        <v>1728834</v>
      </c>
      <c r="C1180" s="11">
        <v>5.4</v>
      </c>
      <c r="D1180" s="27">
        <v>5.3</v>
      </c>
      <c r="E1180" s="27">
        <v>5.5</v>
      </c>
      <c r="F1180" s="11">
        <v>2006</v>
      </c>
      <c r="G1180" s="11" t="s">
        <v>7</v>
      </c>
      <c r="H1180" s="14" t="str">
        <f>VLOOKUP(A1180,'Data Key'!$A$1:$B$500,2,FALSE)</f>
        <v>Pennsylvania</v>
      </c>
      <c r="I1180" s="14" t="str">
        <f t="shared" si="456"/>
        <v>PA-Pennsylvania</v>
      </c>
      <c r="J1180" s="15">
        <f t="shared" si="457"/>
        <v>9336</v>
      </c>
      <c r="K1180" s="15">
        <f t="shared" si="458"/>
        <v>1719498</v>
      </c>
      <c r="L1180" s="16">
        <f t="shared" si="450"/>
        <v>1.0924445630071944E-4</v>
      </c>
      <c r="M1180" s="17">
        <f t="shared" si="459"/>
        <v>5.2909269887310195</v>
      </c>
      <c r="N1180" s="17">
        <f t="shared" si="460"/>
        <v>5.5094159013324573</v>
      </c>
      <c r="O1180" s="16">
        <f t="shared" si="461"/>
        <v>9.0730112689803022E-3</v>
      </c>
      <c r="P1180" s="16">
        <f t="shared" si="462"/>
        <v>9.4159013324572882E-3</v>
      </c>
      <c r="Q1180" s="16">
        <f t="shared" si="473"/>
        <v>9147</v>
      </c>
      <c r="R1180" s="16">
        <f t="shared" si="474"/>
        <v>9525</v>
      </c>
      <c r="S1180" s="17">
        <f t="shared" si="463"/>
        <v>5.2908492081946559</v>
      </c>
      <c r="T1180" s="17">
        <f t="shared" si="464"/>
        <v>5.50949368186882</v>
      </c>
      <c r="U1180" s="16">
        <f t="shared" si="465"/>
        <v>9.1507918053439496E-3</v>
      </c>
      <c r="V1180" s="16">
        <f t="shared" si="466"/>
        <v>9.4936818688200475E-3</v>
      </c>
      <c r="W1180" s="16">
        <f t="shared" si="451"/>
        <v>5.4012704404543012E-3</v>
      </c>
      <c r="X1180" s="16">
        <f t="shared" si="452"/>
        <v>1.0926091743714644E-4</v>
      </c>
      <c r="Y1180" s="17">
        <f t="shared" si="467"/>
        <v>5.2920095230171551</v>
      </c>
      <c r="Z1180" s="17">
        <f t="shared" si="468"/>
        <v>5.5105313578914474</v>
      </c>
      <c r="AA1180" s="16">
        <f t="shared" si="469"/>
        <v>7.9904769828447186E-3</v>
      </c>
      <c r="AB1180" s="16">
        <f t="shared" si="470"/>
        <v>1.0531357891447435E-2</v>
      </c>
      <c r="AC1180" s="16">
        <f t="shared" si="453"/>
        <v>377.74053410132177</v>
      </c>
      <c r="AD1180" s="17">
        <f t="shared" si="454"/>
        <v>5.2923126987081393</v>
      </c>
      <c r="AE1180" s="17">
        <f t="shared" si="455"/>
        <v>5.5108066054487379</v>
      </c>
      <c r="AF1180" s="16">
        <f t="shared" si="471"/>
        <v>7.687301291860571E-3</v>
      </c>
      <c r="AG1180" s="16">
        <f t="shared" si="472"/>
        <v>1.0806605448737905E-2</v>
      </c>
    </row>
    <row r="1181" spans="1:33" x14ac:dyDescent="0.25">
      <c r="A1181" s="11" t="s">
        <v>38</v>
      </c>
      <c r="B1181" s="12">
        <v>139617</v>
      </c>
      <c r="C1181" s="11">
        <v>7</v>
      </c>
      <c r="D1181" s="27">
        <v>6.6</v>
      </c>
      <c r="E1181" s="27">
        <v>7.4</v>
      </c>
      <c r="F1181" s="11">
        <v>2006</v>
      </c>
      <c r="G1181" s="11" t="s">
        <v>7</v>
      </c>
      <c r="H1181" s="14" t="str">
        <f>VLOOKUP(A1181,'Data Key'!$A$1:$B$500,2,FALSE)</f>
        <v>Rhode Island</v>
      </c>
      <c r="I1181" s="14" t="str">
        <f t="shared" si="456"/>
        <v>RI-Rhode Island</v>
      </c>
      <c r="J1181" s="15">
        <f t="shared" si="457"/>
        <v>977</v>
      </c>
      <c r="K1181" s="15">
        <f t="shared" si="458"/>
        <v>138640</v>
      </c>
      <c r="L1181" s="16">
        <f t="shared" si="450"/>
        <v>4.372523928658321E-4</v>
      </c>
      <c r="M1181" s="17">
        <f t="shared" si="459"/>
        <v>6.5604627850852779</v>
      </c>
      <c r="N1181" s="17">
        <f t="shared" si="460"/>
        <v>7.4349675708169416</v>
      </c>
      <c r="O1181" s="16">
        <f t="shared" si="461"/>
        <v>3.953721491472173E-2</v>
      </c>
      <c r="P1181" s="16">
        <f t="shared" si="462"/>
        <v>3.496757081694124E-2</v>
      </c>
      <c r="Q1181" s="16">
        <f t="shared" si="473"/>
        <v>917</v>
      </c>
      <c r="R1181" s="16">
        <f t="shared" si="474"/>
        <v>1039</v>
      </c>
      <c r="S1181" s="17">
        <f t="shared" si="463"/>
        <v>6.5679680841158312</v>
      </c>
      <c r="T1181" s="17">
        <f t="shared" si="464"/>
        <v>7.4417871749142295</v>
      </c>
      <c r="U1181" s="16">
        <f t="shared" si="465"/>
        <v>3.2031915884168427E-2</v>
      </c>
      <c r="V1181" s="16">
        <f t="shared" si="466"/>
        <v>4.1787174914229119E-2</v>
      </c>
      <c r="W1181" s="16">
        <f t="shared" si="451"/>
        <v>7.0112793991366027E-3</v>
      </c>
      <c r="X1181" s="16">
        <f t="shared" si="452"/>
        <v>4.3787708763076482E-4</v>
      </c>
      <c r="Y1181" s="17">
        <f t="shared" si="467"/>
        <v>6.5734023115058378</v>
      </c>
      <c r="Z1181" s="17">
        <f t="shared" si="468"/>
        <v>7.4491564867673681</v>
      </c>
      <c r="AA1181" s="16">
        <f t="shared" si="469"/>
        <v>2.6597688494161886E-2</v>
      </c>
      <c r="AB1181" s="16">
        <f t="shared" si="470"/>
        <v>4.9156486767367724E-2</v>
      </c>
      <c r="AC1181" s="16">
        <f t="shared" si="453"/>
        <v>122.12513996282098</v>
      </c>
      <c r="AD1181" s="17">
        <f t="shared" si="454"/>
        <v>6.5775148597696571</v>
      </c>
      <c r="AE1181" s="17">
        <f t="shared" si="455"/>
        <v>7.4522061930033159</v>
      </c>
      <c r="AF1181" s="16">
        <f t="shared" si="471"/>
        <v>2.2485140230342537E-2</v>
      </c>
      <c r="AG1181" s="16">
        <f t="shared" si="472"/>
        <v>5.2206193003315526E-2</v>
      </c>
    </row>
    <row r="1182" spans="1:33" x14ac:dyDescent="0.25">
      <c r="A1182" s="11" t="s">
        <v>15</v>
      </c>
      <c r="B1182" s="12">
        <v>632650</v>
      </c>
      <c r="C1182" s="11">
        <v>2.9</v>
      </c>
      <c r="D1182" s="27">
        <v>2.7</v>
      </c>
      <c r="E1182" s="27">
        <v>3</v>
      </c>
      <c r="F1182" s="11">
        <v>2006</v>
      </c>
      <c r="G1182" s="11" t="s">
        <v>7</v>
      </c>
      <c r="H1182" s="14" t="str">
        <f>VLOOKUP(A1182,'Data Key'!$A$1:$B$500,2,FALSE)</f>
        <v>South Carolina</v>
      </c>
      <c r="I1182" s="14" t="str">
        <f t="shared" si="456"/>
        <v>SC-South Carolina</v>
      </c>
      <c r="J1182" s="15">
        <f t="shared" si="457"/>
        <v>1835</v>
      </c>
      <c r="K1182" s="15">
        <f t="shared" si="458"/>
        <v>630815</v>
      </c>
      <c r="L1182" s="16">
        <f t="shared" si="450"/>
        <v>1.3251708151075582E-4</v>
      </c>
      <c r="M1182" s="17">
        <f t="shared" si="459"/>
        <v>2.7679808241242712</v>
      </c>
      <c r="N1182" s="17">
        <f t="shared" si="460"/>
        <v>3.033014987145783</v>
      </c>
      <c r="O1182" s="16">
        <f t="shared" si="461"/>
        <v>6.7980824124270978E-2</v>
      </c>
      <c r="P1182" s="16">
        <f t="shared" si="462"/>
        <v>3.3014987145782992E-2</v>
      </c>
      <c r="Q1182" s="16">
        <f t="shared" si="473"/>
        <v>1751</v>
      </c>
      <c r="R1182" s="16">
        <f t="shared" si="474"/>
        <v>1919</v>
      </c>
      <c r="S1182" s="17">
        <f t="shared" si="463"/>
        <v>2.7677230696277562</v>
      </c>
      <c r="T1182" s="17">
        <f t="shared" si="464"/>
        <v>3.0332727416422984</v>
      </c>
      <c r="U1182" s="16">
        <f t="shared" si="465"/>
        <v>6.7723069627755983E-2</v>
      </c>
      <c r="V1182" s="16">
        <f t="shared" si="466"/>
        <v>3.3272741642298431E-2</v>
      </c>
      <c r="W1182" s="16">
        <f t="shared" si="451"/>
        <v>2.9035162817863196E-3</v>
      </c>
      <c r="X1182" s="16">
        <f t="shared" si="452"/>
        <v>1.326197642937519E-4</v>
      </c>
      <c r="Y1182" s="17">
        <f t="shared" si="467"/>
        <v>2.7708965174925675</v>
      </c>
      <c r="Z1182" s="17">
        <f t="shared" si="468"/>
        <v>3.0361360460800717</v>
      </c>
      <c r="AA1182" s="16">
        <f t="shared" si="469"/>
        <v>7.0896517492567313E-2</v>
      </c>
      <c r="AB1182" s="16">
        <f t="shared" si="470"/>
        <v>3.6136046080071704E-2</v>
      </c>
      <c r="AC1182" s="16">
        <f t="shared" si="453"/>
        <v>167.69508896526398</v>
      </c>
      <c r="AD1182" s="17">
        <f t="shared" si="454"/>
        <v>2.7717735513692521</v>
      </c>
      <c r="AE1182" s="17">
        <f t="shared" si="455"/>
        <v>3.0368396554153128</v>
      </c>
      <c r="AF1182" s="16">
        <f t="shared" si="471"/>
        <v>7.1773551369251898E-2</v>
      </c>
      <c r="AG1182" s="16">
        <f t="shared" si="472"/>
        <v>3.6839655415312755E-2</v>
      </c>
    </row>
    <row r="1183" spans="1:33" x14ac:dyDescent="0.25">
      <c r="A1183" s="11" t="s">
        <v>53</v>
      </c>
      <c r="B1183" s="12">
        <v>110296</v>
      </c>
      <c r="C1183" s="11">
        <v>3.9</v>
      </c>
      <c r="D1183" s="27">
        <v>3.6</v>
      </c>
      <c r="E1183" s="27">
        <v>4.3</v>
      </c>
      <c r="F1183" s="11">
        <v>2006</v>
      </c>
      <c r="G1183" s="11" t="s">
        <v>7</v>
      </c>
      <c r="H1183" s="14" t="str">
        <f>VLOOKUP(A1183,'Data Key'!$A$1:$B$500,2,FALSE)</f>
        <v>South Dakota</v>
      </c>
      <c r="I1183" s="14" t="str">
        <f t="shared" si="456"/>
        <v>SD-South Dakota</v>
      </c>
      <c r="J1183" s="15">
        <f t="shared" si="457"/>
        <v>430</v>
      </c>
      <c r="K1183" s="15">
        <f t="shared" si="458"/>
        <v>109866</v>
      </c>
      <c r="L1183" s="16">
        <f t="shared" si="450"/>
        <v>3.6776833318911202E-4</v>
      </c>
      <c r="M1183" s="17">
        <f t="shared" si="459"/>
        <v>3.5308317973686596</v>
      </c>
      <c r="N1183" s="17">
        <f t="shared" si="460"/>
        <v>4.2663684637468844</v>
      </c>
      <c r="O1183" s="16">
        <f t="shared" si="461"/>
        <v>6.9168202631340492E-2</v>
      </c>
      <c r="P1183" s="16">
        <f t="shared" si="462"/>
        <v>3.3631536253115435E-2</v>
      </c>
      <c r="Q1183" s="16">
        <f t="shared" si="473"/>
        <v>390</v>
      </c>
      <c r="R1183" s="16">
        <f t="shared" si="474"/>
        <v>471</v>
      </c>
      <c r="S1183" s="17">
        <f t="shared" si="463"/>
        <v>3.5359396532965839</v>
      </c>
      <c r="T1183" s="17">
        <f t="shared" si="464"/>
        <v>4.2703271197504895</v>
      </c>
      <c r="U1183" s="16">
        <f t="shared" si="465"/>
        <v>6.4060346703416204E-2</v>
      </c>
      <c r="V1183" s="16">
        <f t="shared" si="466"/>
        <v>2.9672880249510314E-2</v>
      </c>
      <c r="W1183" s="16">
        <f t="shared" si="451"/>
        <v>3.9158780619970354E-3</v>
      </c>
      <c r="X1183" s="16">
        <f t="shared" si="452"/>
        <v>3.6897748700804477E-4</v>
      </c>
      <c r="Y1183" s="17">
        <f t="shared" si="467"/>
        <v>3.5469005749889906</v>
      </c>
      <c r="Z1183" s="17">
        <f t="shared" si="468"/>
        <v>4.2848555490050799</v>
      </c>
      <c r="AA1183" s="16">
        <f t="shared" si="469"/>
        <v>5.3099425011009505E-2</v>
      </c>
      <c r="AB1183" s="16">
        <f t="shared" si="470"/>
        <v>1.51444509949199E-2</v>
      </c>
      <c r="AC1183" s="16">
        <f t="shared" si="453"/>
        <v>81.170706993615553</v>
      </c>
      <c r="AD1183" s="17">
        <f t="shared" si="454"/>
        <v>3.5524563837186198</v>
      </c>
      <c r="AE1183" s="17">
        <f t="shared" si="455"/>
        <v>4.2883659364437694</v>
      </c>
      <c r="AF1183" s="16">
        <f t="shared" si="471"/>
        <v>4.7543616281380263E-2</v>
      </c>
      <c r="AG1183" s="16">
        <f t="shared" si="472"/>
        <v>1.1634063556230423E-2</v>
      </c>
    </row>
    <row r="1184" spans="1:33" x14ac:dyDescent="0.25">
      <c r="A1184" s="11" t="s">
        <v>27</v>
      </c>
      <c r="B1184" s="12">
        <v>873891</v>
      </c>
      <c r="C1184" s="11">
        <v>3.1</v>
      </c>
      <c r="D1184" s="27">
        <v>3</v>
      </c>
      <c r="E1184" s="27">
        <v>3.2</v>
      </c>
      <c r="F1184" s="11">
        <v>2006</v>
      </c>
      <c r="G1184" s="11" t="s">
        <v>7</v>
      </c>
      <c r="H1184" s="14" t="str">
        <f>VLOOKUP(A1184,'Data Key'!$A$1:$B$500,2,FALSE)</f>
        <v>Tennessee</v>
      </c>
      <c r="I1184" s="14" t="str">
        <f t="shared" si="456"/>
        <v>TN-Tennessee</v>
      </c>
      <c r="J1184" s="15">
        <f t="shared" si="457"/>
        <v>2709</v>
      </c>
      <c r="K1184" s="15">
        <f t="shared" si="458"/>
        <v>871182</v>
      </c>
      <c r="L1184" s="16">
        <f t="shared" si="450"/>
        <v>1.1655237841665057E-4</v>
      </c>
      <c r="M1184" s="17">
        <f t="shared" si="459"/>
        <v>2.9833765600894102</v>
      </c>
      <c r="N1184" s="17">
        <f t="shared" si="460"/>
        <v>3.2164813169227116</v>
      </c>
      <c r="O1184" s="16">
        <f t="shared" si="461"/>
        <v>1.6623439910589788E-2</v>
      </c>
      <c r="P1184" s="16">
        <f t="shared" si="462"/>
        <v>1.6481316922711375E-2</v>
      </c>
      <c r="Q1184" s="16">
        <f t="shared" si="473"/>
        <v>2608</v>
      </c>
      <c r="R1184" s="16">
        <f t="shared" si="474"/>
        <v>2811</v>
      </c>
      <c r="S1184" s="17">
        <f t="shared" si="463"/>
        <v>2.984353883951202</v>
      </c>
      <c r="T1184" s="17">
        <f t="shared" si="464"/>
        <v>3.2166483005317597</v>
      </c>
      <c r="U1184" s="16">
        <f t="shared" si="465"/>
        <v>1.5646116048797953E-2</v>
      </c>
      <c r="V1184" s="16">
        <f t="shared" si="466"/>
        <v>1.6648300531759475E-2</v>
      </c>
      <c r="W1184" s="16">
        <f t="shared" si="451"/>
        <v>3.1021132072194405E-3</v>
      </c>
      <c r="X1184" s="16">
        <f t="shared" si="452"/>
        <v>1.1661350790825299E-4</v>
      </c>
      <c r="Y1184" s="17">
        <f t="shared" si="467"/>
        <v>2.9854996993111875</v>
      </c>
      <c r="Z1184" s="17">
        <f t="shared" si="468"/>
        <v>3.2187267151276937</v>
      </c>
      <c r="AA1184" s="16">
        <f t="shared" si="469"/>
        <v>1.4500300688812473E-2</v>
      </c>
      <c r="AB1184" s="16">
        <f t="shared" si="470"/>
        <v>1.8726715127693527E-2</v>
      </c>
      <c r="AC1184" s="16">
        <f t="shared" si="453"/>
        <v>203.72562800924379</v>
      </c>
      <c r="AD1184" s="17">
        <f t="shared" si="454"/>
        <v>2.9861234917573221</v>
      </c>
      <c r="AE1184" s="17">
        <f t="shared" si="455"/>
        <v>3.2192472251222641</v>
      </c>
      <c r="AF1184" s="16">
        <f t="shared" si="471"/>
        <v>1.3876508242677943E-2</v>
      </c>
      <c r="AG1184" s="16">
        <f t="shared" si="472"/>
        <v>1.9247225122263956E-2</v>
      </c>
    </row>
    <row r="1185" spans="1:33" x14ac:dyDescent="0.25">
      <c r="A1185" s="11" t="s">
        <v>61</v>
      </c>
      <c r="B1185" s="12">
        <v>4034392</v>
      </c>
      <c r="C1185" s="11">
        <v>3.9</v>
      </c>
      <c r="D1185" s="27">
        <v>3.9</v>
      </c>
      <c r="E1185" s="27">
        <v>4</v>
      </c>
      <c r="F1185" s="11">
        <v>2006</v>
      </c>
      <c r="G1185" s="11" t="s">
        <v>7</v>
      </c>
      <c r="H1185" s="14" t="str">
        <f>VLOOKUP(A1185,'Data Key'!$A$1:$B$500,2,FALSE)</f>
        <v>Texas</v>
      </c>
      <c r="I1185" s="14" t="str">
        <f t="shared" si="456"/>
        <v>TX-Texas</v>
      </c>
      <c r="J1185" s="15">
        <f t="shared" si="457"/>
        <v>15734</v>
      </c>
      <c r="K1185" s="15">
        <f t="shared" si="458"/>
        <v>4018658</v>
      </c>
      <c r="L1185" s="16">
        <f t="shared" si="450"/>
        <v>6.081924813639121E-5</v>
      </c>
      <c r="M1185" s="17">
        <f t="shared" si="459"/>
        <v>3.8391488263590965</v>
      </c>
      <c r="N1185" s="17">
        <f t="shared" si="460"/>
        <v>3.9607873226318788</v>
      </c>
      <c r="O1185" s="16">
        <f t="shared" si="461"/>
        <v>6.0851173640903422E-2</v>
      </c>
      <c r="P1185" s="16">
        <f t="shared" si="462"/>
        <v>3.9212677368121174E-2</v>
      </c>
      <c r="Q1185" s="16">
        <f t="shared" si="473"/>
        <v>15489</v>
      </c>
      <c r="R1185" s="16">
        <f t="shared" si="474"/>
        <v>15980</v>
      </c>
      <c r="S1185" s="17">
        <f t="shared" si="463"/>
        <v>3.8392402126516214</v>
      </c>
      <c r="T1185" s="17">
        <f t="shared" si="464"/>
        <v>3.9609438051632067</v>
      </c>
      <c r="U1185" s="16">
        <f t="shared" si="465"/>
        <v>6.0759787348378502E-2</v>
      </c>
      <c r="V1185" s="16">
        <f t="shared" si="466"/>
        <v>3.9056194836793345E-2</v>
      </c>
      <c r="W1185" s="16">
        <f t="shared" si="451"/>
        <v>3.9004404495222521E-3</v>
      </c>
      <c r="X1185" s="16">
        <f t="shared" si="452"/>
        <v>6.0824722240646337E-5</v>
      </c>
      <c r="Y1185" s="17">
        <f t="shared" si="467"/>
        <v>3.8396157272816058</v>
      </c>
      <c r="Z1185" s="17">
        <f t="shared" si="468"/>
        <v>3.9612651717628986</v>
      </c>
      <c r="AA1185" s="16">
        <f t="shared" si="469"/>
        <v>6.0384272718394083E-2</v>
      </c>
      <c r="AB1185" s="16">
        <f t="shared" si="470"/>
        <v>3.8734828237101393E-2</v>
      </c>
      <c r="AC1185" s="16">
        <f t="shared" si="453"/>
        <v>490.74464466474842</v>
      </c>
      <c r="AD1185" s="17">
        <f t="shared" si="454"/>
        <v>3.8397442927852303</v>
      </c>
      <c r="AE1185" s="17">
        <f t="shared" si="455"/>
        <v>3.9613844748471116</v>
      </c>
      <c r="AF1185" s="16">
        <f t="shared" si="471"/>
        <v>6.0255707214769583E-2</v>
      </c>
      <c r="AG1185" s="16">
        <f t="shared" si="472"/>
        <v>3.8615525152888353E-2</v>
      </c>
    </row>
    <row r="1186" spans="1:33" x14ac:dyDescent="0.25">
      <c r="A1186" s="11" t="s">
        <v>23</v>
      </c>
      <c r="B1186" s="12">
        <v>476054</v>
      </c>
      <c r="C1186" s="11">
        <v>3.9</v>
      </c>
      <c r="D1186" s="27">
        <v>3.7</v>
      </c>
      <c r="E1186" s="27">
        <v>4.0999999999999996</v>
      </c>
      <c r="F1186" s="11">
        <v>2006</v>
      </c>
      <c r="G1186" s="11" t="s">
        <v>7</v>
      </c>
      <c r="H1186" s="14" t="str">
        <f>VLOOKUP(A1186,'Data Key'!$A$1:$B$500,2,FALSE)</f>
        <v>Utah</v>
      </c>
      <c r="I1186" s="14" t="str">
        <f t="shared" si="456"/>
        <v>UT-Utah</v>
      </c>
      <c r="J1186" s="15">
        <f t="shared" si="457"/>
        <v>1857</v>
      </c>
      <c r="K1186" s="15">
        <f t="shared" si="458"/>
        <v>474197</v>
      </c>
      <c r="L1186" s="16">
        <f t="shared" si="450"/>
        <v>1.7707168335936671E-4</v>
      </c>
      <c r="M1186" s="17">
        <f t="shared" si="459"/>
        <v>3.7237462910721058</v>
      </c>
      <c r="N1186" s="17">
        <f t="shared" si="460"/>
        <v>4.0778896577908386</v>
      </c>
      <c r="O1186" s="16">
        <f t="shared" si="461"/>
        <v>2.3746291072105574E-2</v>
      </c>
      <c r="P1186" s="16">
        <f t="shared" si="462"/>
        <v>2.2110342209161082E-2</v>
      </c>
      <c r="Q1186" s="16">
        <f t="shared" si="473"/>
        <v>1773</v>
      </c>
      <c r="R1186" s="16">
        <f t="shared" si="474"/>
        <v>1941</v>
      </c>
      <c r="S1186" s="17">
        <f t="shared" si="463"/>
        <v>3.7243674036979</v>
      </c>
      <c r="T1186" s="17">
        <f t="shared" si="464"/>
        <v>4.0772685451650439</v>
      </c>
      <c r="U1186" s="16">
        <f t="shared" si="465"/>
        <v>2.4367403697899803E-2</v>
      </c>
      <c r="V1186" s="16">
        <f t="shared" si="466"/>
        <v>2.2731454834955755E-2</v>
      </c>
      <c r="W1186" s="16">
        <f t="shared" si="451"/>
        <v>3.9048211530639068E-3</v>
      </c>
      <c r="X1186" s="16">
        <f t="shared" si="452"/>
        <v>1.7720667021591731E-4</v>
      </c>
      <c r="Y1186" s="17">
        <f t="shared" si="467"/>
        <v>3.7276144828479896</v>
      </c>
      <c r="Z1186" s="17">
        <f t="shared" si="468"/>
        <v>4.0820278232798239</v>
      </c>
      <c r="AA1186" s="16">
        <f t="shared" si="469"/>
        <v>2.7614482847989397E-2</v>
      </c>
      <c r="AB1186" s="16">
        <f t="shared" si="470"/>
        <v>1.7972176720175703E-2</v>
      </c>
      <c r="AC1186" s="16">
        <f t="shared" si="453"/>
        <v>168.61252210426295</v>
      </c>
      <c r="AD1186" s="17">
        <f t="shared" si="454"/>
        <v>3.7287789713086035</v>
      </c>
      <c r="AE1186" s="17">
        <f t="shared" si="455"/>
        <v>4.082963919901343</v>
      </c>
      <c r="AF1186" s="16">
        <f t="shared" si="471"/>
        <v>2.8778971308603296E-2</v>
      </c>
      <c r="AG1186" s="16">
        <f t="shared" si="472"/>
        <v>1.7036080098656647E-2</v>
      </c>
    </row>
    <row r="1187" spans="1:33" x14ac:dyDescent="0.25">
      <c r="A1187" s="11" t="s">
        <v>55</v>
      </c>
      <c r="B1187" s="12">
        <v>84893</v>
      </c>
      <c r="C1187" s="11">
        <v>3.5</v>
      </c>
      <c r="D1187" s="27">
        <v>3.1</v>
      </c>
      <c r="E1187" s="27">
        <v>3.9</v>
      </c>
      <c r="F1187" s="11">
        <v>2006</v>
      </c>
      <c r="G1187" s="11" t="s">
        <v>7</v>
      </c>
      <c r="H1187" s="14" t="str">
        <f>VLOOKUP(A1187,'Data Key'!$A$1:$B$500,2,FALSE)</f>
        <v>Vermont</v>
      </c>
      <c r="I1187" s="14" t="str">
        <f t="shared" si="456"/>
        <v>VT-Vermont</v>
      </c>
      <c r="J1187" s="15">
        <f t="shared" si="457"/>
        <v>297</v>
      </c>
      <c r="K1187" s="15">
        <f t="shared" si="458"/>
        <v>84596</v>
      </c>
      <c r="L1187" s="16">
        <f t="shared" si="450"/>
        <v>3.9718552080308825E-4</v>
      </c>
      <c r="M1187" s="17">
        <f t="shared" si="459"/>
        <v>3.1013361476501413</v>
      </c>
      <c r="N1187" s="17">
        <f t="shared" si="460"/>
        <v>3.8957071892563175</v>
      </c>
      <c r="O1187" s="16">
        <f t="shared" si="461"/>
        <v>1.3361476501412284E-3</v>
      </c>
      <c r="P1187" s="16">
        <f t="shared" si="462"/>
        <v>4.2928107436823737E-3</v>
      </c>
      <c r="Q1187" s="16">
        <f t="shared" si="473"/>
        <v>264</v>
      </c>
      <c r="R1187" s="16">
        <f t="shared" si="474"/>
        <v>331</v>
      </c>
      <c r="S1187" s="17">
        <f t="shared" si="463"/>
        <v>3.1097970386250928</v>
      </c>
      <c r="T1187" s="17">
        <f t="shared" si="464"/>
        <v>3.899025832518582</v>
      </c>
      <c r="U1187" s="16">
        <f t="shared" si="465"/>
        <v>9.7970386250927355E-3</v>
      </c>
      <c r="V1187" s="16">
        <f t="shared" si="466"/>
        <v>9.7416748141787579E-4</v>
      </c>
      <c r="W1187" s="16">
        <f t="shared" si="451"/>
        <v>3.5209876395147035E-3</v>
      </c>
      <c r="X1187" s="16">
        <f t="shared" si="452"/>
        <v>3.9907805094377169E-4</v>
      </c>
      <c r="Y1187" s="17">
        <f t="shared" si="467"/>
        <v>3.121909588570932</v>
      </c>
      <c r="Z1187" s="17">
        <f t="shared" si="468"/>
        <v>3.9200656904584754</v>
      </c>
      <c r="AA1187" s="16">
        <f t="shared" si="469"/>
        <v>2.1909588570931948E-2</v>
      </c>
      <c r="AB1187" s="16">
        <f t="shared" si="470"/>
        <v>2.0065690458475505E-2</v>
      </c>
      <c r="AC1187" s="16">
        <f t="shared" si="453"/>
        <v>67.489366869806119</v>
      </c>
      <c r="AD1187" s="17">
        <f t="shared" si="454"/>
        <v>3.1293984724309265</v>
      </c>
      <c r="AE1187" s="17">
        <f t="shared" si="455"/>
        <v>3.9243558078288738</v>
      </c>
      <c r="AF1187" s="16">
        <f t="shared" si="471"/>
        <v>2.9398472430926414E-2</v>
      </c>
      <c r="AG1187" s="16">
        <f t="shared" si="472"/>
        <v>2.4355807828873921E-2</v>
      </c>
    </row>
    <row r="1188" spans="1:33" x14ac:dyDescent="0.25">
      <c r="A1188" s="11" t="s">
        <v>54</v>
      </c>
      <c r="B1188" s="12">
        <v>1110405</v>
      </c>
      <c r="C1188" s="11">
        <v>4.9000000000000004</v>
      </c>
      <c r="D1188" s="27">
        <v>4.8</v>
      </c>
      <c r="E1188" s="27">
        <v>5.0999999999999996</v>
      </c>
      <c r="F1188" s="11">
        <v>2006</v>
      </c>
      <c r="G1188" s="11" t="s">
        <v>7</v>
      </c>
      <c r="H1188" s="14" t="str">
        <f>VLOOKUP(A1188,'Data Key'!$A$1:$B$500,2,FALSE)</f>
        <v>Virginia</v>
      </c>
      <c r="I1188" s="14" t="str">
        <f t="shared" si="456"/>
        <v>VA-Virginia</v>
      </c>
      <c r="J1188" s="15">
        <f t="shared" si="457"/>
        <v>5441</v>
      </c>
      <c r="K1188" s="15">
        <f t="shared" si="458"/>
        <v>1104964</v>
      </c>
      <c r="L1188" s="16">
        <f t="shared" si="450"/>
        <v>1.2987914032853133E-4</v>
      </c>
      <c r="M1188" s="17">
        <f t="shared" si="459"/>
        <v>4.7701348185423313</v>
      </c>
      <c r="N1188" s="17">
        <f t="shared" si="460"/>
        <v>5.029893099199394</v>
      </c>
      <c r="O1188" s="16">
        <f t="shared" si="461"/>
        <v>2.9865181457668477E-2</v>
      </c>
      <c r="P1188" s="16">
        <f t="shared" si="462"/>
        <v>7.0106900800605665E-2</v>
      </c>
      <c r="Q1188" s="16">
        <f t="shared" si="473"/>
        <v>5297</v>
      </c>
      <c r="R1188" s="16">
        <f t="shared" si="474"/>
        <v>5586</v>
      </c>
      <c r="S1188" s="17">
        <f t="shared" si="463"/>
        <v>4.7703315456972906</v>
      </c>
      <c r="T1188" s="17">
        <f t="shared" si="464"/>
        <v>5.0305969443581393</v>
      </c>
      <c r="U1188" s="16">
        <f t="shared" si="465"/>
        <v>2.9668454302709257E-2</v>
      </c>
      <c r="V1188" s="16">
        <f t="shared" si="466"/>
        <v>6.9403055641860334E-2</v>
      </c>
      <c r="W1188" s="16">
        <f t="shared" si="451"/>
        <v>4.9017267570200598E-3</v>
      </c>
      <c r="X1188" s="16">
        <f t="shared" si="452"/>
        <v>1.299127928175228E-4</v>
      </c>
      <c r="Y1188" s="17">
        <f t="shared" si="467"/>
        <v>4.7718139642025372</v>
      </c>
      <c r="Z1188" s="17">
        <f t="shared" si="468"/>
        <v>5.0316395498375828</v>
      </c>
      <c r="AA1188" s="16">
        <f t="shared" si="469"/>
        <v>2.8186035797462594E-2</v>
      </c>
      <c r="AB1188" s="16">
        <f t="shared" si="470"/>
        <v>6.8360450162416875E-2</v>
      </c>
      <c r="AC1188" s="16">
        <f t="shared" si="453"/>
        <v>288.44928633337855</v>
      </c>
      <c r="AD1188" s="17">
        <f t="shared" si="454"/>
        <v>4.7722927703653184</v>
      </c>
      <c r="AE1188" s="17">
        <f t="shared" si="455"/>
        <v>5.0320613128729788</v>
      </c>
      <c r="AF1188" s="16">
        <f t="shared" si="471"/>
        <v>2.7707229634681418E-2</v>
      </c>
      <c r="AG1188" s="16">
        <f t="shared" si="472"/>
        <v>6.7938687127020891E-2</v>
      </c>
    </row>
    <row r="1189" spans="1:33" x14ac:dyDescent="0.25">
      <c r="A1189" s="11" t="s">
        <v>39</v>
      </c>
      <c r="B1189" s="12">
        <v>945084</v>
      </c>
      <c r="C1189" s="11">
        <v>4.5999999999999996</v>
      </c>
      <c r="D1189" s="27">
        <v>4.5</v>
      </c>
      <c r="E1189" s="27">
        <v>4.8</v>
      </c>
      <c r="F1189" s="11">
        <v>2006</v>
      </c>
      <c r="G1189" s="11" t="s">
        <v>7</v>
      </c>
      <c r="H1189" s="14" t="str">
        <f>VLOOKUP(A1189,'Data Key'!$A$1:$B$500,2,FALSE)</f>
        <v>Washington</v>
      </c>
      <c r="I1189" s="14" t="str">
        <f t="shared" si="456"/>
        <v>WA-Washington</v>
      </c>
      <c r="J1189" s="15">
        <f t="shared" si="457"/>
        <v>4347</v>
      </c>
      <c r="K1189" s="15">
        <f t="shared" si="458"/>
        <v>940737</v>
      </c>
      <c r="L1189" s="16">
        <f t="shared" si="450"/>
        <v>1.3641791507479538E-4</v>
      </c>
      <c r="M1189" s="17">
        <f t="shared" si="459"/>
        <v>4.4631732323787645</v>
      </c>
      <c r="N1189" s="17">
        <f t="shared" si="460"/>
        <v>4.7360090625283551</v>
      </c>
      <c r="O1189" s="16">
        <f t="shared" si="461"/>
        <v>3.682676762123549E-2</v>
      </c>
      <c r="P1189" s="16">
        <f t="shared" si="462"/>
        <v>6.3990937471644749E-2</v>
      </c>
      <c r="Q1189" s="16">
        <f t="shared" si="473"/>
        <v>4219</v>
      </c>
      <c r="R1189" s="16">
        <f t="shared" si="474"/>
        <v>4477</v>
      </c>
      <c r="S1189" s="17">
        <f t="shared" si="463"/>
        <v>4.4641534509101835</v>
      </c>
      <c r="T1189" s="17">
        <f t="shared" si="464"/>
        <v>4.7371450580054262</v>
      </c>
      <c r="U1189" s="16">
        <f t="shared" si="465"/>
        <v>3.5846549089816548E-2</v>
      </c>
      <c r="V1189" s="16">
        <f t="shared" si="466"/>
        <v>6.2854941994573643E-2</v>
      </c>
      <c r="W1189" s="16">
        <f t="shared" si="451"/>
        <v>4.6016047806703665E-3</v>
      </c>
      <c r="X1189" s="16">
        <f t="shared" si="452"/>
        <v>1.3646221461430797E-4</v>
      </c>
      <c r="Y1189" s="17">
        <f t="shared" si="467"/>
        <v>4.4651425660560591</v>
      </c>
      <c r="Z1189" s="17">
        <f t="shared" si="468"/>
        <v>4.7380669952846741</v>
      </c>
      <c r="AA1189" s="16">
        <f t="shared" si="469"/>
        <v>3.4857433943940919E-2</v>
      </c>
      <c r="AB1189" s="16">
        <f t="shared" si="470"/>
        <v>6.1933004715325701E-2</v>
      </c>
      <c r="AC1189" s="16">
        <f t="shared" si="453"/>
        <v>257.86663128232726</v>
      </c>
      <c r="AD1189" s="17">
        <f t="shared" si="454"/>
        <v>4.4657091421835604</v>
      </c>
      <c r="AE1189" s="17">
        <f t="shared" si="455"/>
        <v>4.7385585218605755</v>
      </c>
      <c r="AF1189" s="16">
        <f t="shared" si="471"/>
        <v>3.4290857816439591E-2</v>
      </c>
      <c r="AG1189" s="16">
        <f t="shared" si="472"/>
        <v>6.1441478139424355E-2</v>
      </c>
    </row>
    <row r="1190" spans="1:33" x14ac:dyDescent="0.25">
      <c r="A1190" s="11" t="s">
        <v>16</v>
      </c>
      <c r="B1190" s="12">
        <v>250162</v>
      </c>
      <c r="C1190" s="11">
        <v>3</v>
      </c>
      <c r="D1190" s="27">
        <v>2.7</v>
      </c>
      <c r="E1190" s="27">
        <v>3.2</v>
      </c>
      <c r="F1190" s="11">
        <v>2006</v>
      </c>
      <c r="G1190" s="11" t="s">
        <v>7</v>
      </c>
      <c r="H1190" s="14" t="str">
        <f>VLOOKUP(A1190,'Data Key'!$A$1:$B$500,2,FALSE)</f>
        <v>West Virginia</v>
      </c>
      <c r="I1190" s="14" t="str">
        <f t="shared" si="456"/>
        <v>WV-West Virginia</v>
      </c>
      <c r="J1190" s="15">
        <f t="shared" si="457"/>
        <v>750</v>
      </c>
      <c r="K1190" s="15">
        <f t="shared" si="458"/>
        <v>249412</v>
      </c>
      <c r="L1190" s="16">
        <f t="shared" si="450"/>
        <v>2.1424238020351479E-4</v>
      </c>
      <c r="M1190" s="17">
        <f t="shared" si="459"/>
        <v>2.7838148786927204</v>
      </c>
      <c r="N1190" s="17">
        <f t="shared" si="460"/>
        <v>3.2122996390997502</v>
      </c>
      <c r="O1190" s="16">
        <f t="shared" si="461"/>
        <v>8.3814878692720196E-2</v>
      </c>
      <c r="P1190" s="16">
        <f t="shared" si="462"/>
        <v>1.229963909975007E-2</v>
      </c>
      <c r="Q1190" s="16">
        <f t="shared" si="473"/>
        <v>697</v>
      </c>
      <c r="R1190" s="16">
        <f t="shared" si="474"/>
        <v>805</v>
      </c>
      <c r="S1190" s="17">
        <f t="shared" si="463"/>
        <v>2.7861945459342348</v>
      </c>
      <c r="T1190" s="17">
        <f t="shared" si="464"/>
        <v>3.2179147912152923</v>
      </c>
      <c r="U1190" s="16">
        <f t="shared" si="465"/>
        <v>8.619454593423459E-2</v>
      </c>
      <c r="V1190" s="16">
        <f t="shared" si="466"/>
        <v>1.7914791215292158E-2</v>
      </c>
      <c r="W1190" s="16">
        <f t="shared" si="451"/>
        <v>3.005689046216644E-3</v>
      </c>
      <c r="X1190" s="16">
        <f t="shared" si="452"/>
        <v>2.1464813650271534E-4</v>
      </c>
      <c r="Y1190" s="17">
        <f t="shared" si="467"/>
        <v>2.7910409097139284</v>
      </c>
      <c r="Z1190" s="17">
        <f t="shared" si="468"/>
        <v>3.2203371827193594</v>
      </c>
      <c r="AA1190" s="16">
        <f t="shared" si="469"/>
        <v>9.1040909713928198E-2</v>
      </c>
      <c r="AB1190" s="16">
        <f t="shared" si="470"/>
        <v>2.0337182719359248E-2</v>
      </c>
      <c r="AC1190" s="16">
        <f t="shared" si="453"/>
        <v>107.22381107806136</v>
      </c>
      <c r="AD1190" s="17">
        <f t="shared" si="454"/>
        <v>2.7933822611283481</v>
      </c>
      <c r="AE1190" s="17">
        <f t="shared" si="455"/>
        <v>3.2219931796006493</v>
      </c>
      <c r="AF1190" s="16">
        <f t="shared" si="471"/>
        <v>9.338226112834791E-2</v>
      </c>
      <c r="AG1190" s="16">
        <f t="shared" si="472"/>
        <v>2.1993179600649171E-2</v>
      </c>
    </row>
    <row r="1191" spans="1:33" x14ac:dyDescent="0.25">
      <c r="A1191" s="11" t="s">
        <v>24</v>
      </c>
      <c r="B1191" s="12">
        <v>782471</v>
      </c>
      <c r="C1191" s="11">
        <v>6.1</v>
      </c>
      <c r="D1191" s="27">
        <v>5.9</v>
      </c>
      <c r="E1191" s="27">
        <v>6.3</v>
      </c>
      <c r="F1191" s="11">
        <v>2006</v>
      </c>
      <c r="G1191" s="11" t="s">
        <v>7</v>
      </c>
      <c r="H1191" s="14" t="str">
        <f>VLOOKUP(A1191,'Data Key'!$A$1:$B$500,2,FALSE)</f>
        <v>Wisconsin</v>
      </c>
      <c r="I1191" s="14" t="str">
        <f t="shared" si="456"/>
        <v>WI-Wisconsin</v>
      </c>
      <c r="J1191" s="15">
        <f t="shared" si="457"/>
        <v>4773</v>
      </c>
      <c r="K1191" s="15">
        <f t="shared" si="458"/>
        <v>777698</v>
      </c>
      <c r="L1191" s="16">
        <f t="shared" si="450"/>
        <v>1.7252296892452038E-4</v>
      </c>
      <c r="M1191" s="17">
        <f t="shared" si="459"/>
        <v>5.9273836090828436</v>
      </c>
      <c r="N1191" s="17">
        <f t="shared" si="460"/>
        <v>6.2724295469318836</v>
      </c>
      <c r="O1191" s="16">
        <f t="shared" si="461"/>
        <v>2.7383609082843208E-2</v>
      </c>
      <c r="P1191" s="16">
        <f t="shared" si="462"/>
        <v>2.757045306811623E-2</v>
      </c>
      <c r="Q1191" s="16">
        <f t="shared" si="473"/>
        <v>4639</v>
      </c>
      <c r="R1191" s="16">
        <f t="shared" si="474"/>
        <v>4909</v>
      </c>
      <c r="S1191" s="17">
        <f t="shared" si="463"/>
        <v>5.9286542248850118</v>
      </c>
      <c r="T1191" s="17">
        <f t="shared" si="464"/>
        <v>6.2737149364001992</v>
      </c>
      <c r="U1191" s="16">
        <f t="shared" si="465"/>
        <v>2.8654224885011459E-2</v>
      </c>
      <c r="V1191" s="16">
        <f t="shared" si="466"/>
        <v>2.6285063599800651E-2</v>
      </c>
      <c r="W1191" s="16">
        <f t="shared" si="451"/>
        <v>6.1023313165035949E-3</v>
      </c>
      <c r="X1191" s="16">
        <f t="shared" si="452"/>
        <v>1.7257365577313954E-4</v>
      </c>
      <c r="Y1191" s="17">
        <f t="shared" si="467"/>
        <v>5.9297576607304556</v>
      </c>
      <c r="Z1191" s="17">
        <f t="shared" si="468"/>
        <v>6.274904972276734</v>
      </c>
      <c r="AA1191" s="16">
        <f t="shared" si="469"/>
        <v>2.9757660730455271E-2</v>
      </c>
      <c r="AB1191" s="16">
        <f t="shared" si="470"/>
        <v>2.5095027723265773E-2</v>
      </c>
      <c r="AC1191" s="16">
        <f t="shared" si="453"/>
        <v>270.00171363500323</v>
      </c>
      <c r="AD1191" s="17">
        <f t="shared" si="454"/>
        <v>5.9304397109322986</v>
      </c>
      <c r="AE1191" s="17">
        <f t="shared" si="455"/>
        <v>6.2755009184359443</v>
      </c>
      <c r="AF1191" s="16">
        <f t="shared" si="471"/>
        <v>3.0439710932298247E-2</v>
      </c>
      <c r="AG1191" s="16">
        <f t="shared" si="472"/>
        <v>2.4499081564055558E-2</v>
      </c>
    </row>
    <row r="1192" spans="1:33" x14ac:dyDescent="0.25">
      <c r="A1192" s="11" t="s">
        <v>40</v>
      </c>
      <c r="B1192" s="12">
        <v>78195</v>
      </c>
      <c r="C1192" s="11">
        <v>3.3</v>
      </c>
      <c r="D1192" s="27">
        <v>3</v>
      </c>
      <c r="E1192" s="27">
        <v>3.8</v>
      </c>
      <c r="F1192" s="11">
        <v>2006</v>
      </c>
      <c r="G1192" s="11" t="s">
        <v>7</v>
      </c>
      <c r="H1192" s="14" t="str">
        <f>VLOOKUP(A1192,'Data Key'!$A$1:$B$500,2,FALSE)</f>
        <v>Wyoming</v>
      </c>
      <c r="I1192" s="14" t="str">
        <f t="shared" si="456"/>
        <v>WY-Wyoming</v>
      </c>
      <c r="J1192" s="15">
        <f t="shared" si="457"/>
        <v>258</v>
      </c>
      <c r="K1192" s="15">
        <f t="shared" si="458"/>
        <v>77937</v>
      </c>
      <c r="L1192" s="16">
        <f t="shared" si="450"/>
        <v>4.0194007605217621E-4</v>
      </c>
      <c r="M1192" s="17">
        <f t="shared" si="459"/>
        <v>2.8975036223940163</v>
      </c>
      <c r="N1192" s="17">
        <f t="shared" si="460"/>
        <v>3.7013837744983684</v>
      </c>
      <c r="O1192" s="16">
        <f t="shared" si="461"/>
        <v>0.10249637760598374</v>
      </c>
      <c r="P1192" s="16">
        <f t="shared" si="462"/>
        <v>9.8616225501631405E-2</v>
      </c>
      <c r="Q1192" s="16">
        <f t="shared" si="473"/>
        <v>227</v>
      </c>
      <c r="R1192" s="16">
        <f t="shared" si="474"/>
        <v>290</v>
      </c>
      <c r="S1192" s="17">
        <f t="shared" si="463"/>
        <v>2.9029989129739753</v>
      </c>
      <c r="T1192" s="17">
        <f t="shared" si="464"/>
        <v>3.708677025385255</v>
      </c>
      <c r="U1192" s="16">
        <f t="shared" si="465"/>
        <v>9.7001087026024724E-2</v>
      </c>
      <c r="V1192" s="16">
        <f t="shared" si="466"/>
        <v>9.1322974614744812E-2</v>
      </c>
      <c r="W1192" s="16">
        <f t="shared" si="451"/>
        <v>3.3238437368310709E-3</v>
      </c>
      <c r="X1192" s="16">
        <f t="shared" si="452"/>
        <v>4.0414587256368853E-4</v>
      </c>
      <c r="Y1192" s="17">
        <f t="shared" si="467"/>
        <v>2.9196978642673823</v>
      </c>
      <c r="Z1192" s="17">
        <f t="shared" si="468"/>
        <v>3.7279896093947595</v>
      </c>
      <c r="AA1192" s="16">
        <f t="shared" si="469"/>
        <v>8.0302135732617685E-2</v>
      </c>
      <c r="AB1192" s="16">
        <f t="shared" si="470"/>
        <v>7.2010390605240282E-2</v>
      </c>
      <c r="AC1192" s="16">
        <f t="shared" si="453"/>
        <v>62.91605338863711</v>
      </c>
      <c r="AD1192" s="17">
        <f t="shared" si="454"/>
        <v>2.9279551773999062</v>
      </c>
      <c r="AE1192" s="17">
        <f t="shared" si="455"/>
        <v>3.7325202095016743</v>
      </c>
      <c r="AF1192" s="16">
        <f t="shared" si="471"/>
        <v>7.2044822600093816E-2</v>
      </c>
      <c r="AG1192" s="16">
        <f t="shared" si="472"/>
        <v>6.7479790498325531E-2</v>
      </c>
    </row>
    <row r="1193" spans="1:33" x14ac:dyDescent="0.25">
      <c r="A1193" s="11" t="s">
        <v>17</v>
      </c>
      <c r="B1193" s="12">
        <v>683355</v>
      </c>
      <c r="C1193" s="11">
        <v>3.5</v>
      </c>
      <c r="D1193" s="27">
        <v>3.3</v>
      </c>
      <c r="E1193" s="27">
        <v>3.6</v>
      </c>
      <c r="F1193" s="11">
        <v>2007</v>
      </c>
      <c r="G1193" s="11" t="s">
        <v>7</v>
      </c>
      <c r="H1193" s="14" t="str">
        <f>VLOOKUP(A1193,'Data Key'!$A$1:$B$500,2,FALSE)</f>
        <v>Alabama</v>
      </c>
      <c r="I1193" s="14" t="str">
        <f t="shared" si="456"/>
        <v>AL-Alabama</v>
      </c>
      <c r="J1193" s="15">
        <f t="shared" si="457"/>
        <v>2392</v>
      </c>
      <c r="K1193" s="15">
        <f t="shared" si="458"/>
        <v>680963</v>
      </c>
      <c r="L1193" s="16">
        <f t="shared" si="450"/>
        <v>1.4002992998148986E-4</v>
      </c>
      <c r="M1193" s="17">
        <f t="shared" si="459"/>
        <v>3.3603468873389368</v>
      </c>
      <c r="N1193" s="17">
        <f t="shared" si="460"/>
        <v>3.6404067473019164</v>
      </c>
      <c r="O1193" s="16">
        <f t="shared" si="461"/>
        <v>6.0346887338937005E-2</v>
      </c>
      <c r="P1193" s="16">
        <f t="shared" si="462"/>
        <v>4.040674730191629E-2</v>
      </c>
      <c r="Q1193" s="16">
        <f t="shared" si="473"/>
        <v>2297</v>
      </c>
      <c r="R1193" s="16">
        <f t="shared" si="474"/>
        <v>2488</v>
      </c>
      <c r="S1193" s="17">
        <f t="shared" si="463"/>
        <v>3.3613568350271819</v>
      </c>
      <c r="T1193" s="17">
        <f t="shared" si="464"/>
        <v>3.6408601678483365</v>
      </c>
      <c r="U1193" s="16">
        <f t="shared" si="465"/>
        <v>6.1356835027182033E-2</v>
      </c>
      <c r="V1193" s="16">
        <f t="shared" si="466"/>
        <v>4.0860167848336459E-2</v>
      </c>
      <c r="W1193" s="16">
        <f t="shared" si="451"/>
        <v>3.5031678587780523E-3</v>
      </c>
      <c r="X1193" s="16">
        <f t="shared" si="452"/>
        <v>1.4011295682134464E-4</v>
      </c>
      <c r="Y1193" s="17">
        <f t="shared" si="467"/>
        <v>3.3630549019567075</v>
      </c>
      <c r="Z1193" s="17">
        <f t="shared" si="468"/>
        <v>3.6432808155993972</v>
      </c>
      <c r="AA1193" s="16">
        <f t="shared" si="469"/>
        <v>6.305490195670771E-2</v>
      </c>
      <c r="AB1193" s="16">
        <f t="shared" si="470"/>
        <v>4.3280815599397116E-2</v>
      </c>
      <c r="AC1193" s="16">
        <f t="shared" si="453"/>
        <v>191.39892643974207</v>
      </c>
      <c r="AD1193" s="17">
        <f t="shared" si="454"/>
        <v>3.363856771477796</v>
      </c>
      <c r="AE1193" s="17">
        <f t="shared" si="455"/>
        <v>3.6439423060867404</v>
      </c>
      <c r="AF1193" s="16">
        <f t="shared" si="471"/>
        <v>6.3856771477796226E-2</v>
      </c>
      <c r="AG1193" s="16">
        <f t="shared" si="472"/>
        <v>4.3942306086740324E-2</v>
      </c>
    </row>
    <row r="1194" spans="1:33" x14ac:dyDescent="0.25">
      <c r="A1194" s="11" t="s">
        <v>41</v>
      </c>
      <c r="B1194" s="12">
        <v>119725</v>
      </c>
      <c r="C1194" s="11">
        <v>3.9</v>
      </c>
      <c r="D1194" s="27">
        <v>3.6</v>
      </c>
      <c r="E1194" s="27">
        <v>4.3</v>
      </c>
      <c r="F1194" s="11">
        <v>2007</v>
      </c>
      <c r="G1194" s="11" t="s">
        <v>7</v>
      </c>
      <c r="H1194" s="14" t="str">
        <f>VLOOKUP(A1194,'Data Key'!$A$1:$B$500,2,FALSE)</f>
        <v>Alaska</v>
      </c>
      <c r="I1194" s="14" t="str">
        <f t="shared" si="456"/>
        <v>AK-Alaska</v>
      </c>
      <c r="J1194" s="15">
        <f t="shared" si="457"/>
        <v>467</v>
      </c>
      <c r="K1194" s="15">
        <f t="shared" si="458"/>
        <v>119258</v>
      </c>
      <c r="L1194" s="16">
        <f t="shared" si="450"/>
        <v>3.5307992334512579E-4</v>
      </c>
      <c r="M1194" s="17">
        <f t="shared" si="459"/>
        <v>3.5475256310503642</v>
      </c>
      <c r="N1194" s="17">
        <f t="shared" si="460"/>
        <v>4.253685477740615</v>
      </c>
      <c r="O1194" s="16">
        <f t="shared" si="461"/>
        <v>5.2474368949635863E-2</v>
      </c>
      <c r="P1194" s="16">
        <f t="shared" si="462"/>
        <v>4.6314522259384816E-2</v>
      </c>
      <c r="Q1194" s="16">
        <f t="shared" si="473"/>
        <v>425</v>
      </c>
      <c r="R1194" s="16">
        <f t="shared" si="474"/>
        <v>510</v>
      </c>
      <c r="S1194" s="17">
        <f t="shared" si="463"/>
        <v>3.5498016287325118</v>
      </c>
      <c r="T1194" s="17">
        <f t="shared" si="464"/>
        <v>4.2597619544790142</v>
      </c>
      <c r="U1194" s="16">
        <f t="shared" si="465"/>
        <v>5.0198371267488273E-2</v>
      </c>
      <c r="V1194" s="16">
        <f t="shared" si="466"/>
        <v>4.0238045520985644E-2</v>
      </c>
      <c r="W1194" s="16">
        <f t="shared" si="451"/>
        <v>3.9165227333434671E-3</v>
      </c>
      <c r="X1194" s="16">
        <f t="shared" si="452"/>
        <v>3.54148948597091E-4</v>
      </c>
      <c r="Y1194" s="17">
        <f t="shared" si="467"/>
        <v>3.5623737847463763</v>
      </c>
      <c r="Z1194" s="17">
        <f t="shared" si="468"/>
        <v>4.2706716819405584</v>
      </c>
      <c r="AA1194" s="16">
        <f t="shared" si="469"/>
        <v>3.7626215253623752E-2</v>
      </c>
      <c r="AB1194" s="16">
        <f t="shared" si="470"/>
        <v>2.9328318059441472E-2</v>
      </c>
      <c r="AC1194" s="16">
        <f t="shared" si="453"/>
        <v>84.587166450343034</v>
      </c>
      <c r="AD1194" s="17">
        <f t="shared" si="454"/>
        <v>3.5674540986190104</v>
      </c>
      <c r="AE1194" s="17">
        <f t="shared" si="455"/>
        <v>4.2739435745021943</v>
      </c>
      <c r="AF1194" s="16">
        <f t="shared" si="471"/>
        <v>3.2545901380989672E-2</v>
      </c>
      <c r="AG1194" s="16">
        <f t="shared" si="472"/>
        <v>2.6056425497805513E-2</v>
      </c>
    </row>
    <row r="1195" spans="1:33" x14ac:dyDescent="0.25">
      <c r="A1195" s="11" t="s">
        <v>11</v>
      </c>
      <c r="B1195" s="12">
        <v>984666</v>
      </c>
      <c r="C1195" s="11">
        <v>4.4000000000000004</v>
      </c>
      <c r="D1195" s="27">
        <v>4.3</v>
      </c>
      <c r="E1195" s="27">
        <v>4.5999999999999996</v>
      </c>
      <c r="F1195" s="11">
        <v>2007</v>
      </c>
      <c r="G1195" s="11" t="s">
        <v>7</v>
      </c>
      <c r="H1195" s="14" t="str">
        <f>VLOOKUP(A1195,'Data Key'!$A$1:$B$500,2,FALSE)</f>
        <v>Arizona</v>
      </c>
      <c r="I1195" s="14" t="str">
        <f t="shared" si="456"/>
        <v>AZ-Arizona</v>
      </c>
      <c r="J1195" s="15">
        <f t="shared" si="457"/>
        <v>4333</v>
      </c>
      <c r="K1195" s="15">
        <f t="shared" si="458"/>
        <v>980333</v>
      </c>
      <c r="L1195" s="16">
        <f t="shared" si="450"/>
        <v>1.3073619269441799E-4</v>
      </c>
      <c r="M1195" s="17">
        <f t="shared" si="459"/>
        <v>4.2697407202892741</v>
      </c>
      <c r="N1195" s="17">
        <f t="shared" si="460"/>
        <v>4.53121310567811</v>
      </c>
      <c r="O1195" s="16">
        <f t="shared" si="461"/>
        <v>3.0259279710725728E-2</v>
      </c>
      <c r="P1195" s="16">
        <f t="shared" si="462"/>
        <v>6.8786894321889669E-2</v>
      </c>
      <c r="Q1195" s="16">
        <f t="shared" si="473"/>
        <v>4204</v>
      </c>
      <c r="R1195" s="16">
        <f t="shared" si="474"/>
        <v>4462</v>
      </c>
      <c r="S1195" s="17">
        <f t="shared" si="463"/>
        <v>4.2694680226594599</v>
      </c>
      <c r="T1195" s="17">
        <f t="shared" si="464"/>
        <v>4.5314858033079233</v>
      </c>
      <c r="U1195" s="16">
        <f t="shared" si="465"/>
        <v>3.0531977340539918E-2</v>
      </c>
      <c r="V1195" s="16">
        <f t="shared" si="466"/>
        <v>6.8514196692076368E-2</v>
      </c>
      <c r="W1195" s="16">
        <f t="shared" si="451"/>
        <v>4.4024103784757124E-3</v>
      </c>
      <c r="X1195" s="16">
        <f t="shared" si="452"/>
        <v>1.3077882176658998E-4</v>
      </c>
      <c r="Y1195" s="17">
        <f t="shared" si="467"/>
        <v>4.2716315567091216</v>
      </c>
      <c r="Z1195" s="17">
        <f t="shared" si="468"/>
        <v>4.5331892002423029</v>
      </c>
      <c r="AA1195" s="16">
        <f t="shared" si="469"/>
        <v>2.8368443290878176E-2</v>
      </c>
      <c r="AB1195" s="16">
        <f t="shared" si="470"/>
        <v>6.681079975769677E-2</v>
      </c>
      <c r="AC1195" s="16">
        <f t="shared" si="453"/>
        <v>257.47683644519242</v>
      </c>
      <c r="AD1195" s="17">
        <f t="shared" si="454"/>
        <v>4.2721754379675252</v>
      </c>
      <c r="AE1195" s="17">
        <f t="shared" si="455"/>
        <v>4.5336608878150928</v>
      </c>
      <c r="AF1195" s="16">
        <f t="shared" si="471"/>
        <v>2.7824562032474631E-2</v>
      </c>
      <c r="AG1195" s="16">
        <f t="shared" si="472"/>
        <v>6.6339112184906845E-2</v>
      </c>
    </row>
    <row r="1196" spans="1:33" x14ac:dyDescent="0.25">
      <c r="A1196" s="11" t="s">
        <v>18</v>
      </c>
      <c r="B1196" s="12">
        <v>427439</v>
      </c>
      <c r="C1196" s="11">
        <v>4.0999999999999996</v>
      </c>
      <c r="D1196" s="27">
        <v>3.9</v>
      </c>
      <c r="E1196" s="27">
        <v>4.3</v>
      </c>
      <c r="F1196" s="11">
        <v>2007</v>
      </c>
      <c r="G1196" s="11" t="s">
        <v>7</v>
      </c>
      <c r="H1196" s="14" t="str">
        <f>VLOOKUP(A1196,'Data Key'!$A$1:$B$500,2,FALSE)</f>
        <v>Arkansas</v>
      </c>
      <c r="I1196" s="14" t="str">
        <f t="shared" si="456"/>
        <v>AR-Arkansas</v>
      </c>
      <c r="J1196" s="15">
        <f t="shared" si="457"/>
        <v>1752</v>
      </c>
      <c r="K1196" s="15">
        <f t="shared" si="458"/>
        <v>425687</v>
      </c>
      <c r="L1196" s="16">
        <f t="shared" si="450"/>
        <v>1.9153542866230712E-4</v>
      </c>
      <c r="M1196" s="17">
        <f t="shared" si="459"/>
        <v>3.9072950477331552</v>
      </c>
      <c r="N1196" s="17">
        <f t="shared" si="460"/>
        <v>4.2903659050577696</v>
      </c>
      <c r="O1196" s="16">
        <f t="shared" si="461"/>
        <v>7.2950477331552577E-3</v>
      </c>
      <c r="P1196" s="16">
        <f t="shared" si="462"/>
        <v>9.6340949422302202E-3</v>
      </c>
      <c r="Q1196" s="16">
        <f t="shared" si="473"/>
        <v>1671</v>
      </c>
      <c r="R1196" s="16">
        <f t="shared" si="474"/>
        <v>1835</v>
      </c>
      <c r="S1196" s="17">
        <f t="shared" si="463"/>
        <v>3.9093297523155353</v>
      </c>
      <c r="T1196" s="17">
        <f t="shared" si="464"/>
        <v>4.2930102306995854</v>
      </c>
      <c r="U1196" s="16">
        <f t="shared" si="465"/>
        <v>9.3297523155353446E-3</v>
      </c>
      <c r="V1196" s="16">
        <f t="shared" si="466"/>
        <v>6.9897693004143946E-3</v>
      </c>
      <c r="W1196" s="16">
        <f t="shared" si="451"/>
        <v>4.103287175015932E-3</v>
      </c>
      <c r="X1196" s="16">
        <f t="shared" si="452"/>
        <v>1.9169005369889459E-4</v>
      </c>
      <c r="Y1196" s="17">
        <f t="shared" si="467"/>
        <v>3.9115971213170373</v>
      </c>
      <c r="Z1196" s="17">
        <f t="shared" si="468"/>
        <v>4.2949772287148269</v>
      </c>
      <c r="AA1196" s="16">
        <f t="shared" si="469"/>
        <v>1.1597121317037384E-2</v>
      </c>
      <c r="AB1196" s="16">
        <f t="shared" si="470"/>
        <v>5.0227712851729223E-3</v>
      </c>
      <c r="AC1196" s="16">
        <f t="shared" si="453"/>
        <v>163.76121608395701</v>
      </c>
      <c r="AD1196" s="17">
        <f t="shared" si="454"/>
        <v>3.9128977237287503</v>
      </c>
      <c r="AE1196" s="17">
        <f t="shared" si="455"/>
        <v>4.2960161203898251</v>
      </c>
      <c r="AF1196" s="16">
        <f t="shared" si="471"/>
        <v>1.2897723728750421E-2</v>
      </c>
      <c r="AG1196" s="16">
        <f t="shared" si="472"/>
        <v>3.9838796101747675E-3</v>
      </c>
    </row>
    <row r="1197" spans="1:33" x14ac:dyDescent="0.25">
      <c r="A1197" s="11" t="s">
        <v>42</v>
      </c>
      <c r="B1197" s="12">
        <v>5813550</v>
      </c>
      <c r="C1197" s="11">
        <v>5.9</v>
      </c>
      <c r="D1197" s="27">
        <v>5.8</v>
      </c>
      <c r="E1197" s="27">
        <v>6</v>
      </c>
      <c r="F1197" s="11">
        <v>2007</v>
      </c>
      <c r="G1197" s="11" t="s">
        <v>7</v>
      </c>
      <c r="H1197" s="14" t="str">
        <f>VLOOKUP(A1197,'Data Key'!$A$1:$B$500,2,FALSE)</f>
        <v>California</v>
      </c>
      <c r="I1197" s="14" t="str">
        <f t="shared" si="456"/>
        <v>CA-California</v>
      </c>
      <c r="J1197" s="15">
        <f t="shared" si="457"/>
        <v>34300</v>
      </c>
      <c r="K1197" s="15">
        <f t="shared" si="458"/>
        <v>5779250</v>
      </c>
      <c r="L1197" s="16">
        <f t="shared" si="450"/>
        <v>6.2254216812794163E-5</v>
      </c>
      <c r="M1197" s="17">
        <f t="shared" si="459"/>
        <v>5.837755243843775</v>
      </c>
      <c r="N1197" s="17">
        <f t="shared" si="460"/>
        <v>5.9622636774693643</v>
      </c>
      <c r="O1197" s="16">
        <f t="shared" si="461"/>
        <v>3.7755243843775155E-2</v>
      </c>
      <c r="P1197" s="16">
        <f t="shared" si="462"/>
        <v>3.7736322530635746E-2</v>
      </c>
      <c r="Q1197" s="16">
        <f t="shared" si="473"/>
        <v>33938</v>
      </c>
      <c r="R1197" s="16">
        <f t="shared" si="474"/>
        <v>34662</v>
      </c>
      <c r="S1197" s="17">
        <f t="shared" si="463"/>
        <v>5.8377411392350629</v>
      </c>
      <c r="T1197" s="17">
        <f t="shared" si="464"/>
        <v>5.9622777820780763</v>
      </c>
      <c r="U1197" s="16">
        <f t="shared" si="465"/>
        <v>3.7741139235063059E-2</v>
      </c>
      <c r="V1197" s="16">
        <f t="shared" si="466"/>
        <v>3.7722217921923651E-2</v>
      </c>
      <c r="W1197" s="16">
        <f t="shared" si="451"/>
        <v>5.9003359502391422E-3</v>
      </c>
      <c r="X1197" s="16">
        <f t="shared" si="452"/>
        <v>6.2256764581924244E-5</v>
      </c>
      <c r="Y1197" s="17">
        <f t="shared" si="467"/>
        <v>5.8380791856572181</v>
      </c>
      <c r="Z1197" s="17">
        <f t="shared" si="468"/>
        <v>5.9625927148210662</v>
      </c>
      <c r="AA1197" s="16">
        <f t="shared" si="469"/>
        <v>3.807918565721824E-2</v>
      </c>
      <c r="AB1197" s="16">
        <f t="shared" si="470"/>
        <v>3.7407285178933769E-2</v>
      </c>
      <c r="AC1197" s="16">
        <f t="shared" si="453"/>
        <v>723.8409532991202</v>
      </c>
      <c r="AD1197" s="17">
        <f t="shared" si="454"/>
        <v>5.8381673548316106</v>
      </c>
      <c r="AE1197" s="17">
        <f t="shared" si="455"/>
        <v>5.9626765574706422</v>
      </c>
      <c r="AF1197" s="16">
        <f t="shared" si="471"/>
        <v>3.8167354831610822E-2</v>
      </c>
      <c r="AG1197" s="16">
        <f t="shared" si="472"/>
        <v>3.732344252935782E-2</v>
      </c>
    </row>
    <row r="1198" spans="1:33" x14ac:dyDescent="0.25">
      <c r="A1198" s="11" t="s">
        <v>19</v>
      </c>
      <c r="B1198" s="12">
        <v>714642</v>
      </c>
      <c r="C1198" s="11">
        <v>2.6</v>
      </c>
      <c r="D1198" s="27">
        <v>2.5</v>
      </c>
      <c r="E1198" s="27">
        <v>2.7</v>
      </c>
      <c r="F1198" s="11">
        <v>2007</v>
      </c>
      <c r="G1198" s="11" t="s">
        <v>7</v>
      </c>
      <c r="H1198" s="14" t="str">
        <f>VLOOKUP(A1198,'Data Key'!$A$1:$B$500,2,FALSE)</f>
        <v>Colorado</v>
      </c>
      <c r="I1198" s="14" t="str">
        <f t="shared" si="456"/>
        <v>CO-Colorado</v>
      </c>
      <c r="J1198" s="15">
        <f t="shared" si="457"/>
        <v>1858</v>
      </c>
      <c r="K1198" s="15">
        <f t="shared" si="458"/>
        <v>712784</v>
      </c>
      <c r="L1198" s="16">
        <f t="shared" si="450"/>
        <v>1.1806389655206092E-4</v>
      </c>
      <c r="M1198" s="17">
        <f t="shared" si="459"/>
        <v>2.4818392717475914</v>
      </c>
      <c r="N1198" s="17">
        <f t="shared" si="460"/>
        <v>2.7179670648517131</v>
      </c>
      <c r="O1198" s="16">
        <f t="shared" si="461"/>
        <v>1.8160728252408553E-2</v>
      </c>
      <c r="P1198" s="16">
        <f t="shared" si="462"/>
        <v>1.7967064851712955E-2</v>
      </c>
      <c r="Q1198" s="16">
        <f t="shared" si="473"/>
        <v>1774</v>
      </c>
      <c r="R1198" s="16">
        <f t="shared" si="474"/>
        <v>1943</v>
      </c>
      <c r="S1198" s="17">
        <f t="shared" si="463"/>
        <v>2.48236179793519</v>
      </c>
      <c r="T1198" s="17">
        <f t="shared" si="464"/>
        <v>2.7188438406922626</v>
      </c>
      <c r="U1198" s="16">
        <f t="shared" si="465"/>
        <v>1.7638202064810038E-2</v>
      </c>
      <c r="V1198" s="16">
        <f t="shared" si="466"/>
        <v>1.8843840692262415E-2</v>
      </c>
      <c r="W1198" s="16">
        <f t="shared" si="451"/>
        <v>2.602576859068618E-3</v>
      </c>
      <c r="X1198" s="16">
        <f t="shared" si="452"/>
        <v>1.1815436722168086E-4</v>
      </c>
      <c r="Y1198" s="17">
        <f t="shared" si="467"/>
        <v>2.4844224918469373</v>
      </c>
      <c r="Z1198" s="17">
        <f t="shared" si="468"/>
        <v>2.7207312262902987</v>
      </c>
      <c r="AA1198" s="16">
        <f t="shared" si="469"/>
        <v>1.5577508153062691E-2</v>
      </c>
      <c r="AB1198" s="16">
        <f t="shared" si="470"/>
        <v>2.0731226290298554E-2</v>
      </c>
      <c r="AC1198" s="16">
        <f t="shared" si="453"/>
        <v>168.76791542047022</v>
      </c>
      <c r="AD1198" s="17">
        <f t="shared" si="454"/>
        <v>2.4851984978666537</v>
      </c>
      <c r="AE1198" s="17">
        <f t="shared" si="455"/>
        <v>2.7213545147770173</v>
      </c>
      <c r="AF1198" s="16">
        <f t="shared" si="471"/>
        <v>1.48015021333463E-2</v>
      </c>
      <c r="AG1198" s="16">
        <f t="shared" si="472"/>
        <v>2.1354514777017108E-2</v>
      </c>
    </row>
    <row r="1199" spans="1:33" x14ac:dyDescent="0.25">
      <c r="A1199" s="11" t="s">
        <v>31</v>
      </c>
      <c r="B1199" s="12">
        <v>516557</v>
      </c>
      <c r="C1199" s="11">
        <v>6.9</v>
      </c>
      <c r="D1199" s="27">
        <v>6.7</v>
      </c>
      <c r="E1199" s="27">
        <v>7.1</v>
      </c>
      <c r="F1199" s="11">
        <v>2007</v>
      </c>
      <c r="G1199" s="11" t="s">
        <v>7</v>
      </c>
      <c r="H1199" s="14" t="str">
        <f>VLOOKUP(A1199,'Data Key'!$A$1:$B$500,2,FALSE)</f>
        <v>Connecticut</v>
      </c>
      <c r="I1199" s="14" t="str">
        <f t="shared" si="456"/>
        <v>CT-Connecticut</v>
      </c>
      <c r="J1199" s="15">
        <f t="shared" si="457"/>
        <v>3564</v>
      </c>
      <c r="K1199" s="15">
        <f t="shared" si="458"/>
        <v>512993</v>
      </c>
      <c r="L1199" s="16">
        <f t="shared" si="450"/>
        <v>2.2573311854279563E-4</v>
      </c>
      <c r="M1199" s="17">
        <f t="shared" si="459"/>
        <v>6.6737958782571702</v>
      </c>
      <c r="N1199" s="17">
        <f t="shared" si="460"/>
        <v>7.1252621153427613</v>
      </c>
      <c r="O1199" s="16">
        <f t="shared" si="461"/>
        <v>2.6204121742829933E-2</v>
      </c>
      <c r="P1199" s="16">
        <f t="shared" si="462"/>
        <v>2.5262115342761682E-2</v>
      </c>
      <c r="Q1199" s="16">
        <f t="shared" si="473"/>
        <v>3448</v>
      </c>
      <c r="R1199" s="16">
        <f t="shared" si="474"/>
        <v>3681</v>
      </c>
      <c r="S1199" s="17">
        <f t="shared" si="463"/>
        <v>6.6749652022913253</v>
      </c>
      <c r="T1199" s="17">
        <f t="shared" si="464"/>
        <v>7.126028686088854</v>
      </c>
      <c r="U1199" s="16">
        <f t="shared" si="465"/>
        <v>2.5034797708674894E-2</v>
      </c>
      <c r="V1199" s="16">
        <f t="shared" si="466"/>
        <v>2.6028686088854336E-2</v>
      </c>
      <c r="W1199" s="16">
        <f t="shared" si="451"/>
        <v>6.9031959901176823E-3</v>
      </c>
      <c r="X1199" s="16">
        <f t="shared" si="452"/>
        <v>2.2582161564288334E-4</v>
      </c>
      <c r="Y1199" s="17">
        <f t="shared" si="467"/>
        <v>6.6773743744747991</v>
      </c>
      <c r="Z1199" s="17">
        <f t="shared" si="468"/>
        <v>7.1290176057605654</v>
      </c>
      <c r="AA1199" s="16">
        <f t="shared" si="469"/>
        <v>2.2625625525201087E-2</v>
      </c>
      <c r="AB1199" s="16">
        <f t="shared" si="470"/>
        <v>2.9017605760565779E-2</v>
      </c>
      <c r="AC1199" s="16">
        <f t="shared" si="453"/>
        <v>233.22343828319887</v>
      </c>
      <c r="AD1199" s="17">
        <f t="shared" si="454"/>
        <v>6.6784175907065162</v>
      </c>
      <c r="AE1199" s="17">
        <f t="shared" si="455"/>
        <v>7.129910269912612</v>
      </c>
      <c r="AF1199" s="16">
        <f t="shared" si="471"/>
        <v>2.1582409293483984E-2</v>
      </c>
      <c r="AG1199" s="16">
        <f t="shared" si="472"/>
        <v>2.9910269912612364E-2</v>
      </c>
    </row>
    <row r="1200" spans="1:33" x14ac:dyDescent="0.25">
      <c r="A1200" s="11" t="s">
        <v>43</v>
      </c>
      <c r="B1200" s="12">
        <v>113174</v>
      </c>
      <c r="C1200" s="11">
        <v>5.0999999999999996</v>
      </c>
      <c r="D1200" s="27">
        <v>4.7</v>
      </c>
      <c r="E1200" s="27">
        <v>5.6</v>
      </c>
      <c r="F1200" s="11">
        <v>2007</v>
      </c>
      <c r="G1200" s="11" t="s">
        <v>7</v>
      </c>
      <c r="H1200" s="14" t="str">
        <f>VLOOKUP(A1200,'Data Key'!$A$1:$B$500,2,FALSE)</f>
        <v>Delaware</v>
      </c>
      <c r="I1200" s="14" t="str">
        <f t="shared" si="456"/>
        <v>DE-Delaware</v>
      </c>
      <c r="J1200" s="15">
        <f t="shared" si="457"/>
        <v>577</v>
      </c>
      <c r="K1200" s="15">
        <f t="shared" si="458"/>
        <v>112597</v>
      </c>
      <c r="L1200" s="16">
        <f t="shared" si="450"/>
        <v>4.1493436875445888E-4</v>
      </c>
      <c r="M1200" s="17">
        <f t="shared" si="459"/>
        <v>4.6834097738931462</v>
      </c>
      <c r="N1200" s="17">
        <f t="shared" si="460"/>
        <v>5.5132785114020635</v>
      </c>
      <c r="O1200" s="16">
        <f t="shared" si="461"/>
        <v>1.6590226106854011E-2</v>
      </c>
      <c r="P1200" s="16">
        <f t="shared" si="462"/>
        <v>8.6721488597936158E-2</v>
      </c>
      <c r="Q1200" s="16">
        <f t="shared" si="473"/>
        <v>531</v>
      </c>
      <c r="R1200" s="16">
        <f t="shared" si="474"/>
        <v>625</v>
      </c>
      <c r="S1200" s="17">
        <f t="shared" si="463"/>
        <v>4.691890363511054</v>
      </c>
      <c r="T1200" s="17">
        <f t="shared" si="464"/>
        <v>5.5224698252248752</v>
      </c>
      <c r="U1200" s="16">
        <f t="shared" si="465"/>
        <v>8.109636488946137E-3</v>
      </c>
      <c r="V1200" s="16">
        <f t="shared" si="466"/>
        <v>7.7530174775124472E-2</v>
      </c>
      <c r="W1200" s="16">
        <f t="shared" si="451"/>
        <v>5.115141992003666E-3</v>
      </c>
      <c r="X1200" s="16">
        <f t="shared" si="452"/>
        <v>4.1594610359358314E-4</v>
      </c>
      <c r="Y1200" s="17">
        <f t="shared" si="467"/>
        <v>4.6991958884100828</v>
      </c>
      <c r="Z1200" s="17">
        <f t="shared" si="468"/>
        <v>5.5310880955972488</v>
      </c>
      <c r="AA1200" s="16">
        <f t="shared" si="469"/>
        <v>8.0411158991733345E-4</v>
      </c>
      <c r="AB1200" s="16">
        <f t="shared" si="470"/>
        <v>6.8911904402750856E-2</v>
      </c>
      <c r="AC1200" s="16">
        <f t="shared" si="453"/>
        <v>93.957632953654979</v>
      </c>
      <c r="AD1200" s="17">
        <f t="shared" si="454"/>
        <v>4.7044713529657329</v>
      </c>
      <c r="AE1200" s="17">
        <f t="shared" si="455"/>
        <v>5.5346482828539143</v>
      </c>
      <c r="AF1200" s="16">
        <f t="shared" si="471"/>
        <v>4.4713529657327555E-3</v>
      </c>
      <c r="AG1200" s="16">
        <f t="shared" si="472"/>
        <v>6.5351717146085342E-2</v>
      </c>
    </row>
    <row r="1201" spans="1:33" x14ac:dyDescent="0.25">
      <c r="A1201" s="11" t="s">
        <v>25</v>
      </c>
      <c r="B1201" s="12">
        <v>2422427</v>
      </c>
      <c r="C1201" s="11">
        <v>4.0999999999999996</v>
      </c>
      <c r="D1201" s="27">
        <v>4</v>
      </c>
      <c r="E1201" s="27">
        <v>4.2</v>
      </c>
      <c r="F1201" s="11">
        <v>2007</v>
      </c>
      <c r="G1201" s="11" t="s">
        <v>7</v>
      </c>
      <c r="H1201" s="14" t="str">
        <f>VLOOKUP(A1201,'Data Key'!$A$1:$B$500,2,FALSE)</f>
        <v>Florida</v>
      </c>
      <c r="I1201" s="14" t="str">
        <f t="shared" si="456"/>
        <v>FL-Florida</v>
      </c>
      <c r="J1201" s="15">
        <f t="shared" si="457"/>
        <v>9932</v>
      </c>
      <c r="K1201" s="15">
        <f t="shared" si="458"/>
        <v>2412495</v>
      </c>
      <c r="L1201" s="16">
        <f t="shared" si="450"/>
        <v>8.0468074583965918E-5</v>
      </c>
      <c r="M1201" s="17">
        <f t="shared" si="459"/>
        <v>4.0195522769065022</v>
      </c>
      <c r="N1201" s="17">
        <f t="shared" si="460"/>
        <v>4.1804884260744339</v>
      </c>
      <c r="O1201" s="16">
        <f t="shared" si="461"/>
        <v>1.9552276906502186E-2</v>
      </c>
      <c r="P1201" s="16">
        <f t="shared" si="462"/>
        <v>1.9511573925566239E-2</v>
      </c>
      <c r="Q1201" s="16">
        <f t="shared" si="473"/>
        <v>9737</v>
      </c>
      <c r="R1201" s="16">
        <f t="shared" si="474"/>
        <v>10127</v>
      </c>
      <c r="S1201" s="17">
        <f t="shared" si="463"/>
        <v>4.0195225697203671</v>
      </c>
      <c r="T1201" s="17">
        <f t="shared" si="464"/>
        <v>4.180518133260569</v>
      </c>
      <c r="U1201" s="16">
        <f t="shared" si="465"/>
        <v>1.9522569720367144E-2</v>
      </c>
      <c r="V1201" s="16">
        <f t="shared" si="466"/>
        <v>1.9481866739431197E-2</v>
      </c>
      <c r="W1201" s="16">
        <f t="shared" si="451"/>
        <v>4.1008067431258458E-3</v>
      </c>
      <c r="X1201" s="16">
        <f t="shared" si="452"/>
        <v>8.0479537719694685E-5</v>
      </c>
      <c r="Y1201" s="17">
        <f t="shared" si="467"/>
        <v>4.0203272054061507</v>
      </c>
      <c r="Z1201" s="17">
        <f t="shared" si="468"/>
        <v>4.1812862808455407</v>
      </c>
      <c r="AA1201" s="16">
        <f t="shared" si="469"/>
        <v>2.0327205406150739E-2</v>
      </c>
      <c r="AB1201" s="16">
        <f t="shared" si="470"/>
        <v>1.8713719154459518E-2</v>
      </c>
      <c r="AC1201" s="16">
        <f t="shared" si="453"/>
        <v>389.86522614589359</v>
      </c>
      <c r="AD1201" s="17">
        <f t="shared" si="454"/>
        <v>4.0205433111444986</v>
      </c>
      <c r="AE1201" s="17">
        <f t="shared" si="455"/>
        <v>4.1814829835898468</v>
      </c>
      <c r="AF1201" s="16">
        <f t="shared" si="471"/>
        <v>2.0543311144498588E-2</v>
      </c>
      <c r="AG1201" s="16">
        <f t="shared" si="472"/>
        <v>1.8517016410153353E-2</v>
      </c>
    </row>
    <row r="1202" spans="1:33" x14ac:dyDescent="0.25">
      <c r="A1202" s="11" t="s">
        <v>12</v>
      </c>
      <c r="B1202" s="12">
        <v>1479890</v>
      </c>
      <c r="C1202" s="11">
        <v>5</v>
      </c>
      <c r="D1202" s="27">
        <v>4.9000000000000004</v>
      </c>
      <c r="E1202" s="27">
        <v>5.0999999999999996</v>
      </c>
      <c r="F1202" s="11">
        <v>2007</v>
      </c>
      <c r="G1202" s="11" t="s">
        <v>7</v>
      </c>
      <c r="H1202" s="14" t="str">
        <f>VLOOKUP(A1202,'Data Key'!$A$1:$B$500,2,FALSE)</f>
        <v>Georgia</v>
      </c>
      <c r="I1202" s="14" t="str">
        <f t="shared" si="456"/>
        <v>GA-Georgia</v>
      </c>
      <c r="J1202" s="15">
        <f t="shared" si="457"/>
        <v>7399</v>
      </c>
      <c r="K1202" s="15">
        <f t="shared" si="458"/>
        <v>1472491</v>
      </c>
      <c r="L1202" s="16">
        <f t="shared" si="450"/>
        <v>1.1363621920517876E-4</v>
      </c>
      <c r="M1202" s="17">
        <f t="shared" si="459"/>
        <v>4.8860597041404761</v>
      </c>
      <c r="N1202" s="17">
        <f t="shared" si="460"/>
        <v>5.1133321425508331</v>
      </c>
      <c r="O1202" s="16">
        <f t="shared" si="461"/>
        <v>1.3940295859524277E-2</v>
      </c>
      <c r="P1202" s="16">
        <f t="shared" si="462"/>
        <v>1.3332142550833481E-2</v>
      </c>
      <c r="Q1202" s="16">
        <f t="shared" si="473"/>
        <v>7232</v>
      </c>
      <c r="R1202" s="16">
        <f t="shared" si="474"/>
        <v>7568</v>
      </c>
      <c r="S1202" s="17">
        <f t="shared" si="463"/>
        <v>4.886849698288386</v>
      </c>
      <c r="T1202" s="17">
        <f t="shared" si="464"/>
        <v>5.113893600200015</v>
      </c>
      <c r="U1202" s="16">
        <f t="shared" si="465"/>
        <v>1.3150301711614354E-2</v>
      </c>
      <c r="V1202" s="16">
        <f t="shared" si="466"/>
        <v>1.3893600200015399E-2</v>
      </c>
      <c r="W1202" s="16">
        <f t="shared" si="451"/>
        <v>5.0009808285402515E-3</v>
      </c>
      <c r="X1202" s="16">
        <f t="shared" si="452"/>
        <v>1.1365786258258404E-4</v>
      </c>
      <c r="Y1202" s="17">
        <f t="shared" si="467"/>
        <v>4.8873229659576678</v>
      </c>
      <c r="Z1202" s="17">
        <f t="shared" si="468"/>
        <v>5.1146386911228356</v>
      </c>
      <c r="AA1202" s="16">
        <f t="shared" si="469"/>
        <v>1.2677034042332558E-2</v>
      </c>
      <c r="AB1202" s="16">
        <f t="shared" si="470"/>
        <v>1.4638691122836001E-2</v>
      </c>
      <c r="AC1202" s="16">
        <f t="shared" si="453"/>
        <v>336.34883894870478</v>
      </c>
      <c r="AD1202" s="17">
        <f t="shared" si="454"/>
        <v>4.8876791748830763</v>
      </c>
      <c r="AE1202" s="17">
        <f t="shared" si="455"/>
        <v>5.114958206341945</v>
      </c>
      <c r="AF1202" s="16">
        <f t="shared" si="471"/>
        <v>1.2320825116924006E-2</v>
      </c>
      <c r="AG1202" s="16">
        <f t="shared" si="472"/>
        <v>1.4958206341945335E-2</v>
      </c>
    </row>
    <row r="1203" spans="1:33" x14ac:dyDescent="0.25">
      <c r="A1203" s="11" t="s">
        <v>56</v>
      </c>
      <c r="B1203" s="12">
        <v>163128</v>
      </c>
      <c r="C1203" s="11">
        <v>5.3</v>
      </c>
      <c r="D1203" s="27">
        <v>4.9000000000000004</v>
      </c>
      <c r="E1203" s="27">
        <v>5.6</v>
      </c>
      <c r="F1203" s="11">
        <v>2007</v>
      </c>
      <c r="G1203" s="11" t="s">
        <v>7</v>
      </c>
      <c r="H1203" s="14" t="str">
        <f>VLOOKUP(A1203,'Data Key'!$A$1:$B$500,2,FALSE)</f>
        <v>Hawaii</v>
      </c>
      <c r="I1203" s="14" t="str">
        <f t="shared" si="456"/>
        <v>HI-Hawaii</v>
      </c>
      <c r="J1203" s="15">
        <f t="shared" si="457"/>
        <v>865</v>
      </c>
      <c r="K1203" s="15">
        <f t="shared" si="458"/>
        <v>162263</v>
      </c>
      <c r="L1203" s="16">
        <f t="shared" si="450"/>
        <v>3.524302093670108E-4</v>
      </c>
      <c r="M1203" s="17">
        <f t="shared" si="459"/>
        <v>4.9501542641752385</v>
      </c>
      <c r="N1203" s="17">
        <f t="shared" si="460"/>
        <v>5.6550146829092593</v>
      </c>
      <c r="O1203" s="16">
        <f t="shared" si="461"/>
        <v>5.0154264175238161E-2</v>
      </c>
      <c r="P1203" s="16">
        <f t="shared" si="462"/>
        <v>5.5014682909259705E-2</v>
      </c>
      <c r="Q1203" s="16">
        <f t="shared" si="473"/>
        <v>808</v>
      </c>
      <c r="R1203" s="16">
        <f t="shared" si="474"/>
        <v>923</v>
      </c>
      <c r="S1203" s="17">
        <f t="shared" si="463"/>
        <v>4.9531656122799275</v>
      </c>
      <c r="T1203" s="17">
        <f t="shared" si="464"/>
        <v>5.6581334902653131</v>
      </c>
      <c r="U1203" s="16">
        <f t="shared" si="465"/>
        <v>5.316561227992711E-2</v>
      </c>
      <c r="V1203" s="16">
        <f t="shared" si="466"/>
        <v>5.8133490265313448E-2</v>
      </c>
      <c r="W1203" s="16">
        <f t="shared" si="451"/>
        <v>5.314233699919237E-3</v>
      </c>
      <c r="X1203" s="16">
        <f t="shared" si="452"/>
        <v>3.5300316069779818E-4</v>
      </c>
      <c r="Y1203" s="17">
        <f t="shared" si="467"/>
        <v>4.9612305392214386</v>
      </c>
      <c r="Z1203" s="17">
        <f t="shared" si="468"/>
        <v>5.6672368606170354</v>
      </c>
      <c r="AA1203" s="16">
        <f t="shared" si="469"/>
        <v>6.1230539221438285E-2</v>
      </c>
      <c r="AB1203" s="16">
        <f t="shared" si="470"/>
        <v>6.723686061703571E-2</v>
      </c>
      <c r="AC1203" s="16">
        <f t="shared" si="453"/>
        <v>115.01358110968408</v>
      </c>
      <c r="AD1203" s="17">
        <f t="shared" si="454"/>
        <v>4.9647814406603832</v>
      </c>
      <c r="AE1203" s="17">
        <f t="shared" si="455"/>
        <v>5.6698159702847972</v>
      </c>
      <c r="AF1203" s="16">
        <f t="shared" si="471"/>
        <v>6.4781440660382827E-2</v>
      </c>
      <c r="AG1203" s="16">
        <f t="shared" si="472"/>
        <v>6.9815970284797579E-2</v>
      </c>
    </row>
    <row r="1204" spans="1:33" x14ac:dyDescent="0.25">
      <c r="A1204" s="11" t="s">
        <v>32</v>
      </c>
      <c r="B1204" s="12">
        <v>247944</v>
      </c>
      <c r="C1204" s="11">
        <v>4.7</v>
      </c>
      <c r="D1204" s="27">
        <v>4.4000000000000004</v>
      </c>
      <c r="E1204" s="27">
        <v>4.9000000000000004</v>
      </c>
      <c r="F1204" s="11">
        <v>2007</v>
      </c>
      <c r="G1204" s="11" t="s">
        <v>7</v>
      </c>
      <c r="H1204" s="14" t="str">
        <f>VLOOKUP(A1204,'Data Key'!$A$1:$B$500,2,FALSE)</f>
        <v>Idaho</v>
      </c>
      <c r="I1204" s="14" t="str">
        <f t="shared" si="456"/>
        <v>ID-Idaho</v>
      </c>
      <c r="J1204" s="15">
        <f t="shared" si="457"/>
        <v>1165</v>
      </c>
      <c r="K1204" s="15">
        <f t="shared" si="458"/>
        <v>246779</v>
      </c>
      <c r="L1204" s="16">
        <f t="shared" si="450"/>
        <v>2.6917501680494011E-4</v>
      </c>
      <c r="M1204" s="17">
        <f t="shared" si="459"/>
        <v>4.4294666119499402</v>
      </c>
      <c r="N1204" s="17">
        <f t="shared" si="460"/>
        <v>4.9678166455598207</v>
      </c>
      <c r="O1204" s="16">
        <f t="shared" si="461"/>
        <v>2.9466611949939825E-2</v>
      </c>
      <c r="P1204" s="16">
        <f t="shared" si="462"/>
        <v>6.7816645559820365E-2</v>
      </c>
      <c r="Q1204" s="16">
        <f t="shared" si="473"/>
        <v>1099</v>
      </c>
      <c r="R1204" s="16">
        <f t="shared" si="474"/>
        <v>1233</v>
      </c>
      <c r="S1204" s="17">
        <f t="shared" si="463"/>
        <v>4.4324524892717712</v>
      </c>
      <c r="T1204" s="17">
        <f t="shared" si="464"/>
        <v>4.9728971057980838</v>
      </c>
      <c r="U1204" s="16">
        <f t="shared" si="465"/>
        <v>3.2452489271770801E-2</v>
      </c>
      <c r="V1204" s="16">
        <f t="shared" si="466"/>
        <v>7.2897105798083395E-2</v>
      </c>
      <c r="W1204" s="16">
        <f t="shared" si="451"/>
        <v>4.7063153385190895E-3</v>
      </c>
      <c r="X1204" s="16">
        <f t="shared" si="452"/>
        <v>2.6950087541699914E-4</v>
      </c>
      <c r="Y1204" s="17">
        <f t="shared" si="467"/>
        <v>4.43681446310209</v>
      </c>
      <c r="Z1204" s="17">
        <f t="shared" si="468"/>
        <v>4.9758162139360884</v>
      </c>
      <c r="AA1204" s="16">
        <f t="shared" si="469"/>
        <v>3.681446310208969E-2</v>
      </c>
      <c r="AB1204" s="16">
        <f t="shared" si="470"/>
        <v>7.5816213936088062E-2</v>
      </c>
      <c r="AC1204" s="16">
        <f t="shared" si="453"/>
        <v>133.50742623954031</v>
      </c>
      <c r="AD1204" s="17">
        <f t="shared" si="454"/>
        <v>4.4391070711272009</v>
      </c>
      <c r="AE1204" s="17">
        <f t="shared" si="455"/>
        <v>4.9775567122050939</v>
      </c>
      <c r="AF1204" s="16">
        <f t="shared" si="471"/>
        <v>3.9107071127200577E-2</v>
      </c>
      <c r="AG1204" s="16">
        <f t="shared" si="472"/>
        <v>7.7556712205093525E-2</v>
      </c>
    </row>
    <row r="1205" spans="1:33" x14ac:dyDescent="0.25">
      <c r="A1205" s="11" t="s">
        <v>45</v>
      </c>
      <c r="B1205" s="12">
        <v>1889207</v>
      </c>
      <c r="C1205" s="11">
        <v>5.3</v>
      </c>
      <c r="D1205" s="27">
        <v>5.2</v>
      </c>
      <c r="E1205" s="27">
        <v>5.4</v>
      </c>
      <c r="F1205" s="11">
        <v>2007</v>
      </c>
      <c r="G1205" s="11" t="s">
        <v>7</v>
      </c>
      <c r="H1205" s="14" t="str">
        <f>VLOOKUP(A1205,'Data Key'!$A$1:$B$500,2,FALSE)</f>
        <v>Illinois</v>
      </c>
      <c r="I1205" s="14" t="str">
        <f t="shared" si="456"/>
        <v>IL-Illinois</v>
      </c>
      <c r="J1205" s="15">
        <f t="shared" si="457"/>
        <v>10013</v>
      </c>
      <c r="K1205" s="15">
        <f t="shared" si="458"/>
        <v>1879194</v>
      </c>
      <c r="L1205" s="16">
        <f t="shared" si="450"/>
        <v>1.0353726497693646E-4</v>
      </c>
      <c r="M1205" s="17">
        <f t="shared" si="459"/>
        <v>5.1965701345827728</v>
      </c>
      <c r="N1205" s="17">
        <f t="shared" si="460"/>
        <v>5.4036446645366452</v>
      </c>
      <c r="O1205" s="16">
        <f t="shared" si="461"/>
        <v>3.4298654172273402E-3</v>
      </c>
      <c r="P1205" s="16">
        <f t="shared" si="462"/>
        <v>3.6446645366448038E-3</v>
      </c>
      <c r="Q1205" s="16">
        <f t="shared" si="473"/>
        <v>9818</v>
      </c>
      <c r="R1205" s="16">
        <f t="shared" si="474"/>
        <v>10209</v>
      </c>
      <c r="S1205" s="17">
        <f t="shared" si="463"/>
        <v>5.1968894885526042</v>
      </c>
      <c r="T1205" s="17">
        <f t="shared" si="464"/>
        <v>5.4038546331873638</v>
      </c>
      <c r="U1205" s="16">
        <f t="shared" si="465"/>
        <v>3.1105114473959361E-3</v>
      </c>
      <c r="V1205" s="16">
        <f t="shared" si="466"/>
        <v>3.8546331873634543E-3</v>
      </c>
      <c r="W1205" s="16">
        <f t="shared" si="451"/>
        <v>5.3011133059542321E-3</v>
      </c>
      <c r="X1205" s="16">
        <f t="shared" si="452"/>
        <v>1.0355181784079391E-4</v>
      </c>
      <c r="Y1205" s="17">
        <f t="shared" si="467"/>
        <v>5.197561488113438</v>
      </c>
      <c r="Z1205" s="17">
        <f t="shared" si="468"/>
        <v>5.4046651237950254</v>
      </c>
      <c r="AA1205" s="16">
        <f t="shared" si="469"/>
        <v>2.4385118865621891E-3</v>
      </c>
      <c r="AB1205" s="16">
        <f t="shared" si="470"/>
        <v>4.665123795025039E-3</v>
      </c>
      <c r="AC1205" s="16">
        <f t="shared" si="453"/>
        <v>391.21579660448702</v>
      </c>
      <c r="AD1205" s="17">
        <f t="shared" si="454"/>
        <v>5.1978384919310487</v>
      </c>
      <c r="AE1205" s="17">
        <f t="shared" si="455"/>
        <v>5.4049174415216594</v>
      </c>
      <c r="AF1205" s="16">
        <f t="shared" si="471"/>
        <v>2.1615080689514343E-3</v>
      </c>
      <c r="AG1205" s="16">
        <f t="shared" si="472"/>
        <v>4.9174415216590717E-3</v>
      </c>
    </row>
    <row r="1206" spans="1:33" x14ac:dyDescent="0.25">
      <c r="A1206" s="11" t="s">
        <v>33</v>
      </c>
      <c r="B1206" s="12">
        <v>960564</v>
      </c>
      <c r="C1206" s="11">
        <v>8.1999999999999993</v>
      </c>
      <c r="D1206" s="27">
        <v>8</v>
      </c>
      <c r="E1206" s="27">
        <v>8.4</v>
      </c>
      <c r="F1206" s="11">
        <v>2007</v>
      </c>
      <c r="G1206" s="11" t="s">
        <v>7</v>
      </c>
      <c r="H1206" s="14" t="str">
        <f>VLOOKUP(A1206,'Data Key'!$A$1:$B$500,2,FALSE)</f>
        <v>Indiana</v>
      </c>
      <c r="I1206" s="14" t="str">
        <f t="shared" si="456"/>
        <v>IN-Indiana</v>
      </c>
      <c r="J1206" s="15">
        <f t="shared" si="457"/>
        <v>7877</v>
      </c>
      <c r="K1206" s="15">
        <f t="shared" si="458"/>
        <v>952687</v>
      </c>
      <c r="L1206" s="16">
        <f t="shared" si="450"/>
        <v>1.8034918085065073E-4</v>
      </c>
      <c r="M1206" s="17">
        <f t="shared" si="459"/>
        <v>8.0200414230029189</v>
      </c>
      <c r="N1206" s="17">
        <f t="shared" si="460"/>
        <v>8.38073978470422</v>
      </c>
      <c r="O1206" s="16">
        <f t="shared" si="461"/>
        <v>2.004142300291889E-2</v>
      </c>
      <c r="P1206" s="16">
        <f t="shared" si="462"/>
        <v>1.926021529578037E-2</v>
      </c>
      <c r="Q1206" s="16">
        <f t="shared" si="473"/>
        <v>7704</v>
      </c>
      <c r="R1206" s="16">
        <f t="shared" si="474"/>
        <v>8050</v>
      </c>
      <c r="S1206" s="17">
        <f t="shared" si="463"/>
        <v>8.0202880807525574</v>
      </c>
      <c r="T1206" s="17">
        <f t="shared" si="464"/>
        <v>8.3804931269545815</v>
      </c>
      <c r="U1206" s="16">
        <f t="shared" si="465"/>
        <v>2.0288080752557391E-2</v>
      </c>
      <c r="V1206" s="16">
        <f t="shared" si="466"/>
        <v>1.9506873045418871E-2</v>
      </c>
      <c r="W1206" s="16">
        <f t="shared" si="451"/>
        <v>8.2023573862774549E-3</v>
      </c>
      <c r="X1206" s="16">
        <f t="shared" si="452"/>
        <v>1.8038099015862507E-4</v>
      </c>
      <c r="Y1206" s="17">
        <f t="shared" si="467"/>
        <v>8.0219763961188306</v>
      </c>
      <c r="Z1206" s="17">
        <f t="shared" si="468"/>
        <v>8.3827383764360786</v>
      </c>
      <c r="AA1206" s="16">
        <f t="shared" si="469"/>
        <v>2.1976396118830621E-2</v>
      </c>
      <c r="AB1206" s="16">
        <f t="shared" si="470"/>
        <v>1.7261623563921802E-2</v>
      </c>
      <c r="AC1206" s="16">
        <f t="shared" si="453"/>
        <v>346.48425118904453</v>
      </c>
      <c r="AD1206" s="17">
        <f t="shared" si="454"/>
        <v>8.0225240438118366</v>
      </c>
      <c r="AE1206" s="17">
        <f t="shared" si="455"/>
        <v>8.3832317796265556</v>
      </c>
      <c r="AF1206" s="16">
        <f t="shared" si="471"/>
        <v>2.2524043811836592E-2</v>
      </c>
      <c r="AG1206" s="16">
        <f t="shared" si="472"/>
        <v>1.676822037344472E-2</v>
      </c>
    </row>
    <row r="1207" spans="1:33" x14ac:dyDescent="0.25">
      <c r="A1207" s="11" t="s">
        <v>44</v>
      </c>
      <c r="B1207" s="12">
        <v>434809</v>
      </c>
      <c r="C1207" s="11">
        <v>2.2000000000000002</v>
      </c>
      <c r="D1207" s="27">
        <v>2.1</v>
      </c>
      <c r="E1207" s="27">
        <v>2.4</v>
      </c>
      <c r="F1207" s="11">
        <v>2007</v>
      </c>
      <c r="G1207" s="11" t="s">
        <v>7</v>
      </c>
      <c r="H1207" s="14" t="str">
        <f>VLOOKUP(A1207,'Data Key'!$A$1:$B$500,2,FALSE)</f>
        <v>Iowa</v>
      </c>
      <c r="I1207" s="14" t="str">
        <f t="shared" si="456"/>
        <v>IA-Iowa</v>
      </c>
      <c r="J1207" s="15">
        <f t="shared" si="457"/>
        <v>957</v>
      </c>
      <c r="K1207" s="15">
        <f t="shared" si="458"/>
        <v>433852</v>
      </c>
      <c r="L1207" s="16">
        <f t="shared" si="450"/>
        <v>1.3929228877620852E-4</v>
      </c>
      <c r="M1207" s="17">
        <f t="shared" si="459"/>
        <v>2.0616741125632299</v>
      </c>
      <c r="N1207" s="17">
        <f t="shared" si="460"/>
        <v>2.3402586901156472</v>
      </c>
      <c r="O1207" s="16">
        <f t="shared" si="461"/>
        <v>3.8325887436770234E-2</v>
      </c>
      <c r="P1207" s="16">
        <f t="shared" si="462"/>
        <v>5.9741309884352667E-2</v>
      </c>
      <c r="Q1207" s="16">
        <f t="shared" si="473"/>
        <v>897</v>
      </c>
      <c r="R1207" s="16">
        <f t="shared" si="474"/>
        <v>1018</v>
      </c>
      <c r="S1207" s="17">
        <f t="shared" si="463"/>
        <v>2.0629747774310099</v>
      </c>
      <c r="T1207" s="17">
        <f t="shared" si="464"/>
        <v>2.3412578856463413</v>
      </c>
      <c r="U1207" s="16">
        <f t="shared" si="465"/>
        <v>3.7025222568990213E-2</v>
      </c>
      <c r="V1207" s="16">
        <f t="shared" si="466"/>
        <v>5.8742114353658614E-2</v>
      </c>
      <c r="W1207" s="16">
        <f t="shared" si="451"/>
        <v>2.2053643268517917E-3</v>
      </c>
      <c r="X1207" s="16">
        <f t="shared" si="452"/>
        <v>1.3949980298069142E-4</v>
      </c>
      <c r="Y1207" s="17">
        <f t="shared" si="467"/>
        <v>2.0658645238711002</v>
      </c>
      <c r="Z1207" s="17">
        <f t="shared" si="468"/>
        <v>2.3448641298324833</v>
      </c>
      <c r="AA1207" s="16">
        <f t="shared" si="469"/>
        <v>3.4135476128899889E-2</v>
      </c>
      <c r="AB1207" s="16">
        <f t="shared" si="470"/>
        <v>5.5135870167516643E-2</v>
      </c>
      <c r="AC1207" s="16">
        <f t="shared" si="453"/>
        <v>121.16041690280807</v>
      </c>
      <c r="AD1207" s="17">
        <f t="shared" si="454"/>
        <v>2.0671894554523371</v>
      </c>
      <c r="AE1207" s="17">
        <f t="shared" si="455"/>
        <v>2.3458390383310497</v>
      </c>
      <c r="AF1207" s="16">
        <f t="shared" si="471"/>
        <v>3.2810544547662968E-2</v>
      </c>
      <c r="AG1207" s="16">
        <f t="shared" si="472"/>
        <v>5.4160961668950236E-2</v>
      </c>
    </row>
    <row r="1208" spans="1:33" x14ac:dyDescent="0.25">
      <c r="A1208" s="11" t="s">
        <v>46</v>
      </c>
      <c r="B1208" s="12">
        <v>417143</v>
      </c>
      <c r="C1208" s="11">
        <v>3.8</v>
      </c>
      <c r="D1208" s="27">
        <v>3.6</v>
      </c>
      <c r="E1208" s="27">
        <v>4</v>
      </c>
      <c r="F1208" s="11">
        <v>2007</v>
      </c>
      <c r="G1208" s="11" t="s">
        <v>7</v>
      </c>
      <c r="H1208" s="14" t="str">
        <f>VLOOKUP(A1208,'Data Key'!$A$1:$B$500,2,FALSE)</f>
        <v>Kansas</v>
      </c>
      <c r="I1208" s="14" t="str">
        <f t="shared" si="456"/>
        <v>KS-Kansas</v>
      </c>
      <c r="J1208" s="15">
        <f t="shared" si="457"/>
        <v>1585</v>
      </c>
      <c r="K1208" s="15">
        <f t="shared" si="458"/>
        <v>415558</v>
      </c>
      <c r="L1208" s="16">
        <f t="shared" si="450"/>
        <v>1.8670291891377164E-4</v>
      </c>
      <c r="M1208" s="17">
        <f t="shared" si="459"/>
        <v>3.6129533140806691</v>
      </c>
      <c r="N1208" s="17">
        <f t="shared" si="460"/>
        <v>3.9863591519082124</v>
      </c>
      <c r="O1208" s="16">
        <f t="shared" si="461"/>
        <v>1.2953314080669021E-2</v>
      </c>
      <c r="P1208" s="16">
        <f t="shared" si="462"/>
        <v>1.3640848091787561E-2</v>
      </c>
      <c r="Q1208" s="16">
        <f t="shared" si="473"/>
        <v>1508</v>
      </c>
      <c r="R1208" s="16">
        <f t="shared" si="474"/>
        <v>1663</v>
      </c>
      <c r="S1208" s="17">
        <f t="shared" si="463"/>
        <v>3.6150672551139538</v>
      </c>
      <c r="T1208" s="17">
        <f t="shared" si="464"/>
        <v>3.9866424703279213</v>
      </c>
      <c r="U1208" s="16">
        <f t="shared" si="465"/>
        <v>1.5067255113953681E-2</v>
      </c>
      <c r="V1208" s="16">
        <f t="shared" si="466"/>
        <v>1.3357529672078705E-2</v>
      </c>
      <c r="W1208" s="16">
        <f t="shared" si="451"/>
        <v>3.8042256867166103E-3</v>
      </c>
      <c r="X1208" s="16">
        <f t="shared" si="452"/>
        <v>1.8686973557208975E-4</v>
      </c>
      <c r="Y1208" s="17">
        <f t="shared" si="467"/>
        <v>3.6173559511445204</v>
      </c>
      <c r="Z1208" s="17">
        <f t="shared" si="468"/>
        <v>3.9910954222886996</v>
      </c>
      <c r="AA1208" s="16">
        <f t="shared" si="469"/>
        <v>1.7355951144520265E-2</v>
      </c>
      <c r="AB1208" s="16">
        <f t="shared" si="470"/>
        <v>8.9045777113003766E-3</v>
      </c>
      <c r="AC1208" s="16">
        <f t="shared" si="453"/>
        <v>155.78652423620792</v>
      </c>
      <c r="AD1208" s="17">
        <f t="shared" si="454"/>
        <v>3.6186956660470333</v>
      </c>
      <c r="AE1208" s="17">
        <f t="shared" si="455"/>
        <v>3.9921529447630855</v>
      </c>
      <c r="AF1208" s="16">
        <f t="shared" si="471"/>
        <v>1.869566604703321E-2</v>
      </c>
      <c r="AG1208" s="16">
        <f t="shared" si="472"/>
        <v>7.8470552369145352E-3</v>
      </c>
    </row>
    <row r="1209" spans="1:33" x14ac:dyDescent="0.25">
      <c r="A1209" s="11" t="s">
        <v>47</v>
      </c>
      <c r="B1209" s="12">
        <v>597987</v>
      </c>
      <c r="C1209" s="11">
        <v>3.8</v>
      </c>
      <c r="D1209" s="27">
        <v>3.7</v>
      </c>
      <c r="E1209" s="27">
        <v>4</v>
      </c>
      <c r="F1209" s="11">
        <v>2007</v>
      </c>
      <c r="G1209" s="11" t="s">
        <v>7</v>
      </c>
      <c r="H1209" s="14" t="str">
        <f>VLOOKUP(A1209,'Data Key'!$A$1:$B$500,2,FALSE)</f>
        <v>Kentucky</v>
      </c>
      <c r="I1209" s="14" t="str">
        <f t="shared" si="456"/>
        <v>KY-Kentucky</v>
      </c>
      <c r="J1209" s="15">
        <f t="shared" si="457"/>
        <v>2272</v>
      </c>
      <c r="K1209" s="15">
        <f t="shared" si="458"/>
        <v>595715</v>
      </c>
      <c r="L1209" s="16">
        <f t="shared" si="450"/>
        <v>1.5593151855629572E-4</v>
      </c>
      <c r="M1209" s="17">
        <f t="shared" si="459"/>
        <v>3.6434821810726259</v>
      </c>
      <c r="N1209" s="17">
        <f t="shared" si="460"/>
        <v>3.9553452181852173</v>
      </c>
      <c r="O1209" s="16">
        <f t="shared" si="461"/>
        <v>5.6517818927374286E-2</v>
      </c>
      <c r="P1209" s="16">
        <f t="shared" si="462"/>
        <v>4.4654781814782663E-2</v>
      </c>
      <c r="Q1209" s="16">
        <f t="shared" si="473"/>
        <v>2180</v>
      </c>
      <c r="R1209" s="16">
        <f t="shared" si="474"/>
        <v>2366</v>
      </c>
      <c r="S1209" s="17">
        <f t="shared" si="463"/>
        <v>3.6455642012284546</v>
      </c>
      <c r="T1209" s="17">
        <f t="shared" si="464"/>
        <v>3.9566077523424421</v>
      </c>
      <c r="U1209" s="16">
        <f t="shared" si="465"/>
        <v>5.4435798771545585E-2</v>
      </c>
      <c r="V1209" s="16">
        <f t="shared" si="466"/>
        <v>4.3392247657557892E-2</v>
      </c>
      <c r="W1209" s="16">
        <f t="shared" si="451"/>
        <v>3.8026012636966709E-3</v>
      </c>
      <c r="X1209" s="16">
        <f t="shared" si="452"/>
        <v>1.5602872742439793E-4</v>
      </c>
      <c r="Y1209" s="17">
        <f t="shared" si="467"/>
        <v>3.6465725362722727</v>
      </c>
      <c r="Z1209" s="17">
        <f t="shared" si="468"/>
        <v>3.9586299911210689</v>
      </c>
      <c r="AA1209" s="16">
        <f t="shared" si="469"/>
        <v>5.3427463727727442E-2</v>
      </c>
      <c r="AB1209" s="16">
        <f t="shared" si="470"/>
        <v>4.1370008878931053E-2</v>
      </c>
      <c r="AC1209" s="16">
        <f t="shared" si="453"/>
        <v>186.5091633630318</v>
      </c>
      <c r="AD1209" s="17">
        <f t="shared" si="454"/>
        <v>3.647490892013991</v>
      </c>
      <c r="AE1209" s="17">
        <f t="shared" si="455"/>
        <v>3.9593839017932644</v>
      </c>
      <c r="AF1209" s="16">
        <f t="shared" si="471"/>
        <v>5.2509107986009163E-2</v>
      </c>
      <c r="AG1209" s="16">
        <f t="shared" si="472"/>
        <v>4.0616098206735618E-2</v>
      </c>
    </row>
    <row r="1210" spans="1:33" x14ac:dyDescent="0.25">
      <c r="A1210" s="11" t="s">
        <v>48</v>
      </c>
      <c r="B1210" s="12">
        <v>601345</v>
      </c>
      <c r="C1210" s="11">
        <v>3.4</v>
      </c>
      <c r="D1210" s="27">
        <v>3.2</v>
      </c>
      <c r="E1210" s="27">
        <v>3.5</v>
      </c>
      <c r="F1210" s="11">
        <v>2007</v>
      </c>
      <c r="G1210" s="11" t="s">
        <v>7</v>
      </c>
      <c r="H1210" s="14" t="str">
        <f>VLOOKUP(A1210,'Data Key'!$A$1:$B$500,2,FALSE)</f>
        <v>Louisiana</v>
      </c>
      <c r="I1210" s="14" t="str">
        <f t="shared" si="456"/>
        <v>LA-Louisiana</v>
      </c>
      <c r="J1210" s="15">
        <f t="shared" si="457"/>
        <v>2045</v>
      </c>
      <c r="K1210" s="15">
        <f t="shared" si="458"/>
        <v>599300</v>
      </c>
      <c r="L1210" s="16">
        <f t="shared" si="450"/>
        <v>1.4714019579087107E-4</v>
      </c>
      <c r="M1210" s="17">
        <f t="shared" si="459"/>
        <v>3.2535698791245271</v>
      </c>
      <c r="N1210" s="17">
        <f t="shared" si="460"/>
        <v>3.5478502707062689</v>
      </c>
      <c r="O1210" s="16">
        <f t="shared" si="461"/>
        <v>5.3569879124526931E-2</v>
      </c>
      <c r="P1210" s="16">
        <f t="shared" si="462"/>
        <v>4.7850270706268905E-2</v>
      </c>
      <c r="Q1210" s="16">
        <f t="shared" si="473"/>
        <v>1957</v>
      </c>
      <c r="R1210" s="16">
        <f t="shared" si="474"/>
        <v>2134</v>
      </c>
      <c r="S1210" s="17">
        <f t="shared" si="463"/>
        <v>3.2543714506647596</v>
      </c>
      <c r="T1210" s="17">
        <f t="shared" si="464"/>
        <v>3.5487116380779753</v>
      </c>
      <c r="U1210" s="16">
        <f t="shared" si="465"/>
        <v>5.4371450664759458E-2</v>
      </c>
      <c r="V1210" s="16">
        <f t="shared" si="466"/>
        <v>4.8711638077975294E-2</v>
      </c>
      <c r="W1210" s="16">
        <f t="shared" si="451"/>
        <v>3.4038823862114595E-3</v>
      </c>
      <c r="X1210" s="16">
        <f t="shared" si="452"/>
        <v>1.4724228128547466E-4</v>
      </c>
      <c r="Y1210" s="17">
        <f t="shared" si="467"/>
        <v>3.2566401049259848</v>
      </c>
      <c r="Z1210" s="17">
        <f t="shared" si="468"/>
        <v>3.5511246674969343</v>
      </c>
      <c r="AA1210" s="16">
        <f t="shared" si="469"/>
        <v>5.6640104925984591E-2</v>
      </c>
      <c r="AB1210" s="16">
        <f t="shared" si="470"/>
        <v>5.112466749693434E-2</v>
      </c>
      <c r="AC1210" s="16">
        <f t="shared" si="453"/>
        <v>176.98417535014428</v>
      </c>
      <c r="AD1210" s="17">
        <f t="shared" si="454"/>
        <v>3.25755785441123</v>
      </c>
      <c r="AE1210" s="17">
        <f t="shared" si="455"/>
        <v>3.5518698463006562</v>
      </c>
      <c r="AF1210" s="16">
        <f t="shared" si="471"/>
        <v>5.7557854411229847E-2</v>
      </c>
      <c r="AG1210" s="16">
        <f t="shared" si="472"/>
        <v>5.1869846300656164E-2</v>
      </c>
    </row>
    <row r="1211" spans="1:33" x14ac:dyDescent="0.25">
      <c r="A1211" s="11" t="s">
        <v>34</v>
      </c>
      <c r="B1211" s="12">
        <v>179900</v>
      </c>
      <c r="C1211" s="11">
        <v>8.6</v>
      </c>
      <c r="D1211" s="27">
        <v>8.1999999999999993</v>
      </c>
      <c r="E1211" s="27">
        <v>9</v>
      </c>
      <c r="F1211" s="11">
        <v>2007</v>
      </c>
      <c r="G1211" s="11" t="s">
        <v>7</v>
      </c>
      <c r="H1211" s="14" t="str">
        <f>VLOOKUP(A1211,'Data Key'!$A$1:$B$500,2,FALSE)</f>
        <v>Maine</v>
      </c>
      <c r="I1211" s="14" t="str">
        <f t="shared" si="456"/>
        <v>ME-Maine</v>
      </c>
      <c r="J1211" s="15">
        <f t="shared" si="457"/>
        <v>1547</v>
      </c>
      <c r="K1211" s="15">
        <f t="shared" si="458"/>
        <v>178353</v>
      </c>
      <c r="L1211" s="16">
        <f t="shared" si="450"/>
        <v>4.2666469917806857E-4</v>
      </c>
      <c r="M1211" s="17">
        <f t="shared" si="459"/>
        <v>8.172557090705201</v>
      </c>
      <c r="N1211" s="17">
        <f t="shared" si="460"/>
        <v>9.0258864890613371</v>
      </c>
      <c r="O1211" s="16">
        <f t="shared" si="461"/>
        <v>2.7442909294798312E-2</v>
      </c>
      <c r="P1211" s="16">
        <f t="shared" si="462"/>
        <v>2.5886489061337059E-2</v>
      </c>
      <c r="Q1211" s="16">
        <f t="shared" si="473"/>
        <v>1471</v>
      </c>
      <c r="R1211" s="16">
        <f t="shared" si="474"/>
        <v>1624</v>
      </c>
      <c r="S1211" s="17">
        <f t="shared" si="463"/>
        <v>8.1767648693718726</v>
      </c>
      <c r="T1211" s="17">
        <f t="shared" si="464"/>
        <v>9.027237354085603</v>
      </c>
      <c r="U1211" s="16">
        <f t="shared" si="465"/>
        <v>2.3235130628126655E-2</v>
      </c>
      <c r="V1211" s="16">
        <f t="shared" si="466"/>
        <v>2.7237354085603016E-2</v>
      </c>
      <c r="W1211" s="16">
        <f t="shared" si="451"/>
        <v>8.6097145944762331E-3</v>
      </c>
      <c r="X1211" s="16">
        <f t="shared" si="452"/>
        <v>4.2704703275602864E-4</v>
      </c>
      <c r="Y1211" s="17">
        <f t="shared" si="467"/>
        <v>8.1826675617202049</v>
      </c>
      <c r="Z1211" s="17">
        <f t="shared" si="468"/>
        <v>9.0367616272322611</v>
      </c>
      <c r="AA1211" s="16">
        <f t="shared" si="469"/>
        <v>1.733243827979436E-2</v>
      </c>
      <c r="AB1211" s="16">
        <f t="shared" si="470"/>
        <v>3.6761627232261063E-2</v>
      </c>
      <c r="AC1211" s="16">
        <f t="shared" si="453"/>
        <v>153.53742715240372</v>
      </c>
      <c r="AD1211" s="17">
        <f t="shared" si="454"/>
        <v>8.1857730434912916</v>
      </c>
      <c r="AE1211" s="17">
        <f t="shared" si="455"/>
        <v>9.0392146704592626</v>
      </c>
      <c r="AF1211" s="16">
        <f t="shared" si="471"/>
        <v>1.4226956508707644E-2</v>
      </c>
      <c r="AG1211" s="16">
        <f t="shared" si="472"/>
        <v>3.9214670459262635E-2</v>
      </c>
    </row>
    <row r="1212" spans="1:33" x14ac:dyDescent="0.25">
      <c r="A1212" s="11" t="s">
        <v>13</v>
      </c>
      <c r="B1212" s="12">
        <v>759066</v>
      </c>
      <c r="C1212" s="11">
        <v>7.1</v>
      </c>
      <c r="D1212" s="27">
        <v>6.9</v>
      </c>
      <c r="E1212" s="27">
        <v>7.2</v>
      </c>
      <c r="F1212" s="11">
        <v>2007</v>
      </c>
      <c r="G1212" s="11" t="s">
        <v>7</v>
      </c>
      <c r="H1212" s="14" t="str">
        <f>VLOOKUP(A1212,'Data Key'!$A$1:$B$500,2,FALSE)</f>
        <v>Maryland</v>
      </c>
      <c r="I1212" s="14" t="str">
        <f t="shared" si="456"/>
        <v>MD-Maryland</v>
      </c>
      <c r="J1212" s="15">
        <f t="shared" si="457"/>
        <v>5389</v>
      </c>
      <c r="K1212" s="15">
        <f t="shared" si="458"/>
        <v>753677</v>
      </c>
      <c r="L1212" s="16">
        <f t="shared" si="450"/>
        <v>1.8887544709055948E-4</v>
      </c>
      <c r="M1212" s="17">
        <f t="shared" si="459"/>
        <v>6.9106389561365642</v>
      </c>
      <c r="N1212" s="17">
        <f t="shared" si="460"/>
        <v>7.2883898503176834</v>
      </c>
      <c r="O1212" s="16">
        <f t="shared" si="461"/>
        <v>1.0638956136563849E-2</v>
      </c>
      <c r="P1212" s="16">
        <f t="shared" si="462"/>
        <v>8.8389850317683205E-2</v>
      </c>
      <c r="Q1212" s="16">
        <f t="shared" si="473"/>
        <v>5246</v>
      </c>
      <c r="R1212" s="16">
        <f t="shared" si="474"/>
        <v>5533</v>
      </c>
      <c r="S1212" s="17">
        <f t="shared" si="463"/>
        <v>6.9111249878139711</v>
      </c>
      <c r="T1212" s="17">
        <f t="shared" si="464"/>
        <v>7.2892212271396692</v>
      </c>
      <c r="U1212" s="16">
        <f t="shared" si="465"/>
        <v>1.1124987813970755E-2</v>
      </c>
      <c r="V1212" s="16">
        <f t="shared" si="466"/>
        <v>8.9221227139669068E-2</v>
      </c>
      <c r="W1212" s="16">
        <f t="shared" si="451"/>
        <v>7.1020088468404822E-3</v>
      </c>
      <c r="X1212" s="16">
        <f t="shared" si="452"/>
        <v>1.8892437807051306E-4</v>
      </c>
      <c r="Y1212" s="17">
        <f t="shared" si="467"/>
        <v>6.9130844687699691</v>
      </c>
      <c r="Z1212" s="17">
        <f t="shared" si="468"/>
        <v>7.2909332249109955</v>
      </c>
      <c r="AA1212" s="16">
        <f t="shared" si="469"/>
        <v>1.3084468769968716E-2</v>
      </c>
      <c r="AB1212" s="16">
        <f t="shared" si="470"/>
        <v>9.0933224910995314E-2</v>
      </c>
      <c r="AC1212" s="16">
        <f t="shared" si="453"/>
        <v>286.75038529978798</v>
      </c>
      <c r="AD1212" s="17">
        <f t="shared" si="454"/>
        <v>6.9137848062498186</v>
      </c>
      <c r="AE1212" s="17">
        <f t="shared" si="455"/>
        <v>7.2915502892634718</v>
      </c>
      <c r="AF1212" s="16">
        <f t="shared" si="471"/>
        <v>1.378480624981826E-2</v>
      </c>
      <c r="AG1212" s="16">
        <f t="shared" si="472"/>
        <v>9.155028926347164E-2</v>
      </c>
    </row>
    <row r="1213" spans="1:33" x14ac:dyDescent="0.25">
      <c r="A1213" s="11" t="s">
        <v>28</v>
      </c>
      <c r="B1213" s="12">
        <v>868555</v>
      </c>
      <c r="C1213" s="11">
        <v>7.4</v>
      </c>
      <c r="D1213" s="27">
        <v>7.2</v>
      </c>
      <c r="E1213" s="27">
        <v>7.6</v>
      </c>
      <c r="F1213" s="11">
        <v>2007</v>
      </c>
      <c r="G1213" s="11" t="s">
        <v>7</v>
      </c>
      <c r="H1213" s="14" t="str">
        <f>VLOOKUP(A1213,'Data Key'!$A$1:$B$500,2,FALSE)</f>
        <v>Massachusetts</v>
      </c>
      <c r="I1213" s="14" t="str">
        <f t="shared" si="456"/>
        <v>MA-Massachusetts</v>
      </c>
      <c r="J1213" s="15">
        <f t="shared" si="457"/>
        <v>6427</v>
      </c>
      <c r="K1213" s="15">
        <f t="shared" si="458"/>
        <v>862128</v>
      </c>
      <c r="L1213" s="16">
        <f t="shared" si="450"/>
        <v>1.8023624424556362E-4</v>
      </c>
      <c r="M1213" s="17">
        <f t="shared" si="459"/>
        <v>7.2194102951215458</v>
      </c>
      <c r="N1213" s="17">
        <f t="shared" si="460"/>
        <v>7.579882783612673</v>
      </c>
      <c r="O1213" s="16">
        <f t="shared" si="461"/>
        <v>1.9410295121545573E-2</v>
      </c>
      <c r="P1213" s="16">
        <f t="shared" si="462"/>
        <v>2.0117216387326664E-2</v>
      </c>
      <c r="Q1213" s="16">
        <f t="shared" si="473"/>
        <v>6271</v>
      </c>
      <c r="R1213" s="16">
        <f t="shared" si="474"/>
        <v>6584</v>
      </c>
      <c r="S1213" s="17">
        <f t="shared" si="463"/>
        <v>7.2200378790059352</v>
      </c>
      <c r="T1213" s="17">
        <f t="shared" si="464"/>
        <v>7.580406537294702</v>
      </c>
      <c r="U1213" s="16">
        <f t="shared" si="465"/>
        <v>2.0037879005935011E-2</v>
      </c>
      <c r="V1213" s="16">
        <f t="shared" si="466"/>
        <v>1.9593462705297604E-2</v>
      </c>
      <c r="W1213" s="16">
        <f t="shared" si="451"/>
        <v>7.4018252103823061E-3</v>
      </c>
      <c r="X1213" s="16">
        <f t="shared" si="452"/>
        <v>1.8027534447047336E-4</v>
      </c>
      <c r="Y1213" s="17">
        <f t="shared" si="467"/>
        <v>7.2215498659118325</v>
      </c>
      <c r="Z1213" s="17">
        <f t="shared" si="468"/>
        <v>7.5821005548527793</v>
      </c>
      <c r="AA1213" s="16">
        <f t="shared" si="469"/>
        <v>2.1549865911832278E-2</v>
      </c>
      <c r="AB1213" s="16">
        <f t="shared" si="470"/>
        <v>1.7899445147220305E-2</v>
      </c>
      <c r="AC1213" s="16">
        <f t="shared" si="453"/>
        <v>313.10166048987463</v>
      </c>
      <c r="AD1213" s="17">
        <f t="shared" si="454"/>
        <v>7.2221588218819743</v>
      </c>
      <c r="AE1213" s="17">
        <f t="shared" si="455"/>
        <v>7.5826429313569221</v>
      </c>
      <c r="AF1213" s="16">
        <f t="shared" si="471"/>
        <v>2.2158821881974156E-2</v>
      </c>
      <c r="AG1213" s="16">
        <f t="shared" si="472"/>
        <v>1.7357068643077511E-2</v>
      </c>
    </row>
    <row r="1214" spans="1:33" x14ac:dyDescent="0.25">
      <c r="A1214" s="11" t="s">
        <v>49</v>
      </c>
      <c r="B1214" s="12">
        <v>1520173</v>
      </c>
      <c r="C1214" s="11">
        <v>6.6</v>
      </c>
      <c r="D1214" s="27">
        <v>6.4</v>
      </c>
      <c r="E1214" s="27">
        <v>6.7</v>
      </c>
      <c r="F1214" s="11">
        <v>2007</v>
      </c>
      <c r="G1214" s="11" t="s">
        <v>7</v>
      </c>
      <c r="H1214" s="14" t="str">
        <f>VLOOKUP(A1214,'Data Key'!$A$1:$B$500,2,FALSE)</f>
        <v>Michigan</v>
      </c>
      <c r="I1214" s="14" t="str">
        <f t="shared" si="456"/>
        <v>MI-Michigan</v>
      </c>
      <c r="J1214" s="15">
        <f t="shared" si="457"/>
        <v>10033</v>
      </c>
      <c r="K1214" s="15">
        <f t="shared" si="458"/>
        <v>1510140</v>
      </c>
      <c r="L1214" s="16">
        <f t="shared" si="450"/>
        <v>1.2871601350567622E-4</v>
      </c>
      <c r="M1214" s="17">
        <f t="shared" si="459"/>
        <v>6.4711907076372466</v>
      </c>
      <c r="N1214" s="17">
        <f t="shared" si="460"/>
        <v>6.7286227346485985</v>
      </c>
      <c r="O1214" s="16">
        <f t="shared" si="461"/>
        <v>7.119070763724622E-2</v>
      </c>
      <c r="P1214" s="16">
        <f t="shared" si="462"/>
        <v>2.8622734648598325E-2</v>
      </c>
      <c r="Q1214" s="16">
        <f t="shared" si="473"/>
        <v>9838</v>
      </c>
      <c r="R1214" s="16">
        <f t="shared" si="474"/>
        <v>10229</v>
      </c>
      <c r="S1214" s="17">
        <f t="shared" si="463"/>
        <v>6.4716318471647636</v>
      </c>
      <c r="T1214" s="17">
        <f t="shared" si="464"/>
        <v>6.728839414987636</v>
      </c>
      <c r="U1214" s="16">
        <f t="shared" si="465"/>
        <v>7.1631847164763229E-2</v>
      </c>
      <c r="V1214" s="16">
        <f t="shared" si="466"/>
        <v>2.883941498763587E-2</v>
      </c>
      <c r="W1214" s="16">
        <f t="shared" si="451"/>
        <v>6.6011535340720264E-3</v>
      </c>
      <c r="X1214" s="16">
        <f t="shared" si="452"/>
        <v>1.2873396553316304E-4</v>
      </c>
      <c r="Y1214" s="17">
        <f t="shared" si="467"/>
        <v>6.4724195685388635</v>
      </c>
      <c r="Z1214" s="17">
        <f t="shared" si="468"/>
        <v>6.7298874996051889</v>
      </c>
      <c r="AA1214" s="16">
        <f t="shared" si="469"/>
        <v>7.2419568538863111E-2</v>
      </c>
      <c r="AB1214" s="16">
        <f t="shared" si="470"/>
        <v>2.9887499605188772E-2</v>
      </c>
      <c r="AC1214" s="16">
        <f t="shared" si="453"/>
        <v>391.35038426410881</v>
      </c>
      <c r="AD1214" s="17">
        <f t="shared" si="454"/>
        <v>6.4727637396683999</v>
      </c>
      <c r="AE1214" s="17">
        <f t="shared" si="455"/>
        <v>6.730201146679911</v>
      </c>
      <c r="AF1214" s="16">
        <f t="shared" si="471"/>
        <v>7.2763739668399552E-2</v>
      </c>
      <c r="AG1214" s="16">
        <f t="shared" si="472"/>
        <v>3.0201146679910806E-2</v>
      </c>
    </row>
    <row r="1215" spans="1:33" x14ac:dyDescent="0.25">
      <c r="A1215" s="11" t="s">
        <v>26</v>
      </c>
      <c r="B1215" s="12">
        <v>764643</v>
      </c>
      <c r="C1215" s="11">
        <v>12</v>
      </c>
      <c r="D1215" s="27">
        <v>11.8</v>
      </c>
      <c r="E1215" s="27">
        <v>12.3</v>
      </c>
      <c r="F1215" s="11">
        <v>2007</v>
      </c>
      <c r="G1215" s="11" t="s">
        <v>7</v>
      </c>
      <c r="H1215" s="14" t="str">
        <f>VLOOKUP(A1215,'Data Key'!$A$1:$B$500,2,FALSE)</f>
        <v>Minnesota</v>
      </c>
      <c r="I1215" s="14" t="str">
        <f t="shared" si="456"/>
        <v>MN-Minnesota</v>
      </c>
      <c r="J1215" s="15">
        <f t="shared" si="457"/>
        <v>9176</v>
      </c>
      <c r="K1215" s="15">
        <f t="shared" si="458"/>
        <v>755467</v>
      </c>
      <c r="L1215" s="16">
        <f t="shared" si="450"/>
        <v>2.4405879744724283E-4</v>
      </c>
      <c r="M1215" s="17">
        <f t="shared" si="459"/>
        <v>11.756312617709897</v>
      </c>
      <c r="N1215" s="17">
        <f t="shared" si="460"/>
        <v>12.244430212604382</v>
      </c>
      <c r="O1215" s="16">
        <f t="shared" si="461"/>
        <v>4.3687382290103827E-2</v>
      </c>
      <c r="P1215" s="16">
        <f t="shared" si="462"/>
        <v>5.556978739561913E-2</v>
      </c>
      <c r="Q1215" s="16">
        <f t="shared" si="473"/>
        <v>8990</v>
      </c>
      <c r="R1215" s="16">
        <f t="shared" si="474"/>
        <v>9363</v>
      </c>
      <c r="S1215" s="17">
        <f t="shared" si="463"/>
        <v>11.757120643228278</v>
      </c>
      <c r="T1215" s="17">
        <f t="shared" si="464"/>
        <v>12.24492998693508</v>
      </c>
      <c r="U1215" s="16">
        <f t="shared" si="465"/>
        <v>4.2879356771722499E-2</v>
      </c>
      <c r="V1215" s="16">
        <f t="shared" si="466"/>
        <v>5.5070013064920431E-2</v>
      </c>
      <c r="W1215" s="16">
        <f t="shared" si="451"/>
        <v>1.2002823044296345E-2</v>
      </c>
      <c r="X1215" s="16">
        <f t="shared" si="452"/>
        <v>2.4409512230678924E-4</v>
      </c>
      <c r="Y1215" s="17">
        <f t="shared" si="467"/>
        <v>11.758727921989555</v>
      </c>
      <c r="Z1215" s="17">
        <f t="shared" si="468"/>
        <v>12.246918166603134</v>
      </c>
      <c r="AA1215" s="16">
        <f t="shared" si="469"/>
        <v>4.1272078010445412E-2</v>
      </c>
      <c r="AB1215" s="16">
        <f t="shared" si="470"/>
        <v>5.3081833396866784E-2</v>
      </c>
      <c r="AC1215" s="16">
        <f t="shared" si="453"/>
        <v>373.24542543834195</v>
      </c>
      <c r="AD1215" s="17">
        <f t="shared" si="454"/>
        <v>11.75941301154962</v>
      </c>
      <c r="AE1215" s="17">
        <f t="shared" si="455"/>
        <v>12.247540870321979</v>
      </c>
      <c r="AF1215" s="16">
        <f t="shared" si="471"/>
        <v>4.0586988450380446E-2</v>
      </c>
      <c r="AG1215" s="16">
        <f t="shared" si="472"/>
        <v>5.245912967802191E-2</v>
      </c>
    </row>
    <row r="1216" spans="1:33" x14ac:dyDescent="0.25">
      <c r="A1216" s="11" t="s">
        <v>59</v>
      </c>
      <c r="B1216" s="12">
        <v>443977</v>
      </c>
      <c r="C1216" s="11">
        <v>2.2999999999999998</v>
      </c>
      <c r="D1216" s="27">
        <v>2.1</v>
      </c>
      <c r="E1216" s="27">
        <v>2.4</v>
      </c>
      <c r="F1216" s="11">
        <v>2007</v>
      </c>
      <c r="G1216" s="11" t="s">
        <v>7</v>
      </c>
      <c r="H1216" s="14" t="str">
        <f>VLOOKUP(A1216,'Data Key'!$A$1:$B$500,2,FALSE)</f>
        <v>Mississippi</v>
      </c>
      <c r="I1216" s="14" t="str">
        <f t="shared" si="456"/>
        <v>MS-Mississippi</v>
      </c>
      <c r="J1216" s="15">
        <f t="shared" si="457"/>
        <v>1021</v>
      </c>
      <c r="K1216" s="15">
        <f t="shared" si="458"/>
        <v>442956</v>
      </c>
      <c r="L1216" s="16">
        <f t="shared" si="450"/>
        <v>1.4089661128618332E-4</v>
      </c>
      <c r="M1216" s="17">
        <f t="shared" si="459"/>
        <v>2.1587720652443578</v>
      </c>
      <c r="N1216" s="17">
        <f t="shared" si="460"/>
        <v>2.4405652878167245</v>
      </c>
      <c r="O1216" s="16">
        <f t="shared" si="461"/>
        <v>5.8772065244357741E-2</v>
      </c>
      <c r="P1216" s="16">
        <f t="shared" si="462"/>
        <v>4.0565287816724638E-2</v>
      </c>
      <c r="Q1216" s="16">
        <f t="shared" si="473"/>
        <v>959</v>
      </c>
      <c r="R1216" s="16">
        <f t="shared" si="474"/>
        <v>1084</v>
      </c>
      <c r="S1216" s="17">
        <f t="shared" si="463"/>
        <v>2.160021802931233</v>
      </c>
      <c r="T1216" s="17">
        <f t="shared" si="464"/>
        <v>2.4415679190588704</v>
      </c>
      <c r="U1216" s="16">
        <f t="shared" si="465"/>
        <v>6.0021802931232937E-2</v>
      </c>
      <c r="V1216" s="16">
        <f t="shared" si="466"/>
        <v>4.1567919058870473E-2</v>
      </c>
      <c r="W1216" s="16">
        <f t="shared" si="451"/>
        <v>2.3039749329030975E-3</v>
      </c>
      <c r="X1216" s="16">
        <f t="shared" si="452"/>
        <v>1.4109328246968955E-4</v>
      </c>
      <c r="Y1216" s="17">
        <f t="shared" si="467"/>
        <v>2.1628816504334076</v>
      </c>
      <c r="Z1216" s="17">
        <f t="shared" si="468"/>
        <v>2.4450682153727872</v>
      </c>
      <c r="AA1216" s="16">
        <f t="shared" si="469"/>
        <v>6.2881650433407543E-2</v>
      </c>
      <c r="AB1216" s="16">
        <f t="shared" si="470"/>
        <v>4.5068215372787268E-2</v>
      </c>
      <c r="AC1216" s="16">
        <f t="shared" si="453"/>
        <v>125.13811827977045</v>
      </c>
      <c r="AD1216" s="17">
        <f t="shared" si="454"/>
        <v>2.1641737222563942</v>
      </c>
      <c r="AE1216" s="17">
        <f t="shared" si="455"/>
        <v>2.4460284929906329</v>
      </c>
      <c r="AF1216" s="16">
        <f t="shared" si="471"/>
        <v>6.4173722256394061E-2</v>
      </c>
      <c r="AG1216" s="16">
        <f t="shared" si="472"/>
        <v>4.6028492990632941E-2</v>
      </c>
    </row>
    <row r="1217" spans="1:33" x14ac:dyDescent="0.25">
      <c r="A1217" s="11" t="s">
        <v>20</v>
      </c>
      <c r="B1217" s="12">
        <v>827183</v>
      </c>
      <c r="C1217" s="11">
        <v>5.7</v>
      </c>
      <c r="D1217" s="27">
        <v>5.5</v>
      </c>
      <c r="E1217" s="27">
        <v>5.8</v>
      </c>
      <c r="F1217" s="11">
        <v>2007</v>
      </c>
      <c r="G1217" s="11" t="s">
        <v>7</v>
      </c>
      <c r="H1217" s="14" t="str">
        <f>VLOOKUP(A1217,'Data Key'!$A$1:$B$500,2,FALSE)</f>
        <v>Missouri</v>
      </c>
      <c r="I1217" s="14" t="str">
        <f t="shared" si="456"/>
        <v>MO-Missouri</v>
      </c>
      <c r="J1217" s="15">
        <f t="shared" si="457"/>
        <v>4715</v>
      </c>
      <c r="K1217" s="15">
        <f t="shared" si="458"/>
        <v>822468</v>
      </c>
      <c r="L1217" s="16">
        <f t="shared" si="450"/>
        <v>1.6223555688761124E-4</v>
      </c>
      <c r="M1217" s="17">
        <f t="shared" si="459"/>
        <v>5.5378332307929874</v>
      </c>
      <c r="N1217" s="17">
        <f t="shared" si="460"/>
        <v>5.8623043445682086</v>
      </c>
      <c r="O1217" s="16">
        <f t="shared" si="461"/>
        <v>3.7833230792987393E-2</v>
      </c>
      <c r="P1217" s="16">
        <f t="shared" si="462"/>
        <v>6.2304344568208769E-2</v>
      </c>
      <c r="Q1217" s="16">
        <f t="shared" si="473"/>
        <v>4581</v>
      </c>
      <c r="R1217" s="16">
        <f t="shared" si="474"/>
        <v>4850</v>
      </c>
      <c r="S1217" s="17">
        <f t="shared" si="463"/>
        <v>5.538073195411414</v>
      </c>
      <c r="T1217" s="17">
        <f t="shared" si="464"/>
        <v>5.863273302280148</v>
      </c>
      <c r="U1217" s="16">
        <f t="shared" si="465"/>
        <v>3.8073195411413963E-2</v>
      </c>
      <c r="V1217" s="16">
        <f t="shared" si="466"/>
        <v>6.3273302280148158E-2</v>
      </c>
      <c r="W1217" s="16">
        <f t="shared" si="451"/>
        <v>5.7023643184309115E-3</v>
      </c>
      <c r="X1217" s="16">
        <f t="shared" si="452"/>
        <v>1.6228389321670475E-4</v>
      </c>
      <c r="Y1217" s="17">
        <f t="shared" si="467"/>
        <v>5.5400804252142066</v>
      </c>
      <c r="Z1217" s="17">
        <f t="shared" si="468"/>
        <v>5.8646482116476157</v>
      </c>
      <c r="AA1217" s="16">
        <f t="shared" si="469"/>
        <v>4.0080425214206628E-2</v>
      </c>
      <c r="AB1217" s="16">
        <f t="shared" si="470"/>
        <v>6.4648211647615916E-2</v>
      </c>
      <c r="AC1217" s="16">
        <f t="shared" si="453"/>
        <v>268.4103301633362</v>
      </c>
      <c r="AD1217" s="17">
        <f t="shared" si="454"/>
        <v>5.5407259093311412</v>
      </c>
      <c r="AE1217" s="17">
        <f t="shared" si="455"/>
        <v>5.8652116442468101</v>
      </c>
      <c r="AF1217" s="16">
        <f t="shared" si="471"/>
        <v>4.0725909331141175E-2</v>
      </c>
      <c r="AG1217" s="16">
        <f t="shared" si="472"/>
        <v>6.5211644246810252E-2</v>
      </c>
    </row>
    <row r="1218" spans="1:33" x14ac:dyDescent="0.25">
      <c r="A1218" s="11" t="s">
        <v>50</v>
      </c>
      <c r="B1218" s="12">
        <v>131613</v>
      </c>
      <c r="C1218" s="11">
        <v>2.8</v>
      </c>
      <c r="D1218" s="27">
        <v>2.6</v>
      </c>
      <c r="E1218" s="27">
        <v>3.1</v>
      </c>
      <c r="F1218" s="11">
        <v>2007</v>
      </c>
      <c r="G1218" s="11" t="s">
        <v>7</v>
      </c>
      <c r="H1218" s="14" t="str">
        <f>VLOOKUP(A1218,'Data Key'!$A$1:$B$500,2,FALSE)</f>
        <v>Montana</v>
      </c>
      <c r="I1218" s="14" t="str">
        <f t="shared" si="456"/>
        <v>MT-Montana</v>
      </c>
      <c r="J1218" s="15">
        <f t="shared" si="457"/>
        <v>369</v>
      </c>
      <c r="K1218" s="15">
        <f t="shared" si="458"/>
        <v>131244</v>
      </c>
      <c r="L1218" s="16">
        <f t="shared" si="450"/>
        <v>2.8566222877572921E-4</v>
      </c>
      <c r="M1218" s="17">
        <f t="shared" si="459"/>
        <v>2.5180121802872053</v>
      </c>
      <c r="N1218" s="17">
        <f t="shared" si="460"/>
        <v>3.0893366378386635</v>
      </c>
      <c r="O1218" s="16">
        <f t="shared" si="461"/>
        <v>8.1987819712794785E-2</v>
      </c>
      <c r="P1218" s="16">
        <f t="shared" si="462"/>
        <v>1.0663362161336565E-2</v>
      </c>
      <c r="Q1218" s="16">
        <f t="shared" si="473"/>
        <v>331</v>
      </c>
      <c r="R1218" s="16">
        <f t="shared" si="474"/>
        <v>407</v>
      </c>
      <c r="S1218" s="17">
        <f t="shared" si="463"/>
        <v>2.5149491311648546</v>
      </c>
      <c r="T1218" s="17">
        <f t="shared" si="464"/>
        <v>3.0923996869610146</v>
      </c>
      <c r="U1218" s="16">
        <f t="shared" si="465"/>
        <v>8.5050868835145454E-2</v>
      </c>
      <c r="V1218" s="16">
        <f t="shared" si="466"/>
        <v>7.6003130389854512E-3</v>
      </c>
      <c r="W1218" s="16">
        <f t="shared" si="451"/>
        <v>2.8181859198193721E-3</v>
      </c>
      <c r="X1218" s="16">
        <f t="shared" si="452"/>
        <v>2.8676167914446551E-4</v>
      </c>
      <c r="Y1218" s="17">
        <f t="shared" si="467"/>
        <v>2.5314242406749066</v>
      </c>
      <c r="Z1218" s="17">
        <f t="shared" si="468"/>
        <v>3.1049475989638378</v>
      </c>
      <c r="AA1218" s="16">
        <f t="shared" si="469"/>
        <v>6.8575759325093522E-2</v>
      </c>
      <c r="AB1218" s="16">
        <f t="shared" si="470"/>
        <v>4.9475989638376738E-3</v>
      </c>
      <c r="AC1218" s="16">
        <f t="shared" si="453"/>
        <v>75.24103497624958</v>
      </c>
      <c r="AD1218" s="17">
        <f t="shared" si="454"/>
        <v>2.5361512115199885</v>
      </c>
      <c r="AE1218" s="17">
        <f t="shared" si="455"/>
        <v>3.1078184399862665</v>
      </c>
      <c r="AF1218" s="16">
        <f t="shared" si="471"/>
        <v>6.3848788480011631E-2</v>
      </c>
      <c r="AG1218" s="16">
        <f t="shared" si="472"/>
        <v>7.8184399862664122E-3</v>
      </c>
    </row>
    <row r="1219" spans="1:33" x14ac:dyDescent="0.25">
      <c r="A1219" s="11" t="s">
        <v>51</v>
      </c>
      <c r="B1219" s="12">
        <v>258565</v>
      </c>
      <c r="C1219" s="11">
        <v>4.5</v>
      </c>
      <c r="D1219" s="27">
        <v>4.3</v>
      </c>
      <c r="E1219" s="27">
        <v>4.8</v>
      </c>
      <c r="F1219" s="11">
        <v>2007</v>
      </c>
      <c r="G1219" s="11" t="s">
        <v>7</v>
      </c>
      <c r="H1219" s="14" t="str">
        <f>VLOOKUP(A1219,'Data Key'!$A$1:$B$500,2,FALSE)</f>
        <v>Nebraska</v>
      </c>
      <c r="I1219" s="14" t="str">
        <f t="shared" si="456"/>
        <v>NE-Nebraska</v>
      </c>
      <c r="J1219" s="15">
        <f t="shared" si="457"/>
        <v>1164</v>
      </c>
      <c r="K1219" s="15">
        <f t="shared" si="458"/>
        <v>257401</v>
      </c>
      <c r="L1219" s="16">
        <f t="shared" ref="L1219:L1282" si="475">_xlfn.NORM.S.INV(0.975)*SQRT(J1219/B1219*(1-J1219/B1219)/B1219)</f>
        <v>2.5803290396050085E-4</v>
      </c>
      <c r="M1219" s="17">
        <f t="shared" si="459"/>
        <v>4.2437364770462089</v>
      </c>
      <c r="N1219" s="17">
        <f t="shared" si="460"/>
        <v>4.7598022849672112</v>
      </c>
      <c r="O1219" s="16">
        <f t="shared" si="461"/>
        <v>5.626352295379089E-2</v>
      </c>
      <c r="P1219" s="16">
        <f t="shared" si="462"/>
        <v>4.0197715032788572E-2</v>
      </c>
      <c r="Q1219" s="16">
        <f t="shared" si="473"/>
        <v>1097</v>
      </c>
      <c r="R1219" s="16">
        <f t="shared" si="474"/>
        <v>1231</v>
      </c>
      <c r="S1219" s="17">
        <f t="shared" si="463"/>
        <v>4.2426469166360485</v>
      </c>
      <c r="T1219" s="17">
        <f t="shared" si="464"/>
        <v>4.7608918453773716</v>
      </c>
      <c r="U1219" s="16">
        <f t="shared" si="465"/>
        <v>5.7353083363951285E-2</v>
      </c>
      <c r="V1219" s="16">
        <f t="shared" si="466"/>
        <v>3.9108154622628177E-2</v>
      </c>
      <c r="W1219" s="16">
        <f t="shared" ref="W1219:W1282" si="476">((J1219/B1219)+_xlfn.NORM.S.INV(0.975)^2/(2*B1219))/(1+_xlfn.NORM.S.INV(0.975)^2/B1219)</f>
        <v>4.5091308095450847E-3</v>
      </c>
      <c r="X1219" s="16">
        <f t="shared" ref="X1219:X1282" si="477">_xlfn.NORM.S.INV(0.975)*SQRT(W1219*(1-W1219)/B1219+(_xlfn.NORM.S.INV(0.975)^2/(4*B1219^2)))/(1+_xlfn.NORM.S.INV(0.975)^2/B1219)</f>
        <v>2.583458144293202E-4</v>
      </c>
      <c r="Y1219" s="17">
        <f t="shared" si="467"/>
        <v>4.2507849951157644</v>
      </c>
      <c r="Z1219" s="17">
        <f t="shared" si="468"/>
        <v>4.7674766239744049</v>
      </c>
      <c r="AA1219" s="16">
        <f t="shared" si="469"/>
        <v>4.9215004884235469E-2</v>
      </c>
      <c r="AB1219" s="16">
        <f t="shared" si="470"/>
        <v>3.2523376025594963E-2</v>
      </c>
      <c r="AC1219" s="16">
        <f t="shared" ref="AC1219:AC1282" si="478">_xlfn.NORM.S.INV(0.975)*SQRT(_xlfn.NORM.S.INV(0.975)^2-1/B1219+4*B1219*(J1219/B1219)*(1-(J1219/B1219))+(4*(J1219/B1219)-2))</f>
        <v>133.46331864564283</v>
      </c>
      <c r="AD1219" s="17">
        <f t="shared" ref="AD1219:AD1282" si="479">1000*(2*B1219*(J1219/B1219)+_xlfn.NORM.S.INV(0.975)^2+1-AC1219)/(2*B1219+2*_xlfn.NORM.S.INV(0.975)^2)</f>
        <v>4.2529837078713166</v>
      </c>
      <c r="AE1219" s="17">
        <f t="shared" ref="AE1219:AE1282" si="480">1000*(2*B1219*(J1219/B1219)+_xlfn.NORM.S.INV(0.975)^2+1+AC1219)/(2*B1219+2*_xlfn.NORM.S.INV(0.975)^2)</f>
        <v>4.7691453532291073</v>
      </c>
      <c r="AF1219" s="16">
        <f t="shared" si="471"/>
        <v>4.701629212868319E-2</v>
      </c>
      <c r="AG1219" s="16">
        <f t="shared" si="472"/>
        <v>3.0854646770892558E-2</v>
      </c>
    </row>
    <row r="1220" spans="1:33" x14ac:dyDescent="0.25">
      <c r="A1220" s="11" t="s">
        <v>29</v>
      </c>
      <c r="B1220" s="12">
        <v>393628</v>
      </c>
      <c r="C1220" s="11">
        <v>4.9000000000000004</v>
      </c>
      <c r="D1220" s="27">
        <v>4.7</v>
      </c>
      <c r="E1220" s="27">
        <v>5.2</v>
      </c>
      <c r="F1220" s="11">
        <v>2007</v>
      </c>
      <c r="G1220" s="11" t="s">
        <v>7</v>
      </c>
      <c r="H1220" s="14" t="str">
        <f>VLOOKUP(A1220,'Data Key'!$A$1:$B$500,2,FALSE)</f>
        <v>Nevada</v>
      </c>
      <c r="I1220" s="14" t="str">
        <f t="shared" ref="I1220:I1283" si="481">CONCATENATE(A1220,"-",H1220)</f>
        <v>NV-Nevada</v>
      </c>
      <c r="J1220" s="15">
        <f t="shared" ref="J1220:J1283" si="482">ROUND(B1220*C1220/1000,0)</f>
        <v>1929</v>
      </c>
      <c r="K1220" s="15">
        <f t="shared" ref="K1220:K1283" si="483">B1220-J1220</f>
        <v>391699</v>
      </c>
      <c r="L1220" s="16">
        <f t="shared" si="475"/>
        <v>2.1815313620421971E-4</v>
      </c>
      <c r="M1220" s="17">
        <f t="shared" ref="M1220:M1283" si="484">1000*(J1220/B1220-L1220)</f>
        <v>4.6824128804409382</v>
      </c>
      <c r="N1220" s="17">
        <f t="shared" ref="N1220:N1283" si="485">1000*(J1220/B1220+L1220)</f>
        <v>5.1187191528493772</v>
      </c>
      <c r="O1220" s="16">
        <f t="shared" ref="O1220:O1283" si="486">ABS($D1220-M1220)</f>
        <v>1.7587119559062003E-2</v>
      </c>
      <c r="P1220" s="16">
        <f t="shared" ref="P1220:P1283" si="487">ABS($E1220-N1220)</f>
        <v>8.1280847150623003E-2</v>
      </c>
      <c r="Q1220" s="16">
        <f t="shared" si="473"/>
        <v>1843</v>
      </c>
      <c r="R1220" s="16">
        <f t="shared" si="474"/>
        <v>2015</v>
      </c>
      <c r="S1220" s="17">
        <f t="shared" ref="S1220:S1283" si="488">1000*Q1220/B1220</f>
        <v>4.6820856239901634</v>
      </c>
      <c r="T1220" s="17">
        <f t="shared" ref="T1220:T1283" si="489">1000*R1220/B1220</f>
        <v>5.1190464093001511</v>
      </c>
      <c r="U1220" s="16">
        <f t="shared" ref="U1220:U1283" si="490">ABS($D1220-S1220)</f>
        <v>1.7914376009836808E-2</v>
      </c>
      <c r="V1220" s="16">
        <f t="shared" ref="V1220:V1283" si="491">ABS($E1220-T1220)</f>
        <v>8.0953590699849087E-2</v>
      </c>
      <c r="W1220" s="16">
        <f t="shared" si="476"/>
        <v>4.9053976991654214E-3</v>
      </c>
      <c r="X1220" s="16">
        <f t="shared" si="477"/>
        <v>2.1831253097561145E-4</v>
      </c>
      <c r="Y1220" s="17">
        <f t="shared" ref="Y1220:Y1283" si="492">1000*(W1220-X1220)</f>
        <v>4.6870851681898102</v>
      </c>
      <c r="Z1220" s="17">
        <f t="shared" ref="Z1220:Z1283" si="493">1000*(W1220+X1220)</f>
        <v>5.1237102301410333</v>
      </c>
      <c r="AA1220" s="16">
        <f t="shared" ref="AA1220:AA1283" si="494">ABS($D1220-Y1220)</f>
        <v>1.2914831810189931E-2</v>
      </c>
      <c r="AB1220" s="16">
        <f t="shared" ref="AB1220:AB1283" si="495">ABS($E1220-Z1220)</f>
        <v>7.6289769858966849E-2</v>
      </c>
      <c r="AC1220" s="16">
        <f t="shared" si="478"/>
        <v>171.76317781012574</v>
      </c>
      <c r="AD1220" s="17">
        <f t="shared" si="479"/>
        <v>4.68849047796951</v>
      </c>
      <c r="AE1220" s="17">
        <f t="shared" si="480"/>
        <v>5.1248453652508896</v>
      </c>
      <c r="AF1220" s="16">
        <f t="shared" ref="AF1220:AF1283" si="496">ABS($D1220-AD1220)</f>
        <v>1.150952203049016E-2</v>
      </c>
      <c r="AG1220" s="16">
        <f t="shared" ref="AG1220:AG1283" si="497">ABS($E1220-AE1220)</f>
        <v>7.5154634749110549E-2</v>
      </c>
    </row>
    <row r="1221" spans="1:33" x14ac:dyDescent="0.25">
      <c r="A1221" s="11" t="s">
        <v>35</v>
      </c>
      <c r="B1221" s="12">
        <v>187669</v>
      </c>
      <c r="C1221" s="11">
        <v>5.6</v>
      </c>
      <c r="D1221" s="27">
        <v>5.3</v>
      </c>
      <c r="E1221" s="27">
        <v>6</v>
      </c>
      <c r="F1221" s="11">
        <v>2007</v>
      </c>
      <c r="G1221" s="11" t="s">
        <v>7</v>
      </c>
      <c r="H1221" s="14" t="str">
        <f>VLOOKUP(A1221,'Data Key'!$A$1:$B$500,2,FALSE)</f>
        <v>New Hampshire</v>
      </c>
      <c r="I1221" s="14" t="str">
        <f t="shared" si="481"/>
        <v>NH-New Hampshire</v>
      </c>
      <c r="J1221" s="15">
        <f t="shared" si="482"/>
        <v>1051</v>
      </c>
      <c r="K1221" s="15">
        <f t="shared" si="483"/>
        <v>186618</v>
      </c>
      <c r="L1221" s="16">
        <f t="shared" si="475"/>
        <v>3.3762718253601604E-4</v>
      </c>
      <c r="M1221" s="17">
        <f t="shared" si="484"/>
        <v>5.2626584267015248</v>
      </c>
      <c r="N1221" s="17">
        <f t="shared" si="485"/>
        <v>5.9379127917735568</v>
      </c>
      <c r="O1221" s="16">
        <f t="shared" si="486"/>
        <v>3.7341573298474984E-2</v>
      </c>
      <c r="P1221" s="16">
        <f t="shared" si="487"/>
        <v>6.2087208226443202E-2</v>
      </c>
      <c r="Q1221" s="16">
        <f t="shared" ref="Q1221:Q1284" si="498">_xlfn.BINOM.INV(B1221, C1221/1000, 0.025)</f>
        <v>988</v>
      </c>
      <c r="R1221" s="16">
        <f t="shared" ref="R1221:R1284" si="499">_xlfn.BINOM.INV(B1221, C1221/1000, 0.975)</f>
        <v>1115</v>
      </c>
      <c r="S1221" s="17">
        <f t="shared" si="488"/>
        <v>5.2645881845163558</v>
      </c>
      <c r="T1221" s="17">
        <f t="shared" si="489"/>
        <v>5.9413115645098555</v>
      </c>
      <c r="U1221" s="16">
        <f t="shared" si="490"/>
        <v>3.5411815483644027E-2</v>
      </c>
      <c r="V1221" s="16">
        <f t="shared" si="491"/>
        <v>5.8688435490144464E-2</v>
      </c>
      <c r="W1221" s="16">
        <f t="shared" si="476"/>
        <v>5.610405433336926E-3</v>
      </c>
      <c r="X1221" s="16">
        <f t="shared" si="477"/>
        <v>3.3807840410682733E-4</v>
      </c>
      <c r="Y1221" s="17">
        <f t="shared" si="492"/>
        <v>5.272327029230099</v>
      </c>
      <c r="Z1221" s="17">
        <f t="shared" si="493"/>
        <v>5.948483837443753</v>
      </c>
      <c r="AA1221" s="16">
        <f t="shared" si="494"/>
        <v>2.7672970769900829E-2</v>
      </c>
      <c r="AB1221" s="16">
        <f t="shared" si="495"/>
        <v>5.1516162556247025E-2</v>
      </c>
      <c r="AC1221" s="16">
        <f t="shared" si="478"/>
        <v>126.75255827966556</v>
      </c>
      <c r="AD1221" s="17">
        <f t="shared" si="479"/>
        <v>5.2753741168657617</v>
      </c>
      <c r="AE1221" s="17">
        <f t="shared" si="480"/>
        <v>5.9507651712899987</v>
      </c>
      <c r="AF1221" s="16">
        <f t="shared" si="496"/>
        <v>2.462588313423808E-2</v>
      </c>
      <c r="AG1221" s="16">
        <f t="shared" si="497"/>
        <v>4.9234828710001288E-2</v>
      </c>
    </row>
    <row r="1222" spans="1:33" x14ac:dyDescent="0.25">
      <c r="A1222" s="11" t="s">
        <v>14</v>
      </c>
      <c r="B1222" s="12">
        <v>1206035</v>
      </c>
      <c r="C1222" s="11">
        <v>6.9</v>
      </c>
      <c r="D1222" s="27">
        <v>6.8</v>
      </c>
      <c r="E1222" s="27">
        <v>7.1</v>
      </c>
      <c r="F1222" s="11">
        <v>2007</v>
      </c>
      <c r="G1222" s="11" t="s">
        <v>7</v>
      </c>
      <c r="H1222" s="14" t="str">
        <f>VLOOKUP(A1222,'Data Key'!$A$1:$B$500,2,FALSE)</f>
        <v>New Jersey</v>
      </c>
      <c r="I1222" s="14" t="str">
        <f t="shared" si="481"/>
        <v>NJ-New Jersey</v>
      </c>
      <c r="J1222" s="15">
        <f t="shared" si="482"/>
        <v>8322</v>
      </c>
      <c r="K1222" s="15">
        <f t="shared" si="483"/>
        <v>1197713</v>
      </c>
      <c r="L1222" s="16">
        <f t="shared" si="475"/>
        <v>1.4774012467346821E-4</v>
      </c>
      <c r="M1222" s="17">
        <f t="shared" si="484"/>
        <v>6.7525571303813186</v>
      </c>
      <c r="N1222" s="17">
        <f t="shared" si="485"/>
        <v>7.0480373797282549</v>
      </c>
      <c r="O1222" s="16">
        <f t="shared" si="486"/>
        <v>4.7442869618681272E-2</v>
      </c>
      <c r="P1222" s="16">
        <f t="shared" si="487"/>
        <v>5.1962620271744697E-2</v>
      </c>
      <c r="Q1222" s="16">
        <f t="shared" si="498"/>
        <v>8144</v>
      </c>
      <c r="R1222" s="16">
        <f t="shared" si="499"/>
        <v>8500</v>
      </c>
      <c r="S1222" s="17">
        <f t="shared" si="488"/>
        <v>6.7527061818272269</v>
      </c>
      <c r="T1222" s="17">
        <f t="shared" si="489"/>
        <v>7.0478883282823466</v>
      </c>
      <c r="U1222" s="16">
        <f t="shared" si="490"/>
        <v>4.7293818172772895E-2</v>
      </c>
      <c r="V1222" s="16">
        <f t="shared" si="491"/>
        <v>5.2111671717653074E-2</v>
      </c>
      <c r="W1222" s="16">
        <f t="shared" si="476"/>
        <v>6.9018678696465188E-3</v>
      </c>
      <c r="X1222" s="16">
        <f t="shared" si="477"/>
        <v>1.4776493285627063E-4</v>
      </c>
      <c r="Y1222" s="17">
        <f t="shared" si="492"/>
        <v>6.7541029367902485</v>
      </c>
      <c r="Z1222" s="17">
        <f t="shared" si="493"/>
        <v>7.0496328025027895</v>
      </c>
      <c r="AA1222" s="16">
        <f t="shared" si="494"/>
        <v>4.5897063209751288E-2</v>
      </c>
      <c r="AB1222" s="16">
        <f t="shared" si="495"/>
        <v>5.0367197497210192E-2</v>
      </c>
      <c r="AC1222" s="16">
        <f t="shared" si="478"/>
        <v>356.36959635379259</v>
      </c>
      <c r="AD1222" s="17">
        <f t="shared" si="479"/>
        <v>6.7545386194857455</v>
      </c>
      <c r="AE1222" s="17">
        <f t="shared" si="480"/>
        <v>7.0500262804989928</v>
      </c>
      <c r="AF1222" s="16">
        <f t="shared" si="496"/>
        <v>4.5461380514254301E-2</v>
      </c>
      <c r="AG1222" s="16">
        <f t="shared" si="497"/>
        <v>4.9973719501006819E-2</v>
      </c>
    </row>
    <row r="1223" spans="1:33" x14ac:dyDescent="0.25">
      <c r="A1223" s="11" t="s">
        <v>60</v>
      </c>
      <c r="B1223" s="12">
        <v>297866</v>
      </c>
      <c r="C1223" s="11">
        <v>2.2999999999999998</v>
      </c>
      <c r="D1223" s="27">
        <v>2.2000000000000002</v>
      </c>
      <c r="E1223" s="27">
        <v>2.5</v>
      </c>
      <c r="F1223" s="11">
        <v>2007</v>
      </c>
      <c r="G1223" s="11" t="s">
        <v>7</v>
      </c>
      <c r="H1223" s="14" t="str">
        <f>VLOOKUP(A1223,'Data Key'!$A$1:$B$500,2,FALSE)</f>
        <v>New Mexico</v>
      </c>
      <c r="I1223" s="14" t="str">
        <f t="shared" si="481"/>
        <v>NM-New Mexico</v>
      </c>
      <c r="J1223" s="15">
        <f t="shared" si="482"/>
        <v>685</v>
      </c>
      <c r="K1223" s="15">
        <f t="shared" si="483"/>
        <v>297181</v>
      </c>
      <c r="L1223" s="16">
        <f t="shared" si="475"/>
        <v>1.7201744652007336E-4</v>
      </c>
      <c r="M1223" s="17">
        <f t="shared" si="484"/>
        <v>2.127674361205548</v>
      </c>
      <c r="N1223" s="17">
        <f t="shared" si="485"/>
        <v>2.4717092542456953</v>
      </c>
      <c r="O1223" s="16">
        <f t="shared" si="486"/>
        <v>7.2325638794452196E-2</v>
      </c>
      <c r="P1223" s="16">
        <f t="shared" si="487"/>
        <v>2.829074575430468E-2</v>
      </c>
      <c r="Q1223" s="16">
        <f t="shared" si="498"/>
        <v>634</v>
      </c>
      <c r="R1223" s="16">
        <f t="shared" si="499"/>
        <v>737</v>
      </c>
      <c r="S1223" s="17">
        <f t="shared" si="488"/>
        <v>2.1284738775153929</v>
      </c>
      <c r="T1223" s="17">
        <f t="shared" si="489"/>
        <v>2.4742669522536982</v>
      </c>
      <c r="U1223" s="16">
        <f t="shared" si="490"/>
        <v>7.1526122484607324E-2</v>
      </c>
      <c r="V1223" s="16">
        <f t="shared" si="491"/>
        <v>2.5733047746301807E-2</v>
      </c>
      <c r="W1223" s="16">
        <f t="shared" si="476"/>
        <v>2.3061103670185125E-3</v>
      </c>
      <c r="X1223" s="16">
        <f t="shared" si="477"/>
        <v>1.723752082465761E-4</v>
      </c>
      <c r="Y1223" s="17">
        <f t="shared" si="492"/>
        <v>2.1337351587719366</v>
      </c>
      <c r="Z1223" s="17">
        <f t="shared" si="493"/>
        <v>2.4784855752650885</v>
      </c>
      <c r="AA1223" s="16">
        <f t="shared" si="494"/>
        <v>6.6264841228063531E-2</v>
      </c>
      <c r="AB1223" s="16">
        <f t="shared" si="495"/>
        <v>2.1514424734911497E-2</v>
      </c>
      <c r="AC1223" s="16">
        <f t="shared" si="478"/>
        <v>102.51097868589603</v>
      </c>
      <c r="AD1223" s="17">
        <f t="shared" si="479"/>
        <v>2.1357155090014253</v>
      </c>
      <c r="AE1223" s="17">
        <f t="shared" si="480"/>
        <v>2.4798623960573534</v>
      </c>
      <c r="AF1223" s="16">
        <f t="shared" si="496"/>
        <v>6.4284490998574917E-2</v>
      </c>
      <c r="AG1223" s="16">
        <f t="shared" si="497"/>
        <v>2.0137603942646631E-2</v>
      </c>
    </row>
    <row r="1224" spans="1:33" x14ac:dyDescent="0.25">
      <c r="A1224" s="11" t="s">
        <v>36</v>
      </c>
      <c r="B1224" s="12">
        <v>2423601</v>
      </c>
      <c r="C1224" s="11">
        <v>6.1</v>
      </c>
      <c r="D1224" s="27">
        <v>6</v>
      </c>
      <c r="E1224" s="27">
        <v>6.2</v>
      </c>
      <c r="F1224" s="11">
        <v>2007</v>
      </c>
      <c r="G1224" s="11" t="s">
        <v>7</v>
      </c>
      <c r="H1224" s="14" t="str">
        <f>VLOOKUP(A1224,'Data Key'!$A$1:$B$500,2,FALSE)</f>
        <v>New York</v>
      </c>
      <c r="I1224" s="14" t="str">
        <f t="shared" si="481"/>
        <v>NY-New York</v>
      </c>
      <c r="J1224" s="15">
        <f t="shared" si="482"/>
        <v>14784</v>
      </c>
      <c r="K1224" s="15">
        <f t="shared" si="483"/>
        <v>2408817</v>
      </c>
      <c r="L1224" s="16">
        <f t="shared" si="475"/>
        <v>9.8028935622245672E-5</v>
      </c>
      <c r="M1224" s="17">
        <f t="shared" si="484"/>
        <v>6.001985051828659</v>
      </c>
      <c r="N1224" s="17">
        <f t="shared" si="485"/>
        <v>6.1980429230731504</v>
      </c>
      <c r="O1224" s="16">
        <f t="shared" si="486"/>
        <v>1.9850518286590457E-3</v>
      </c>
      <c r="P1224" s="16">
        <f t="shared" si="487"/>
        <v>1.9570769268497656E-3</v>
      </c>
      <c r="Q1224" s="16">
        <f t="shared" si="498"/>
        <v>14547</v>
      </c>
      <c r="R1224" s="16">
        <f t="shared" si="499"/>
        <v>15022</v>
      </c>
      <c r="S1224" s="17">
        <f t="shared" si="488"/>
        <v>6.0022256138696095</v>
      </c>
      <c r="T1224" s="17">
        <f t="shared" si="489"/>
        <v>6.1982149702034288</v>
      </c>
      <c r="U1224" s="16">
        <f t="shared" si="490"/>
        <v>2.2256138696095107E-3</v>
      </c>
      <c r="V1224" s="16">
        <f t="shared" si="491"/>
        <v>1.785029796571358E-3</v>
      </c>
      <c r="W1224" s="16">
        <f t="shared" si="476"/>
        <v>6.1007968281291177E-3</v>
      </c>
      <c r="X1224" s="16">
        <f t="shared" si="477"/>
        <v>9.8038234905516438E-5</v>
      </c>
      <c r="Y1224" s="17">
        <f t="shared" si="492"/>
        <v>6.0027585932236009</v>
      </c>
      <c r="Z1224" s="17">
        <f t="shared" si="493"/>
        <v>6.1988350630346343</v>
      </c>
      <c r="AA1224" s="16">
        <f t="shared" si="494"/>
        <v>2.7585932236009469E-3</v>
      </c>
      <c r="AB1224" s="16">
        <f t="shared" si="495"/>
        <v>1.1649369653659036E-3</v>
      </c>
      <c r="AC1224" s="16">
        <f t="shared" si="478"/>
        <v>475.17359497104707</v>
      </c>
      <c r="AD1224" s="17">
        <f t="shared" si="479"/>
        <v>6.0029727961624149</v>
      </c>
      <c r="AE1224" s="17">
        <f t="shared" si="480"/>
        <v>6.1990334686130559</v>
      </c>
      <c r="AF1224" s="16">
        <f t="shared" si="496"/>
        <v>2.9727961624148591E-3</v>
      </c>
      <c r="AG1224" s="16">
        <f t="shared" si="497"/>
        <v>9.6653138694424712E-4</v>
      </c>
    </row>
    <row r="1225" spans="1:33" x14ac:dyDescent="0.25">
      <c r="A1225" s="11" t="s">
        <v>21</v>
      </c>
      <c r="B1225" s="12">
        <v>1351567</v>
      </c>
      <c r="C1225" s="11">
        <v>5.2</v>
      </c>
      <c r="D1225" s="27">
        <v>5.0999999999999996</v>
      </c>
      <c r="E1225" s="27">
        <v>5.3</v>
      </c>
      <c r="F1225" s="11">
        <v>2007</v>
      </c>
      <c r="G1225" s="11" t="s">
        <v>7</v>
      </c>
      <c r="H1225" s="14" t="str">
        <f>VLOOKUP(A1225,'Data Key'!$A$1:$B$500,2,FALSE)</f>
        <v>North Carolina</v>
      </c>
      <c r="I1225" s="14" t="str">
        <f t="shared" si="481"/>
        <v>NC-North Carolina</v>
      </c>
      <c r="J1225" s="15">
        <f t="shared" si="482"/>
        <v>7028</v>
      </c>
      <c r="K1225" s="15">
        <f t="shared" si="483"/>
        <v>1344539</v>
      </c>
      <c r="L1225" s="16">
        <f t="shared" si="475"/>
        <v>1.2125350469486766E-4</v>
      </c>
      <c r="M1225" s="17">
        <f t="shared" si="484"/>
        <v>5.0786366968267735</v>
      </c>
      <c r="N1225" s="17">
        <f t="shared" si="485"/>
        <v>5.3211437062165086</v>
      </c>
      <c r="O1225" s="16">
        <f t="shared" si="486"/>
        <v>2.13633031732261E-2</v>
      </c>
      <c r="P1225" s="16">
        <f t="shared" si="487"/>
        <v>2.114370621650874E-2</v>
      </c>
      <c r="Q1225" s="16">
        <f t="shared" si="498"/>
        <v>6865</v>
      </c>
      <c r="R1225" s="16">
        <f t="shared" si="499"/>
        <v>7192</v>
      </c>
      <c r="S1225" s="17">
        <f t="shared" si="488"/>
        <v>5.0792894469900496</v>
      </c>
      <c r="T1225" s="17">
        <f t="shared" si="489"/>
        <v>5.321230837982875</v>
      </c>
      <c r="U1225" s="16">
        <f t="shared" si="490"/>
        <v>2.0710553009950061E-2</v>
      </c>
      <c r="V1225" s="16">
        <f t="shared" si="491"/>
        <v>2.1230837982875173E-2</v>
      </c>
      <c r="W1225" s="16">
        <f t="shared" si="476"/>
        <v>5.201296531244036E-3</v>
      </c>
      <c r="X1225" s="16">
        <f t="shared" si="477"/>
        <v>1.2127779634512404E-4</v>
      </c>
      <c r="Y1225" s="17">
        <f t="shared" si="492"/>
        <v>5.0800187348989123</v>
      </c>
      <c r="Z1225" s="17">
        <f t="shared" si="493"/>
        <v>5.3225743275891597</v>
      </c>
      <c r="AA1225" s="16">
        <f t="shared" si="494"/>
        <v>1.9981265101087331E-2</v>
      </c>
      <c r="AB1225" s="16">
        <f t="shared" si="495"/>
        <v>2.2574327589159893E-2</v>
      </c>
      <c r="AC1225" s="16">
        <f t="shared" si="478"/>
        <v>327.77538397619821</v>
      </c>
      <c r="AD1225" s="17">
        <f t="shared" si="479"/>
        <v>5.0804092740050839</v>
      </c>
      <c r="AE1225" s="17">
        <f t="shared" si="480"/>
        <v>5.3229236683097243</v>
      </c>
      <c r="AF1225" s="16">
        <f t="shared" si="496"/>
        <v>1.9590725994915736E-2</v>
      </c>
      <c r="AG1225" s="16">
        <f t="shared" si="497"/>
        <v>2.2923668309724476E-2</v>
      </c>
    </row>
    <row r="1226" spans="1:33" x14ac:dyDescent="0.25">
      <c r="A1226" s="11" t="s">
        <v>57</v>
      </c>
      <c r="B1226" s="12">
        <v>87420</v>
      </c>
      <c r="C1226" s="11">
        <v>4.3</v>
      </c>
      <c r="D1226" s="27">
        <v>3.8</v>
      </c>
      <c r="E1226" s="27">
        <v>4.7</v>
      </c>
      <c r="F1226" s="11">
        <v>2007</v>
      </c>
      <c r="G1226" s="11" t="s">
        <v>7</v>
      </c>
      <c r="H1226" s="14" t="str">
        <f>VLOOKUP(A1226,'Data Key'!$A$1:$B$500,2,FALSE)</f>
        <v>North Dakota</v>
      </c>
      <c r="I1226" s="14" t="str">
        <f t="shared" si="481"/>
        <v>ND-North Dakota</v>
      </c>
      <c r="J1226" s="15">
        <f t="shared" si="482"/>
        <v>376</v>
      </c>
      <c r="K1226" s="15">
        <f t="shared" si="483"/>
        <v>87044</v>
      </c>
      <c r="L1226" s="16">
        <f t="shared" si="475"/>
        <v>4.3380567628303012E-4</v>
      </c>
      <c r="M1226" s="17">
        <f t="shared" si="484"/>
        <v>3.867269592534174</v>
      </c>
      <c r="N1226" s="17">
        <f t="shared" si="485"/>
        <v>4.7348809451002349</v>
      </c>
      <c r="O1226" s="16">
        <f t="shared" si="486"/>
        <v>6.7269592534174194E-2</v>
      </c>
      <c r="P1226" s="16">
        <f t="shared" si="487"/>
        <v>3.4880945100234761E-2</v>
      </c>
      <c r="Q1226" s="16">
        <f t="shared" si="498"/>
        <v>338</v>
      </c>
      <c r="R1226" s="16">
        <f t="shared" si="499"/>
        <v>414</v>
      </c>
      <c r="S1226" s="17">
        <f t="shared" si="488"/>
        <v>3.8663921299473802</v>
      </c>
      <c r="T1226" s="17">
        <f t="shared" si="489"/>
        <v>4.7357584076870278</v>
      </c>
      <c r="U1226" s="16">
        <f t="shared" si="490"/>
        <v>6.6392129947380418E-2</v>
      </c>
      <c r="V1226" s="16">
        <f t="shared" si="491"/>
        <v>3.5758407687027649E-2</v>
      </c>
      <c r="W1226" s="16">
        <f t="shared" si="476"/>
        <v>4.322856592710575E-3</v>
      </c>
      <c r="X1226" s="16">
        <f t="shared" si="477"/>
        <v>4.3543347525942929E-4</v>
      </c>
      <c r="Y1226" s="17">
        <f t="shared" si="492"/>
        <v>3.8874231174511458</v>
      </c>
      <c r="Z1226" s="17">
        <f t="shared" si="493"/>
        <v>4.7582900679700044</v>
      </c>
      <c r="AA1226" s="16">
        <f t="shared" si="494"/>
        <v>8.7423117451145949E-2</v>
      </c>
      <c r="AB1226" s="16">
        <f t="shared" si="495"/>
        <v>5.8290067970004245E-2</v>
      </c>
      <c r="AC1226" s="16">
        <f t="shared" si="478"/>
        <v>75.893638108317745</v>
      </c>
      <c r="AD1226" s="17">
        <f t="shared" si="479"/>
        <v>3.8945201294610445</v>
      </c>
      <c r="AE1226" s="17">
        <f t="shared" si="480"/>
        <v>4.7626315832921593</v>
      </c>
      <c r="AF1226" s="16">
        <f t="shared" si="496"/>
        <v>9.4520129461044711E-2</v>
      </c>
      <c r="AG1226" s="16">
        <f t="shared" si="497"/>
        <v>6.2631583292159121E-2</v>
      </c>
    </row>
    <row r="1227" spans="1:33" x14ac:dyDescent="0.25">
      <c r="A1227" s="11" t="s">
        <v>52</v>
      </c>
      <c r="B1227" s="12">
        <v>1663480</v>
      </c>
      <c r="C1227" s="11">
        <v>5.6</v>
      </c>
      <c r="D1227" s="27">
        <v>5.5</v>
      </c>
      <c r="E1227" s="27">
        <v>5.7</v>
      </c>
      <c r="F1227" s="11">
        <v>2007</v>
      </c>
      <c r="G1227" s="11" t="s">
        <v>7</v>
      </c>
      <c r="H1227" s="14" t="str">
        <f>VLOOKUP(A1227,'Data Key'!$A$1:$B$500,2,FALSE)</f>
        <v>Ohio</v>
      </c>
      <c r="I1227" s="14" t="str">
        <f t="shared" si="481"/>
        <v>OH-Ohio</v>
      </c>
      <c r="J1227" s="15">
        <f t="shared" si="482"/>
        <v>9315</v>
      </c>
      <c r="K1227" s="15">
        <f t="shared" si="483"/>
        <v>1654165</v>
      </c>
      <c r="L1227" s="16">
        <f t="shared" si="475"/>
        <v>1.1339725945177706E-4</v>
      </c>
      <c r="M1227" s="17">
        <f t="shared" si="484"/>
        <v>5.4863093796421705</v>
      </c>
      <c r="N1227" s="17">
        <f t="shared" si="485"/>
        <v>5.7131038985457243</v>
      </c>
      <c r="O1227" s="16">
        <f t="shared" si="486"/>
        <v>1.369062035782953E-2</v>
      </c>
      <c r="P1227" s="16">
        <f t="shared" si="487"/>
        <v>1.3103898545724135E-2</v>
      </c>
      <c r="Q1227" s="16">
        <f t="shared" si="498"/>
        <v>9127</v>
      </c>
      <c r="R1227" s="16">
        <f t="shared" si="499"/>
        <v>9505</v>
      </c>
      <c r="S1227" s="17">
        <f t="shared" si="488"/>
        <v>5.486690552336067</v>
      </c>
      <c r="T1227" s="17">
        <f t="shared" si="489"/>
        <v>5.7139250246471249</v>
      </c>
      <c r="U1227" s="16">
        <f t="shared" si="490"/>
        <v>1.3309447663933049E-2</v>
      </c>
      <c r="V1227" s="16">
        <f t="shared" si="491"/>
        <v>1.3925024647124751E-2</v>
      </c>
      <c r="W1227" s="16">
        <f t="shared" si="476"/>
        <v>5.6008483504352601E-3</v>
      </c>
      <c r="X1227" s="16">
        <f t="shared" si="477"/>
        <v>1.1341436973129093E-4</v>
      </c>
      <c r="Y1227" s="17">
        <f t="shared" si="492"/>
        <v>5.4874339807039689</v>
      </c>
      <c r="Z1227" s="17">
        <f t="shared" si="493"/>
        <v>5.714262720166551</v>
      </c>
      <c r="AA1227" s="16">
        <f t="shared" si="494"/>
        <v>1.2566019296031072E-2</v>
      </c>
      <c r="AB1227" s="16">
        <f t="shared" si="495"/>
        <v>1.4262720166550835E-2</v>
      </c>
      <c r="AC1227" s="16">
        <f t="shared" si="478"/>
        <v>377.27763536554545</v>
      </c>
      <c r="AD1227" s="17">
        <f t="shared" si="479"/>
        <v>5.4877490746900985</v>
      </c>
      <c r="AE1227" s="17">
        <f t="shared" si="480"/>
        <v>5.7145487741898453</v>
      </c>
      <c r="AF1227" s="16">
        <f t="shared" si="496"/>
        <v>1.2250925309901461E-2</v>
      </c>
      <c r="AG1227" s="16">
        <f t="shared" si="497"/>
        <v>1.4548774189845126E-2</v>
      </c>
    </row>
    <row r="1228" spans="1:33" x14ac:dyDescent="0.25">
      <c r="A1228" s="11" t="s">
        <v>37</v>
      </c>
      <c r="B1228" s="12">
        <v>553905</v>
      </c>
      <c r="C1228" s="11">
        <v>3.3</v>
      </c>
      <c r="D1228" s="27">
        <v>3.1</v>
      </c>
      <c r="E1228" s="27">
        <v>3.4</v>
      </c>
      <c r="F1228" s="11">
        <v>2007</v>
      </c>
      <c r="G1228" s="11" t="s">
        <v>7</v>
      </c>
      <c r="H1228" s="14" t="str">
        <f>VLOOKUP(A1228,'Data Key'!$A$1:$B$500,2,FALSE)</f>
        <v>Oklahoma</v>
      </c>
      <c r="I1228" s="14" t="str">
        <f t="shared" si="481"/>
        <v>OK-Oklahoma</v>
      </c>
      <c r="J1228" s="15">
        <f t="shared" si="482"/>
        <v>1828</v>
      </c>
      <c r="K1228" s="15">
        <f t="shared" si="483"/>
        <v>552077</v>
      </c>
      <c r="L1228" s="16">
        <f t="shared" si="475"/>
        <v>1.5103690782514617E-4</v>
      </c>
      <c r="M1228" s="17">
        <f t="shared" si="484"/>
        <v>3.1491680009588516</v>
      </c>
      <c r="N1228" s="17">
        <f t="shared" si="485"/>
        <v>3.4512418166091434</v>
      </c>
      <c r="O1228" s="16">
        <f t="shared" si="486"/>
        <v>4.9168000958851543E-2</v>
      </c>
      <c r="P1228" s="16">
        <f t="shared" si="487"/>
        <v>5.1241816609143509E-2</v>
      </c>
      <c r="Q1228" s="16">
        <f t="shared" si="498"/>
        <v>1745</v>
      </c>
      <c r="R1228" s="16">
        <f t="shared" si="499"/>
        <v>1912</v>
      </c>
      <c r="S1228" s="17">
        <f t="shared" si="488"/>
        <v>3.1503597187243302</v>
      </c>
      <c r="T1228" s="17">
        <f t="shared" si="489"/>
        <v>3.451855462579323</v>
      </c>
      <c r="U1228" s="16">
        <f t="shared" si="490"/>
        <v>5.0359718724330094E-2</v>
      </c>
      <c r="V1228" s="16">
        <f t="shared" si="491"/>
        <v>5.1855462579323053E-2</v>
      </c>
      <c r="W1228" s="16">
        <f t="shared" si="476"/>
        <v>3.3036496124360729E-3</v>
      </c>
      <c r="X1228" s="16">
        <f t="shared" si="477"/>
        <v>1.5115418294527275E-4</v>
      </c>
      <c r="Y1228" s="17">
        <f t="shared" si="492"/>
        <v>3.1524954294907999</v>
      </c>
      <c r="Z1228" s="17">
        <f t="shared" si="493"/>
        <v>3.4548037953813457</v>
      </c>
      <c r="AA1228" s="16">
        <f t="shared" si="494"/>
        <v>5.2495429490799772E-2</v>
      </c>
      <c r="AB1228" s="16">
        <f t="shared" si="495"/>
        <v>5.4803795381345832E-2</v>
      </c>
      <c r="AC1228" s="16">
        <f t="shared" si="478"/>
        <v>167.34148579543606</v>
      </c>
      <c r="AD1228" s="17">
        <f t="shared" si="479"/>
        <v>3.1534972106822523</v>
      </c>
      <c r="AE1228" s="17">
        <f t="shared" si="480"/>
        <v>3.455607365405025</v>
      </c>
      <c r="AF1228" s="16">
        <f t="shared" si="496"/>
        <v>5.3497210682252216E-2</v>
      </c>
      <c r="AG1228" s="16">
        <f t="shared" si="497"/>
        <v>5.5607365405025089E-2</v>
      </c>
    </row>
    <row r="1229" spans="1:33" x14ac:dyDescent="0.25">
      <c r="A1229" s="11" t="s">
        <v>30</v>
      </c>
      <c r="B1229" s="12">
        <v>523572</v>
      </c>
      <c r="C1229" s="11">
        <v>10.8</v>
      </c>
      <c r="D1229" s="27">
        <v>10.5</v>
      </c>
      <c r="E1229" s="27">
        <v>11</v>
      </c>
      <c r="F1229" s="11">
        <v>2007</v>
      </c>
      <c r="G1229" s="11" t="s">
        <v>7</v>
      </c>
      <c r="H1229" s="14" t="str">
        <f>VLOOKUP(A1229,'Data Key'!$A$1:$B$500,2,FALSE)</f>
        <v>Oregon</v>
      </c>
      <c r="I1229" s="14" t="str">
        <f t="shared" si="481"/>
        <v>OR-Oregon</v>
      </c>
      <c r="J1229" s="15">
        <f t="shared" si="482"/>
        <v>5655</v>
      </c>
      <c r="K1229" s="15">
        <f t="shared" si="483"/>
        <v>517917</v>
      </c>
      <c r="L1229" s="16">
        <f t="shared" si="475"/>
        <v>2.7998183749373029E-4</v>
      </c>
      <c r="M1229" s="17">
        <f t="shared" si="484"/>
        <v>10.520824928337904</v>
      </c>
      <c r="N1229" s="17">
        <f t="shared" si="485"/>
        <v>11.080788603325365</v>
      </c>
      <c r="O1229" s="16">
        <f t="shared" si="486"/>
        <v>2.0824928337903614E-2</v>
      </c>
      <c r="P1229" s="16">
        <f t="shared" si="487"/>
        <v>8.0788603325364861E-2</v>
      </c>
      <c r="Q1229" s="16">
        <f t="shared" si="498"/>
        <v>5508</v>
      </c>
      <c r="R1229" s="16">
        <f t="shared" si="499"/>
        <v>5802</v>
      </c>
      <c r="S1229" s="17">
        <f t="shared" si="488"/>
        <v>10.520043088629643</v>
      </c>
      <c r="T1229" s="17">
        <f t="shared" si="489"/>
        <v>11.081570443033623</v>
      </c>
      <c r="U1229" s="16">
        <f t="shared" si="490"/>
        <v>2.0043088629643435E-2</v>
      </c>
      <c r="V1229" s="16">
        <f t="shared" si="491"/>
        <v>8.1570443033623263E-2</v>
      </c>
      <c r="W1229" s="16">
        <f t="shared" si="476"/>
        <v>1.0804396004308889E-2</v>
      </c>
      <c r="X1229" s="16">
        <f t="shared" si="477"/>
        <v>2.8004982020657398E-4</v>
      </c>
      <c r="Y1229" s="17">
        <f t="shared" si="492"/>
        <v>10.524346184102315</v>
      </c>
      <c r="Z1229" s="17">
        <f t="shared" si="493"/>
        <v>11.084445824515463</v>
      </c>
      <c r="AA1229" s="16">
        <f t="shared" si="494"/>
        <v>2.4346184102315149E-2</v>
      </c>
      <c r="AB1229" s="16">
        <f t="shared" si="495"/>
        <v>8.4445824515462675E-2</v>
      </c>
      <c r="AC1229" s="16">
        <f t="shared" si="478"/>
        <v>293.19364802362878</v>
      </c>
      <c r="AD1229" s="17">
        <f t="shared" si="479"/>
        <v>10.525359401694168</v>
      </c>
      <c r="AE1229" s="17">
        <f t="shared" si="480"/>
        <v>11.08534254989809</v>
      </c>
      <c r="AF1229" s="16">
        <f t="shared" si="496"/>
        <v>2.5359401694167616E-2</v>
      </c>
      <c r="AG1229" s="16">
        <f t="shared" si="497"/>
        <v>8.5342549898090425E-2</v>
      </c>
    </row>
    <row r="1230" spans="1:33" x14ac:dyDescent="0.25">
      <c r="A1230" s="11" t="s">
        <v>22</v>
      </c>
      <c r="B1230" s="12">
        <v>1664918</v>
      </c>
      <c r="C1230" s="11">
        <v>6.7</v>
      </c>
      <c r="D1230" s="27">
        <v>6.6</v>
      </c>
      <c r="E1230" s="27">
        <v>6.9</v>
      </c>
      <c r="F1230" s="11">
        <v>2007</v>
      </c>
      <c r="G1230" s="11" t="s">
        <v>7</v>
      </c>
      <c r="H1230" s="14" t="str">
        <f>VLOOKUP(A1230,'Data Key'!$A$1:$B$500,2,FALSE)</f>
        <v>Pennsylvania</v>
      </c>
      <c r="I1230" s="14" t="str">
        <f t="shared" si="481"/>
        <v>PA-Pennsylvania</v>
      </c>
      <c r="J1230" s="15">
        <f t="shared" si="482"/>
        <v>11155</v>
      </c>
      <c r="K1230" s="15">
        <f t="shared" si="483"/>
        <v>1653763</v>
      </c>
      <c r="L1230" s="16">
        <f t="shared" si="475"/>
        <v>1.2391681460016592E-4</v>
      </c>
      <c r="M1230" s="17">
        <f t="shared" si="484"/>
        <v>6.5761128565307851</v>
      </c>
      <c r="N1230" s="17">
        <f t="shared" si="485"/>
        <v>6.823946485731117</v>
      </c>
      <c r="O1230" s="16">
        <f t="shared" si="486"/>
        <v>2.38871434692145E-2</v>
      </c>
      <c r="P1230" s="16">
        <f t="shared" si="487"/>
        <v>7.6053514268883404E-2</v>
      </c>
      <c r="Q1230" s="16">
        <f t="shared" si="498"/>
        <v>10949</v>
      </c>
      <c r="R1230" s="16">
        <f t="shared" si="499"/>
        <v>11362</v>
      </c>
      <c r="S1230" s="17">
        <f t="shared" si="488"/>
        <v>6.5762998538066135</v>
      </c>
      <c r="T1230" s="17">
        <f t="shared" si="489"/>
        <v>6.8243601186364735</v>
      </c>
      <c r="U1230" s="16">
        <f t="shared" si="490"/>
        <v>2.3700146193386118E-2</v>
      </c>
      <c r="V1230" s="16">
        <f t="shared" si="491"/>
        <v>7.563988136352684E-2</v>
      </c>
      <c r="W1230" s="16">
        <f t="shared" si="476"/>
        <v>6.701167857606184E-3</v>
      </c>
      <c r="X1230" s="16">
        <f t="shared" si="477"/>
        <v>1.2393235214310403E-4</v>
      </c>
      <c r="Y1230" s="17">
        <f t="shared" si="492"/>
        <v>6.5772355054630802</v>
      </c>
      <c r="Z1230" s="17">
        <f t="shared" si="493"/>
        <v>6.8251002097492881</v>
      </c>
      <c r="AA1230" s="16">
        <f t="shared" si="494"/>
        <v>2.2764494536919422E-2</v>
      </c>
      <c r="AB1230" s="16">
        <f t="shared" si="495"/>
        <v>7.489979025071225E-2</v>
      </c>
      <c r="AC1230" s="16">
        <f t="shared" si="478"/>
        <v>412.63136678003292</v>
      </c>
      <c r="AD1230" s="17">
        <f t="shared" si="479"/>
        <v>6.5775490316259324</v>
      </c>
      <c r="AE1230" s="17">
        <f t="shared" si="480"/>
        <v>6.8253873123817907</v>
      </c>
      <c r="AF1230" s="16">
        <f t="shared" si="496"/>
        <v>2.2450968374067237E-2</v>
      </c>
      <c r="AG1230" s="16">
        <f t="shared" si="497"/>
        <v>7.4612687618209605E-2</v>
      </c>
    </row>
    <row r="1231" spans="1:33" x14ac:dyDescent="0.25">
      <c r="A1231" s="11" t="s">
        <v>38</v>
      </c>
      <c r="B1231" s="12">
        <v>136019</v>
      </c>
      <c r="C1231" s="11">
        <v>8.1999999999999993</v>
      </c>
      <c r="D1231" s="27">
        <v>7.7</v>
      </c>
      <c r="E1231" s="27">
        <v>8.6999999999999993</v>
      </c>
      <c r="F1231" s="11">
        <v>2007</v>
      </c>
      <c r="G1231" s="11" t="s">
        <v>7</v>
      </c>
      <c r="H1231" s="14" t="str">
        <f>VLOOKUP(A1231,'Data Key'!$A$1:$B$500,2,FALSE)</f>
        <v>Rhode Island</v>
      </c>
      <c r="I1231" s="14" t="str">
        <f t="shared" si="481"/>
        <v>RI-Rhode Island</v>
      </c>
      <c r="J1231" s="15">
        <f t="shared" si="482"/>
        <v>1115</v>
      </c>
      <c r="K1231" s="15">
        <f t="shared" si="483"/>
        <v>134904</v>
      </c>
      <c r="L1231" s="16">
        <f t="shared" si="475"/>
        <v>4.7917987707033356E-4</v>
      </c>
      <c r="M1231" s="17">
        <f t="shared" si="484"/>
        <v>7.7182043119032659</v>
      </c>
      <c r="N1231" s="17">
        <f t="shared" si="485"/>
        <v>8.676564066043932</v>
      </c>
      <c r="O1231" s="16">
        <f t="shared" si="486"/>
        <v>1.8204311903265769E-2</v>
      </c>
      <c r="P1231" s="16">
        <f t="shared" si="487"/>
        <v>2.3435933956067245E-2</v>
      </c>
      <c r="Q1231" s="16">
        <f t="shared" si="498"/>
        <v>1051</v>
      </c>
      <c r="R1231" s="16">
        <f t="shared" si="499"/>
        <v>1181</v>
      </c>
      <c r="S1231" s="17">
        <f t="shared" si="488"/>
        <v>7.7268616884405859</v>
      </c>
      <c r="T1231" s="17">
        <f t="shared" si="489"/>
        <v>8.6826105176482695</v>
      </c>
      <c r="U1231" s="16">
        <f t="shared" si="490"/>
        <v>2.6861688440585674E-2</v>
      </c>
      <c r="V1231" s="16">
        <f t="shared" si="491"/>
        <v>1.7389482351729768E-2</v>
      </c>
      <c r="W1231" s="16">
        <f t="shared" si="476"/>
        <v>8.2112733231534622E-3</v>
      </c>
      <c r="X1231" s="16">
        <f t="shared" si="477"/>
        <v>4.7977659156705837E-4</v>
      </c>
      <c r="Y1231" s="17">
        <f t="shared" si="492"/>
        <v>7.7314967315864038</v>
      </c>
      <c r="Z1231" s="17">
        <f t="shared" si="493"/>
        <v>8.6910499147205211</v>
      </c>
      <c r="AA1231" s="16">
        <f t="shared" si="494"/>
        <v>3.1496731586403648E-2</v>
      </c>
      <c r="AB1231" s="16">
        <f t="shared" si="495"/>
        <v>8.9500852794781594E-3</v>
      </c>
      <c r="AC1231" s="16">
        <f t="shared" si="478"/>
        <v>130.38274864564522</v>
      </c>
      <c r="AD1231" s="17">
        <f t="shared" si="479"/>
        <v>7.7356813297131026</v>
      </c>
      <c r="AE1231" s="17">
        <f t="shared" si="480"/>
        <v>8.694217023037206</v>
      </c>
      <c r="AF1231" s="16">
        <f t="shared" si="496"/>
        <v>3.568132971310245E-2</v>
      </c>
      <c r="AG1231" s="16">
        <f t="shared" si="497"/>
        <v>5.7829769627932848E-3</v>
      </c>
    </row>
    <row r="1232" spans="1:33" x14ac:dyDescent="0.25">
      <c r="A1232" s="11" t="s">
        <v>15</v>
      </c>
      <c r="B1232" s="12">
        <v>637191</v>
      </c>
      <c r="C1232" s="11">
        <v>3.4</v>
      </c>
      <c r="D1232" s="27">
        <v>3.3</v>
      </c>
      <c r="E1232" s="27">
        <v>3.5</v>
      </c>
      <c r="F1232" s="11">
        <v>2007</v>
      </c>
      <c r="G1232" s="11" t="s">
        <v>7</v>
      </c>
      <c r="H1232" s="14" t="str">
        <f>VLOOKUP(A1232,'Data Key'!$A$1:$B$500,2,FALSE)</f>
        <v>South Carolina</v>
      </c>
      <c r="I1232" s="14" t="str">
        <f t="shared" si="481"/>
        <v>SC-South Carolina</v>
      </c>
      <c r="J1232" s="15">
        <f t="shared" si="482"/>
        <v>2166</v>
      </c>
      <c r="K1232" s="15">
        <f t="shared" si="483"/>
        <v>635025</v>
      </c>
      <c r="L1232" s="16">
        <f t="shared" si="475"/>
        <v>1.4291186252137045E-4</v>
      </c>
      <c r="M1232" s="17">
        <f t="shared" si="484"/>
        <v>3.2563828544473248</v>
      </c>
      <c r="N1232" s="17">
        <f t="shared" si="485"/>
        <v>3.5422065794900663</v>
      </c>
      <c r="O1232" s="16">
        <f t="shared" si="486"/>
        <v>4.3617145552675041E-2</v>
      </c>
      <c r="P1232" s="16">
        <f t="shared" si="487"/>
        <v>4.2206579490066343E-2</v>
      </c>
      <c r="Q1232" s="16">
        <f t="shared" si="498"/>
        <v>2076</v>
      </c>
      <c r="R1232" s="16">
        <f t="shared" si="499"/>
        <v>2258</v>
      </c>
      <c r="S1232" s="17">
        <f t="shared" si="488"/>
        <v>3.258049784130661</v>
      </c>
      <c r="T1232" s="17">
        <f t="shared" si="489"/>
        <v>3.5436784260920193</v>
      </c>
      <c r="U1232" s="16">
        <f t="shared" si="490"/>
        <v>4.1950215869338781E-2</v>
      </c>
      <c r="V1232" s="16">
        <f t="shared" si="491"/>
        <v>4.3678426092019329E-2</v>
      </c>
      <c r="W1232" s="16">
        <f t="shared" si="476"/>
        <v>3.4022885754175568E-3</v>
      </c>
      <c r="X1232" s="16">
        <f t="shared" si="477"/>
        <v>1.4300547794897508E-4</v>
      </c>
      <c r="Y1232" s="17">
        <f t="shared" si="492"/>
        <v>3.2592830974685816</v>
      </c>
      <c r="Z1232" s="17">
        <f t="shared" si="493"/>
        <v>3.5452940533665318</v>
      </c>
      <c r="AA1232" s="16">
        <f t="shared" si="494"/>
        <v>4.0716902531418242E-2</v>
      </c>
      <c r="AB1232" s="16">
        <f t="shared" si="495"/>
        <v>4.5294053366531806E-2</v>
      </c>
      <c r="AC1232" s="16">
        <f t="shared" si="478"/>
        <v>182.14386801057148</v>
      </c>
      <c r="AD1232" s="17">
        <f t="shared" si="479"/>
        <v>3.260146913068366</v>
      </c>
      <c r="AE1232" s="17">
        <f t="shared" si="480"/>
        <v>3.5459996164480159</v>
      </c>
      <c r="AF1232" s="16">
        <f t="shared" si="496"/>
        <v>3.9853086931633808E-2</v>
      </c>
      <c r="AG1232" s="16">
        <f t="shared" si="497"/>
        <v>4.5999616448015868E-2</v>
      </c>
    </row>
    <row r="1233" spans="1:33" x14ac:dyDescent="0.25">
      <c r="A1233" s="11" t="s">
        <v>53</v>
      </c>
      <c r="B1233" s="12">
        <v>110583</v>
      </c>
      <c r="C1233" s="11">
        <v>4.2</v>
      </c>
      <c r="D1233" s="27">
        <v>3.9</v>
      </c>
      <c r="E1233" s="27">
        <v>4.5999999999999996</v>
      </c>
      <c r="F1233" s="11">
        <v>2007</v>
      </c>
      <c r="G1233" s="11" t="s">
        <v>7</v>
      </c>
      <c r="H1233" s="14" t="str">
        <f>VLOOKUP(A1233,'Data Key'!$A$1:$B$500,2,FALSE)</f>
        <v>South Dakota</v>
      </c>
      <c r="I1233" s="14" t="str">
        <f t="shared" si="481"/>
        <v>SD-South Dakota</v>
      </c>
      <c r="J1233" s="15">
        <f t="shared" si="482"/>
        <v>464</v>
      </c>
      <c r="K1233" s="15">
        <f t="shared" si="483"/>
        <v>110119</v>
      </c>
      <c r="L1233" s="16">
        <f t="shared" si="475"/>
        <v>3.8098305429327392E-4</v>
      </c>
      <c r="M1233" s="17">
        <f t="shared" si="484"/>
        <v>3.8149602642999998</v>
      </c>
      <c r="N1233" s="17">
        <f t="shared" si="485"/>
        <v>4.5769263728865477</v>
      </c>
      <c r="O1233" s="16">
        <f t="shared" si="486"/>
        <v>8.5039735700000119E-2</v>
      </c>
      <c r="P1233" s="16">
        <f t="shared" si="487"/>
        <v>2.3073627113451955E-2</v>
      </c>
      <c r="Q1233" s="16">
        <f t="shared" si="498"/>
        <v>423</v>
      </c>
      <c r="R1233" s="16">
        <f t="shared" si="499"/>
        <v>507</v>
      </c>
      <c r="S1233" s="17">
        <f t="shared" si="488"/>
        <v>3.8251810857003337</v>
      </c>
      <c r="T1233" s="17">
        <f t="shared" si="489"/>
        <v>4.5847915140663575</v>
      </c>
      <c r="U1233" s="16">
        <f t="shared" si="490"/>
        <v>7.481891429966625E-2</v>
      </c>
      <c r="V1233" s="16">
        <f t="shared" si="491"/>
        <v>1.5208485933642102E-2</v>
      </c>
      <c r="W1233" s="16">
        <f t="shared" si="476"/>
        <v>4.2131660807388401E-3</v>
      </c>
      <c r="X1233" s="16">
        <f t="shared" si="477"/>
        <v>3.8214249350380241E-4</v>
      </c>
      <c r="Y1233" s="17">
        <f t="shared" si="492"/>
        <v>3.8310235872350376</v>
      </c>
      <c r="Z1233" s="17">
        <f t="shared" si="493"/>
        <v>4.5953085742426421</v>
      </c>
      <c r="AA1233" s="16">
        <f t="shared" si="494"/>
        <v>6.8976412764962358E-2</v>
      </c>
      <c r="AB1233" s="16">
        <f t="shared" si="495"/>
        <v>4.6914257573575924E-3</v>
      </c>
      <c r="AC1233" s="16">
        <f t="shared" si="478"/>
        <v>84.302846228279719</v>
      </c>
      <c r="AD1233" s="17">
        <f t="shared" si="479"/>
        <v>3.8365261246220936</v>
      </c>
      <c r="AE1233" s="17">
        <f t="shared" si="480"/>
        <v>4.5988487040193142</v>
      </c>
      <c r="AF1233" s="16">
        <f t="shared" si="496"/>
        <v>6.3473875377906275E-2</v>
      </c>
      <c r="AG1233" s="16">
        <f t="shared" si="497"/>
        <v>1.1512959806854184E-3</v>
      </c>
    </row>
    <row r="1234" spans="1:33" x14ac:dyDescent="0.25">
      <c r="A1234" s="11" t="s">
        <v>27</v>
      </c>
      <c r="B1234" s="12">
        <v>861550</v>
      </c>
      <c r="C1234" s="11">
        <v>3.8</v>
      </c>
      <c r="D1234" s="27">
        <v>3.7</v>
      </c>
      <c r="E1234" s="27">
        <v>3.9</v>
      </c>
      <c r="F1234" s="11">
        <v>2007</v>
      </c>
      <c r="G1234" s="11" t="s">
        <v>7</v>
      </c>
      <c r="H1234" s="14" t="str">
        <f>VLOOKUP(A1234,'Data Key'!$A$1:$B$500,2,FALSE)</f>
        <v>Tennessee</v>
      </c>
      <c r="I1234" s="14" t="str">
        <f t="shared" si="481"/>
        <v>TN-Tennessee</v>
      </c>
      <c r="J1234" s="15">
        <f t="shared" si="482"/>
        <v>3274</v>
      </c>
      <c r="K1234" s="15">
        <f t="shared" si="483"/>
        <v>858276</v>
      </c>
      <c r="L1234" s="16">
        <f t="shared" si="475"/>
        <v>1.2992124769670101E-4</v>
      </c>
      <c r="M1234" s="17">
        <f t="shared" si="484"/>
        <v>3.6702064291647694</v>
      </c>
      <c r="N1234" s="17">
        <f t="shared" si="485"/>
        <v>3.9300489245581716</v>
      </c>
      <c r="O1234" s="16">
        <f t="shared" si="486"/>
        <v>2.979357083523082E-2</v>
      </c>
      <c r="P1234" s="16">
        <f t="shared" si="487"/>
        <v>3.0048924558171652E-2</v>
      </c>
      <c r="Q1234" s="16">
        <f t="shared" si="498"/>
        <v>3162</v>
      </c>
      <c r="R1234" s="16">
        <f t="shared" si="499"/>
        <v>3386</v>
      </c>
      <c r="S1234" s="17">
        <f t="shared" si="488"/>
        <v>3.6701294179095814</v>
      </c>
      <c r="T1234" s="17">
        <f t="shared" si="489"/>
        <v>3.9301259358133596</v>
      </c>
      <c r="U1234" s="16">
        <f t="shared" si="490"/>
        <v>2.9870582090418818E-2</v>
      </c>
      <c r="V1234" s="16">
        <f t="shared" si="491"/>
        <v>3.012593581335965E-2</v>
      </c>
      <c r="W1234" s="16">
        <f t="shared" si="476"/>
        <v>3.8023401112847626E-3</v>
      </c>
      <c r="X1234" s="16">
        <f t="shared" si="477"/>
        <v>1.2997745910005819E-4</v>
      </c>
      <c r="Y1234" s="17">
        <f t="shared" si="492"/>
        <v>3.6723626521847046</v>
      </c>
      <c r="Z1234" s="17">
        <f t="shared" si="493"/>
        <v>3.9323175703848205</v>
      </c>
      <c r="AA1234" s="16">
        <f t="shared" si="494"/>
        <v>2.7637347815295588E-2</v>
      </c>
      <c r="AB1234" s="16">
        <f t="shared" si="495"/>
        <v>3.2317570384820637E-2</v>
      </c>
      <c r="AC1234" s="16">
        <f t="shared" si="478"/>
        <v>223.88323103497962</v>
      </c>
      <c r="AD1234" s="17">
        <f t="shared" si="479"/>
        <v>3.672990545239311</v>
      </c>
      <c r="AE1234" s="17">
        <f t="shared" si="480"/>
        <v>3.9328503708955824</v>
      </c>
      <c r="AF1234" s="16">
        <f t="shared" si="496"/>
        <v>2.7009454760689167E-2</v>
      </c>
      <c r="AG1234" s="16">
        <f t="shared" si="497"/>
        <v>3.2850370895582515E-2</v>
      </c>
    </row>
    <row r="1235" spans="1:33" x14ac:dyDescent="0.25">
      <c r="A1235" s="11" t="s">
        <v>61</v>
      </c>
      <c r="B1235" s="12">
        <v>4100375</v>
      </c>
      <c r="C1235" s="11">
        <v>4.5</v>
      </c>
      <c r="D1235" s="27">
        <v>4.4000000000000004</v>
      </c>
      <c r="E1235" s="27">
        <v>4.5</v>
      </c>
      <c r="F1235" s="11">
        <v>2007</v>
      </c>
      <c r="G1235" s="11" t="s">
        <v>7</v>
      </c>
      <c r="H1235" s="14" t="str">
        <f>VLOOKUP(A1235,'Data Key'!$A$1:$B$500,2,FALSE)</f>
        <v>Texas</v>
      </c>
      <c r="I1235" s="14" t="str">
        <f t="shared" si="481"/>
        <v>TX-Texas</v>
      </c>
      <c r="J1235" s="15">
        <f t="shared" si="482"/>
        <v>18452</v>
      </c>
      <c r="K1235" s="15">
        <f t="shared" si="483"/>
        <v>4081923</v>
      </c>
      <c r="L1235" s="16">
        <f t="shared" si="475"/>
        <v>6.4783864726493921E-5</v>
      </c>
      <c r="M1235" s="17">
        <f t="shared" si="484"/>
        <v>4.4352923478150421</v>
      </c>
      <c r="N1235" s="17">
        <f t="shared" si="485"/>
        <v>4.5648600772680297</v>
      </c>
      <c r="O1235" s="16">
        <f t="shared" si="486"/>
        <v>3.5292347815041758E-2</v>
      </c>
      <c r="P1235" s="16">
        <f t="shared" si="487"/>
        <v>6.486007726802967E-2</v>
      </c>
      <c r="Q1235" s="16">
        <f t="shared" si="498"/>
        <v>18187</v>
      </c>
      <c r="R1235" s="16">
        <f t="shared" si="499"/>
        <v>18718</v>
      </c>
      <c r="S1235" s="17">
        <f t="shared" si="488"/>
        <v>4.4354479773191473</v>
      </c>
      <c r="T1235" s="17">
        <f t="shared" si="489"/>
        <v>4.5649483278968388</v>
      </c>
      <c r="U1235" s="16">
        <f t="shared" si="490"/>
        <v>3.544797731914695E-2</v>
      </c>
      <c r="V1235" s="16">
        <f t="shared" si="491"/>
        <v>6.4948327896838798E-2</v>
      </c>
      <c r="W1235" s="16">
        <f t="shared" si="476"/>
        <v>4.5005404239294305E-3</v>
      </c>
      <c r="X1235" s="16">
        <f t="shared" si="477"/>
        <v>6.4788823673545904E-5</v>
      </c>
      <c r="Y1235" s="17">
        <f t="shared" si="492"/>
        <v>4.4357516002558848</v>
      </c>
      <c r="Z1235" s="17">
        <f t="shared" si="493"/>
        <v>4.5653292476029765</v>
      </c>
      <c r="AA1235" s="16">
        <f t="shared" si="494"/>
        <v>3.5751600255884419E-2</v>
      </c>
      <c r="AB1235" s="16">
        <f t="shared" si="495"/>
        <v>6.5329247602976537E-2</v>
      </c>
      <c r="AC1235" s="16">
        <f t="shared" si="478"/>
        <v>531.28300113693899</v>
      </c>
      <c r="AD1235" s="17">
        <f t="shared" si="479"/>
        <v>4.4358777401091869</v>
      </c>
      <c r="AE1235" s="17">
        <f t="shared" si="480"/>
        <v>4.5654469876541084</v>
      </c>
      <c r="AF1235" s="16">
        <f t="shared" si="496"/>
        <v>3.587774010918654E-2</v>
      </c>
      <c r="AG1235" s="16">
        <f t="shared" si="497"/>
        <v>6.5446987654108391E-2</v>
      </c>
    </row>
    <row r="1236" spans="1:33" x14ac:dyDescent="0.25">
      <c r="A1236" s="11" t="s">
        <v>23</v>
      </c>
      <c r="B1236" s="12">
        <v>519166</v>
      </c>
      <c r="C1236" s="11">
        <v>4.3</v>
      </c>
      <c r="D1236" s="27">
        <v>4.0999999999999996</v>
      </c>
      <c r="E1236" s="27">
        <v>4.5</v>
      </c>
      <c r="F1236" s="11">
        <v>2007</v>
      </c>
      <c r="G1236" s="11" t="s">
        <v>7</v>
      </c>
      <c r="H1236" s="14" t="str">
        <f>VLOOKUP(A1236,'Data Key'!$A$1:$B$500,2,FALSE)</f>
        <v>Utah</v>
      </c>
      <c r="I1236" s="14" t="str">
        <f t="shared" si="481"/>
        <v>UT-Utah</v>
      </c>
      <c r="J1236" s="15">
        <f t="shared" si="482"/>
        <v>2232</v>
      </c>
      <c r="K1236" s="15">
        <f t="shared" si="483"/>
        <v>516934</v>
      </c>
      <c r="L1236" s="16">
        <f t="shared" si="475"/>
        <v>1.7797269241759942E-4</v>
      </c>
      <c r="M1236" s="17">
        <f t="shared" si="484"/>
        <v>4.1212302600099484</v>
      </c>
      <c r="N1236" s="17">
        <f t="shared" si="485"/>
        <v>4.477175644845147</v>
      </c>
      <c r="O1236" s="16">
        <f t="shared" si="486"/>
        <v>2.1230260009948765E-2</v>
      </c>
      <c r="P1236" s="16">
        <f t="shared" si="487"/>
        <v>2.2824355154853038E-2</v>
      </c>
      <c r="Q1236" s="16">
        <f t="shared" si="498"/>
        <v>2140</v>
      </c>
      <c r="R1236" s="16">
        <f t="shared" si="499"/>
        <v>2325</v>
      </c>
      <c r="S1236" s="17">
        <f t="shared" si="488"/>
        <v>4.1219956622737239</v>
      </c>
      <c r="T1236" s="17">
        <f t="shared" si="489"/>
        <v>4.478336408778695</v>
      </c>
      <c r="U1236" s="16">
        <f t="shared" si="490"/>
        <v>2.1995662273724292E-2</v>
      </c>
      <c r="V1236" s="16">
        <f t="shared" si="491"/>
        <v>2.1663591221305012E-2</v>
      </c>
      <c r="W1236" s="16">
        <f t="shared" si="476"/>
        <v>4.3028707583114426E-3</v>
      </c>
      <c r="X1236" s="16">
        <f t="shared" si="477"/>
        <v>1.7808538115850637E-4</v>
      </c>
      <c r="Y1236" s="17">
        <f t="shared" si="492"/>
        <v>4.1247853771529366</v>
      </c>
      <c r="Z1236" s="17">
        <f t="shared" si="493"/>
        <v>4.4809561394699493</v>
      </c>
      <c r="AA1236" s="16">
        <f t="shared" si="494"/>
        <v>2.4785377152936938E-2</v>
      </c>
      <c r="AB1236" s="16">
        <f t="shared" si="495"/>
        <v>1.9043860530050694E-2</v>
      </c>
      <c r="AC1236" s="16">
        <f t="shared" si="478"/>
        <v>184.81405922737426</v>
      </c>
      <c r="AD1236" s="17">
        <f t="shared" si="479"/>
        <v>4.1258438544461562</v>
      </c>
      <c r="AE1236" s="17">
        <f t="shared" si="480"/>
        <v>4.4818238141219009</v>
      </c>
      <c r="AF1236" s="16">
        <f t="shared" si="496"/>
        <v>2.5843854446156556E-2</v>
      </c>
      <c r="AG1236" s="16">
        <f t="shared" si="497"/>
        <v>1.8176185878099105E-2</v>
      </c>
    </row>
    <row r="1237" spans="1:33" x14ac:dyDescent="0.25">
      <c r="A1237" s="11" t="s">
        <v>54</v>
      </c>
      <c r="B1237" s="12">
        <v>1112517</v>
      </c>
      <c r="C1237" s="11">
        <v>5.8</v>
      </c>
      <c r="D1237" s="27">
        <v>5.6</v>
      </c>
      <c r="E1237" s="27">
        <v>5.9</v>
      </c>
      <c r="F1237" s="11">
        <v>2007</v>
      </c>
      <c r="G1237" s="11" t="s">
        <v>7</v>
      </c>
      <c r="H1237" s="14" t="str">
        <f>VLOOKUP(A1237,'Data Key'!$A$1:$B$500,2,FALSE)</f>
        <v>Virginia</v>
      </c>
      <c r="I1237" s="14" t="str">
        <f t="shared" si="481"/>
        <v>VA-Virginia</v>
      </c>
      <c r="J1237" s="15">
        <f t="shared" si="482"/>
        <v>6453</v>
      </c>
      <c r="K1237" s="15">
        <f t="shared" si="483"/>
        <v>1106064</v>
      </c>
      <c r="L1237" s="16">
        <f t="shared" si="475"/>
        <v>1.4111041469211101E-4</v>
      </c>
      <c r="M1237" s="17">
        <f t="shared" si="484"/>
        <v>5.659250388783251</v>
      </c>
      <c r="N1237" s="17">
        <f t="shared" si="485"/>
        <v>5.9414712181674743</v>
      </c>
      <c r="O1237" s="16">
        <f t="shared" si="486"/>
        <v>5.9250388783251395E-2</v>
      </c>
      <c r="P1237" s="16">
        <f t="shared" si="487"/>
        <v>4.14712181674739E-2</v>
      </c>
      <c r="Q1237" s="16">
        <f t="shared" si="498"/>
        <v>6296</v>
      </c>
      <c r="R1237" s="16">
        <f t="shared" si="499"/>
        <v>6610</v>
      </c>
      <c r="S1237" s="17">
        <f t="shared" si="488"/>
        <v>5.6592393644321843</v>
      </c>
      <c r="T1237" s="17">
        <f t="shared" si="489"/>
        <v>5.941482242518541</v>
      </c>
      <c r="U1237" s="16">
        <f t="shared" si="490"/>
        <v>5.9239364432184693E-2</v>
      </c>
      <c r="V1237" s="16">
        <f t="shared" si="491"/>
        <v>4.1482242518540602E-2</v>
      </c>
      <c r="W1237" s="16">
        <f t="shared" si="476"/>
        <v>5.8020672412268451E-3</v>
      </c>
      <c r="X1237" s="16">
        <f t="shared" si="477"/>
        <v>1.4114112135914708E-4</v>
      </c>
      <c r="Y1237" s="17">
        <f t="shared" si="492"/>
        <v>5.6609261198676988</v>
      </c>
      <c r="Z1237" s="17">
        <f t="shared" si="493"/>
        <v>5.9432083625859917</v>
      </c>
      <c r="AA1237" s="16">
        <f t="shared" si="494"/>
        <v>6.0926119867699136E-2</v>
      </c>
      <c r="AB1237" s="16">
        <f t="shared" si="495"/>
        <v>4.3208362585991367E-2</v>
      </c>
      <c r="AC1237" s="16">
        <f t="shared" si="478"/>
        <v>313.98687719827683</v>
      </c>
      <c r="AD1237" s="17">
        <f t="shared" si="479"/>
        <v>5.6614016170270025</v>
      </c>
      <c r="AE1237" s="17">
        <f t="shared" si="480"/>
        <v>5.9436317249920387</v>
      </c>
      <c r="AF1237" s="16">
        <f t="shared" si="496"/>
        <v>6.1401617027002864E-2</v>
      </c>
      <c r="AG1237" s="16">
        <f t="shared" si="497"/>
        <v>4.3631724992038379E-2</v>
      </c>
    </row>
    <row r="1238" spans="1:33" x14ac:dyDescent="0.25">
      <c r="A1238" s="11" t="s">
        <v>39</v>
      </c>
      <c r="B1238" s="12">
        <v>948070</v>
      </c>
      <c r="C1238" s="11">
        <v>5.3</v>
      </c>
      <c r="D1238" s="27">
        <v>5.2</v>
      </c>
      <c r="E1238" s="27">
        <v>5.5</v>
      </c>
      <c r="F1238" s="11">
        <v>2007</v>
      </c>
      <c r="G1238" s="11" t="s">
        <v>7</v>
      </c>
      <c r="H1238" s="14" t="str">
        <f>VLOOKUP(A1238,'Data Key'!$A$1:$B$500,2,FALSE)</f>
        <v>Washington</v>
      </c>
      <c r="I1238" s="14" t="str">
        <f t="shared" si="481"/>
        <v>WA-Washington</v>
      </c>
      <c r="J1238" s="15">
        <f t="shared" si="482"/>
        <v>5025</v>
      </c>
      <c r="K1238" s="15">
        <f t="shared" si="483"/>
        <v>943045</v>
      </c>
      <c r="L1238" s="16">
        <f t="shared" si="475"/>
        <v>1.4615770869635025E-4</v>
      </c>
      <c r="M1238" s="17">
        <f t="shared" si="484"/>
        <v>5.1540838346496054</v>
      </c>
      <c r="N1238" s="17">
        <f t="shared" si="485"/>
        <v>5.4463992520423057</v>
      </c>
      <c r="O1238" s="16">
        <f t="shared" si="486"/>
        <v>4.5916165350394778E-2</v>
      </c>
      <c r="P1238" s="16">
        <f t="shared" si="487"/>
        <v>5.3600747957694317E-2</v>
      </c>
      <c r="Q1238" s="16">
        <f t="shared" si="498"/>
        <v>4887</v>
      </c>
      <c r="R1238" s="16">
        <f t="shared" si="499"/>
        <v>5164</v>
      </c>
      <c r="S1238" s="17">
        <f t="shared" si="488"/>
        <v>5.1546826711107832</v>
      </c>
      <c r="T1238" s="17">
        <f t="shared" si="489"/>
        <v>5.4468551900176143</v>
      </c>
      <c r="U1238" s="16">
        <f t="shared" si="490"/>
        <v>4.5317328889217023E-2</v>
      </c>
      <c r="V1238" s="16">
        <f t="shared" si="491"/>
        <v>5.3144809982385688E-2</v>
      </c>
      <c r="W1238" s="16">
        <f t="shared" si="476"/>
        <v>5.3022459956023268E-3</v>
      </c>
      <c r="X1238" s="16">
        <f t="shared" si="477"/>
        <v>1.4619864121466489E-4</v>
      </c>
      <c r="Y1238" s="17">
        <f t="shared" si="492"/>
        <v>5.1560473543876624</v>
      </c>
      <c r="Z1238" s="17">
        <f t="shared" si="493"/>
        <v>5.4484446368169914</v>
      </c>
      <c r="AA1238" s="16">
        <f t="shared" si="494"/>
        <v>4.3952645612337804E-2</v>
      </c>
      <c r="AB1238" s="16">
        <f t="shared" si="495"/>
        <v>5.1555363183008573E-2</v>
      </c>
      <c r="AC1238" s="16">
        <f t="shared" si="478"/>
        <v>277.14838690534617</v>
      </c>
      <c r="AD1238" s="17">
        <f t="shared" si="479"/>
        <v>5.1566094561106173</v>
      </c>
      <c r="AE1238" s="17">
        <f t="shared" si="480"/>
        <v>5.4489373052567274</v>
      </c>
      <c r="AF1238" s="16">
        <f t="shared" si="496"/>
        <v>4.3390543889382904E-2</v>
      </c>
      <c r="AG1238" s="16">
        <f t="shared" si="497"/>
        <v>5.106269474327263E-2</v>
      </c>
    </row>
    <row r="1239" spans="1:33" x14ac:dyDescent="0.25">
      <c r="A1239" s="11" t="s">
        <v>16</v>
      </c>
      <c r="B1239" s="12">
        <v>248988</v>
      </c>
      <c r="C1239" s="11">
        <v>3.4</v>
      </c>
      <c r="D1239" s="27">
        <v>3.2</v>
      </c>
      <c r="E1239" s="27">
        <v>3.6</v>
      </c>
      <c r="F1239" s="11">
        <v>2007</v>
      </c>
      <c r="G1239" s="11" t="s">
        <v>7</v>
      </c>
      <c r="H1239" s="14" t="str">
        <f>VLOOKUP(A1239,'Data Key'!$A$1:$B$500,2,FALSE)</f>
        <v>West Virginia</v>
      </c>
      <c r="I1239" s="14" t="str">
        <f t="shared" si="481"/>
        <v>WV-West Virginia</v>
      </c>
      <c r="J1239" s="15">
        <f t="shared" si="482"/>
        <v>847</v>
      </c>
      <c r="K1239" s="15">
        <f t="shared" si="483"/>
        <v>248141</v>
      </c>
      <c r="L1239" s="16">
        <f t="shared" si="475"/>
        <v>2.2870277547766996E-4</v>
      </c>
      <c r="M1239" s="17">
        <f t="shared" si="484"/>
        <v>3.1730675909656929</v>
      </c>
      <c r="N1239" s="17">
        <f t="shared" si="485"/>
        <v>3.6304731419210325</v>
      </c>
      <c r="O1239" s="16">
        <f t="shared" si="486"/>
        <v>2.693240903430727E-2</v>
      </c>
      <c r="P1239" s="16">
        <f t="shared" si="487"/>
        <v>3.0473141921032454E-2</v>
      </c>
      <c r="Q1239" s="16">
        <f t="shared" si="498"/>
        <v>790</v>
      </c>
      <c r="R1239" s="16">
        <f t="shared" si="499"/>
        <v>904</v>
      </c>
      <c r="S1239" s="17">
        <f t="shared" si="488"/>
        <v>3.1728436711809405</v>
      </c>
      <c r="T1239" s="17">
        <f t="shared" si="489"/>
        <v>3.630697061705785</v>
      </c>
      <c r="U1239" s="16">
        <f t="shared" si="490"/>
        <v>2.7156328819059716E-2</v>
      </c>
      <c r="V1239" s="16">
        <f t="shared" si="491"/>
        <v>3.06970617057849E-2</v>
      </c>
      <c r="W1239" s="16">
        <f t="shared" si="476"/>
        <v>3.4094319092408706E-3</v>
      </c>
      <c r="X1239" s="16">
        <f t="shared" si="477"/>
        <v>2.2908567730194713E-4</v>
      </c>
      <c r="Y1239" s="17">
        <f t="shared" si="492"/>
        <v>3.1803462319389233</v>
      </c>
      <c r="Z1239" s="17">
        <f t="shared" si="493"/>
        <v>3.6385175865428177</v>
      </c>
      <c r="AA1239" s="16">
        <f t="shared" si="494"/>
        <v>1.9653768061076882E-2</v>
      </c>
      <c r="AB1239" s="16">
        <f t="shared" si="495"/>
        <v>3.8517586542817561E-2</v>
      </c>
      <c r="AC1239" s="16">
        <f t="shared" si="478"/>
        <v>113.91977464353181</v>
      </c>
      <c r="AD1239" s="17">
        <f t="shared" si="479"/>
        <v>3.1826779441672652</v>
      </c>
      <c r="AE1239" s="17">
        <f t="shared" si="480"/>
        <v>3.640202070163066</v>
      </c>
      <c r="AF1239" s="16">
        <f t="shared" si="496"/>
        <v>1.7322055832734939E-2</v>
      </c>
      <c r="AG1239" s="16">
        <f t="shared" si="497"/>
        <v>4.0202070163065873E-2</v>
      </c>
    </row>
    <row r="1240" spans="1:33" x14ac:dyDescent="0.25">
      <c r="A1240" s="11" t="s">
        <v>24</v>
      </c>
      <c r="B1240" s="12">
        <v>777270</v>
      </c>
      <c r="C1240" s="11">
        <v>6.8</v>
      </c>
      <c r="D1240" s="27">
        <v>6.6</v>
      </c>
      <c r="E1240" s="27">
        <v>7</v>
      </c>
      <c r="F1240" s="11">
        <v>2007</v>
      </c>
      <c r="G1240" s="11" t="s">
        <v>7</v>
      </c>
      <c r="H1240" s="14" t="str">
        <f>VLOOKUP(A1240,'Data Key'!$A$1:$B$500,2,FALSE)</f>
        <v>Wisconsin</v>
      </c>
      <c r="I1240" s="14" t="str">
        <f t="shared" si="481"/>
        <v>WI-Wisconsin</v>
      </c>
      <c r="J1240" s="15">
        <f t="shared" si="482"/>
        <v>5285</v>
      </c>
      <c r="K1240" s="15">
        <f t="shared" si="483"/>
        <v>771985</v>
      </c>
      <c r="L1240" s="16">
        <f t="shared" si="475"/>
        <v>1.8269100260279181E-4</v>
      </c>
      <c r="M1240" s="17">
        <f t="shared" si="484"/>
        <v>6.6167480597564916</v>
      </c>
      <c r="N1240" s="17">
        <f t="shared" si="485"/>
        <v>6.9821300649620754</v>
      </c>
      <c r="O1240" s="16">
        <f t="shared" si="486"/>
        <v>1.6748059756491962E-2</v>
      </c>
      <c r="P1240" s="16">
        <f t="shared" si="487"/>
        <v>1.7869935037924556E-2</v>
      </c>
      <c r="Q1240" s="16">
        <f t="shared" si="498"/>
        <v>5144</v>
      </c>
      <c r="R1240" s="16">
        <f t="shared" si="499"/>
        <v>5428</v>
      </c>
      <c r="S1240" s="17">
        <f t="shared" si="488"/>
        <v>6.6180349170815802</v>
      </c>
      <c r="T1240" s="17">
        <f t="shared" si="489"/>
        <v>6.9834163160806408</v>
      </c>
      <c r="U1240" s="16">
        <f t="shared" si="490"/>
        <v>1.8034917081580559E-2</v>
      </c>
      <c r="V1240" s="16">
        <f t="shared" si="491"/>
        <v>1.658368391935916E-2</v>
      </c>
      <c r="W1240" s="16">
        <f t="shared" si="476"/>
        <v>6.8018765683502602E-3</v>
      </c>
      <c r="X1240" s="16">
        <f t="shared" si="477"/>
        <v>1.8273932718143043E-4</v>
      </c>
      <c r="Y1240" s="17">
        <f t="shared" si="492"/>
        <v>6.6191372411688292</v>
      </c>
      <c r="Z1240" s="17">
        <f t="shared" si="493"/>
        <v>6.9846158955316913</v>
      </c>
      <c r="AA1240" s="16">
        <f t="shared" si="494"/>
        <v>1.9137241168829533E-2</v>
      </c>
      <c r="AB1240" s="16">
        <f t="shared" si="495"/>
        <v>1.5384104468308735E-2</v>
      </c>
      <c r="AC1240" s="16">
        <f t="shared" si="478"/>
        <v>284.01310884587684</v>
      </c>
      <c r="AD1240" s="17">
        <f t="shared" si="479"/>
        <v>6.6198216131013448</v>
      </c>
      <c r="AE1240" s="17">
        <f t="shared" si="480"/>
        <v>6.985218071462568</v>
      </c>
      <c r="AF1240" s="16">
        <f t="shared" si="496"/>
        <v>1.9821613101345115E-2</v>
      </c>
      <c r="AG1240" s="16">
        <f t="shared" si="497"/>
        <v>1.4781928537431988E-2</v>
      </c>
    </row>
    <row r="1241" spans="1:33" x14ac:dyDescent="0.25">
      <c r="A1241" s="11" t="s">
        <v>17</v>
      </c>
      <c r="B1241" s="12">
        <v>682993</v>
      </c>
      <c r="C1241" s="11">
        <v>4.0999999999999996</v>
      </c>
      <c r="D1241" s="27">
        <v>3.9</v>
      </c>
      <c r="E1241" s="27">
        <v>4.3</v>
      </c>
      <c r="F1241" s="11">
        <v>2008</v>
      </c>
      <c r="G1241" s="11" t="s">
        <v>7</v>
      </c>
      <c r="H1241" s="14" t="str">
        <f>VLOOKUP(A1241,'Data Key'!$A$1:$B$500,2,FALSE)</f>
        <v>Alabama</v>
      </c>
      <c r="I1241" s="14" t="str">
        <f t="shared" si="481"/>
        <v>AL-Alabama</v>
      </c>
      <c r="J1241" s="15">
        <f t="shared" si="482"/>
        <v>2800</v>
      </c>
      <c r="K1241" s="15">
        <f t="shared" si="483"/>
        <v>680193</v>
      </c>
      <c r="L1241" s="16">
        <f t="shared" si="475"/>
        <v>1.5153704245141053E-4</v>
      </c>
      <c r="M1241" s="17">
        <f t="shared" si="484"/>
        <v>3.9480657353223001</v>
      </c>
      <c r="N1241" s="17">
        <f t="shared" si="485"/>
        <v>4.2511398202251218</v>
      </c>
      <c r="O1241" s="16">
        <f t="shared" si="486"/>
        <v>4.8065735322300185E-2</v>
      </c>
      <c r="P1241" s="16">
        <f t="shared" si="487"/>
        <v>4.8860179774877999E-2</v>
      </c>
      <c r="Q1241" s="16">
        <f t="shared" si="498"/>
        <v>2697</v>
      </c>
      <c r="R1241" s="16">
        <f t="shared" si="499"/>
        <v>2904</v>
      </c>
      <c r="S1241" s="17">
        <f t="shared" si="488"/>
        <v>3.9487959613056063</v>
      </c>
      <c r="T1241" s="17">
        <f t="shared" si="489"/>
        <v>4.2518737380910201</v>
      </c>
      <c r="U1241" s="16">
        <f t="shared" si="490"/>
        <v>4.8795961305606372E-2</v>
      </c>
      <c r="V1241" s="16">
        <f t="shared" si="491"/>
        <v>4.8126261908979728E-2</v>
      </c>
      <c r="W1241" s="16">
        <f t="shared" si="476"/>
        <v>4.1023919282345339E-3</v>
      </c>
      <c r="X1241" s="16">
        <f t="shared" si="477"/>
        <v>1.5161360106660671E-4</v>
      </c>
      <c r="Y1241" s="17">
        <f t="shared" si="492"/>
        <v>3.9507783271679275</v>
      </c>
      <c r="Z1241" s="17">
        <f t="shared" si="493"/>
        <v>4.2540055293011401</v>
      </c>
      <c r="AA1241" s="16">
        <f t="shared" si="494"/>
        <v>5.0778327167927628E-2</v>
      </c>
      <c r="AB1241" s="16">
        <f t="shared" si="495"/>
        <v>4.5994470698859757E-2</v>
      </c>
      <c r="AC1241" s="16">
        <f t="shared" si="478"/>
        <v>207.01471679418788</v>
      </c>
      <c r="AD1241" s="17">
        <f t="shared" si="479"/>
        <v>3.9515751862755524</v>
      </c>
      <c r="AE1241" s="17">
        <f t="shared" si="480"/>
        <v>4.2546728058077639</v>
      </c>
      <c r="AF1241" s="16">
        <f t="shared" si="496"/>
        <v>5.1575186275552465E-2</v>
      </c>
      <c r="AG1241" s="16">
        <f t="shared" si="497"/>
        <v>4.5327194192235964E-2</v>
      </c>
    </row>
    <row r="1242" spans="1:33" x14ac:dyDescent="0.25">
      <c r="A1242" s="11" t="s">
        <v>41</v>
      </c>
      <c r="B1242" s="12">
        <v>119013</v>
      </c>
      <c r="C1242" s="11">
        <v>4.5</v>
      </c>
      <c r="D1242" s="27">
        <v>4.0999999999999996</v>
      </c>
      <c r="E1242" s="27">
        <v>4.9000000000000004</v>
      </c>
      <c r="F1242" s="11">
        <v>2008</v>
      </c>
      <c r="G1242" s="11" t="s">
        <v>7</v>
      </c>
      <c r="H1242" s="14" t="str">
        <f>VLOOKUP(A1242,'Data Key'!$A$1:$B$500,2,FALSE)</f>
        <v>Alaska</v>
      </c>
      <c r="I1242" s="14" t="str">
        <f t="shared" si="481"/>
        <v>AK-Alaska</v>
      </c>
      <c r="J1242" s="15">
        <f t="shared" si="482"/>
        <v>536</v>
      </c>
      <c r="K1242" s="15">
        <f t="shared" si="483"/>
        <v>118477</v>
      </c>
      <c r="L1242" s="16">
        <f t="shared" si="475"/>
        <v>3.8041348727414282E-4</v>
      </c>
      <c r="M1242" s="17">
        <f t="shared" si="484"/>
        <v>4.1232961915004447</v>
      </c>
      <c r="N1242" s="17">
        <f t="shared" si="485"/>
        <v>4.8841231660487301</v>
      </c>
      <c r="O1242" s="16">
        <f t="shared" si="486"/>
        <v>2.329619150044504E-2</v>
      </c>
      <c r="P1242" s="16">
        <f t="shared" si="487"/>
        <v>1.5876833951270264E-2</v>
      </c>
      <c r="Q1242" s="16">
        <f t="shared" si="498"/>
        <v>491</v>
      </c>
      <c r="R1242" s="16">
        <f t="shared" si="499"/>
        <v>581</v>
      </c>
      <c r="S1242" s="17">
        <f t="shared" si="488"/>
        <v>4.1255997243998559</v>
      </c>
      <c r="T1242" s="17">
        <f t="shared" si="489"/>
        <v>4.8818196331493198</v>
      </c>
      <c r="U1242" s="16">
        <f t="shared" si="490"/>
        <v>2.559972439985625E-2</v>
      </c>
      <c r="V1242" s="16">
        <f t="shared" si="491"/>
        <v>1.8180366850680585E-2</v>
      </c>
      <c r="W1242" s="16">
        <f t="shared" si="476"/>
        <v>4.5197026136546007E-3</v>
      </c>
      <c r="X1242" s="16">
        <f t="shared" si="477"/>
        <v>3.8141453504387878E-4</v>
      </c>
      <c r="Y1242" s="17">
        <f t="shared" si="492"/>
        <v>4.1382880786107217</v>
      </c>
      <c r="Z1242" s="17">
        <f t="shared" si="493"/>
        <v>4.9011171486984795</v>
      </c>
      <c r="AA1242" s="16">
        <f t="shared" si="494"/>
        <v>3.8288078610722032E-2</v>
      </c>
      <c r="AB1242" s="16">
        <f t="shared" si="495"/>
        <v>1.1171486984791201E-3</v>
      </c>
      <c r="AC1242" s="16">
        <f t="shared" si="478"/>
        <v>90.58773549901511</v>
      </c>
      <c r="AD1242" s="17">
        <f t="shared" si="479"/>
        <v>4.1433368220535343</v>
      </c>
      <c r="AE1242" s="17">
        <f t="shared" si="480"/>
        <v>4.9044705774839201</v>
      </c>
      <c r="AF1242" s="16">
        <f t="shared" si="496"/>
        <v>4.3336822053534618E-2</v>
      </c>
      <c r="AG1242" s="16">
        <f t="shared" si="497"/>
        <v>4.4705774839197687E-3</v>
      </c>
    </row>
    <row r="1243" spans="1:33" x14ac:dyDescent="0.25">
      <c r="A1243" s="11" t="s">
        <v>11</v>
      </c>
      <c r="B1243" s="12">
        <v>983587</v>
      </c>
      <c r="C1243" s="11">
        <v>5.0999999999999996</v>
      </c>
      <c r="D1243" s="27">
        <v>4.9000000000000004</v>
      </c>
      <c r="E1243" s="27">
        <v>5.2</v>
      </c>
      <c r="F1243" s="11">
        <v>2008</v>
      </c>
      <c r="G1243" s="11" t="s">
        <v>7</v>
      </c>
      <c r="H1243" s="14" t="str">
        <f>VLOOKUP(A1243,'Data Key'!$A$1:$B$500,2,FALSE)</f>
        <v>Arizona</v>
      </c>
      <c r="I1243" s="14" t="str">
        <f t="shared" si="481"/>
        <v>AZ-Arizona</v>
      </c>
      <c r="J1243" s="15">
        <f t="shared" si="482"/>
        <v>5016</v>
      </c>
      <c r="K1243" s="15">
        <f t="shared" si="483"/>
        <v>978571</v>
      </c>
      <c r="L1243" s="16">
        <f t="shared" si="475"/>
        <v>1.4076797250570257E-4</v>
      </c>
      <c r="M1243" s="17">
        <f t="shared" si="484"/>
        <v>4.9589334265571159</v>
      </c>
      <c r="N1243" s="17">
        <f t="shared" si="485"/>
        <v>5.2404693715685209</v>
      </c>
      <c r="O1243" s="16">
        <f t="shared" si="486"/>
        <v>5.8933426557115531E-2</v>
      </c>
      <c r="P1243" s="16">
        <f t="shared" si="487"/>
        <v>4.0469371568520707E-2</v>
      </c>
      <c r="Q1243" s="16">
        <f t="shared" si="498"/>
        <v>4878</v>
      </c>
      <c r="R1243" s="16">
        <f t="shared" si="499"/>
        <v>5155</v>
      </c>
      <c r="S1243" s="17">
        <f t="shared" si="488"/>
        <v>4.9593986093756834</v>
      </c>
      <c r="T1243" s="17">
        <f t="shared" si="489"/>
        <v>5.2410208756317438</v>
      </c>
      <c r="U1243" s="16">
        <f t="shared" si="490"/>
        <v>5.9398609375683087E-2</v>
      </c>
      <c r="V1243" s="16">
        <f t="shared" si="491"/>
        <v>4.1020875631743614E-2</v>
      </c>
      <c r="W1243" s="16">
        <f t="shared" si="476"/>
        <v>5.1016342547150779E-3</v>
      </c>
      <c r="X1243" s="16">
        <f t="shared" si="477"/>
        <v>1.4080750136870118E-4</v>
      </c>
      <c r="Y1243" s="17">
        <f t="shared" si="492"/>
        <v>4.9608267533463763</v>
      </c>
      <c r="Z1243" s="17">
        <f t="shared" si="493"/>
        <v>5.242441756083779</v>
      </c>
      <c r="AA1243" s="16">
        <f t="shared" si="494"/>
        <v>6.0826753346375995E-2</v>
      </c>
      <c r="AB1243" s="16">
        <f t="shared" si="495"/>
        <v>4.244175608377887E-2</v>
      </c>
      <c r="AC1243" s="16">
        <f t="shared" si="478"/>
        <v>276.92800939361291</v>
      </c>
      <c r="AD1243" s="17">
        <f t="shared" si="479"/>
        <v>4.961368608796513</v>
      </c>
      <c r="AE1243" s="17">
        <f t="shared" si="480"/>
        <v>5.2429165835447167</v>
      </c>
      <c r="AF1243" s="16">
        <f t="shared" si="496"/>
        <v>6.1368608796512625E-2</v>
      </c>
      <c r="AG1243" s="16">
        <f t="shared" si="497"/>
        <v>4.2916583544716502E-2</v>
      </c>
    </row>
    <row r="1244" spans="1:33" x14ac:dyDescent="0.25">
      <c r="A1244" s="11" t="s">
        <v>18</v>
      </c>
      <c r="B1244" s="12">
        <v>427149</v>
      </c>
      <c r="C1244" s="11">
        <v>4.7</v>
      </c>
      <c r="D1244" s="27">
        <v>4.5</v>
      </c>
      <c r="E1244" s="27">
        <v>4.9000000000000004</v>
      </c>
      <c r="F1244" s="11">
        <v>2008</v>
      </c>
      <c r="G1244" s="11" t="s">
        <v>7</v>
      </c>
      <c r="H1244" s="14" t="str">
        <f>VLOOKUP(A1244,'Data Key'!$A$1:$B$500,2,FALSE)</f>
        <v>Arkansas</v>
      </c>
      <c r="I1244" s="14" t="str">
        <f t="shared" si="481"/>
        <v>AR-Arkansas</v>
      </c>
      <c r="J1244" s="15">
        <f t="shared" si="482"/>
        <v>2008</v>
      </c>
      <c r="K1244" s="15">
        <f t="shared" si="483"/>
        <v>425141</v>
      </c>
      <c r="L1244" s="16">
        <f t="shared" si="475"/>
        <v>2.0512913523358837E-4</v>
      </c>
      <c r="M1244" s="17">
        <f t="shared" si="484"/>
        <v>4.4958066038176563</v>
      </c>
      <c r="N1244" s="17">
        <f t="shared" si="485"/>
        <v>4.9060648742848327</v>
      </c>
      <c r="O1244" s="16">
        <f t="shared" si="486"/>
        <v>4.1933961823437116E-3</v>
      </c>
      <c r="P1244" s="16">
        <f t="shared" si="487"/>
        <v>6.0648742848323778E-3</v>
      </c>
      <c r="Q1244" s="16">
        <f t="shared" si="498"/>
        <v>1920</v>
      </c>
      <c r="R1244" s="16">
        <f t="shared" si="499"/>
        <v>2096</v>
      </c>
      <c r="S1244" s="17">
        <f t="shared" si="488"/>
        <v>4.4949186349493973</v>
      </c>
      <c r="T1244" s="17">
        <f t="shared" si="489"/>
        <v>4.9069528431530918</v>
      </c>
      <c r="U1244" s="16">
        <f t="shared" si="490"/>
        <v>5.0813650506027486E-3</v>
      </c>
      <c r="V1244" s="16">
        <f t="shared" si="491"/>
        <v>6.9528431530914148E-3</v>
      </c>
      <c r="W1244" s="16">
        <f t="shared" si="476"/>
        <v>4.7053900485503663E-3</v>
      </c>
      <c r="X1244" s="16">
        <f t="shared" si="477"/>
        <v>2.0527324665282239E-4</v>
      </c>
      <c r="Y1244" s="17">
        <f t="shared" si="492"/>
        <v>4.5001168018975441</v>
      </c>
      <c r="Z1244" s="17">
        <f t="shared" si="493"/>
        <v>4.9106632952031886</v>
      </c>
      <c r="AA1244" s="16">
        <f t="shared" si="494"/>
        <v>1.1680189754414982E-4</v>
      </c>
      <c r="AB1244" s="16">
        <f t="shared" si="495"/>
        <v>1.0663295203188206E-2</v>
      </c>
      <c r="AC1244" s="16">
        <f t="shared" si="478"/>
        <v>175.26179812480416</v>
      </c>
      <c r="AD1244" s="17">
        <f t="shared" si="479"/>
        <v>4.5014094341060584</v>
      </c>
      <c r="AE1244" s="17">
        <f t="shared" si="480"/>
        <v>4.9117117453964312</v>
      </c>
      <c r="AF1244" s="16">
        <f t="shared" si="496"/>
        <v>1.409434106058427E-3</v>
      </c>
      <c r="AG1244" s="16">
        <f t="shared" si="497"/>
        <v>1.1711745396430828E-2</v>
      </c>
    </row>
    <row r="1245" spans="1:33" x14ac:dyDescent="0.25">
      <c r="A1245" s="11" t="s">
        <v>42</v>
      </c>
      <c r="B1245" s="12">
        <v>5783968</v>
      </c>
      <c r="C1245" s="11">
        <v>6.8</v>
      </c>
      <c r="D1245" s="27">
        <v>6.7</v>
      </c>
      <c r="E1245" s="27">
        <v>6.9</v>
      </c>
      <c r="F1245" s="11">
        <v>2008</v>
      </c>
      <c r="G1245" s="11" t="s">
        <v>7</v>
      </c>
      <c r="H1245" s="14" t="str">
        <f>VLOOKUP(A1245,'Data Key'!$A$1:$B$500,2,FALSE)</f>
        <v>California</v>
      </c>
      <c r="I1245" s="14" t="str">
        <f t="shared" si="481"/>
        <v>CA-California</v>
      </c>
      <c r="J1245" s="15">
        <f t="shared" si="482"/>
        <v>39331</v>
      </c>
      <c r="K1245" s="15">
        <f t="shared" si="483"/>
        <v>5744637</v>
      </c>
      <c r="L1245" s="16">
        <f t="shared" si="475"/>
        <v>6.6974280783294916E-5</v>
      </c>
      <c r="M1245" s="17">
        <f t="shared" si="484"/>
        <v>6.7330287621104414</v>
      </c>
      <c r="N1245" s="17">
        <f t="shared" si="485"/>
        <v>6.8669773236770322</v>
      </c>
      <c r="O1245" s="16">
        <f t="shared" si="486"/>
        <v>3.3028762110441257E-2</v>
      </c>
      <c r="P1245" s="16">
        <f t="shared" si="487"/>
        <v>3.3022676322968181E-2</v>
      </c>
      <c r="Q1245" s="16">
        <f t="shared" si="498"/>
        <v>38944</v>
      </c>
      <c r="R1245" s="16">
        <f t="shared" si="499"/>
        <v>39719</v>
      </c>
      <c r="S1245" s="17">
        <f t="shared" si="488"/>
        <v>6.7330939590260526</v>
      </c>
      <c r="T1245" s="17">
        <f t="shared" si="489"/>
        <v>6.8670850184510011</v>
      </c>
      <c r="U1245" s="16">
        <f t="shared" si="490"/>
        <v>3.3093959026052389E-2</v>
      </c>
      <c r="V1245" s="16">
        <f t="shared" si="491"/>
        <v>3.29149815489993E-2</v>
      </c>
      <c r="W1245" s="16">
        <f t="shared" si="476"/>
        <v>6.8003306045642652E-3</v>
      </c>
      <c r="X1245" s="16">
        <f t="shared" si="477"/>
        <v>6.6976661584933108E-5</v>
      </c>
      <c r="Y1245" s="17">
        <f t="shared" si="492"/>
        <v>6.7333539429793321</v>
      </c>
      <c r="Z1245" s="17">
        <f t="shared" si="493"/>
        <v>6.867307266149199</v>
      </c>
      <c r="AA1245" s="16">
        <f t="shared" si="494"/>
        <v>3.3353942979331919E-2</v>
      </c>
      <c r="AB1245" s="16">
        <f t="shared" si="495"/>
        <v>3.2692733850801403E-2</v>
      </c>
      <c r="AC1245" s="16">
        <f t="shared" si="478"/>
        <v>774.75882641254475</v>
      </c>
      <c r="AD1245" s="17">
        <f t="shared" si="479"/>
        <v>6.733442413575303</v>
      </c>
      <c r="AE1245" s="17">
        <f t="shared" si="480"/>
        <v>6.8673916871279808</v>
      </c>
      <c r="AF1245" s="16">
        <f t="shared" si="496"/>
        <v>3.3442413575302865E-2</v>
      </c>
      <c r="AG1245" s="16">
        <f t="shared" si="497"/>
        <v>3.2608312872019596E-2</v>
      </c>
    </row>
    <row r="1246" spans="1:33" x14ac:dyDescent="0.25">
      <c r="A1246" s="11" t="s">
        <v>19</v>
      </c>
      <c r="B1246" s="12">
        <v>726178</v>
      </c>
      <c r="C1246" s="11">
        <v>3.1</v>
      </c>
      <c r="D1246" s="27">
        <v>3</v>
      </c>
      <c r="E1246" s="27">
        <v>3.2</v>
      </c>
      <c r="F1246" s="11">
        <v>2008</v>
      </c>
      <c r="G1246" s="11" t="s">
        <v>7</v>
      </c>
      <c r="H1246" s="14" t="str">
        <f>VLOOKUP(A1246,'Data Key'!$A$1:$B$500,2,FALSE)</f>
        <v>Colorado</v>
      </c>
      <c r="I1246" s="14" t="str">
        <f t="shared" si="481"/>
        <v>CO-Colorado</v>
      </c>
      <c r="J1246" s="15">
        <f t="shared" si="482"/>
        <v>2251</v>
      </c>
      <c r="K1246" s="15">
        <f t="shared" si="483"/>
        <v>723927</v>
      </c>
      <c r="L1246" s="16">
        <f t="shared" si="475"/>
        <v>1.2785525845956458E-4</v>
      </c>
      <c r="M1246" s="17">
        <f t="shared" si="484"/>
        <v>2.9719357018834915</v>
      </c>
      <c r="N1246" s="17">
        <f t="shared" si="485"/>
        <v>3.2276462188026209</v>
      </c>
      <c r="O1246" s="16">
        <f t="shared" si="486"/>
        <v>2.8064298116508457E-2</v>
      </c>
      <c r="P1246" s="16">
        <f t="shared" si="487"/>
        <v>2.7646218802620748E-2</v>
      </c>
      <c r="Q1246" s="16">
        <f t="shared" si="498"/>
        <v>2159</v>
      </c>
      <c r="R1246" s="16">
        <f t="shared" si="499"/>
        <v>2344</v>
      </c>
      <c r="S1246" s="17">
        <f t="shared" si="488"/>
        <v>2.9731002591651081</v>
      </c>
      <c r="T1246" s="17">
        <f t="shared" si="489"/>
        <v>3.2278587343598955</v>
      </c>
      <c r="U1246" s="16">
        <f t="shared" si="490"/>
        <v>2.6899740834891883E-2</v>
      </c>
      <c r="V1246" s="16">
        <f t="shared" si="491"/>
        <v>2.7858734359895276E-2</v>
      </c>
      <c r="W1246" s="16">
        <f t="shared" si="476"/>
        <v>3.1024195329429792E-3</v>
      </c>
      <c r="X1246" s="16">
        <f t="shared" si="477"/>
        <v>1.2793595551433237E-4</v>
      </c>
      <c r="Y1246" s="17">
        <f t="shared" si="492"/>
        <v>2.9744835774286469</v>
      </c>
      <c r="Z1246" s="17">
        <f t="shared" si="493"/>
        <v>3.2303554884573114</v>
      </c>
      <c r="AA1246" s="16">
        <f t="shared" si="494"/>
        <v>2.5516422571353115E-2</v>
      </c>
      <c r="AB1246" s="16">
        <f t="shared" si="495"/>
        <v>3.0355488457311175E-2</v>
      </c>
      <c r="AC1246" s="16">
        <f t="shared" si="478"/>
        <v>185.71052643974537</v>
      </c>
      <c r="AD1246" s="17">
        <f t="shared" si="479"/>
        <v>2.9752402812085363</v>
      </c>
      <c r="AE1246" s="17">
        <f t="shared" si="480"/>
        <v>3.2309758502316788</v>
      </c>
      <c r="AF1246" s="16">
        <f t="shared" si="496"/>
        <v>2.4759718791463659E-2</v>
      </c>
      <c r="AG1246" s="16">
        <f t="shared" si="497"/>
        <v>3.0975850231678592E-2</v>
      </c>
    </row>
    <row r="1247" spans="1:33" x14ac:dyDescent="0.25">
      <c r="A1247" s="11" t="s">
        <v>31</v>
      </c>
      <c r="B1247" s="12">
        <v>511562</v>
      </c>
      <c r="C1247" s="11">
        <v>8.1</v>
      </c>
      <c r="D1247" s="27">
        <v>7.9</v>
      </c>
      <c r="E1247" s="27">
        <v>8.3000000000000007</v>
      </c>
      <c r="F1247" s="11">
        <v>2008</v>
      </c>
      <c r="G1247" s="11" t="s">
        <v>7</v>
      </c>
      <c r="H1247" s="14" t="str">
        <f>VLOOKUP(A1247,'Data Key'!$A$1:$B$500,2,FALSE)</f>
        <v>Connecticut</v>
      </c>
      <c r="I1247" s="14" t="str">
        <f t="shared" si="481"/>
        <v>CT-Connecticut</v>
      </c>
      <c r="J1247" s="15">
        <f t="shared" si="482"/>
        <v>4144</v>
      </c>
      <c r="K1247" s="15">
        <f t="shared" si="483"/>
        <v>507418</v>
      </c>
      <c r="L1247" s="16">
        <f t="shared" si="475"/>
        <v>2.4563682999493387E-4</v>
      </c>
      <c r="M1247" s="17">
        <f t="shared" si="484"/>
        <v>7.855043048494867</v>
      </c>
      <c r="N1247" s="17">
        <f t="shared" si="485"/>
        <v>8.3463167084847356</v>
      </c>
      <c r="O1247" s="16">
        <f t="shared" si="486"/>
        <v>4.4956951505133347E-2</v>
      </c>
      <c r="P1247" s="16">
        <f t="shared" si="487"/>
        <v>4.6316708484734903E-2</v>
      </c>
      <c r="Q1247" s="16">
        <f t="shared" si="498"/>
        <v>4018</v>
      </c>
      <c r="R1247" s="16">
        <f t="shared" si="499"/>
        <v>4270</v>
      </c>
      <c r="S1247" s="17">
        <f t="shared" si="488"/>
        <v>7.8543754227249094</v>
      </c>
      <c r="T1247" s="17">
        <f t="shared" si="489"/>
        <v>8.3469843342546941</v>
      </c>
      <c r="U1247" s="16">
        <f t="shared" si="490"/>
        <v>4.562457727509095E-2</v>
      </c>
      <c r="V1247" s="16">
        <f t="shared" si="491"/>
        <v>4.6984334254693394E-2</v>
      </c>
      <c r="W1247" s="16">
        <f t="shared" si="476"/>
        <v>8.1043736571376999E-3</v>
      </c>
      <c r="X1247" s="16">
        <f t="shared" si="477"/>
        <v>2.4571921141351824E-4</v>
      </c>
      <c r="Y1247" s="17">
        <f t="shared" si="492"/>
        <v>7.8586544457241816</v>
      </c>
      <c r="Z1247" s="17">
        <f t="shared" si="493"/>
        <v>8.3500928685512186</v>
      </c>
      <c r="AA1247" s="16">
        <f t="shared" si="494"/>
        <v>4.1345554275818763E-2</v>
      </c>
      <c r="AB1247" s="16">
        <f t="shared" si="495"/>
        <v>5.0092868551217862E-2</v>
      </c>
      <c r="AC1247" s="16">
        <f t="shared" si="478"/>
        <v>251.33125691180126</v>
      </c>
      <c r="AD1247" s="17">
        <f t="shared" si="479"/>
        <v>7.8597020658935133</v>
      </c>
      <c r="AE1247" s="17">
        <f t="shared" si="480"/>
        <v>8.3510000309708641</v>
      </c>
      <c r="AF1247" s="16">
        <f t="shared" si="496"/>
        <v>4.0297934106487077E-2</v>
      </c>
      <c r="AG1247" s="16">
        <f t="shared" si="497"/>
        <v>5.1000030970863364E-2</v>
      </c>
    </row>
    <row r="1248" spans="1:33" x14ac:dyDescent="0.25">
      <c r="A1248" s="11" t="s">
        <v>43</v>
      </c>
      <c r="B1248" s="12">
        <v>115234</v>
      </c>
      <c r="C1248" s="11">
        <v>5.8</v>
      </c>
      <c r="D1248" s="27">
        <v>5.3</v>
      </c>
      <c r="E1248" s="27">
        <v>6.2</v>
      </c>
      <c r="F1248" s="11">
        <v>2008</v>
      </c>
      <c r="G1248" s="11" t="s">
        <v>7</v>
      </c>
      <c r="H1248" s="14" t="str">
        <f>VLOOKUP(A1248,'Data Key'!$A$1:$B$500,2,FALSE)</f>
        <v>Delaware</v>
      </c>
      <c r="I1248" s="14" t="str">
        <f t="shared" si="481"/>
        <v>DE-Delaware</v>
      </c>
      <c r="J1248" s="15">
        <f t="shared" si="482"/>
        <v>668</v>
      </c>
      <c r="K1248" s="15">
        <f t="shared" si="483"/>
        <v>114566</v>
      </c>
      <c r="L1248" s="16">
        <f t="shared" si="475"/>
        <v>4.3832197201569193E-4</v>
      </c>
      <c r="M1248" s="17">
        <f t="shared" si="484"/>
        <v>5.3585782484053643</v>
      </c>
      <c r="N1248" s="17">
        <f t="shared" si="485"/>
        <v>6.2352221924367486</v>
      </c>
      <c r="O1248" s="16">
        <f t="shared" si="486"/>
        <v>5.8578248405364519E-2</v>
      </c>
      <c r="P1248" s="16">
        <f t="shared" si="487"/>
        <v>3.5222192436748401E-2</v>
      </c>
      <c r="Q1248" s="16">
        <f t="shared" si="498"/>
        <v>618</v>
      </c>
      <c r="R1248" s="16">
        <f t="shared" si="499"/>
        <v>719</v>
      </c>
      <c r="S1248" s="17">
        <f t="shared" si="488"/>
        <v>5.3630005033236721</v>
      </c>
      <c r="T1248" s="17">
        <f t="shared" si="489"/>
        <v>6.2394779318603888</v>
      </c>
      <c r="U1248" s="16">
        <f t="shared" si="490"/>
        <v>6.3000503323672241E-2</v>
      </c>
      <c r="V1248" s="16">
        <f t="shared" si="491"/>
        <v>3.9477931860388615E-2</v>
      </c>
      <c r="W1248" s="16">
        <f t="shared" si="476"/>
        <v>5.813374503806007E-3</v>
      </c>
      <c r="X1248" s="16">
        <f t="shared" si="477"/>
        <v>4.3924244502935083E-4</v>
      </c>
      <c r="Y1248" s="17">
        <f t="shared" si="492"/>
        <v>5.3741320587766568</v>
      </c>
      <c r="Z1248" s="17">
        <f t="shared" si="493"/>
        <v>6.2526169488353576</v>
      </c>
      <c r="AA1248" s="16">
        <f t="shared" si="494"/>
        <v>7.4132058776656962E-2</v>
      </c>
      <c r="AB1248" s="16">
        <f t="shared" si="495"/>
        <v>5.2616948835357391E-2</v>
      </c>
      <c r="AC1248" s="16">
        <f t="shared" si="478"/>
        <v>101.05463533698891</v>
      </c>
      <c r="AD1248" s="17">
        <f t="shared" si="479"/>
        <v>5.379252196105794</v>
      </c>
      <c r="AE1248" s="17">
        <f t="shared" si="480"/>
        <v>6.256174516566821</v>
      </c>
      <c r="AF1248" s="16">
        <f t="shared" si="496"/>
        <v>7.9252196105794148E-2</v>
      </c>
      <c r="AG1248" s="16">
        <f t="shared" si="497"/>
        <v>5.617451656682082E-2</v>
      </c>
    </row>
    <row r="1249" spans="1:33" x14ac:dyDescent="0.25">
      <c r="A1249" s="11" t="s">
        <v>58</v>
      </c>
      <c r="B1249" s="12">
        <v>56081</v>
      </c>
      <c r="C1249" s="11">
        <v>5.0999999999999996</v>
      </c>
      <c r="D1249" s="27">
        <v>4.5</v>
      </c>
      <c r="E1249" s="27">
        <v>5.7</v>
      </c>
      <c r="F1249" s="11">
        <v>2008</v>
      </c>
      <c r="G1249" s="11" t="s">
        <v>7</v>
      </c>
      <c r="H1249" s="14" t="str">
        <f>VLOOKUP(A1249,'Data Key'!$A$1:$B$500,2,FALSE)</f>
        <v>District of Columbia</v>
      </c>
      <c r="I1249" s="14" t="str">
        <f t="shared" si="481"/>
        <v>DC-District of Columbia</v>
      </c>
      <c r="J1249" s="15">
        <f t="shared" si="482"/>
        <v>286</v>
      </c>
      <c r="K1249" s="15">
        <f t="shared" si="483"/>
        <v>55795</v>
      </c>
      <c r="L1249" s="16">
        <f t="shared" si="475"/>
        <v>5.8952893379318749E-4</v>
      </c>
      <c r="M1249" s="17">
        <f t="shared" si="484"/>
        <v>4.5102374755076449</v>
      </c>
      <c r="N1249" s="17">
        <f t="shared" si="485"/>
        <v>5.6892953430940194</v>
      </c>
      <c r="O1249" s="16">
        <f t="shared" si="486"/>
        <v>1.0237475507644866E-2</v>
      </c>
      <c r="P1249" s="16">
        <f t="shared" si="487"/>
        <v>1.0704656905980769E-2</v>
      </c>
      <c r="Q1249" s="16">
        <f t="shared" si="498"/>
        <v>253</v>
      </c>
      <c r="R1249" s="16">
        <f t="shared" si="499"/>
        <v>320</v>
      </c>
      <c r="S1249" s="17">
        <f t="shared" si="488"/>
        <v>4.5113318236122755</v>
      </c>
      <c r="T1249" s="17">
        <f t="shared" si="489"/>
        <v>5.7060323460708622</v>
      </c>
      <c r="U1249" s="16">
        <f t="shared" si="490"/>
        <v>1.1331823612275471E-2</v>
      </c>
      <c r="V1249" s="16">
        <f t="shared" si="491"/>
        <v>6.0323460708620047E-3</v>
      </c>
      <c r="W1249" s="16">
        <f t="shared" si="476"/>
        <v>5.1336639619771023E-3</v>
      </c>
      <c r="X1249" s="16">
        <f t="shared" si="477"/>
        <v>5.9242506303125756E-4</v>
      </c>
      <c r="Y1249" s="17">
        <f t="shared" si="492"/>
        <v>4.5412388989458448</v>
      </c>
      <c r="Z1249" s="17">
        <f t="shared" si="493"/>
        <v>5.7260890250083598</v>
      </c>
      <c r="AA1249" s="16">
        <f t="shared" si="494"/>
        <v>4.123889894584476E-2</v>
      </c>
      <c r="AB1249" s="16">
        <f t="shared" si="495"/>
        <v>2.6089025008359634E-2</v>
      </c>
      <c r="AC1249" s="16">
        <f t="shared" si="478"/>
        <v>66.176804788210944</v>
      </c>
      <c r="AD1249" s="17">
        <f t="shared" si="479"/>
        <v>4.5526085190722148</v>
      </c>
      <c r="AE1249" s="17">
        <f t="shared" si="480"/>
        <v>5.7325495346280855</v>
      </c>
      <c r="AF1249" s="16">
        <f t="shared" si="496"/>
        <v>5.2608519072214754E-2</v>
      </c>
      <c r="AG1249" s="16">
        <f t="shared" si="497"/>
        <v>3.2549534628085297E-2</v>
      </c>
    </row>
    <row r="1250" spans="1:33" x14ac:dyDescent="0.25">
      <c r="A1250" s="11" t="s">
        <v>25</v>
      </c>
      <c r="B1250" s="12">
        <v>2389359</v>
      </c>
      <c r="C1250" s="11">
        <v>4.9000000000000004</v>
      </c>
      <c r="D1250" s="27">
        <v>4.8</v>
      </c>
      <c r="E1250" s="27">
        <v>5</v>
      </c>
      <c r="F1250" s="11">
        <v>2008</v>
      </c>
      <c r="G1250" s="11" t="s">
        <v>7</v>
      </c>
      <c r="H1250" s="14" t="str">
        <f>VLOOKUP(A1250,'Data Key'!$A$1:$B$500,2,FALSE)</f>
        <v>Florida</v>
      </c>
      <c r="I1250" s="14" t="str">
        <f t="shared" si="481"/>
        <v>FL-Florida</v>
      </c>
      <c r="J1250" s="15">
        <f t="shared" si="482"/>
        <v>11708</v>
      </c>
      <c r="K1250" s="15">
        <f t="shared" si="483"/>
        <v>2377651</v>
      </c>
      <c r="L1250" s="16">
        <f t="shared" si="475"/>
        <v>8.8540381917751496E-5</v>
      </c>
      <c r="M1250" s="17">
        <f t="shared" si="484"/>
        <v>4.8115185878728912</v>
      </c>
      <c r="N1250" s="17">
        <f t="shared" si="485"/>
        <v>4.9885993517083937</v>
      </c>
      <c r="O1250" s="16">
        <f t="shared" si="486"/>
        <v>1.1518587872891395E-2</v>
      </c>
      <c r="P1250" s="16">
        <f t="shared" si="487"/>
        <v>1.1400648291606252E-2</v>
      </c>
      <c r="Q1250" s="16">
        <f t="shared" si="498"/>
        <v>11497</v>
      </c>
      <c r="R1250" s="16">
        <f t="shared" si="499"/>
        <v>11920</v>
      </c>
      <c r="S1250" s="17">
        <f t="shared" si="488"/>
        <v>4.8117507666282044</v>
      </c>
      <c r="T1250" s="17">
        <f t="shared" si="489"/>
        <v>4.9887856952429503</v>
      </c>
      <c r="U1250" s="16">
        <f t="shared" si="490"/>
        <v>1.1750766628204623E-2</v>
      </c>
      <c r="V1250" s="16">
        <f t="shared" si="491"/>
        <v>1.1214304757049653E-2</v>
      </c>
      <c r="W1250" s="16">
        <f t="shared" si="476"/>
        <v>4.9008549585800362E-3</v>
      </c>
      <c r="X1250" s="16">
        <f t="shared" si="477"/>
        <v>8.8551044137709858E-5</v>
      </c>
      <c r="Y1250" s="17">
        <f t="shared" si="492"/>
        <v>4.8123039144423263</v>
      </c>
      <c r="Z1250" s="17">
        <f t="shared" si="493"/>
        <v>4.9894060027177458</v>
      </c>
      <c r="AA1250" s="16">
        <f t="shared" si="494"/>
        <v>1.230391444232648E-2</v>
      </c>
      <c r="AB1250" s="16">
        <f t="shared" si="495"/>
        <v>1.0593997282254186E-2</v>
      </c>
      <c r="AC1250" s="16">
        <f t="shared" si="478"/>
        <v>423.11796509308078</v>
      </c>
      <c r="AD1250" s="17">
        <f t="shared" si="479"/>
        <v>4.8125222119229081</v>
      </c>
      <c r="AE1250" s="17">
        <f t="shared" si="480"/>
        <v>4.9896062268541623</v>
      </c>
      <c r="AF1250" s="16">
        <f t="shared" si="496"/>
        <v>1.2522211922908255E-2</v>
      </c>
      <c r="AG1250" s="16">
        <f t="shared" si="497"/>
        <v>1.039377314583767E-2</v>
      </c>
    </row>
    <row r="1251" spans="1:33" x14ac:dyDescent="0.25">
      <c r="A1251" s="11" t="s">
        <v>12</v>
      </c>
      <c r="B1251" s="12">
        <v>1485730</v>
      </c>
      <c r="C1251" s="11">
        <v>5.5</v>
      </c>
      <c r="D1251" s="27">
        <v>5.4</v>
      </c>
      <c r="E1251" s="27">
        <v>5.6</v>
      </c>
      <c r="F1251" s="11">
        <v>2008</v>
      </c>
      <c r="G1251" s="11" t="s">
        <v>7</v>
      </c>
      <c r="H1251" s="14" t="str">
        <f>VLOOKUP(A1251,'Data Key'!$A$1:$B$500,2,FALSE)</f>
        <v>Georgia</v>
      </c>
      <c r="I1251" s="14" t="str">
        <f t="shared" si="481"/>
        <v>GA-Georgia</v>
      </c>
      <c r="J1251" s="15">
        <f t="shared" si="482"/>
        <v>8172</v>
      </c>
      <c r="K1251" s="15">
        <f t="shared" si="483"/>
        <v>1477558</v>
      </c>
      <c r="L1251" s="16">
        <f t="shared" si="475"/>
        <v>1.1892542159748436E-4</v>
      </c>
      <c r="M1251" s="17">
        <f t="shared" si="484"/>
        <v>5.38140101725749</v>
      </c>
      <c r="N1251" s="17">
        <f t="shared" si="485"/>
        <v>5.6192518604524579</v>
      </c>
      <c r="O1251" s="16">
        <f t="shared" si="486"/>
        <v>1.8598982742510373E-2</v>
      </c>
      <c r="P1251" s="16">
        <f t="shared" si="487"/>
        <v>1.9251860452458303E-2</v>
      </c>
      <c r="Q1251" s="16">
        <f t="shared" si="498"/>
        <v>7995</v>
      </c>
      <c r="R1251" s="16">
        <f t="shared" si="499"/>
        <v>8349</v>
      </c>
      <c r="S1251" s="17">
        <f t="shared" si="488"/>
        <v>5.3811930835346935</v>
      </c>
      <c r="T1251" s="17">
        <f t="shared" si="489"/>
        <v>5.6194597941752535</v>
      </c>
      <c r="U1251" s="16">
        <f t="shared" si="490"/>
        <v>1.8806916465306855E-2</v>
      </c>
      <c r="V1251" s="16">
        <f t="shared" si="491"/>
        <v>1.9459794175253897E-2</v>
      </c>
      <c r="W1251" s="16">
        <f t="shared" si="476"/>
        <v>5.5016049990383826E-3</v>
      </c>
      <c r="X1251" s="16">
        <f t="shared" si="477"/>
        <v>1.1894588462660033E-4</v>
      </c>
      <c r="Y1251" s="17">
        <f t="shared" si="492"/>
        <v>5.3826591144117826</v>
      </c>
      <c r="Z1251" s="17">
        <f t="shared" si="493"/>
        <v>5.6205508836649827</v>
      </c>
      <c r="AA1251" s="16">
        <f t="shared" si="494"/>
        <v>1.734088558821778E-2</v>
      </c>
      <c r="AB1251" s="16">
        <f t="shared" si="495"/>
        <v>2.0550883664983033E-2</v>
      </c>
      <c r="AC1251" s="16">
        <f t="shared" si="478"/>
        <v>353.39226153127021</v>
      </c>
      <c r="AD1251" s="17">
        <f t="shared" si="479"/>
        <v>5.3830130104540537</v>
      </c>
      <c r="AE1251" s="17">
        <f t="shared" si="480"/>
        <v>5.620870055686515</v>
      </c>
      <c r="AF1251" s="16">
        <f t="shared" si="496"/>
        <v>1.6986989545946685E-2</v>
      </c>
      <c r="AG1251" s="16">
        <f t="shared" si="497"/>
        <v>2.0870055686515343E-2</v>
      </c>
    </row>
    <row r="1252" spans="1:33" x14ac:dyDescent="0.25">
      <c r="A1252" s="11" t="s">
        <v>56</v>
      </c>
      <c r="B1252" s="12">
        <v>162214</v>
      </c>
      <c r="C1252" s="11">
        <v>5.7</v>
      </c>
      <c r="D1252" s="27">
        <v>5.3</v>
      </c>
      <c r="E1252" s="27">
        <v>6.1</v>
      </c>
      <c r="F1252" s="11">
        <v>2008</v>
      </c>
      <c r="G1252" s="11" t="s">
        <v>7</v>
      </c>
      <c r="H1252" s="14" t="str">
        <f>VLOOKUP(A1252,'Data Key'!$A$1:$B$500,2,FALSE)</f>
        <v>Hawaii</v>
      </c>
      <c r="I1252" s="14" t="str">
        <f t="shared" si="481"/>
        <v>HI-Hawaii</v>
      </c>
      <c r="J1252" s="15">
        <f t="shared" si="482"/>
        <v>925</v>
      </c>
      <c r="K1252" s="15">
        <f t="shared" si="483"/>
        <v>161289</v>
      </c>
      <c r="L1252" s="16">
        <f t="shared" si="475"/>
        <v>3.6642815141052536E-4</v>
      </c>
      <c r="M1252" s="17">
        <f t="shared" si="484"/>
        <v>5.335915666015838</v>
      </c>
      <c r="N1252" s="17">
        <f t="shared" si="485"/>
        <v>6.068771968836888</v>
      </c>
      <c r="O1252" s="16">
        <f t="shared" si="486"/>
        <v>3.5915666015838177E-2</v>
      </c>
      <c r="P1252" s="16">
        <f t="shared" si="487"/>
        <v>3.122803116311168E-2</v>
      </c>
      <c r="Q1252" s="16">
        <f t="shared" si="498"/>
        <v>866</v>
      </c>
      <c r="R1252" s="16">
        <f t="shared" si="499"/>
        <v>985</v>
      </c>
      <c r="S1252" s="17">
        <f t="shared" si="488"/>
        <v>5.338626752314843</v>
      </c>
      <c r="T1252" s="17">
        <f t="shared" si="489"/>
        <v>6.0722255785567212</v>
      </c>
      <c r="U1252" s="16">
        <f t="shared" si="490"/>
        <v>3.8626752314843138E-2</v>
      </c>
      <c r="V1252" s="16">
        <f t="shared" si="491"/>
        <v>2.7774421443278463E-2</v>
      </c>
      <c r="W1252" s="16">
        <f t="shared" si="476"/>
        <v>5.714049213542567E-3</v>
      </c>
      <c r="X1252" s="16">
        <f t="shared" si="477"/>
        <v>3.6698426354120215E-4</v>
      </c>
      <c r="Y1252" s="17">
        <f t="shared" si="492"/>
        <v>5.3470649500013652</v>
      </c>
      <c r="Z1252" s="17">
        <f t="shared" si="493"/>
        <v>6.0810334770837686</v>
      </c>
      <c r="AA1252" s="16">
        <f t="shared" si="494"/>
        <v>4.7064950001365347E-2</v>
      </c>
      <c r="AB1252" s="16">
        <f t="shared" si="495"/>
        <v>1.8966522916231021E-2</v>
      </c>
      <c r="AC1252" s="16">
        <f t="shared" si="478"/>
        <v>118.90966925466931</v>
      </c>
      <c r="AD1252" s="17">
        <f t="shared" si="479"/>
        <v>5.3506191857653782</v>
      </c>
      <c r="AE1252" s="17">
        <f t="shared" si="480"/>
        <v>6.0836437913532588</v>
      </c>
      <c r="AF1252" s="16">
        <f t="shared" si="496"/>
        <v>5.0619185765378383E-2</v>
      </c>
      <c r="AG1252" s="16">
        <f t="shared" si="497"/>
        <v>1.6356208646740811E-2</v>
      </c>
    </row>
    <row r="1253" spans="1:33" x14ac:dyDescent="0.25">
      <c r="A1253" s="11" t="s">
        <v>32</v>
      </c>
      <c r="B1253" s="12">
        <v>250738</v>
      </c>
      <c r="C1253" s="11">
        <v>5.4</v>
      </c>
      <c r="D1253" s="27">
        <v>5.0999999999999996</v>
      </c>
      <c r="E1253" s="27">
        <v>5.6</v>
      </c>
      <c r="F1253" s="11">
        <v>2008</v>
      </c>
      <c r="G1253" s="11" t="s">
        <v>7</v>
      </c>
      <c r="H1253" s="14" t="str">
        <f>VLOOKUP(A1253,'Data Key'!$A$1:$B$500,2,FALSE)</f>
        <v>Idaho</v>
      </c>
      <c r="I1253" s="14" t="str">
        <f t="shared" si="481"/>
        <v>ID-Idaho</v>
      </c>
      <c r="J1253" s="15">
        <f t="shared" si="482"/>
        <v>1354</v>
      </c>
      <c r="K1253" s="15">
        <f t="shared" si="483"/>
        <v>249384</v>
      </c>
      <c r="L1253" s="16">
        <f t="shared" si="475"/>
        <v>2.8685437656673034E-4</v>
      </c>
      <c r="M1253" s="17">
        <f t="shared" si="484"/>
        <v>5.113204649189238</v>
      </c>
      <c r="N1253" s="17">
        <f t="shared" si="485"/>
        <v>5.6869134023226984</v>
      </c>
      <c r="O1253" s="16">
        <f t="shared" si="486"/>
        <v>1.320464918923836E-2</v>
      </c>
      <c r="P1253" s="16">
        <f t="shared" si="487"/>
        <v>8.691340232269873E-2</v>
      </c>
      <c r="Q1253" s="16">
        <f t="shared" si="498"/>
        <v>1283</v>
      </c>
      <c r="R1253" s="16">
        <f t="shared" si="499"/>
        <v>1426</v>
      </c>
      <c r="S1253" s="17">
        <f t="shared" si="488"/>
        <v>5.1168949261779231</v>
      </c>
      <c r="T1253" s="17">
        <f t="shared" si="489"/>
        <v>5.6872113520886343</v>
      </c>
      <c r="U1253" s="16">
        <f t="shared" si="490"/>
        <v>1.6894926177923431E-2</v>
      </c>
      <c r="V1253" s="16">
        <f t="shared" si="491"/>
        <v>8.7211352088634619E-2</v>
      </c>
      <c r="W1253" s="16">
        <f t="shared" si="476"/>
        <v>5.4076364818953825E-3</v>
      </c>
      <c r="X1253" s="16">
        <f t="shared" si="477"/>
        <v>2.8715226552740713E-4</v>
      </c>
      <c r="Y1253" s="17">
        <f t="shared" si="492"/>
        <v>5.1204842163679753</v>
      </c>
      <c r="Z1253" s="17">
        <f t="shared" si="493"/>
        <v>5.6947887474227894</v>
      </c>
      <c r="AA1253" s="16">
        <f t="shared" si="494"/>
        <v>2.0484216367975705E-2</v>
      </c>
      <c r="AB1253" s="16">
        <f t="shared" si="495"/>
        <v>9.4788747422789754E-2</v>
      </c>
      <c r="AC1253" s="16">
        <f t="shared" si="478"/>
        <v>143.87545917529312</v>
      </c>
      <c r="AD1253" s="17">
        <f t="shared" si="479"/>
        <v>5.1227309823903129</v>
      </c>
      <c r="AE1253" s="17">
        <f t="shared" si="480"/>
        <v>5.6965301470539487</v>
      </c>
      <c r="AF1253" s="16">
        <f t="shared" si="496"/>
        <v>2.2730982390313237E-2</v>
      </c>
      <c r="AG1253" s="16">
        <f t="shared" si="497"/>
        <v>9.6530147053949023E-2</v>
      </c>
    </row>
    <row r="1254" spans="1:33" x14ac:dyDescent="0.25">
      <c r="A1254" s="11" t="s">
        <v>45</v>
      </c>
      <c r="B1254" s="12">
        <v>1879956</v>
      </c>
      <c r="C1254" s="11">
        <v>5.9</v>
      </c>
      <c r="D1254" s="27">
        <v>5.8</v>
      </c>
      <c r="E1254" s="27">
        <v>6</v>
      </c>
      <c r="F1254" s="11">
        <v>2008</v>
      </c>
      <c r="G1254" s="11" t="s">
        <v>7</v>
      </c>
      <c r="H1254" s="14" t="str">
        <f>VLOOKUP(A1254,'Data Key'!$A$1:$B$500,2,FALSE)</f>
        <v>Illinois</v>
      </c>
      <c r="I1254" s="14" t="str">
        <f t="shared" si="481"/>
        <v>IL-Illinois</v>
      </c>
      <c r="J1254" s="15">
        <f t="shared" si="482"/>
        <v>11092</v>
      </c>
      <c r="K1254" s="15">
        <f t="shared" si="483"/>
        <v>1868864</v>
      </c>
      <c r="L1254" s="16">
        <f t="shared" si="475"/>
        <v>1.0947635857902248E-4</v>
      </c>
      <c r="M1254" s="17">
        <f t="shared" si="484"/>
        <v>5.7906617297592158</v>
      </c>
      <c r="N1254" s="17">
        <f t="shared" si="485"/>
        <v>6.0096144469172597</v>
      </c>
      <c r="O1254" s="16">
        <f t="shared" si="486"/>
        <v>9.3382702407840412E-3</v>
      </c>
      <c r="P1254" s="16">
        <f t="shared" si="487"/>
        <v>9.6144469172596558E-3</v>
      </c>
      <c r="Q1254" s="16">
        <f t="shared" si="498"/>
        <v>10886</v>
      </c>
      <c r="R1254" s="16">
        <f t="shared" si="499"/>
        <v>11298</v>
      </c>
      <c r="S1254" s="17">
        <f t="shared" si="488"/>
        <v>5.7905610556842824</v>
      </c>
      <c r="T1254" s="17">
        <f t="shared" si="489"/>
        <v>6.0097151209921931</v>
      </c>
      <c r="U1254" s="16">
        <f t="shared" si="490"/>
        <v>9.4389443157174568E-3</v>
      </c>
      <c r="V1254" s="16">
        <f t="shared" si="491"/>
        <v>9.7151209921930715E-3</v>
      </c>
      <c r="W1254" s="16">
        <f t="shared" si="476"/>
        <v>5.9011477185606431E-3</v>
      </c>
      <c r="X1254" s="16">
        <f t="shared" si="477"/>
        <v>1.0949021258112291E-4</v>
      </c>
      <c r="Y1254" s="17">
        <f t="shared" si="492"/>
        <v>5.7916575059795203</v>
      </c>
      <c r="Z1254" s="17">
        <f t="shared" si="493"/>
        <v>6.0106379311417664</v>
      </c>
      <c r="AA1254" s="16">
        <f t="shared" si="494"/>
        <v>8.3424940204794851E-3</v>
      </c>
      <c r="AB1254" s="16">
        <f t="shared" si="495"/>
        <v>1.0637931141766366E-2</v>
      </c>
      <c r="AC1254" s="16">
        <f t="shared" si="478"/>
        <v>411.63017707958528</v>
      </c>
      <c r="AD1254" s="17">
        <f t="shared" si="479"/>
        <v>5.7919352322021735</v>
      </c>
      <c r="AE1254" s="17">
        <f t="shared" si="480"/>
        <v>6.010892131175166</v>
      </c>
      <c r="AF1254" s="16">
        <f t="shared" si="496"/>
        <v>8.0647677978262777E-3</v>
      </c>
      <c r="AG1254" s="16">
        <f t="shared" si="497"/>
        <v>1.0892131175165964E-2</v>
      </c>
    </row>
    <row r="1255" spans="1:33" x14ac:dyDescent="0.25">
      <c r="A1255" s="11" t="s">
        <v>33</v>
      </c>
      <c r="B1255" s="12">
        <v>958352</v>
      </c>
      <c r="C1255" s="11">
        <v>9.1999999999999993</v>
      </c>
      <c r="D1255" s="27">
        <v>9</v>
      </c>
      <c r="E1255" s="27">
        <v>9.4</v>
      </c>
      <c r="F1255" s="11">
        <v>2008</v>
      </c>
      <c r="G1255" s="11" t="s">
        <v>7</v>
      </c>
      <c r="H1255" s="14" t="str">
        <f>VLOOKUP(A1255,'Data Key'!$A$1:$B$500,2,FALSE)</f>
        <v>Indiana</v>
      </c>
      <c r="I1255" s="14" t="str">
        <f t="shared" si="481"/>
        <v>IN-Indiana</v>
      </c>
      <c r="J1255" s="15">
        <f t="shared" si="482"/>
        <v>8817</v>
      </c>
      <c r="K1255" s="15">
        <f t="shared" si="483"/>
        <v>949535</v>
      </c>
      <c r="L1255" s="16">
        <f t="shared" si="475"/>
        <v>1.9115093201333601E-4</v>
      </c>
      <c r="M1255" s="17">
        <f t="shared" si="484"/>
        <v>9.0090176907891415</v>
      </c>
      <c r="N1255" s="17">
        <f t="shared" si="485"/>
        <v>9.3913195548158139</v>
      </c>
      <c r="O1255" s="16">
        <f t="shared" si="486"/>
        <v>9.017690789141497E-3</v>
      </c>
      <c r="P1255" s="16">
        <f t="shared" si="487"/>
        <v>8.680445184186425E-3</v>
      </c>
      <c r="Q1255" s="16">
        <f t="shared" si="498"/>
        <v>8634</v>
      </c>
      <c r="R1255" s="16">
        <f t="shared" si="499"/>
        <v>9000</v>
      </c>
      <c r="S1255" s="17">
        <f t="shared" si="488"/>
        <v>9.0092158204918444</v>
      </c>
      <c r="T1255" s="17">
        <f t="shared" si="489"/>
        <v>9.391121425113111</v>
      </c>
      <c r="U1255" s="16">
        <f t="shared" si="490"/>
        <v>9.2158204918444397E-3</v>
      </c>
      <c r="V1255" s="16">
        <f t="shared" si="491"/>
        <v>8.8785748868893677E-3</v>
      </c>
      <c r="W1255" s="16">
        <f t="shared" si="476"/>
        <v>9.2021359373007858E-3</v>
      </c>
      <c r="X1255" s="16">
        <f t="shared" si="477"/>
        <v>1.9118091766950269E-4</v>
      </c>
      <c r="Y1255" s="17">
        <f t="shared" si="492"/>
        <v>9.0109550196312842</v>
      </c>
      <c r="Z1255" s="17">
        <f t="shared" si="493"/>
        <v>9.393316854970287</v>
      </c>
      <c r="AA1255" s="16">
        <f t="shared" si="494"/>
        <v>1.0955019631284202E-2</v>
      </c>
      <c r="AB1255" s="16">
        <f t="shared" si="495"/>
        <v>6.6831450297133443E-3</v>
      </c>
      <c r="AC1255" s="16">
        <f t="shared" si="478"/>
        <v>366.3896025469229</v>
      </c>
      <c r="AD1255" s="17">
        <f t="shared" si="479"/>
        <v>9.0115023611592111</v>
      </c>
      <c r="AE1255" s="17">
        <f t="shared" si="480"/>
        <v>9.393812967195899</v>
      </c>
      <c r="AF1255" s="16">
        <f t="shared" si="496"/>
        <v>1.1502361159211105E-2</v>
      </c>
      <c r="AG1255" s="16">
        <f t="shared" si="497"/>
        <v>6.1870328041013778E-3</v>
      </c>
    </row>
    <row r="1256" spans="1:33" x14ac:dyDescent="0.25">
      <c r="A1256" s="11" t="s">
        <v>44</v>
      </c>
      <c r="B1256" s="12">
        <v>432015</v>
      </c>
      <c r="C1256" s="11">
        <v>1.5</v>
      </c>
      <c r="D1256" s="27">
        <v>1.4</v>
      </c>
      <c r="E1256" s="27">
        <v>1.6</v>
      </c>
      <c r="F1256" s="11">
        <v>2008</v>
      </c>
      <c r="G1256" s="11" t="s">
        <v>7</v>
      </c>
      <c r="H1256" s="14" t="str">
        <f>VLOOKUP(A1256,'Data Key'!$A$1:$B$500,2,FALSE)</f>
        <v>Iowa</v>
      </c>
      <c r="I1256" s="14" t="str">
        <f t="shared" si="481"/>
        <v>IA-Iowa</v>
      </c>
      <c r="J1256" s="15">
        <f t="shared" si="482"/>
        <v>648</v>
      </c>
      <c r="K1256" s="15">
        <f t="shared" si="483"/>
        <v>431367</v>
      </c>
      <c r="L1256" s="16">
        <f t="shared" si="475"/>
        <v>1.1540132988608236E-4</v>
      </c>
      <c r="M1256" s="17">
        <f t="shared" si="484"/>
        <v>1.3845465885889705</v>
      </c>
      <c r="N1256" s="17">
        <f t="shared" si="485"/>
        <v>1.6153492483611354</v>
      </c>
      <c r="O1256" s="16">
        <f t="shared" si="486"/>
        <v>1.5453411411029405E-2</v>
      </c>
      <c r="P1256" s="16">
        <f t="shared" si="487"/>
        <v>1.534924836113527E-2</v>
      </c>
      <c r="Q1256" s="16">
        <f t="shared" si="498"/>
        <v>599</v>
      </c>
      <c r="R1256" s="16">
        <f t="shared" si="499"/>
        <v>698</v>
      </c>
      <c r="S1256" s="17">
        <f t="shared" si="488"/>
        <v>1.3865259308125875</v>
      </c>
      <c r="T1256" s="17">
        <f t="shared" si="489"/>
        <v>1.6156846405796095</v>
      </c>
      <c r="U1256" s="16">
        <f t="shared" si="490"/>
        <v>1.3474069187412452E-2</v>
      </c>
      <c r="V1256" s="16">
        <f t="shared" si="491"/>
        <v>1.5684640579609388E-2</v>
      </c>
      <c r="W1256" s="16">
        <f t="shared" si="476"/>
        <v>1.5043805201081636E-3</v>
      </c>
      <c r="X1256" s="16">
        <f t="shared" si="477"/>
        <v>1.1565592016744698E-4</v>
      </c>
      <c r="Y1256" s="17">
        <f t="shared" si="492"/>
        <v>1.3887245999407167</v>
      </c>
      <c r="Z1256" s="17">
        <f t="shared" si="493"/>
        <v>1.6200364402756104</v>
      </c>
      <c r="AA1256" s="16">
        <f t="shared" si="494"/>
        <v>1.127540005928318E-2</v>
      </c>
      <c r="AB1256" s="16">
        <f t="shared" si="495"/>
        <v>2.0036440275610357E-2</v>
      </c>
      <c r="AC1256" s="16">
        <f t="shared" si="478"/>
        <v>99.745792478748868</v>
      </c>
      <c r="AD1256" s="17">
        <f t="shared" si="479"/>
        <v>1.3900963928866417</v>
      </c>
      <c r="AE1256" s="17">
        <f t="shared" si="480"/>
        <v>1.620979361189441</v>
      </c>
      <c r="AF1256" s="16">
        <f t="shared" si="496"/>
        <v>9.9036071133582482E-3</v>
      </c>
      <c r="AG1256" s="16">
        <f t="shared" si="497"/>
        <v>2.0979361189440882E-2</v>
      </c>
    </row>
    <row r="1257" spans="1:33" x14ac:dyDescent="0.25">
      <c r="A1257" s="11" t="s">
        <v>46</v>
      </c>
      <c r="B1257" s="12">
        <v>417341</v>
      </c>
      <c r="C1257" s="11">
        <v>4.2</v>
      </c>
      <c r="D1257" s="27">
        <v>4</v>
      </c>
      <c r="E1257" s="27">
        <v>4.4000000000000004</v>
      </c>
      <c r="F1257" s="11">
        <v>2008</v>
      </c>
      <c r="G1257" s="11" t="s">
        <v>7</v>
      </c>
      <c r="H1257" s="14" t="str">
        <f>VLOOKUP(A1257,'Data Key'!$A$1:$B$500,2,FALSE)</f>
        <v>Kansas</v>
      </c>
      <c r="I1257" s="14" t="str">
        <f t="shared" si="481"/>
        <v>KS-Kansas</v>
      </c>
      <c r="J1257" s="15">
        <f t="shared" si="482"/>
        <v>1753</v>
      </c>
      <c r="K1257" s="15">
        <f t="shared" si="483"/>
        <v>415588</v>
      </c>
      <c r="L1257" s="16">
        <f t="shared" si="475"/>
        <v>1.9621579757116134E-4</v>
      </c>
      <c r="M1257" s="17">
        <f t="shared" si="484"/>
        <v>4.0041862717198979</v>
      </c>
      <c r="N1257" s="17">
        <f t="shared" si="485"/>
        <v>4.3966178668622211</v>
      </c>
      <c r="O1257" s="16">
        <f t="shared" si="486"/>
        <v>4.1862717198979382E-3</v>
      </c>
      <c r="P1257" s="16">
        <f t="shared" si="487"/>
        <v>3.3821331377792418E-3</v>
      </c>
      <c r="Q1257" s="16">
        <f t="shared" si="498"/>
        <v>1671</v>
      </c>
      <c r="R1257" s="16">
        <f t="shared" si="499"/>
        <v>1835</v>
      </c>
      <c r="S1257" s="17">
        <f t="shared" si="488"/>
        <v>4.0039200557817232</v>
      </c>
      <c r="T1257" s="17">
        <f t="shared" si="489"/>
        <v>4.3968840828003959</v>
      </c>
      <c r="U1257" s="16">
        <f t="shared" si="490"/>
        <v>3.920055781723164E-3</v>
      </c>
      <c r="V1257" s="16">
        <f t="shared" si="491"/>
        <v>3.1159171996044677E-3</v>
      </c>
      <c r="W1257" s="16">
        <f t="shared" si="476"/>
        <v>4.2049656664643479E-3</v>
      </c>
      <c r="X1257" s="16">
        <f t="shared" si="477"/>
        <v>1.9637403982956768E-4</v>
      </c>
      <c r="Y1257" s="17">
        <f t="shared" si="492"/>
        <v>4.0085916266347805</v>
      </c>
      <c r="Z1257" s="17">
        <f t="shared" si="493"/>
        <v>4.4013397062939159</v>
      </c>
      <c r="AA1257" s="16">
        <f t="shared" si="494"/>
        <v>8.5916266347805248E-3</v>
      </c>
      <c r="AB1257" s="16">
        <f t="shared" si="495"/>
        <v>1.3397062939155546E-3</v>
      </c>
      <c r="AC1257" s="16">
        <f t="shared" si="478"/>
        <v>163.79958590699451</v>
      </c>
      <c r="AD1257" s="17">
        <f t="shared" si="479"/>
        <v>4.0099236176182043</v>
      </c>
      <c r="AE1257" s="17">
        <f t="shared" si="480"/>
        <v>4.4024038153713052</v>
      </c>
      <c r="AF1257" s="16">
        <f t="shared" si="496"/>
        <v>9.9236176182042612E-3</v>
      </c>
      <c r="AG1257" s="16">
        <f t="shared" si="497"/>
        <v>2.4038153713048516E-3</v>
      </c>
    </row>
    <row r="1258" spans="1:33" x14ac:dyDescent="0.25">
      <c r="A1258" s="11" t="s">
        <v>47</v>
      </c>
      <c r="B1258" s="12">
        <v>600466</v>
      </c>
      <c r="C1258" s="11">
        <v>4.4000000000000004</v>
      </c>
      <c r="D1258" s="27">
        <v>4.2</v>
      </c>
      <c r="E1258" s="27">
        <v>4.5</v>
      </c>
      <c r="F1258" s="11">
        <v>2008</v>
      </c>
      <c r="G1258" s="11" t="s">
        <v>7</v>
      </c>
      <c r="H1258" s="14" t="str">
        <f>VLOOKUP(A1258,'Data Key'!$A$1:$B$500,2,FALSE)</f>
        <v>Kentucky</v>
      </c>
      <c r="I1258" s="14" t="str">
        <f t="shared" si="481"/>
        <v>KY-Kentucky</v>
      </c>
      <c r="J1258" s="15">
        <f t="shared" si="482"/>
        <v>2642</v>
      </c>
      <c r="K1258" s="15">
        <f t="shared" si="483"/>
        <v>597824</v>
      </c>
      <c r="L1258" s="16">
        <f t="shared" si="475"/>
        <v>1.6740504363408989E-4</v>
      </c>
      <c r="M1258" s="17">
        <f t="shared" si="484"/>
        <v>4.2325110215552799</v>
      </c>
      <c r="N1258" s="17">
        <f t="shared" si="485"/>
        <v>4.5673211088234602</v>
      </c>
      <c r="O1258" s="16">
        <f t="shared" si="486"/>
        <v>3.251102155527974E-2</v>
      </c>
      <c r="P1258" s="16">
        <f t="shared" si="487"/>
        <v>6.7321108823460207E-2</v>
      </c>
      <c r="Q1258" s="16">
        <f t="shared" si="498"/>
        <v>2542</v>
      </c>
      <c r="R1258" s="16">
        <f t="shared" si="499"/>
        <v>2743</v>
      </c>
      <c r="S1258" s="17">
        <f t="shared" si="488"/>
        <v>4.2333787425099842</v>
      </c>
      <c r="T1258" s="17">
        <f t="shared" si="489"/>
        <v>4.5681187610955494</v>
      </c>
      <c r="U1258" s="16">
        <f t="shared" si="490"/>
        <v>3.3378742509984072E-2</v>
      </c>
      <c r="V1258" s="16">
        <f t="shared" si="491"/>
        <v>6.8118761095549374E-2</v>
      </c>
      <c r="W1258" s="16">
        <f t="shared" si="476"/>
        <v>4.4030866279429343E-3</v>
      </c>
      <c r="X1258" s="16">
        <f t="shared" si="477"/>
        <v>1.6749455681158151E-4</v>
      </c>
      <c r="Y1258" s="17">
        <f t="shared" si="492"/>
        <v>4.2355920711313519</v>
      </c>
      <c r="Z1258" s="17">
        <f t="shared" si="493"/>
        <v>4.5705811847545164</v>
      </c>
      <c r="AA1258" s="16">
        <f t="shared" si="494"/>
        <v>3.5592071131351766E-2</v>
      </c>
      <c r="AB1258" s="16">
        <f t="shared" si="495"/>
        <v>7.0581184754516357E-2</v>
      </c>
      <c r="AC1258" s="16">
        <f t="shared" si="478"/>
        <v>201.05983426030335</v>
      </c>
      <c r="AD1258" s="17">
        <f t="shared" si="479"/>
        <v>4.2365005478042006</v>
      </c>
      <c r="AE1258" s="17">
        <f t="shared" si="480"/>
        <v>4.5713380706543667</v>
      </c>
      <c r="AF1258" s="16">
        <f t="shared" si="496"/>
        <v>3.6500547804200423E-2</v>
      </c>
      <c r="AG1258" s="16">
        <f t="shared" si="497"/>
        <v>7.1338070654366703E-2</v>
      </c>
    </row>
    <row r="1259" spans="1:33" x14ac:dyDescent="0.25">
      <c r="A1259" s="11" t="s">
        <v>48</v>
      </c>
      <c r="B1259" s="12">
        <v>603649</v>
      </c>
      <c r="C1259" s="11">
        <v>3.7</v>
      </c>
      <c r="D1259" s="27">
        <v>3.6</v>
      </c>
      <c r="E1259" s="27">
        <v>3.9</v>
      </c>
      <c r="F1259" s="11">
        <v>2008</v>
      </c>
      <c r="G1259" s="11" t="s">
        <v>7</v>
      </c>
      <c r="H1259" s="14" t="str">
        <f>VLOOKUP(A1259,'Data Key'!$A$1:$B$500,2,FALSE)</f>
        <v>Louisiana</v>
      </c>
      <c r="I1259" s="14" t="str">
        <f t="shared" si="481"/>
        <v>LA-Louisiana</v>
      </c>
      <c r="J1259" s="15">
        <f t="shared" si="482"/>
        <v>2234</v>
      </c>
      <c r="K1259" s="15">
        <f t="shared" si="483"/>
        <v>601415</v>
      </c>
      <c r="L1259" s="16">
        <f t="shared" si="475"/>
        <v>1.5317929803820629E-4</v>
      </c>
      <c r="M1259" s="17">
        <f t="shared" si="484"/>
        <v>3.5476468443061031</v>
      </c>
      <c r="N1259" s="17">
        <f t="shared" si="485"/>
        <v>3.8540054403825157</v>
      </c>
      <c r="O1259" s="16">
        <f t="shared" si="486"/>
        <v>5.235315569389698E-2</v>
      </c>
      <c r="P1259" s="16">
        <f t="shared" si="487"/>
        <v>4.5994559617484221E-2</v>
      </c>
      <c r="Q1259" s="16">
        <f t="shared" si="498"/>
        <v>2142</v>
      </c>
      <c r="R1259" s="16">
        <f t="shared" si="499"/>
        <v>2326</v>
      </c>
      <c r="S1259" s="17">
        <f t="shared" si="488"/>
        <v>3.5484196942262805</v>
      </c>
      <c r="T1259" s="17">
        <f t="shared" si="489"/>
        <v>3.8532325904623383</v>
      </c>
      <c r="U1259" s="16">
        <f t="shared" si="490"/>
        <v>5.1580305773719637E-2</v>
      </c>
      <c r="V1259" s="16">
        <f t="shared" si="491"/>
        <v>4.6767409537661564E-2</v>
      </c>
      <c r="W1259" s="16">
        <f t="shared" si="476"/>
        <v>3.7039844358338443E-3</v>
      </c>
      <c r="X1259" s="16">
        <f t="shared" si="477"/>
        <v>1.5327645707480879E-4</v>
      </c>
      <c r="Y1259" s="17">
        <f t="shared" si="492"/>
        <v>3.5507079787590352</v>
      </c>
      <c r="Z1259" s="17">
        <f t="shared" si="493"/>
        <v>3.8572608929086534</v>
      </c>
      <c r="AA1259" s="16">
        <f t="shared" si="494"/>
        <v>4.9292021240964878E-2</v>
      </c>
      <c r="AB1259" s="16">
        <f t="shared" si="495"/>
        <v>4.273910709134654E-2</v>
      </c>
      <c r="AC1259" s="16">
        <f t="shared" si="478"/>
        <v>184.95233842635491</v>
      </c>
      <c r="AD1259" s="17">
        <f t="shared" si="479"/>
        <v>3.5516184352184861</v>
      </c>
      <c r="AE1259" s="17">
        <f t="shared" si="480"/>
        <v>3.8580070177345376</v>
      </c>
      <c r="AF1259" s="16">
        <f t="shared" si="496"/>
        <v>4.8381564781514008E-2</v>
      </c>
      <c r="AG1259" s="16">
        <f t="shared" si="497"/>
        <v>4.1992982265462331E-2</v>
      </c>
    </row>
    <row r="1260" spans="1:33" x14ac:dyDescent="0.25">
      <c r="A1260" s="11" t="s">
        <v>34</v>
      </c>
      <c r="B1260" s="12">
        <v>176567</v>
      </c>
      <c r="C1260" s="11">
        <v>9.9</v>
      </c>
      <c r="D1260" s="27">
        <v>9.5</v>
      </c>
      <c r="E1260" s="27">
        <v>10.4</v>
      </c>
      <c r="F1260" s="11">
        <v>2008</v>
      </c>
      <c r="G1260" s="11" t="s">
        <v>7</v>
      </c>
      <c r="H1260" s="14" t="str">
        <f>VLOOKUP(A1260,'Data Key'!$A$1:$B$500,2,FALSE)</f>
        <v>Maine</v>
      </c>
      <c r="I1260" s="14" t="str">
        <f t="shared" si="481"/>
        <v>ME-Maine</v>
      </c>
      <c r="J1260" s="15">
        <f t="shared" si="482"/>
        <v>1748</v>
      </c>
      <c r="K1260" s="15">
        <f t="shared" si="483"/>
        <v>174819</v>
      </c>
      <c r="L1260" s="16">
        <f t="shared" si="475"/>
        <v>4.6179456135767889E-4</v>
      </c>
      <c r="M1260" s="17">
        <f t="shared" si="484"/>
        <v>9.4381301131284943</v>
      </c>
      <c r="N1260" s="17">
        <f t="shared" si="485"/>
        <v>10.361719235843852</v>
      </c>
      <c r="O1260" s="16">
        <f t="shared" si="486"/>
        <v>6.1869886871505742E-2</v>
      </c>
      <c r="P1260" s="16">
        <f t="shared" si="487"/>
        <v>3.828076415614845E-2</v>
      </c>
      <c r="Q1260" s="16">
        <f t="shared" si="498"/>
        <v>1667</v>
      </c>
      <c r="R1260" s="16">
        <f t="shared" si="499"/>
        <v>1830</v>
      </c>
      <c r="S1260" s="17">
        <f t="shared" si="488"/>
        <v>9.4411753045586089</v>
      </c>
      <c r="T1260" s="17">
        <f t="shared" si="489"/>
        <v>10.364337616881977</v>
      </c>
      <c r="U1260" s="16">
        <f t="shared" si="490"/>
        <v>5.8824695441391128E-2</v>
      </c>
      <c r="V1260" s="16">
        <f t="shared" si="491"/>
        <v>3.5662383118022944E-2</v>
      </c>
      <c r="W1260" s="16">
        <f t="shared" si="476"/>
        <v>9.9105872461872947E-3</v>
      </c>
      <c r="X1260" s="16">
        <f t="shared" si="477"/>
        <v>4.6215867539859675E-4</v>
      </c>
      <c r="Y1260" s="17">
        <f t="shared" si="492"/>
        <v>9.4484285707886979</v>
      </c>
      <c r="Z1260" s="17">
        <f t="shared" si="493"/>
        <v>10.372745921585892</v>
      </c>
      <c r="AA1260" s="16">
        <f t="shared" si="494"/>
        <v>5.1571429211302089E-2</v>
      </c>
      <c r="AB1260" s="16">
        <f t="shared" si="495"/>
        <v>2.7254078414108207E-2</v>
      </c>
      <c r="AC1260" s="16">
        <f t="shared" si="478"/>
        <v>163.09751448703051</v>
      </c>
      <c r="AD1260" s="17">
        <f t="shared" si="479"/>
        <v>9.4515717225940801</v>
      </c>
      <c r="AE1260" s="17">
        <f t="shared" si="480"/>
        <v>10.375266219032595</v>
      </c>
      <c r="AF1260" s="16">
        <f t="shared" si="496"/>
        <v>4.8428277405919928E-2</v>
      </c>
      <c r="AG1260" s="16">
        <f t="shared" si="497"/>
        <v>2.473378096740575E-2</v>
      </c>
    </row>
    <row r="1261" spans="1:33" x14ac:dyDescent="0.25">
      <c r="A1261" s="11" t="s">
        <v>13</v>
      </c>
      <c r="B1261" s="12">
        <v>756510</v>
      </c>
      <c r="C1261" s="11">
        <v>8.3000000000000007</v>
      </c>
      <c r="D1261" s="27">
        <v>8.1</v>
      </c>
      <c r="E1261" s="27">
        <v>8.5</v>
      </c>
      <c r="F1261" s="11">
        <v>2008</v>
      </c>
      <c r="G1261" s="11" t="s">
        <v>7</v>
      </c>
      <c r="H1261" s="14" t="str">
        <f>VLOOKUP(A1261,'Data Key'!$A$1:$B$500,2,FALSE)</f>
        <v>Maryland</v>
      </c>
      <c r="I1261" s="14" t="str">
        <f t="shared" si="481"/>
        <v>MD-Maryland</v>
      </c>
      <c r="J1261" s="15">
        <f t="shared" si="482"/>
        <v>6279</v>
      </c>
      <c r="K1261" s="15">
        <f t="shared" si="483"/>
        <v>750231</v>
      </c>
      <c r="L1261" s="16">
        <f t="shared" si="475"/>
        <v>2.0444139023036658E-4</v>
      </c>
      <c r="M1261" s="17">
        <f t="shared" si="484"/>
        <v>8.0955149884030959</v>
      </c>
      <c r="N1261" s="17">
        <f t="shared" si="485"/>
        <v>8.5043977688638286</v>
      </c>
      <c r="O1261" s="16">
        <f t="shared" si="486"/>
        <v>4.4850115969037319E-3</v>
      </c>
      <c r="P1261" s="16">
        <f t="shared" si="487"/>
        <v>4.3977688638285883E-3</v>
      </c>
      <c r="Q1261" s="16">
        <f t="shared" si="498"/>
        <v>6125</v>
      </c>
      <c r="R1261" s="16">
        <f t="shared" si="499"/>
        <v>6434</v>
      </c>
      <c r="S1261" s="17">
        <f t="shared" si="488"/>
        <v>8.0963900014540453</v>
      </c>
      <c r="T1261" s="17">
        <f t="shared" si="489"/>
        <v>8.5048446154049522</v>
      </c>
      <c r="U1261" s="16">
        <f t="shared" si="490"/>
        <v>3.6099985459543404E-3</v>
      </c>
      <c r="V1261" s="16">
        <f t="shared" si="491"/>
        <v>4.8446154049521795E-3</v>
      </c>
      <c r="W1261" s="16">
        <f t="shared" si="476"/>
        <v>8.3024531544572348E-3</v>
      </c>
      <c r="X1261" s="16">
        <f t="shared" si="477"/>
        <v>2.0448660439727703E-4</v>
      </c>
      <c r="Y1261" s="17">
        <f t="shared" si="492"/>
        <v>8.097966550059958</v>
      </c>
      <c r="Z1261" s="17">
        <f t="shared" si="493"/>
        <v>8.5069397588545126</v>
      </c>
      <c r="AA1261" s="16">
        <f t="shared" si="494"/>
        <v>2.0334499400416206E-3</v>
      </c>
      <c r="AB1261" s="16">
        <f t="shared" si="495"/>
        <v>6.9397588545125899E-3</v>
      </c>
      <c r="AC1261" s="16">
        <f t="shared" si="478"/>
        <v>309.33555260639145</v>
      </c>
      <c r="AD1261" s="17">
        <f t="shared" si="479"/>
        <v>8.0986660353664508</v>
      </c>
      <c r="AE1261" s="17">
        <f t="shared" si="480"/>
        <v>8.5075621264278976</v>
      </c>
      <c r="AF1261" s="16">
        <f t="shared" si="496"/>
        <v>1.3339646335488453E-3</v>
      </c>
      <c r="AG1261" s="16">
        <f t="shared" si="497"/>
        <v>7.5621264278975531E-3</v>
      </c>
    </row>
    <row r="1262" spans="1:33" x14ac:dyDescent="0.25">
      <c r="A1262" s="11" t="s">
        <v>28</v>
      </c>
      <c r="B1262" s="12">
        <v>862851</v>
      </c>
      <c r="C1262" s="11">
        <v>8.5</v>
      </c>
      <c r="D1262" s="27">
        <v>8.3000000000000007</v>
      </c>
      <c r="E1262" s="27">
        <v>8.6999999999999993</v>
      </c>
      <c r="F1262" s="11">
        <v>2008</v>
      </c>
      <c r="G1262" s="11" t="s">
        <v>7</v>
      </c>
      <c r="H1262" s="14" t="str">
        <f>VLOOKUP(A1262,'Data Key'!$A$1:$B$500,2,FALSE)</f>
        <v>Massachusetts</v>
      </c>
      <c r="I1262" s="14" t="str">
        <f t="shared" si="481"/>
        <v>MA-Massachusetts</v>
      </c>
      <c r="J1262" s="15">
        <f t="shared" si="482"/>
        <v>7334</v>
      </c>
      <c r="K1262" s="15">
        <f t="shared" si="483"/>
        <v>855517</v>
      </c>
      <c r="L1262" s="16">
        <f t="shared" si="475"/>
        <v>1.9369979255456088E-4</v>
      </c>
      <c r="M1262" s="17">
        <f t="shared" si="484"/>
        <v>8.3060295929360972</v>
      </c>
      <c r="N1262" s="17">
        <f t="shared" si="485"/>
        <v>8.6934291780452178</v>
      </c>
      <c r="O1262" s="16">
        <f t="shared" si="486"/>
        <v>6.0295929360965062E-3</v>
      </c>
      <c r="P1262" s="16">
        <f t="shared" si="487"/>
        <v>6.5708219547815361E-3</v>
      </c>
      <c r="Q1262" s="16">
        <f t="shared" si="498"/>
        <v>7168</v>
      </c>
      <c r="R1262" s="16">
        <f t="shared" si="499"/>
        <v>7502</v>
      </c>
      <c r="S1262" s="17">
        <f t="shared" si="488"/>
        <v>8.3073439098986963</v>
      </c>
      <c r="T1262" s="17">
        <f t="shared" si="489"/>
        <v>8.6944327583789089</v>
      </c>
      <c r="U1262" s="16">
        <f t="shared" si="490"/>
        <v>7.3439098986955997E-3</v>
      </c>
      <c r="V1262" s="16">
        <f t="shared" si="491"/>
        <v>5.5672416210903464E-3</v>
      </c>
      <c r="W1262" s="16">
        <f t="shared" si="476"/>
        <v>8.501917561252334E-3</v>
      </c>
      <c r="X1262" s="16">
        <f t="shared" si="477"/>
        <v>1.937364366159744E-4</v>
      </c>
      <c r="Y1262" s="17">
        <f t="shared" si="492"/>
        <v>8.3081811246363593</v>
      </c>
      <c r="Z1262" s="17">
        <f t="shared" si="493"/>
        <v>8.6956539978683089</v>
      </c>
      <c r="AA1262" s="16">
        <f t="shared" si="494"/>
        <v>8.181124636358561E-3</v>
      </c>
      <c r="AB1262" s="16">
        <f t="shared" si="495"/>
        <v>4.3460021316903408E-3</v>
      </c>
      <c r="AC1262" s="16">
        <f t="shared" si="478"/>
        <v>334.27889574991082</v>
      </c>
      <c r="AD1262" s="17">
        <f t="shared" si="479"/>
        <v>8.3087918582160967</v>
      </c>
      <c r="AE1262" s="17">
        <f t="shared" si="480"/>
        <v>8.696202207777036</v>
      </c>
      <c r="AF1262" s="16">
        <f t="shared" si="496"/>
        <v>8.7918582160959602E-3</v>
      </c>
      <c r="AG1262" s="16">
        <f t="shared" si="497"/>
        <v>3.797792222963281E-3</v>
      </c>
    </row>
    <row r="1263" spans="1:33" x14ac:dyDescent="0.25">
      <c r="A1263" s="11" t="s">
        <v>49</v>
      </c>
      <c r="B1263" s="12">
        <v>1487974</v>
      </c>
      <c r="C1263" s="11">
        <v>7.4</v>
      </c>
      <c r="D1263" s="27">
        <v>7.3</v>
      </c>
      <c r="E1263" s="27">
        <v>7.5</v>
      </c>
      <c r="F1263" s="11">
        <v>2008</v>
      </c>
      <c r="G1263" s="11" t="s">
        <v>7</v>
      </c>
      <c r="H1263" s="14" t="str">
        <f>VLOOKUP(A1263,'Data Key'!$A$1:$B$500,2,FALSE)</f>
        <v>Michigan</v>
      </c>
      <c r="I1263" s="14" t="str">
        <f t="shared" si="481"/>
        <v>MI-Michigan</v>
      </c>
      <c r="J1263" s="15">
        <f t="shared" si="482"/>
        <v>11011</v>
      </c>
      <c r="K1263" s="15">
        <f t="shared" si="483"/>
        <v>1476963</v>
      </c>
      <c r="L1263" s="16">
        <f t="shared" si="475"/>
        <v>1.3770612774222172E-4</v>
      </c>
      <c r="M1263" s="17">
        <f t="shared" si="484"/>
        <v>7.2622887646416512</v>
      </c>
      <c r="N1263" s="17">
        <f t="shared" si="485"/>
        <v>7.5377010201260939</v>
      </c>
      <c r="O1263" s="16">
        <f t="shared" si="486"/>
        <v>3.7711235358348638E-2</v>
      </c>
      <c r="P1263" s="16">
        <f t="shared" si="487"/>
        <v>3.7701020126093887E-2</v>
      </c>
      <c r="Q1263" s="16">
        <f t="shared" si="498"/>
        <v>10807</v>
      </c>
      <c r="R1263" s="16">
        <f t="shared" si="499"/>
        <v>11216</v>
      </c>
      <c r="S1263" s="17">
        <f t="shared" si="488"/>
        <v>7.262895722640315</v>
      </c>
      <c r="T1263" s="17">
        <f t="shared" si="489"/>
        <v>7.5377661168810741</v>
      </c>
      <c r="U1263" s="16">
        <f t="shared" si="490"/>
        <v>3.7104277359684801E-2</v>
      </c>
      <c r="V1263" s="16">
        <f t="shared" si="491"/>
        <v>3.7766116881074119E-2</v>
      </c>
      <c r="W1263" s="16">
        <f t="shared" si="476"/>
        <v>7.401266620081671E-3</v>
      </c>
      <c r="X1263" s="16">
        <f t="shared" si="477"/>
        <v>1.3772356560591456E-4</v>
      </c>
      <c r="Y1263" s="17">
        <f t="shared" si="492"/>
        <v>7.2635430544757567</v>
      </c>
      <c r="Z1263" s="17">
        <f t="shared" si="493"/>
        <v>7.5389901856875854</v>
      </c>
      <c r="AA1263" s="16">
        <f t="shared" si="494"/>
        <v>3.6456945524243167E-2</v>
      </c>
      <c r="AB1263" s="16">
        <f t="shared" si="495"/>
        <v>3.8990185687585388E-2</v>
      </c>
      <c r="AC1263" s="16">
        <f t="shared" si="478"/>
        <v>409.81504484897397</v>
      </c>
      <c r="AD1263" s="17">
        <f t="shared" si="479"/>
        <v>7.2638939276065715</v>
      </c>
      <c r="AE1263" s="17">
        <f t="shared" si="480"/>
        <v>7.5393113655753972</v>
      </c>
      <c r="AF1263" s="16">
        <f t="shared" si="496"/>
        <v>3.6106072393428335E-2</v>
      </c>
      <c r="AG1263" s="16">
        <f t="shared" si="497"/>
        <v>3.9311365575397161E-2</v>
      </c>
    </row>
    <row r="1264" spans="1:33" x14ac:dyDescent="0.25">
      <c r="A1264" s="11" t="s">
        <v>26</v>
      </c>
      <c r="B1264" s="12">
        <v>760544</v>
      </c>
      <c r="C1264" s="11">
        <v>13.5</v>
      </c>
      <c r="D1264" s="27">
        <v>13.2</v>
      </c>
      <c r="E1264" s="27">
        <v>13.8</v>
      </c>
      <c r="F1264" s="11">
        <v>2008</v>
      </c>
      <c r="G1264" s="11" t="s">
        <v>7</v>
      </c>
      <c r="H1264" s="14" t="str">
        <f>VLOOKUP(A1264,'Data Key'!$A$1:$B$500,2,FALSE)</f>
        <v>Minnesota</v>
      </c>
      <c r="I1264" s="14" t="str">
        <f t="shared" si="481"/>
        <v>MN-Minnesota</v>
      </c>
      <c r="J1264" s="15">
        <f t="shared" si="482"/>
        <v>10267</v>
      </c>
      <c r="K1264" s="15">
        <f t="shared" si="483"/>
        <v>750277</v>
      </c>
      <c r="L1264" s="16">
        <f t="shared" si="475"/>
        <v>2.5935472941049457E-4</v>
      </c>
      <c r="M1264" s="17">
        <f t="shared" si="484"/>
        <v>13.240192962767734</v>
      </c>
      <c r="N1264" s="17">
        <f t="shared" si="485"/>
        <v>13.758902421588726</v>
      </c>
      <c r="O1264" s="16">
        <f t="shared" si="486"/>
        <v>4.0192962767735096E-2</v>
      </c>
      <c r="P1264" s="16">
        <f t="shared" si="487"/>
        <v>4.1097578411275038E-2</v>
      </c>
      <c r="Q1264" s="16">
        <f t="shared" si="498"/>
        <v>10071</v>
      </c>
      <c r="R1264" s="16">
        <f t="shared" si="499"/>
        <v>10465</v>
      </c>
      <c r="S1264" s="17">
        <f t="shared" si="488"/>
        <v>13.24183742163504</v>
      </c>
      <c r="T1264" s="17">
        <f t="shared" si="489"/>
        <v>13.759887659359617</v>
      </c>
      <c r="U1264" s="16">
        <f t="shared" si="490"/>
        <v>4.1837421635040783E-2</v>
      </c>
      <c r="V1264" s="16">
        <f t="shared" si="491"/>
        <v>4.0112340640384048E-2</v>
      </c>
      <c r="W1264" s="16">
        <f t="shared" si="476"/>
        <v>1.3502004962256344E-2</v>
      </c>
      <c r="X1264" s="16">
        <f t="shared" si="477"/>
        <v>2.5938899428457339E-4</v>
      </c>
      <c r="Y1264" s="17">
        <f t="shared" si="492"/>
        <v>13.242615967971769</v>
      </c>
      <c r="Z1264" s="17">
        <f t="shared" si="493"/>
        <v>13.761393956540918</v>
      </c>
      <c r="AA1264" s="16">
        <f t="shared" si="494"/>
        <v>4.2615967971769919E-2</v>
      </c>
      <c r="AB1264" s="16">
        <f t="shared" si="495"/>
        <v>3.8606043459083139E-2</v>
      </c>
      <c r="AC1264" s="16">
        <f t="shared" si="478"/>
        <v>394.51059504577051</v>
      </c>
      <c r="AD1264" s="17">
        <f t="shared" si="479"/>
        <v>13.243302896722259</v>
      </c>
      <c r="AE1264" s="17">
        <f t="shared" si="480"/>
        <v>13.762021869468342</v>
      </c>
      <c r="AF1264" s="16">
        <f t="shared" si="496"/>
        <v>4.3302896722259732E-2</v>
      </c>
      <c r="AG1264" s="16">
        <f t="shared" si="497"/>
        <v>3.7978130531659104E-2</v>
      </c>
    </row>
    <row r="1265" spans="1:33" x14ac:dyDescent="0.25">
      <c r="A1265" s="11" t="s">
        <v>59</v>
      </c>
      <c r="B1265" s="12">
        <v>442501</v>
      </c>
      <c r="C1265" s="11">
        <v>2.8</v>
      </c>
      <c r="D1265" s="27">
        <v>2.7</v>
      </c>
      <c r="E1265" s="27">
        <v>3</v>
      </c>
      <c r="F1265" s="11">
        <v>2008</v>
      </c>
      <c r="G1265" s="11" t="s">
        <v>7</v>
      </c>
      <c r="H1265" s="14" t="str">
        <f>VLOOKUP(A1265,'Data Key'!$A$1:$B$500,2,FALSE)</f>
        <v>Mississippi</v>
      </c>
      <c r="I1265" s="14" t="str">
        <f t="shared" si="481"/>
        <v>MS-Mississippi</v>
      </c>
      <c r="J1265" s="15">
        <f t="shared" si="482"/>
        <v>1239</v>
      </c>
      <c r="K1265" s="15">
        <f t="shared" si="483"/>
        <v>441262</v>
      </c>
      <c r="L1265" s="16">
        <f t="shared" si="475"/>
        <v>1.5568996607639394E-4</v>
      </c>
      <c r="M1265" s="17">
        <f t="shared" si="484"/>
        <v>2.64430370625429</v>
      </c>
      <c r="N1265" s="17">
        <f t="shared" si="485"/>
        <v>2.9556836384070779</v>
      </c>
      <c r="O1265" s="16">
        <f t="shared" si="486"/>
        <v>5.5696293745710168E-2</v>
      </c>
      <c r="P1265" s="16">
        <f t="shared" si="487"/>
        <v>4.4316361592922071E-2</v>
      </c>
      <c r="Q1265" s="16">
        <f t="shared" si="498"/>
        <v>1171</v>
      </c>
      <c r="R1265" s="16">
        <f t="shared" si="499"/>
        <v>1308</v>
      </c>
      <c r="S1265" s="17">
        <f t="shared" si="488"/>
        <v>2.6463217032277893</v>
      </c>
      <c r="T1265" s="17">
        <f t="shared" si="489"/>
        <v>2.9559255233321506</v>
      </c>
      <c r="U1265" s="16">
        <f t="shared" si="490"/>
        <v>5.3678296772210921E-2</v>
      </c>
      <c r="V1265" s="16">
        <f t="shared" si="491"/>
        <v>4.407447666784936E-2</v>
      </c>
      <c r="W1265" s="16">
        <f t="shared" si="476"/>
        <v>2.8043099490603577E-3</v>
      </c>
      <c r="X1265" s="16">
        <f t="shared" si="477"/>
        <v>1.5586867985613033E-4</v>
      </c>
      <c r="Y1265" s="17">
        <f t="shared" si="492"/>
        <v>2.6484412692042274</v>
      </c>
      <c r="Z1265" s="17">
        <f t="shared" si="493"/>
        <v>2.9601786289164878</v>
      </c>
      <c r="AA1265" s="16">
        <f t="shared" si="494"/>
        <v>5.1558730795772778E-2</v>
      </c>
      <c r="AB1265" s="16">
        <f t="shared" si="495"/>
        <v>3.9821371083512247E-2</v>
      </c>
      <c r="AC1265" s="16">
        <f t="shared" si="478"/>
        <v>137.81175488272024</v>
      </c>
      <c r="AD1265" s="17">
        <f t="shared" si="479"/>
        <v>2.6497220868895299</v>
      </c>
      <c r="AE1265" s="17">
        <f t="shared" si="480"/>
        <v>2.9611576735113432</v>
      </c>
      <c r="AF1265" s="16">
        <f t="shared" si="496"/>
        <v>5.0277913110470251E-2</v>
      </c>
      <c r="AG1265" s="16">
        <f t="shared" si="497"/>
        <v>3.884232648865682E-2</v>
      </c>
    </row>
    <row r="1266" spans="1:33" x14ac:dyDescent="0.25">
      <c r="A1266" s="11" t="s">
        <v>20</v>
      </c>
      <c r="B1266" s="12">
        <v>824746</v>
      </c>
      <c r="C1266" s="11">
        <v>6.4</v>
      </c>
      <c r="D1266" s="27">
        <v>6.2</v>
      </c>
      <c r="E1266" s="27">
        <v>6.6</v>
      </c>
      <c r="F1266" s="11">
        <v>2008</v>
      </c>
      <c r="G1266" s="11" t="s">
        <v>7</v>
      </c>
      <c r="H1266" s="14" t="str">
        <f>VLOOKUP(A1266,'Data Key'!$A$1:$B$500,2,FALSE)</f>
        <v>Missouri</v>
      </c>
      <c r="I1266" s="14" t="str">
        <f t="shared" si="481"/>
        <v>MO-Missouri</v>
      </c>
      <c r="J1266" s="15">
        <f t="shared" si="482"/>
        <v>5278</v>
      </c>
      <c r="K1266" s="15">
        <f t="shared" si="483"/>
        <v>819468</v>
      </c>
      <c r="L1266" s="16">
        <f t="shared" si="475"/>
        <v>1.7209508085551132E-4</v>
      </c>
      <c r="M1266" s="17">
        <f t="shared" si="484"/>
        <v>6.2274509611986479</v>
      </c>
      <c r="N1266" s="17">
        <f t="shared" si="485"/>
        <v>6.5716411229096705</v>
      </c>
      <c r="O1266" s="16">
        <f t="shared" si="486"/>
        <v>2.7450961198647761E-2</v>
      </c>
      <c r="P1266" s="16">
        <f t="shared" si="487"/>
        <v>2.8358877090329138E-2</v>
      </c>
      <c r="Q1266" s="16">
        <f t="shared" si="498"/>
        <v>5137</v>
      </c>
      <c r="R1266" s="16">
        <f t="shared" si="499"/>
        <v>5421</v>
      </c>
      <c r="S1266" s="17">
        <f t="shared" si="488"/>
        <v>6.2285843156559713</v>
      </c>
      <c r="T1266" s="17">
        <f t="shared" si="489"/>
        <v>6.572932757479272</v>
      </c>
      <c r="U1266" s="16">
        <f t="shared" si="490"/>
        <v>2.8584315655971082E-2</v>
      </c>
      <c r="V1266" s="16">
        <f t="shared" si="491"/>
        <v>2.7067242520727675E-2</v>
      </c>
      <c r="W1266" s="16">
        <f t="shared" si="476"/>
        <v>6.4018450977464912E-3</v>
      </c>
      <c r="X1266" s="16">
        <f t="shared" si="477"/>
        <v>1.7214074417604738E-4</v>
      </c>
      <c r="Y1266" s="17">
        <f t="shared" si="492"/>
        <v>6.2297043535704439</v>
      </c>
      <c r="Z1266" s="17">
        <f t="shared" si="493"/>
        <v>6.5739858419225383</v>
      </c>
      <c r="AA1266" s="16">
        <f t="shared" si="494"/>
        <v>2.9704353570443764E-2</v>
      </c>
      <c r="AB1266" s="16">
        <f t="shared" si="495"/>
        <v>2.6014158077461325E-2</v>
      </c>
      <c r="AC1266" s="16">
        <f t="shared" si="478"/>
        <v>283.88209178044497</v>
      </c>
      <c r="AD1266" s="17">
        <f t="shared" si="479"/>
        <v>6.2303494044099024</v>
      </c>
      <c r="AE1266" s="17">
        <f t="shared" si="480"/>
        <v>6.5745532799490745</v>
      </c>
      <c r="AF1266" s="16">
        <f t="shared" si="496"/>
        <v>3.0349404409902192E-2</v>
      </c>
      <c r="AG1266" s="16">
        <f t="shared" si="497"/>
        <v>2.5446720050925187E-2</v>
      </c>
    </row>
    <row r="1267" spans="1:33" x14ac:dyDescent="0.25">
      <c r="A1267" s="11" t="s">
        <v>50</v>
      </c>
      <c r="B1267" s="12">
        <v>130134</v>
      </c>
      <c r="C1267" s="11">
        <v>3.3</v>
      </c>
      <c r="D1267" s="27">
        <v>3</v>
      </c>
      <c r="E1267" s="27">
        <v>3.6</v>
      </c>
      <c r="F1267" s="11">
        <v>2008</v>
      </c>
      <c r="G1267" s="11" t="s">
        <v>7</v>
      </c>
      <c r="H1267" s="14" t="str">
        <f>VLOOKUP(A1267,'Data Key'!$A$1:$B$500,2,FALSE)</f>
        <v>Montana</v>
      </c>
      <c r="I1267" s="14" t="str">
        <f t="shared" si="481"/>
        <v>MT-Montana</v>
      </c>
      <c r="J1267" s="15">
        <f t="shared" si="482"/>
        <v>429</v>
      </c>
      <c r="K1267" s="15">
        <f t="shared" si="483"/>
        <v>129705</v>
      </c>
      <c r="L1267" s="16">
        <f t="shared" si="475"/>
        <v>3.1143608220609523E-4</v>
      </c>
      <c r="M1267" s="17">
        <f t="shared" si="484"/>
        <v>2.9851658819231868</v>
      </c>
      <c r="N1267" s="17">
        <f t="shared" si="485"/>
        <v>3.6080380463353774</v>
      </c>
      <c r="O1267" s="16">
        <f t="shared" si="486"/>
        <v>1.483411807681323E-2</v>
      </c>
      <c r="P1267" s="16">
        <f t="shared" si="487"/>
        <v>8.0380463353773024E-3</v>
      </c>
      <c r="Q1267" s="16">
        <f t="shared" si="498"/>
        <v>389</v>
      </c>
      <c r="R1267" s="16">
        <f t="shared" si="499"/>
        <v>470</v>
      </c>
      <c r="S1267" s="17">
        <f t="shared" si="488"/>
        <v>2.9892264896183933</v>
      </c>
      <c r="T1267" s="17">
        <f t="shared" si="489"/>
        <v>3.6116618255029431</v>
      </c>
      <c r="U1267" s="16">
        <f t="shared" si="490"/>
        <v>1.0773510381606677E-2</v>
      </c>
      <c r="V1267" s="16">
        <f t="shared" si="491"/>
        <v>1.1661825502943035E-2</v>
      </c>
      <c r="W1267" s="16">
        <f t="shared" si="476"/>
        <v>3.3112638459329496E-3</v>
      </c>
      <c r="X1267" s="16">
        <f t="shared" si="477"/>
        <v>3.1246513971553574E-4</v>
      </c>
      <c r="Y1267" s="17">
        <f t="shared" si="492"/>
        <v>2.9987987062174142</v>
      </c>
      <c r="Z1267" s="17">
        <f t="shared" si="493"/>
        <v>3.6237289856484853</v>
      </c>
      <c r="AA1267" s="16">
        <f t="shared" si="494"/>
        <v>1.2012937825858216E-3</v>
      </c>
      <c r="AB1267" s="16">
        <f t="shared" si="495"/>
        <v>2.3728985648485246E-2</v>
      </c>
      <c r="AC1267" s="16">
        <f t="shared" si="478"/>
        <v>81.100781973507651</v>
      </c>
      <c r="AD1267" s="17">
        <f t="shared" si="479"/>
        <v>3.0035102322430616</v>
      </c>
      <c r="AE1267" s="17">
        <f t="shared" si="480"/>
        <v>3.6267016196549249</v>
      </c>
      <c r="AF1267" s="16">
        <f t="shared" si="496"/>
        <v>3.5102322430615729E-3</v>
      </c>
      <c r="AG1267" s="16">
        <f t="shared" si="497"/>
        <v>2.6701619654924791E-2</v>
      </c>
    </row>
    <row r="1268" spans="1:33" x14ac:dyDescent="0.25">
      <c r="A1268" s="11" t="s">
        <v>51</v>
      </c>
      <c r="B1268" s="12">
        <v>258754</v>
      </c>
      <c r="C1268" s="11">
        <v>5.3</v>
      </c>
      <c r="D1268" s="27">
        <v>5</v>
      </c>
      <c r="E1268" s="27">
        <v>5.6</v>
      </c>
      <c r="F1268" s="11">
        <v>2008</v>
      </c>
      <c r="G1268" s="11" t="s">
        <v>7</v>
      </c>
      <c r="H1268" s="14" t="str">
        <f>VLOOKUP(A1268,'Data Key'!$A$1:$B$500,2,FALSE)</f>
        <v>Nebraska</v>
      </c>
      <c r="I1268" s="14" t="str">
        <f t="shared" si="481"/>
        <v>NE-Nebraska</v>
      </c>
      <c r="J1268" s="15">
        <f t="shared" si="482"/>
        <v>1371</v>
      </c>
      <c r="K1268" s="15">
        <f t="shared" si="483"/>
        <v>257383</v>
      </c>
      <c r="L1268" s="16">
        <f t="shared" si="475"/>
        <v>2.7972168745181713E-4</v>
      </c>
      <c r="M1268" s="17">
        <f t="shared" si="484"/>
        <v>5.0187471284891929</v>
      </c>
      <c r="N1268" s="17">
        <f t="shared" si="485"/>
        <v>5.5781905033928272</v>
      </c>
      <c r="O1268" s="16">
        <f t="shared" si="486"/>
        <v>1.874712848919291E-2</v>
      </c>
      <c r="P1268" s="16">
        <f t="shared" si="487"/>
        <v>2.1809496607172463E-2</v>
      </c>
      <c r="Q1268" s="16">
        <f t="shared" si="498"/>
        <v>1299</v>
      </c>
      <c r="R1268" s="16">
        <f t="shared" si="499"/>
        <v>1444</v>
      </c>
      <c r="S1268" s="17">
        <f t="shared" si="488"/>
        <v>5.0202122479266018</v>
      </c>
      <c r="T1268" s="17">
        <f t="shared" si="489"/>
        <v>5.5805900585111727</v>
      </c>
      <c r="U1268" s="16">
        <f t="shared" si="490"/>
        <v>2.0212247926601812E-2</v>
      </c>
      <c r="V1268" s="16">
        <f t="shared" si="491"/>
        <v>1.940994148882691E-2</v>
      </c>
      <c r="W1268" s="16">
        <f t="shared" si="476"/>
        <v>5.3058130399840919E-3</v>
      </c>
      <c r="X1268" s="16">
        <f t="shared" si="477"/>
        <v>2.8000869863898444E-4</v>
      </c>
      <c r="Y1268" s="17">
        <f t="shared" si="492"/>
        <v>5.0258043413451077</v>
      </c>
      <c r="Z1268" s="17">
        <f t="shared" si="493"/>
        <v>5.5858217386230766</v>
      </c>
      <c r="AA1268" s="16">
        <f t="shared" si="494"/>
        <v>2.5804341345107673E-2</v>
      </c>
      <c r="AB1268" s="16">
        <f t="shared" si="495"/>
        <v>1.4178261376923018E-2</v>
      </c>
      <c r="AC1268" s="16">
        <f t="shared" si="478"/>
        <v>144.78292354188471</v>
      </c>
      <c r="AD1268" s="17">
        <f t="shared" si="479"/>
        <v>5.0279800616069581</v>
      </c>
      <c r="AE1268" s="17">
        <f t="shared" si="480"/>
        <v>5.5875106355429205</v>
      </c>
      <c r="AF1268" s="16">
        <f t="shared" si="496"/>
        <v>2.7980061606958095E-2</v>
      </c>
      <c r="AG1268" s="16">
        <f t="shared" si="497"/>
        <v>1.2489364457079155E-2</v>
      </c>
    </row>
    <row r="1269" spans="1:33" x14ac:dyDescent="0.25">
      <c r="A1269" s="11" t="s">
        <v>29</v>
      </c>
      <c r="B1269" s="12">
        <v>397502</v>
      </c>
      <c r="C1269" s="11">
        <v>5.7</v>
      </c>
      <c r="D1269" s="27">
        <v>5.4</v>
      </c>
      <c r="E1269" s="27">
        <v>5.9</v>
      </c>
      <c r="F1269" s="11">
        <v>2008</v>
      </c>
      <c r="G1269" s="11" t="s">
        <v>7</v>
      </c>
      <c r="H1269" s="14" t="str">
        <f>VLOOKUP(A1269,'Data Key'!$A$1:$B$500,2,FALSE)</f>
        <v>Nevada</v>
      </c>
      <c r="I1269" s="14" t="str">
        <f t="shared" si="481"/>
        <v>NV-Nevada</v>
      </c>
      <c r="J1269" s="15">
        <f t="shared" si="482"/>
        <v>2266</v>
      </c>
      <c r="K1269" s="15">
        <f t="shared" si="483"/>
        <v>395236</v>
      </c>
      <c r="L1269" s="16">
        <f t="shared" si="475"/>
        <v>2.3404389348058845E-4</v>
      </c>
      <c r="M1269" s="17">
        <f t="shared" si="484"/>
        <v>5.4665563550716199</v>
      </c>
      <c r="N1269" s="17">
        <f t="shared" si="485"/>
        <v>5.9346441420327976</v>
      </c>
      <c r="O1269" s="16">
        <f t="shared" si="486"/>
        <v>6.65563550716195E-2</v>
      </c>
      <c r="P1269" s="16">
        <f t="shared" si="487"/>
        <v>3.4644142032797198E-2</v>
      </c>
      <c r="Q1269" s="16">
        <f t="shared" si="498"/>
        <v>2173</v>
      </c>
      <c r="R1269" s="16">
        <f t="shared" si="499"/>
        <v>2359</v>
      </c>
      <c r="S1269" s="17">
        <f t="shared" si="488"/>
        <v>5.4666391615639673</v>
      </c>
      <c r="T1269" s="17">
        <f t="shared" si="489"/>
        <v>5.9345613355404501</v>
      </c>
      <c r="U1269" s="16">
        <f t="shared" si="490"/>
        <v>6.6639161563966987E-2</v>
      </c>
      <c r="V1269" s="16">
        <f t="shared" si="491"/>
        <v>3.4561335540449711E-2</v>
      </c>
      <c r="W1269" s="16">
        <f t="shared" si="476"/>
        <v>5.7053771111569701E-3</v>
      </c>
      <c r="X1269" s="16">
        <f t="shared" si="477"/>
        <v>2.3418896068710856E-4</v>
      </c>
      <c r="Y1269" s="17">
        <f t="shared" si="492"/>
        <v>5.4711881504698612</v>
      </c>
      <c r="Z1269" s="17">
        <f t="shared" si="493"/>
        <v>5.9395660718440784</v>
      </c>
      <c r="AA1269" s="16">
        <f t="shared" si="494"/>
        <v>7.1188150469860823E-2</v>
      </c>
      <c r="AB1269" s="16">
        <f t="shared" si="495"/>
        <v>3.956607184407801E-2</v>
      </c>
      <c r="AC1269" s="16">
        <f t="shared" si="478"/>
        <v>186.08507495792963</v>
      </c>
      <c r="AD1269" s="17">
        <f t="shared" si="479"/>
        <v>5.4725691173440003</v>
      </c>
      <c r="AE1269" s="17">
        <f t="shared" si="480"/>
        <v>5.9407007912711283</v>
      </c>
      <c r="AF1269" s="16">
        <f t="shared" si="496"/>
        <v>7.2569117343999956E-2</v>
      </c>
      <c r="AG1269" s="16">
        <f t="shared" si="497"/>
        <v>4.0700791271127912E-2</v>
      </c>
    </row>
    <row r="1270" spans="1:33" x14ac:dyDescent="0.25">
      <c r="A1270" s="11" t="s">
        <v>35</v>
      </c>
      <c r="B1270" s="12">
        <v>184132</v>
      </c>
      <c r="C1270" s="11">
        <v>6.1</v>
      </c>
      <c r="D1270" s="27">
        <v>5.8</v>
      </c>
      <c r="E1270" s="27">
        <v>6.5</v>
      </c>
      <c r="F1270" s="11">
        <v>2008</v>
      </c>
      <c r="G1270" s="11" t="s">
        <v>7</v>
      </c>
      <c r="H1270" s="14" t="str">
        <f>VLOOKUP(A1270,'Data Key'!$A$1:$B$500,2,FALSE)</f>
        <v>New Hampshire</v>
      </c>
      <c r="I1270" s="14" t="str">
        <f t="shared" si="481"/>
        <v>NH-New Hampshire</v>
      </c>
      <c r="J1270" s="15">
        <f t="shared" si="482"/>
        <v>1123</v>
      </c>
      <c r="K1270" s="15">
        <f t="shared" si="483"/>
        <v>183009</v>
      </c>
      <c r="L1270" s="16">
        <f t="shared" si="475"/>
        <v>3.5561517696337195E-4</v>
      </c>
      <c r="M1270" s="17">
        <f t="shared" si="484"/>
        <v>5.7432704051190466</v>
      </c>
      <c r="N1270" s="17">
        <f t="shared" si="485"/>
        <v>6.454500759045791</v>
      </c>
      <c r="O1270" s="16">
        <f t="shared" si="486"/>
        <v>5.6729594880953194E-2</v>
      </c>
      <c r="P1270" s="16">
        <f t="shared" si="487"/>
        <v>4.5499240954208986E-2</v>
      </c>
      <c r="Q1270" s="16">
        <f t="shared" si="498"/>
        <v>1058</v>
      </c>
      <c r="R1270" s="16">
        <f t="shared" si="499"/>
        <v>1189</v>
      </c>
      <c r="S1270" s="17">
        <f t="shared" si="488"/>
        <v>5.7458779571177203</v>
      </c>
      <c r="T1270" s="17">
        <f t="shared" si="489"/>
        <v>6.4573240935850365</v>
      </c>
      <c r="U1270" s="16">
        <f t="shared" si="490"/>
        <v>5.4122042882279509E-2</v>
      </c>
      <c r="V1270" s="16">
        <f t="shared" si="491"/>
        <v>4.2675906414963549E-2</v>
      </c>
      <c r="W1270" s="16">
        <f t="shared" si="476"/>
        <v>6.1091893924514369E-3</v>
      </c>
      <c r="X1270" s="16">
        <f t="shared" si="477"/>
        <v>3.5605900452220622E-4</v>
      </c>
      <c r="Y1270" s="17">
        <f t="shared" si="492"/>
        <v>5.7531303879292306</v>
      </c>
      <c r="Z1270" s="17">
        <f t="shared" si="493"/>
        <v>6.4652483969736432</v>
      </c>
      <c r="AA1270" s="16">
        <f t="shared" si="494"/>
        <v>4.6869612070769229E-2</v>
      </c>
      <c r="AB1270" s="16">
        <f t="shared" si="495"/>
        <v>3.4751603026356825E-2</v>
      </c>
      <c r="AC1270" s="16">
        <f t="shared" si="478"/>
        <v>130.98763015326426</v>
      </c>
      <c r="AD1270" s="17">
        <f t="shared" si="479"/>
        <v>5.756222720880511</v>
      </c>
      <c r="AE1270" s="17">
        <f t="shared" si="480"/>
        <v>6.4675868372606313</v>
      </c>
      <c r="AF1270" s="16">
        <f t="shared" si="496"/>
        <v>4.377727911948881E-2</v>
      </c>
      <c r="AG1270" s="16">
        <f t="shared" si="497"/>
        <v>3.2413162739368673E-2</v>
      </c>
    </row>
    <row r="1271" spans="1:33" x14ac:dyDescent="0.25">
      <c r="A1271" s="11" t="s">
        <v>14</v>
      </c>
      <c r="B1271" s="12">
        <v>1205054</v>
      </c>
      <c r="C1271" s="11">
        <v>7.2</v>
      </c>
      <c r="D1271" s="27">
        <v>7</v>
      </c>
      <c r="E1271" s="27">
        <v>7.3</v>
      </c>
      <c r="F1271" s="11">
        <v>2008</v>
      </c>
      <c r="G1271" s="11" t="s">
        <v>7</v>
      </c>
      <c r="H1271" s="14" t="str">
        <f>VLOOKUP(A1271,'Data Key'!$A$1:$B$500,2,FALSE)</f>
        <v>New Jersey</v>
      </c>
      <c r="I1271" s="14" t="str">
        <f t="shared" si="481"/>
        <v>NJ-New Jersey</v>
      </c>
      <c r="J1271" s="15">
        <f t="shared" si="482"/>
        <v>8676</v>
      </c>
      <c r="K1271" s="15">
        <f t="shared" si="483"/>
        <v>1196378</v>
      </c>
      <c r="L1271" s="16">
        <f t="shared" si="475"/>
        <v>1.5094971898985961E-4</v>
      </c>
      <c r="M1271" s="17">
        <f t="shared" si="484"/>
        <v>7.0487276398670877</v>
      </c>
      <c r="N1271" s="17">
        <f t="shared" si="485"/>
        <v>7.3506270778468075</v>
      </c>
      <c r="O1271" s="16">
        <f t="shared" si="486"/>
        <v>4.8727639867087724E-2</v>
      </c>
      <c r="P1271" s="16">
        <f t="shared" si="487"/>
        <v>5.0627077846807644E-2</v>
      </c>
      <c r="Q1271" s="16">
        <f t="shared" si="498"/>
        <v>8495</v>
      </c>
      <c r="R1271" s="16">
        <f t="shared" si="499"/>
        <v>8859</v>
      </c>
      <c r="S1271" s="17">
        <f t="shared" si="488"/>
        <v>7.049476620964704</v>
      </c>
      <c r="T1271" s="17">
        <f t="shared" si="489"/>
        <v>7.3515377734109837</v>
      </c>
      <c r="U1271" s="16">
        <f t="shared" si="490"/>
        <v>4.9476620964703955E-2</v>
      </c>
      <c r="V1271" s="16">
        <f t="shared" si="491"/>
        <v>5.1537773410983867E-2</v>
      </c>
      <c r="W1271" s="16">
        <f t="shared" si="476"/>
        <v>7.2012482976792358E-3</v>
      </c>
      <c r="X1271" s="16">
        <f t="shared" si="477"/>
        <v>1.5097399958172207E-4</v>
      </c>
      <c r="Y1271" s="17">
        <f t="shared" si="492"/>
        <v>7.0502742980975146</v>
      </c>
      <c r="Z1271" s="17">
        <f t="shared" si="493"/>
        <v>7.3522222972609574</v>
      </c>
      <c r="AA1271" s="16">
        <f t="shared" si="494"/>
        <v>5.0274298097514603E-2</v>
      </c>
      <c r="AB1271" s="16">
        <f t="shared" si="495"/>
        <v>5.2222297260957617E-2</v>
      </c>
      <c r="AC1271" s="16">
        <f t="shared" si="478"/>
        <v>363.81499932557489</v>
      </c>
      <c r="AD1271" s="17">
        <f t="shared" si="479"/>
        <v>7.0507098808318096</v>
      </c>
      <c r="AE1271" s="17">
        <f t="shared" si="480"/>
        <v>7.3526165502122165</v>
      </c>
      <c r="AF1271" s="16">
        <f t="shared" si="496"/>
        <v>5.0709880831809606E-2</v>
      </c>
      <c r="AG1271" s="16">
        <f t="shared" si="497"/>
        <v>5.2616550212216673E-2</v>
      </c>
    </row>
    <row r="1272" spans="1:33" x14ac:dyDescent="0.25">
      <c r="A1272" s="11" t="s">
        <v>60</v>
      </c>
      <c r="B1272" s="12">
        <v>298200</v>
      </c>
      <c r="C1272" s="11">
        <v>2.9</v>
      </c>
      <c r="D1272" s="27">
        <v>2.8</v>
      </c>
      <c r="E1272" s="27">
        <v>3.1</v>
      </c>
      <c r="F1272" s="11">
        <v>2008</v>
      </c>
      <c r="G1272" s="11" t="s">
        <v>7</v>
      </c>
      <c r="H1272" s="14" t="str">
        <f>VLOOKUP(A1272,'Data Key'!$A$1:$B$500,2,FALSE)</f>
        <v>New Mexico</v>
      </c>
      <c r="I1272" s="14" t="str">
        <f t="shared" si="481"/>
        <v>NM-New Mexico</v>
      </c>
      <c r="J1272" s="15">
        <f t="shared" si="482"/>
        <v>865</v>
      </c>
      <c r="K1272" s="15">
        <f t="shared" si="483"/>
        <v>297335</v>
      </c>
      <c r="L1272" s="16">
        <f t="shared" si="475"/>
        <v>1.9302684093353573E-4</v>
      </c>
      <c r="M1272" s="17">
        <f t="shared" si="484"/>
        <v>2.7077109189591537</v>
      </c>
      <c r="N1272" s="17">
        <f t="shared" si="485"/>
        <v>3.0937646008262254</v>
      </c>
      <c r="O1272" s="16">
        <f t="shared" si="486"/>
        <v>9.2289081040846099E-2</v>
      </c>
      <c r="P1272" s="16">
        <f t="shared" si="487"/>
        <v>6.2353991737746917E-3</v>
      </c>
      <c r="Q1272" s="16">
        <f t="shared" si="498"/>
        <v>808</v>
      </c>
      <c r="R1272" s="16">
        <f t="shared" si="499"/>
        <v>923</v>
      </c>
      <c r="S1272" s="17">
        <f t="shared" si="488"/>
        <v>2.7095908786049629</v>
      </c>
      <c r="T1272" s="17">
        <f t="shared" si="489"/>
        <v>3.0952380952380953</v>
      </c>
      <c r="U1272" s="16">
        <f t="shared" si="490"/>
        <v>9.0409121395036873E-2</v>
      </c>
      <c r="V1272" s="16">
        <f t="shared" si="491"/>
        <v>4.761904761904745E-3</v>
      </c>
      <c r="W1272" s="16">
        <f t="shared" si="476"/>
        <v>2.9071413874796146E-3</v>
      </c>
      <c r="X1272" s="16">
        <f t="shared" si="477"/>
        <v>1.9334399163190968E-4</v>
      </c>
      <c r="Y1272" s="17">
        <f t="shared" si="492"/>
        <v>2.7137973958477049</v>
      </c>
      <c r="Z1272" s="17">
        <f t="shared" si="493"/>
        <v>3.1004853791115243</v>
      </c>
      <c r="AA1272" s="16">
        <f t="shared" si="494"/>
        <v>8.620260415229497E-2</v>
      </c>
      <c r="AB1272" s="16">
        <f t="shared" si="495"/>
        <v>4.8537911152424229E-4</v>
      </c>
      <c r="AC1272" s="16">
        <f t="shared" si="478"/>
        <v>115.15212096832646</v>
      </c>
      <c r="AD1272" s="17">
        <f t="shared" si="479"/>
        <v>2.715741906490551</v>
      </c>
      <c r="AE1272" s="17">
        <f t="shared" si="480"/>
        <v>3.1018942793271971</v>
      </c>
      <c r="AF1272" s="16">
        <f t="shared" si="496"/>
        <v>8.4258093509448795E-2</v>
      </c>
      <c r="AG1272" s="16">
        <f t="shared" si="497"/>
        <v>1.8942793271969904E-3</v>
      </c>
    </row>
    <row r="1273" spans="1:33" x14ac:dyDescent="0.25">
      <c r="A1273" s="11" t="s">
        <v>36</v>
      </c>
      <c r="B1273" s="12">
        <v>2391967</v>
      </c>
      <c r="C1273" s="11">
        <v>6.7</v>
      </c>
      <c r="D1273" s="27">
        <v>6.6</v>
      </c>
      <c r="E1273" s="27">
        <v>6.8</v>
      </c>
      <c r="F1273" s="11">
        <v>2008</v>
      </c>
      <c r="G1273" s="11" t="s">
        <v>7</v>
      </c>
      <c r="H1273" s="14" t="str">
        <f>VLOOKUP(A1273,'Data Key'!$A$1:$B$500,2,FALSE)</f>
        <v>New York</v>
      </c>
      <c r="I1273" s="14" t="str">
        <f t="shared" si="481"/>
        <v>NY-New York</v>
      </c>
      <c r="J1273" s="15">
        <f t="shared" si="482"/>
        <v>16026</v>
      </c>
      <c r="K1273" s="15">
        <f t="shared" si="483"/>
        <v>2375941</v>
      </c>
      <c r="L1273" s="16">
        <f t="shared" si="475"/>
        <v>1.0338218588996136E-4</v>
      </c>
      <c r="M1273" s="17">
        <f t="shared" si="484"/>
        <v>6.5965430221083095</v>
      </c>
      <c r="N1273" s="17">
        <f t="shared" si="485"/>
        <v>6.8033073938882325</v>
      </c>
      <c r="O1273" s="16">
        <f t="shared" si="486"/>
        <v>3.4569778916901939E-3</v>
      </c>
      <c r="P1273" s="16">
        <f t="shared" si="487"/>
        <v>3.3073938882326459E-3</v>
      </c>
      <c r="Q1273" s="16">
        <f t="shared" si="498"/>
        <v>15779</v>
      </c>
      <c r="R1273" s="16">
        <f t="shared" si="499"/>
        <v>16274</v>
      </c>
      <c r="S1273" s="17">
        <f t="shared" si="488"/>
        <v>6.5966629138278243</v>
      </c>
      <c r="T1273" s="17">
        <f t="shared" si="489"/>
        <v>6.8036055681370184</v>
      </c>
      <c r="U1273" s="16">
        <f t="shared" si="490"/>
        <v>3.3370861721753187E-3</v>
      </c>
      <c r="V1273" s="16">
        <f t="shared" si="491"/>
        <v>3.6055681370186221E-3</v>
      </c>
      <c r="W1273" s="16">
        <f t="shared" si="476"/>
        <v>6.7007174383594088E-3</v>
      </c>
      <c r="X1273" s="16">
        <f t="shared" si="477"/>
        <v>1.0339120890421797E-4</v>
      </c>
      <c r="Y1273" s="17">
        <f t="shared" si="492"/>
        <v>6.5973262294551906</v>
      </c>
      <c r="Z1273" s="17">
        <f t="shared" si="493"/>
        <v>6.804108647263627</v>
      </c>
      <c r="AA1273" s="16">
        <f t="shared" si="494"/>
        <v>2.6737705448089955E-3</v>
      </c>
      <c r="AB1273" s="16">
        <f t="shared" si="495"/>
        <v>4.1086472636271409E-3</v>
      </c>
      <c r="AC1273" s="16">
        <f t="shared" si="478"/>
        <v>494.58080960068867</v>
      </c>
      <c r="AD1273" s="17">
        <f t="shared" si="479"/>
        <v>6.5975429345055776</v>
      </c>
      <c r="AE1273" s="17">
        <f t="shared" si="480"/>
        <v>6.8043100075101339</v>
      </c>
      <c r="AF1273" s="16">
        <f t="shared" si="496"/>
        <v>2.4570654944220394E-3</v>
      </c>
      <c r="AG1273" s="16">
        <f t="shared" si="497"/>
        <v>4.3100075101341062E-3</v>
      </c>
    </row>
    <row r="1274" spans="1:33" x14ac:dyDescent="0.25">
      <c r="A1274" s="11" t="s">
        <v>21</v>
      </c>
      <c r="B1274" s="12">
        <v>1346685</v>
      </c>
      <c r="C1274" s="11">
        <v>5.9</v>
      </c>
      <c r="D1274" s="27">
        <v>5.8</v>
      </c>
      <c r="E1274" s="27">
        <v>6.1</v>
      </c>
      <c r="F1274" s="11">
        <v>2008</v>
      </c>
      <c r="G1274" s="11" t="s">
        <v>7</v>
      </c>
      <c r="H1274" s="14" t="str">
        <f>VLOOKUP(A1274,'Data Key'!$A$1:$B$500,2,FALSE)</f>
        <v>North Carolina</v>
      </c>
      <c r="I1274" s="14" t="str">
        <f t="shared" si="481"/>
        <v>NC-North Carolina</v>
      </c>
      <c r="J1274" s="15">
        <f t="shared" si="482"/>
        <v>7945</v>
      </c>
      <c r="K1274" s="15">
        <f t="shared" si="483"/>
        <v>1338740</v>
      </c>
      <c r="L1274" s="16">
        <f t="shared" si="475"/>
        <v>1.2934335670680751E-4</v>
      </c>
      <c r="M1274" s="17">
        <f t="shared" si="484"/>
        <v>5.7703288012217353</v>
      </c>
      <c r="N1274" s="17">
        <f t="shared" si="485"/>
        <v>6.0290155146353515</v>
      </c>
      <c r="O1274" s="16">
        <f t="shared" si="486"/>
        <v>2.9671198778264518E-2</v>
      </c>
      <c r="P1274" s="16">
        <f t="shared" si="487"/>
        <v>7.0984485364648187E-2</v>
      </c>
      <c r="Q1274" s="16">
        <f t="shared" si="498"/>
        <v>7772</v>
      </c>
      <c r="R1274" s="16">
        <f t="shared" si="499"/>
        <v>8120</v>
      </c>
      <c r="S1274" s="17">
        <f t="shared" si="488"/>
        <v>5.7712085602795016</v>
      </c>
      <c r="T1274" s="17">
        <f t="shared" si="489"/>
        <v>6.0296208838741059</v>
      </c>
      <c r="U1274" s="16">
        <f t="shared" si="490"/>
        <v>2.8791439720498246E-2</v>
      </c>
      <c r="V1274" s="16">
        <f t="shared" si="491"/>
        <v>7.0379116125893759E-2</v>
      </c>
      <c r="W1274" s="16">
        <f t="shared" si="476"/>
        <v>5.9010815897172861E-3</v>
      </c>
      <c r="X1274" s="16">
        <f t="shared" si="477"/>
        <v>1.293662076403524E-4</v>
      </c>
      <c r="Y1274" s="17">
        <f t="shared" si="492"/>
        <v>5.771715382076934</v>
      </c>
      <c r="Z1274" s="17">
        <f t="shared" si="493"/>
        <v>6.0304477973576383</v>
      </c>
      <c r="AA1274" s="16">
        <f t="shared" si="494"/>
        <v>2.8284617923065802E-2</v>
      </c>
      <c r="AB1274" s="16">
        <f t="shared" si="495"/>
        <v>6.9552202642361394E-2</v>
      </c>
      <c r="AC1274" s="16">
        <f t="shared" si="478"/>
        <v>348.37979946044686</v>
      </c>
      <c r="AD1274" s="17">
        <f t="shared" si="479"/>
        <v>5.7721060651691873</v>
      </c>
      <c r="AE1274" s="17">
        <f t="shared" si="480"/>
        <v>6.0307996762954659</v>
      </c>
      <c r="AF1274" s="16">
        <f t="shared" si="496"/>
        <v>2.7893934830812483E-2</v>
      </c>
      <c r="AG1274" s="16">
        <f t="shared" si="497"/>
        <v>6.9200323704533773E-2</v>
      </c>
    </row>
    <row r="1275" spans="1:33" x14ac:dyDescent="0.25">
      <c r="A1275" s="11" t="s">
        <v>57</v>
      </c>
      <c r="B1275" s="12">
        <v>86249</v>
      </c>
      <c r="C1275" s="11">
        <v>5.0999999999999996</v>
      </c>
      <c r="D1275" s="27">
        <v>4.7</v>
      </c>
      <c r="E1275" s="27">
        <v>5.6</v>
      </c>
      <c r="F1275" s="11">
        <v>2008</v>
      </c>
      <c r="G1275" s="11" t="s">
        <v>7</v>
      </c>
      <c r="H1275" s="14" t="str">
        <f>VLOOKUP(A1275,'Data Key'!$A$1:$B$500,2,FALSE)</f>
        <v>North Dakota</v>
      </c>
      <c r="I1275" s="14" t="str">
        <f t="shared" si="481"/>
        <v>ND-North Dakota</v>
      </c>
      <c r="J1275" s="15">
        <f t="shared" si="482"/>
        <v>440</v>
      </c>
      <c r="K1275" s="15">
        <f t="shared" si="483"/>
        <v>85809</v>
      </c>
      <c r="L1275" s="16">
        <f t="shared" si="475"/>
        <v>4.7545535924487821E-4</v>
      </c>
      <c r="M1275" s="17">
        <f t="shared" si="484"/>
        <v>4.626053064041189</v>
      </c>
      <c r="N1275" s="17">
        <f t="shared" si="485"/>
        <v>5.576963782530945</v>
      </c>
      <c r="O1275" s="16">
        <f t="shared" si="486"/>
        <v>7.3946935958811189E-2</v>
      </c>
      <c r="P1275" s="16">
        <f t="shared" si="487"/>
        <v>2.3036217469054598E-2</v>
      </c>
      <c r="Q1275" s="16">
        <f t="shared" si="498"/>
        <v>399</v>
      </c>
      <c r="R1275" s="16">
        <f t="shared" si="499"/>
        <v>481</v>
      </c>
      <c r="S1275" s="17">
        <f t="shared" si="488"/>
        <v>4.6261405929344113</v>
      </c>
      <c r="T1275" s="17">
        <f t="shared" si="489"/>
        <v>5.5768762536377237</v>
      </c>
      <c r="U1275" s="16">
        <f t="shared" si="490"/>
        <v>7.3859407065588911E-2</v>
      </c>
      <c r="V1275" s="16">
        <f t="shared" si="491"/>
        <v>2.3123746362275988E-2</v>
      </c>
      <c r="W1275" s="16">
        <f t="shared" si="476"/>
        <v>5.1235498093280939E-3</v>
      </c>
      <c r="X1275" s="16">
        <f t="shared" si="477"/>
        <v>4.7697498240673757E-4</v>
      </c>
      <c r="Y1275" s="17">
        <f t="shared" si="492"/>
        <v>4.6465748269213565</v>
      </c>
      <c r="Z1275" s="17">
        <f t="shared" si="493"/>
        <v>5.6005247917348315</v>
      </c>
      <c r="AA1275" s="16">
        <f t="shared" si="494"/>
        <v>5.3425173078643695E-2</v>
      </c>
      <c r="AB1275" s="16">
        <f t="shared" si="495"/>
        <v>5.2479173483188646E-4</v>
      </c>
      <c r="AC1275" s="16">
        <f t="shared" si="478"/>
        <v>82.058690120394402</v>
      </c>
      <c r="AD1275" s="17">
        <f t="shared" si="479"/>
        <v>4.6536598396214499</v>
      </c>
      <c r="AE1275" s="17">
        <f t="shared" si="480"/>
        <v>5.6050335999812333</v>
      </c>
      <c r="AF1275" s="16">
        <f t="shared" si="496"/>
        <v>4.6340160378550266E-2</v>
      </c>
      <c r="AG1275" s="16">
        <f t="shared" si="497"/>
        <v>5.0335999812336496E-3</v>
      </c>
    </row>
    <row r="1276" spans="1:33" x14ac:dyDescent="0.25">
      <c r="A1276" s="11" t="s">
        <v>52</v>
      </c>
      <c r="B1276" s="12">
        <v>1648885</v>
      </c>
      <c r="C1276" s="11">
        <v>6.4</v>
      </c>
      <c r="D1276" s="27">
        <v>6.3</v>
      </c>
      <c r="E1276" s="27">
        <v>6.5</v>
      </c>
      <c r="F1276" s="11">
        <v>2008</v>
      </c>
      <c r="G1276" s="11" t="s">
        <v>7</v>
      </c>
      <c r="H1276" s="14" t="str">
        <f>VLOOKUP(A1276,'Data Key'!$A$1:$B$500,2,FALSE)</f>
        <v>Ohio</v>
      </c>
      <c r="I1276" s="14" t="str">
        <f t="shared" si="481"/>
        <v>OH-Ohio</v>
      </c>
      <c r="J1276" s="15">
        <f t="shared" si="482"/>
        <v>10553</v>
      </c>
      <c r="K1276" s="15">
        <f t="shared" si="483"/>
        <v>1638332</v>
      </c>
      <c r="L1276" s="16">
        <f t="shared" si="475"/>
        <v>1.2171706351960163E-4</v>
      </c>
      <c r="M1276" s="17">
        <f t="shared" si="484"/>
        <v>6.2783654164592937</v>
      </c>
      <c r="N1276" s="17">
        <f t="shared" si="485"/>
        <v>6.5217995434984966</v>
      </c>
      <c r="O1276" s="16">
        <f t="shared" si="486"/>
        <v>2.1634583540706132E-2</v>
      </c>
      <c r="P1276" s="16">
        <f t="shared" si="487"/>
        <v>2.1799543498496554E-2</v>
      </c>
      <c r="Q1276" s="16">
        <f t="shared" si="498"/>
        <v>10353</v>
      </c>
      <c r="R1276" s="16">
        <f t="shared" si="499"/>
        <v>10754</v>
      </c>
      <c r="S1276" s="17">
        <f t="shared" si="488"/>
        <v>6.2787883933688526</v>
      </c>
      <c r="T1276" s="17">
        <f t="shared" si="489"/>
        <v>6.5219830370219878</v>
      </c>
      <c r="U1276" s="16">
        <f t="shared" si="490"/>
        <v>2.1211606631147184E-2</v>
      </c>
      <c r="V1276" s="16">
        <f t="shared" si="491"/>
        <v>2.1983037021987784E-2</v>
      </c>
      <c r="W1276" s="16">
        <f t="shared" si="476"/>
        <v>6.4012324324252785E-3</v>
      </c>
      <c r="X1276" s="16">
        <f t="shared" si="477"/>
        <v>1.2173321732169265E-4</v>
      </c>
      <c r="Y1276" s="17">
        <f t="shared" si="492"/>
        <v>6.279499215103586</v>
      </c>
      <c r="Z1276" s="17">
        <f t="shared" si="493"/>
        <v>6.522965649746971</v>
      </c>
      <c r="AA1276" s="16">
        <f t="shared" si="494"/>
        <v>2.0500784896413826E-2</v>
      </c>
      <c r="AB1276" s="16">
        <f t="shared" si="495"/>
        <v>2.2965649746971017E-2</v>
      </c>
      <c r="AC1276" s="16">
        <f t="shared" si="478"/>
        <v>401.40381459414112</v>
      </c>
      <c r="AD1276" s="17">
        <f t="shared" si="479"/>
        <v>6.2798161778765822</v>
      </c>
      <c r="AE1276" s="17">
        <f t="shared" si="480"/>
        <v>6.5232551559941161</v>
      </c>
      <c r="AF1276" s="16">
        <f t="shared" si="496"/>
        <v>2.0183822123417627E-2</v>
      </c>
      <c r="AG1276" s="16">
        <f t="shared" si="497"/>
        <v>2.3255155994116095E-2</v>
      </c>
    </row>
    <row r="1277" spans="1:33" x14ac:dyDescent="0.25">
      <c r="A1277" s="11" t="s">
        <v>37</v>
      </c>
      <c r="B1277" s="12">
        <v>555236</v>
      </c>
      <c r="C1277" s="11">
        <v>3.7</v>
      </c>
      <c r="D1277" s="27">
        <v>3.6</v>
      </c>
      <c r="E1277" s="27">
        <v>3.9</v>
      </c>
      <c r="F1277" s="11">
        <v>2008</v>
      </c>
      <c r="G1277" s="11" t="s">
        <v>7</v>
      </c>
      <c r="H1277" s="14" t="str">
        <f>VLOOKUP(A1277,'Data Key'!$A$1:$B$500,2,FALSE)</f>
        <v>Oklahoma</v>
      </c>
      <c r="I1277" s="14" t="str">
        <f t="shared" si="481"/>
        <v>OK-Oklahoma</v>
      </c>
      <c r="J1277" s="15">
        <f t="shared" si="482"/>
        <v>2054</v>
      </c>
      <c r="K1277" s="15">
        <f t="shared" si="483"/>
        <v>553182</v>
      </c>
      <c r="L1277" s="16">
        <f t="shared" si="475"/>
        <v>1.5968565552962582E-4</v>
      </c>
      <c r="M1277" s="17">
        <f t="shared" si="484"/>
        <v>3.5396421978516392</v>
      </c>
      <c r="N1277" s="17">
        <f t="shared" si="485"/>
        <v>3.8590135089108908</v>
      </c>
      <c r="O1277" s="16">
        <f t="shared" si="486"/>
        <v>6.035780214836084E-2</v>
      </c>
      <c r="P1277" s="16">
        <f t="shared" si="487"/>
        <v>4.0986491089109123E-2</v>
      </c>
      <c r="Q1277" s="16">
        <f t="shared" si="498"/>
        <v>1966</v>
      </c>
      <c r="R1277" s="16">
        <f t="shared" si="499"/>
        <v>2144</v>
      </c>
      <c r="S1277" s="17">
        <f t="shared" si="488"/>
        <v>3.5408366892636645</v>
      </c>
      <c r="T1277" s="17">
        <f t="shared" si="489"/>
        <v>3.8614210894106291</v>
      </c>
      <c r="U1277" s="16">
        <f t="shared" si="490"/>
        <v>5.9163310736335628E-2</v>
      </c>
      <c r="V1277" s="16">
        <f t="shared" si="491"/>
        <v>3.8578910589370796E-2</v>
      </c>
      <c r="W1277" s="16">
        <f t="shared" si="476"/>
        <v>3.702761538164628E-3</v>
      </c>
      <c r="X1277" s="16">
        <f t="shared" si="477"/>
        <v>1.5979581499829504E-4</v>
      </c>
      <c r="Y1277" s="17">
        <f t="shared" si="492"/>
        <v>3.5429657231663332</v>
      </c>
      <c r="Z1277" s="17">
        <f t="shared" si="493"/>
        <v>3.8625573531629227</v>
      </c>
      <c r="AA1277" s="16">
        <f t="shared" si="494"/>
        <v>5.7034276833666908E-2</v>
      </c>
      <c r="AB1277" s="16">
        <f t="shared" si="495"/>
        <v>3.7442646837077209E-2</v>
      </c>
      <c r="AC1277" s="16">
        <f t="shared" si="478"/>
        <v>177.34655433450058</v>
      </c>
      <c r="AD1277" s="17">
        <f t="shared" si="479"/>
        <v>3.5439593943278558</v>
      </c>
      <c r="AE1277" s="17">
        <f t="shared" si="480"/>
        <v>3.8633647054967111</v>
      </c>
      <c r="AF1277" s="16">
        <f t="shared" si="496"/>
        <v>5.6040605672144306E-2</v>
      </c>
      <c r="AG1277" s="16">
        <f t="shared" si="497"/>
        <v>3.663529450328884E-2</v>
      </c>
    </row>
    <row r="1278" spans="1:33" x14ac:dyDescent="0.25">
      <c r="A1278" s="11" t="s">
        <v>30</v>
      </c>
      <c r="B1278" s="12">
        <v>522982</v>
      </c>
      <c r="C1278" s="11">
        <v>11.6</v>
      </c>
      <c r="D1278" s="27">
        <v>11.3</v>
      </c>
      <c r="E1278" s="27">
        <v>11.9</v>
      </c>
      <c r="F1278" s="11">
        <v>2008</v>
      </c>
      <c r="G1278" s="11" t="s">
        <v>7</v>
      </c>
      <c r="H1278" s="14" t="str">
        <f>VLOOKUP(A1278,'Data Key'!$A$1:$B$500,2,FALSE)</f>
        <v>Oregon</v>
      </c>
      <c r="I1278" s="14" t="str">
        <f t="shared" si="481"/>
        <v>OR-Oregon</v>
      </c>
      <c r="J1278" s="15">
        <f t="shared" si="482"/>
        <v>6067</v>
      </c>
      <c r="K1278" s="15">
        <f t="shared" si="483"/>
        <v>516915</v>
      </c>
      <c r="L1278" s="16">
        <f t="shared" si="475"/>
        <v>2.9021145031035396E-4</v>
      </c>
      <c r="M1278" s="17">
        <f t="shared" si="484"/>
        <v>11.310570220951755</v>
      </c>
      <c r="N1278" s="17">
        <f t="shared" si="485"/>
        <v>11.89099312157246</v>
      </c>
      <c r="O1278" s="16">
        <f t="shared" si="486"/>
        <v>1.0570220951754195E-2</v>
      </c>
      <c r="P1278" s="16">
        <f t="shared" si="487"/>
        <v>9.0068784275398883E-3</v>
      </c>
      <c r="Q1278" s="16">
        <f t="shared" si="498"/>
        <v>5915</v>
      </c>
      <c r="R1278" s="16">
        <f t="shared" si="499"/>
        <v>6219</v>
      </c>
      <c r="S1278" s="17">
        <f t="shared" si="488"/>
        <v>11.310140693178733</v>
      </c>
      <c r="T1278" s="17">
        <f t="shared" si="489"/>
        <v>11.891422649345484</v>
      </c>
      <c r="U1278" s="16">
        <f t="shared" si="490"/>
        <v>1.0140693178732008E-2</v>
      </c>
      <c r="V1278" s="16">
        <f t="shared" si="491"/>
        <v>8.577350654515925E-3</v>
      </c>
      <c r="W1278" s="16">
        <f t="shared" si="476"/>
        <v>1.1604369082883112E-2</v>
      </c>
      <c r="X1278" s="16">
        <f t="shared" si="477"/>
        <v>2.902768945986822E-4</v>
      </c>
      <c r="Y1278" s="17">
        <f t="shared" si="492"/>
        <v>11.314092188284429</v>
      </c>
      <c r="Z1278" s="17">
        <f t="shared" si="493"/>
        <v>11.894645977481794</v>
      </c>
      <c r="AA1278" s="16">
        <f t="shared" si="494"/>
        <v>1.409218828442782E-2</v>
      </c>
      <c r="AB1278" s="16">
        <f t="shared" si="495"/>
        <v>5.3540225182064916E-3</v>
      </c>
      <c r="AC1278" s="16">
        <f t="shared" si="478"/>
        <v>303.56267468744636</v>
      </c>
      <c r="AD1278" s="17">
        <f t="shared" si="479"/>
        <v>11.315104392807109</v>
      </c>
      <c r="AE1278" s="17">
        <f t="shared" si="480"/>
        <v>11.895545870612102</v>
      </c>
      <c r="AF1278" s="16">
        <f t="shared" si="496"/>
        <v>1.5104392807108624E-2</v>
      </c>
      <c r="AG1278" s="16">
        <f t="shared" si="497"/>
        <v>4.4541293878985755E-3</v>
      </c>
    </row>
    <row r="1279" spans="1:33" x14ac:dyDescent="0.25">
      <c r="A1279" s="11" t="s">
        <v>22</v>
      </c>
      <c r="B1279" s="12">
        <v>1632752</v>
      </c>
      <c r="C1279" s="11">
        <v>8</v>
      </c>
      <c r="D1279" s="27">
        <v>7.9</v>
      </c>
      <c r="E1279" s="27">
        <v>8.1</v>
      </c>
      <c r="F1279" s="11">
        <v>2008</v>
      </c>
      <c r="G1279" s="11" t="s">
        <v>7</v>
      </c>
      <c r="H1279" s="14" t="str">
        <f>VLOOKUP(A1279,'Data Key'!$A$1:$B$500,2,FALSE)</f>
        <v>Pennsylvania</v>
      </c>
      <c r="I1279" s="14" t="str">
        <f t="shared" si="481"/>
        <v>PA-Pennsylvania</v>
      </c>
      <c r="J1279" s="15">
        <f t="shared" si="482"/>
        <v>13062</v>
      </c>
      <c r="K1279" s="15">
        <f t="shared" si="483"/>
        <v>1619690</v>
      </c>
      <c r="L1279" s="16">
        <f t="shared" si="475"/>
        <v>1.3664336376203884E-4</v>
      </c>
      <c r="M1279" s="17">
        <f t="shared" si="484"/>
        <v>7.8633468368318056</v>
      </c>
      <c r="N1279" s="17">
        <f t="shared" si="485"/>
        <v>8.1366335643558827</v>
      </c>
      <c r="O1279" s="16">
        <f t="shared" si="486"/>
        <v>3.665316316819478E-2</v>
      </c>
      <c r="P1279" s="16">
        <f t="shared" si="487"/>
        <v>3.6633564355883053E-2</v>
      </c>
      <c r="Q1279" s="16">
        <f t="shared" si="498"/>
        <v>12839</v>
      </c>
      <c r="R1279" s="16">
        <f t="shared" si="499"/>
        <v>13286</v>
      </c>
      <c r="S1279" s="17">
        <f t="shared" si="488"/>
        <v>7.8634109772947758</v>
      </c>
      <c r="T1279" s="17">
        <f t="shared" si="489"/>
        <v>8.1371818867776611</v>
      </c>
      <c r="U1279" s="16">
        <f t="shared" si="490"/>
        <v>3.6589022705224572E-2</v>
      </c>
      <c r="V1279" s="16">
        <f t="shared" si="491"/>
        <v>3.7181886777661433E-2</v>
      </c>
      <c r="W1279" s="16">
        <f t="shared" si="476"/>
        <v>8.0011477513613483E-3</v>
      </c>
      <c r="X1279" s="16">
        <f t="shared" si="477"/>
        <v>1.3665791119804894E-4</v>
      </c>
      <c r="Y1279" s="17">
        <f t="shared" si="492"/>
        <v>7.8644898401632988</v>
      </c>
      <c r="Z1279" s="17">
        <f t="shared" si="493"/>
        <v>8.1378056625593977</v>
      </c>
      <c r="AA1279" s="16">
        <f t="shared" si="494"/>
        <v>3.5510159836701582E-2</v>
      </c>
      <c r="AB1279" s="16">
        <f t="shared" si="495"/>
        <v>3.7805662559398101E-2</v>
      </c>
      <c r="AC1279" s="16">
        <f t="shared" si="478"/>
        <v>446.21751525366045</v>
      </c>
      <c r="AD1279" s="17">
        <f t="shared" si="479"/>
        <v>7.8648084702671595</v>
      </c>
      <c r="AE1279" s="17">
        <f t="shared" si="480"/>
        <v>8.1380994938993148</v>
      </c>
      <c r="AF1279" s="16">
        <f t="shared" si="496"/>
        <v>3.5191529732840898E-2</v>
      </c>
      <c r="AG1279" s="16">
        <f t="shared" si="497"/>
        <v>3.8099493899315107E-2</v>
      </c>
    </row>
    <row r="1280" spans="1:33" x14ac:dyDescent="0.25">
      <c r="A1280" s="11" t="s">
        <v>38</v>
      </c>
      <c r="B1280" s="12">
        <v>133452</v>
      </c>
      <c r="C1280" s="11">
        <v>9.4</v>
      </c>
      <c r="D1280" s="27">
        <v>8.9</v>
      </c>
      <c r="E1280" s="27">
        <v>9.9</v>
      </c>
      <c r="F1280" s="11">
        <v>2008</v>
      </c>
      <c r="G1280" s="11" t="s">
        <v>7</v>
      </c>
      <c r="H1280" s="14" t="str">
        <f>VLOOKUP(A1280,'Data Key'!$A$1:$B$500,2,FALSE)</f>
        <v>Rhode Island</v>
      </c>
      <c r="I1280" s="14" t="str">
        <f t="shared" si="481"/>
        <v>RI-Rhode Island</v>
      </c>
      <c r="J1280" s="15">
        <f t="shared" si="482"/>
        <v>1254</v>
      </c>
      <c r="K1280" s="15">
        <f t="shared" si="483"/>
        <v>132198</v>
      </c>
      <c r="L1280" s="16">
        <f t="shared" si="475"/>
        <v>5.1763266140867356E-4</v>
      </c>
      <c r="M1280" s="17">
        <f t="shared" si="484"/>
        <v>8.87900433166749</v>
      </c>
      <c r="N1280" s="17">
        <f t="shared" si="485"/>
        <v>9.9142696544848352</v>
      </c>
      <c r="O1280" s="16">
        <f t="shared" si="486"/>
        <v>2.099566833251032E-2</v>
      </c>
      <c r="P1280" s="16">
        <f t="shared" si="487"/>
        <v>1.4269654484834859E-2</v>
      </c>
      <c r="Q1280" s="16">
        <f t="shared" si="498"/>
        <v>1186</v>
      </c>
      <c r="R1280" s="16">
        <f t="shared" si="499"/>
        <v>1324</v>
      </c>
      <c r="S1280" s="17">
        <f t="shared" si="488"/>
        <v>8.8870904894643772</v>
      </c>
      <c r="T1280" s="17">
        <f t="shared" si="489"/>
        <v>9.9211701585588834</v>
      </c>
      <c r="U1280" s="16">
        <f t="shared" si="490"/>
        <v>1.290951053562317E-2</v>
      </c>
      <c r="V1280" s="16">
        <f t="shared" si="491"/>
        <v>2.1170158558883045E-2</v>
      </c>
      <c r="W1280" s="16">
        <f t="shared" si="476"/>
        <v>9.4107587624620813E-3</v>
      </c>
      <c r="X1280" s="16">
        <f t="shared" si="477"/>
        <v>5.182027744309361E-4</v>
      </c>
      <c r="Y1280" s="17">
        <f t="shared" si="492"/>
        <v>8.8925559880311447</v>
      </c>
      <c r="Z1280" s="17">
        <f t="shared" si="493"/>
        <v>9.9289615368930182</v>
      </c>
      <c r="AA1280" s="16">
        <f t="shared" si="494"/>
        <v>7.4440119688556905E-3</v>
      </c>
      <c r="AB1280" s="16">
        <f t="shared" si="495"/>
        <v>2.8961536893017836E-2</v>
      </c>
      <c r="AC1280" s="16">
        <f t="shared" si="478"/>
        <v>138.18434850665176</v>
      </c>
      <c r="AD1280" s="17">
        <f t="shared" si="479"/>
        <v>8.8967896959638519</v>
      </c>
      <c r="AE1280" s="17">
        <f t="shared" si="480"/>
        <v>9.9322209442040439</v>
      </c>
      <c r="AF1280" s="16">
        <f t="shared" si="496"/>
        <v>3.2103040361484148E-3</v>
      </c>
      <c r="AG1280" s="16">
        <f t="shared" si="497"/>
        <v>3.2220944204043533E-2</v>
      </c>
    </row>
    <row r="1281" spans="1:33" x14ac:dyDescent="0.25">
      <c r="A1281" s="11" t="s">
        <v>15</v>
      </c>
      <c r="B1281" s="12">
        <v>642269</v>
      </c>
      <c r="C1281" s="11">
        <v>3.7</v>
      </c>
      <c r="D1281" s="27">
        <v>3.6</v>
      </c>
      <c r="E1281" s="27">
        <v>3.9</v>
      </c>
      <c r="F1281" s="11">
        <v>2008</v>
      </c>
      <c r="G1281" s="11" t="s">
        <v>7</v>
      </c>
      <c r="H1281" s="14" t="str">
        <f>VLOOKUP(A1281,'Data Key'!$A$1:$B$500,2,FALSE)</f>
        <v>South Carolina</v>
      </c>
      <c r="I1281" s="14" t="str">
        <f t="shared" si="481"/>
        <v>SC-South Carolina</v>
      </c>
      <c r="J1281" s="15">
        <f t="shared" si="482"/>
        <v>2376</v>
      </c>
      <c r="K1281" s="15">
        <f t="shared" si="483"/>
        <v>639893</v>
      </c>
      <c r="L1281" s="16">
        <f t="shared" si="475"/>
        <v>1.4847370560455326E-4</v>
      </c>
      <c r="M1281" s="17">
        <f t="shared" si="484"/>
        <v>3.5509108201938275</v>
      </c>
      <c r="N1281" s="17">
        <f t="shared" si="485"/>
        <v>3.8478582314029337</v>
      </c>
      <c r="O1281" s="16">
        <f t="shared" si="486"/>
        <v>4.9089179806172556E-2</v>
      </c>
      <c r="P1281" s="16">
        <f t="shared" si="487"/>
        <v>5.2141768597066207E-2</v>
      </c>
      <c r="Q1281" s="16">
        <f t="shared" si="498"/>
        <v>2282</v>
      </c>
      <c r="R1281" s="16">
        <f t="shared" si="499"/>
        <v>2472</v>
      </c>
      <c r="S1281" s="17">
        <f t="shared" si="488"/>
        <v>3.5530284039864917</v>
      </c>
      <c r="T1281" s="17">
        <f t="shared" si="489"/>
        <v>3.8488546076488199</v>
      </c>
      <c r="U1281" s="16">
        <f t="shared" si="490"/>
        <v>4.6971596013508421E-2</v>
      </c>
      <c r="V1281" s="16">
        <f t="shared" si="491"/>
        <v>5.1145392351179986E-2</v>
      </c>
      <c r="W1281" s="16">
        <f t="shared" si="476"/>
        <v>3.702352919063615E-3</v>
      </c>
      <c r="X1281" s="16">
        <f t="shared" si="477"/>
        <v>1.4856225403821863E-4</v>
      </c>
      <c r="Y1281" s="17">
        <f t="shared" si="492"/>
        <v>3.5537906650253968</v>
      </c>
      <c r="Z1281" s="17">
        <f t="shared" si="493"/>
        <v>3.8509151731018334</v>
      </c>
      <c r="AA1281" s="16">
        <f t="shared" si="494"/>
        <v>4.6209334974603333E-2</v>
      </c>
      <c r="AB1281" s="16">
        <f t="shared" si="495"/>
        <v>4.9084826898166511E-2</v>
      </c>
      <c r="AC1281" s="16">
        <f t="shared" si="478"/>
        <v>190.73881015044313</v>
      </c>
      <c r="AD1281" s="17">
        <f t="shared" si="479"/>
        <v>3.5546440343788119</v>
      </c>
      <c r="AE1281" s="17">
        <f t="shared" si="480"/>
        <v>3.8516187744553343</v>
      </c>
      <c r="AF1281" s="16">
        <f t="shared" si="496"/>
        <v>4.5355965621188155E-2</v>
      </c>
      <c r="AG1281" s="16">
        <f t="shared" si="497"/>
        <v>4.8381225544665618E-2</v>
      </c>
    </row>
    <row r="1282" spans="1:33" x14ac:dyDescent="0.25">
      <c r="A1282" s="11" t="s">
        <v>53</v>
      </c>
      <c r="B1282" s="12">
        <v>113488</v>
      </c>
      <c r="C1282" s="11">
        <v>4.5999999999999996</v>
      </c>
      <c r="D1282" s="27">
        <v>4.2</v>
      </c>
      <c r="E1282" s="27">
        <v>5</v>
      </c>
      <c r="F1282" s="11">
        <v>2008</v>
      </c>
      <c r="G1282" s="11" t="s">
        <v>7</v>
      </c>
      <c r="H1282" s="14" t="str">
        <f>VLOOKUP(A1282,'Data Key'!$A$1:$B$500,2,FALSE)</f>
        <v>South Dakota</v>
      </c>
      <c r="I1282" s="14" t="str">
        <f t="shared" si="481"/>
        <v>SD-South Dakota</v>
      </c>
      <c r="J1282" s="15">
        <f t="shared" si="482"/>
        <v>522</v>
      </c>
      <c r="K1282" s="15">
        <f t="shared" si="483"/>
        <v>112966</v>
      </c>
      <c r="L1282" s="16">
        <f t="shared" si="475"/>
        <v>3.9366998559943131E-4</v>
      </c>
      <c r="M1282" s="17">
        <f t="shared" si="484"/>
        <v>4.2059352590079282</v>
      </c>
      <c r="N1282" s="17">
        <f t="shared" si="485"/>
        <v>4.9932752302067902</v>
      </c>
      <c r="O1282" s="16">
        <f t="shared" si="486"/>
        <v>5.9352590079280176E-3</v>
      </c>
      <c r="P1282" s="16">
        <f t="shared" si="487"/>
        <v>6.724769793209795E-3</v>
      </c>
      <c r="Q1282" s="16">
        <f t="shared" si="498"/>
        <v>478</v>
      </c>
      <c r="R1282" s="16">
        <f t="shared" si="499"/>
        <v>567</v>
      </c>
      <c r="S1282" s="17">
        <f t="shared" si="488"/>
        <v>4.2118990554067395</v>
      </c>
      <c r="T1282" s="17">
        <f t="shared" si="489"/>
        <v>4.9961229381079937</v>
      </c>
      <c r="U1282" s="16">
        <f t="shared" si="490"/>
        <v>1.1899055406739301E-2</v>
      </c>
      <c r="V1282" s="16">
        <f t="shared" si="491"/>
        <v>3.8770618920063171E-3</v>
      </c>
      <c r="W1282" s="16">
        <f t="shared" si="476"/>
        <v>4.6163735002964605E-3</v>
      </c>
      <c r="X1282" s="16">
        <f t="shared" si="477"/>
        <v>3.9473320939016843E-4</v>
      </c>
      <c r="Y1282" s="17">
        <f t="shared" si="492"/>
        <v>4.2216402909062918</v>
      </c>
      <c r="Z1282" s="17">
        <f t="shared" si="493"/>
        <v>5.0111067096866293</v>
      </c>
      <c r="AA1282" s="16">
        <f t="shared" si="494"/>
        <v>2.1640290906291604E-2</v>
      </c>
      <c r="AB1282" s="16">
        <f t="shared" si="495"/>
        <v>1.1106709686629301E-2</v>
      </c>
      <c r="AC1282" s="16">
        <f t="shared" si="478"/>
        <v>89.393608672013798</v>
      </c>
      <c r="AD1282" s="17">
        <f t="shared" si="479"/>
        <v>4.2269463505744849</v>
      </c>
      <c r="AE1282" s="17">
        <f t="shared" si="480"/>
        <v>5.0146118560676642</v>
      </c>
      <c r="AF1282" s="16">
        <f t="shared" si="496"/>
        <v>2.694635057448469E-2</v>
      </c>
      <c r="AG1282" s="16">
        <f t="shared" si="497"/>
        <v>1.4611856067664242E-2</v>
      </c>
    </row>
    <row r="1283" spans="1:33" x14ac:dyDescent="0.25">
      <c r="A1283" s="11" t="s">
        <v>27</v>
      </c>
      <c r="B1283" s="12">
        <v>878930</v>
      </c>
      <c r="C1283" s="11">
        <v>4.3</v>
      </c>
      <c r="D1283" s="27">
        <v>4.2</v>
      </c>
      <c r="E1283" s="27">
        <v>4.4000000000000004</v>
      </c>
      <c r="F1283" s="11">
        <v>2008</v>
      </c>
      <c r="G1283" s="11" t="s">
        <v>7</v>
      </c>
      <c r="H1283" s="14" t="str">
        <f>VLOOKUP(A1283,'Data Key'!$A$1:$B$500,2,FALSE)</f>
        <v>Tennessee</v>
      </c>
      <c r="I1283" s="14" t="str">
        <f t="shared" si="481"/>
        <v>TN-Tennessee</v>
      </c>
      <c r="J1283" s="15">
        <f t="shared" si="482"/>
        <v>3779</v>
      </c>
      <c r="K1283" s="15">
        <f t="shared" si="483"/>
        <v>875151</v>
      </c>
      <c r="L1283" s="16">
        <f t="shared" ref="L1283:L1346" si="500">_xlfn.NORM.S.INV(0.975)*SQRT(J1283/B1283*(1-J1283/B1283)/B1283)</f>
        <v>1.3678755955096991E-4</v>
      </c>
      <c r="M1283" s="17">
        <f t="shared" si="484"/>
        <v>4.1627584793827328</v>
      </c>
      <c r="N1283" s="17">
        <f t="shared" si="485"/>
        <v>4.4363335984846728</v>
      </c>
      <c r="O1283" s="16">
        <f t="shared" si="486"/>
        <v>3.7241520617267376E-2</v>
      </c>
      <c r="P1283" s="16">
        <f t="shared" si="487"/>
        <v>3.6333598484672436E-2</v>
      </c>
      <c r="Q1283" s="16">
        <f t="shared" si="498"/>
        <v>3660</v>
      </c>
      <c r="R1283" s="16">
        <f t="shared" si="499"/>
        <v>3900</v>
      </c>
      <c r="S1283" s="17">
        <f t="shared" si="488"/>
        <v>4.1641541419680745</v>
      </c>
      <c r="T1283" s="17">
        <f t="shared" si="489"/>
        <v>4.4372134299659818</v>
      </c>
      <c r="U1283" s="16">
        <f t="shared" si="490"/>
        <v>3.5845858031925637E-2</v>
      </c>
      <c r="V1283" s="16">
        <f t="shared" si="491"/>
        <v>3.7213429965981426E-2</v>
      </c>
      <c r="W1283" s="16">
        <f t="shared" ref="W1283:W1346" si="501">((J1283/B1283)+_xlfn.NORM.S.INV(0.975)^2/(2*B1283))/(1+_xlfn.NORM.S.INV(0.975)^2/B1283)</f>
        <v>4.3017125420212734E-3</v>
      </c>
      <c r="X1283" s="16">
        <f t="shared" ref="X1283:X1346" si="502">_xlfn.NORM.S.INV(0.975)*SQRT(W1283*(1-W1283)/B1283+(_xlfn.NORM.S.INV(0.975)^2/(4*B1283^2)))/(1+_xlfn.NORM.S.INV(0.975)^2/B1283)</f>
        <v>1.3683872191697533E-4</v>
      </c>
      <c r="Y1283" s="17">
        <f t="shared" si="492"/>
        <v>4.1648738201042983</v>
      </c>
      <c r="Z1283" s="17">
        <f t="shared" si="493"/>
        <v>4.4385512639382485</v>
      </c>
      <c r="AA1283" s="16">
        <f t="shared" si="494"/>
        <v>3.5126179895701881E-2</v>
      </c>
      <c r="AB1283" s="16">
        <f t="shared" si="495"/>
        <v>3.8551263938248148E-2</v>
      </c>
      <c r="AC1283" s="16">
        <f t="shared" ref="AC1283:AC1346" si="503">_xlfn.NORM.S.INV(0.975)*SQRT(_xlfn.NORM.S.INV(0.975)^2-1/B1283+4*B1283*(J1283/B1283)*(1-(J1283/B1283))+(4*(J1283/B1283)-2))</f>
        <v>240.46822582281746</v>
      </c>
      <c r="AD1283" s="17">
        <f t="shared" ref="AD1283:AD1346" si="504">1000*(2*B1283*(J1283/B1283)+_xlfn.NORM.S.INV(0.975)^2+1-AC1283)/(2*B1283+2*_xlfn.NORM.S.INV(0.975)^2)</f>
        <v>4.1654860056614051</v>
      </c>
      <c r="AE1283" s="17">
        <f t="shared" ref="AE1283:AE1346" si="505">1000*(2*B1283*(J1283/B1283)+_xlfn.NORM.S.INV(0.975)^2+1+AC1283)/(2*B1283+2*_xlfn.NORM.S.INV(0.975)^2)</f>
        <v>4.4390768204418416</v>
      </c>
      <c r="AF1283" s="16">
        <f t="shared" si="496"/>
        <v>3.4513994338595033E-2</v>
      </c>
      <c r="AG1283" s="16">
        <f t="shared" si="497"/>
        <v>3.9076820441841242E-2</v>
      </c>
    </row>
    <row r="1284" spans="1:33" x14ac:dyDescent="0.25">
      <c r="A1284" s="11" t="s">
        <v>61</v>
      </c>
      <c r="B1284" s="12">
        <v>4165071</v>
      </c>
      <c r="C1284" s="11">
        <v>5.0999999999999996</v>
      </c>
      <c r="D1284" s="27">
        <v>5</v>
      </c>
      <c r="E1284" s="27">
        <v>5.2</v>
      </c>
      <c r="F1284" s="11">
        <v>2008</v>
      </c>
      <c r="G1284" s="11" t="s">
        <v>7</v>
      </c>
      <c r="H1284" s="14" t="str">
        <f>VLOOKUP(A1284,'Data Key'!$A$1:$B$500,2,FALSE)</f>
        <v>Texas</v>
      </c>
      <c r="I1284" s="14" t="str">
        <f t="shared" ref="I1284:I1347" si="506">CONCATENATE(A1284,"-",H1284)</f>
        <v>TX-Texas</v>
      </c>
      <c r="J1284" s="15">
        <f t="shared" ref="J1284:J1347" si="507">ROUND(B1284*C1284/1000,0)</f>
        <v>21242</v>
      </c>
      <c r="K1284" s="15">
        <f t="shared" ref="K1284:K1347" si="508">B1284-J1284</f>
        <v>4143829</v>
      </c>
      <c r="L1284" s="16">
        <f t="shared" si="500"/>
        <v>6.8408976449159335E-5</v>
      </c>
      <c r="M1284" s="17">
        <f t="shared" ref="M1284:M1347" si="509">1000*(J1284/B1284-L1284)</f>
        <v>5.0316241322301405</v>
      </c>
      <c r="N1284" s="17">
        <f t="shared" ref="N1284:N1347" si="510">1000*(J1284/B1284+L1284)</f>
        <v>5.1684420851284587</v>
      </c>
      <c r="O1284" s="16">
        <f t="shared" ref="O1284:O1347" si="511">ABS($D1284-M1284)</f>
        <v>3.1624132230140489E-2</v>
      </c>
      <c r="P1284" s="16">
        <f t="shared" ref="P1284:P1347" si="512">ABS($E1284-N1284)</f>
        <v>3.155791487154147E-2</v>
      </c>
      <c r="Q1284" s="16">
        <f t="shared" si="498"/>
        <v>20957</v>
      </c>
      <c r="R1284" s="16">
        <f t="shared" si="499"/>
        <v>21527</v>
      </c>
      <c r="S1284" s="17">
        <f t="shared" ref="S1284:S1347" si="513">1000*Q1284/B1284</f>
        <v>5.0316069041800251</v>
      </c>
      <c r="T1284" s="17">
        <f t="shared" ref="T1284:T1347" si="514">1000*R1284/B1284</f>
        <v>5.168459313178575</v>
      </c>
      <c r="U1284" s="16">
        <f t="shared" ref="U1284:U1347" si="515">ABS($D1284-S1284)</f>
        <v>3.1606904180025097E-2</v>
      </c>
      <c r="V1284" s="16">
        <f t="shared" ref="V1284:V1347" si="516">ABS($E1284-T1284)</f>
        <v>3.154068682142519E-2</v>
      </c>
      <c r="W1284" s="16">
        <f t="shared" si="501"/>
        <v>5.1004895561419603E-3</v>
      </c>
      <c r="X1284" s="16">
        <f t="shared" si="502"/>
        <v>6.841351310175192E-5</v>
      </c>
      <c r="Y1284" s="17">
        <f t="shared" ref="Y1284:Y1347" si="517">1000*(W1284-X1284)</f>
        <v>5.0320760430402087</v>
      </c>
      <c r="Z1284" s="17">
        <f t="shared" ref="Z1284:Z1347" si="518">1000*(W1284+X1284)</f>
        <v>5.1689030692437123</v>
      </c>
      <c r="AA1284" s="16">
        <f t="shared" ref="AA1284:AA1347" si="519">ABS($D1284-Y1284)</f>
        <v>3.2076043040208724E-2</v>
      </c>
      <c r="AB1284" s="16">
        <f t="shared" ref="AB1284:AB1347" si="520">ABS($E1284-Z1284)</f>
        <v>3.1096930756287833E-2</v>
      </c>
      <c r="AC1284" s="16">
        <f t="shared" si="503"/>
        <v>569.8627633482597</v>
      </c>
      <c r="AD1284" s="17">
        <f t="shared" si="504"/>
        <v>5.0321999353065978</v>
      </c>
      <c r="AE1284" s="17">
        <f t="shared" si="505"/>
        <v>5.1690192687014971</v>
      </c>
      <c r="AF1284" s="16">
        <f t="shared" ref="AF1284:AF1347" si="521">ABS($D1284-AD1284)</f>
        <v>3.2199935306597816E-2</v>
      </c>
      <c r="AG1284" s="16">
        <f t="shared" ref="AG1284:AG1347" si="522">ABS($E1284-AE1284)</f>
        <v>3.0980731298503095E-2</v>
      </c>
    </row>
    <row r="1285" spans="1:33" x14ac:dyDescent="0.25">
      <c r="A1285" s="11" t="s">
        <v>23</v>
      </c>
      <c r="B1285" s="12">
        <v>503252</v>
      </c>
      <c r="C1285" s="11">
        <v>5.0999999999999996</v>
      </c>
      <c r="D1285" s="27">
        <v>4.9000000000000004</v>
      </c>
      <c r="E1285" s="27">
        <v>5.3</v>
      </c>
      <c r="F1285" s="11">
        <v>2008</v>
      </c>
      <c r="G1285" s="11" t="s">
        <v>7</v>
      </c>
      <c r="H1285" s="14" t="str">
        <f>VLOOKUP(A1285,'Data Key'!$A$1:$B$500,2,FALSE)</f>
        <v>Utah</v>
      </c>
      <c r="I1285" s="14" t="str">
        <f t="shared" si="506"/>
        <v>UT-Utah</v>
      </c>
      <c r="J1285" s="15">
        <f t="shared" si="507"/>
        <v>2567</v>
      </c>
      <c r="K1285" s="15">
        <f t="shared" si="508"/>
        <v>500685</v>
      </c>
      <c r="L1285" s="16">
        <f t="shared" si="500"/>
        <v>1.9681810742343581E-4</v>
      </c>
      <c r="M1285" s="17">
        <f t="shared" si="509"/>
        <v>4.9040061317251418</v>
      </c>
      <c r="N1285" s="17">
        <f t="shared" si="510"/>
        <v>5.2976423465720144</v>
      </c>
      <c r="O1285" s="16">
        <f t="shared" si="511"/>
        <v>4.0061317251414152E-3</v>
      </c>
      <c r="P1285" s="16">
        <f t="shared" si="512"/>
        <v>2.35765342798544E-3</v>
      </c>
      <c r="Q1285" s="16">
        <f t="shared" ref="Q1285:Q1348" si="523">_xlfn.BINOM.INV(B1285, C1285/1000, 0.025)</f>
        <v>2468</v>
      </c>
      <c r="R1285" s="16">
        <f t="shared" ref="R1285:R1348" si="524">_xlfn.BINOM.INV(B1285, C1285/1000, 0.975)</f>
        <v>2666</v>
      </c>
      <c r="S1285" s="17">
        <f t="shared" si="513"/>
        <v>4.904103709473584</v>
      </c>
      <c r="T1285" s="17">
        <f t="shared" si="514"/>
        <v>5.2975447688235713</v>
      </c>
      <c r="U1285" s="16">
        <f t="shared" si="515"/>
        <v>4.1037094735836277E-3</v>
      </c>
      <c r="V1285" s="16">
        <f t="shared" si="516"/>
        <v>2.4552311764285406E-3</v>
      </c>
      <c r="W1285" s="16">
        <f t="shared" si="501"/>
        <v>5.1046019097635269E-3</v>
      </c>
      <c r="X1285" s="16">
        <f t="shared" si="502"/>
        <v>1.9692608709415005E-4</v>
      </c>
      <c r="Y1285" s="17">
        <f t="shared" si="517"/>
        <v>4.9076758226693773</v>
      </c>
      <c r="Z1285" s="17">
        <f t="shared" si="518"/>
        <v>5.3015279968576765</v>
      </c>
      <c r="AA1285" s="16">
        <f t="shared" si="519"/>
        <v>7.6758226693769416E-3</v>
      </c>
      <c r="AB1285" s="16">
        <f t="shared" si="520"/>
        <v>1.5279968576766834E-3</v>
      </c>
      <c r="AC1285" s="16">
        <f t="shared" si="503"/>
        <v>198.11626387746793</v>
      </c>
      <c r="AD1285" s="17">
        <f t="shared" si="504"/>
        <v>4.9087609004410391</v>
      </c>
      <c r="AE1285" s="17">
        <f t="shared" si="505"/>
        <v>5.3024299799755656</v>
      </c>
      <c r="AF1285" s="16">
        <f t="shared" si="521"/>
        <v>8.7609004410387215E-3</v>
      </c>
      <c r="AG1285" s="16">
        <f t="shared" si="522"/>
        <v>2.4299799755658213E-3</v>
      </c>
    </row>
    <row r="1286" spans="1:33" x14ac:dyDescent="0.25">
      <c r="A1286" s="11" t="s">
        <v>54</v>
      </c>
      <c r="B1286" s="12">
        <v>1115877</v>
      </c>
      <c r="C1286" s="11">
        <v>6.6</v>
      </c>
      <c r="D1286" s="27">
        <v>6.5</v>
      </c>
      <c r="E1286" s="27">
        <v>6.8</v>
      </c>
      <c r="F1286" s="11">
        <v>2008</v>
      </c>
      <c r="G1286" s="11" t="s">
        <v>7</v>
      </c>
      <c r="H1286" s="14" t="str">
        <f>VLOOKUP(A1286,'Data Key'!$A$1:$B$500,2,FALSE)</f>
        <v>Virginia</v>
      </c>
      <c r="I1286" s="14" t="str">
        <f t="shared" si="506"/>
        <v>VA-Virginia</v>
      </c>
      <c r="J1286" s="15">
        <f t="shared" si="507"/>
        <v>7365</v>
      </c>
      <c r="K1286" s="15">
        <f t="shared" si="508"/>
        <v>1108512</v>
      </c>
      <c r="L1286" s="16">
        <f t="shared" si="500"/>
        <v>1.5023813257471102E-4</v>
      </c>
      <c r="M1286" s="17">
        <f t="shared" si="509"/>
        <v>6.4499516732909887</v>
      </c>
      <c r="N1286" s="17">
        <f t="shared" si="510"/>
        <v>6.7504279384404109</v>
      </c>
      <c r="O1286" s="16">
        <f t="shared" si="511"/>
        <v>5.004832670901127E-2</v>
      </c>
      <c r="P1286" s="16">
        <f t="shared" si="512"/>
        <v>4.9572061559588931E-2</v>
      </c>
      <c r="Q1286" s="16">
        <f t="shared" si="523"/>
        <v>7198</v>
      </c>
      <c r="R1286" s="16">
        <f t="shared" si="524"/>
        <v>7533</v>
      </c>
      <c r="S1286" s="17">
        <f t="shared" si="513"/>
        <v>6.4505317342323574</v>
      </c>
      <c r="T1286" s="17">
        <f t="shared" si="514"/>
        <v>6.7507440336166082</v>
      </c>
      <c r="U1286" s="16">
        <f t="shared" si="515"/>
        <v>4.9468265767642627E-2</v>
      </c>
      <c r="V1286" s="16">
        <f t="shared" si="516"/>
        <v>4.9255966383391581E-2</v>
      </c>
      <c r="W1286" s="16">
        <f t="shared" si="501"/>
        <v>6.6018883519672004E-3</v>
      </c>
      <c r="X1286" s="16">
        <f t="shared" si="502"/>
        <v>1.5026667602350004E-4</v>
      </c>
      <c r="Y1286" s="17">
        <f t="shared" si="517"/>
        <v>6.4516216759437004</v>
      </c>
      <c r="Z1286" s="17">
        <f t="shared" si="518"/>
        <v>6.7521550279907006</v>
      </c>
      <c r="AA1286" s="16">
        <f t="shared" si="519"/>
        <v>4.8378324056299604E-2</v>
      </c>
      <c r="AB1286" s="16">
        <f t="shared" si="520"/>
        <v>4.7844972009299269E-2</v>
      </c>
      <c r="AC1286" s="16">
        <f t="shared" si="503"/>
        <v>335.30525315359046</v>
      </c>
      <c r="AD1286" s="17">
        <f t="shared" si="504"/>
        <v>6.4520940187673652</v>
      </c>
      <c r="AE1286" s="17">
        <f t="shared" si="505"/>
        <v>6.7525788381995522</v>
      </c>
      <c r="AF1286" s="16">
        <f t="shared" si="521"/>
        <v>4.7905981232634787E-2</v>
      </c>
      <c r="AG1286" s="16">
        <f t="shared" si="522"/>
        <v>4.7421161800447642E-2</v>
      </c>
    </row>
    <row r="1287" spans="1:33" x14ac:dyDescent="0.25">
      <c r="A1287" s="11" t="s">
        <v>39</v>
      </c>
      <c r="B1287" s="12">
        <v>952192</v>
      </c>
      <c r="C1287" s="11">
        <v>6.1</v>
      </c>
      <c r="D1287" s="27">
        <v>5.9</v>
      </c>
      <c r="E1287" s="27">
        <v>6.2</v>
      </c>
      <c r="F1287" s="11">
        <v>2008</v>
      </c>
      <c r="G1287" s="11" t="s">
        <v>7</v>
      </c>
      <c r="H1287" s="14" t="str">
        <f>VLOOKUP(A1287,'Data Key'!$A$1:$B$500,2,FALSE)</f>
        <v>Washington</v>
      </c>
      <c r="I1287" s="14" t="str">
        <f t="shared" si="506"/>
        <v>WA-Washington</v>
      </c>
      <c r="J1287" s="15">
        <f t="shared" si="507"/>
        <v>5808</v>
      </c>
      <c r="K1287" s="15">
        <f t="shared" si="508"/>
        <v>946384</v>
      </c>
      <c r="L1287" s="16">
        <f t="shared" si="500"/>
        <v>1.5638975417189168E-4</v>
      </c>
      <c r="M1287" s="17">
        <f t="shared" si="509"/>
        <v>5.9432204084843798</v>
      </c>
      <c r="N1287" s="17">
        <f t="shared" si="510"/>
        <v>6.2559999168281628</v>
      </c>
      <c r="O1287" s="16">
        <f t="shared" si="511"/>
        <v>4.3220408484379469E-2</v>
      </c>
      <c r="P1287" s="16">
        <f t="shared" si="512"/>
        <v>5.5999916828162632E-2</v>
      </c>
      <c r="Q1287" s="16">
        <f t="shared" si="523"/>
        <v>5660</v>
      </c>
      <c r="R1287" s="16">
        <f t="shared" si="524"/>
        <v>5958</v>
      </c>
      <c r="S1287" s="17">
        <f t="shared" si="513"/>
        <v>5.9441793251781156</v>
      </c>
      <c r="T1287" s="17">
        <f t="shared" si="514"/>
        <v>6.2571414168571042</v>
      </c>
      <c r="U1287" s="16">
        <f t="shared" si="515"/>
        <v>4.4179325178115292E-2</v>
      </c>
      <c r="V1287" s="16">
        <f t="shared" si="516"/>
        <v>5.7141416857104055E-2</v>
      </c>
      <c r="W1287" s="16">
        <f t="shared" si="501"/>
        <v>6.1016027128507544E-3</v>
      </c>
      <c r="X1287" s="16">
        <f t="shared" si="502"/>
        <v>1.5642751439697215E-4</v>
      </c>
      <c r="Y1287" s="17">
        <f t="shared" si="517"/>
        <v>5.9451751984537822</v>
      </c>
      <c r="Z1287" s="17">
        <f t="shared" si="518"/>
        <v>6.2580302272477262</v>
      </c>
      <c r="AA1287" s="16">
        <f t="shared" si="519"/>
        <v>4.5175198453781817E-2</v>
      </c>
      <c r="AB1287" s="16">
        <f t="shared" si="520"/>
        <v>5.8030227247725996E-2</v>
      </c>
      <c r="AC1287" s="16">
        <f t="shared" si="503"/>
        <v>297.83817857696562</v>
      </c>
      <c r="AD1287" s="17">
        <f t="shared" si="504"/>
        <v>5.9457323731304124</v>
      </c>
      <c r="AE1287" s="17">
        <f t="shared" si="505"/>
        <v>6.258523256695562</v>
      </c>
      <c r="AF1287" s="16">
        <f t="shared" si="521"/>
        <v>4.5732373130412007E-2</v>
      </c>
      <c r="AG1287" s="16">
        <f t="shared" si="522"/>
        <v>5.8523256695561798E-2</v>
      </c>
    </row>
    <row r="1288" spans="1:33" x14ac:dyDescent="0.25">
      <c r="A1288" s="11" t="s">
        <v>16</v>
      </c>
      <c r="B1288" s="12">
        <v>248660</v>
      </c>
      <c r="C1288" s="11">
        <v>3.9</v>
      </c>
      <c r="D1288" s="27">
        <v>3.7</v>
      </c>
      <c r="E1288" s="27">
        <v>4.0999999999999996</v>
      </c>
      <c r="F1288" s="11">
        <v>2008</v>
      </c>
      <c r="G1288" s="11" t="s">
        <v>7</v>
      </c>
      <c r="H1288" s="14" t="str">
        <f>VLOOKUP(A1288,'Data Key'!$A$1:$B$500,2,FALSE)</f>
        <v>West Virginia</v>
      </c>
      <c r="I1288" s="14" t="str">
        <f t="shared" si="506"/>
        <v>WV-West Virginia</v>
      </c>
      <c r="J1288" s="15">
        <f t="shared" si="507"/>
        <v>970</v>
      </c>
      <c r="K1288" s="15">
        <f t="shared" si="508"/>
        <v>247690</v>
      </c>
      <c r="L1288" s="16">
        <f t="shared" si="500"/>
        <v>2.4500745592148421E-4</v>
      </c>
      <c r="M1288" s="17">
        <f t="shared" si="509"/>
        <v>3.6559014156300318</v>
      </c>
      <c r="N1288" s="17">
        <f t="shared" si="510"/>
        <v>4.1459163274730004</v>
      </c>
      <c r="O1288" s="16">
        <f t="shared" si="511"/>
        <v>4.4098584369968385E-2</v>
      </c>
      <c r="P1288" s="16">
        <f t="shared" si="512"/>
        <v>4.5916327473000784E-2</v>
      </c>
      <c r="Q1288" s="16">
        <f t="shared" si="523"/>
        <v>909</v>
      </c>
      <c r="R1288" s="16">
        <f t="shared" si="524"/>
        <v>1031</v>
      </c>
      <c r="S1288" s="17">
        <f t="shared" si="513"/>
        <v>3.6555939837529157</v>
      </c>
      <c r="T1288" s="17">
        <f t="shared" si="514"/>
        <v>4.146223759350117</v>
      </c>
      <c r="U1288" s="16">
        <f t="shared" si="515"/>
        <v>4.4406016247084512E-2</v>
      </c>
      <c r="V1288" s="16">
        <f t="shared" si="516"/>
        <v>4.6223759350117355E-2</v>
      </c>
      <c r="W1288" s="16">
        <f t="shared" si="501"/>
        <v>3.9085728094138674E-3</v>
      </c>
      <c r="X1288" s="16">
        <f t="shared" si="502"/>
        <v>2.4536489402305782E-4</v>
      </c>
      <c r="Y1288" s="17">
        <f t="shared" si="517"/>
        <v>3.6632079153908097</v>
      </c>
      <c r="Z1288" s="17">
        <f t="shared" si="518"/>
        <v>4.1539377034369247</v>
      </c>
      <c r="AA1288" s="16">
        <f t="shared" si="519"/>
        <v>3.6792084609190479E-2</v>
      </c>
      <c r="AB1288" s="16">
        <f t="shared" si="520"/>
        <v>5.3937703436925055E-2</v>
      </c>
      <c r="AC1288" s="16">
        <f t="shared" si="503"/>
        <v>121.87637808992869</v>
      </c>
      <c r="AD1288" s="17">
        <f t="shared" si="504"/>
        <v>3.6655210303920538</v>
      </c>
      <c r="AE1288" s="17">
        <f t="shared" si="505"/>
        <v>4.1556460818467569</v>
      </c>
      <c r="AF1288" s="16">
        <f t="shared" si="521"/>
        <v>3.4478969607946386E-2</v>
      </c>
      <c r="AG1288" s="16">
        <f t="shared" si="522"/>
        <v>5.5646081846757234E-2</v>
      </c>
    </row>
    <row r="1289" spans="1:33" x14ac:dyDescent="0.25">
      <c r="A1289" s="11" t="s">
        <v>24</v>
      </c>
      <c r="B1289" s="12">
        <v>770205</v>
      </c>
      <c r="C1289" s="11">
        <v>7.7</v>
      </c>
      <c r="D1289" s="27">
        <v>7.5</v>
      </c>
      <c r="E1289" s="27">
        <v>7.9</v>
      </c>
      <c r="F1289" s="11">
        <v>2008</v>
      </c>
      <c r="G1289" s="11" t="s">
        <v>7</v>
      </c>
      <c r="H1289" s="14" t="str">
        <f>VLOOKUP(A1289,'Data Key'!$A$1:$B$500,2,FALSE)</f>
        <v>Wisconsin</v>
      </c>
      <c r="I1289" s="14" t="str">
        <f t="shared" si="506"/>
        <v>WI-Wisconsin</v>
      </c>
      <c r="J1289" s="15">
        <f t="shared" si="507"/>
        <v>5931</v>
      </c>
      <c r="K1289" s="15">
        <f t="shared" si="508"/>
        <v>764274</v>
      </c>
      <c r="L1289" s="16">
        <f t="shared" si="500"/>
        <v>1.9522125273676951E-4</v>
      </c>
      <c r="M1289" s="17">
        <f t="shared" si="509"/>
        <v>7.5053260041623684</v>
      </c>
      <c r="N1289" s="17">
        <f t="shared" si="510"/>
        <v>7.8957685096359072</v>
      </c>
      <c r="O1289" s="16">
        <f t="shared" si="511"/>
        <v>5.3260041623683918E-3</v>
      </c>
      <c r="P1289" s="16">
        <f t="shared" si="512"/>
        <v>4.2314903640932044E-3</v>
      </c>
      <c r="Q1289" s="16">
        <f t="shared" si="523"/>
        <v>5781</v>
      </c>
      <c r="R1289" s="16">
        <f t="shared" si="524"/>
        <v>6081</v>
      </c>
      <c r="S1289" s="17">
        <f t="shared" si="513"/>
        <v>7.5057939120104384</v>
      </c>
      <c r="T1289" s="17">
        <f t="shared" si="514"/>
        <v>7.8953006017878353</v>
      </c>
      <c r="U1289" s="16">
        <f t="shared" si="515"/>
        <v>5.7939120104384401E-3</v>
      </c>
      <c r="V1289" s="16">
        <f t="shared" si="516"/>
        <v>4.6993982121650291E-3</v>
      </c>
      <c r="W1289" s="16">
        <f t="shared" si="501"/>
        <v>7.7030026274082326E-3</v>
      </c>
      <c r="X1289" s="16">
        <f t="shared" si="502"/>
        <v>1.95267083453745E-4</v>
      </c>
      <c r="Y1289" s="17">
        <f t="shared" si="517"/>
        <v>7.5077355439544879</v>
      </c>
      <c r="Z1289" s="17">
        <f t="shared" si="518"/>
        <v>7.8982697108619782</v>
      </c>
      <c r="AA1289" s="16">
        <f t="shared" si="519"/>
        <v>7.7355439544879445E-3</v>
      </c>
      <c r="AB1289" s="16">
        <f t="shared" si="520"/>
        <v>1.7302891380222007E-3</v>
      </c>
      <c r="AC1289" s="16">
        <f t="shared" si="503"/>
        <v>300.73272797422726</v>
      </c>
      <c r="AD1289" s="17">
        <f t="shared" si="504"/>
        <v>7.5084237600671901</v>
      </c>
      <c r="AE1289" s="17">
        <f t="shared" si="505"/>
        <v>7.8988798439062462</v>
      </c>
      <c r="AF1289" s="16">
        <f t="shared" si="521"/>
        <v>8.4237600671901447E-3</v>
      </c>
      <c r="AG1289" s="16">
        <f t="shared" si="522"/>
        <v>1.1201560937541544E-3</v>
      </c>
    </row>
    <row r="1290" spans="1:33" x14ac:dyDescent="0.25">
      <c r="A1290" s="11" t="s">
        <v>40</v>
      </c>
      <c r="B1290" s="12">
        <v>79494</v>
      </c>
      <c r="C1290" s="11">
        <v>4.9000000000000004</v>
      </c>
      <c r="D1290" s="27">
        <v>4.4000000000000004</v>
      </c>
      <c r="E1290" s="27">
        <v>5.4</v>
      </c>
      <c r="F1290" s="11">
        <v>2008</v>
      </c>
      <c r="G1290" s="11" t="s">
        <v>7</v>
      </c>
      <c r="H1290" s="14" t="str">
        <f>VLOOKUP(A1290,'Data Key'!$A$1:$B$500,2,FALSE)</f>
        <v>Wyoming</v>
      </c>
      <c r="I1290" s="14" t="str">
        <f t="shared" si="506"/>
        <v>WY-Wyoming</v>
      </c>
      <c r="J1290" s="15">
        <f t="shared" si="507"/>
        <v>390</v>
      </c>
      <c r="K1290" s="15">
        <f t="shared" si="508"/>
        <v>79104</v>
      </c>
      <c r="L1290" s="16">
        <f t="shared" si="500"/>
        <v>4.8571117004223588E-4</v>
      </c>
      <c r="M1290" s="17">
        <f t="shared" si="509"/>
        <v>4.4203194737799389</v>
      </c>
      <c r="N1290" s="17">
        <f t="shared" si="510"/>
        <v>5.3917418138644111</v>
      </c>
      <c r="O1290" s="16">
        <f t="shared" si="511"/>
        <v>2.031947377993859E-2</v>
      </c>
      <c r="P1290" s="16">
        <f t="shared" si="512"/>
        <v>8.2581861355892627E-3</v>
      </c>
      <c r="Q1290" s="16">
        <f t="shared" si="523"/>
        <v>351</v>
      </c>
      <c r="R1290" s="16">
        <f t="shared" si="524"/>
        <v>429</v>
      </c>
      <c r="S1290" s="17">
        <f t="shared" si="513"/>
        <v>4.4154275794399576</v>
      </c>
      <c r="T1290" s="17">
        <f t="shared" si="514"/>
        <v>5.3966337082043925</v>
      </c>
      <c r="U1290" s="16">
        <f t="shared" si="515"/>
        <v>1.5427579439957206E-2</v>
      </c>
      <c r="V1290" s="16">
        <f t="shared" si="516"/>
        <v>3.3662917956078786E-3</v>
      </c>
      <c r="W1290" s="16">
        <f t="shared" si="501"/>
        <v>4.9299543511927826E-3</v>
      </c>
      <c r="X1290" s="16">
        <f t="shared" si="502"/>
        <v>4.8746373122925845E-4</v>
      </c>
      <c r="Y1290" s="17">
        <f t="shared" si="517"/>
        <v>4.4424906199635243</v>
      </c>
      <c r="Z1290" s="17">
        <f t="shared" si="518"/>
        <v>5.4174180824220404</v>
      </c>
      <c r="AA1290" s="16">
        <f t="shared" si="519"/>
        <v>4.249061996352399E-2</v>
      </c>
      <c r="AB1290" s="16">
        <f t="shared" si="520"/>
        <v>1.7418082422040015E-2</v>
      </c>
      <c r="AC1290" s="16">
        <f t="shared" si="503"/>
        <v>77.268523568973251</v>
      </c>
      <c r="AD1290" s="17">
        <f t="shared" si="504"/>
        <v>4.4502650780665434</v>
      </c>
      <c r="AE1290" s="17">
        <f t="shared" si="505"/>
        <v>5.4222225822083105</v>
      </c>
      <c r="AF1290" s="16">
        <f t="shared" si="521"/>
        <v>5.0265078066543012E-2</v>
      </c>
      <c r="AG1290" s="16">
        <f t="shared" si="522"/>
        <v>2.2222582208310193E-2</v>
      </c>
    </row>
    <row r="1291" spans="1:33" x14ac:dyDescent="0.25">
      <c r="A1291" s="11" t="s">
        <v>17</v>
      </c>
      <c r="B1291" s="12">
        <v>684096</v>
      </c>
      <c r="C1291" s="11">
        <v>4.7</v>
      </c>
      <c r="D1291" s="27">
        <v>4.5999999999999996</v>
      </c>
      <c r="E1291" s="27">
        <v>4.9000000000000004</v>
      </c>
      <c r="F1291" s="11">
        <v>2009</v>
      </c>
      <c r="G1291" s="11" t="s">
        <v>7</v>
      </c>
      <c r="H1291" s="14" t="str">
        <f>VLOOKUP(A1291,'Data Key'!$A$1:$B$500,2,FALSE)</f>
        <v>Alabama</v>
      </c>
      <c r="I1291" s="14" t="str">
        <f t="shared" si="506"/>
        <v>AL-Alabama</v>
      </c>
      <c r="J1291" s="15">
        <f t="shared" si="507"/>
        <v>3215</v>
      </c>
      <c r="K1291" s="15">
        <f t="shared" si="508"/>
        <v>680881</v>
      </c>
      <c r="L1291" s="16">
        <f t="shared" si="500"/>
        <v>1.6206849930961857E-4</v>
      </c>
      <c r="M1291" s="17">
        <f t="shared" si="509"/>
        <v>4.5375643007652249</v>
      </c>
      <c r="N1291" s="17">
        <f t="shared" si="510"/>
        <v>4.8617012993844622</v>
      </c>
      <c r="O1291" s="16">
        <f t="shared" si="511"/>
        <v>6.2435699234774766E-2</v>
      </c>
      <c r="P1291" s="16">
        <f t="shared" si="512"/>
        <v>3.8298700615538195E-2</v>
      </c>
      <c r="Q1291" s="16">
        <f t="shared" si="523"/>
        <v>3105</v>
      </c>
      <c r="R1291" s="16">
        <f t="shared" si="524"/>
        <v>3327</v>
      </c>
      <c r="S1291" s="17">
        <f t="shared" si="513"/>
        <v>4.5388366545046308</v>
      </c>
      <c r="T1291" s="17">
        <f t="shared" si="514"/>
        <v>4.8633525119281504</v>
      </c>
      <c r="U1291" s="16">
        <f t="shared" si="515"/>
        <v>6.1163345495368837E-2</v>
      </c>
      <c r="V1291" s="16">
        <f t="shared" si="516"/>
        <v>3.6647488071849921E-2</v>
      </c>
      <c r="W1291" s="16">
        <f t="shared" si="501"/>
        <v>4.7024140841055726E-3</v>
      </c>
      <c r="X1291" s="16">
        <f t="shared" si="502"/>
        <v>1.6213962337099163E-4</v>
      </c>
      <c r="Y1291" s="17">
        <f t="shared" si="517"/>
        <v>4.5402744607345813</v>
      </c>
      <c r="Z1291" s="17">
        <f t="shared" si="518"/>
        <v>4.8645537074765643</v>
      </c>
      <c r="AA1291" s="16">
        <f t="shared" si="519"/>
        <v>5.9725539265418348E-2</v>
      </c>
      <c r="AB1291" s="16">
        <f t="shared" si="520"/>
        <v>3.5446292523436007E-2</v>
      </c>
      <c r="AC1291" s="16">
        <f t="shared" si="503"/>
        <v>221.7569372456841</v>
      </c>
      <c r="AD1291" s="17">
        <f t="shared" si="504"/>
        <v>4.5410656055158629</v>
      </c>
      <c r="AE1291" s="17">
        <f t="shared" si="505"/>
        <v>4.8652243376284074</v>
      </c>
      <c r="AF1291" s="16">
        <f t="shared" si="521"/>
        <v>5.8934394484136732E-2</v>
      </c>
      <c r="AG1291" s="16">
        <f t="shared" si="522"/>
        <v>3.4775662371592908E-2</v>
      </c>
    </row>
    <row r="1292" spans="1:33" x14ac:dyDescent="0.25">
      <c r="A1292" s="11" t="s">
        <v>41</v>
      </c>
      <c r="B1292" s="12">
        <v>119382</v>
      </c>
      <c r="C1292" s="11">
        <v>5</v>
      </c>
      <c r="D1292" s="27">
        <v>4.5999999999999996</v>
      </c>
      <c r="E1292" s="27">
        <v>5.4</v>
      </c>
      <c r="F1292" s="11">
        <v>2009</v>
      </c>
      <c r="G1292" s="11" t="s">
        <v>7</v>
      </c>
      <c r="H1292" s="14" t="str">
        <f>VLOOKUP(A1292,'Data Key'!$A$1:$B$500,2,FALSE)</f>
        <v>Alaska</v>
      </c>
      <c r="I1292" s="14" t="str">
        <f t="shared" si="506"/>
        <v>AK-Alaska</v>
      </c>
      <c r="J1292" s="15">
        <f t="shared" si="507"/>
        <v>597</v>
      </c>
      <c r="K1292" s="15">
        <f t="shared" si="508"/>
        <v>118785</v>
      </c>
      <c r="L1292" s="16">
        <f t="shared" si="500"/>
        <v>4.001361434983124E-4</v>
      </c>
      <c r="M1292" s="17">
        <f t="shared" si="509"/>
        <v>4.6006177389965357</v>
      </c>
      <c r="N1292" s="17">
        <f t="shared" si="510"/>
        <v>5.4008900259931609</v>
      </c>
      <c r="O1292" s="16">
        <f t="shared" si="511"/>
        <v>6.1773899653605469E-4</v>
      </c>
      <c r="P1292" s="16">
        <f t="shared" si="512"/>
        <v>8.9002599316057029E-4</v>
      </c>
      <c r="Q1292" s="16">
        <f t="shared" si="523"/>
        <v>550</v>
      </c>
      <c r="R1292" s="16">
        <f t="shared" si="524"/>
        <v>645</v>
      </c>
      <c r="S1292" s="17">
        <f t="shared" si="513"/>
        <v>4.6070596907406474</v>
      </c>
      <c r="T1292" s="17">
        <f t="shared" si="514"/>
        <v>5.4028245464140321</v>
      </c>
      <c r="U1292" s="16">
        <f t="shared" si="515"/>
        <v>7.0596907406477172E-3</v>
      </c>
      <c r="V1292" s="16">
        <f t="shared" si="516"/>
        <v>2.8245464140317367E-3</v>
      </c>
      <c r="W1292" s="16">
        <f t="shared" si="501"/>
        <v>5.0166813928009249E-3</v>
      </c>
      <c r="X1292" s="16">
        <f t="shared" si="502"/>
        <v>4.0107956043668603E-4</v>
      </c>
      <c r="Y1292" s="17">
        <f t="shared" si="517"/>
        <v>4.6156018323642387</v>
      </c>
      <c r="Z1292" s="17">
        <f t="shared" si="518"/>
        <v>5.417760953237611</v>
      </c>
      <c r="AA1292" s="16">
        <f t="shared" si="519"/>
        <v>1.5601832364239065E-2</v>
      </c>
      <c r="AB1292" s="16">
        <f t="shared" si="520"/>
        <v>1.7760953237610622E-2</v>
      </c>
      <c r="AC1292" s="16">
        <f t="shared" si="503"/>
        <v>95.575522110226089</v>
      </c>
      <c r="AD1292" s="17">
        <f t="shared" si="504"/>
        <v>4.6205895239722095</v>
      </c>
      <c r="AE1292" s="17">
        <f t="shared" si="505"/>
        <v>5.4211494642662394</v>
      </c>
      <c r="AF1292" s="16">
        <f t="shared" si="521"/>
        <v>2.0589523972209811E-2</v>
      </c>
      <c r="AG1292" s="16">
        <f t="shared" si="522"/>
        <v>2.1149464266239093E-2</v>
      </c>
    </row>
    <row r="1293" spans="1:33" x14ac:dyDescent="0.25">
      <c r="A1293" s="11" t="s">
        <v>11</v>
      </c>
      <c r="B1293" s="12">
        <v>984294</v>
      </c>
      <c r="C1293" s="11">
        <v>6</v>
      </c>
      <c r="D1293" s="27">
        <v>5.8</v>
      </c>
      <c r="E1293" s="27">
        <v>6.1</v>
      </c>
      <c r="F1293" s="11">
        <v>2009</v>
      </c>
      <c r="G1293" s="11" t="s">
        <v>7</v>
      </c>
      <c r="H1293" s="14" t="str">
        <f>VLOOKUP(A1293,'Data Key'!$A$1:$B$500,2,FALSE)</f>
        <v>Arizona</v>
      </c>
      <c r="I1293" s="14" t="str">
        <f t="shared" si="506"/>
        <v>AZ-Arizona</v>
      </c>
      <c r="J1293" s="15">
        <f t="shared" si="507"/>
        <v>5906</v>
      </c>
      <c r="K1293" s="15">
        <f t="shared" si="508"/>
        <v>978388</v>
      </c>
      <c r="L1293" s="16">
        <f t="shared" si="500"/>
        <v>1.5256788099508615E-4</v>
      </c>
      <c r="M1293" s="17">
        <f t="shared" si="509"/>
        <v>5.8476718847659575</v>
      </c>
      <c r="N1293" s="17">
        <f t="shared" si="510"/>
        <v>6.1528076467561297</v>
      </c>
      <c r="O1293" s="16">
        <f t="shared" si="511"/>
        <v>4.7671884765957628E-2</v>
      </c>
      <c r="P1293" s="16">
        <f t="shared" si="512"/>
        <v>5.2807646756130033E-2</v>
      </c>
      <c r="Q1293" s="16">
        <f t="shared" si="523"/>
        <v>5756</v>
      </c>
      <c r="R1293" s="16">
        <f t="shared" si="524"/>
        <v>6056</v>
      </c>
      <c r="S1293" s="17">
        <f t="shared" si="513"/>
        <v>5.847846273572733</v>
      </c>
      <c r="T1293" s="17">
        <f t="shared" si="514"/>
        <v>6.1526332579493523</v>
      </c>
      <c r="U1293" s="16">
        <f t="shared" si="515"/>
        <v>4.7846273572733189E-2</v>
      </c>
      <c r="V1293" s="16">
        <f t="shared" si="516"/>
        <v>5.2633257949352696E-2</v>
      </c>
      <c r="W1293" s="16">
        <f t="shared" si="501"/>
        <v>6.0021677185172536E-3</v>
      </c>
      <c r="X1293" s="16">
        <f t="shared" si="502"/>
        <v>1.5260412323846097E-4</v>
      </c>
      <c r="Y1293" s="17">
        <f t="shared" si="517"/>
        <v>5.8495635952787923</v>
      </c>
      <c r="Z1293" s="17">
        <f t="shared" si="518"/>
        <v>6.1547718417557142</v>
      </c>
      <c r="AA1293" s="16">
        <f t="shared" si="519"/>
        <v>4.9563595278792505E-2</v>
      </c>
      <c r="AB1293" s="16">
        <f t="shared" si="520"/>
        <v>5.477184175571459E-2</v>
      </c>
      <c r="AC1293" s="16">
        <f t="shared" si="503"/>
        <v>300.35522929545959</v>
      </c>
      <c r="AD1293" s="17">
        <f t="shared" si="504"/>
        <v>5.8501023493339845</v>
      </c>
      <c r="AE1293" s="17">
        <f t="shared" si="505"/>
        <v>6.1552490403500952</v>
      </c>
      <c r="AF1293" s="16">
        <f t="shared" si="521"/>
        <v>5.0102349333984719E-2</v>
      </c>
      <c r="AG1293" s="16">
        <f t="shared" si="522"/>
        <v>5.5249040350095591E-2</v>
      </c>
    </row>
    <row r="1294" spans="1:33" x14ac:dyDescent="0.25">
      <c r="A1294" s="11" t="s">
        <v>18</v>
      </c>
      <c r="B1294" s="12">
        <v>428469</v>
      </c>
      <c r="C1294" s="11">
        <v>5.2</v>
      </c>
      <c r="D1294" s="27">
        <v>5</v>
      </c>
      <c r="E1294" s="27">
        <v>5.5</v>
      </c>
      <c r="F1294" s="11">
        <v>2009</v>
      </c>
      <c r="G1294" s="11" t="s">
        <v>7</v>
      </c>
      <c r="H1294" s="14" t="str">
        <f>VLOOKUP(A1294,'Data Key'!$A$1:$B$500,2,FALSE)</f>
        <v>Arkansas</v>
      </c>
      <c r="I1294" s="14" t="str">
        <f t="shared" si="506"/>
        <v>AR-Arkansas</v>
      </c>
      <c r="J1294" s="15">
        <f t="shared" si="507"/>
        <v>2228</v>
      </c>
      <c r="K1294" s="15">
        <f t="shared" si="508"/>
        <v>426241</v>
      </c>
      <c r="L1294" s="16">
        <f t="shared" si="500"/>
        <v>2.1535461668022621E-4</v>
      </c>
      <c r="M1294" s="17">
        <f t="shared" si="509"/>
        <v>4.9845548283438008</v>
      </c>
      <c r="N1294" s="17">
        <f t="shared" si="510"/>
        <v>5.4152640617042529</v>
      </c>
      <c r="O1294" s="16">
        <f t="shared" si="511"/>
        <v>1.5445171656199186E-2</v>
      </c>
      <c r="P1294" s="16">
        <f t="shared" si="512"/>
        <v>8.4735938295747104E-2</v>
      </c>
      <c r="Q1294" s="16">
        <f t="shared" si="523"/>
        <v>2136</v>
      </c>
      <c r="R1294" s="16">
        <f t="shared" si="524"/>
        <v>2321</v>
      </c>
      <c r="S1294" s="17">
        <f t="shared" si="513"/>
        <v>4.985191460759121</v>
      </c>
      <c r="T1294" s="17">
        <f t="shared" si="514"/>
        <v>5.4169613204222475</v>
      </c>
      <c r="U1294" s="16">
        <f t="shared" si="515"/>
        <v>1.4808539240878993E-2</v>
      </c>
      <c r="V1294" s="16">
        <f t="shared" si="516"/>
        <v>8.3038679577752461E-2</v>
      </c>
      <c r="W1294" s="16">
        <f t="shared" si="501"/>
        <v>5.2043455585612849E-3</v>
      </c>
      <c r="X1294" s="16">
        <f t="shared" si="502"/>
        <v>2.1549067708193366E-4</v>
      </c>
      <c r="Y1294" s="17">
        <f t="shared" si="517"/>
        <v>4.9888548814793516</v>
      </c>
      <c r="Z1294" s="17">
        <f t="shared" si="518"/>
        <v>5.4198362356432188</v>
      </c>
      <c r="AA1294" s="16">
        <f t="shared" si="519"/>
        <v>1.1145118520648367E-2</v>
      </c>
      <c r="AB1294" s="16">
        <f t="shared" si="520"/>
        <v>8.0163764356781186E-2</v>
      </c>
      <c r="AC1294" s="16">
        <f t="shared" si="503"/>
        <v>184.56493564365633</v>
      </c>
      <c r="AD1294" s="17">
        <f t="shared" si="504"/>
        <v>4.9901371912133419</v>
      </c>
      <c r="AE1294" s="17">
        <f t="shared" si="505"/>
        <v>5.4208877961181203</v>
      </c>
      <c r="AF1294" s="16">
        <f t="shared" si="521"/>
        <v>9.8628087866581282E-3</v>
      </c>
      <c r="AG1294" s="16">
        <f t="shared" si="522"/>
        <v>7.9112203881879672E-2</v>
      </c>
    </row>
    <row r="1295" spans="1:33" x14ac:dyDescent="0.25">
      <c r="A1295" s="11" t="s">
        <v>42</v>
      </c>
      <c r="B1295" s="12">
        <v>5714230</v>
      </c>
      <c r="C1295" s="11">
        <v>7.8</v>
      </c>
      <c r="D1295" s="27">
        <v>7.7</v>
      </c>
      <c r="E1295" s="27">
        <v>7.9</v>
      </c>
      <c r="F1295" s="11">
        <v>2009</v>
      </c>
      <c r="G1295" s="11" t="s">
        <v>7</v>
      </c>
      <c r="H1295" s="14" t="str">
        <f>VLOOKUP(A1295,'Data Key'!$A$1:$B$500,2,FALSE)</f>
        <v>California</v>
      </c>
      <c r="I1295" s="14" t="str">
        <f t="shared" si="506"/>
        <v>CA-California</v>
      </c>
      <c r="J1295" s="15">
        <f t="shared" si="507"/>
        <v>44571</v>
      </c>
      <c r="K1295" s="15">
        <f t="shared" si="508"/>
        <v>5669659</v>
      </c>
      <c r="L1295" s="16">
        <f t="shared" si="500"/>
        <v>7.2130040203705425E-5</v>
      </c>
      <c r="M1295" s="17">
        <f t="shared" si="509"/>
        <v>7.727871009806532</v>
      </c>
      <c r="N1295" s="17">
        <f t="shared" si="510"/>
        <v>7.8721310902139434</v>
      </c>
      <c r="O1295" s="16">
        <f t="shared" si="511"/>
        <v>2.7871009806531788E-2</v>
      </c>
      <c r="P1295" s="16">
        <f t="shared" si="512"/>
        <v>2.7868909786056939E-2</v>
      </c>
      <c r="Q1295" s="16">
        <f t="shared" si="523"/>
        <v>44159</v>
      </c>
      <c r="R1295" s="16">
        <f t="shared" si="524"/>
        <v>44984</v>
      </c>
      <c r="S1295" s="17">
        <f t="shared" si="513"/>
        <v>7.7279003470283838</v>
      </c>
      <c r="T1295" s="17">
        <f t="shared" si="514"/>
        <v>7.8722767546983583</v>
      </c>
      <c r="U1295" s="16">
        <f t="shared" si="515"/>
        <v>2.7900347028383621E-2</v>
      </c>
      <c r="V1295" s="16">
        <f t="shared" si="516"/>
        <v>2.7723245301642052E-2</v>
      </c>
      <c r="W1295" s="16">
        <f t="shared" si="501"/>
        <v>7.80033193706876E-3</v>
      </c>
      <c r="X1295" s="16">
        <f t="shared" si="502"/>
        <v>7.2132292773076148E-5</v>
      </c>
      <c r="Y1295" s="17">
        <f t="shared" si="517"/>
        <v>7.7281996442956835</v>
      </c>
      <c r="Z1295" s="17">
        <f t="shared" si="518"/>
        <v>7.8724642298418352</v>
      </c>
      <c r="AA1295" s="16">
        <f t="shared" si="519"/>
        <v>2.8199644295683335E-2</v>
      </c>
      <c r="AB1295" s="16">
        <f t="shared" si="520"/>
        <v>2.7535770158165107E-2</v>
      </c>
      <c r="AC1295" s="16">
        <f t="shared" si="503"/>
        <v>824.33964261362996</v>
      </c>
      <c r="AD1295" s="17">
        <f t="shared" si="504"/>
        <v>7.7282890643532616</v>
      </c>
      <c r="AE1295" s="17">
        <f t="shared" si="505"/>
        <v>7.8725498113728785</v>
      </c>
      <c r="AF1295" s="16">
        <f t="shared" si="521"/>
        <v>2.8289064353261395E-2</v>
      </c>
      <c r="AG1295" s="16">
        <f t="shared" si="522"/>
        <v>2.7450188627121896E-2</v>
      </c>
    </row>
    <row r="1296" spans="1:33" x14ac:dyDescent="0.25">
      <c r="A1296" s="11" t="s">
        <v>19</v>
      </c>
      <c r="B1296" s="12">
        <v>738477</v>
      </c>
      <c r="C1296" s="11">
        <v>3.6</v>
      </c>
      <c r="D1296" s="27">
        <v>3.5</v>
      </c>
      <c r="E1296" s="27">
        <v>3.8</v>
      </c>
      <c r="F1296" s="11">
        <v>2009</v>
      </c>
      <c r="G1296" s="11" t="s">
        <v>7</v>
      </c>
      <c r="H1296" s="14" t="str">
        <f>VLOOKUP(A1296,'Data Key'!$A$1:$B$500,2,FALSE)</f>
        <v>Colorado</v>
      </c>
      <c r="I1296" s="14" t="str">
        <f t="shared" si="506"/>
        <v>CO-Colorado</v>
      </c>
      <c r="J1296" s="15">
        <f t="shared" si="507"/>
        <v>2659</v>
      </c>
      <c r="K1296" s="15">
        <f t="shared" si="508"/>
        <v>735818</v>
      </c>
      <c r="L1296" s="16">
        <f t="shared" si="500"/>
        <v>1.3661141916680123E-4</v>
      </c>
      <c r="M1296" s="17">
        <f t="shared" si="509"/>
        <v>3.4640423588113891</v>
      </c>
      <c r="N1296" s="17">
        <f t="shared" si="510"/>
        <v>3.7372651971449913</v>
      </c>
      <c r="O1296" s="16">
        <f t="shared" si="511"/>
        <v>3.5957641188610889E-2</v>
      </c>
      <c r="P1296" s="16">
        <f t="shared" si="512"/>
        <v>6.2734802855008542E-2</v>
      </c>
      <c r="Q1296" s="16">
        <f t="shared" si="523"/>
        <v>2558</v>
      </c>
      <c r="R1296" s="16">
        <f t="shared" si="524"/>
        <v>2760</v>
      </c>
      <c r="S1296" s="17">
        <f t="shared" si="513"/>
        <v>3.4638858082242234</v>
      </c>
      <c r="T1296" s="17">
        <f t="shared" si="514"/>
        <v>3.737421747732157</v>
      </c>
      <c r="U1296" s="16">
        <f t="shared" si="515"/>
        <v>3.6114191775776572E-2</v>
      </c>
      <c r="V1296" s="16">
        <f t="shared" si="516"/>
        <v>6.257825226784286E-2</v>
      </c>
      <c r="W1296" s="16">
        <f t="shared" si="501"/>
        <v>3.6032359677115951E-3</v>
      </c>
      <c r="X1296" s="16">
        <f t="shared" si="502"/>
        <v>1.3668425576454345E-4</v>
      </c>
      <c r="Y1296" s="17">
        <f t="shared" si="517"/>
        <v>3.4665517119470515</v>
      </c>
      <c r="Z1296" s="17">
        <f t="shared" si="518"/>
        <v>3.7399202234761386</v>
      </c>
      <c r="AA1296" s="16">
        <f t="shared" si="519"/>
        <v>3.3448288052948527E-2</v>
      </c>
      <c r="AB1296" s="16">
        <f t="shared" si="520"/>
        <v>6.0079776523861206E-2</v>
      </c>
      <c r="AC1296" s="16">
        <f t="shared" si="503"/>
        <v>201.786447992479</v>
      </c>
      <c r="AD1296" s="17">
        <f t="shared" si="504"/>
        <v>3.4672903637634693</v>
      </c>
      <c r="AE1296" s="17">
        <f t="shared" si="505"/>
        <v>3.740535702930107</v>
      </c>
      <c r="AF1296" s="16">
        <f t="shared" si="521"/>
        <v>3.270963623653067E-2</v>
      </c>
      <c r="AG1296" s="16">
        <f t="shared" si="522"/>
        <v>5.9464297069892869E-2</v>
      </c>
    </row>
    <row r="1297" spans="1:33" x14ac:dyDescent="0.25">
      <c r="A1297" s="11" t="s">
        <v>31</v>
      </c>
      <c r="B1297" s="12">
        <v>508413</v>
      </c>
      <c r="C1297" s="11">
        <v>9.1999999999999993</v>
      </c>
      <c r="D1297" s="27">
        <v>9</v>
      </c>
      <c r="E1297" s="27">
        <v>9.5</v>
      </c>
      <c r="F1297" s="11">
        <v>2009</v>
      </c>
      <c r="G1297" s="11" t="s">
        <v>7</v>
      </c>
      <c r="H1297" s="14" t="str">
        <f>VLOOKUP(A1297,'Data Key'!$A$1:$B$500,2,FALSE)</f>
        <v>Connecticut</v>
      </c>
      <c r="I1297" s="14" t="str">
        <f t="shared" si="506"/>
        <v>CT-Connecticut</v>
      </c>
      <c r="J1297" s="15">
        <f t="shared" si="507"/>
        <v>4677</v>
      </c>
      <c r="K1297" s="15">
        <f t="shared" si="508"/>
        <v>503736</v>
      </c>
      <c r="L1297" s="16">
        <f t="shared" si="500"/>
        <v>2.6242686986608591E-4</v>
      </c>
      <c r="M1297" s="17">
        <f t="shared" si="509"/>
        <v>8.9367871549523201</v>
      </c>
      <c r="N1297" s="17">
        <f t="shared" si="510"/>
        <v>9.4616408946844892</v>
      </c>
      <c r="O1297" s="16">
        <f t="shared" si="511"/>
        <v>6.3212845047679878E-2</v>
      </c>
      <c r="P1297" s="16">
        <f t="shared" si="512"/>
        <v>3.8359105315510789E-2</v>
      </c>
      <c r="Q1297" s="16">
        <f t="shared" si="523"/>
        <v>4544</v>
      </c>
      <c r="R1297" s="16">
        <f t="shared" si="524"/>
        <v>4811</v>
      </c>
      <c r="S1297" s="17">
        <f t="shared" si="513"/>
        <v>8.9376156785920102</v>
      </c>
      <c r="T1297" s="17">
        <f t="shared" si="514"/>
        <v>9.462779275903646</v>
      </c>
      <c r="U1297" s="16">
        <f t="shared" si="515"/>
        <v>6.2384321407989773E-2</v>
      </c>
      <c r="V1297" s="16">
        <f t="shared" si="516"/>
        <v>3.7220724096354019E-2</v>
      </c>
      <c r="W1297" s="16">
        <f t="shared" si="501"/>
        <v>9.2029223815342804E-3</v>
      </c>
      <c r="X1297" s="16">
        <f t="shared" si="502"/>
        <v>2.6250447062446788E-4</v>
      </c>
      <c r="Y1297" s="17">
        <f t="shared" si="517"/>
        <v>8.9404179109098116</v>
      </c>
      <c r="Z1297" s="17">
        <f t="shared" si="518"/>
        <v>9.4654268521587497</v>
      </c>
      <c r="AA1297" s="16">
        <f t="shared" si="519"/>
        <v>5.9582089090188362E-2</v>
      </c>
      <c r="AB1297" s="16">
        <f t="shared" si="520"/>
        <v>3.4573147841250318E-2</v>
      </c>
      <c r="AC1297" s="16">
        <f t="shared" si="503"/>
        <v>266.85598368754472</v>
      </c>
      <c r="AD1297" s="17">
        <f t="shared" si="504"/>
        <v>8.9414676439957752</v>
      </c>
      <c r="AE1297" s="17">
        <f t="shared" si="505"/>
        <v>9.4663440090702373</v>
      </c>
      <c r="AF1297" s="16">
        <f t="shared" si="521"/>
        <v>5.8532356004224795E-2</v>
      </c>
      <c r="AG1297" s="16">
        <f t="shared" si="522"/>
        <v>3.365599092976268E-2</v>
      </c>
    </row>
    <row r="1298" spans="1:33" x14ac:dyDescent="0.25">
      <c r="A1298" s="11" t="s">
        <v>43</v>
      </c>
      <c r="B1298" s="12">
        <v>116509</v>
      </c>
      <c r="C1298" s="11">
        <v>6.2</v>
      </c>
      <c r="D1298" s="27">
        <v>5.8</v>
      </c>
      <c r="E1298" s="27">
        <v>6.7</v>
      </c>
      <c r="F1298" s="11">
        <v>2009</v>
      </c>
      <c r="G1298" s="11" t="s">
        <v>7</v>
      </c>
      <c r="H1298" s="14" t="str">
        <f>VLOOKUP(A1298,'Data Key'!$A$1:$B$500,2,FALSE)</f>
        <v>Delaware</v>
      </c>
      <c r="I1298" s="14" t="str">
        <f t="shared" si="506"/>
        <v>DE-Delaware</v>
      </c>
      <c r="J1298" s="15">
        <f t="shared" si="507"/>
        <v>722</v>
      </c>
      <c r="K1298" s="15">
        <f t="shared" si="508"/>
        <v>115787</v>
      </c>
      <c r="L1298" s="16">
        <f t="shared" si="500"/>
        <v>4.5061679938674304E-4</v>
      </c>
      <c r="M1298" s="17">
        <f t="shared" si="509"/>
        <v>5.7463293592791116</v>
      </c>
      <c r="N1298" s="17">
        <f t="shared" si="510"/>
        <v>6.6475629580525961</v>
      </c>
      <c r="O1298" s="16">
        <f t="shared" si="511"/>
        <v>5.367064072088823E-2</v>
      </c>
      <c r="P1298" s="16">
        <f t="shared" si="512"/>
        <v>5.2437041947404062E-2</v>
      </c>
      <c r="Q1298" s="16">
        <f t="shared" si="523"/>
        <v>670</v>
      </c>
      <c r="R1298" s="16">
        <f t="shared" si="524"/>
        <v>775</v>
      </c>
      <c r="S1298" s="17">
        <f t="shared" si="513"/>
        <v>5.7506287067951831</v>
      </c>
      <c r="T1298" s="17">
        <f t="shared" si="514"/>
        <v>6.6518466384571147</v>
      </c>
      <c r="U1298" s="16">
        <f t="shared" si="515"/>
        <v>4.9371293204816702E-2</v>
      </c>
      <c r="V1298" s="16">
        <f t="shared" si="516"/>
        <v>4.815336154288552E-2</v>
      </c>
      <c r="W1298" s="16">
        <f t="shared" si="501"/>
        <v>6.2132269743520362E-3</v>
      </c>
      <c r="X1298" s="16">
        <f t="shared" si="502"/>
        <v>4.514908346327778E-4</v>
      </c>
      <c r="Y1298" s="17">
        <f t="shared" si="517"/>
        <v>5.7617361397192584</v>
      </c>
      <c r="Z1298" s="17">
        <f t="shared" si="518"/>
        <v>6.6647178089848138</v>
      </c>
      <c r="AA1298" s="16">
        <f t="shared" si="519"/>
        <v>3.8263860280741469E-2</v>
      </c>
      <c r="AB1298" s="16">
        <f t="shared" si="520"/>
        <v>3.528219101518637E-2</v>
      </c>
      <c r="AC1298" s="16">
        <f t="shared" si="503"/>
        <v>105.03595767802204</v>
      </c>
      <c r="AD1298" s="17">
        <f t="shared" si="504"/>
        <v>5.766769929894874</v>
      </c>
      <c r="AE1298" s="17">
        <f t="shared" si="505"/>
        <v>6.6682667637451152</v>
      </c>
      <c r="AF1298" s="16">
        <f t="shared" si="521"/>
        <v>3.3230070105125797E-2</v>
      </c>
      <c r="AG1298" s="16">
        <f t="shared" si="522"/>
        <v>3.1733236254885E-2</v>
      </c>
    </row>
    <row r="1299" spans="1:33" x14ac:dyDescent="0.25">
      <c r="A1299" s="11" t="s">
        <v>25</v>
      </c>
      <c r="B1299" s="12">
        <v>2386970</v>
      </c>
      <c r="C1299" s="11">
        <v>5.7</v>
      </c>
      <c r="D1299" s="27">
        <v>5.6</v>
      </c>
      <c r="E1299" s="27">
        <v>5.8</v>
      </c>
      <c r="F1299" s="11">
        <v>2009</v>
      </c>
      <c r="G1299" s="11" t="s">
        <v>7</v>
      </c>
      <c r="H1299" s="14" t="str">
        <f>VLOOKUP(A1299,'Data Key'!$A$1:$B$500,2,FALSE)</f>
        <v>Florida</v>
      </c>
      <c r="I1299" s="14" t="str">
        <f t="shared" si="506"/>
        <v>FL-Florida</v>
      </c>
      <c r="J1299" s="15">
        <f t="shared" si="507"/>
        <v>13606</v>
      </c>
      <c r="K1299" s="15">
        <f t="shared" si="508"/>
        <v>2373364</v>
      </c>
      <c r="L1299" s="16">
        <f t="shared" si="500"/>
        <v>9.5504769008419239E-5</v>
      </c>
      <c r="M1299" s="17">
        <f t="shared" si="509"/>
        <v>5.604608764048133</v>
      </c>
      <c r="N1299" s="17">
        <f t="shared" si="510"/>
        <v>5.7956183020649714</v>
      </c>
      <c r="O1299" s="16">
        <f t="shared" si="511"/>
        <v>4.6087640481333736E-3</v>
      </c>
      <c r="P1299" s="16">
        <f t="shared" si="512"/>
        <v>4.3816979350284058E-3</v>
      </c>
      <c r="Q1299" s="16">
        <f t="shared" si="523"/>
        <v>13378</v>
      </c>
      <c r="R1299" s="16">
        <f t="shared" si="524"/>
        <v>13834</v>
      </c>
      <c r="S1299" s="17">
        <f t="shared" si="513"/>
        <v>5.6045949467316305</v>
      </c>
      <c r="T1299" s="17">
        <f t="shared" si="514"/>
        <v>5.7956321193814748</v>
      </c>
      <c r="U1299" s="16">
        <f t="shared" si="515"/>
        <v>4.5949467316308557E-3</v>
      </c>
      <c r="V1299" s="16">
        <f t="shared" si="516"/>
        <v>4.3678806185249996E-3</v>
      </c>
      <c r="W1299" s="16">
        <f t="shared" si="501"/>
        <v>5.7009090309484674E-3</v>
      </c>
      <c r="X1299" s="16">
        <f t="shared" si="502"/>
        <v>9.5514630669395743E-5</v>
      </c>
      <c r="Y1299" s="17">
        <f t="shared" si="517"/>
        <v>5.6053944002790717</v>
      </c>
      <c r="Z1299" s="17">
        <f t="shared" si="518"/>
        <v>5.7964236616178635</v>
      </c>
      <c r="AA1299" s="16">
        <f t="shared" si="519"/>
        <v>5.3944002790720091E-3</v>
      </c>
      <c r="AB1299" s="16">
        <f t="shared" si="520"/>
        <v>3.5763383821363348E-3</v>
      </c>
      <c r="AC1299" s="16">
        <f t="shared" si="503"/>
        <v>455.94189052149721</v>
      </c>
      <c r="AD1299" s="17">
        <f t="shared" si="504"/>
        <v>5.6056122407994282</v>
      </c>
      <c r="AE1299" s="17">
        <f t="shared" si="505"/>
        <v>5.7966247615913797</v>
      </c>
      <c r="AF1299" s="16">
        <f t="shared" si="521"/>
        <v>5.6122407994285695E-3</v>
      </c>
      <c r="AG1299" s="16">
        <f t="shared" si="522"/>
        <v>3.3752384086200848E-3</v>
      </c>
    </row>
    <row r="1300" spans="1:33" x14ac:dyDescent="0.25">
      <c r="A1300" s="11" t="s">
        <v>12</v>
      </c>
      <c r="B1300" s="12">
        <v>1494420</v>
      </c>
      <c r="C1300" s="11">
        <v>6</v>
      </c>
      <c r="D1300" s="27">
        <v>5.9</v>
      </c>
      <c r="E1300" s="27">
        <v>6.1</v>
      </c>
      <c r="F1300" s="11">
        <v>2009</v>
      </c>
      <c r="G1300" s="11" t="s">
        <v>7</v>
      </c>
      <c r="H1300" s="14" t="str">
        <f>VLOOKUP(A1300,'Data Key'!$A$1:$B$500,2,FALSE)</f>
        <v>Georgia</v>
      </c>
      <c r="I1300" s="14" t="str">
        <f t="shared" si="506"/>
        <v>GA-Georgia</v>
      </c>
      <c r="J1300" s="15">
        <f t="shared" si="507"/>
        <v>8967</v>
      </c>
      <c r="K1300" s="15">
        <f t="shared" si="508"/>
        <v>1485453</v>
      </c>
      <c r="L1300" s="16">
        <f t="shared" si="500"/>
        <v>1.2382037836895519E-4</v>
      </c>
      <c r="M1300" s="17">
        <f t="shared" si="509"/>
        <v>5.8765008164758674</v>
      </c>
      <c r="N1300" s="17">
        <f t="shared" si="510"/>
        <v>6.1241415732137785</v>
      </c>
      <c r="O1300" s="16">
        <f t="shared" si="511"/>
        <v>2.3499183524132938E-2</v>
      </c>
      <c r="P1300" s="16">
        <f t="shared" si="512"/>
        <v>2.4141573213778855E-2</v>
      </c>
      <c r="Q1300" s="16">
        <f t="shared" si="523"/>
        <v>8782</v>
      </c>
      <c r="R1300" s="16">
        <f t="shared" si="524"/>
        <v>9152</v>
      </c>
      <c r="S1300" s="17">
        <f t="shared" si="513"/>
        <v>5.8765273484027247</v>
      </c>
      <c r="T1300" s="17">
        <f t="shared" si="514"/>
        <v>6.1241150412869203</v>
      </c>
      <c r="U1300" s="16">
        <f t="shared" si="515"/>
        <v>2.3472651597275629E-2</v>
      </c>
      <c r="V1300" s="16">
        <f t="shared" si="516"/>
        <v>2.4115041286920658E-2</v>
      </c>
      <c r="W1300" s="16">
        <f t="shared" si="501"/>
        <v>6.0015910350139368E-3</v>
      </c>
      <c r="X1300" s="16">
        <f t="shared" si="502"/>
        <v>1.2383975193427303E-4</v>
      </c>
      <c r="Y1300" s="17">
        <f t="shared" si="517"/>
        <v>5.8777512830796637</v>
      </c>
      <c r="Z1300" s="17">
        <f t="shared" si="518"/>
        <v>6.1254307869482103</v>
      </c>
      <c r="AA1300" s="16">
        <f t="shared" si="519"/>
        <v>2.2248716920336697E-2</v>
      </c>
      <c r="AB1300" s="16">
        <f t="shared" si="520"/>
        <v>2.543078694821066E-2</v>
      </c>
      <c r="AC1300" s="16">
        <f t="shared" si="503"/>
        <v>370.08898138205166</v>
      </c>
      <c r="AD1300" s="17">
        <f t="shared" si="504"/>
        <v>5.8781023127576875</v>
      </c>
      <c r="AE1300" s="17">
        <f t="shared" si="505"/>
        <v>6.1257489114768147</v>
      </c>
      <c r="AF1300" s="16">
        <f t="shared" si="521"/>
        <v>2.1897687242312891E-2</v>
      </c>
      <c r="AG1300" s="16">
        <f t="shared" si="522"/>
        <v>2.5748911476815017E-2</v>
      </c>
    </row>
    <row r="1301" spans="1:33" x14ac:dyDescent="0.25">
      <c r="A1301" s="11" t="s">
        <v>56</v>
      </c>
      <c r="B1301" s="12">
        <v>162491</v>
      </c>
      <c r="C1301" s="11">
        <v>6</v>
      </c>
      <c r="D1301" s="27">
        <v>5.6</v>
      </c>
      <c r="E1301" s="27">
        <v>6.4</v>
      </c>
      <c r="F1301" s="11">
        <v>2009</v>
      </c>
      <c r="G1301" s="11" t="s">
        <v>7</v>
      </c>
      <c r="H1301" s="14" t="str">
        <f>VLOOKUP(A1301,'Data Key'!$A$1:$B$500,2,FALSE)</f>
        <v>Hawaii</v>
      </c>
      <c r="I1301" s="14" t="str">
        <f t="shared" si="506"/>
        <v>HI-Hawaii</v>
      </c>
      <c r="J1301" s="15">
        <f t="shared" si="507"/>
        <v>975</v>
      </c>
      <c r="K1301" s="15">
        <f t="shared" si="508"/>
        <v>161516</v>
      </c>
      <c r="L1301" s="16">
        <f t="shared" si="500"/>
        <v>3.7550368824156862E-4</v>
      </c>
      <c r="M1301" s="17">
        <f t="shared" si="509"/>
        <v>5.624828637856492</v>
      </c>
      <c r="N1301" s="17">
        <f t="shared" si="510"/>
        <v>6.3758360143396295</v>
      </c>
      <c r="O1301" s="16">
        <f t="shared" si="511"/>
        <v>2.4828637856492364E-2</v>
      </c>
      <c r="P1301" s="16">
        <f t="shared" si="512"/>
        <v>2.4163985660370813E-2</v>
      </c>
      <c r="Q1301" s="16">
        <f t="shared" si="523"/>
        <v>914</v>
      </c>
      <c r="R1301" s="16">
        <f t="shared" si="524"/>
        <v>1036</v>
      </c>
      <c r="S1301" s="17">
        <f t="shared" si="513"/>
        <v>5.6249269190293614</v>
      </c>
      <c r="T1301" s="17">
        <f t="shared" si="514"/>
        <v>6.3757377331667602</v>
      </c>
      <c r="U1301" s="16">
        <f t="shared" si="515"/>
        <v>2.4926919029361727E-2</v>
      </c>
      <c r="V1301" s="16">
        <f t="shared" si="516"/>
        <v>2.4262266833240176E-2</v>
      </c>
      <c r="W1301" s="16">
        <f t="shared" si="501"/>
        <v>6.0120107237860683E-3</v>
      </c>
      <c r="X1301" s="16">
        <f t="shared" si="502"/>
        <v>3.7604365670314591E-4</v>
      </c>
      <c r="Y1301" s="17">
        <f t="shared" si="517"/>
        <v>5.6359670670829223</v>
      </c>
      <c r="Z1301" s="17">
        <f t="shared" si="518"/>
        <v>6.3880543804892147</v>
      </c>
      <c r="AA1301" s="16">
        <f t="shared" si="519"/>
        <v>3.5967067082922632E-2</v>
      </c>
      <c r="AB1301" s="16">
        <f t="shared" si="520"/>
        <v>1.1945619510785654E-2</v>
      </c>
      <c r="AC1301" s="16">
        <f t="shared" si="503"/>
        <v>122.06129751155059</v>
      </c>
      <c r="AD1301" s="17">
        <f t="shared" si="504"/>
        <v>5.6395025985289671</v>
      </c>
      <c r="AE1301" s="17">
        <f t="shared" si="505"/>
        <v>6.3906728905562575</v>
      </c>
      <c r="AF1301" s="16">
        <f t="shared" si="521"/>
        <v>3.9502598528967425E-2</v>
      </c>
      <c r="AG1301" s="16">
        <f t="shared" si="522"/>
        <v>9.3271094437428204E-3</v>
      </c>
    </row>
    <row r="1302" spans="1:33" x14ac:dyDescent="0.25">
      <c r="A1302" s="11" t="s">
        <v>32</v>
      </c>
      <c r="B1302" s="12">
        <v>252048</v>
      </c>
      <c r="C1302" s="11">
        <v>6.1</v>
      </c>
      <c r="D1302" s="27">
        <v>5.8</v>
      </c>
      <c r="E1302" s="27">
        <v>6.5</v>
      </c>
      <c r="F1302" s="11">
        <v>2009</v>
      </c>
      <c r="G1302" s="11" t="s">
        <v>7</v>
      </c>
      <c r="H1302" s="14" t="str">
        <f>VLOOKUP(A1302,'Data Key'!$A$1:$B$500,2,FALSE)</f>
        <v>Idaho</v>
      </c>
      <c r="I1302" s="14" t="str">
        <f t="shared" si="506"/>
        <v>ID-Idaho</v>
      </c>
      <c r="J1302" s="15">
        <f t="shared" si="507"/>
        <v>1537</v>
      </c>
      <c r="K1302" s="15">
        <f t="shared" si="508"/>
        <v>250511</v>
      </c>
      <c r="L1302" s="16">
        <f t="shared" si="500"/>
        <v>3.0392998005595619E-4</v>
      </c>
      <c r="M1302" s="17">
        <f t="shared" si="509"/>
        <v>5.794114836804324</v>
      </c>
      <c r="N1302" s="17">
        <f t="shared" si="510"/>
        <v>6.4019747969162362</v>
      </c>
      <c r="O1302" s="16">
        <f t="shared" si="511"/>
        <v>5.8851631956757799E-3</v>
      </c>
      <c r="P1302" s="16">
        <f t="shared" si="512"/>
        <v>9.8025203083763834E-2</v>
      </c>
      <c r="Q1302" s="16">
        <f t="shared" si="523"/>
        <v>1461</v>
      </c>
      <c r="R1302" s="16">
        <f t="shared" si="524"/>
        <v>1615</v>
      </c>
      <c r="S1302" s="17">
        <f t="shared" si="513"/>
        <v>5.7965149495334218</v>
      </c>
      <c r="T1302" s="17">
        <f t="shared" si="514"/>
        <v>6.4075096806957408</v>
      </c>
      <c r="U1302" s="16">
        <f t="shared" si="515"/>
        <v>3.485050466577988E-3</v>
      </c>
      <c r="V1302" s="16">
        <f t="shared" si="516"/>
        <v>9.2490319304259216E-2</v>
      </c>
      <c r="W1302" s="16">
        <f t="shared" si="501"/>
        <v>6.1055722525311133E-3</v>
      </c>
      <c r="X1302" s="16">
        <f t="shared" si="502"/>
        <v>3.0420718138982734E-4</v>
      </c>
      <c r="Y1302" s="17">
        <f t="shared" si="517"/>
        <v>5.8013650711412854</v>
      </c>
      <c r="Z1302" s="17">
        <f t="shared" si="518"/>
        <v>6.4097794339209404</v>
      </c>
      <c r="AA1302" s="16">
        <f t="shared" si="519"/>
        <v>1.3650711412855898E-3</v>
      </c>
      <c r="AB1302" s="16">
        <f t="shared" si="520"/>
        <v>9.0220566079059594E-2</v>
      </c>
      <c r="AC1302" s="16">
        <f t="shared" si="503"/>
        <v>153.23327679858767</v>
      </c>
      <c r="AD1302" s="17">
        <f t="shared" si="504"/>
        <v>5.8035842251525107</v>
      </c>
      <c r="AE1302" s="17">
        <f t="shared" si="505"/>
        <v>6.4115277176963748</v>
      </c>
      <c r="AF1302" s="16">
        <f t="shared" si="521"/>
        <v>3.5842251525108892E-3</v>
      </c>
      <c r="AG1302" s="16">
        <f t="shared" si="522"/>
        <v>8.8472282303625249E-2</v>
      </c>
    </row>
    <row r="1303" spans="1:33" x14ac:dyDescent="0.25">
      <c r="A1303" s="11" t="s">
        <v>45</v>
      </c>
      <c r="B1303" s="12">
        <v>1871351</v>
      </c>
      <c r="C1303" s="11">
        <v>6.6</v>
      </c>
      <c r="D1303" s="27">
        <v>6.5</v>
      </c>
      <c r="E1303" s="27">
        <v>6.8</v>
      </c>
      <c r="F1303" s="11">
        <v>2009</v>
      </c>
      <c r="G1303" s="11" t="s">
        <v>7</v>
      </c>
      <c r="H1303" s="14" t="str">
        <f>VLOOKUP(A1303,'Data Key'!$A$1:$B$500,2,FALSE)</f>
        <v>Illinois</v>
      </c>
      <c r="I1303" s="14" t="str">
        <f t="shared" si="506"/>
        <v>IL-Illinois</v>
      </c>
      <c r="J1303" s="15">
        <f t="shared" si="507"/>
        <v>12351</v>
      </c>
      <c r="K1303" s="15">
        <f t="shared" si="508"/>
        <v>1859000</v>
      </c>
      <c r="L1303" s="16">
        <f t="shared" si="500"/>
        <v>1.1601281539659935E-4</v>
      </c>
      <c r="M1303" s="17">
        <f t="shared" si="509"/>
        <v>6.4840317513362047</v>
      </c>
      <c r="N1303" s="17">
        <f t="shared" si="510"/>
        <v>6.7160573821294038</v>
      </c>
      <c r="O1303" s="16">
        <f t="shared" si="511"/>
        <v>1.5968248663795315E-2</v>
      </c>
      <c r="P1303" s="16">
        <f t="shared" si="512"/>
        <v>8.3942617870595981E-2</v>
      </c>
      <c r="Q1303" s="16">
        <f t="shared" si="523"/>
        <v>12134</v>
      </c>
      <c r="R1303" s="16">
        <f t="shared" si="524"/>
        <v>12568</v>
      </c>
      <c r="S1303" s="17">
        <f t="shared" si="513"/>
        <v>6.4840855617145046</v>
      </c>
      <c r="T1303" s="17">
        <f t="shared" si="514"/>
        <v>6.716003571751104</v>
      </c>
      <c r="U1303" s="16">
        <f t="shared" si="515"/>
        <v>1.5914438285495436E-2</v>
      </c>
      <c r="V1303" s="16">
        <f t="shared" si="516"/>
        <v>8.399642824889586E-2</v>
      </c>
      <c r="W1303" s="16">
        <f t="shared" si="501"/>
        <v>6.6010574027641862E-3</v>
      </c>
      <c r="X1303" s="16">
        <f t="shared" si="502"/>
        <v>1.1602595921709487E-4</v>
      </c>
      <c r="Y1303" s="17">
        <f t="shared" si="517"/>
        <v>6.4850314435470908</v>
      </c>
      <c r="Z1303" s="17">
        <f t="shared" si="518"/>
        <v>6.7170833619812811</v>
      </c>
      <c r="AA1303" s="16">
        <f t="shared" si="519"/>
        <v>1.4968556452909176E-2</v>
      </c>
      <c r="AB1303" s="16">
        <f t="shared" si="520"/>
        <v>8.2916638018718736E-2</v>
      </c>
      <c r="AC1303" s="16">
        <f t="shared" si="503"/>
        <v>434.20965877385504</v>
      </c>
      <c r="AD1303" s="17">
        <f t="shared" si="504"/>
        <v>6.4853098039720329</v>
      </c>
      <c r="AE1303" s="17">
        <f t="shared" si="505"/>
        <v>6.7173393737544087</v>
      </c>
      <c r="AF1303" s="16">
        <f t="shared" si="521"/>
        <v>1.4690196027967062E-2</v>
      </c>
      <c r="AG1303" s="16">
        <f t="shared" si="522"/>
        <v>8.2660626245591118E-2</v>
      </c>
    </row>
    <row r="1304" spans="1:33" x14ac:dyDescent="0.25">
      <c r="A1304" s="11" t="s">
        <v>33</v>
      </c>
      <c r="B1304" s="12">
        <v>955993</v>
      </c>
      <c r="C1304" s="11">
        <v>10</v>
      </c>
      <c r="D1304" s="27">
        <v>9.8000000000000007</v>
      </c>
      <c r="E1304" s="27">
        <v>10.199999999999999</v>
      </c>
      <c r="F1304" s="11">
        <v>2009</v>
      </c>
      <c r="G1304" s="11" t="s">
        <v>7</v>
      </c>
      <c r="H1304" s="14" t="str">
        <f>VLOOKUP(A1304,'Data Key'!$A$1:$B$500,2,FALSE)</f>
        <v>Indiana</v>
      </c>
      <c r="I1304" s="14" t="str">
        <f t="shared" si="506"/>
        <v>IN-Indiana</v>
      </c>
      <c r="J1304" s="15">
        <f t="shared" si="507"/>
        <v>9560</v>
      </c>
      <c r="K1304" s="15">
        <f t="shared" si="508"/>
        <v>946433</v>
      </c>
      <c r="L1304" s="16">
        <f t="shared" si="500"/>
        <v>1.9945269373719716E-4</v>
      </c>
      <c r="M1304" s="17">
        <f t="shared" si="509"/>
        <v>9.8006205285562711</v>
      </c>
      <c r="N1304" s="17">
        <f t="shared" si="510"/>
        <v>10.199525916030666</v>
      </c>
      <c r="O1304" s="16">
        <f t="shared" si="511"/>
        <v>6.2052855627037218E-4</v>
      </c>
      <c r="P1304" s="16">
        <f t="shared" si="512"/>
        <v>4.7408396933334984E-4</v>
      </c>
      <c r="Q1304" s="16">
        <f t="shared" si="523"/>
        <v>9370</v>
      </c>
      <c r="R1304" s="16">
        <f t="shared" si="524"/>
        <v>9751</v>
      </c>
      <c r="S1304" s="17">
        <f t="shared" si="513"/>
        <v>9.801326997164205</v>
      </c>
      <c r="T1304" s="17">
        <f t="shared" si="514"/>
        <v>10.19986548018657</v>
      </c>
      <c r="U1304" s="16">
        <f t="shared" si="515"/>
        <v>1.3269971642042577E-3</v>
      </c>
      <c r="V1304" s="16">
        <f t="shared" si="516"/>
        <v>1.3451981342882391E-4</v>
      </c>
      <c r="W1304" s="16">
        <f t="shared" si="501"/>
        <v>1.0002042177063223E-2</v>
      </c>
      <c r="X1304" s="16">
        <f t="shared" si="502"/>
        <v>1.9948144647662848E-4</v>
      </c>
      <c r="Y1304" s="17">
        <f t="shared" si="517"/>
        <v>9.8025607305865954</v>
      </c>
      <c r="Z1304" s="17">
        <f t="shared" si="518"/>
        <v>10.201523623539851</v>
      </c>
      <c r="AA1304" s="16">
        <f t="shared" si="519"/>
        <v>2.5607305865946728E-3</v>
      </c>
      <c r="AB1304" s="16">
        <f t="shared" si="520"/>
        <v>1.5236235398514708E-3</v>
      </c>
      <c r="AC1304" s="16">
        <f t="shared" si="503"/>
        <v>381.36023421148116</v>
      </c>
      <c r="AD1304" s="17">
        <f t="shared" si="504"/>
        <v>9.8031083429142161</v>
      </c>
      <c r="AE1304" s="17">
        <f t="shared" si="505"/>
        <v>10.202022039772816</v>
      </c>
      <c r="AF1304" s="16">
        <f t="shared" si="521"/>
        <v>3.1083429142153562E-3</v>
      </c>
      <c r="AG1304" s="16">
        <f t="shared" si="522"/>
        <v>2.022039772816342E-3</v>
      </c>
    </row>
    <row r="1305" spans="1:33" x14ac:dyDescent="0.25">
      <c r="A1305" s="11" t="s">
        <v>44</v>
      </c>
      <c r="B1305" s="12">
        <v>431082</v>
      </c>
      <c r="C1305" s="11">
        <v>1.5</v>
      </c>
      <c r="D1305" s="27">
        <v>1.4</v>
      </c>
      <c r="E1305" s="27">
        <v>1.6</v>
      </c>
      <c r="F1305" s="11">
        <v>2009</v>
      </c>
      <c r="G1305" s="11" t="s">
        <v>7</v>
      </c>
      <c r="H1305" s="14" t="str">
        <f>VLOOKUP(A1305,'Data Key'!$A$1:$B$500,2,FALSE)</f>
        <v>Iowa</v>
      </c>
      <c r="I1305" s="14" t="str">
        <f t="shared" si="506"/>
        <v>IA-Iowa</v>
      </c>
      <c r="J1305" s="15">
        <f t="shared" si="507"/>
        <v>647</v>
      </c>
      <c r="K1305" s="15">
        <f t="shared" si="508"/>
        <v>430435</v>
      </c>
      <c r="L1305" s="16">
        <f t="shared" si="500"/>
        <v>1.1556177042206021E-4</v>
      </c>
      <c r="M1305" s="17">
        <f t="shared" si="509"/>
        <v>1.3853127731682544</v>
      </c>
      <c r="N1305" s="17">
        <f t="shared" si="510"/>
        <v>1.616436314012375</v>
      </c>
      <c r="O1305" s="16">
        <f t="shared" si="511"/>
        <v>1.4687226831745503E-2</v>
      </c>
      <c r="P1305" s="16">
        <f t="shared" si="512"/>
        <v>1.6436314012374886E-2</v>
      </c>
      <c r="Q1305" s="16">
        <f t="shared" si="523"/>
        <v>597</v>
      </c>
      <c r="R1305" s="16">
        <f t="shared" si="524"/>
        <v>697</v>
      </c>
      <c r="S1305" s="17">
        <f t="shared" si="513"/>
        <v>1.3848873300207385</v>
      </c>
      <c r="T1305" s="17">
        <f t="shared" si="514"/>
        <v>1.6168617571598907</v>
      </c>
      <c r="U1305" s="16">
        <f t="shared" si="515"/>
        <v>1.5112669979261417E-2</v>
      </c>
      <c r="V1305" s="16">
        <f t="shared" si="516"/>
        <v>1.6861757159890578E-2</v>
      </c>
      <c r="W1305" s="16">
        <f t="shared" si="501"/>
        <v>1.5053167304552612E-3</v>
      </c>
      <c r="X1305" s="16">
        <f t="shared" si="502"/>
        <v>1.1581710721733091E-4</v>
      </c>
      <c r="Y1305" s="17">
        <f t="shared" si="517"/>
        <v>1.3894996232379302</v>
      </c>
      <c r="Z1305" s="17">
        <f t="shared" si="518"/>
        <v>1.6211338376725921</v>
      </c>
      <c r="AA1305" s="16">
        <f t="shared" si="519"/>
        <v>1.0500376762069719E-2</v>
      </c>
      <c r="AB1305" s="16">
        <f t="shared" si="520"/>
        <v>2.1133837672592026E-2</v>
      </c>
      <c r="AC1305" s="16">
        <f t="shared" si="503"/>
        <v>99.668807216089235</v>
      </c>
      <c r="AD1305" s="17">
        <f t="shared" si="504"/>
        <v>1.3908745501203794</v>
      </c>
      <c r="AE1305" s="17">
        <f t="shared" si="505"/>
        <v>1.6220786343900084</v>
      </c>
      <c r="AF1305" s="16">
        <f t="shared" si="521"/>
        <v>9.1254498796204953E-3</v>
      </c>
      <c r="AG1305" s="16">
        <f t="shared" si="522"/>
        <v>2.2078634390008345E-2</v>
      </c>
    </row>
    <row r="1306" spans="1:33" x14ac:dyDescent="0.25">
      <c r="A1306" s="11" t="s">
        <v>46</v>
      </c>
      <c r="B1306" s="12">
        <v>423087</v>
      </c>
      <c r="C1306" s="11">
        <v>4.7</v>
      </c>
      <c r="D1306" s="27">
        <v>4.5</v>
      </c>
      <c r="E1306" s="27">
        <v>4.9000000000000004</v>
      </c>
      <c r="F1306" s="11">
        <v>2009</v>
      </c>
      <c r="G1306" s="11" t="s">
        <v>7</v>
      </c>
      <c r="H1306" s="14" t="str">
        <f>VLOOKUP(A1306,'Data Key'!$A$1:$B$500,2,FALSE)</f>
        <v>Kansas</v>
      </c>
      <c r="I1306" s="14" t="str">
        <f t="shared" si="506"/>
        <v>KS-Kansas</v>
      </c>
      <c r="J1306" s="15">
        <f t="shared" si="507"/>
        <v>1989</v>
      </c>
      <c r="K1306" s="15">
        <f t="shared" si="508"/>
        <v>421098</v>
      </c>
      <c r="L1306" s="16">
        <f t="shared" si="500"/>
        <v>2.0611640079442806E-4</v>
      </c>
      <c r="M1306" s="17">
        <f t="shared" si="509"/>
        <v>4.4950443533766995</v>
      </c>
      <c r="N1306" s="17">
        <f t="shared" si="510"/>
        <v>4.9072771549655556</v>
      </c>
      <c r="O1306" s="16">
        <f t="shared" si="511"/>
        <v>4.9556466233005025E-3</v>
      </c>
      <c r="P1306" s="16">
        <f t="shared" si="512"/>
        <v>7.2771549655552548E-3</v>
      </c>
      <c r="Q1306" s="16">
        <f t="shared" si="523"/>
        <v>1902</v>
      </c>
      <c r="R1306" s="16">
        <f t="shared" si="524"/>
        <v>2076</v>
      </c>
      <c r="S1306" s="17">
        <f t="shared" si="513"/>
        <v>4.4955292883024063</v>
      </c>
      <c r="T1306" s="17">
        <f t="shared" si="514"/>
        <v>4.9067922200398497</v>
      </c>
      <c r="U1306" s="16">
        <f t="shared" si="515"/>
        <v>4.4707116975937211E-3</v>
      </c>
      <c r="V1306" s="16">
        <f t="shared" si="516"/>
        <v>6.7922200398493615E-3</v>
      </c>
      <c r="W1306" s="16">
        <f t="shared" si="501"/>
        <v>4.7056578264507831E-3</v>
      </c>
      <c r="X1306" s="16">
        <f t="shared" si="502"/>
        <v>2.0626258838937994E-4</v>
      </c>
      <c r="Y1306" s="17">
        <f t="shared" si="517"/>
        <v>4.4993952380614024</v>
      </c>
      <c r="Z1306" s="17">
        <f t="shared" si="518"/>
        <v>4.9119204148401634</v>
      </c>
      <c r="AA1306" s="16">
        <f t="shared" si="519"/>
        <v>6.0476193859759775E-4</v>
      </c>
      <c r="AB1306" s="16">
        <f t="shared" si="520"/>
        <v>1.1920414840163041E-2</v>
      </c>
      <c r="AC1306" s="16">
        <f t="shared" si="503"/>
        <v>174.43082462730345</v>
      </c>
      <c r="AD1306" s="17">
        <f t="shared" si="504"/>
        <v>4.5007008672912416</v>
      </c>
      <c r="AE1306" s="17">
        <f t="shared" si="505"/>
        <v>4.9129783442176249</v>
      </c>
      <c r="AF1306" s="16">
        <f t="shared" si="521"/>
        <v>7.0086729124163583E-4</v>
      </c>
      <c r="AG1306" s="16">
        <f t="shared" si="522"/>
        <v>1.297834421762456E-2</v>
      </c>
    </row>
    <row r="1307" spans="1:33" x14ac:dyDescent="0.25">
      <c r="A1307" s="11" t="s">
        <v>47</v>
      </c>
      <c r="B1307" s="12">
        <v>600532</v>
      </c>
      <c r="C1307" s="11">
        <v>4.9000000000000004</v>
      </c>
      <c r="D1307" s="27">
        <v>4.8</v>
      </c>
      <c r="E1307" s="27">
        <v>5.0999999999999996</v>
      </c>
      <c r="F1307" s="11">
        <v>2009</v>
      </c>
      <c r="G1307" s="11" t="s">
        <v>7</v>
      </c>
      <c r="H1307" s="14" t="str">
        <f>VLOOKUP(A1307,'Data Key'!$A$1:$B$500,2,FALSE)</f>
        <v>Kentucky</v>
      </c>
      <c r="I1307" s="14" t="str">
        <f t="shared" si="506"/>
        <v>KY-Kentucky</v>
      </c>
      <c r="J1307" s="15">
        <f t="shared" si="507"/>
        <v>2943</v>
      </c>
      <c r="K1307" s="15">
        <f t="shared" si="508"/>
        <v>597589</v>
      </c>
      <c r="L1307" s="16">
        <f t="shared" si="500"/>
        <v>1.7662016579361907E-4</v>
      </c>
      <c r="M1307" s="17">
        <f t="shared" si="509"/>
        <v>4.7240345869922438</v>
      </c>
      <c r="N1307" s="17">
        <f t="shared" si="510"/>
        <v>5.0772749185794819</v>
      </c>
      <c r="O1307" s="16">
        <f t="shared" si="511"/>
        <v>7.5965413007756055E-2</v>
      </c>
      <c r="P1307" s="16">
        <f t="shared" si="512"/>
        <v>2.2725081420517768E-2</v>
      </c>
      <c r="Q1307" s="16">
        <f t="shared" si="523"/>
        <v>2837</v>
      </c>
      <c r="R1307" s="16">
        <f t="shared" si="524"/>
        <v>3049</v>
      </c>
      <c r="S1307" s="17">
        <f t="shared" si="513"/>
        <v>4.7241445917952749</v>
      </c>
      <c r="T1307" s="17">
        <f t="shared" si="514"/>
        <v>5.0771649137764516</v>
      </c>
      <c r="U1307" s="16">
        <f t="shared" si="515"/>
        <v>7.5855408204724917E-2</v>
      </c>
      <c r="V1307" s="16">
        <f t="shared" si="516"/>
        <v>2.2835086223548018E-2</v>
      </c>
      <c r="W1307" s="16">
        <f t="shared" si="501"/>
        <v>4.9038217640042106E-3</v>
      </c>
      <c r="X1307" s="16">
        <f t="shared" si="502"/>
        <v>1.7670476255339114E-4</v>
      </c>
      <c r="Y1307" s="17">
        <f t="shared" si="517"/>
        <v>4.7271170014508197</v>
      </c>
      <c r="Z1307" s="17">
        <f t="shared" si="518"/>
        <v>5.0805265265576018</v>
      </c>
      <c r="AA1307" s="16">
        <f t="shared" si="519"/>
        <v>7.2882998549180122E-2</v>
      </c>
      <c r="AB1307" s="16">
        <f t="shared" si="520"/>
        <v>1.9473473442397804E-2</v>
      </c>
      <c r="AC1307" s="16">
        <f t="shared" si="503"/>
        <v>212.14897292193544</v>
      </c>
      <c r="AD1307" s="17">
        <f t="shared" si="504"/>
        <v>4.7280212885413198</v>
      </c>
      <c r="AE1307" s="17">
        <f t="shared" si="505"/>
        <v>5.0812874190133721</v>
      </c>
      <c r="AF1307" s="16">
        <f t="shared" si="521"/>
        <v>7.1978711458680067E-2</v>
      </c>
      <c r="AG1307" s="16">
        <f t="shared" si="522"/>
        <v>1.8712580986627536E-2</v>
      </c>
    </row>
    <row r="1308" spans="1:33" x14ac:dyDescent="0.25">
      <c r="A1308" s="11" t="s">
        <v>48</v>
      </c>
      <c r="B1308" s="12">
        <v>607705</v>
      </c>
      <c r="C1308" s="11">
        <v>4.2</v>
      </c>
      <c r="D1308" s="27">
        <v>4</v>
      </c>
      <c r="E1308" s="27">
        <v>4.3</v>
      </c>
      <c r="F1308" s="11">
        <v>2009</v>
      </c>
      <c r="G1308" s="11" t="s">
        <v>7</v>
      </c>
      <c r="H1308" s="14" t="str">
        <f>VLOOKUP(A1308,'Data Key'!$A$1:$B$500,2,FALSE)</f>
        <v>Louisiana</v>
      </c>
      <c r="I1308" s="14" t="str">
        <f t="shared" si="506"/>
        <v>LA-Louisiana</v>
      </c>
      <c r="J1308" s="15">
        <f t="shared" si="507"/>
        <v>2552</v>
      </c>
      <c r="K1308" s="15">
        <f t="shared" si="508"/>
        <v>605153</v>
      </c>
      <c r="L1308" s="16">
        <f t="shared" si="500"/>
        <v>1.625854985109101E-4</v>
      </c>
      <c r="M1308" s="17">
        <f t="shared" si="509"/>
        <v>4.0368204632633065</v>
      </c>
      <c r="N1308" s="17">
        <f t="shared" si="510"/>
        <v>4.3619914602851271</v>
      </c>
      <c r="O1308" s="16">
        <f t="shared" si="511"/>
        <v>3.6820463263306458E-2</v>
      </c>
      <c r="P1308" s="16">
        <f t="shared" si="512"/>
        <v>6.1991460285127253E-2</v>
      </c>
      <c r="Q1308" s="16">
        <f t="shared" si="523"/>
        <v>2454</v>
      </c>
      <c r="R1308" s="16">
        <f t="shared" si="524"/>
        <v>2652</v>
      </c>
      <c r="S1308" s="17">
        <f t="shared" si="513"/>
        <v>4.0381435071292815</v>
      </c>
      <c r="T1308" s="17">
        <f t="shared" si="514"/>
        <v>4.3639594869221083</v>
      </c>
      <c r="U1308" s="16">
        <f t="shared" si="515"/>
        <v>3.8143507129281495E-2</v>
      </c>
      <c r="V1308" s="16">
        <f t="shared" si="516"/>
        <v>6.395948692210851E-2</v>
      </c>
      <c r="W1308" s="16">
        <f t="shared" si="501"/>
        <v>4.2025400243965432E-3</v>
      </c>
      <c r="X1308" s="16">
        <f t="shared" si="502"/>
        <v>1.6267557926755144E-4</v>
      </c>
      <c r="Y1308" s="17">
        <f t="shared" si="517"/>
        <v>4.039864445128992</v>
      </c>
      <c r="Z1308" s="17">
        <f t="shared" si="518"/>
        <v>4.3652156036640948</v>
      </c>
      <c r="AA1308" s="16">
        <f t="shared" si="519"/>
        <v>3.986444512899201E-2</v>
      </c>
      <c r="AB1308" s="16">
        <f t="shared" si="520"/>
        <v>6.5215603664094957E-2</v>
      </c>
      <c r="AC1308" s="16">
        <f t="shared" si="503"/>
        <v>197.62610196131413</v>
      </c>
      <c r="AD1308" s="17">
        <f t="shared" si="504"/>
        <v>4.0407634559585164</v>
      </c>
      <c r="AE1308" s="17">
        <f t="shared" si="505"/>
        <v>4.3659621176842656</v>
      </c>
      <c r="AF1308" s="16">
        <f t="shared" si="521"/>
        <v>4.0763455958516381E-2</v>
      </c>
      <c r="AG1308" s="16">
        <f t="shared" si="522"/>
        <v>6.5962117684265742E-2</v>
      </c>
    </row>
    <row r="1309" spans="1:33" x14ac:dyDescent="0.25">
      <c r="A1309" s="11" t="s">
        <v>34</v>
      </c>
      <c r="B1309" s="12">
        <v>171738</v>
      </c>
      <c r="C1309" s="11">
        <v>11.4</v>
      </c>
      <c r="D1309" s="27">
        <v>10.9</v>
      </c>
      <c r="E1309" s="27">
        <v>11.9</v>
      </c>
      <c r="F1309" s="11">
        <v>2009</v>
      </c>
      <c r="G1309" s="11" t="s">
        <v>7</v>
      </c>
      <c r="H1309" s="14" t="str">
        <f>VLOOKUP(A1309,'Data Key'!$A$1:$B$500,2,FALSE)</f>
        <v>Maine</v>
      </c>
      <c r="I1309" s="14" t="str">
        <f t="shared" si="506"/>
        <v>ME-Maine</v>
      </c>
      <c r="J1309" s="15">
        <f t="shared" si="507"/>
        <v>1958</v>
      </c>
      <c r="K1309" s="15">
        <f t="shared" si="508"/>
        <v>169780</v>
      </c>
      <c r="L1309" s="16">
        <f t="shared" si="500"/>
        <v>5.0210910641005962E-4</v>
      </c>
      <c r="M1309" s="17">
        <f t="shared" si="509"/>
        <v>10.898978596952038</v>
      </c>
      <c r="N1309" s="17">
        <f t="shared" si="510"/>
        <v>11.903196809772158</v>
      </c>
      <c r="O1309" s="16">
        <f t="shared" si="511"/>
        <v>1.0214030479627212E-3</v>
      </c>
      <c r="P1309" s="16">
        <f t="shared" si="512"/>
        <v>3.1968097721577493E-3</v>
      </c>
      <c r="Q1309" s="16">
        <f t="shared" si="523"/>
        <v>1872</v>
      </c>
      <c r="R1309" s="16">
        <f t="shared" si="524"/>
        <v>2044</v>
      </c>
      <c r="S1309" s="17">
        <f t="shared" si="513"/>
        <v>10.900324913531076</v>
      </c>
      <c r="T1309" s="17">
        <f t="shared" si="514"/>
        <v>11.90185049319312</v>
      </c>
      <c r="U1309" s="16">
        <f t="shared" si="515"/>
        <v>3.2491353107566567E-4</v>
      </c>
      <c r="V1309" s="16">
        <f t="shared" si="516"/>
        <v>1.8504931931193624E-3</v>
      </c>
      <c r="W1309" s="16">
        <f t="shared" si="501"/>
        <v>1.1412016505484403E-2</v>
      </c>
      <c r="X1309" s="16">
        <f t="shared" si="502"/>
        <v>5.0246017124624194E-4</v>
      </c>
      <c r="Y1309" s="17">
        <f t="shared" si="517"/>
        <v>10.909556334238161</v>
      </c>
      <c r="Z1309" s="17">
        <f t="shared" si="518"/>
        <v>11.914476676730645</v>
      </c>
      <c r="AA1309" s="16">
        <f t="shared" si="519"/>
        <v>9.556334238160602E-3</v>
      </c>
      <c r="AB1309" s="16">
        <f t="shared" si="520"/>
        <v>1.4476676730645011E-2</v>
      </c>
      <c r="AC1309" s="16">
        <f t="shared" si="503"/>
        <v>172.48344247864517</v>
      </c>
      <c r="AD1309" s="17">
        <f t="shared" si="504"/>
        <v>10.912768794437348</v>
      </c>
      <c r="AE1309" s="17">
        <f t="shared" si="505"/>
        <v>11.917086909426246</v>
      </c>
      <c r="AF1309" s="16">
        <f t="shared" si="521"/>
        <v>1.2768794437347353E-2</v>
      </c>
      <c r="AG1309" s="16">
        <f t="shared" si="522"/>
        <v>1.7086909426245356E-2</v>
      </c>
    </row>
    <row r="1310" spans="1:33" x14ac:dyDescent="0.25">
      <c r="A1310" s="11" t="s">
        <v>13</v>
      </c>
      <c r="B1310" s="12">
        <v>758358</v>
      </c>
      <c r="C1310" s="11">
        <v>9.1</v>
      </c>
      <c r="D1310" s="27">
        <v>8.8000000000000007</v>
      </c>
      <c r="E1310" s="27">
        <v>9.3000000000000007</v>
      </c>
      <c r="F1310" s="11">
        <v>2009</v>
      </c>
      <c r="G1310" s="11" t="s">
        <v>7</v>
      </c>
      <c r="H1310" s="14" t="str">
        <f>VLOOKUP(A1310,'Data Key'!$A$1:$B$500,2,FALSE)</f>
        <v>Maryland</v>
      </c>
      <c r="I1310" s="14" t="str">
        <f t="shared" si="506"/>
        <v>MD-Maryland</v>
      </c>
      <c r="J1310" s="15">
        <f t="shared" si="507"/>
        <v>6901</v>
      </c>
      <c r="K1310" s="15">
        <f t="shared" si="508"/>
        <v>751457</v>
      </c>
      <c r="L1310" s="16">
        <f t="shared" si="500"/>
        <v>2.1371980196314725E-4</v>
      </c>
      <c r="M1310" s="17">
        <f t="shared" si="509"/>
        <v>8.8862039807357878</v>
      </c>
      <c r="N1310" s="17">
        <f t="shared" si="510"/>
        <v>9.3136435846620849</v>
      </c>
      <c r="O1310" s="16">
        <f t="shared" si="511"/>
        <v>8.6203980735787056E-2</v>
      </c>
      <c r="P1310" s="16">
        <f t="shared" si="512"/>
        <v>1.3643584662084152E-2</v>
      </c>
      <c r="Q1310" s="16">
        <f t="shared" si="523"/>
        <v>6739</v>
      </c>
      <c r="R1310" s="16">
        <f t="shared" si="524"/>
        <v>7064</v>
      </c>
      <c r="S1310" s="17">
        <f t="shared" si="513"/>
        <v>8.8863043575725449</v>
      </c>
      <c r="T1310" s="17">
        <f t="shared" si="514"/>
        <v>9.3148618462520343</v>
      </c>
      <c r="U1310" s="16">
        <f t="shared" si="515"/>
        <v>8.6304357572544177E-2</v>
      </c>
      <c r="V1310" s="16">
        <f t="shared" si="516"/>
        <v>1.4861846252033573E-2</v>
      </c>
      <c r="W1310" s="16">
        <f t="shared" si="501"/>
        <v>9.1024104220902811E-3</v>
      </c>
      <c r="X1310" s="16">
        <f t="shared" si="502"/>
        <v>2.1376265439132121E-4</v>
      </c>
      <c r="Y1310" s="17">
        <f t="shared" si="517"/>
        <v>8.8886477676989593</v>
      </c>
      <c r="Z1310" s="17">
        <f t="shared" si="518"/>
        <v>9.3161730764816024</v>
      </c>
      <c r="AA1310" s="16">
        <f t="shared" si="519"/>
        <v>8.8647767698958546E-2</v>
      </c>
      <c r="AB1310" s="16">
        <f t="shared" si="520"/>
        <v>1.6173076481601711E-2</v>
      </c>
      <c r="AC1310" s="16">
        <f t="shared" si="503"/>
        <v>324.16337000512942</v>
      </c>
      <c r="AD1310" s="17">
        <f t="shared" si="504"/>
        <v>8.889343682482524</v>
      </c>
      <c r="AE1310" s="17">
        <f t="shared" si="505"/>
        <v>9.3167957934452197</v>
      </c>
      <c r="AF1310" s="16">
        <f t="shared" si="521"/>
        <v>8.9343682482523334E-2</v>
      </c>
      <c r="AG1310" s="16">
        <f t="shared" si="522"/>
        <v>1.6795793445218976E-2</v>
      </c>
    </row>
    <row r="1311" spans="1:33" x14ac:dyDescent="0.25">
      <c r="A1311" s="11" t="s">
        <v>28</v>
      </c>
      <c r="B1311" s="12">
        <v>859991</v>
      </c>
      <c r="C1311" s="11">
        <v>9.4</v>
      </c>
      <c r="D1311" s="27">
        <v>9.1999999999999993</v>
      </c>
      <c r="E1311" s="27">
        <v>9.6</v>
      </c>
      <c r="F1311" s="11">
        <v>2009</v>
      </c>
      <c r="G1311" s="11" t="s">
        <v>7</v>
      </c>
      <c r="H1311" s="14" t="str">
        <f>VLOOKUP(A1311,'Data Key'!$A$1:$B$500,2,FALSE)</f>
        <v>Massachusetts</v>
      </c>
      <c r="I1311" s="14" t="str">
        <f t="shared" si="506"/>
        <v>MA-Massachusetts</v>
      </c>
      <c r="J1311" s="15">
        <f t="shared" si="507"/>
        <v>8084</v>
      </c>
      <c r="K1311" s="15">
        <f t="shared" si="508"/>
        <v>851907</v>
      </c>
      <c r="L1311" s="16">
        <f t="shared" si="500"/>
        <v>2.0394660368470996E-4</v>
      </c>
      <c r="M1311" s="17">
        <f t="shared" si="509"/>
        <v>9.1961517694377992</v>
      </c>
      <c r="N1311" s="17">
        <f t="shared" si="510"/>
        <v>9.60404497680722</v>
      </c>
      <c r="O1311" s="16">
        <f t="shared" si="511"/>
        <v>3.8482305622000723E-3</v>
      </c>
      <c r="P1311" s="16">
        <f t="shared" si="512"/>
        <v>4.0449768072203796E-3</v>
      </c>
      <c r="Q1311" s="16">
        <f t="shared" si="523"/>
        <v>7909</v>
      </c>
      <c r="R1311" s="16">
        <f t="shared" si="524"/>
        <v>8260</v>
      </c>
      <c r="S1311" s="17">
        <f t="shared" si="513"/>
        <v>9.196607871477724</v>
      </c>
      <c r="T1311" s="17">
        <f t="shared" si="514"/>
        <v>9.6047516776338355</v>
      </c>
      <c r="U1311" s="16">
        <f t="shared" si="515"/>
        <v>3.3921285222753284E-3</v>
      </c>
      <c r="V1311" s="16">
        <f t="shared" si="516"/>
        <v>4.7516776338358824E-3</v>
      </c>
      <c r="W1311" s="16">
        <f t="shared" si="501"/>
        <v>9.4022898040807927E-3</v>
      </c>
      <c r="X1311" s="16">
        <f t="shared" si="502"/>
        <v>2.0398146583555519E-4</v>
      </c>
      <c r="Y1311" s="17">
        <f t="shared" si="517"/>
        <v>9.1983083382452371</v>
      </c>
      <c r="Z1311" s="17">
        <f t="shared" si="518"/>
        <v>9.6062712699163484</v>
      </c>
      <c r="AA1311" s="16">
        <f t="shared" si="519"/>
        <v>1.6916617547622081E-3</v>
      </c>
      <c r="AB1311" s="16">
        <f t="shared" si="520"/>
        <v>6.2712699163487429E-3</v>
      </c>
      <c r="AC1311" s="16">
        <f t="shared" si="503"/>
        <v>350.79477597825269</v>
      </c>
      <c r="AD1311" s="17">
        <f t="shared" si="504"/>
        <v>9.198919528402806</v>
      </c>
      <c r="AE1311" s="17">
        <f t="shared" si="505"/>
        <v>9.6068228774312647</v>
      </c>
      <c r="AF1311" s="16">
        <f t="shared" si="521"/>
        <v>1.0804715971932666E-3</v>
      </c>
      <c r="AG1311" s="16">
        <f t="shared" si="522"/>
        <v>6.8228774312650842E-3</v>
      </c>
    </row>
    <row r="1312" spans="1:33" x14ac:dyDescent="0.25">
      <c r="A1312" s="11" t="s">
        <v>49</v>
      </c>
      <c r="B1312" s="12">
        <v>1477988</v>
      </c>
      <c r="C1312" s="11">
        <v>8</v>
      </c>
      <c r="D1312" s="27">
        <v>7.9</v>
      </c>
      <c r="E1312" s="27">
        <v>8.1999999999999993</v>
      </c>
      <c r="F1312" s="11">
        <v>2009</v>
      </c>
      <c r="G1312" s="11" t="s">
        <v>7</v>
      </c>
      <c r="H1312" s="14" t="str">
        <f>VLOOKUP(A1312,'Data Key'!$A$1:$B$500,2,FALSE)</f>
        <v>Michigan</v>
      </c>
      <c r="I1312" s="14" t="str">
        <f t="shared" si="506"/>
        <v>MI-Michigan</v>
      </c>
      <c r="J1312" s="15">
        <f t="shared" si="507"/>
        <v>11824</v>
      </c>
      <c r="K1312" s="15">
        <f t="shared" si="508"/>
        <v>1466164</v>
      </c>
      <c r="L1312" s="16">
        <f t="shared" si="500"/>
        <v>1.4362009690768745E-4</v>
      </c>
      <c r="M1312" s="17">
        <f t="shared" si="509"/>
        <v>7.8564448562583742</v>
      </c>
      <c r="N1312" s="17">
        <f t="shared" si="510"/>
        <v>8.1436850500737492</v>
      </c>
      <c r="O1312" s="16">
        <f t="shared" si="511"/>
        <v>4.3555143741626168E-2</v>
      </c>
      <c r="P1312" s="16">
        <f t="shared" si="512"/>
        <v>5.631494992625008E-2</v>
      </c>
      <c r="Q1312" s="16">
        <f t="shared" si="523"/>
        <v>11612</v>
      </c>
      <c r="R1312" s="16">
        <f t="shared" si="524"/>
        <v>12037</v>
      </c>
      <c r="S1312" s="17">
        <f t="shared" si="513"/>
        <v>7.856626711448266</v>
      </c>
      <c r="T1312" s="17">
        <f t="shared" si="514"/>
        <v>8.1441797903636566</v>
      </c>
      <c r="U1312" s="16">
        <f t="shared" si="515"/>
        <v>4.337328855173439E-2</v>
      </c>
      <c r="V1312" s="16">
        <f t="shared" si="516"/>
        <v>5.582020963634271E-2</v>
      </c>
      <c r="W1312" s="16">
        <f t="shared" si="501"/>
        <v>8.001343713601167E-3</v>
      </c>
      <c r="X1312" s="16">
        <f t="shared" si="502"/>
        <v>1.4363698791290447E-4</v>
      </c>
      <c r="Y1312" s="17">
        <f t="shared" si="517"/>
        <v>7.8577067256882618</v>
      </c>
      <c r="Z1312" s="17">
        <f t="shared" si="518"/>
        <v>8.1449807015140721</v>
      </c>
      <c r="AA1312" s="16">
        <f t="shared" si="519"/>
        <v>4.2293274311738571E-2</v>
      </c>
      <c r="AB1312" s="16">
        <f t="shared" si="520"/>
        <v>5.5019298485927237E-2</v>
      </c>
      <c r="AC1312" s="16">
        <f t="shared" si="503"/>
        <v>424.54603555413684</v>
      </c>
      <c r="AD1312" s="17">
        <f t="shared" si="504"/>
        <v>7.8580594194415703</v>
      </c>
      <c r="AE1312" s="17">
        <f t="shared" si="505"/>
        <v>8.1453046014820192</v>
      </c>
      <c r="AF1312" s="16">
        <f t="shared" si="521"/>
        <v>4.1940580558430085E-2</v>
      </c>
      <c r="AG1312" s="16">
        <f t="shared" si="522"/>
        <v>5.4695398517980109E-2</v>
      </c>
    </row>
    <row r="1313" spans="1:33" x14ac:dyDescent="0.25">
      <c r="A1313" s="11" t="s">
        <v>26</v>
      </c>
      <c r="B1313" s="12">
        <v>760009</v>
      </c>
      <c r="C1313" s="11">
        <v>14.8</v>
      </c>
      <c r="D1313" s="27">
        <v>14.6</v>
      </c>
      <c r="E1313" s="27">
        <v>15.1</v>
      </c>
      <c r="F1313" s="11">
        <v>2009</v>
      </c>
      <c r="G1313" s="11" t="s">
        <v>7</v>
      </c>
      <c r="H1313" s="14" t="str">
        <f>VLOOKUP(A1313,'Data Key'!$A$1:$B$500,2,FALSE)</f>
        <v>Minnesota</v>
      </c>
      <c r="I1313" s="14" t="str">
        <f t="shared" si="506"/>
        <v>MN-Minnesota</v>
      </c>
      <c r="J1313" s="15">
        <f t="shared" si="507"/>
        <v>11248</v>
      </c>
      <c r="K1313" s="15">
        <f t="shared" si="508"/>
        <v>748761</v>
      </c>
      <c r="L1313" s="16">
        <f t="shared" si="500"/>
        <v>2.714746299816941E-4</v>
      </c>
      <c r="M1313" s="17">
        <f t="shared" si="509"/>
        <v>14.528350108935872</v>
      </c>
      <c r="N1313" s="17">
        <f t="shared" si="510"/>
        <v>15.071299368899259</v>
      </c>
      <c r="O1313" s="16">
        <f t="shared" si="511"/>
        <v>7.1649891064128113E-2</v>
      </c>
      <c r="P1313" s="16">
        <f t="shared" si="512"/>
        <v>2.8700631100740281E-2</v>
      </c>
      <c r="Q1313" s="16">
        <f t="shared" si="523"/>
        <v>11042</v>
      </c>
      <c r="R1313" s="16">
        <f t="shared" si="524"/>
        <v>11455</v>
      </c>
      <c r="S1313" s="17">
        <f t="shared" si="513"/>
        <v>14.528775317134402</v>
      </c>
      <c r="T1313" s="17">
        <f t="shared" si="514"/>
        <v>15.072189934592879</v>
      </c>
      <c r="U1313" s="16">
        <f t="shared" si="515"/>
        <v>7.1224682865597799E-2</v>
      </c>
      <c r="V1313" s="16">
        <f t="shared" si="516"/>
        <v>2.7810065407120277E-2</v>
      </c>
      <c r="W1313" s="16">
        <f t="shared" si="501"/>
        <v>1.4802277166549554E-2</v>
      </c>
      <c r="X1313" s="16">
        <f t="shared" si="502"/>
        <v>2.7150717362522605E-4</v>
      </c>
      <c r="Y1313" s="17">
        <f t="shared" si="517"/>
        <v>14.530769992924329</v>
      </c>
      <c r="Z1313" s="17">
        <f t="shared" si="518"/>
        <v>15.073784340174781</v>
      </c>
      <c r="AA1313" s="16">
        <f t="shared" si="519"/>
        <v>6.9230007075670841E-2</v>
      </c>
      <c r="AB1313" s="16">
        <f t="shared" si="520"/>
        <v>2.6215659825219007E-2</v>
      </c>
      <c r="AC1313" s="16">
        <f t="shared" si="503"/>
        <v>412.65517093681348</v>
      </c>
      <c r="AD1313" s="17">
        <f t="shared" si="504"/>
        <v>14.531455972169038</v>
      </c>
      <c r="AE1313" s="17">
        <f t="shared" si="505"/>
        <v>15.074414128171686</v>
      </c>
      <c r="AF1313" s="16">
        <f t="shared" si="521"/>
        <v>6.8544027830961696E-2</v>
      </c>
      <c r="AG1313" s="16">
        <f t="shared" si="522"/>
        <v>2.5585871828313955E-2</v>
      </c>
    </row>
    <row r="1314" spans="1:33" x14ac:dyDescent="0.25">
      <c r="A1314" s="11" t="s">
        <v>59</v>
      </c>
      <c r="B1314" s="12">
        <v>441712</v>
      </c>
      <c r="C1314" s="11">
        <v>3.9</v>
      </c>
      <c r="D1314" s="27">
        <v>3.7</v>
      </c>
      <c r="E1314" s="27">
        <v>4.0999999999999996</v>
      </c>
      <c r="F1314" s="11">
        <v>2009</v>
      </c>
      <c r="G1314" s="11" t="s">
        <v>7</v>
      </c>
      <c r="H1314" s="14" t="str">
        <f>VLOOKUP(A1314,'Data Key'!$A$1:$B$500,2,FALSE)</f>
        <v>Mississippi</v>
      </c>
      <c r="I1314" s="14" t="str">
        <f t="shared" si="506"/>
        <v>MS-Mississippi</v>
      </c>
      <c r="J1314" s="15">
        <f t="shared" si="507"/>
        <v>1723</v>
      </c>
      <c r="K1314" s="15">
        <f t="shared" si="508"/>
        <v>439989</v>
      </c>
      <c r="L1314" s="16">
        <f t="shared" si="500"/>
        <v>1.8382426678072492E-4</v>
      </c>
      <c r="M1314" s="17">
        <f t="shared" si="509"/>
        <v>3.7169074317015443</v>
      </c>
      <c r="N1314" s="17">
        <f t="shared" si="510"/>
        <v>4.0845559652629939</v>
      </c>
      <c r="O1314" s="16">
        <f t="shared" si="511"/>
        <v>1.6907431701544073E-2</v>
      </c>
      <c r="P1314" s="16">
        <f t="shared" si="512"/>
        <v>1.544403473700573E-2</v>
      </c>
      <c r="Q1314" s="16">
        <f t="shared" si="523"/>
        <v>1642</v>
      </c>
      <c r="R1314" s="16">
        <f t="shared" si="524"/>
        <v>1804</v>
      </c>
      <c r="S1314" s="17">
        <f t="shared" si="513"/>
        <v>3.7173542942007463</v>
      </c>
      <c r="T1314" s="17">
        <f t="shared" si="514"/>
        <v>4.0841091027637919</v>
      </c>
      <c r="U1314" s="16">
        <f t="shared" si="515"/>
        <v>1.7354294200746079E-2</v>
      </c>
      <c r="V1314" s="16">
        <f t="shared" si="516"/>
        <v>1.5890897236207735E-2</v>
      </c>
      <c r="W1314" s="16">
        <f t="shared" si="501"/>
        <v>3.905046112255302E-3</v>
      </c>
      <c r="X1314" s="16">
        <f t="shared" si="502"/>
        <v>1.8397529507512944E-4</v>
      </c>
      <c r="Y1314" s="17">
        <f t="shared" si="517"/>
        <v>3.7210708171801725</v>
      </c>
      <c r="Z1314" s="17">
        <f t="shared" si="518"/>
        <v>4.0890214073304314</v>
      </c>
      <c r="AA1314" s="16">
        <f t="shared" si="519"/>
        <v>2.1070817180172341E-2</v>
      </c>
      <c r="AB1314" s="16">
        <f t="shared" si="520"/>
        <v>1.0978592669568243E-2</v>
      </c>
      <c r="AC1314" s="16">
        <f t="shared" si="503"/>
        <v>162.41673200272837</v>
      </c>
      <c r="AD1314" s="17">
        <f t="shared" si="504"/>
        <v>3.7223305326310467</v>
      </c>
      <c r="AE1314" s="17">
        <f t="shared" si="505"/>
        <v>4.0900255907623713</v>
      </c>
      <c r="AF1314" s="16">
        <f t="shared" si="521"/>
        <v>2.2330532631046562E-2</v>
      </c>
      <c r="AG1314" s="16">
        <f t="shared" si="522"/>
        <v>9.9744092376283788E-3</v>
      </c>
    </row>
    <row r="1315" spans="1:33" x14ac:dyDescent="0.25">
      <c r="A1315" s="11" t="s">
        <v>20</v>
      </c>
      <c r="B1315" s="12">
        <v>823382</v>
      </c>
      <c r="C1315" s="11">
        <v>7.1</v>
      </c>
      <c r="D1315" s="27">
        <v>6.9</v>
      </c>
      <c r="E1315" s="27">
        <v>7.3</v>
      </c>
      <c r="F1315" s="11">
        <v>2009</v>
      </c>
      <c r="G1315" s="11" t="s">
        <v>7</v>
      </c>
      <c r="H1315" s="14" t="str">
        <f>VLOOKUP(A1315,'Data Key'!$A$1:$B$500,2,FALSE)</f>
        <v>Missouri</v>
      </c>
      <c r="I1315" s="14" t="str">
        <f t="shared" si="506"/>
        <v>MO-Missouri</v>
      </c>
      <c r="J1315" s="15">
        <f t="shared" si="507"/>
        <v>5846</v>
      </c>
      <c r="K1315" s="15">
        <f t="shared" si="508"/>
        <v>817536</v>
      </c>
      <c r="L1315" s="16">
        <f t="shared" si="500"/>
        <v>1.8135472974206005E-4</v>
      </c>
      <c r="M1315" s="17">
        <f t="shared" si="509"/>
        <v>6.9186304533199934</v>
      </c>
      <c r="N1315" s="17">
        <f t="shared" si="510"/>
        <v>7.2813399128041141</v>
      </c>
      <c r="O1315" s="16">
        <f t="shared" si="511"/>
        <v>1.8630453319993023E-2</v>
      </c>
      <c r="P1315" s="16">
        <f t="shared" si="512"/>
        <v>1.8660087195885744E-2</v>
      </c>
      <c r="Q1315" s="16">
        <f t="shared" si="523"/>
        <v>5697</v>
      </c>
      <c r="R1315" s="16">
        <f t="shared" si="524"/>
        <v>5996</v>
      </c>
      <c r="S1315" s="17">
        <f t="shared" si="513"/>
        <v>6.9190242196210265</v>
      </c>
      <c r="T1315" s="17">
        <f t="shared" si="514"/>
        <v>7.2821606496134237</v>
      </c>
      <c r="U1315" s="16">
        <f t="shared" si="515"/>
        <v>1.9024219621026184E-2</v>
      </c>
      <c r="V1315" s="16">
        <f t="shared" si="516"/>
        <v>1.7839350386576136E-2</v>
      </c>
      <c r="W1315" s="16">
        <f t="shared" si="501"/>
        <v>7.1022847794533208E-3</v>
      </c>
      <c r="X1315" s="16">
        <f t="shared" si="502"/>
        <v>1.8139803999012798E-4</v>
      </c>
      <c r="Y1315" s="17">
        <f t="shared" si="517"/>
        <v>6.9208867394631932</v>
      </c>
      <c r="Z1315" s="17">
        <f t="shared" si="518"/>
        <v>7.2836828194434489</v>
      </c>
      <c r="AA1315" s="16">
        <f t="shared" si="519"/>
        <v>2.088673946319286E-2</v>
      </c>
      <c r="AB1315" s="16">
        <f t="shared" si="520"/>
        <v>1.6317180556550959E-2</v>
      </c>
      <c r="AC1315" s="16">
        <f t="shared" si="503"/>
        <v>298.66046574013819</v>
      </c>
      <c r="AD1315" s="17">
        <f t="shared" si="504"/>
        <v>6.9215308420205597</v>
      </c>
      <c r="AE1315" s="17">
        <f t="shared" si="505"/>
        <v>7.2842532143302297</v>
      </c>
      <c r="AF1315" s="16">
        <f t="shared" si="521"/>
        <v>2.1530842020559326E-2</v>
      </c>
      <c r="AG1315" s="16">
        <f t="shared" si="522"/>
        <v>1.5746785669770169E-2</v>
      </c>
    </row>
    <row r="1316" spans="1:33" x14ac:dyDescent="0.25">
      <c r="A1316" s="11" t="s">
        <v>51</v>
      </c>
      <c r="B1316" s="12">
        <v>259837</v>
      </c>
      <c r="C1316" s="11">
        <v>6.1</v>
      </c>
      <c r="D1316" s="27">
        <v>5.8</v>
      </c>
      <c r="E1316" s="27">
        <v>6.4</v>
      </c>
      <c r="F1316" s="11">
        <v>2009</v>
      </c>
      <c r="G1316" s="11" t="s">
        <v>7</v>
      </c>
      <c r="H1316" s="14" t="str">
        <f>VLOOKUP(A1316,'Data Key'!$A$1:$B$500,2,FALSE)</f>
        <v>Nebraska</v>
      </c>
      <c r="I1316" s="14" t="str">
        <f t="shared" si="506"/>
        <v>NE-Nebraska</v>
      </c>
      <c r="J1316" s="15">
        <f t="shared" si="507"/>
        <v>1585</v>
      </c>
      <c r="K1316" s="15">
        <f t="shared" si="508"/>
        <v>258252</v>
      </c>
      <c r="L1316" s="16">
        <f t="shared" si="500"/>
        <v>2.9938709828849277E-4</v>
      </c>
      <c r="M1316" s="17">
        <f t="shared" si="509"/>
        <v>5.8005909648818799</v>
      </c>
      <c r="N1316" s="17">
        <f t="shared" si="510"/>
        <v>6.3993651614588654</v>
      </c>
      <c r="O1316" s="16">
        <f t="shared" si="511"/>
        <v>5.9096488188004059E-4</v>
      </c>
      <c r="P1316" s="16">
        <f t="shared" si="512"/>
        <v>6.348385411349966E-4</v>
      </c>
      <c r="Q1316" s="16">
        <f t="shared" si="523"/>
        <v>1508</v>
      </c>
      <c r="R1316" s="16">
        <f t="shared" si="524"/>
        <v>1663</v>
      </c>
      <c r="S1316" s="17">
        <f t="shared" si="513"/>
        <v>5.8036384348649346</v>
      </c>
      <c r="T1316" s="17">
        <f t="shared" si="514"/>
        <v>6.4001662580771788</v>
      </c>
      <c r="U1316" s="16">
        <f t="shared" si="515"/>
        <v>3.6384348649347587E-3</v>
      </c>
      <c r="V1316" s="16">
        <f t="shared" si="516"/>
        <v>1.6625807717840502E-4</v>
      </c>
      <c r="W1316" s="16">
        <f t="shared" si="501"/>
        <v>6.1072798275318115E-3</v>
      </c>
      <c r="X1316" s="16">
        <f t="shared" si="502"/>
        <v>2.9965188874123946E-4</v>
      </c>
      <c r="Y1316" s="17">
        <f t="shared" si="517"/>
        <v>5.8076279387905725</v>
      </c>
      <c r="Z1316" s="17">
        <f t="shared" si="518"/>
        <v>6.4069317162730508</v>
      </c>
      <c r="AA1316" s="16">
        <f t="shared" si="519"/>
        <v>7.6279387905726637E-3</v>
      </c>
      <c r="AB1316" s="16">
        <f t="shared" si="520"/>
        <v>6.9317162730504478E-3</v>
      </c>
      <c r="AC1316" s="16">
        <f t="shared" si="503"/>
        <v>155.60672377420303</v>
      </c>
      <c r="AD1316" s="17">
        <f t="shared" si="504"/>
        <v>5.8097770891127913</v>
      </c>
      <c r="AE1316" s="17">
        <f t="shared" si="505"/>
        <v>6.4086310756554088</v>
      </c>
      <c r="AF1316" s="16">
        <f t="shared" si="521"/>
        <v>9.7770891127915149E-3</v>
      </c>
      <c r="AG1316" s="16">
        <f t="shared" si="522"/>
        <v>8.6310756554084378E-3</v>
      </c>
    </row>
    <row r="1317" spans="1:33" x14ac:dyDescent="0.25">
      <c r="A1317" s="11" t="s">
        <v>29</v>
      </c>
      <c r="B1317" s="12">
        <v>392478</v>
      </c>
      <c r="C1317" s="11">
        <v>6.7</v>
      </c>
      <c r="D1317" s="27">
        <v>6.4</v>
      </c>
      <c r="E1317" s="27">
        <v>6.9</v>
      </c>
      <c r="F1317" s="11">
        <v>2009</v>
      </c>
      <c r="G1317" s="11" t="s">
        <v>7</v>
      </c>
      <c r="H1317" s="14" t="str">
        <f>VLOOKUP(A1317,'Data Key'!$A$1:$B$500,2,FALSE)</f>
        <v>Nevada</v>
      </c>
      <c r="I1317" s="14" t="str">
        <f t="shared" si="506"/>
        <v>NV-Nevada</v>
      </c>
      <c r="J1317" s="15">
        <f t="shared" si="507"/>
        <v>2630</v>
      </c>
      <c r="K1317" s="15">
        <f t="shared" si="508"/>
        <v>389848</v>
      </c>
      <c r="L1317" s="16">
        <f t="shared" si="500"/>
        <v>2.5524112130871965E-4</v>
      </c>
      <c r="M1317" s="17">
        <f t="shared" si="509"/>
        <v>6.445771419521594</v>
      </c>
      <c r="N1317" s="17">
        <f t="shared" si="510"/>
        <v>6.9562536621390336</v>
      </c>
      <c r="O1317" s="16">
        <f t="shared" si="511"/>
        <v>4.5771419521593693E-2</v>
      </c>
      <c r="P1317" s="16">
        <f t="shared" si="512"/>
        <v>5.6253662139033267E-2</v>
      </c>
      <c r="Q1317" s="16">
        <f t="shared" si="523"/>
        <v>2530</v>
      </c>
      <c r="R1317" s="16">
        <f t="shared" si="524"/>
        <v>2730</v>
      </c>
      <c r="S1317" s="17">
        <f t="shared" si="513"/>
        <v>6.4462211894679449</v>
      </c>
      <c r="T1317" s="17">
        <f t="shared" si="514"/>
        <v>6.9558038921926837</v>
      </c>
      <c r="U1317" s="16">
        <f t="shared" si="515"/>
        <v>4.6221189467944512E-2</v>
      </c>
      <c r="V1317" s="16">
        <f t="shared" si="516"/>
        <v>5.5803892192683335E-2</v>
      </c>
      <c r="W1317" s="16">
        <f t="shared" si="501"/>
        <v>6.7058407584608959E-3</v>
      </c>
      <c r="X1317" s="16">
        <f t="shared" si="502"/>
        <v>2.553768328088022E-4</v>
      </c>
      <c r="Y1317" s="17">
        <f t="shared" si="517"/>
        <v>6.4504639256520937</v>
      </c>
      <c r="Z1317" s="17">
        <f t="shared" si="518"/>
        <v>6.9612175912696976</v>
      </c>
      <c r="AA1317" s="16">
        <f t="shared" si="519"/>
        <v>5.0463925652093344E-2</v>
      </c>
      <c r="AB1317" s="16">
        <f t="shared" si="520"/>
        <v>6.121759126969728E-2</v>
      </c>
      <c r="AC1317" s="16">
        <f t="shared" si="503"/>
        <v>200.37095931380034</v>
      </c>
      <c r="AD1317" s="17">
        <f t="shared" si="504"/>
        <v>6.4518532636856527</v>
      </c>
      <c r="AE1317" s="17">
        <f t="shared" si="505"/>
        <v>6.9623761418117818</v>
      </c>
      <c r="AF1317" s="16">
        <f t="shared" si="521"/>
        <v>5.1853263685652351E-2</v>
      </c>
      <c r="AG1317" s="16">
        <f t="shared" si="522"/>
        <v>6.2376141811781416E-2</v>
      </c>
    </row>
    <row r="1318" spans="1:33" x14ac:dyDescent="0.25">
      <c r="A1318" s="11" t="s">
        <v>35</v>
      </c>
      <c r="B1318" s="12">
        <v>182184</v>
      </c>
      <c r="C1318" s="11">
        <v>7</v>
      </c>
      <c r="D1318" s="27">
        <v>6.6</v>
      </c>
      <c r="E1318" s="27">
        <v>7.4</v>
      </c>
      <c r="F1318" s="11">
        <v>2009</v>
      </c>
      <c r="G1318" s="11" t="s">
        <v>7</v>
      </c>
      <c r="H1318" s="14" t="str">
        <f>VLOOKUP(A1318,'Data Key'!$A$1:$B$500,2,FALSE)</f>
        <v>New Hampshire</v>
      </c>
      <c r="I1318" s="14" t="str">
        <f t="shared" si="506"/>
        <v>NH-New Hampshire</v>
      </c>
      <c r="J1318" s="15">
        <f t="shared" si="507"/>
        <v>1275</v>
      </c>
      <c r="K1318" s="15">
        <f t="shared" si="508"/>
        <v>180909</v>
      </c>
      <c r="L1318" s="16">
        <f t="shared" si="500"/>
        <v>3.827964664539753E-4</v>
      </c>
      <c r="M1318" s="17">
        <f t="shared" si="509"/>
        <v>6.6156227141546395</v>
      </c>
      <c r="N1318" s="17">
        <f t="shared" si="510"/>
        <v>7.3812156470625911</v>
      </c>
      <c r="O1318" s="16">
        <f t="shared" si="511"/>
        <v>1.5622714154639894E-2</v>
      </c>
      <c r="P1318" s="16">
        <f t="shared" si="512"/>
        <v>1.878435293740921E-2</v>
      </c>
      <c r="Q1318" s="16">
        <f t="shared" si="523"/>
        <v>1206</v>
      </c>
      <c r="R1318" s="16">
        <f t="shared" si="524"/>
        <v>1345</v>
      </c>
      <c r="S1318" s="17">
        <f t="shared" si="513"/>
        <v>6.6196812014227371</v>
      </c>
      <c r="T1318" s="17">
        <f t="shared" si="514"/>
        <v>7.3826461160145787</v>
      </c>
      <c r="U1318" s="16">
        <f t="shared" si="515"/>
        <v>1.9681201422737438E-2</v>
      </c>
      <c r="V1318" s="16">
        <f t="shared" si="516"/>
        <v>1.7353883985421703E-2</v>
      </c>
      <c r="W1318" s="16">
        <f t="shared" si="501"/>
        <v>7.0088141952050357E-3</v>
      </c>
      <c r="X1318" s="16">
        <f t="shared" si="502"/>
        <v>3.8321561451239167E-4</v>
      </c>
      <c r="Y1318" s="17">
        <f t="shared" si="517"/>
        <v>6.6255985806926443</v>
      </c>
      <c r="Z1318" s="17">
        <f t="shared" si="518"/>
        <v>7.3920298097174273</v>
      </c>
      <c r="AA1318" s="16">
        <f t="shared" si="519"/>
        <v>2.5598580692644646E-2</v>
      </c>
      <c r="AB1318" s="16">
        <f t="shared" si="520"/>
        <v>7.9701902825730642E-3</v>
      </c>
      <c r="AC1318" s="16">
        <f t="shared" si="503"/>
        <v>139.50452422724487</v>
      </c>
      <c r="AD1318" s="17">
        <f t="shared" si="504"/>
        <v>6.6286995752660589</v>
      </c>
      <c r="AE1318" s="17">
        <f t="shared" si="505"/>
        <v>7.3944176556286099</v>
      </c>
      <c r="AF1318" s="16">
        <f t="shared" si="521"/>
        <v>2.8699575266059263E-2</v>
      </c>
      <c r="AG1318" s="16">
        <f t="shared" si="522"/>
        <v>5.5823443713904908E-3</v>
      </c>
    </row>
    <row r="1319" spans="1:33" x14ac:dyDescent="0.25">
      <c r="A1319" s="11" t="s">
        <v>14</v>
      </c>
      <c r="B1319" s="12">
        <v>1215597</v>
      </c>
      <c r="C1319" s="11">
        <v>8.3000000000000007</v>
      </c>
      <c r="D1319" s="27">
        <v>8.1999999999999993</v>
      </c>
      <c r="E1319" s="27">
        <v>8.5</v>
      </c>
      <c r="F1319" s="11">
        <v>2009</v>
      </c>
      <c r="G1319" s="11" t="s">
        <v>7</v>
      </c>
      <c r="H1319" s="14" t="str">
        <f>VLOOKUP(A1319,'Data Key'!$A$1:$B$500,2,FALSE)</f>
        <v>New Jersey</v>
      </c>
      <c r="I1319" s="14" t="str">
        <f t="shared" si="506"/>
        <v>NJ-New Jersey</v>
      </c>
      <c r="J1319" s="15">
        <f t="shared" si="507"/>
        <v>10089</v>
      </c>
      <c r="K1319" s="15">
        <f t="shared" si="508"/>
        <v>1205508</v>
      </c>
      <c r="L1319" s="16">
        <f t="shared" si="500"/>
        <v>1.6127712430378377E-4</v>
      </c>
      <c r="M1319" s="17">
        <f t="shared" si="509"/>
        <v>8.1383484917515378</v>
      </c>
      <c r="N1319" s="17">
        <f t="shared" si="510"/>
        <v>8.4609027403591046</v>
      </c>
      <c r="O1319" s="16">
        <f t="shared" si="511"/>
        <v>6.165150824846144E-2</v>
      </c>
      <c r="P1319" s="16">
        <f t="shared" si="512"/>
        <v>3.9097259640895388E-2</v>
      </c>
      <c r="Q1319" s="16">
        <f t="shared" si="523"/>
        <v>9894</v>
      </c>
      <c r="R1319" s="16">
        <f t="shared" si="524"/>
        <v>10286</v>
      </c>
      <c r="S1319" s="17">
        <f t="shared" si="513"/>
        <v>8.1392106100952866</v>
      </c>
      <c r="T1319" s="17">
        <f t="shared" si="514"/>
        <v>8.4616859041277657</v>
      </c>
      <c r="U1319" s="16">
        <f t="shared" si="515"/>
        <v>6.0789389904712721E-2</v>
      </c>
      <c r="V1319" s="16">
        <f t="shared" si="516"/>
        <v>3.8314095872234333E-2</v>
      </c>
      <c r="W1319" s="16">
        <f t="shared" si="501"/>
        <v>8.3011794540224365E-3</v>
      </c>
      <c r="X1319" s="16">
        <f t="shared" si="502"/>
        <v>1.6129932374961626E-4</v>
      </c>
      <c r="Y1319" s="17">
        <f t="shared" si="517"/>
        <v>8.1398801302728199</v>
      </c>
      <c r="Z1319" s="17">
        <f t="shared" si="518"/>
        <v>8.462478777772052</v>
      </c>
      <c r="AA1319" s="16">
        <f t="shared" si="519"/>
        <v>6.011986972717942E-2</v>
      </c>
      <c r="AB1319" s="16">
        <f t="shared" si="520"/>
        <v>3.7521222227947959E-2</v>
      </c>
      <c r="AC1319" s="16">
        <f t="shared" si="503"/>
        <v>392.10516006793438</v>
      </c>
      <c r="AD1319" s="17">
        <f t="shared" si="504"/>
        <v>8.1403103814086908</v>
      </c>
      <c r="AE1319" s="17">
        <f t="shared" si="505"/>
        <v>8.4628711650927304</v>
      </c>
      <c r="AF1319" s="16">
        <f t="shared" si="521"/>
        <v>5.9689618591308502E-2</v>
      </c>
      <c r="AG1319" s="16">
        <f t="shared" si="522"/>
        <v>3.7128834907269592E-2</v>
      </c>
    </row>
    <row r="1320" spans="1:33" x14ac:dyDescent="0.25">
      <c r="A1320" s="11" t="s">
        <v>60</v>
      </c>
      <c r="B1320" s="12">
        <v>300747</v>
      </c>
      <c r="C1320" s="11">
        <v>3.6</v>
      </c>
      <c r="D1320" s="27">
        <v>3.4</v>
      </c>
      <c r="E1320" s="27">
        <v>3.8</v>
      </c>
      <c r="F1320" s="11">
        <v>2009</v>
      </c>
      <c r="G1320" s="11" t="s">
        <v>7</v>
      </c>
      <c r="H1320" s="14" t="str">
        <f>VLOOKUP(A1320,'Data Key'!$A$1:$B$500,2,FALSE)</f>
        <v>New Mexico</v>
      </c>
      <c r="I1320" s="14" t="str">
        <f t="shared" si="506"/>
        <v>NM-New Mexico</v>
      </c>
      <c r="J1320" s="15">
        <f t="shared" si="507"/>
        <v>1083</v>
      </c>
      <c r="K1320" s="15">
        <f t="shared" si="508"/>
        <v>299664</v>
      </c>
      <c r="L1320" s="16">
        <f t="shared" si="500"/>
        <v>2.1408076582149266E-4</v>
      </c>
      <c r="M1320" s="17">
        <f t="shared" si="509"/>
        <v>3.3869526609458567</v>
      </c>
      <c r="N1320" s="17">
        <f t="shared" si="510"/>
        <v>3.8151141925888421</v>
      </c>
      <c r="O1320" s="16">
        <f t="shared" si="511"/>
        <v>1.3047339054143237E-2</v>
      </c>
      <c r="P1320" s="16">
        <f t="shared" si="512"/>
        <v>1.5114192588842279E-2</v>
      </c>
      <c r="Q1320" s="16">
        <f t="shared" si="523"/>
        <v>1019</v>
      </c>
      <c r="R1320" s="16">
        <f t="shared" si="524"/>
        <v>1148</v>
      </c>
      <c r="S1320" s="17">
        <f t="shared" si="513"/>
        <v>3.3882299740313289</v>
      </c>
      <c r="T1320" s="17">
        <f t="shared" si="514"/>
        <v>3.8171619334523701</v>
      </c>
      <c r="U1320" s="16">
        <f t="shared" si="515"/>
        <v>1.177002596867105E-2</v>
      </c>
      <c r="V1320" s="16">
        <f t="shared" si="516"/>
        <v>1.716193345237027E-2</v>
      </c>
      <c r="W1320" s="16">
        <f t="shared" si="501"/>
        <v>3.6073738784830507E-3</v>
      </c>
      <c r="X1320" s="16">
        <f t="shared" si="502"/>
        <v>2.1436089043722626E-4</v>
      </c>
      <c r="Y1320" s="17">
        <f t="shared" si="517"/>
        <v>3.3930129880458244</v>
      </c>
      <c r="Z1320" s="17">
        <f t="shared" si="518"/>
        <v>3.821734768920277</v>
      </c>
      <c r="AA1320" s="16">
        <f t="shared" si="519"/>
        <v>6.9870119541755038E-3</v>
      </c>
      <c r="AB1320" s="16">
        <f t="shared" si="520"/>
        <v>2.1734768920277148E-2</v>
      </c>
      <c r="AC1320" s="16">
        <f t="shared" si="503"/>
        <v>128.79597549430054</v>
      </c>
      <c r="AD1320" s="17">
        <f t="shared" si="504"/>
        <v>3.3949123357747846</v>
      </c>
      <c r="AE1320" s="17">
        <f t="shared" si="505"/>
        <v>3.8231604326697535</v>
      </c>
      <c r="AF1320" s="16">
        <f t="shared" si="521"/>
        <v>5.0876642252153381E-3</v>
      </c>
      <c r="AG1320" s="16">
        <f t="shared" si="522"/>
        <v>2.316043266975365E-2</v>
      </c>
    </row>
    <row r="1321" spans="1:33" x14ac:dyDescent="0.25">
      <c r="A1321" s="11" t="s">
        <v>36</v>
      </c>
      <c r="B1321" s="12">
        <v>2408209</v>
      </c>
      <c r="C1321" s="11">
        <v>7.4</v>
      </c>
      <c r="D1321" s="27">
        <v>7.3</v>
      </c>
      <c r="E1321" s="27">
        <v>7.5</v>
      </c>
      <c r="F1321" s="11">
        <v>2009</v>
      </c>
      <c r="G1321" s="11" t="s">
        <v>7</v>
      </c>
      <c r="H1321" s="14" t="str">
        <f>VLOOKUP(A1321,'Data Key'!$A$1:$B$500,2,FALSE)</f>
        <v>New York</v>
      </c>
      <c r="I1321" s="14" t="str">
        <f t="shared" si="506"/>
        <v>NY-New York</v>
      </c>
      <c r="J1321" s="15">
        <f t="shared" si="507"/>
        <v>17821</v>
      </c>
      <c r="K1321" s="15">
        <f t="shared" si="508"/>
        <v>2390388</v>
      </c>
      <c r="L1321" s="16">
        <f t="shared" si="500"/>
        <v>1.0824480525309076E-4</v>
      </c>
      <c r="M1321" s="17">
        <f t="shared" si="509"/>
        <v>7.2918604181722841</v>
      </c>
      <c r="N1321" s="17">
        <f t="shared" si="510"/>
        <v>7.5083500286784659</v>
      </c>
      <c r="O1321" s="16">
        <f t="shared" si="511"/>
        <v>8.1395818277156806E-3</v>
      </c>
      <c r="P1321" s="16">
        <f t="shared" si="512"/>
        <v>8.3500286784659039E-3</v>
      </c>
      <c r="Q1321" s="16">
        <f t="shared" si="523"/>
        <v>17561</v>
      </c>
      <c r="R1321" s="16">
        <f t="shared" si="524"/>
        <v>18082</v>
      </c>
      <c r="S1321" s="17">
        <f t="shared" si="513"/>
        <v>7.2921411721324851</v>
      </c>
      <c r="T1321" s="17">
        <f t="shared" si="514"/>
        <v>7.5084845210693922</v>
      </c>
      <c r="U1321" s="16">
        <f t="shared" si="515"/>
        <v>7.8588278675146839E-3</v>
      </c>
      <c r="V1321" s="16">
        <f t="shared" si="516"/>
        <v>8.4845210693922368E-3</v>
      </c>
      <c r="W1321" s="16">
        <f t="shared" si="501"/>
        <v>7.4008909937602419E-3</v>
      </c>
      <c r="X1321" s="16">
        <f t="shared" si="502"/>
        <v>1.0825327466694986E-4</v>
      </c>
      <c r="Y1321" s="17">
        <f t="shared" si="517"/>
        <v>7.2926377190932925</v>
      </c>
      <c r="Z1321" s="17">
        <f t="shared" si="518"/>
        <v>7.5091442684271916</v>
      </c>
      <c r="AA1321" s="16">
        <f t="shared" si="519"/>
        <v>7.3622809067073192E-3</v>
      </c>
      <c r="AB1321" s="16">
        <f t="shared" si="520"/>
        <v>9.1442684271916264E-3</v>
      </c>
      <c r="AC1321" s="16">
        <f t="shared" si="503"/>
        <v>521.35912160595467</v>
      </c>
      <c r="AD1321" s="17">
        <f t="shared" si="504"/>
        <v>7.292852552836818</v>
      </c>
      <c r="AE1321" s="17">
        <f t="shared" si="505"/>
        <v>7.5093446803724113</v>
      </c>
      <c r="AF1321" s="16">
        <f t="shared" si="521"/>
        <v>7.1474471631818304E-3</v>
      </c>
      <c r="AG1321" s="16">
        <f t="shared" si="522"/>
        <v>9.3446803724113181E-3</v>
      </c>
    </row>
    <row r="1322" spans="1:33" x14ac:dyDescent="0.25">
      <c r="A1322" s="11" t="s">
        <v>21</v>
      </c>
      <c r="B1322" s="12">
        <v>1351217</v>
      </c>
      <c r="C1322" s="11">
        <v>6.7</v>
      </c>
      <c r="D1322" s="27">
        <v>6.5</v>
      </c>
      <c r="E1322" s="27">
        <v>6.8</v>
      </c>
      <c r="F1322" s="11">
        <v>2009</v>
      </c>
      <c r="G1322" s="11" t="s">
        <v>7</v>
      </c>
      <c r="H1322" s="14" t="str">
        <f>VLOOKUP(A1322,'Data Key'!$A$1:$B$500,2,FALSE)</f>
        <v>North Carolina</v>
      </c>
      <c r="I1322" s="14" t="str">
        <f t="shared" si="506"/>
        <v>NC-North Carolina</v>
      </c>
      <c r="J1322" s="15">
        <f t="shared" si="507"/>
        <v>9053</v>
      </c>
      <c r="K1322" s="15">
        <f t="shared" si="508"/>
        <v>1342164</v>
      </c>
      <c r="L1322" s="16">
        <f t="shared" si="500"/>
        <v>1.3754965114847324E-4</v>
      </c>
      <c r="M1322" s="17">
        <f t="shared" si="509"/>
        <v>6.5623364515278544</v>
      </c>
      <c r="N1322" s="17">
        <f t="shared" si="510"/>
        <v>6.8374357538248018</v>
      </c>
      <c r="O1322" s="16">
        <f t="shared" si="511"/>
        <v>6.2336451527854386E-2</v>
      </c>
      <c r="P1322" s="16">
        <f t="shared" si="512"/>
        <v>3.7435753824802021E-2</v>
      </c>
      <c r="Q1322" s="16">
        <f t="shared" si="523"/>
        <v>8868</v>
      </c>
      <c r="R1322" s="16">
        <f t="shared" si="524"/>
        <v>9239</v>
      </c>
      <c r="S1322" s="17">
        <f t="shared" si="513"/>
        <v>6.562972490725028</v>
      </c>
      <c r="T1322" s="17">
        <f t="shared" si="514"/>
        <v>6.8375397882057438</v>
      </c>
      <c r="U1322" s="16">
        <f t="shared" si="515"/>
        <v>6.2972490725027974E-2</v>
      </c>
      <c r="V1322" s="16">
        <f t="shared" si="516"/>
        <v>3.7539788205743996E-2</v>
      </c>
      <c r="W1322" s="16">
        <f t="shared" si="501"/>
        <v>6.7012885322538171E-3</v>
      </c>
      <c r="X1322" s="16">
        <f t="shared" si="502"/>
        <v>1.3757090227234034E-4</v>
      </c>
      <c r="Y1322" s="17">
        <f t="shared" si="517"/>
        <v>6.5637176299814772</v>
      </c>
      <c r="Z1322" s="17">
        <f t="shared" si="518"/>
        <v>6.8388594345261575</v>
      </c>
      <c r="AA1322" s="16">
        <f t="shared" si="519"/>
        <v>6.3717629981477231E-2</v>
      </c>
      <c r="AB1322" s="16">
        <f t="shared" si="520"/>
        <v>3.8859434526157699E-2</v>
      </c>
      <c r="AC1322" s="16">
        <f t="shared" si="503"/>
        <v>371.72850740554276</v>
      </c>
      <c r="AD1322" s="17">
        <f t="shared" si="504"/>
        <v>6.5641057357668657</v>
      </c>
      <c r="AE1322" s="17">
        <f t="shared" si="505"/>
        <v>6.8392114002148867</v>
      </c>
      <c r="AF1322" s="16">
        <f t="shared" si="521"/>
        <v>6.4105735766865735E-2</v>
      </c>
      <c r="AG1322" s="16">
        <f t="shared" si="522"/>
        <v>3.9211400214886893E-2</v>
      </c>
    </row>
    <row r="1323" spans="1:33" x14ac:dyDescent="0.25">
      <c r="A1323" s="11" t="s">
        <v>57</v>
      </c>
      <c r="B1323" s="12">
        <v>86316</v>
      </c>
      <c r="C1323" s="11">
        <v>5.9</v>
      </c>
      <c r="D1323" s="27">
        <v>5.4</v>
      </c>
      <c r="E1323" s="27">
        <v>6.4</v>
      </c>
      <c r="F1323" s="11">
        <v>2009</v>
      </c>
      <c r="G1323" s="11" t="s">
        <v>7</v>
      </c>
      <c r="H1323" s="14" t="str">
        <f>VLOOKUP(A1323,'Data Key'!$A$1:$B$500,2,FALSE)</f>
        <v>North Dakota</v>
      </c>
      <c r="I1323" s="14" t="str">
        <f t="shared" si="506"/>
        <v>ND-North Dakota</v>
      </c>
      <c r="J1323" s="15">
        <f t="shared" si="507"/>
        <v>509</v>
      </c>
      <c r="K1323" s="15">
        <f t="shared" si="508"/>
        <v>85807</v>
      </c>
      <c r="L1323" s="16">
        <f t="shared" si="500"/>
        <v>5.1077705744897171E-4</v>
      </c>
      <c r="M1323" s="17">
        <f t="shared" si="509"/>
        <v>5.386159779290451</v>
      </c>
      <c r="N1323" s="17">
        <f t="shared" si="510"/>
        <v>6.4077138941883938</v>
      </c>
      <c r="O1323" s="16">
        <f t="shared" si="511"/>
        <v>1.3840220709549378E-2</v>
      </c>
      <c r="P1323" s="16">
        <f t="shared" si="512"/>
        <v>7.7138941883934109E-3</v>
      </c>
      <c r="Q1323" s="16">
        <f t="shared" si="523"/>
        <v>466</v>
      </c>
      <c r="R1323" s="16">
        <f t="shared" si="524"/>
        <v>554</v>
      </c>
      <c r="S1323" s="17">
        <f t="shared" si="513"/>
        <v>5.3987673200797071</v>
      </c>
      <c r="T1323" s="17">
        <f t="shared" si="514"/>
        <v>6.4182770285926134</v>
      </c>
      <c r="U1323" s="16">
        <f t="shared" si="515"/>
        <v>1.2326799202933003E-3</v>
      </c>
      <c r="V1323" s="16">
        <f t="shared" si="516"/>
        <v>1.8277028592613043E-2</v>
      </c>
      <c r="W1323" s="16">
        <f t="shared" si="501"/>
        <v>5.9189257159848281E-3</v>
      </c>
      <c r="X1323" s="16">
        <f t="shared" si="502"/>
        <v>5.12183619286981E-4</v>
      </c>
      <c r="Y1323" s="17">
        <f t="shared" si="517"/>
        <v>5.4067420966978466</v>
      </c>
      <c r="Z1323" s="17">
        <f t="shared" si="518"/>
        <v>6.4311093352718096</v>
      </c>
      <c r="AA1323" s="16">
        <f t="shared" si="519"/>
        <v>6.7420966978462005E-3</v>
      </c>
      <c r="AB1323" s="16">
        <f t="shared" si="520"/>
        <v>3.1109335271809258E-2</v>
      </c>
      <c r="AC1323" s="16">
        <f t="shared" si="503"/>
        <v>88.217081292255131</v>
      </c>
      <c r="AD1323" s="17">
        <f t="shared" si="504"/>
        <v>5.4137285340955259</v>
      </c>
      <c r="AE1323" s="17">
        <f t="shared" si="505"/>
        <v>6.4357077198930277</v>
      </c>
      <c r="AF1323" s="16">
        <f t="shared" si="521"/>
        <v>1.3728534095525546E-2</v>
      </c>
      <c r="AG1323" s="16">
        <f t="shared" si="522"/>
        <v>3.5707719893027345E-2</v>
      </c>
    </row>
    <row r="1324" spans="1:33" x14ac:dyDescent="0.25">
      <c r="A1324" s="11" t="s">
        <v>52</v>
      </c>
      <c r="B1324" s="12">
        <v>1603854</v>
      </c>
      <c r="C1324" s="11">
        <v>7.8</v>
      </c>
      <c r="D1324" s="27">
        <v>7.6</v>
      </c>
      <c r="E1324" s="27">
        <v>7.9</v>
      </c>
      <c r="F1324" s="11">
        <v>2009</v>
      </c>
      <c r="G1324" s="11" t="s">
        <v>7</v>
      </c>
      <c r="H1324" s="14" t="str">
        <f>VLOOKUP(A1324,'Data Key'!$A$1:$B$500,2,FALSE)</f>
        <v>Ohio</v>
      </c>
      <c r="I1324" s="14" t="str">
        <f t="shared" si="506"/>
        <v>OH-Ohio</v>
      </c>
      <c r="J1324" s="15">
        <f t="shared" si="507"/>
        <v>12510</v>
      </c>
      <c r="K1324" s="15">
        <f t="shared" si="508"/>
        <v>1591344</v>
      </c>
      <c r="L1324" s="16">
        <f t="shared" si="500"/>
        <v>1.3614808401039887E-4</v>
      </c>
      <c r="M1324" s="17">
        <f t="shared" si="509"/>
        <v>7.6638137579028927</v>
      </c>
      <c r="N1324" s="17">
        <f t="shared" si="510"/>
        <v>7.9361099259236907</v>
      </c>
      <c r="O1324" s="16">
        <f t="shared" si="511"/>
        <v>6.3813757902893009E-2</v>
      </c>
      <c r="P1324" s="16">
        <f t="shared" si="512"/>
        <v>3.6109925923690334E-2</v>
      </c>
      <c r="Q1324" s="16">
        <f t="shared" si="523"/>
        <v>12292</v>
      </c>
      <c r="R1324" s="16">
        <f t="shared" si="524"/>
        <v>12729</v>
      </c>
      <c r="S1324" s="17">
        <f t="shared" si="513"/>
        <v>7.6640392454674799</v>
      </c>
      <c r="T1324" s="17">
        <f t="shared" si="514"/>
        <v>7.9365079365079367</v>
      </c>
      <c r="U1324" s="16">
        <f t="shared" si="515"/>
        <v>6.4039245467480299E-2</v>
      </c>
      <c r="V1324" s="16">
        <f t="shared" si="516"/>
        <v>3.6507936507936378E-2</v>
      </c>
      <c r="W1324" s="16">
        <f t="shared" si="501"/>
        <v>7.8011407283016315E-3</v>
      </c>
      <c r="X1324" s="16">
        <f t="shared" si="502"/>
        <v>1.361632317921825E-4</v>
      </c>
      <c r="Y1324" s="17">
        <f t="shared" si="517"/>
        <v>7.664977496509449</v>
      </c>
      <c r="Z1324" s="17">
        <f t="shared" si="518"/>
        <v>7.9373039600938133</v>
      </c>
      <c r="AA1324" s="16">
        <f t="shared" si="519"/>
        <v>6.4977496509449395E-2</v>
      </c>
      <c r="AB1324" s="16">
        <f t="shared" si="520"/>
        <v>3.7303960093812982E-2</v>
      </c>
      <c r="AC1324" s="16">
        <f t="shared" si="503"/>
        <v>436.73153422448655</v>
      </c>
      <c r="AD1324" s="17">
        <f t="shared" si="504"/>
        <v>7.6653021511655925</v>
      </c>
      <c r="AE1324" s="17">
        <f t="shared" si="505"/>
        <v>7.9376028020931404</v>
      </c>
      <c r="AF1324" s="16">
        <f t="shared" si="521"/>
        <v>6.5302151165592903E-2</v>
      </c>
      <c r="AG1324" s="16">
        <f t="shared" si="522"/>
        <v>3.7602802093140042E-2</v>
      </c>
    </row>
    <row r="1325" spans="1:33" x14ac:dyDescent="0.25">
      <c r="A1325" s="11" t="s">
        <v>37</v>
      </c>
      <c r="B1325" s="12">
        <v>562297</v>
      </c>
      <c r="C1325" s="11">
        <v>4.2</v>
      </c>
      <c r="D1325" s="27">
        <v>4.0999999999999996</v>
      </c>
      <c r="E1325" s="27">
        <v>4.4000000000000004</v>
      </c>
      <c r="F1325" s="11">
        <v>2009</v>
      </c>
      <c r="G1325" s="11" t="s">
        <v>7</v>
      </c>
      <c r="H1325" s="14" t="str">
        <f>VLOOKUP(A1325,'Data Key'!$A$1:$B$500,2,FALSE)</f>
        <v>Oklahoma</v>
      </c>
      <c r="I1325" s="14" t="str">
        <f t="shared" si="506"/>
        <v>OK-Oklahoma</v>
      </c>
      <c r="J1325" s="15">
        <f t="shared" si="507"/>
        <v>2362</v>
      </c>
      <c r="K1325" s="15">
        <f t="shared" si="508"/>
        <v>559935</v>
      </c>
      <c r="L1325" s="16">
        <f t="shared" si="500"/>
        <v>1.6904728317656355E-4</v>
      </c>
      <c r="M1325" s="17">
        <f t="shared" si="509"/>
        <v>4.0315797875707471</v>
      </c>
      <c r="N1325" s="17">
        <f t="shared" si="510"/>
        <v>4.3696743539238732</v>
      </c>
      <c r="O1325" s="16">
        <f t="shared" si="511"/>
        <v>6.8420212429252558E-2</v>
      </c>
      <c r="P1325" s="16">
        <f t="shared" si="512"/>
        <v>3.03256460761272E-2</v>
      </c>
      <c r="Q1325" s="16">
        <f t="shared" si="523"/>
        <v>2267</v>
      </c>
      <c r="R1325" s="16">
        <f t="shared" si="524"/>
        <v>2457</v>
      </c>
      <c r="S1325" s="17">
        <f t="shared" si="513"/>
        <v>4.0316772097308009</v>
      </c>
      <c r="T1325" s="17">
        <f t="shared" si="514"/>
        <v>4.3695769317638185</v>
      </c>
      <c r="U1325" s="16">
        <f t="shared" si="515"/>
        <v>6.8322790269198741E-2</v>
      </c>
      <c r="V1325" s="16">
        <f t="shared" si="516"/>
        <v>3.0423068236181905E-2</v>
      </c>
      <c r="W1325" s="16">
        <f t="shared" si="501"/>
        <v>4.2040142128854808E-3</v>
      </c>
      <c r="X1325" s="16">
        <f t="shared" si="502"/>
        <v>1.6914847525489738E-4</v>
      </c>
      <c r="Y1325" s="17">
        <f t="shared" si="517"/>
        <v>4.0348657376305841</v>
      </c>
      <c r="Z1325" s="17">
        <f t="shared" si="518"/>
        <v>4.3731626881403782</v>
      </c>
      <c r="AA1325" s="16">
        <f t="shared" si="519"/>
        <v>6.5134262369415552E-2</v>
      </c>
      <c r="AB1325" s="16">
        <f t="shared" si="520"/>
        <v>2.6837311859622126E-2</v>
      </c>
      <c r="AC1325" s="16">
        <f t="shared" si="503"/>
        <v>190.12833395932915</v>
      </c>
      <c r="AD1325" s="17">
        <f t="shared" si="504"/>
        <v>4.0358405947661655</v>
      </c>
      <c r="AE1325" s="17">
        <f t="shared" si="505"/>
        <v>4.373966238444849</v>
      </c>
      <c r="AF1325" s="16">
        <f t="shared" si="521"/>
        <v>6.4159405233834121E-2</v>
      </c>
      <c r="AG1325" s="16">
        <f t="shared" si="522"/>
        <v>2.6033761555151358E-2</v>
      </c>
    </row>
    <row r="1326" spans="1:33" x14ac:dyDescent="0.25">
      <c r="A1326" s="11" t="s">
        <v>30</v>
      </c>
      <c r="B1326" s="12">
        <v>521133</v>
      </c>
      <c r="C1326" s="11">
        <v>12.4</v>
      </c>
      <c r="D1326" s="27">
        <v>12.1</v>
      </c>
      <c r="E1326" s="27">
        <v>12.7</v>
      </c>
      <c r="F1326" s="11">
        <v>2009</v>
      </c>
      <c r="G1326" s="11" t="s">
        <v>7</v>
      </c>
      <c r="H1326" s="14" t="str">
        <f>VLOOKUP(A1326,'Data Key'!$A$1:$B$500,2,FALSE)</f>
        <v>Oregon</v>
      </c>
      <c r="I1326" s="14" t="str">
        <f t="shared" si="506"/>
        <v>OR-Oregon</v>
      </c>
      <c r="J1326" s="15">
        <f t="shared" si="507"/>
        <v>6462</v>
      </c>
      <c r="K1326" s="15">
        <f t="shared" si="508"/>
        <v>514671</v>
      </c>
      <c r="L1326" s="16">
        <f t="shared" si="500"/>
        <v>3.0045093103259213E-4</v>
      </c>
      <c r="M1326" s="17">
        <f t="shared" si="509"/>
        <v>12.099454659286961</v>
      </c>
      <c r="N1326" s="17">
        <f t="shared" si="510"/>
        <v>12.700356521352145</v>
      </c>
      <c r="O1326" s="16">
        <f t="shared" si="511"/>
        <v>5.4534071303891096E-4</v>
      </c>
      <c r="P1326" s="16">
        <f t="shared" si="512"/>
        <v>3.5652135214547798E-4</v>
      </c>
      <c r="Q1326" s="16">
        <f t="shared" si="523"/>
        <v>6306</v>
      </c>
      <c r="R1326" s="16">
        <f t="shared" si="524"/>
        <v>6619</v>
      </c>
      <c r="S1326" s="17">
        <f t="shared" si="513"/>
        <v>12.100557823050929</v>
      </c>
      <c r="T1326" s="17">
        <f t="shared" si="514"/>
        <v>12.701172253532208</v>
      </c>
      <c r="U1326" s="16">
        <f t="shared" si="515"/>
        <v>5.5782305092932916E-4</v>
      </c>
      <c r="V1326" s="16">
        <f t="shared" si="516"/>
        <v>1.1722535322089556E-3</v>
      </c>
      <c r="W1326" s="16">
        <f t="shared" si="501"/>
        <v>1.2403499839535169E-2</v>
      </c>
      <c r="X1326" s="16">
        <f t="shared" si="502"/>
        <v>3.0051431270670996E-4</v>
      </c>
      <c r="Y1326" s="17">
        <f t="shared" si="517"/>
        <v>12.10298552682846</v>
      </c>
      <c r="Z1326" s="17">
        <f t="shared" si="518"/>
        <v>12.704014152241879</v>
      </c>
      <c r="AA1326" s="16">
        <f t="shared" si="519"/>
        <v>2.9855268284606495E-3</v>
      </c>
      <c r="AB1326" s="16">
        <f t="shared" si="520"/>
        <v>4.0141522418792874E-3</v>
      </c>
      <c r="AC1326" s="16">
        <f t="shared" si="503"/>
        <v>313.16138881601887</v>
      </c>
      <c r="AD1326" s="17">
        <f t="shared" si="504"/>
        <v>12.103999435819532</v>
      </c>
      <c r="AE1326" s="17">
        <f t="shared" si="505"/>
        <v>12.704919125050068</v>
      </c>
      <c r="AF1326" s="16">
        <f t="shared" si="521"/>
        <v>3.9994358195318824E-3</v>
      </c>
      <c r="AG1326" s="16">
        <f t="shared" si="522"/>
        <v>4.9191250500690842E-3</v>
      </c>
    </row>
    <row r="1327" spans="1:33" x14ac:dyDescent="0.25">
      <c r="A1327" s="11" t="s">
        <v>22</v>
      </c>
      <c r="B1327" s="12">
        <v>1639316</v>
      </c>
      <c r="C1327" s="11">
        <v>9.1</v>
      </c>
      <c r="D1327" s="27">
        <v>9</v>
      </c>
      <c r="E1327" s="27">
        <v>9.3000000000000007</v>
      </c>
      <c r="F1327" s="11">
        <v>2009</v>
      </c>
      <c r="G1327" s="11" t="s">
        <v>7</v>
      </c>
      <c r="H1327" s="14" t="str">
        <f>VLOOKUP(A1327,'Data Key'!$A$1:$B$500,2,FALSE)</f>
        <v>Pennsylvania</v>
      </c>
      <c r="I1327" s="14" t="str">
        <f t="shared" si="506"/>
        <v>PA-Pennsylvania</v>
      </c>
      <c r="J1327" s="15">
        <f t="shared" si="507"/>
        <v>14918</v>
      </c>
      <c r="K1327" s="15">
        <f t="shared" si="508"/>
        <v>1624398</v>
      </c>
      <c r="L1327" s="16">
        <f t="shared" si="500"/>
        <v>1.4536357623606724E-4</v>
      </c>
      <c r="M1327" s="17">
        <f t="shared" si="509"/>
        <v>8.9547733101238549</v>
      </c>
      <c r="N1327" s="17">
        <f t="shared" si="510"/>
        <v>9.245500462595988</v>
      </c>
      <c r="O1327" s="16">
        <f t="shared" si="511"/>
        <v>4.5226689876145088E-2</v>
      </c>
      <c r="P1327" s="16">
        <f t="shared" si="512"/>
        <v>5.4499537404012699E-2</v>
      </c>
      <c r="Q1327" s="16">
        <f t="shared" si="523"/>
        <v>14680</v>
      </c>
      <c r="R1327" s="16">
        <f t="shared" si="524"/>
        <v>15157</v>
      </c>
      <c r="S1327" s="17">
        <f t="shared" si="513"/>
        <v>8.9549543834135701</v>
      </c>
      <c r="T1327" s="17">
        <f t="shared" si="514"/>
        <v>9.2459293998228524</v>
      </c>
      <c r="U1327" s="16">
        <f t="shared" si="515"/>
        <v>4.5045616586429915E-2</v>
      </c>
      <c r="V1327" s="16">
        <f t="shared" si="516"/>
        <v>5.4070600177148265E-2</v>
      </c>
      <c r="W1327" s="16">
        <f t="shared" si="501"/>
        <v>9.1012872241778044E-3</v>
      </c>
      <c r="X1327" s="16">
        <f t="shared" si="502"/>
        <v>1.4537706009661657E-4</v>
      </c>
      <c r="Y1327" s="17">
        <f t="shared" si="517"/>
        <v>8.9559101640811871</v>
      </c>
      <c r="Z1327" s="17">
        <f t="shared" si="518"/>
        <v>9.2466642842744218</v>
      </c>
      <c r="AA1327" s="16">
        <f t="shared" si="519"/>
        <v>4.4089835918812881E-2</v>
      </c>
      <c r="AB1327" s="16">
        <f t="shared" si="520"/>
        <v>5.3335715725578936E-2</v>
      </c>
      <c r="AC1327" s="16">
        <f t="shared" si="503"/>
        <v>476.60124061695149</v>
      </c>
      <c r="AD1327" s="17">
        <f t="shared" si="504"/>
        <v>8.9562266848648306</v>
      </c>
      <c r="AE1327" s="17">
        <f t="shared" si="505"/>
        <v>9.2469577725779057</v>
      </c>
      <c r="AF1327" s="16">
        <f t="shared" si="521"/>
        <v>4.3773315135169355E-2</v>
      </c>
      <c r="AG1327" s="16">
        <f t="shared" si="522"/>
        <v>5.3042227422094967E-2</v>
      </c>
    </row>
    <row r="1328" spans="1:33" x14ac:dyDescent="0.25">
      <c r="A1328" s="11" t="s">
        <v>38</v>
      </c>
      <c r="B1328" s="12">
        <v>132755</v>
      </c>
      <c r="C1328" s="11">
        <v>10</v>
      </c>
      <c r="D1328" s="27">
        <v>9.5</v>
      </c>
      <c r="E1328" s="27">
        <v>10.6</v>
      </c>
      <c r="F1328" s="11">
        <v>2009</v>
      </c>
      <c r="G1328" s="11" t="s">
        <v>7</v>
      </c>
      <c r="H1328" s="14" t="str">
        <f>VLOOKUP(A1328,'Data Key'!$A$1:$B$500,2,FALSE)</f>
        <v>Rhode Island</v>
      </c>
      <c r="I1328" s="14" t="str">
        <f t="shared" si="506"/>
        <v>RI-Rhode Island</v>
      </c>
      <c r="J1328" s="15">
        <f t="shared" si="507"/>
        <v>1328</v>
      </c>
      <c r="K1328" s="15">
        <f t="shared" si="508"/>
        <v>131427</v>
      </c>
      <c r="L1328" s="16">
        <f t="shared" si="500"/>
        <v>5.3531953899016199E-4</v>
      </c>
      <c r="M1328" s="17">
        <f t="shared" si="509"/>
        <v>9.4680701638458888</v>
      </c>
      <c r="N1328" s="17">
        <f t="shared" si="510"/>
        <v>10.538709241826213</v>
      </c>
      <c r="O1328" s="16">
        <f t="shared" si="511"/>
        <v>3.1929836154111157E-2</v>
      </c>
      <c r="P1328" s="16">
        <f t="shared" si="512"/>
        <v>6.1290758173786486E-2</v>
      </c>
      <c r="Q1328" s="16">
        <f t="shared" si="523"/>
        <v>1257</v>
      </c>
      <c r="R1328" s="16">
        <f t="shared" si="524"/>
        <v>1399</v>
      </c>
      <c r="S1328" s="17">
        <f t="shared" si="513"/>
        <v>9.4685699220368349</v>
      </c>
      <c r="T1328" s="17">
        <f t="shared" si="514"/>
        <v>10.538209483635267</v>
      </c>
      <c r="U1328" s="16">
        <f t="shared" si="515"/>
        <v>3.1430077963165104E-2</v>
      </c>
      <c r="V1328" s="16">
        <f t="shared" si="516"/>
        <v>6.179051636473254E-2</v>
      </c>
      <c r="W1328" s="16">
        <f t="shared" si="501"/>
        <v>1.00175680564587E-2</v>
      </c>
      <c r="X1328" s="16">
        <f t="shared" si="502"/>
        <v>5.358747768983899E-4</v>
      </c>
      <c r="Y1328" s="17">
        <f t="shared" si="517"/>
        <v>9.4816932795603108</v>
      </c>
      <c r="Z1328" s="17">
        <f t="shared" si="518"/>
        <v>10.55344283335709</v>
      </c>
      <c r="AA1328" s="16">
        <f t="shared" si="519"/>
        <v>1.8306720439689173E-2</v>
      </c>
      <c r="AB1328" s="16">
        <f t="shared" si="520"/>
        <v>4.6557166642909209E-2</v>
      </c>
      <c r="AC1328" s="16">
        <f t="shared" si="503"/>
        <v>142.1581139541683</v>
      </c>
      <c r="AD1328" s="17">
        <f t="shared" si="504"/>
        <v>9.4859344853795484</v>
      </c>
      <c r="AE1328" s="17">
        <f t="shared" si="505"/>
        <v>10.556734082544327</v>
      </c>
      <c r="AF1328" s="16">
        <f t="shared" si="521"/>
        <v>1.406551462045158E-2</v>
      </c>
      <c r="AG1328" s="16">
        <f t="shared" si="522"/>
        <v>4.3265917455672209E-2</v>
      </c>
    </row>
    <row r="1329" spans="1:33" x14ac:dyDescent="0.25">
      <c r="A1329" s="11" t="s">
        <v>15</v>
      </c>
      <c r="B1329" s="12">
        <v>645103</v>
      </c>
      <c r="C1329" s="11">
        <v>4.0999999999999996</v>
      </c>
      <c r="D1329" s="27">
        <v>4</v>
      </c>
      <c r="E1329" s="27">
        <v>4.3</v>
      </c>
      <c r="F1329" s="11">
        <v>2009</v>
      </c>
      <c r="G1329" s="11" t="s">
        <v>7</v>
      </c>
      <c r="H1329" s="14" t="str">
        <f>VLOOKUP(A1329,'Data Key'!$A$1:$B$500,2,FALSE)</f>
        <v>South Carolina</v>
      </c>
      <c r="I1329" s="14" t="str">
        <f t="shared" si="506"/>
        <v>SC-South Carolina</v>
      </c>
      <c r="J1329" s="15">
        <f t="shared" si="507"/>
        <v>2645</v>
      </c>
      <c r="K1329" s="15">
        <f t="shared" si="508"/>
        <v>642458</v>
      </c>
      <c r="L1329" s="16">
        <f t="shared" si="500"/>
        <v>1.5593360076281252E-4</v>
      </c>
      <c r="M1329" s="17">
        <f t="shared" si="509"/>
        <v>3.9441868451194733</v>
      </c>
      <c r="N1329" s="17">
        <f t="shared" si="510"/>
        <v>4.2560540466450982</v>
      </c>
      <c r="O1329" s="16">
        <f t="shared" si="511"/>
        <v>5.5813154880526739E-2</v>
      </c>
      <c r="P1329" s="16">
        <f t="shared" si="512"/>
        <v>4.394595335490159E-2</v>
      </c>
      <c r="Q1329" s="16">
        <f t="shared" si="523"/>
        <v>2545</v>
      </c>
      <c r="R1329" s="16">
        <f t="shared" si="524"/>
        <v>2746</v>
      </c>
      <c r="S1329" s="17">
        <f t="shared" si="513"/>
        <v>3.945106440366887</v>
      </c>
      <c r="T1329" s="17">
        <f t="shared" si="514"/>
        <v>4.2566845914528377</v>
      </c>
      <c r="U1329" s="16">
        <f t="shared" si="515"/>
        <v>5.4893559633113043E-2</v>
      </c>
      <c r="V1329" s="16">
        <f t="shared" si="516"/>
        <v>4.3315408547162093E-2</v>
      </c>
      <c r="W1329" s="16">
        <f t="shared" si="501"/>
        <v>4.1030734124981516E-3</v>
      </c>
      <c r="X1329" s="16">
        <f t="shared" si="502"/>
        <v>1.5601699566005238E-4</v>
      </c>
      <c r="Y1329" s="17">
        <f t="shared" si="517"/>
        <v>3.9470564168380995</v>
      </c>
      <c r="Z1329" s="17">
        <f t="shared" si="518"/>
        <v>4.2590904081582037</v>
      </c>
      <c r="AA1329" s="16">
        <f t="shared" si="519"/>
        <v>5.2943583161900509E-2</v>
      </c>
      <c r="AB1329" s="16">
        <f t="shared" si="520"/>
        <v>4.09095918417961E-2</v>
      </c>
      <c r="AC1329" s="16">
        <f t="shared" si="503"/>
        <v>201.2042035123325</v>
      </c>
      <c r="AD1329" s="17">
        <f t="shared" si="504"/>
        <v>3.9479020589750675</v>
      </c>
      <c r="AE1329" s="17">
        <f t="shared" si="505"/>
        <v>4.25979489684567</v>
      </c>
      <c r="AF1329" s="16">
        <f t="shared" si="521"/>
        <v>5.2097941024932481E-2</v>
      </c>
      <c r="AG1329" s="16">
        <f t="shared" si="522"/>
        <v>4.0205103154329791E-2</v>
      </c>
    </row>
    <row r="1330" spans="1:33" x14ac:dyDescent="0.25">
      <c r="A1330" s="11" t="s">
        <v>53</v>
      </c>
      <c r="B1330" s="12">
        <v>111786</v>
      </c>
      <c r="C1330" s="11">
        <v>4.9000000000000004</v>
      </c>
      <c r="D1330" s="27">
        <v>4.5</v>
      </c>
      <c r="E1330" s="27">
        <v>5.3</v>
      </c>
      <c r="F1330" s="11">
        <v>2009</v>
      </c>
      <c r="G1330" s="11" t="s">
        <v>7</v>
      </c>
      <c r="H1330" s="14" t="str">
        <f>VLOOKUP(A1330,'Data Key'!$A$1:$B$500,2,FALSE)</f>
        <v>South Dakota</v>
      </c>
      <c r="I1330" s="14" t="str">
        <f t="shared" si="506"/>
        <v>SD-South Dakota</v>
      </c>
      <c r="J1330" s="15">
        <f t="shared" si="507"/>
        <v>548</v>
      </c>
      <c r="K1330" s="15">
        <f t="shared" si="508"/>
        <v>111238</v>
      </c>
      <c r="L1330" s="16">
        <f t="shared" si="500"/>
        <v>4.09433931740528E-4</v>
      </c>
      <c r="M1330" s="17">
        <f t="shared" si="509"/>
        <v>4.4927899603389809</v>
      </c>
      <c r="N1330" s="17">
        <f t="shared" si="510"/>
        <v>5.3116578238200374</v>
      </c>
      <c r="O1330" s="16">
        <f t="shared" si="511"/>
        <v>7.2100396610190742E-3</v>
      </c>
      <c r="P1330" s="16">
        <f t="shared" si="512"/>
        <v>1.1657823820037549E-2</v>
      </c>
      <c r="Q1330" s="16">
        <f t="shared" si="523"/>
        <v>502</v>
      </c>
      <c r="R1330" s="16">
        <f t="shared" si="524"/>
        <v>594</v>
      </c>
      <c r="S1330" s="17">
        <f t="shared" si="513"/>
        <v>4.4907233463940024</v>
      </c>
      <c r="T1330" s="17">
        <f t="shared" si="514"/>
        <v>5.313724437765015</v>
      </c>
      <c r="U1330" s="16">
        <f t="shared" si="515"/>
        <v>9.276653605997609E-3</v>
      </c>
      <c r="V1330" s="16">
        <f t="shared" si="516"/>
        <v>1.3724437765015196E-2</v>
      </c>
      <c r="W1330" s="16">
        <f t="shared" si="501"/>
        <v>4.9192370454601442E-3</v>
      </c>
      <c r="X1330" s="16">
        <f t="shared" si="502"/>
        <v>4.1048592700372415E-4</v>
      </c>
      <c r="Y1330" s="17">
        <f t="shared" si="517"/>
        <v>4.50875111845642</v>
      </c>
      <c r="Z1330" s="17">
        <f t="shared" si="518"/>
        <v>5.3297229724638679</v>
      </c>
      <c r="AA1330" s="16">
        <f t="shared" si="519"/>
        <v>8.7511184564199596E-3</v>
      </c>
      <c r="AB1330" s="16">
        <f t="shared" si="520"/>
        <v>2.9722972463868125E-2</v>
      </c>
      <c r="AC1330" s="16">
        <f t="shared" si="503"/>
        <v>91.57700502012834</v>
      </c>
      <c r="AD1330" s="17">
        <f t="shared" si="504"/>
        <v>4.5141152390503301</v>
      </c>
      <c r="AE1330" s="17">
        <f t="shared" si="505"/>
        <v>5.3333042085047859</v>
      </c>
      <c r="AF1330" s="16">
        <f t="shared" si="521"/>
        <v>1.4115239050330075E-2</v>
      </c>
      <c r="AG1330" s="16">
        <f t="shared" si="522"/>
        <v>3.3304208504786104E-2</v>
      </c>
    </row>
    <row r="1331" spans="1:33" x14ac:dyDescent="0.25">
      <c r="A1331" s="11" t="s">
        <v>27</v>
      </c>
      <c r="B1331" s="12">
        <v>879298</v>
      </c>
      <c r="C1331" s="11">
        <v>5.0999999999999996</v>
      </c>
      <c r="D1331" s="27">
        <v>4.9000000000000004</v>
      </c>
      <c r="E1331" s="27">
        <v>5.2</v>
      </c>
      <c r="F1331" s="11">
        <v>2009</v>
      </c>
      <c r="G1331" s="11" t="s">
        <v>7</v>
      </c>
      <c r="H1331" s="14" t="str">
        <f>VLOOKUP(A1331,'Data Key'!$A$1:$B$500,2,FALSE)</f>
        <v>Tennessee</v>
      </c>
      <c r="I1331" s="14" t="str">
        <f t="shared" si="506"/>
        <v>TN-Tennessee</v>
      </c>
      <c r="J1331" s="15">
        <f t="shared" si="507"/>
        <v>4484</v>
      </c>
      <c r="K1331" s="15">
        <f t="shared" si="508"/>
        <v>874814</v>
      </c>
      <c r="L1331" s="16">
        <f t="shared" si="500"/>
        <v>1.4887940596710535E-4</v>
      </c>
      <c r="M1331" s="17">
        <f t="shared" si="509"/>
        <v>4.9506431677223608</v>
      </c>
      <c r="N1331" s="17">
        <f t="shared" si="510"/>
        <v>5.2484019796565722</v>
      </c>
      <c r="O1331" s="16">
        <f t="shared" si="511"/>
        <v>5.0643167722360438E-2</v>
      </c>
      <c r="P1331" s="16">
        <f t="shared" si="512"/>
        <v>4.8401979656572003E-2</v>
      </c>
      <c r="Q1331" s="16">
        <f t="shared" si="523"/>
        <v>4354</v>
      </c>
      <c r="R1331" s="16">
        <f t="shared" si="524"/>
        <v>4616</v>
      </c>
      <c r="S1331" s="17">
        <f t="shared" si="513"/>
        <v>4.9516773608037319</v>
      </c>
      <c r="T1331" s="17">
        <f t="shared" si="514"/>
        <v>5.2496423283119036</v>
      </c>
      <c r="U1331" s="16">
        <f t="shared" si="515"/>
        <v>5.1677360803731531E-2</v>
      </c>
      <c r="V1331" s="16">
        <f t="shared" si="516"/>
        <v>4.9642328311903405E-2</v>
      </c>
      <c r="W1331" s="16">
        <f t="shared" si="501"/>
        <v>5.1016846751599015E-3</v>
      </c>
      <c r="X1331" s="16">
        <f t="shared" si="502"/>
        <v>1.4892617189147492E-4</v>
      </c>
      <c r="Y1331" s="17">
        <f t="shared" si="517"/>
        <v>4.9527585032684271</v>
      </c>
      <c r="Z1331" s="17">
        <f t="shared" si="518"/>
        <v>5.2506108470513766</v>
      </c>
      <c r="AA1331" s="16">
        <f t="shared" si="519"/>
        <v>5.2758503268426793E-2</v>
      </c>
      <c r="AB1331" s="16">
        <f t="shared" si="520"/>
        <v>5.0610847051376417E-2</v>
      </c>
      <c r="AC1331" s="16">
        <f t="shared" si="503"/>
        <v>261.83238622741135</v>
      </c>
      <c r="AD1331" s="17">
        <f t="shared" si="504"/>
        <v>4.953366785938452</v>
      </c>
      <c r="AE1331" s="17">
        <f t="shared" si="505"/>
        <v>5.2511398302812387</v>
      </c>
      <c r="AF1331" s="16">
        <f t="shared" si="521"/>
        <v>5.3366785938451677E-2</v>
      </c>
      <c r="AG1331" s="16">
        <f t="shared" si="522"/>
        <v>5.1139830281238474E-2</v>
      </c>
    </row>
    <row r="1332" spans="1:33" x14ac:dyDescent="0.25">
      <c r="A1332" s="11" t="s">
        <v>61</v>
      </c>
      <c r="B1332" s="12">
        <v>4241747</v>
      </c>
      <c r="C1332" s="11">
        <v>5.7</v>
      </c>
      <c r="D1332" s="27">
        <v>5.7</v>
      </c>
      <c r="E1332" s="27">
        <v>5.8</v>
      </c>
      <c r="F1332" s="11">
        <v>2009</v>
      </c>
      <c r="G1332" s="11" t="s">
        <v>7</v>
      </c>
      <c r="H1332" s="14" t="str">
        <f>VLOOKUP(A1332,'Data Key'!$A$1:$B$500,2,FALSE)</f>
        <v>Texas</v>
      </c>
      <c r="I1332" s="14" t="str">
        <f t="shared" si="506"/>
        <v>TX-Texas</v>
      </c>
      <c r="J1332" s="15">
        <f t="shared" si="507"/>
        <v>24178</v>
      </c>
      <c r="K1332" s="15">
        <f t="shared" si="508"/>
        <v>4217569</v>
      </c>
      <c r="L1332" s="16">
        <f t="shared" si="500"/>
        <v>7.164274768689344E-5</v>
      </c>
      <c r="M1332" s="17">
        <f t="shared" si="509"/>
        <v>5.6283671774689443</v>
      </c>
      <c r="N1332" s="17">
        <f t="shared" si="510"/>
        <v>5.7716526728427313</v>
      </c>
      <c r="O1332" s="16">
        <f t="shared" si="511"/>
        <v>7.1632822531055851E-2</v>
      </c>
      <c r="P1332" s="16">
        <f t="shared" si="512"/>
        <v>2.8347327157268509E-2</v>
      </c>
      <c r="Q1332" s="16">
        <f t="shared" si="523"/>
        <v>23875</v>
      </c>
      <c r="R1332" s="16">
        <f t="shared" si="524"/>
        <v>24482</v>
      </c>
      <c r="S1332" s="17">
        <f t="shared" si="513"/>
        <v>5.6285770933532815</v>
      </c>
      <c r="T1332" s="17">
        <f t="shared" si="514"/>
        <v>5.7716785088785354</v>
      </c>
      <c r="U1332" s="16">
        <f t="shared" si="515"/>
        <v>7.1422906646718687E-2</v>
      </c>
      <c r="V1332" s="16">
        <f t="shared" si="516"/>
        <v>2.8321491121464426E-2</v>
      </c>
      <c r="W1332" s="16">
        <f t="shared" si="501"/>
        <v>5.7004575782896296E-3</v>
      </c>
      <c r="X1332" s="16">
        <f t="shared" si="502"/>
        <v>7.1646910800491666E-5</v>
      </c>
      <c r="Y1332" s="17">
        <f t="shared" si="517"/>
        <v>5.6288106674891383</v>
      </c>
      <c r="Z1332" s="17">
        <f t="shared" si="518"/>
        <v>5.772104489090121</v>
      </c>
      <c r="AA1332" s="16">
        <f t="shared" si="519"/>
        <v>7.1189332510861902E-2</v>
      </c>
      <c r="AB1332" s="16">
        <f t="shared" si="520"/>
        <v>2.7895510909878851E-2</v>
      </c>
      <c r="AC1332" s="16">
        <f t="shared" si="503"/>
        <v>607.78671160959095</v>
      </c>
      <c r="AD1332" s="17">
        <f t="shared" si="504"/>
        <v>5.6289320768765263</v>
      </c>
      <c r="AE1332" s="17">
        <f t="shared" si="505"/>
        <v>5.7722188314093685</v>
      </c>
      <c r="AF1332" s="16">
        <f t="shared" si="521"/>
        <v>7.1067923123473875E-2</v>
      </c>
      <c r="AG1332" s="16">
        <f t="shared" si="522"/>
        <v>2.7781168590631289E-2</v>
      </c>
    </row>
    <row r="1333" spans="1:33" x14ac:dyDescent="0.25">
      <c r="A1333" s="11" t="s">
        <v>23</v>
      </c>
      <c r="B1333" s="12">
        <v>515677</v>
      </c>
      <c r="C1333" s="11">
        <v>5.8</v>
      </c>
      <c r="D1333" s="27">
        <v>5.6</v>
      </c>
      <c r="E1333" s="27">
        <v>6</v>
      </c>
      <c r="F1333" s="11">
        <v>2009</v>
      </c>
      <c r="G1333" s="11" t="s">
        <v>7</v>
      </c>
      <c r="H1333" s="14" t="str">
        <f>VLOOKUP(A1333,'Data Key'!$A$1:$B$500,2,FALSE)</f>
        <v>Utah</v>
      </c>
      <c r="I1333" s="14" t="str">
        <f t="shared" si="506"/>
        <v>UT-Utah</v>
      </c>
      <c r="J1333" s="15">
        <f t="shared" si="507"/>
        <v>2991</v>
      </c>
      <c r="K1333" s="15">
        <f t="shared" si="508"/>
        <v>512686</v>
      </c>
      <c r="L1333" s="16">
        <f t="shared" si="500"/>
        <v>2.0725994769721839E-4</v>
      </c>
      <c r="M1333" s="17">
        <f t="shared" si="509"/>
        <v>5.5928823894634458</v>
      </c>
      <c r="N1333" s="17">
        <f t="shared" si="510"/>
        <v>6.0074022848578821</v>
      </c>
      <c r="O1333" s="16">
        <f t="shared" si="511"/>
        <v>7.1176105365537978E-3</v>
      </c>
      <c r="P1333" s="16">
        <f t="shared" si="512"/>
        <v>7.4022848578820799E-3</v>
      </c>
      <c r="Q1333" s="16">
        <f t="shared" si="523"/>
        <v>2885</v>
      </c>
      <c r="R1333" s="16">
        <f t="shared" si="524"/>
        <v>3098</v>
      </c>
      <c r="S1333" s="17">
        <f t="shared" si="513"/>
        <v>5.5945873094979994</v>
      </c>
      <c r="T1333" s="17">
        <f t="shared" si="514"/>
        <v>6.0076365631975053</v>
      </c>
      <c r="U1333" s="16">
        <f t="shared" si="515"/>
        <v>5.412690502000217E-3</v>
      </c>
      <c r="V1333" s="16">
        <f t="shared" si="516"/>
        <v>7.636563197505275E-3</v>
      </c>
      <c r="W1333" s="16">
        <f t="shared" si="501"/>
        <v>5.8038237777917221E-3</v>
      </c>
      <c r="X1333" s="16">
        <f t="shared" si="502"/>
        <v>2.0735723916685163E-4</v>
      </c>
      <c r="Y1333" s="17">
        <f t="shared" si="517"/>
        <v>5.5964665386248704</v>
      </c>
      <c r="Z1333" s="17">
        <f t="shared" si="518"/>
        <v>6.0111810169585738</v>
      </c>
      <c r="AA1333" s="16">
        <f t="shared" si="519"/>
        <v>3.533461375129221E-3</v>
      </c>
      <c r="AB1333" s="16">
        <f t="shared" si="520"/>
        <v>1.1181016958573764E-2</v>
      </c>
      <c r="AC1333" s="16">
        <f t="shared" si="503"/>
        <v>213.77513035096979</v>
      </c>
      <c r="AD1333" s="17">
        <f t="shared" si="504"/>
        <v>5.597518721209588</v>
      </c>
      <c r="AE1333" s="17">
        <f t="shared" si="505"/>
        <v>6.0120680183023723</v>
      </c>
      <c r="AF1333" s="16">
        <f t="shared" si="521"/>
        <v>2.4812787904116007E-3</v>
      </c>
      <c r="AG1333" s="16">
        <f t="shared" si="522"/>
        <v>1.2068018302372252E-2</v>
      </c>
    </row>
    <row r="1334" spans="1:33" x14ac:dyDescent="0.25">
      <c r="A1334" s="11" t="s">
        <v>55</v>
      </c>
      <c r="B1334" s="12">
        <v>80398</v>
      </c>
      <c r="C1334" s="11">
        <v>7.8</v>
      </c>
      <c r="D1334" s="27">
        <v>7.3</v>
      </c>
      <c r="E1334" s="27">
        <v>8.5</v>
      </c>
      <c r="F1334" s="11">
        <v>2009</v>
      </c>
      <c r="G1334" s="11" t="s">
        <v>7</v>
      </c>
      <c r="H1334" s="14" t="str">
        <f>VLOOKUP(A1334,'Data Key'!$A$1:$B$500,2,FALSE)</f>
        <v>Vermont</v>
      </c>
      <c r="I1334" s="14" t="str">
        <f t="shared" si="506"/>
        <v>VT-Vermont</v>
      </c>
      <c r="J1334" s="15">
        <f t="shared" si="507"/>
        <v>627</v>
      </c>
      <c r="K1334" s="15">
        <f t="shared" si="508"/>
        <v>79771</v>
      </c>
      <c r="L1334" s="16">
        <f t="shared" si="500"/>
        <v>6.0804610622618703E-4</v>
      </c>
      <c r="M1334" s="17">
        <f t="shared" si="509"/>
        <v>7.1906553540091425</v>
      </c>
      <c r="N1334" s="17">
        <f t="shared" si="510"/>
        <v>8.4067475664615152</v>
      </c>
      <c r="O1334" s="16">
        <f t="shared" si="511"/>
        <v>0.10934464599085736</v>
      </c>
      <c r="P1334" s="16">
        <f t="shared" si="512"/>
        <v>9.325243353848478E-2</v>
      </c>
      <c r="Q1334" s="16">
        <f t="shared" si="523"/>
        <v>579</v>
      </c>
      <c r="R1334" s="16">
        <f t="shared" si="524"/>
        <v>676</v>
      </c>
      <c r="S1334" s="17">
        <f t="shared" si="513"/>
        <v>7.2016716833752081</v>
      </c>
      <c r="T1334" s="17">
        <f t="shared" si="514"/>
        <v>8.4081693574467025</v>
      </c>
      <c r="U1334" s="16">
        <f t="shared" si="515"/>
        <v>9.832831662479169E-2</v>
      </c>
      <c r="V1334" s="16">
        <f t="shared" si="516"/>
        <v>9.1830642553297537E-2</v>
      </c>
      <c r="W1334" s="16">
        <f t="shared" si="501"/>
        <v>7.8222179741052403E-3</v>
      </c>
      <c r="X1334" s="16">
        <f t="shared" si="502"/>
        <v>6.0939429167681809E-4</v>
      </c>
      <c r="Y1334" s="17">
        <f t="shared" si="517"/>
        <v>7.2128236824284224</v>
      </c>
      <c r="Z1334" s="17">
        <f t="shared" si="518"/>
        <v>8.4316122657820571</v>
      </c>
      <c r="AA1334" s="16">
        <f t="shared" si="519"/>
        <v>8.71763175715774E-2</v>
      </c>
      <c r="AB1334" s="16">
        <f t="shared" si="520"/>
        <v>6.8387734217942864E-2</v>
      </c>
      <c r="AC1334" s="16">
        <f t="shared" si="503"/>
        <v>97.808163017725818</v>
      </c>
      <c r="AD1334" s="17">
        <f t="shared" si="504"/>
        <v>7.2201909479748245</v>
      </c>
      <c r="AE1334" s="17">
        <f t="shared" si="505"/>
        <v>8.4366825263153533</v>
      </c>
      <c r="AF1334" s="16">
        <f t="shared" si="521"/>
        <v>7.9809052025175298E-2</v>
      </c>
      <c r="AG1334" s="16">
        <f t="shared" si="522"/>
        <v>6.3317473684646686E-2</v>
      </c>
    </row>
    <row r="1335" spans="1:33" x14ac:dyDescent="0.25">
      <c r="A1335" s="11" t="s">
        <v>54</v>
      </c>
      <c r="B1335" s="12">
        <v>1122459</v>
      </c>
      <c r="C1335" s="11">
        <v>7.6</v>
      </c>
      <c r="D1335" s="27">
        <v>7.5</v>
      </c>
      <c r="E1335" s="27">
        <v>7.8</v>
      </c>
      <c r="F1335" s="11">
        <v>2009</v>
      </c>
      <c r="G1335" s="11" t="s">
        <v>7</v>
      </c>
      <c r="H1335" s="14" t="str">
        <f>VLOOKUP(A1335,'Data Key'!$A$1:$B$500,2,FALSE)</f>
        <v>Virginia</v>
      </c>
      <c r="I1335" s="14" t="str">
        <f t="shared" si="506"/>
        <v>VA-Virginia</v>
      </c>
      <c r="J1335" s="15">
        <f t="shared" si="507"/>
        <v>8531</v>
      </c>
      <c r="K1335" s="15">
        <f t="shared" si="508"/>
        <v>1113928</v>
      </c>
      <c r="L1335" s="16">
        <f t="shared" si="500"/>
        <v>1.6066485726627585E-4</v>
      </c>
      <c r="M1335" s="17">
        <f t="shared" si="509"/>
        <v>7.4396127475281979</v>
      </c>
      <c r="N1335" s="17">
        <f t="shared" si="510"/>
        <v>7.7609424620607497</v>
      </c>
      <c r="O1335" s="16">
        <f t="shared" si="511"/>
        <v>6.03872524718021E-2</v>
      </c>
      <c r="P1335" s="16">
        <f t="shared" si="512"/>
        <v>3.9057537939250153E-2</v>
      </c>
      <c r="Q1335" s="16">
        <f t="shared" si="523"/>
        <v>8351</v>
      </c>
      <c r="R1335" s="16">
        <f t="shared" si="524"/>
        <v>8711</v>
      </c>
      <c r="S1335" s="17">
        <f t="shared" si="513"/>
        <v>7.4399154000279744</v>
      </c>
      <c r="T1335" s="17">
        <f t="shared" si="514"/>
        <v>7.7606398095609732</v>
      </c>
      <c r="U1335" s="16">
        <f t="shared" si="515"/>
        <v>6.0084599972025643E-2</v>
      </c>
      <c r="V1335" s="16">
        <f t="shared" si="516"/>
        <v>3.936019043902661E-2</v>
      </c>
      <c r="W1335" s="16">
        <f t="shared" si="501"/>
        <v>7.6019627681576047E-3</v>
      </c>
      <c r="X1335" s="16">
        <f t="shared" si="502"/>
        <v>1.6069109283394902E-4</v>
      </c>
      <c r="Y1335" s="17">
        <f t="shared" si="517"/>
        <v>7.4412716753236561</v>
      </c>
      <c r="Z1335" s="17">
        <f t="shared" si="518"/>
        <v>7.7626538609915539</v>
      </c>
      <c r="AA1335" s="16">
        <f t="shared" si="519"/>
        <v>5.8728324676343924E-2</v>
      </c>
      <c r="AB1335" s="16">
        <f t="shared" si="520"/>
        <v>3.7346139008445967E-2</v>
      </c>
      <c r="AC1335" s="16">
        <f t="shared" si="503"/>
        <v>360.68939813451919</v>
      </c>
      <c r="AD1335" s="17">
        <f t="shared" si="504"/>
        <v>7.4417394695105665</v>
      </c>
      <c r="AE1335" s="17">
        <f t="shared" si="505"/>
        <v>7.7630769648932612</v>
      </c>
      <c r="AF1335" s="16">
        <f t="shared" si="521"/>
        <v>5.8260530489433471E-2</v>
      </c>
      <c r="AG1335" s="16">
        <f t="shared" si="522"/>
        <v>3.6923035106738666E-2</v>
      </c>
    </row>
    <row r="1336" spans="1:33" x14ac:dyDescent="0.25">
      <c r="A1336" s="11" t="s">
        <v>39</v>
      </c>
      <c r="B1336" s="12">
        <v>949763</v>
      </c>
      <c r="C1336" s="11">
        <v>6.7</v>
      </c>
      <c r="D1336" s="27">
        <v>6.6</v>
      </c>
      <c r="E1336" s="27">
        <v>6.9</v>
      </c>
      <c r="F1336" s="11">
        <v>2009</v>
      </c>
      <c r="G1336" s="11" t="s">
        <v>7</v>
      </c>
      <c r="H1336" s="14" t="str">
        <f>VLOOKUP(A1336,'Data Key'!$A$1:$B$500,2,FALSE)</f>
        <v>Washington</v>
      </c>
      <c r="I1336" s="14" t="str">
        <f t="shared" si="506"/>
        <v>WA-Washington</v>
      </c>
      <c r="J1336" s="15">
        <f t="shared" si="507"/>
        <v>6363</v>
      </c>
      <c r="K1336" s="15">
        <f t="shared" si="508"/>
        <v>943400</v>
      </c>
      <c r="L1336" s="16">
        <f t="shared" si="500"/>
        <v>1.6406053313155187E-4</v>
      </c>
      <c r="M1336" s="17">
        <f t="shared" si="509"/>
        <v>6.5355055691487021</v>
      </c>
      <c r="N1336" s="17">
        <f t="shared" si="510"/>
        <v>6.863626635411805</v>
      </c>
      <c r="O1336" s="16">
        <f t="shared" si="511"/>
        <v>6.4494430851297579E-2</v>
      </c>
      <c r="P1336" s="16">
        <f t="shared" si="512"/>
        <v>3.63733645881954E-2</v>
      </c>
      <c r="Q1336" s="16">
        <f t="shared" si="523"/>
        <v>6208</v>
      </c>
      <c r="R1336" s="16">
        <f t="shared" si="524"/>
        <v>6520</v>
      </c>
      <c r="S1336" s="17">
        <f t="shared" si="513"/>
        <v>6.536367493785292</v>
      </c>
      <c r="T1336" s="17">
        <f t="shared" si="514"/>
        <v>6.8648704992719241</v>
      </c>
      <c r="U1336" s="16">
        <f t="shared" si="515"/>
        <v>6.3632506214707618E-2</v>
      </c>
      <c r="V1336" s="16">
        <f t="shared" si="516"/>
        <v>3.5129500728076302E-2</v>
      </c>
      <c r="W1336" s="16">
        <f t="shared" si="501"/>
        <v>6.7015613217597386E-3</v>
      </c>
      <c r="X1336" s="16">
        <f t="shared" si="502"/>
        <v>1.6409659448213742E-4</v>
      </c>
      <c r="Y1336" s="17">
        <f t="shared" si="517"/>
        <v>6.5374647272776008</v>
      </c>
      <c r="Z1336" s="17">
        <f t="shared" si="518"/>
        <v>6.8656579162418767</v>
      </c>
      <c r="AA1336" s="16">
        <f t="shared" si="519"/>
        <v>6.2535272722398894E-2</v>
      </c>
      <c r="AB1336" s="16">
        <f t="shared" si="520"/>
        <v>3.4342083758123643E-2</v>
      </c>
      <c r="AC1336" s="16">
        <f t="shared" si="503"/>
        <v>311.64876276019692</v>
      </c>
      <c r="AD1336" s="17">
        <f t="shared" si="504"/>
        <v>6.538021835435365</v>
      </c>
      <c r="AE1336" s="17">
        <f t="shared" si="505"/>
        <v>6.8661536980738962</v>
      </c>
      <c r="AF1336" s="16">
        <f t="shared" si="521"/>
        <v>6.1978164564634675E-2</v>
      </c>
      <c r="AG1336" s="16">
        <f t="shared" si="522"/>
        <v>3.3846301926104161E-2</v>
      </c>
    </row>
    <row r="1337" spans="1:33" x14ac:dyDescent="0.25">
      <c r="A1337" s="11" t="s">
        <v>16</v>
      </c>
      <c r="B1337" s="12">
        <v>247314</v>
      </c>
      <c r="C1337" s="11">
        <v>4.5</v>
      </c>
      <c r="D1337" s="27">
        <v>4.2</v>
      </c>
      <c r="E1337" s="27">
        <v>4.8</v>
      </c>
      <c r="F1337" s="11">
        <v>2009</v>
      </c>
      <c r="G1337" s="11" t="s">
        <v>7</v>
      </c>
      <c r="H1337" s="14" t="str">
        <f>VLOOKUP(A1337,'Data Key'!$A$1:$B$500,2,FALSE)</f>
        <v>West Virginia</v>
      </c>
      <c r="I1337" s="14" t="str">
        <f t="shared" si="506"/>
        <v>WV-West Virginia</v>
      </c>
      <c r="J1337" s="15">
        <f t="shared" si="507"/>
        <v>1113</v>
      </c>
      <c r="K1337" s="15">
        <f t="shared" si="508"/>
        <v>246201</v>
      </c>
      <c r="L1337" s="16">
        <f t="shared" si="500"/>
        <v>2.6379558756606215E-4</v>
      </c>
      <c r="M1337" s="17">
        <f t="shared" si="509"/>
        <v>4.236556191953091</v>
      </c>
      <c r="N1337" s="17">
        <f t="shared" si="510"/>
        <v>4.7641473670852159</v>
      </c>
      <c r="O1337" s="16">
        <f t="shared" si="511"/>
        <v>3.6556191953090789E-2</v>
      </c>
      <c r="P1337" s="16">
        <f t="shared" si="512"/>
        <v>3.5852632914783911E-2</v>
      </c>
      <c r="Q1337" s="16">
        <f t="shared" si="523"/>
        <v>1048</v>
      </c>
      <c r="R1337" s="16">
        <f t="shared" si="524"/>
        <v>1179</v>
      </c>
      <c r="S1337" s="17">
        <f t="shared" si="513"/>
        <v>4.2375280008410359</v>
      </c>
      <c r="T1337" s="17">
        <f t="shared" si="514"/>
        <v>4.7672190009461657</v>
      </c>
      <c r="U1337" s="16">
        <f t="shared" si="515"/>
        <v>3.7528000841035691E-2</v>
      </c>
      <c r="V1337" s="16">
        <f t="shared" si="516"/>
        <v>3.2780999053834137E-2</v>
      </c>
      <c r="W1337" s="16">
        <f t="shared" si="501"/>
        <v>4.508048116682214E-3</v>
      </c>
      <c r="X1337" s="16">
        <f t="shared" si="502"/>
        <v>2.6413013686552126E-4</v>
      </c>
      <c r="Y1337" s="17">
        <f t="shared" si="517"/>
        <v>4.2439179798166933</v>
      </c>
      <c r="Z1337" s="17">
        <f t="shared" si="518"/>
        <v>4.7721782535477351</v>
      </c>
      <c r="AA1337" s="16">
        <f t="shared" si="519"/>
        <v>4.3917979816693098E-2</v>
      </c>
      <c r="AB1337" s="16">
        <f t="shared" si="520"/>
        <v>2.7821746452264762E-2</v>
      </c>
      <c r="AC1337" s="16">
        <f t="shared" si="503"/>
        <v>130.50805297713552</v>
      </c>
      <c r="AD1337" s="17">
        <f t="shared" si="504"/>
        <v>4.2462229846714719</v>
      </c>
      <c r="AE1337" s="17">
        <f t="shared" si="505"/>
        <v>4.7739166286371679</v>
      </c>
      <c r="AF1337" s="16">
        <f t="shared" si="521"/>
        <v>4.6222984671471679E-2</v>
      </c>
      <c r="AG1337" s="16">
        <f t="shared" si="522"/>
        <v>2.6083371362831897E-2</v>
      </c>
    </row>
    <row r="1338" spans="1:33" x14ac:dyDescent="0.25">
      <c r="A1338" s="11" t="s">
        <v>24</v>
      </c>
      <c r="B1338" s="12">
        <v>764288</v>
      </c>
      <c r="C1338" s="11">
        <v>8.5</v>
      </c>
      <c r="D1338" s="27">
        <v>8.3000000000000007</v>
      </c>
      <c r="E1338" s="27">
        <v>8.6999999999999993</v>
      </c>
      <c r="F1338" s="11">
        <v>2009</v>
      </c>
      <c r="G1338" s="11" t="s">
        <v>7</v>
      </c>
      <c r="H1338" s="14" t="str">
        <f>VLOOKUP(A1338,'Data Key'!$A$1:$B$500,2,FALSE)</f>
        <v>Wisconsin</v>
      </c>
      <c r="I1338" s="14" t="str">
        <f t="shared" si="506"/>
        <v>WI-Wisconsin</v>
      </c>
      <c r="J1338" s="15">
        <f t="shared" si="507"/>
        <v>6496</v>
      </c>
      <c r="K1338" s="15">
        <f t="shared" si="508"/>
        <v>757792</v>
      </c>
      <c r="L1338" s="16">
        <f t="shared" si="500"/>
        <v>2.058071913831016E-4</v>
      </c>
      <c r="M1338" s="17">
        <f t="shared" si="509"/>
        <v>8.2936066421456225</v>
      </c>
      <c r="N1338" s="17">
        <f t="shared" si="510"/>
        <v>8.7052210249118236</v>
      </c>
      <c r="O1338" s="16">
        <f t="shared" si="511"/>
        <v>6.3933578543782232E-3</v>
      </c>
      <c r="P1338" s="16">
        <f t="shared" si="512"/>
        <v>5.2210249118243013E-3</v>
      </c>
      <c r="Q1338" s="16">
        <f t="shared" si="523"/>
        <v>6340</v>
      </c>
      <c r="R1338" s="16">
        <f t="shared" si="524"/>
        <v>6654</v>
      </c>
      <c r="S1338" s="17">
        <f t="shared" si="513"/>
        <v>8.2953022944230455</v>
      </c>
      <c r="T1338" s="17">
        <f t="shared" si="514"/>
        <v>8.7061421872383189</v>
      </c>
      <c r="U1338" s="16">
        <f t="shared" si="515"/>
        <v>4.6977055769552578E-3</v>
      </c>
      <c r="V1338" s="16">
        <f t="shared" si="516"/>
        <v>6.1421872383196074E-3</v>
      </c>
      <c r="W1338" s="16">
        <f t="shared" si="501"/>
        <v>8.5018841978054122E-3</v>
      </c>
      <c r="X1338" s="16">
        <f t="shared" si="502"/>
        <v>2.0585114801864241E-4</v>
      </c>
      <c r="Y1338" s="17">
        <f t="shared" si="517"/>
        <v>8.2960330497867698</v>
      </c>
      <c r="Z1338" s="17">
        <f t="shared" si="518"/>
        <v>8.7077353458240552</v>
      </c>
      <c r="AA1338" s="16">
        <f t="shared" si="519"/>
        <v>3.966950213230902E-3</v>
      </c>
      <c r="AB1338" s="16">
        <f t="shared" si="520"/>
        <v>7.7353458240558837E-3</v>
      </c>
      <c r="AC1338" s="16">
        <f t="shared" si="503"/>
        <v>314.60338368937551</v>
      </c>
      <c r="AD1338" s="17">
        <f t="shared" si="504"/>
        <v>8.2967247504071562</v>
      </c>
      <c r="AE1338" s="17">
        <f t="shared" si="505"/>
        <v>8.7083520459293524</v>
      </c>
      <c r="AF1338" s="16">
        <f t="shared" si="521"/>
        <v>3.2752495928445313E-3</v>
      </c>
      <c r="AG1338" s="16">
        <f t="shared" si="522"/>
        <v>8.3520459293531246E-3</v>
      </c>
    </row>
    <row r="1339" spans="1:33" x14ac:dyDescent="0.25">
      <c r="A1339" s="11" t="s">
        <v>40</v>
      </c>
      <c r="B1339" s="12">
        <v>80215</v>
      </c>
      <c r="C1339" s="11">
        <v>5.6</v>
      </c>
      <c r="D1339" s="27">
        <v>5.0999999999999996</v>
      </c>
      <c r="E1339" s="27">
        <v>6.2</v>
      </c>
      <c r="F1339" s="11">
        <v>2009</v>
      </c>
      <c r="G1339" s="11" t="s">
        <v>7</v>
      </c>
      <c r="H1339" s="14" t="str">
        <f>VLOOKUP(A1339,'Data Key'!$A$1:$B$500,2,FALSE)</f>
        <v>Wyoming</v>
      </c>
      <c r="I1339" s="14" t="str">
        <f t="shared" si="506"/>
        <v>WY-Wyoming</v>
      </c>
      <c r="J1339" s="15">
        <f t="shared" si="507"/>
        <v>449</v>
      </c>
      <c r="K1339" s="15">
        <f t="shared" si="508"/>
        <v>79766</v>
      </c>
      <c r="L1339" s="16">
        <f t="shared" si="500"/>
        <v>5.162936538614947E-4</v>
      </c>
      <c r="M1339" s="17">
        <f t="shared" si="509"/>
        <v>5.0811631808950972</v>
      </c>
      <c r="N1339" s="17">
        <f t="shared" si="510"/>
        <v>6.113750488618086</v>
      </c>
      <c r="O1339" s="16">
        <f t="shared" si="511"/>
        <v>1.8836819104902425E-2</v>
      </c>
      <c r="P1339" s="16">
        <f t="shared" si="512"/>
        <v>8.6249511381914168E-2</v>
      </c>
      <c r="Q1339" s="16">
        <f t="shared" si="523"/>
        <v>408</v>
      </c>
      <c r="R1339" s="16">
        <f t="shared" si="524"/>
        <v>491</v>
      </c>
      <c r="S1339" s="17">
        <f t="shared" si="513"/>
        <v>5.0863304868166805</v>
      </c>
      <c r="T1339" s="17">
        <f t="shared" si="514"/>
        <v>6.1210496789877205</v>
      </c>
      <c r="U1339" s="16">
        <f t="shared" si="515"/>
        <v>1.3669513183319104E-2</v>
      </c>
      <c r="V1339" s="16">
        <f t="shared" si="516"/>
        <v>7.8950321012279723E-2</v>
      </c>
      <c r="W1339" s="16">
        <f t="shared" si="501"/>
        <v>5.6211324074260209E-3</v>
      </c>
      <c r="X1339" s="16">
        <f t="shared" si="502"/>
        <v>5.1790722135770469E-4</v>
      </c>
      <c r="Y1339" s="17">
        <f t="shared" si="517"/>
        <v>5.1032251860683164</v>
      </c>
      <c r="Z1339" s="17">
        <f t="shared" si="518"/>
        <v>6.139039628783725</v>
      </c>
      <c r="AA1339" s="16">
        <f t="shared" si="519"/>
        <v>3.2251860683167877E-3</v>
      </c>
      <c r="AB1339" s="16">
        <f t="shared" si="520"/>
        <v>6.0960371216275178E-2</v>
      </c>
      <c r="AC1339" s="16">
        <f t="shared" si="503"/>
        <v>82.872200294368128</v>
      </c>
      <c r="AD1339" s="17">
        <f t="shared" si="504"/>
        <v>5.1108271050464289</v>
      </c>
      <c r="AE1339" s="17">
        <f t="shared" si="505"/>
        <v>6.1439036091107448</v>
      </c>
      <c r="AF1339" s="16">
        <f t="shared" si="521"/>
        <v>1.0827105046429253E-2</v>
      </c>
      <c r="AG1339" s="16">
        <f t="shared" si="522"/>
        <v>5.6096390889255332E-2</v>
      </c>
    </row>
    <row r="1340" spans="1:33" x14ac:dyDescent="0.25">
      <c r="A1340" s="11" t="s">
        <v>17</v>
      </c>
      <c r="B1340" s="12">
        <v>689708</v>
      </c>
      <c r="C1340" s="11">
        <v>5.4</v>
      </c>
      <c r="D1340" s="27">
        <v>5.2</v>
      </c>
      <c r="E1340" s="27">
        <v>5.6</v>
      </c>
      <c r="F1340" s="11">
        <v>2010</v>
      </c>
      <c r="G1340" s="11" t="s">
        <v>7</v>
      </c>
      <c r="H1340" s="14" t="str">
        <f>VLOOKUP(A1340,'Data Key'!$A$1:$B$500,2,FALSE)</f>
        <v>Alabama</v>
      </c>
      <c r="I1340" s="14" t="str">
        <f t="shared" si="506"/>
        <v>AL-Alabama</v>
      </c>
      <c r="J1340" s="15">
        <f t="shared" si="507"/>
        <v>3724</v>
      </c>
      <c r="K1340" s="15">
        <f t="shared" si="508"/>
        <v>685984</v>
      </c>
      <c r="L1340" s="16">
        <f t="shared" si="500"/>
        <v>1.7294659864857417E-4</v>
      </c>
      <c r="M1340" s="17">
        <f t="shared" si="509"/>
        <v>5.2264398083526489</v>
      </c>
      <c r="N1340" s="17">
        <f t="shared" si="510"/>
        <v>5.5723330056497984</v>
      </c>
      <c r="O1340" s="16">
        <f t="shared" si="511"/>
        <v>2.6439808352648697E-2</v>
      </c>
      <c r="P1340" s="16">
        <f t="shared" si="512"/>
        <v>2.7666994350201257E-2</v>
      </c>
      <c r="Q1340" s="16">
        <f t="shared" si="523"/>
        <v>3606</v>
      </c>
      <c r="R1340" s="16">
        <f t="shared" si="524"/>
        <v>3844</v>
      </c>
      <c r="S1340" s="17">
        <f t="shared" si="513"/>
        <v>5.2282995122573608</v>
      </c>
      <c r="T1340" s="17">
        <f t="shared" si="514"/>
        <v>5.573373079622101</v>
      </c>
      <c r="U1340" s="16">
        <f t="shared" si="515"/>
        <v>2.8299512257360604E-2</v>
      </c>
      <c r="V1340" s="16">
        <f t="shared" si="516"/>
        <v>2.66269203778986E-2</v>
      </c>
      <c r="W1340" s="16">
        <f t="shared" si="501"/>
        <v>5.4021411630828199E-3</v>
      </c>
      <c r="X1340" s="16">
        <f t="shared" si="502"/>
        <v>1.7301192244793467E-4</v>
      </c>
      <c r="Y1340" s="17">
        <f t="shared" si="517"/>
        <v>5.2291292406348848</v>
      </c>
      <c r="Z1340" s="17">
        <f t="shared" si="518"/>
        <v>5.5751530855307543</v>
      </c>
      <c r="AA1340" s="16">
        <f t="shared" si="519"/>
        <v>2.9129240634884646E-2</v>
      </c>
      <c r="AB1340" s="16">
        <f t="shared" si="520"/>
        <v>2.4846914469245363E-2</v>
      </c>
      <c r="AC1340" s="16">
        <f t="shared" si="503"/>
        <v>238.58030461847702</v>
      </c>
      <c r="AD1340" s="17">
        <f t="shared" si="504"/>
        <v>5.2299095945222689</v>
      </c>
      <c r="AE1340" s="17">
        <f t="shared" si="505"/>
        <v>5.5758226125064931</v>
      </c>
      <c r="AF1340" s="16">
        <f t="shared" si="521"/>
        <v>2.9909594522268712E-2</v>
      </c>
      <c r="AG1340" s="16">
        <f t="shared" si="522"/>
        <v>2.4177387493506508E-2</v>
      </c>
    </row>
    <row r="1341" spans="1:33" x14ac:dyDescent="0.25">
      <c r="A1341" s="11" t="s">
        <v>41</v>
      </c>
      <c r="B1341" s="12">
        <v>118994</v>
      </c>
      <c r="C1341" s="11">
        <v>5.6</v>
      </c>
      <c r="D1341" s="27">
        <v>5.2</v>
      </c>
      <c r="E1341" s="27">
        <v>6.1</v>
      </c>
      <c r="F1341" s="11">
        <v>2010</v>
      </c>
      <c r="G1341" s="11" t="s">
        <v>7</v>
      </c>
      <c r="H1341" s="14" t="str">
        <f>VLOOKUP(A1341,'Data Key'!$A$1:$B$500,2,FALSE)</f>
        <v>Alaska</v>
      </c>
      <c r="I1341" s="14" t="str">
        <f t="shared" si="506"/>
        <v>AK-Alaska</v>
      </c>
      <c r="J1341" s="15">
        <f t="shared" si="507"/>
        <v>666</v>
      </c>
      <c r="K1341" s="15">
        <f t="shared" si="508"/>
        <v>118328</v>
      </c>
      <c r="L1341" s="16">
        <f t="shared" si="500"/>
        <v>4.2387848376728457E-4</v>
      </c>
      <c r="M1341" s="17">
        <f t="shared" si="509"/>
        <v>5.1730423693849747</v>
      </c>
      <c r="N1341" s="17">
        <f t="shared" si="510"/>
        <v>6.0207993369195449</v>
      </c>
      <c r="O1341" s="16">
        <f t="shared" si="511"/>
        <v>2.695763061502543E-2</v>
      </c>
      <c r="P1341" s="16">
        <f t="shared" si="512"/>
        <v>7.9200663080454703E-2</v>
      </c>
      <c r="Q1341" s="16">
        <f t="shared" si="523"/>
        <v>616</v>
      </c>
      <c r="R1341" s="16">
        <f t="shared" si="524"/>
        <v>717</v>
      </c>
      <c r="S1341" s="17">
        <f t="shared" si="513"/>
        <v>5.1767315999126007</v>
      </c>
      <c r="T1341" s="17">
        <f t="shared" si="514"/>
        <v>6.0255138914567121</v>
      </c>
      <c r="U1341" s="16">
        <f t="shared" si="515"/>
        <v>2.3268400087399499E-2</v>
      </c>
      <c r="V1341" s="16">
        <f t="shared" si="516"/>
        <v>7.4486108543287521E-2</v>
      </c>
      <c r="W1341" s="16">
        <f t="shared" si="501"/>
        <v>5.6128810508002513E-3</v>
      </c>
      <c r="X1341" s="16">
        <f t="shared" si="502"/>
        <v>4.2477208936154103E-4</v>
      </c>
      <c r="Y1341" s="17">
        <f t="shared" si="517"/>
        <v>5.1881089614387106</v>
      </c>
      <c r="Z1341" s="17">
        <f t="shared" si="518"/>
        <v>6.0376531401617921</v>
      </c>
      <c r="AA1341" s="16">
        <f t="shared" si="519"/>
        <v>1.1891038561289591E-2</v>
      </c>
      <c r="AB1341" s="16">
        <f t="shared" si="520"/>
        <v>6.2346859838207536E-2</v>
      </c>
      <c r="AC1341" s="16">
        <f t="shared" si="503"/>
        <v>100.91347406203528</v>
      </c>
      <c r="AD1341" s="17">
        <f t="shared" si="504"/>
        <v>5.1930689229617357</v>
      </c>
      <c r="AE1341" s="17">
        <f t="shared" si="505"/>
        <v>6.0410966924146496</v>
      </c>
      <c r="AF1341" s="16">
        <f t="shared" si="521"/>
        <v>6.9310770382644549E-3</v>
      </c>
      <c r="AG1341" s="16">
        <f t="shared" si="522"/>
        <v>5.8903307585350007E-2</v>
      </c>
    </row>
    <row r="1342" spans="1:33" x14ac:dyDescent="0.25">
      <c r="A1342" s="11" t="s">
        <v>11</v>
      </c>
      <c r="B1342" s="12">
        <v>980187</v>
      </c>
      <c r="C1342" s="11">
        <v>6.8</v>
      </c>
      <c r="D1342" s="27">
        <v>6.7</v>
      </c>
      <c r="E1342" s="27">
        <v>7</v>
      </c>
      <c r="F1342" s="11">
        <v>2010</v>
      </c>
      <c r="G1342" s="11" t="s">
        <v>7</v>
      </c>
      <c r="H1342" s="14" t="str">
        <f>VLOOKUP(A1342,'Data Key'!$A$1:$B$500,2,FALSE)</f>
        <v>Arizona</v>
      </c>
      <c r="I1342" s="14" t="str">
        <f t="shared" si="506"/>
        <v>AZ-Arizona</v>
      </c>
      <c r="J1342" s="15">
        <f t="shared" si="507"/>
        <v>6665</v>
      </c>
      <c r="K1342" s="15">
        <f t="shared" si="508"/>
        <v>973522</v>
      </c>
      <c r="L1342" s="16">
        <f t="shared" si="500"/>
        <v>1.6268879620222264E-4</v>
      </c>
      <c r="M1342" s="17">
        <f t="shared" si="509"/>
        <v>6.6370341138139279</v>
      </c>
      <c r="N1342" s="17">
        <f t="shared" si="510"/>
        <v>6.962411706218373</v>
      </c>
      <c r="O1342" s="16">
        <f t="shared" si="511"/>
        <v>6.296588618607224E-2</v>
      </c>
      <c r="P1342" s="16">
        <f t="shared" si="512"/>
        <v>3.758829378162698E-2</v>
      </c>
      <c r="Q1342" s="16">
        <f t="shared" si="523"/>
        <v>6506</v>
      </c>
      <c r="R1342" s="16">
        <f t="shared" si="524"/>
        <v>6825</v>
      </c>
      <c r="S1342" s="17">
        <f t="shared" si="513"/>
        <v>6.6375089651260426</v>
      </c>
      <c r="T1342" s="17">
        <f t="shared" si="514"/>
        <v>6.9629570683961326</v>
      </c>
      <c r="U1342" s="16">
        <f t="shared" si="515"/>
        <v>6.2491034873957574E-2</v>
      </c>
      <c r="V1342" s="16">
        <f t="shared" si="516"/>
        <v>3.7042931603867402E-2</v>
      </c>
      <c r="W1342" s="16">
        <f t="shared" si="501"/>
        <v>6.8016558076465514E-3</v>
      </c>
      <c r="X1342" s="16">
        <f t="shared" si="502"/>
        <v>1.6272292068543267E-4</v>
      </c>
      <c r="Y1342" s="17">
        <f t="shared" si="517"/>
        <v>6.6389328869611184</v>
      </c>
      <c r="Z1342" s="17">
        <f t="shared" si="518"/>
        <v>6.964378728331984</v>
      </c>
      <c r="AA1342" s="16">
        <f t="shared" si="519"/>
        <v>6.1067113038881793E-2</v>
      </c>
      <c r="AB1342" s="16">
        <f t="shared" si="520"/>
        <v>3.5621271668015986E-2</v>
      </c>
      <c r="AC1342" s="16">
        <f t="shared" si="503"/>
        <v>318.94213976589799</v>
      </c>
      <c r="AD1342" s="17">
        <f t="shared" si="504"/>
        <v>6.6394720132679454</v>
      </c>
      <c r="AE1342" s="17">
        <f t="shared" si="505"/>
        <v>6.9648598115167193</v>
      </c>
      <c r="AF1342" s="16">
        <f t="shared" si="521"/>
        <v>6.0527986732054728E-2</v>
      </c>
      <c r="AG1342" s="16">
        <f t="shared" si="522"/>
        <v>3.514018848328071E-2</v>
      </c>
    </row>
    <row r="1343" spans="1:33" x14ac:dyDescent="0.25">
      <c r="A1343" s="11" t="s">
        <v>18</v>
      </c>
      <c r="B1343" s="12">
        <v>429836</v>
      </c>
      <c r="C1343" s="11">
        <v>5.8</v>
      </c>
      <c r="D1343" s="27">
        <v>5.6</v>
      </c>
      <c r="E1343" s="27">
        <v>6.1</v>
      </c>
      <c r="F1343" s="11">
        <v>2010</v>
      </c>
      <c r="G1343" s="11" t="s">
        <v>7</v>
      </c>
      <c r="H1343" s="14" t="str">
        <f>VLOOKUP(A1343,'Data Key'!$A$1:$B$500,2,FALSE)</f>
        <v>Arkansas</v>
      </c>
      <c r="I1343" s="14" t="str">
        <f t="shared" si="506"/>
        <v>AR-Arkansas</v>
      </c>
      <c r="J1343" s="15">
        <f t="shared" si="507"/>
        <v>2493</v>
      </c>
      <c r="K1343" s="15">
        <f t="shared" si="508"/>
        <v>427343</v>
      </c>
      <c r="L1343" s="16">
        <f t="shared" si="500"/>
        <v>2.2700914259743808E-4</v>
      </c>
      <c r="M1343" s="17">
        <f t="shared" si="509"/>
        <v>5.5728773257300164</v>
      </c>
      <c r="N1343" s="17">
        <f t="shared" si="510"/>
        <v>6.0268956109248935</v>
      </c>
      <c r="O1343" s="16">
        <f t="shared" si="511"/>
        <v>2.7122674269983271E-2</v>
      </c>
      <c r="P1343" s="16">
        <f t="shared" si="512"/>
        <v>7.3104389075106191E-2</v>
      </c>
      <c r="Q1343" s="16">
        <f t="shared" si="523"/>
        <v>2396</v>
      </c>
      <c r="R1343" s="16">
        <f t="shared" si="524"/>
        <v>2591</v>
      </c>
      <c r="S1343" s="17">
        <f t="shared" si="513"/>
        <v>5.5742190044575137</v>
      </c>
      <c r="T1343" s="17">
        <f t="shared" si="514"/>
        <v>6.0278804008970868</v>
      </c>
      <c r="U1343" s="16">
        <f t="shared" si="515"/>
        <v>2.5780995542485918E-2</v>
      </c>
      <c r="V1343" s="16">
        <f t="shared" si="516"/>
        <v>7.2119599102912879E-2</v>
      </c>
      <c r="W1343" s="16">
        <f t="shared" si="501"/>
        <v>5.8043031119286419E-3</v>
      </c>
      <c r="X1343" s="16">
        <f t="shared" si="502"/>
        <v>2.2713698503885868E-4</v>
      </c>
      <c r="Y1343" s="17">
        <f t="shared" si="517"/>
        <v>5.5771661268897832</v>
      </c>
      <c r="Z1343" s="17">
        <f t="shared" si="518"/>
        <v>6.0314400969675006</v>
      </c>
      <c r="AA1343" s="16">
        <f t="shared" si="519"/>
        <v>2.2833873110216452E-2</v>
      </c>
      <c r="AB1343" s="16">
        <f t="shared" si="520"/>
        <v>6.8559903032499037E-2</v>
      </c>
      <c r="AC1343" s="16">
        <f t="shared" si="503"/>
        <v>195.17175499986595</v>
      </c>
      <c r="AD1343" s="17">
        <f t="shared" si="504"/>
        <v>5.5784378753083326</v>
      </c>
      <c r="AE1343" s="17">
        <f t="shared" si="505"/>
        <v>6.0324947964570983</v>
      </c>
      <c r="AF1343" s="16">
        <f t="shared" si="521"/>
        <v>2.1562124691667073E-2</v>
      </c>
      <c r="AG1343" s="16">
        <f t="shared" si="522"/>
        <v>6.7505203542901349E-2</v>
      </c>
    </row>
    <row r="1344" spans="1:33" x14ac:dyDescent="0.25">
      <c r="A1344" s="11" t="s">
        <v>42</v>
      </c>
      <c r="B1344" s="12">
        <v>5743498</v>
      </c>
      <c r="C1344" s="11">
        <v>8.6</v>
      </c>
      <c r="D1344" s="27">
        <v>8.5</v>
      </c>
      <c r="E1344" s="27">
        <v>8.6</v>
      </c>
      <c r="F1344" s="11">
        <v>2010</v>
      </c>
      <c r="G1344" s="11" t="s">
        <v>7</v>
      </c>
      <c r="H1344" s="14" t="str">
        <f>VLOOKUP(A1344,'Data Key'!$A$1:$B$500,2,FALSE)</f>
        <v>California</v>
      </c>
      <c r="I1344" s="14" t="str">
        <f t="shared" si="506"/>
        <v>CA-California</v>
      </c>
      <c r="J1344" s="15">
        <f t="shared" si="507"/>
        <v>49394</v>
      </c>
      <c r="K1344" s="15">
        <f t="shared" si="508"/>
        <v>5694104</v>
      </c>
      <c r="L1344" s="16">
        <f t="shared" si="500"/>
        <v>7.5514991177184988E-5</v>
      </c>
      <c r="M1344" s="17">
        <f t="shared" si="509"/>
        <v>8.5244705925211122</v>
      </c>
      <c r="N1344" s="17">
        <f t="shared" si="510"/>
        <v>8.6755005748754819</v>
      </c>
      <c r="O1344" s="16">
        <f t="shared" si="511"/>
        <v>2.4470592521112167E-2</v>
      </c>
      <c r="P1344" s="16">
        <f t="shared" si="512"/>
        <v>7.5500574875482229E-2</v>
      </c>
      <c r="Q1344" s="16">
        <f t="shared" si="523"/>
        <v>48961</v>
      </c>
      <c r="R1344" s="16">
        <f t="shared" si="524"/>
        <v>49828</v>
      </c>
      <c r="S1344" s="17">
        <f t="shared" si="513"/>
        <v>8.5245959866269647</v>
      </c>
      <c r="T1344" s="17">
        <f t="shared" si="514"/>
        <v>8.6755492906935814</v>
      </c>
      <c r="U1344" s="16">
        <f t="shared" si="515"/>
        <v>2.4595986626964716E-2</v>
      </c>
      <c r="V1344" s="16">
        <f t="shared" si="516"/>
        <v>7.5549290693581739E-2</v>
      </c>
      <c r="W1344" s="16">
        <f t="shared" si="501"/>
        <v>8.6003142495491968E-3</v>
      </c>
      <c r="X1344" s="16">
        <f t="shared" si="502"/>
        <v>7.5517111583757007E-5</v>
      </c>
      <c r="Y1344" s="17">
        <f t="shared" si="517"/>
        <v>8.5247971379654395</v>
      </c>
      <c r="Z1344" s="17">
        <f t="shared" si="518"/>
        <v>8.6758313611329534</v>
      </c>
      <c r="AA1344" s="16">
        <f t="shared" si="519"/>
        <v>2.4797137965439475E-2</v>
      </c>
      <c r="AB1344" s="16">
        <f t="shared" si="520"/>
        <v>7.5831361132953745E-2</v>
      </c>
      <c r="AC1344" s="16">
        <f t="shared" si="503"/>
        <v>867.44455520121642</v>
      </c>
      <c r="AD1344" s="17">
        <f t="shared" si="504"/>
        <v>8.524886002190863</v>
      </c>
      <c r="AE1344" s="17">
        <f t="shared" si="505"/>
        <v>8.6759166067150328</v>
      </c>
      <c r="AF1344" s="16">
        <f t="shared" si="521"/>
        <v>2.488600219086301E-2</v>
      </c>
      <c r="AG1344" s="16">
        <f t="shared" si="522"/>
        <v>7.5916606715033197E-2</v>
      </c>
    </row>
    <row r="1345" spans="1:33" x14ac:dyDescent="0.25">
      <c r="A1345" s="11" t="s">
        <v>19</v>
      </c>
      <c r="B1345" s="12">
        <v>747541</v>
      </c>
      <c r="C1345" s="11">
        <v>4.2</v>
      </c>
      <c r="D1345" s="27">
        <v>4.0999999999999996</v>
      </c>
      <c r="E1345" s="27">
        <v>4.4000000000000004</v>
      </c>
      <c r="F1345" s="11">
        <v>2010</v>
      </c>
      <c r="G1345" s="11" t="s">
        <v>7</v>
      </c>
      <c r="H1345" s="14" t="str">
        <f>VLOOKUP(A1345,'Data Key'!$A$1:$B$500,2,FALSE)</f>
        <v>Colorado</v>
      </c>
      <c r="I1345" s="14" t="str">
        <f t="shared" si="506"/>
        <v>CO-Colorado</v>
      </c>
      <c r="J1345" s="15">
        <f t="shared" si="507"/>
        <v>3140</v>
      </c>
      <c r="K1345" s="15">
        <f t="shared" si="508"/>
        <v>744401</v>
      </c>
      <c r="L1345" s="16">
        <f t="shared" si="500"/>
        <v>1.466100909713937E-4</v>
      </c>
      <c r="M1345" s="17">
        <f t="shared" si="509"/>
        <v>4.0538284134049549</v>
      </c>
      <c r="N1345" s="17">
        <f t="shared" si="510"/>
        <v>4.3470485953477427</v>
      </c>
      <c r="O1345" s="16">
        <f t="shared" si="511"/>
        <v>4.6171586595044722E-2</v>
      </c>
      <c r="P1345" s="16">
        <f t="shared" si="512"/>
        <v>5.2951404652257672E-2</v>
      </c>
      <c r="Q1345" s="16">
        <f t="shared" si="523"/>
        <v>3031</v>
      </c>
      <c r="R1345" s="16">
        <f t="shared" si="524"/>
        <v>3250</v>
      </c>
      <c r="S1345" s="17">
        <f t="shared" si="513"/>
        <v>4.0546271040651947</v>
      </c>
      <c r="T1345" s="17">
        <f t="shared" si="514"/>
        <v>4.3475876239564117</v>
      </c>
      <c r="U1345" s="16">
        <f t="shared" si="515"/>
        <v>4.537289593480498E-2</v>
      </c>
      <c r="V1345" s="16">
        <f t="shared" si="516"/>
        <v>5.2412376043588615E-2</v>
      </c>
      <c r="W1345" s="16">
        <f t="shared" si="501"/>
        <v>4.2029863028402994E-3</v>
      </c>
      <c r="X1345" s="16">
        <f t="shared" si="502"/>
        <v>1.4667611274601713E-4</v>
      </c>
      <c r="Y1345" s="17">
        <f t="shared" si="517"/>
        <v>4.0563101900942815</v>
      </c>
      <c r="Z1345" s="17">
        <f t="shared" si="518"/>
        <v>4.3496624155863168</v>
      </c>
      <c r="AA1345" s="16">
        <f t="shared" si="519"/>
        <v>4.3689809905718135E-2</v>
      </c>
      <c r="AB1345" s="16">
        <f t="shared" si="520"/>
        <v>5.0337584413683523E-2</v>
      </c>
      <c r="AC1345" s="16">
        <f t="shared" si="503"/>
        <v>219.21039076939289</v>
      </c>
      <c r="AD1345" s="17">
        <f t="shared" si="504"/>
        <v>4.0570349306499986</v>
      </c>
      <c r="AE1345" s="17">
        <f t="shared" si="505"/>
        <v>4.3502753874252837</v>
      </c>
      <c r="AF1345" s="16">
        <f t="shared" si="521"/>
        <v>4.2965069350000995E-2</v>
      </c>
      <c r="AG1345" s="16">
        <f t="shared" si="522"/>
        <v>4.9724612574716609E-2</v>
      </c>
    </row>
    <row r="1346" spans="1:33" x14ac:dyDescent="0.25">
      <c r="A1346" s="11" t="s">
        <v>31</v>
      </c>
      <c r="B1346" s="12">
        <v>504955</v>
      </c>
      <c r="C1346" s="11">
        <v>10.1</v>
      </c>
      <c r="D1346" s="27">
        <v>9.9</v>
      </c>
      <c r="E1346" s="27">
        <v>10.4</v>
      </c>
      <c r="F1346" s="11">
        <v>2010</v>
      </c>
      <c r="G1346" s="11" t="s">
        <v>7</v>
      </c>
      <c r="H1346" s="14" t="str">
        <f>VLOOKUP(A1346,'Data Key'!$A$1:$B$500,2,FALSE)</f>
        <v>Connecticut</v>
      </c>
      <c r="I1346" s="14" t="str">
        <f t="shared" si="506"/>
        <v>CT-Connecticut</v>
      </c>
      <c r="J1346" s="15">
        <f t="shared" si="507"/>
        <v>5100</v>
      </c>
      <c r="K1346" s="15">
        <f t="shared" si="508"/>
        <v>499855</v>
      </c>
      <c r="L1346" s="16">
        <f t="shared" si="500"/>
        <v>2.7578851990095227E-4</v>
      </c>
      <c r="M1346" s="17">
        <f t="shared" si="509"/>
        <v>9.8241213730598052</v>
      </c>
      <c r="N1346" s="17">
        <f t="shared" si="510"/>
        <v>10.375698412861711</v>
      </c>
      <c r="O1346" s="16">
        <f t="shared" si="511"/>
        <v>7.5878626940195204E-2</v>
      </c>
      <c r="P1346" s="16">
        <f t="shared" si="512"/>
        <v>2.4301587138289449E-2</v>
      </c>
      <c r="Q1346" s="16">
        <f t="shared" si="523"/>
        <v>4961</v>
      </c>
      <c r="R1346" s="16">
        <f t="shared" si="524"/>
        <v>5240</v>
      </c>
      <c r="S1346" s="17">
        <f t="shared" si="513"/>
        <v>9.8246378390153577</v>
      </c>
      <c r="T1346" s="17">
        <f t="shared" si="514"/>
        <v>10.377162321394977</v>
      </c>
      <c r="U1346" s="16">
        <f t="shared" si="515"/>
        <v>7.5362160984642657E-2</v>
      </c>
      <c r="V1346" s="16">
        <f t="shared" si="516"/>
        <v>2.2837678605023726E-2</v>
      </c>
      <c r="W1346" s="16">
        <f t="shared" si="501"/>
        <v>1.010363679279474E-2</v>
      </c>
      <c r="X1346" s="16">
        <f t="shared" si="502"/>
        <v>2.7586300607446314E-4</v>
      </c>
      <c r="Y1346" s="17">
        <f t="shared" si="517"/>
        <v>9.827773786720277</v>
      </c>
      <c r="Z1346" s="17">
        <f t="shared" si="518"/>
        <v>10.379499798869205</v>
      </c>
      <c r="AA1346" s="16">
        <f t="shared" si="519"/>
        <v>7.2226213279723339E-2</v>
      </c>
      <c r="AB1346" s="16">
        <f t="shared" si="520"/>
        <v>2.0500201130795759E-2</v>
      </c>
      <c r="AC1346" s="16">
        <f t="shared" si="503"/>
        <v>278.53456141424329</v>
      </c>
      <c r="AD1346" s="17">
        <f t="shared" si="504"/>
        <v>9.8288277008176124</v>
      </c>
      <c r="AE1346" s="17">
        <f t="shared" si="505"/>
        <v>10.380426244195048</v>
      </c>
      <c r="AF1346" s="16">
        <f t="shared" si="521"/>
        <v>7.1172299182387988E-2</v>
      </c>
      <c r="AG1346" s="16">
        <f t="shared" si="522"/>
        <v>1.9573755804952242E-2</v>
      </c>
    </row>
    <row r="1347" spans="1:33" x14ac:dyDescent="0.25">
      <c r="A1347" s="11" t="s">
        <v>43</v>
      </c>
      <c r="B1347" s="12">
        <v>117967</v>
      </c>
      <c r="C1347" s="11">
        <v>6.3</v>
      </c>
      <c r="D1347" s="27">
        <v>5.9</v>
      </c>
      <c r="E1347" s="27">
        <v>6.8</v>
      </c>
      <c r="F1347" s="11">
        <v>2010</v>
      </c>
      <c r="G1347" s="11" t="s">
        <v>7</v>
      </c>
      <c r="H1347" s="14" t="str">
        <f>VLOOKUP(A1347,'Data Key'!$A$1:$B$500,2,FALSE)</f>
        <v>Delaware</v>
      </c>
      <c r="I1347" s="14" t="str">
        <f t="shared" si="506"/>
        <v>DE-Delaware</v>
      </c>
      <c r="J1347" s="15">
        <f t="shared" si="507"/>
        <v>743</v>
      </c>
      <c r="K1347" s="15">
        <f t="shared" si="508"/>
        <v>117224</v>
      </c>
      <c r="L1347" s="16">
        <f t="shared" ref="L1347:L1410" si="525">_xlfn.NORM.S.INV(0.975)*SQRT(J1347/B1347*(1-J1347/B1347)/B1347)</f>
        <v>4.5145031831294821E-4</v>
      </c>
      <c r="M1347" s="17">
        <f t="shared" si="509"/>
        <v>5.8469212601793421</v>
      </c>
      <c r="N1347" s="17">
        <f t="shared" si="510"/>
        <v>6.7498218968052379</v>
      </c>
      <c r="O1347" s="16">
        <f t="shared" si="511"/>
        <v>5.3078739820658249E-2</v>
      </c>
      <c r="P1347" s="16">
        <f t="shared" si="512"/>
        <v>5.0178103194761903E-2</v>
      </c>
      <c r="Q1347" s="16">
        <f t="shared" si="523"/>
        <v>690</v>
      </c>
      <c r="R1347" s="16">
        <f t="shared" si="524"/>
        <v>797</v>
      </c>
      <c r="S1347" s="17">
        <f t="shared" si="513"/>
        <v>5.8490933905244686</v>
      </c>
      <c r="T1347" s="17">
        <f t="shared" si="514"/>
        <v>6.7561267134029004</v>
      </c>
      <c r="U1347" s="16">
        <f t="shared" si="515"/>
        <v>5.0906609475531717E-2</v>
      </c>
      <c r="V1347" s="16">
        <f t="shared" si="516"/>
        <v>4.3873286597099437E-2</v>
      </c>
      <c r="W1347" s="16">
        <f t="shared" ref="W1347:W1410" si="526">((J1347/B1347)+_xlfn.NORM.S.INV(0.975)^2/(2*B1347))/(1+_xlfn.NORM.S.INV(0.975)^2/B1347)</f>
        <v>6.3144478771084431E-3</v>
      </c>
      <c r="X1347" s="16">
        <f t="shared" ref="X1347:X1410" si="527">_xlfn.NORM.S.INV(0.975)*SQRT(W1347*(1-W1347)/B1347+(_xlfn.NORM.S.INV(0.975)^2/(4*B1347^2)))/(1+_xlfn.NORM.S.INV(0.975)^2/B1347)</f>
        <v>4.5230086253927356E-4</v>
      </c>
      <c r="Y1347" s="17">
        <f t="shared" si="517"/>
        <v>5.8621470145691692</v>
      </c>
      <c r="Z1347" s="17">
        <f t="shared" si="518"/>
        <v>6.7667487396477171</v>
      </c>
      <c r="AA1347" s="16">
        <f t="shared" si="519"/>
        <v>3.7852985430831154E-2</v>
      </c>
      <c r="AB1347" s="16">
        <f t="shared" si="520"/>
        <v>3.3251260352282763E-2</v>
      </c>
      <c r="AC1347" s="16">
        <f t="shared" ref="AC1347:AC1410" si="528">_xlfn.NORM.S.INV(0.975)*SQRT(_xlfn.NORM.S.INV(0.975)^2-1/B1347+4*B1347*(J1347/B1347)*(1-(J1347/B1347))+(4*(J1347/B1347)-2))</f>
        <v>106.54613509424904</v>
      </c>
      <c r="AD1347" s="17">
        <f t="shared" ref="AD1347:AD1410" si="529">1000*(2*B1347*(J1347/B1347)+_xlfn.NORM.S.INV(0.975)^2+1-AC1347)/(2*B1347+2*_xlfn.NORM.S.INV(0.975)^2)</f>
        <v>5.867107950610202</v>
      </c>
      <c r="AE1347" s="17">
        <f t="shared" ref="AE1347:AE1410" si="530">1000*(2*B1347*(J1347/B1347)+_xlfn.NORM.S.INV(0.975)^2+1+AC1347)/(2*B1347+2*_xlfn.NORM.S.INV(0.975)^2)</f>
        <v>6.7702644745164955</v>
      </c>
      <c r="AF1347" s="16">
        <f t="shared" si="521"/>
        <v>3.2892049389798395E-2</v>
      </c>
      <c r="AG1347" s="16">
        <f t="shared" si="522"/>
        <v>2.9735525483504333E-2</v>
      </c>
    </row>
    <row r="1348" spans="1:33" x14ac:dyDescent="0.25">
      <c r="A1348" s="11" t="s">
        <v>58</v>
      </c>
      <c r="B1348" s="12">
        <v>55499</v>
      </c>
      <c r="C1348" s="11">
        <v>7.1</v>
      </c>
      <c r="D1348" s="27">
        <v>6.4</v>
      </c>
      <c r="E1348" s="27">
        <v>7.8</v>
      </c>
      <c r="F1348" s="11">
        <v>2010</v>
      </c>
      <c r="G1348" s="11" t="s">
        <v>7</v>
      </c>
      <c r="H1348" s="14" t="str">
        <f>VLOOKUP(A1348,'Data Key'!$A$1:$B$500,2,FALSE)</f>
        <v>District of Columbia</v>
      </c>
      <c r="I1348" s="14" t="str">
        <f t="shared" ref="I1348:I1411" si="531">CONCATENATE(A1348,"-",H1348)</f>
        <v>DC-District of Columbia</v>
      </c>
      <c r="J1348" s="15">
        <f t="shared" ref="J1348:J1411" si="532">ROUND(B1348*C1348/1000,0)</f>
        <v>394</v>
      </c>
      <c r="K1348" s="15">
        <f t="shared" ref="K1348:K1411" si="533">B1348-J1348</f>
        <v>55105</v>
      </c>
      <c r="L1348" s="16">
        <f t="shared" si="525"/>
        <v>6.9849607233625694E-4</v>
      </c>
      <c r="M1348" s="17">
        <f t="shared" ref="M1348:M1411" si="534">1000*(J1348/B1348-L1348)</f>
        <v>6.4007309407630792</v>
      </c>
      <c r="N1348" s="17">
        <f t="shared" ref="N1348:N1411" si="535">1000*(J1348/B1348+L1348)</f>
        <v>7.7977230854355923</v>
      </c>
      <c r="O1348" s="16">
        <f t="shared" ref="O1348:O1411" si="536">ABS($D1348-M1348)</f>
        <v>7.3094076307889111E-4</v>
      </c>
      <c r="P1348" s="16">
        <f t="shared" ref="P1348:P1411" si="537">ABS($E1348-N1348)</f>
        <v>2.276914564407484E-3</v>
      </c>
      <c r="Q1348" s="16">
        <f t="shared" si="523"/>
        <v>356</v>
      </c>
      <c r="R1348" s="16">
        <f t="shared" si="524"/>
        <v>433</v>
      </c>
      <c r="S1348" s="17">
        <f t="shared" ref="S1348:S1411" si="538">1000*Q1348/B1348</f>
        <v>6.4145299915313787</v>
      </c>
      <c r="T1348" s="17">
        <f t="shared" ref="T1348:T1411" si="539">1000*R1348/B1348</f>
        <v>7.801942377340132</v>
      </c>
      <c r="U1348" s="16">
        <f t="shared" ref="U1348:U1411" si="540">ABS($D1348-S1348)</f>
        <v>1.452999153137835E-2</v>
      </c>
      <c r="V1348" s="16">
        <f t="shared" ref="V1348:V1411" si="541">ABS($E1348-T1348)</f>
        <v>1.9423773401321398E-3</v>
      </c>
      <c r="W1348" s="16">
        <f t="shared" si="526"/>
        <v>7.1333416272767432E-3</v>
      </c>
      <c r="X1348" s="16">
        <f t="shared" si="527"/>
        <v>7.0096659966878264E-4</v>
      </c>
      <c r="Y1348" s="17">
        <f t="shared" ref="Y1348:Y1411" si="542">1000*(W1348-X1348)</f>
        <v>6.4323750276079608</v>
      </c>
      <c r="Z1348" s="17">
        <f t="shared" ref="Z1348:Z1411" si="543">1000*(W1348+X1348)</f>
        <v>7.8343082269455264</v>
      </c>
      <c r="AA1348" s="16">
        <f t="shared" ref="AA1348:AA1411" si="544">ABS($D1348-Y1348)</f>
        <v>3.2375027607960405E-2</v>
      </c>
      <c r="AB1348" s="16">
        <f t="shared" ref="AB1348:AB1411" si="545">ABS($E1348-Z1348)</f>
        <v>3.4308226945526599E-2</v>
      </c>
      <c r="AC1348" s="16">
        <f t="shared" si="528"/>
        <v>77.577975599586367</v>
      </c>
      <c r="AD1348" s="17">
        <f t="shared" si="529"/>
        <v>6.4434852740988431</v>
      </c>
      <c r="AE1348" s="17">
        <f t="shared" si="530"/>
        <v>7.8412150760431976</v>
      </c>
      <c r="AF1348" s="16">
        <f t="shared" ref="AF1348:AF1411" si="546">ABS($D1348-AD1348)</f>
        <v>4.348527409884273E-2</v>
      </c>
      <c r="AG1348" s="16">
        <f t="shared" ref="AG1348:AG1411" si="547">ABS($E1348-AE1348)</f>
        <v>4.121507604319774E-2</v>
      </c>
    </row>
    <row r="1349" spans="1:33" x14ac:dyDescent="0.25">
      <c r="A1349" s="11" t="s">
        <v>25</v>
      </c>
      <c r="B1349" s="12">
        <v>2393471</v>
      </c>
      <c r="C1349" s="11">
        <v>6.6</v>
      </c>
      <c r="D1349" s="27">
        <v>6.5</v>
      </c>
      <c r="E1349" s="27">
        <v>6.7</v>
      </c>
      <c r="F1349" s="11">
        <v>2010</v>
      </c>
      <c r="G1349" s="11" t="s">
        <v>7</v>
      </c>
      <c r="H1349" s="14" t="str">
        <f>VLOOKUP(A1349,'Data Key'!$A$1:$B$500,2,FALSE)</f>
        <v>Florida</v>
      </c>
      <c r="I1349" s="14" t="str">
        <f t="shared" si="531"/>
        <v>FL-Florida</v>
      </c>
      <c r="J1349" s="15">
        <f t="shared" si="532"/>
        <v>15797</v>
      </c>
      <c r="K1349" s="15">
        <f t="shared" si="533"/>
        <v>2377674</v>
      </c>
      <c r="L1349" s="16">
        <f t="shared" si="525"/>
        <v>1.0258156011603466E-4</v>
      </c>
      <c r="M1349" s="17">
        <f t="shared" si="534"/>
        <v>6.4974566271024452</v>
      </c>
      <c r="N1349" s="17">
        <f t="shared" si="535"/>
        <v>6.7026197473345137</v>
      </c>
      <c r="O1349" s="16">
        <f t="shared" si="536"/>
        <v>2.5433728975547965E-3</v>
      </c>
      <c r="P1349" s="16">
        <f t="shared" si="537"/>
        <v>2.6197473345135336E-3</v>
      </c>
      <c r="Q1349" s="16">
        <f t="shared" ref="Q1349:Q1412" si="548">_xlfn.BINOM.INV(B1349, C1349/1000, 0.025)</f>
        <v>15552</v>
      </c>
      <c r="R1349" s="16">
        <f t="shared" ref="R1349:R1412" si="549">_xlfn.BINOM.INV(B1349, C1349/1000, 0.975)</f>
        <v>16043</v>
      </c>
      <c r="S1349" s="17">
        <f t="shared" si="538"/>
        <v>6.4976763871381769</v>
      </c>
      <c r="T1349" s="17">
        <f t="shared" si="539"/>
        <v>6.7028177905644144</v>
      </c>
      <c r="U1349" s="16">
        <f t="shared" si="540"/>
        <v>2.3236128618231433E-3</v>
      </c>
      <c r="V1349" s="16">
        <f t="shared" si="541"/>
        <v>2.8177905644142243E-3</v>
      </c>
      <c r="W1349" s="16">
        <f t="shared" si="526"/>
        <v>6.6008300800775993E-3</v>
      </c>
      <c r="X1349" s="16">
        <f t="shared" si="527"/>
        <v>1.0259064707196385E-4</v>
      </c>
      <c r="Y1349" s="17">
        <f t="shared" si="542"/>
        <v>6.4982394330056348</v>
      </c>
      <c r="Z1349" s="17">
        <f t="shared" si="543"/>
        <v>6.7034207271495632</v>
      </c>
      <c r="AA1349" s="16">
        <f t="shared" si="544"/>
        <v>1.7605669943652202E-3</v>
      </c>
      <c r="AB1349" s="16">
        <f t="shared" si="545"/>
        <v>3.4207271495629854E-3</v>
      </c>
      <c r="AC1349" s="16">
        <f t="shared" si="528"/>
        <v>491.05928454174983</v>
      </c>
      <c r="AD1349" s="17">
        <f t="shared" si="529"/>
        <v>6.4984560596673715</v>
      </c>
      <c r="AE1349" s="17">
        <f t="shared" si="530"/>
        <v>6.7036219030829001</v>
      </c>
      <c r="AF1349" s="16">
        <f t="shared" si="546"/>
        <v>1.5439403326285017E-3</v>
      </c>
      <c r="AG1349" s="16">
        <f t="shared" si="547"/>
        <v>3.621903082899891E-3</v>
      </c>
    </row>
    <row r="1350" spans="1:33" x14ac:dyDescent="0.25">
      <c r="A1350" s="11" t="s">
        <v>12</v>
      </c>
      <c r="B1350" s="12">
        <v>1502243</v>
      </c>
      <c r="C1350" s="11">
        <v>6.5</v>
      </c>
      <c r="D1350" s="27">
        <v>6.4</v>
      </c>
      <c r="E1350" s="27">
        <v>6.6</v>
      </c>
      <c r="F1350" s="11">
        <v>2010</v>
      </c>
      <c r="G1350" s="11" t="s">
        <v>7</v>
      </c>
      <c r="H1350" s="14" t="str">
        <f>VLOOKUP(A1350,'Data Key'!$A$1:$B$500,2,FALSE)</f>
        <v>Georgia</v>
      </c>
      <c r="I1350" s="14" t="str">
        <f t="shared" si="531"/>
        <v>GA-Georgia</v>
      </c>
      <c r="J1350" s="15">
        <f t="shared" si="532"/>
        <v>9765</v>
      </c>
      <c r="K1350" s="15">
        <f t="shared" si="533"/>
        <v>1492478</v>
      </c>
      <c r="L1350" s="16">
        <f t="shared" si="525"/>
        <v>1.2850733000928672E-4</v>
      </c>
      <c r="M1350" s="17">
        <f t="shared" si="534"/>
        <v>6.3717725847581654</v>
      </c>
      <c r="N1350" s="17">
        <f t="shared" si="535"/>
        <v>6.6287872447767375</v>
      </c>
      <c r="O1350" s="16">
        <f t="shared" si="536"/>
        <v>2.8227415241834919E-2</v>
      </c>
      <c r="P1350" s="16">
        <f t="shared" si="537"/>
        <v>2.8787244776737886E-2</v>
      </c>
      <c r="Q1350" s="16">
        <f t="shared" si="548"/>
        <v>9572</v>
      </c>
      <c r="R1350" s="16">
        <f t="shared" si="549"/>
        <v>9958</v>
      </c>
      <c r="S1350" s="17">
        <f t="shared" si="538"/>
        <v>6.3718053603844389</v>
      </c>
      <c r="T1350" s="17">
        <f t="shared" si="539"/>
        <v>6.6287544691504641</v>
      </c>
      <c r="U1350" s="16">
        <f t="shared" si="540"/>
        <v>2.8194639615561456E-2</v>
      </c>
      <c r="V1350" s="16">
        <f t="shared" si="541"/>
        <v>2.8754469150464423E-2</v>
      </c>
      <c r="W1350" s="16">
        <f t="shared" si="526"/>
        <v>6.50154186373643E-3</v>
      </c>
      <c r="X1350" s="16">
        <f t="shared" si="527"/>
        <v>1.2852575294667942E-4</v>
      </c>
      <c r="Y1350" s="17">
        <f t="shared" si="542"/>
        <v>6.3730161107897505</v>
      </c>
      <c r="Z1350" s="17">
        <f t="shared" si="543"/>
        <v>6.6300676166831103</v>
      </c>
      <c r="AA1350" s="16">
        <f t="shared" si="544"/>
        <v>2.6983889210249856E-2</v>
      </c>
      <c r="AB1350" s="16">
        <f t="shared" si="545"/>
        <v>3.0067616683110643E-2</v>
      </c>
      <c r="AC1350" s="16">
        <f t="shared" si="528"/>
        <v>386.10776387396248</v>
      </c>
      <c r="AD1350" s="17">
        <f t="shared" si="529"/>
        <v>6.3733646050976347</v>
      </c>
      <c r="AE1350" s="17">
        <f t="shared" si="530"/>
        <v>6.6303847919392433</v>
      </c>
      <c r="AF1350" s="16">
        <f t="shared" si="546"/>
        <v>2.6635394902365661E-2</v>
      </c>
      <c r="AG1350" s="16">
        <f t="shared" si="547"/>
        <v>3.0384791939243705E-2</v>
      </c>
    </row>
    <row r="1351" spans="1:33" x14ac:dyDescent="0.25">
      <c r="A1351" s="11" t="s">
        <v>56</v>
      </c>
      <c r="B1351" s="12">
        <v>161965</v>
      </c>
      <c r="C1351" s="11">
        <v>6.1</v>
      </c>
      <c r="D1351" s="27">
        <v>5.7</v>
      </c>
      <c r="E1351" s="27">
        <v>6.5</v>
      </c>
      <c r="F1351" s="11">
        <v>2010</v>
      </c>
      <c r="G1351" s="11" t="s">
        <v>7</v>
      </c>
      <c r="H1351" s="14" t="str">
        <f>VLOOKUP(A1351,'Data Key'!$A$1:$B$500,2,FALSE)</f>
        <v>Hawaii</v>
      </c>
      <c r="I1351" s="14" t="str">
        <f t="shared" si="531"/>
        <v>HI-Hawaii</v>
      </c>
      <c r="J1351" s="15">
        <f t="shared" si="532"/>
        <v>988</v>
      </c>
      <c r="K1351" s="15">
        <f t="shared" si="533"/>
        <v>160977</v>
      </c>
      <c r="L1351" s="16">
        <f t="shared" si="525"/>
        <v>3.7920732256336697E-4</v>
      </c>
      <c r="M1351" s="17">
        <f t="shared" si="534"/>
        <v>5.7208760287779716</v>
      </c>
      <c r="N1351" s="17">
        <f t="shared" si="535"/>
        <v>6.479290673904706</v>
      </c>
      <c r="O1351" s="16">
        <f t="shared" si="536"/>
        <v>2.0876028777971456E-2</v>
      </c>
      <c r="P1351" s="16">
        <f t="shared" si="537"/>
        <v>2.0709326095293967E-2</v>
      </c>
      <c r="Q1351" s="16">
        <f t="shared" si="548"/>
        <v>927</v>
      </c>
      <c r="R1351" s="16">
        <f t="shared" si="549"/>
        <v>1050</v>
      </c>
      <c r="S1351" s="17">
        <f t="shared" si="538"/>
        <v>5.7234587719569046</v>
      </c>
      <c r="T1351" s="17">
        <f t="shared" si="539"/>
        <v>6.482882104158306</v>
      </c>
      <c r="U1351" s="16">
        <f t="shared" si="540"/>
        <v>2.3458771956904378E-2</v>
      </c>
      <c r="V1351" s="16">
        <f t="shared" si="541"/>
        <v>1.7117895841693986E-2</v>
      </c>
      <c r="W1351" s="16">
        <f t="shared" si="526"/>
        <v>6.1117973092499186E-3</v>
      </c>
      <c r="X1351" s="16">
        <f t="shared" si="527"/>
        <v>3.7974520885922166E-4</v>
      </c>
      <c r="Y1351" s="17">
        <f t="shared" si="542"/>
        <v>5.732052100390697</v>
      </c>
      <c r="Z1351" s="17">
        <f t="shared" si="543"/>
        <v>6.4915425181091404</v>
      </c>
      <c r="AA1351" s="16">
        <f t="shared" si="544"/>
        <v>3.2052100390696836E-2</v>
      </c>
      <c r="AB1351" s="16">
        <f t="shared" si="545"/>
        <v>8.4574818908595972E-3</v>
      </c>
      <c r="AC1351" s="16">
        <f t="shared" si="528"/>
        <v>122.86579986023357</v>
      </c>
      <c r="AD1351" s="17">
        <f t="shared" si="529"/>
        <v>5.7355959400155259</v>
      </c>
      <c r="AE1351" s="17">
        <f t="shared" si="530"/>
        <v>6.4941727054823035</v>
      </c>
      <c r="AF1351" s="16">
        <f t="shared" si="546"/>
        <v>3.5595940015525684E-2</v>
      </c>
      <c r="AG1351" s="16">
        <f t="shared" si="547"/>
        <v>5.8272945176964797E-3</v>
      </c>
    </row>
    <row r="1352" spans="1:33" x14ac:dyDescent="0.25">
      <c r="A1352" s="11" t="s">
        <v>32</v>
      </c>
      <c r="B1352" s="12">
        <v>252894</v>
      </c>
      <c r="C1352" s="11">
        <v>6.9</v>
      </c>
      <c r="D1352" s="27">
        <v>6.6</v>
      </c>
      <c r="E1352" s="27">
        <v>7.2</v>
      </c>
      <c r="F1352" s="11">
        <v>2010</v>
      </c>
      <c r="G1352" s="11" t="s">
        <v>7</v>
      </c>
      <c r="H1352" s="14" t="str">
        <f>VLOOKUP(A1352,'Data Key'!$A$1:$B$500,2,FALSE)</f>
        <v>Idaho</v>
      </c>
      <c r="I1352" s="14" t="str">
        <f t="shared" si="531"/>
        <v>ID-Idaho</v>
      </c>
      <c r="J1352" s="15">
        <f t="shared" si="532"/>
        <v>1745</v>
      </c>
      <c r="K1352" s="15">
        <f t="shared" si="533"/>
        <v>251149</v>
      </c>
      <c r="L1352" s="16">
        <f t="shared" si="525"/>
        <v>3.2262925462891052E-4</v>
      </c>
      <c r="M1352" s="17">
        <f t="shared" si="534"/>
        <v>6.577494908063759</v>
      </c>
      <c r="N1352" s="17">
        <f t="shared" si="535"/>
        <v>7.2227534173215799</v>
      </c>
      <c r="O1352" s="16">
        <f t="shared" si="536"/>
        <v>2.2505091936240618E-2</v>
      </c>
      <c r="P1352" s="16">
        <f t="shared" si="537"/>
        <v>2.2753417321579761E-2</v>
      </c>
      <c r="Q1352" s="16">
        <f t="shared" si="548"/>
        <v>1664</v>
      </c>
      <c r="R1352" s="16">
        <f t="shared" si="549"/>
        <v>1827</v>
      </c>
      <c r="S1352" s="17">
        <f t="shared" si="538"/>
        <v>6.5798318663155317</v>
      </c>
      <c r="T1352" s="17">
        <f t="shared" si="539"/>
        <v>7.2243706849510074</v>
      </c>
      <c r="U1352" s="16">
        <f t="shared" si="540"/>
        <v>2.0168133684467904E-2</v>
      </c>
      <c r="V1352" s="16">
        <f t="shared" si="541"/>
        <v>2.4370684951007249E-2</v>
      </c>
      <c r="W1352" s="16">
        <f t="shared" si="526"/>
        <v>6.9076142340060171E-3</v>
      </c>
      <c r="X1352" s="16">
        <f t="shared" si="527"/>
        <v>3.228875280862368E-4</v>
      </c>
      <c r="Y1352" s="17">
        <f t="shared" si="542"/>
        <v>6.5847267059197803</v>
      </c>
      <c r="Z1352" s="17">
        <f t="shared" si="543"/>
        <v>7.2305017620922545</v>
      </c>
      <c r="AA1352" s="16">
        <f t="shared" si="544"/>
        <v>1.527329408021938E-2</v>
      </c>
      <c r="AB1352" s="16">
        <f t="shared" si="545"/>
        <v>3.0501762092254303E-2</v>
      </c>
      <c r="AC1352" s="16">
        <f t="shared" si="528"/>
        <v>163.2040036234159</v>
      </c>
      <c r="AD1352" s="17">
        <f t="shared" si="529"/>
        <v>6.5869234707164717</v>
      </c>
      <c r="AE1352" s="17">
        <f t="shared" si="530"/>
        <v>7.2322591631130013</v>
      </c>
      <c r="AF1352" s="16">
        <f t="shared" si="546"/>
        <v>1.3076529283527982E-2</v>
      </c>
      <c r="AG1352" s="16">
        <f t="shared" si="547"/>
        <v>3.2259163113001144E-2</v>
      </c>
    </row>
    <row r="1353" spans="1:33" x14ac:dyDescent="0.25">
      <c r="A1353" s="11" t="s">
        <v>45</v>
      </c>
      <c r="B1353" s="12">
        <v>1867169</v>
      </c>
      <c r="C1353" s="11">
        <v>7.3</v>
      </c>
      <c r="D1353" s="27">
        <v>7.1</v>
      </c>
      <c r="E1353" s="27">
        <v>7.4</v>
      </c>
      <c r="F1353" s="11">
        <v>2010</v>
      </c>
      <c r="G1353" s="11" t="s">
        <v>7</v>
      </c>
      <c r="H1353" s="14" t="str">
        <f>VLOOKUP(A1353,'Data Key'!$A$1:$B$500,2,FALSE)</f>
        <v>Illinois</v>
      </c>
      <c r="I1353" s="14" t="str">
        <f t="shared" si="531"/>
        <v>IL-Illinois</v>
      </c>
      <c r="J1353" s="15">
        <f t="shared" si="532"/>
        <v>13630</v>
      </c>
      <c r="K1353" s="15">
        <f t="shared" si="533"/>
        <v>1853539</v>
      </c>
      <c r="L1353" s="16">
        <f t="shared" si="525"/>
        <v>1.2210162410909318E-4</v>
      </c>
      <c r="M1353" s="17">
        <f t="shared" si="534"/>
        <v>7.177719656128529</v>
      </c>
      <c r="N1353" s="17">
        <f t="shared" si="535"/>
        <v>7.4219229043467152</v>
      </c>
      <c r="O1353" s="16">
        <f t="shared" si="536"/>
        <v>7.771965612852938E-2</v>
      </c>
      <c r="P1353" s="16">
        <f t="shared" si="537"/>
        <v>2.1922904346714844E-2</v>
      </c>
      <c r="Q1353" s="16">
        <f t="shared" si="548"/>
        <v>13403</v>
      </c>
      <c r="R1353" s="16">
        <f t="shared" si="549"/>
        <v>13859</v>
      </c>
      <c r="S1353" s="17">
        <f t="shared" si="538"/>
        <v>7.1782468539269875</v>
      </c>
      <c r="T1353" s="17">
        <f t="shared" si="539"/>
        <v>7.4224668468681729</v>
      </c>
      <c r="U1353" s="16">
        <f t="shared" si="540"/>
        <v>7.8246853926987825E-2</v>
      </c>
      <c r="V1353" s="16">
        <f t="shared" si="541"/>
        <v>2.2466846868172574E-2</v>
      </c>
      <c r="W1353" s="16">
        <f t="shared" si="526"/>
        <v>7.3008349450711472E-3</v>
      </c>
      <c r="X1353" s="16">
        <f t="shared" si="527"/>
        <v>1.2211412072336895E-4</v>
      </c>
      <c r="Y1353" s="17">
        <f t="shared" si="542"/>
        <v>7.1787208243477778</v>
      </c>
      <c r="Z1353" s="17">
        <f t="shared" si="543"/>
        <v>7.4229490657945165</v>
      </c>
      <c r="AA1353" s="16">
        <f t="shared" si="544"/>
        <v>7.8720824347778162E-2</v>
      </c>
      <c r="AB1353" s="16">
        <f t="shared" si="545"/>
        <v>2.2949065794516166E-2</v>
      </c>
      <c r="AC1353" s="16">
        <f t="shared" si="528"/>
        <v>455.97661468969915</v>
      </c>
      <c r="AD1353" s="17">
        <f t="shared" si="529"/>
        <v>7.1789992465789219</v>
      </c>
      <c r="AE1353" s="17">
        <f t="shared" si="530"/>
        <v>7.4232062126214675</v>
      </c>
      <c r="AF1353" s="16">
        <f t="shared" si="546"/>
        <v>7.8999246578922211E-2</v>
      </c>
      <c r="AG1353" s="16">
        <f t="shared" si="547"/>
        <v>2.3206212621467159E-2</v>
      </c>
    </row>
    <row r="1354" spans="1:33" x14ac:dyDescent="0.25">
      <c r="A1354" s="11" t="s">
        <v>33</v>
      </c>
      <c r="B1354" s="12">
        <v>958815</v>
      </c>
      <c r="C1354" s="11">
        <v>10.5</v>
      </c>
      <c r="D1354" s="27">
        <v>10.3</v>
      </c>
      <c r="E1354" s="27">
        <v>10.7</v>
      </c>
      <c r="F1354" s="11">
        <v>2010</v>
      </c>
      <c r="G1354" s="11" t="s">
        <v>7</v>
      </c>
      <c r="H1354" s="14" t="str">
        <f>VLOOKUP(A1354,'Data Key'!$A$1:$B$500,2,FALSE)</f>
        <v>Indiana</v>
      </c>
      <c r="I1354" s="14" t="str">
        <f t="shared" si="531"/>
        <v>IN-Indiana</v>
      </c>
      <c r="J1354" s="15">
        <f t="shared" si="532"/>
        <v>10068</v>
      </c>
      <c r="K1354" s="15">
        <f t="shared" si="533"/>
        <v>948747</v>
      </c>
      <c r="L1354" s="16">
        <f t="shared" si="525"/>
        <v>2.0402936259647216E-4</v>
      </c>
      <c r="M1354" s="17">
        <f t="shared" si="534"/>
        <v>10.296432144576446</v>
      </c>
      <c r="N1354" s="17">
        <f t="shared" si="535"/>
        <v>10.704490869769389</v>
      </c>
      <c r="O1354" s="16">
        <f t="shared" si="536"/>
        <v>3.5678554235545334E-3</v>
      </c>
      <c r="P1354" s="16">
        <f t="shared" si="537"/>
        <v>4.490869769389505E-3</v>
      </c>
      <c r="Q1354" s="16">
        <f t="shared" si="548"/>
        <v>9872</v>
      </c>
      <c r="R1354" s="16">
        <f t="shared" si="549"/>
        <v>10264</v>
      </c>
      <c r="S1354" s="17">
        <f t="shared" si="538"/>
        <v>10.296042510807611</v>
      </c>
      <c r="T1354" s="17">
        <f t="shared" si="539"/>
        <v>10.704880503538222</v>
      </c>
      <c r="U1354" s="16">
        <f t="shared" si="540"/>
        <v>3.9574891923894739E-3</v>
      </c>
      <c r="V1354" s="16">
        <f t="shared" si="541"/>
        <v>4.8805035382226691E-3</v>
      </c>
      <c r="W1354" s="16">
        <f t="shared" si="526"/>
        <v>1.0502422662125825E-2</v>
      </c>
      <c r="X1354" s="16">
        <f t="shared" si="527"/>
        <v>2.0405722815220077E-4</v>
      </c>
      <c r="Y1354" s="17">
        <f t="shared" si="542"/>
        <v>10.298365433973625</v>
      </c>
      <c r="Z1354" s="17">
        <f t="shared" si="543"/>
        <v>10.706479890278027</v>
      </c>
      <c r="AA1354" s="16">
        <f t="shared" si="544"/>
        <v>1.6345660263752393E-3</v>
      </c>
      <c r="AB1354" s="16">
        <f t="shared" si="545"/>
        <v>6.4798902780278667E-3</v>
      </c>
      <c r="AC1354" s="16">
        <f t="shared" si="528"/>
        <v>391.26207272344362</v>
      </c>
      <c r="AD1354" s="17">
        <f t="shared" si="529"/>
        <v>10.298910770281028</v>
      </c>
      <c r="AE1354" s="17">
        <f t="shared" si="530"/>
        <v>10.706977503855168</v>
      </c>
      <c r="AF1354" s="16">
        <f t="shared" si="546"/>
        <v>1.0892297189730726E-3</v>
      </c>
      <c r="AG1354" s="16">
        <f t="shared" si="547"/>
        <v>6.9775038551682655E-3</v>
      </c>
    </row>
    <row r="1355" spans="1:33" x14ac:dyDescent="0.25">
      <c r="A1355" s="11" t="s">
        <v>44</v>
      </c>
      <c r="B1355" s="12">
        <v>429258</v>
      </c>
      <c r="C1355" s="11">
        <v>1.5</v>
      </c>
      <c r="D1355" s="27">
        <v>1.4</v>
      </c>
      <c r="E1355" s="27">
        <v>1.6</v>
      </c>
      <c r="F1355" s="11">
        <v>2010</v>
      </c>
      <c r="G1355" s="11" t="s">
        <v>7</v>
      </c>
      <c r="H1355" s="14" t="str">
        <f>VLOOKUP(A1355,'Data Key'!$A$1:$B$500,2,FALSE)</f>
        <v>Iowa</v>
      </c>
      <c r="I1355" s="14" t="str">
        <f t="shared" si="531"/>
        <v>IA-Iowa</v>
      </c>
      <c r="J1355" s="15">
        <f t="shared" si="532"/>
        <v>644</v>
      </c>
      <c r="K1355" s="15">
        <f t="shared" si="533"/>
        <v>428614</v>
      </c>
      <c r="L1355" s="16">
        <f t="shared" si="525"/>
        <v>1.157834815080014E-4</v>
      </c>
      <c r="M1355" s="17">
        <f t="shared" si="534"/>
        <v>1.3844797634402581</v>
      </c>
      <c r="N1355" s="17">
        <f t="shared" si="535"/>
        <v>1.616046726456261</v>
      </c>
      <c r="O1355" s="16">
        <f t="shared" si="536"/>
        <v>1.5520236559741774E-2</v>
      </c>
      <c r="P1355" s="16">
        <f t="shared" si="537"/>
        <v>1.6046726456260929E-2</v>
      </c>
      <c r="Q1355" s="16">
        <f t="shared" si="548"/>
        <v>595</v>
      </c>
      <c r="R1355" s="16">
        <f t="shared" si="549"/>
        <v>694</v>
      </c>
      <c r="S1355" s="17">
        <f t="shared" si="538"/>
        <v>1.3861127806587181</v>
      </c>
      <c r="T1355" s="17">
        <f t="shared" si="539"/>
        <v>1.6167433105498326</v>
      </c>
      <c r="U1355" s="16">
        <f t="shared" si="540"/>
        <v>1.3887219341281787E-2</v>
      </c>
      <c r="V1355" s="16">
        <f t="shared" si="541"/>
        <v>1.6743310549832469E-2</v>
      </c>
      <c r="W1355" s="16">
        <f t="shared" si="526"/>
        <v>1.504724312823204E-3</v>
      </c>
      <c r="X1355" s="16">
        <f t="shared" si="527"/>
        <v>1.1604049925400575E-4</v>
      </c>
      <c r="Y1355" s="17">
        <f t="shared" si="542"/>
        <v>1.3886838135691983</v>
      </c>
      <c r="Z1355" s="17">
        <f t="shared" si="543"/>
        <v>1.6207648120772098</v>
      </c>
      <c r="AA1355" s="16">
        <f t="shared" si="544"/>
        <v>1.1316186430801567E-2</v>
      </c>
      <c r="AB1355" s="16">
        <f t="shared" si="545"/>
        <v>2.0764812077209704E-2</v>
      </c>
      <c r="AC1355" s="16">
        <f t="shared" si="528"/>
        <v>99.437663148010827</v>
      </c>
      <c r="AD1355" s="17">
        <f t="shared" si="529"/>
        <v>1.3900650843049218</v>
      </c>
      <c r="AE1355" s="17">
        <f t="shared" si="530"/>
        <v>1.6217131218059444</v>
      </c>
      <c r="AF1355" s="16">
        <f t="shared" si="546"/>
        <v>9.9349156950780948E-3</v>
      </c>
      <c r="AG1355" s="16">
        <f t="shared" si="547"/>
        <v>2.1713121805944313E-2</v>
      </c>
    </row>
    <row r="1356" spans="1:33" x14ac:dyDescent="0.25">
      <c r="A1356" s="11" t="s">
        <v>46</v>
      </c>
      <c r="B1356" s="12">
        <v>424755</v>
      </c>
      <c r="C1356" s="11">
        <v>5</v>
      </c>
      <c r="D1356" s="27">
        <v>4.8</v>
      </c>
      <c r="E1356" s="27">
        <v>5.3</v>
      </c>
      <c r="F1356" s="11">
        <v>2010</v>
      </c>
      <c r="G1356" s="11" t="s">
        <v>7</v>
      </c>
      <c r="H1356" s="14" t="str">
        <f>VLOOKUP(A1356,'Data Key'!$A$1:$B$500,2,FALSE)</f>
        <v>Kansas</v>
      </c>
      <c r="I1356" s="14" t="str">
        <f t="shared" si="531"/>
        <v>KS-Kansas</v>
      </c>
      <c r="J1356" s="15">
        <f t="shared" si="532"/>
        <v>2124</v>
      </c>
      <c r="K1356" s="15">
        <f t="shared" si="533"/>
        <v>422631</v>
      </c>
      <c r="L1356" s="16">
        <f t="shared" si="525"/>
        <v>2.1212813421947797E-4</v>
      </c>
      <c r="M1356" s="17">
        <f t="shared" si="534"/>
        <v>4.7884015829115736</v>
      </c>
      <c r="N1356" s="17">
        <f t="shared" si="535"/>
        <v>5.2126578513505297</v>
      </c>
      <c r="O1356" s="16">
        <f t="shared" si="536"/>
        <v>1.1598417088426238E-2</v>
      </c>
      <c r="P1356" s="16">
        <f t="shared" si="537"/>
        <v>8.7342148649470097E-2</v>
      </c>
      <c r="Q1356" s="16">
        <f t="shared" si="548"/>
        <v>2034</v>
      </c>
      <c r="R1356" s="16">
        <f t="shared" si="549"/>
        <v>2214</v>
      </c>
      <c r="S1356" s="17">
        <f t="shared" si="538"/>
        <v>4.788642864710245</v>
      </c>
      <c r="T1356" s="17">
        <f t="shared" si="539"/>
        <v>5.2124165695518592</v>
      </c>
      <c r="U1356" s="16">
        <f t="shared" si="540"/>
        <v>1.1357135289754794E-2</v>
      </c>
      <c r="V1356" s="16">
        <f t="shared" si="541"/>
        <v>8.7583430448140653E-2</v>
      </c>
      <c r="W1356" s="16">
        <f t="shared" si="526"/>
        <v>5.0050064222534833E-3</v>
      </c>
      <c r="X1356" s="16">
        <f t="shared" si="527"/>
        <v>2.1226884013272749E-4</v>
      </c>
      <c r="Y1356" s="17">
        <f t="shared" si="542"/>
        <v>4.7927375821207558</v>
      </c>
      <c r="Z1356" s="17">
        <f t="shared" si="543"/>
        <v>5.2172752623862104</v>
      </c>
      <c r="AA1356" s="16">
        <f t="shared" si="544"/>
        <v>7.2624178792439764E-3</v>
      </c>
      <c r="AB1356" s="16">
        <f t="shared" si="545"/>
        <v>8.2724737613789401E-2</v>
      </c>
      <c r="AC1356" s="16">
        <f t="shared" si="528"/>
        <v>180.22481071711468</v>
      </c>
      <c r="AD1356" s="17">
        <f t="shared" si="529"/>
        <v>4.7940339912835102</v>
      </c>
      <c r="AE1356" s="17">
        <f t="shared" si="530"/>
        <v>5.2183331302917484</v>
      </c>
      <c r="AF1356" s="16">
        <f t="shared" si="546"/>
        <v>5.966008716489668E-3</v>
      </c>
      <c r="AG1356" s="16">
        <f t="shared" si="547"/>
        <v>8.1666869708251433E-2</v>
      </c>
    </row>
    <row r="1357" spans="1:33" x14ac:dyDescent="0.25">
      <c r="A1357" s="11" t="s">
        <v>47</v>
      </c>
      <c r="B1357" s="12">
        <v>597317</v>
      </c>
      <c r="C1357" s="11">
        <v>5.5</v>
      </c>
      <c r="D1357" s="27">
        <v>5.3</v>
      </c>
      <c r="E1357" s="27">
        <v>5.7</v>
      </c>
      <c r="F1357" s="11">
        <v>2010</v>
      </c>
      <c r="G1357" s="11" t="s">
        <v>7</v>
      </c>
      <c r="H1357" s="14" t="str">
        <f>VLOOKUP(A1357,'Data Key'!$A$1:$B$500,2,FALSE)</f>
        <v>Kentucky</v>
      </c>
      <c r="I1357" s="14" t="str">
        <f t="shared" si="531"/>
        <v>KY-Kentucky</v>
      </c>
      <c r="J1357" s="15">
        <f t="shared" si="532"/>
        <v>3285</v>
      </c>
      <c r="K1357" s="15">
        <f t="shared" si="533"/>
        <v>594032</v>
      </c>
      <c r="L1357" s="16">
        <f t="shared" si="525"/>
        <v>1.8754840951164104E-4</v>
      </c>
      <c r="M1357" s="17">
        <f t="shared" si="534"/>
        <v>5.3120439342522232</v>
      </c>
      <c r="N1357" s="17">
        <f t="shared" si="535"/>
        <v>5.6871407532755045</v>
      </c>
      <c r="O1357" s="16">
        <f t="shared" si="536"/>
        <v>1.2043934252223387E-2</v>
      </c>
      <c r="P1357" s="16">
        <f t="shared" si="537"/>
        <v>1.2859246724495677E-2</v>
      </c>
      <c r="Q1357" s="16">
        <f t="shared" si="548"/>
        <v>3174</v>
      </c>
      <c r="R1357" s="16">
        <f t="shared" si="549"/>
        <v>3398</v>
      </c>
      <c r="S1357" s="17">
        <f t="shared" si="538"/>
        <v>5.3137613695910213</v>
      </c>
      <c r="T1357" s="17">
        <f t="shared" si="539"/>
        <v>5.6887716237776589</v>
      </c>
      <c r="U1357" s="16">
        <f t="shared" si="540"/>
        <v>1.3761369591021477E-2</v>
      </c>
      <c r="V1357" s="16">
        <f t="shared" si="541"/>
        <v>1.1228376222341296E-2</v>
      </c>
      <c r="W1357" s="16">
        <f t="shared" si="526"/>
        <v>5.5027725491425816E-3</v>
      </c>
      <c r="X1357" s="16">
        <f t="shared" si="527"/>
        <v>1.8762867750468106E-4</v>
      </c>
      <c r="Y1357" s="17">
        <f t="shared" si="542"/>
        <v>5.3151438716379005</v>
      </c>
      <c r="Z1357" s="17">
        <f t="shared" si="543"/>
        <v>5.6904012266472632</v>
      </c>
      <c r="AA1357" s="16">
        <f t="shared" si="544"/>
        <v>1.5143871637900652E-2</v>
      </c>
      <c r="AB1357" s="16">
        <f t="shared" si="545"/>
        <v>9.5987733527369556E-3</v>
      </c>
      <c r="AC1357" s="16">
        <f t="shared" si="528"/>
        <v>224.06768093535362</v>
      </c>
      <c r="AD1357" s="17">
        <f t="shared" si="529"/>
        <v>5.3160490452459488</v>
      </c>
      <c r="AE1357" s="17">
        <f t="shared" si="530"/>
        <v>5.6911701951929672</v>
      </c>
      <c r="AF1357" s="16">
        <f t="shared" si="546"/>
        <v>1.6049045245948967E-2</v>
      </c>
      <c r="AG1357" s="16">
        <f t="shared" si="547"/>
        <v>8.8298048070329926E-3</v>
      </c>
    </row>
    <row r="1358" spans="1:33" x14ac:dyDescent="0.25">
      <c r="A1358" s="11" t="s">
        <v>48</v>
      </c>
      <c r="B1358" s="12">
        <v>612625</v>
      </c>
      <c r="C1358" s="11">
        <v>4.5999999999999996</v>
      </c>
      <c r="D1358" s="27">
        <v>4.4000000000000004</v>
      </c>
      <c r="E1358" s="27">
        <v>4.8</v>
      </c>
      <c r="F1358" s="11">
        <v>2010</v>
      </c>
      <c r="G1358" s="11" t="s">
        <v>7</v>
      </c>
      <c r="H1358" s="14" t="str">
        <f>VLOOKUP(A1358,'Data Key'!$A$1:$B$500,2,FALSE)</f>
        <v>Louisiana</v>
      </c>
      <c r="I1358" s="14" t="str">
        <f t="shared" si="531"/>
        <v>LA-Louisiana</v>
      </c>
      <c r="J1358" s="15">
        <f t="shared" si="532"/>
        <v>2818</v>
      </c>
      <c r="K1358" s="15">
        <f t="shared" si="533"/>
        <v>609807</v>
      </c>
      <c r="L1358" s="16">
        <f t="shared" si="525"/>
        <v>1.6944264212962929E-4</v>
      </c>
      <c r="M1358" s="17">
        <f t="shared" si="534"/>
        <v>4.4304349338752678</v>
      </c>
      <c r="N1358" s="17">
        <f t="shared" si="535"/>
        <v>4.7693202181345269</v>
      </c>
      <c r="O1358" s="16">
        <f t="shared" si="536"/>
        <v>3.0434933875267411E-2</v>
      </c>
      <c r="P1358" s="16">
        <f t="shared" si="537"/>
        <v>3.0679781865472933E-2</v>
      </c>
      <c r="Q1358" s="16">
        <f t="shared" si="548"/>
        <v>2715</v>
      </c>
      <c r="R1358" s="16">
        <f t="shared" si="549"/>
        <v>2922</v>
      </c>
      <c r="S1358" s="17">
        <f t="shared" si="538"/>
        <v>4.4317486227300549</v>
      </c>
      <c r="T1358" s="17">
        <f t="shared" si="539"/>
        <v>4.7696388492144459</v>
      </c>
      <c r="U1358" s="16">
        <f t="shared" si="540"/>
        <v>3.1748622730054521E-2</v>
      </c>
      <c r="V1358" s="16">
        <f t="shared" si="541"/>
        <v>3.0361150785553903E-2</v>
      </c>
      <c r="W1358" s="16">
        <f t="shared" si="526"/>
        <v>4.6029839579465751E-3</v>
      </c>
      <c r="X1358" s="16">
        <f t="shared" si="527"/>
        <v>1.6952751277283663E-4</v>
      </c>
      <c r="Y1358" s="17">
        <f t="shared" si="542"/>
        <v>4.4334564451737384</v>
      </c>
      <c r="Z1358" s="17">
        <f t="shared" si="543"/>
        <v>4.7725114707194116</v>
      </c>
      <c r="AA1358" s="16">
        <f t="shared" si="544"/>
        <v>3.3456445173738025E-2</v>
      </c>
      <c r="AB1358" s="16">
        <f t="shared" si="545"/>
        <v>2.7488529280588203E-2</v>
      </c>
      <c r="AC1358" s="16">
        <f t="shared" si="528"/>
        <v>207.62680328236294</v>
      </c>
      <c r="AD1358" s="17">
        <f t="shared" si="529"/>
        <v>4.4343444903773257</v>
      </c>
      <c r="AE1358" s="17">
        <f t="shared" si="530"/>
        <v>4.773255735215149</v>
      </c>
      <c r="AF1358" s="16">
        <f t="shared" si="546"/>
        <v>3.4344490377325343E-2</v>
      </c>
      <c r="AG1358" s="16">
        <f t="shared" si="547"/>
        <v>2.6744264784850813E-2</v>
      </c>
    </row>
    <row r="1359" spans="1:33" x14ac:dyDescent="0.25">
      <c r="A1359" s="11" t="s">
        <v>34</v>
      </c>
      <c r="B1359" s="12">
        <v>171011</v>
      </c>
      <c r="C1359" s="11">
        <v>12.5</v>
      </c>
      <c r="D1359" s="27">
        <v>12</v>
      </c>
      <c r="E1359" s="27">
        <v>13.1</v>
      </c>
      <c r="F1359" s="11">
        <v>2010</v>
      </c>
      <c r="G1359" s="11" t="s">
        <v>7</v>
      </c>
      <c r="H1359" s="14" t="str">
        <f>VLOOKUP(A1359,'Data Key'!$A$1:$B$500,2,FALSE)</f>
        <v>Maine</v>
      </c>
      <c r="I1359" s="14" t="str">
        <f t="shared" si="531"/>
        <v>ME-Maine</v>
      </c>
      <c r="J1359" s="15">
        <f t="shared" si="532"/>
        <v>2138</v>
      </c>
      <c r="K1359" s="15">
        <f t="shared" si="533"/>
        <v>168873</v>
      </c>
      <c r="L1359" s="16">
        <f t="shared" si="525"/>
        <v>5.2661834139624175E-4</v>
      </c>
      <c r="M1359" s="17">
        <f t="shared" si="534"/>
        <v>11.975501405286721</v>
      </c>
      <c r="N1359" s="17">
        <f t="shared" si="535"/>
        <v>13.028738088079205</v>
      </c>
      <c r="O1359" s="16">
        <f t="shared" si="536"/>
        <v>2.4498594713278976E-2</v>
      </c>
      <c r="P1359" s="16">
        <f t="shared" si="537"/>
        <v>7.1261911920794674E-2</v>
      </c>
      <c r="Q1359" s="16">
        <f t="shared" si="548"/>
        <v>2048</v>
      </c>
      <c r="R1359" s="16">
        <f t="shared" si="549"/>
        <v>2228</v>
      </c>
      <c r="S1359" s="17">
        <f t="shared" si="538"/>
        <v>11.975837811602762</v>
      </c>
      <c r="T1359" s="17">
        <f t="shared" si="539"/>
        <v>13.028401681763162</v>
      </c>
      <c r="U1359" s="16">
        <f t="shared" si="540"/>
        <v>2.4162188397237827E-2</v>
      </c>
      <c r="V1359" s="16">
        <f t="shared" si="541"/>
        <v>7.1598318236837599E-2</v>
      </c>
      <c r="W1359" s="16">
        <f t="shared" si="526"/>
        <v>1.2513070275983192E-2</v>
      </c>
      <c r="X1359" s="16">
        <f t="shared" si="527"/>
        <v>5.2695387101106452E-4</v>
      </c>
      <c r="Y1359" s="17">
        <f t="shared" si="542"/>
        <v>11.986116404972128</v>
      </c>
      <c r="Z1359" s="17">
        <f t="shared" si="543"/>
        <v>13.040024146994256</v>
      </c>
      <c r="AA1359" s="16">
        <f t="shared" si="544"/>
        <v>1.3883595027872175E-2</v>
      </c>
      <c r="AB1359" s="16">
        <f t="shared" si="545"/>
        <v>5.9975853005743929E-2</v>
      </c>
      <c r="AC1359" s="16">
        <f t="shared" si="528"/>
        <v>180.13522759214749</v>
      </c>
      <c r="AD1359" s="17">
        <f t="shared" si="529"/>
        <v>11.989328517478327</v>
      </c>
      <c r="AE1359" s="17">
        <f t="shared" si="530"/>
        <v>13.042659480192006</v>
      </c>
      <c r="AF1359" s="16">
        <f t="shared" si="546"/>
        <v>1.0671482521672715E-2</v>
      </c>
      <c r="AG1359" s="16">
        <f t="shared" si="547"/>
        <v>5.7340519807993928E-2</v>
      </c>
    </row>
    <row r="1360" spans="1:33" x14ac:dyDescent="0.25">
      <c r="A1360" s="11" t="s">
        <v>13</v>
      </c>
      <c r="B1360" s="12">
        <v>760130</v>
      </c>
      <c r="C1360" s="11">
        <v>9.6</v>
      </c>
      <c r="D1360" s="27">
        <v>9.4</v>
      </c>
      <c r="E1360" s="27">
        <v>9.9</v>
      </c>
      <c r="F1360" s="11">
        <v>2010</v>
      </c>
      <c r="G1360" s="11" t="s">
        <v>7</v>
      </c>
      <c r="H1360" s="14" t="str">
        <f>VLOOKUP(A1360,'Data Key'!$A$1:$B$500,2,FALSE)</f>
        <v>Maryland</v>
      </c>
      <c r="I1360" s="14" t="str">
        <f t="shared" si="531"/>
        <v>MD-Maryland</v>
      </c>
      <c r="J1360" s="15">
        <f t="shared" si="532"/>
        <v>7297</v>
      </c>
      <c r="K1360" s="15">
        <f t="shared" si="533"/>
        <v>752833</v>
      </c>
      <c r="L1360" s="16">
        <f t="shared" si="525"/>
        <v>2.1919860118649914E-4</v>
      </c>
      <c r="M1360" s="17">
        <f t="shared" si="534"/>
        <v>9.3804751388316561</v>
      </c>
      <c r="N1360" s="17">
        <f t="shared" si="535"/>
        <v>9.8188723412046528</v>
      </c>
      <c r="O1360" s="16">
        <f t="shared" si="536"/>
        <v>1.9524861168344287E-2</v>
      </c>
      <c r="P1360" s="16">
        <f t="shared" si="537"/>
        <v>8.1127658795347557E-2</v>
      </c>
      <c r="Q1360" s="16">
        <f t="shared" si="548"/>
        <v>7131</v>
      </c>
      <c r="R1360" s="16">
        <f t="shared" si="549"/>
        <v>7464</v>
      </c>
      <c r="S1360" s="17">
        <f t="shared" si="538"/>
        <v>9.381290042492731</v>
      </c>
      <c r="T1360" s="17">
        <f t="shared" si="539"/>
        <v>9.8193730019865022</v>
      </c>
      <c r="U1360" s="16">
        <f t="shared" si="540"/>
        <v>1.8709957507269337E-2</v>
      </c>
      <c r="V1360" s="16">
        <f t="shared" si="541"/>
        <v>8.0626998013498152E-2</v>
      </c>
      <c r="W1360" s="16">
        <f t="shared" si="526"/>
        <v>9.602152057067383E-3</v>
      </c>
      <c r="X1360" s="16">
        <f t="shared" si="527"/>
        <v>2.192400739298007E-4</v>
      </c>
      <c r="Y1360" s="17">
        <f t="shared" si="542"/>
        <v>9.382911983137582</v>
      </c>
      <c r="Z1360" s="17">
        <f t="shared" si="543"/>
        <v>9.8213921309971841</v>
      </c>
      <c r="AA1360" s="16">
        <f t="shared" si="544"/>
        <v>1.7088016862418343E-2</v>
      </c>
      <c r="AB1360" s="16">
        <f t="shared" si="545"/>
        <v>7.8607869002816244E-2</v>
      </c>
      <c r="AC1360" s="16">
        <f t="shared" si="528"/>
        <v>333.24970041963735</v>
      </c>
      <c r="AD1360" s="17">
        <f t="shared" si="529"/>
        <v>9.3836052155124801</v>
      </c>
      <c r="AE1360" s="17">
        <f t="shared" si="530"/>
        <v>9.8220144564167882</v>
      </c>
      <c r="AF1360" s="16">
        <f t="shared" si="546"/>
        <v>1.6394784487520297E-2</v>
      </c>
      <c r="AG1360" s="16">
        <f t="shared" si="547"/>
        <v>7.7985543583212191E-2</v>
      </c>
    </row>
    <row r="1361" spans="1:33" x14ac:dyDescent="0.25">
      <c r="A1361" s="11" t="s">
        <v>28</v>
      </c>
      <c r="B1361" s="12">
        <v>859444</v>
      </c>
      <c r="C1361" s="11">
        <v>10.6</v>
      </c>
      <c r="D1361" s="27">
        <v>10.4</v>
      </c>
      <c r="E1361" s="27">
        <v>10.9</v>
      </c>
      <c r="F1361" s="11">
        <v>2010</v>
      </c>
      <c r="G1361" s="11" t="s">
        <v>7</v>
      </c>
      <c r="H1361" s="14" t="str">
        <f>VLOOKUP(A1361,'Data Key'!$A$1:$B$500,2,FALSE)</f>
        <v>Massachusetts</v>
      </c>
      <c r="I1361" s="14" t="str">
        <f t="shared" si="531"/>
        <v>MA-Massachusetts</v>
      </c>
      <c r="J1361" s="15">
        <f t="shared" si="532"/>
        <v>9110</v>
      </c>
      <c r="K1361" s="15">
        <f t="shared" si="533"/>
        <v>850334</v>
      </c>
      <c r="L1361" s="16">
        <f t="shared" si="525"/>
        <v>2.165088611873043E-4</v>
      </c>
      <c r="M1361" s="17">
        <f t="shared" si="534"/>
        <v>10.383367337843696</v>
      </c>
      <c r="N1361" s="17">
        <f t="shared" si="535"/>
        <v>10.816385060218305</v>
      </c>
      <c r="O1361" s="16">
        <f t="shared" si="536"/>
        <v>1.6632662156304434E-2</v>
      </c>
      <c r="P1361" s="16">
        <f t="shared" si="537"/>
        <v>8.3614939781694986E-2</v>
      </c>
      <c r="Q1361" s="16">
        <f t="shared" si="548"/>
        <v>8924</v>
      </c>
      <c r="R1361" s="16">
        <f t="shared" si="549"/>
        <v>9297</v>
      </c>
      <c r="S1361" s="17">
        <f t="shared" si="538"/>
        <v>10.383457211871862</v>
      </c>
      <c r="T1361" s="17">
        <f t="shared" si="539"/>
        <v>10.817458729131857</v>
      </c>
      <c r="U1361" s="16">
        <f t="shared" si="540"/>
        <v>1.6542788128138142E-2</v>
      </c>
      <c r="V1361" s="16">
        <f t="shared" si="541"/>
        <v>8.2541270868143002E-2</v>
      </c>
      <c r="W1361" s="16">
        <f t="shared" si="526"/>
        <v>1.0602063662111055E-2</v>
      </c>
      <c r="X1361" s="16">
        <f t="shared" si="527"/>
        <v>2.1654152574373346E-4</v>
      </c>
      <c r="Y1361" s="17">
        <f t="shared" si="542"/>
        <v>10.385522136367321</v>
      </c>
      <c r="Z1361" s="17">
        <f t="shared" si="543"/>
        <v>10.818605187854789</v>
      </c>
      <c r="AA1361" s="16">
        <f t="shared" si="544"/>
        <v>1.4477863632679444E-2</v>
      </c>
      <c r="AB1361" s="16">
        <f t="shared" si="545"/>
        <v>8.1394812145211048E-2</v>
      </c>
      <c r="AC1361" s="16">
        <f t="shared" si="528"/>
        <v>372.16420605142861</v>
      </c>
      <c r="AD1361" s="17">
        <f t="shared" si="529"/>
        <v>10.386131881177487</v>
      </c>
      <c r="AE1361" s="17">
        <f t="shared" si="530"/>
        <v>10.819158980785671</v>
      </c>
      <c r="AF1361" s="16">
        <f t="shared" si="546"/>
        <v>1.3868118822513154E-2</v>
      </c>
      <c r="AG1361" s="16">
        <f t="shared" si="547"/>
        <v>8.0841019214329179E-2</v>
      </c>
    </row>
    <row r="1362" spans="1:33" x14ac:dyDescent="0.25">
      <c r="A1362" s="11" t="s">
        <v>49</v>
      </c>
      <c r="B1362" s="12">
        <v>1438099</v>
      </c>
      <c r="C1362" s="11">
        <v>8.6999999999999993</v>
      </c>
      <c r="D1362" s="27">
        <v>8.5</v>
      </c>
      <c r="E1362" s="27">
        <v>8.8000000000000007</v>
      </c>
      <c r="F1362" s="11">
        <v>2010</v>
      </c>
      <c r="G1362" s="11" t="s">
        <v>7</v>
      </c>
      <c r="H1362" s="14" t="str">
        <f>VLOOKUP(A1362,'Data Key'!$A$1:$B$500,2,FALSE)</f>
        <v>Michigan</v>
      </c>
      <c r="I1362" s="14" t="str">
        <f t="shared" si="531"/>
        <v>MI-Michigan</v>
      </c>
      <c r="J1362" s="15">
        <f t="shared" si="532"/>
        <v>12511</v>
      </c>
      <c r="K1362" s="15">
        <f t="shared" si="533"/>
        <v>1425588</v>
      </c>
      <c r="L1362" s="16">
        <f t="shared" si="525"/>
        <v>1.5177769118499365E-4</v>
      </c>
      <c r="M1362" s="17">
        <f t="shared" si="534"/>
        <v>8.5479015381309313</v>
      </c>
      <c r="N1362" s="17">
        <f t="shared" si="535"/>
        <v>8.851456920500917</v>
      </c>
      <c r="O1362" s="16">
        <f t="shared" si="536"/>
        <v>4.7901538130931343E-2</v>
      </c>
      <c r="P1362" s="16">
        <f t="shared" si="537"/>
        <v>5.1456920500916326E-2</v>
      </c>
      <c r="Q1362" s="16">
        <f t="shared" si="548"/>
        <v>12294</v>
      </c>
      <c r="R1362" s="16">
        <f t="shared" si="549"/>
        <v>12730</v>
      </c>
      <c r="S1362" s="17">
        <f t="shared" si="538"/>
        <v>8.5487855843026104</v>
      </c>
      <c r="T1362" s="17">
        <f t="shared" si="539"/>
        <v>8.8519635991680676</v>
      </c>
      <c r="U1362" s="16">
        <f t="shared" si="540"/>
        <v>4.8785584302610374E-2</v>
      </c>
      <c r="V1362" s="16">
        <f t="shared" si="541"/>
        <v>5.1963599168066921E-2</v>
      </c>
      <c r="W1362" s="16">
        <f t="shared" si="526"/>
        <v>8.7009915902239391E-3</v>
      </c>
      <c r="X1362" s="16">
        <f t="shared" si="527"/>
        <v>1.5179450868234981E-4</v>
      </c>
      <c r="Y1362" s="17">
        <f t="shared" si="542"/>
        <v>8.549197081541589</v>
      </c>
      <c r="Z1362" s="17">
        <f t="shared" si="543"/>
        <v>8.8527860989062894</v>
      </c>
      <c r="AA1362" s="16">
        <f t="shared" si="544"/>
        <v>4.9197081541588972E-2</v>
      </c>
      <c r="AB1362" s="16">
        <f t="shared" si="545"/>
        <v>5.2786098906288714E-2</v>
      </c>
      <c r="AC1362" s="16">
        <f t="shared" si="528"/>
        <v>436.55094703180004</v>
      </c>
      <c r="AD1362" s="17">
        <f t="shared" si="529"/>
        <v>8.5495591145777681</v>
      </c>
      <c r="AE1362" s="17">
        <f t="shared" si="530"/>
        <v>8.8531194264320714</v>
      </c>
      <c r="AF1362" s="16">
        <f t="shared" si="546"/>
        <v>4.9559114577768071E-2</v>
      </c>
      <c r="AG1362" s="16">
        <f t="shared" si="547"/>
        <v>5.3119426432070682E-2</v>
      </c>
    </row>
    <row r="1363" spans="1:33" x14ac:dyDescent="0.25">
      <c r="A1363" s="11" t="s">
        <v>26</v>
      </c>
      <c r="B1363" s="12">
        <v>760671</v>
      </c>
      <c r="C1363" s="11">
        <v>15.8</v>
      </c>
      <c r="D1363" s="27">
        <v>15.5</v>
      </c>
      <c r="E1363" s="27">
        <v>16.100000000000001</v>
      </c>
      <c r="F1363" s="11">
        <v>2010</v>
      </c>
      <c r="G1363" s="11" t="s">
        <v>7</v>
      </c>
      <c r="H1363" s="14" t="str">
        <f>VLOOKUP(A1363,'Data Key'!$A$1:$B$500,2,FALSE)</f>
        <v>Minnesota</v>
      </c>
      <c r="I1363" s="14" t="str">
        <f t="shared" si="531"/>
        <v>MN-Minnesota</v>
      </c>
      <c r="J1363" s="15">
        <f t="shared" si="532"/>
        <v>12019</v>
      </c>
      <c r="K1363" s="15">
        <f t="shared" si="533"/>
        <v>748652</v>
      </c>
      <c r="L1363" s="16">
        <f t="shared" si="525"/>
        <v>2.8023796075519428E-4</v>
      </c>
      <c r="M1363" s="17">
        <f t="shared" si="534"/>
        <v>15.520285524430912</v>
      </c>
      <c r="N1363" s="17">
        <f t="shared" si="535"/>
        <v>16.080761445941299</v>
      </c>
      <c r="O1363" s="16">
        <f t="shared" si="536"/>
        <v>2.0285524430912361E-2</v>
      </c>
      <c r="P1363" s="16">
        <f t="shared" si="537"/>
        <v>1.9238554058702562E-2</v>
      </c>
      <c r="Q1363" s="16">
        <f t="shared" si="548"/>
        <v>11806</v>
      </c>
      <c r="R1363" s="16">
        <f t="shared" si="549"/>
        <v>12232</v>
      </c>
      <c r="S1363" s="17">
        <f t="shared" si="538"/>
        <v>15.520507551885112</v>
      </c>
      <c r="T1363" s="17">
        <f t="shared" si="539"/>
        <v>16.080539418487099</v>
      </c>
      <c r="U1363" s="16">
        <f t="shared" si="540"/>
        <v>2.0507551885112107E-2</v>
      </c>
      <c r="V1363" s="16">
        <f t="shared" si="541"/>
        <v>1.9460581512902309E-2</v>
      </c>
      <c r="W1363" s="16">
        <f t="shared" si="526"/>
        <v>1.5802968724924111E-2</v>
      </c>
      <c r="X1363" s="16">
        <f t="shared" si="527"/>
        <v>2.8026925545139955E-4</v>
      </c>
      <c r="Y1363" s="17">
        <f t="shared" si="542"/>
        <v>15.522699469472713</v>
      </c>
      <c r="Z1363" s="17">
        <f t="shared" si="543"/>
        <v>16.083237980375511</v>
      </c>
      <c r="AA1363" s="16">
        <f t="shared" si="544"/>
        <v>2.2699469472712508E-2</v>
      </c>
      <c r="AB1363" s="16">
        <f t="shared" si="545"/>
        <v>1.6762019624490421E-2</v>
      </c>
      <c r="AC1363" s="16">
        <f t="shared" si="528"/>
        <v>426.34636044355716</v>
      </c>
      <c r="AD1363" s="17">
        <f t="shared" si="529"/>
        <v>15.523383850243734</v>
      </c>
      <c r="AE1363" s="17">
        <f t="shared" si="530"/>
        <v>16.083868221760362</v>
      </c>
      <c r="AF1363" s="16">
        <f t="shared" si="546"/>
        <v>2.3383850243734017E-2</v>
      </c>
      <c r="AG1363" s="16">
        <f t="shared" si="547"/>
        <v>1.6131778239639516E-2</v>
      </c>
    </row>
    <row r="1364" spans="1:33" x14ac:dyDescent="0.25">
      <c r="A1364" s="11" t="s">
        <v>59</v>
      </c>
      <c r="B1364" s="12">
        <v>439999</v>
      </c>
      <c r="C1364" s="11">
        <v>4.7</v>
      </c>
      <c r="D1364" s="27">
        <v>4.5</v>
      </c>
      <c r="E1364" s="27">
        <v>4.9000000000000004</v>
      </c>
      <c r="F1364" s="11">
        <v>2010</v>
      </c>
      <c r="G1364" s="11" t="s">
        <v>7</v>
      </c>
      <c r="H1364" s="14" t="str">
        <f>VLOOKUP(A1364,'Data Key'!$A$1:$B$500,2,FALSE)</f>
        <v>Mississippi</v>
      </c>
      <c r="I1364" s="14" t="str">
        <f t="shared" si="531"/>
        <v>MS-Mississippi</v>
      </c>
      <c r="J1364" s="15">
        <f t="shared" si="532"/>
        <v>2068</v>
      </c>
      <c r="K1364" s="15">
        <f t="shared" si="533"/>
        <v>437931</v>
      </c>
      <c r="L1364" s="16">
        <f t="shared" si="525"/>
        <v>2.0209178900790949E-4</v>
      </c>
      <c r="M1364" s="17">
        <f t="shared" si="534"/>
        <v>4.4979188928345497</v>
      </c>
      <c r="N1364" s="17">
        <f t="shared" si="535"/>
        <v>4.9021024708503678</v>
      </c>
      <c r="O1364" s="16">
        <f t="shared" si="536"/>
        <v>2.0811071654502911E-3</v>
      </c>
      <c r="P1364" s="16">
        <f t="shared" si="537"/>
        <v>2.1024708503674105E-3</v>
      </c>
      <c r="Q1364" s="16">
        <f t="shared" si="548"/>
        <v>1980</v>
      </c>
      <c r="R1364" s="16">
        <f t="shared" si="549"/>
        <v>2157</v>
      </c>
      <c r="S1364" s="17">
        <f t="shared" si="538"/>
        <v>4.500010227295971</v>
      </c>
      <c r="T1364" s="17">
        <f t="shared" si="539"/>
        <v>4.9022838688269745</v>
      </c>
      <c r="U1364" s="16">
        <f t="shared" si="540"/>
        <v>1.0227295970999251E-5</v>
      </c>
      <c r="V1364" s="16">
        <f t="shared" si="541"/>
        <v>2.283868826974178E-3</v>
      </c>
      <c r="W1364" s="16">
        <f t="shared" si="526"/>
        <v>4.7043349141736579E-3</v>
      </c>
      <c r="X1364" s="16">
        <f t="shared" si="527"/>
        <v>2.0222964937411587E-4</v>
      </c>
      <c r="Y1364" s="17">
        <f t="shared" si="542"/>
        <v>4.5021052647995417</v>
      </c>
      <c r="Z1364" s="17">
        <f t="shared" si="543"/>
        <v>4.9065645635477741</v>
      </c>
      <c r="AA1364" s="16">
        <f t="shared" si="544"/>
        <v>2.1052647995416507E-3</v>
      </c>
      <c r="AB1364" s="16">
        <f t="shared" si="545"/>
        <v>6.564563547773794E-3</v>
      </c>
      <c r="AC1364" s="16">
        <f t="shared" si="528"/>
        <v>177.86046033850329</v>
      </c>
      <c r="AD1364" s="17">
        <f t="shared" si="529"/>
        <v>4.5033584162127296</v>
      </c>
      <c r="AE1364" s="17">
        <f t="shared" si="530"/>
        <v>4.9075841247304526</v>
      </c>
      <c r="AF1364" s="16">
        <f t="shared" si="546"/>
        <v>3.3584162127295869E-3</v>
      </c>
      <c r="AG1364" s="16">
        <f t="shared" si="547"/>
        <v>7.5841247304522241E-3</v>
      </c>
    </row>
    <row r="1365" spans="1:33" x14ac:dyDescent="0.25">
      <c r="A1365" s="11" t="s">
        <v>20</v>
      </c>
      <c r="B1365" s="12">
        <v>820839</v>
      </c>
      <c r="C1365" s="11">
        <v>7.9</v>
      </c>
      <c r="D1365" s="27">
        <v>7.7</v>
      </c>
      <c r="E1365" s="27">
        <v>8.1</v>
      </c>
      <c r="F1365" s="11">
        <v>2010</v>
      </c>
      <c r="G1365" s="11" t="s">
        <v>7</v>
      </c>
      <c r="H1365" s="14" t="str">
        <f>VLOOKUP(A1365,'Data Key'!$A$1:$B$500,2,FALSE)</f>
        <v>Missouri</v>
      </c>
      <c r="I1365" s="14" t="str">
        <f t="shared" si="531"/>
        <v>MO-Missouri</v>
      </c>
      <c r="J1365" s="15">
        <f t="shared" si="532"/>
        <v>6485</v>
      </c>
      <c r="K1365" s="15">
        <f t="shared" si="533"/>
        <v>814354</v>
      </c>
      <c r="L1365" s="16">
        <f t="shared" si="525"/>
        <v>1.9152378868141876E-4</v>
      </c>
      <c r="M1365" s="17">
        <f t="shared" si="534"/>
        <v>7.7089292843328998</v>
      </c>
      <c r="N1365" s="17">
        <f t="shared" si="535"/>
        <v>8.0919768616957377</v>
      </c>
      <c r="O1365" s="16">
        <f t="shared" si="536"/>
        <v>8.9292843328996341E-3</v>
      </c>
      <c r="P1365" s="16">
        <f t="shared" si="537"/>
        <v>8.0231383042619342E-3</v>
      </c>
      <c r="Q1365" s="16">
        <f t="shared" si="548"/>
        <v>6328</v>
      </c>
      <c r="R1365" s="16">
        <f t="shared" si="549"/>
        <v>6642</v>
      </c>
      <c r="S1365" s="17">
        <f t="shared" si="538"/>
        <v>7.709185357908189</v>
      </c>
      <c r="T1365" s="17">
        <f t="shared" si="539"/>
        <v>8.0917207881204476</v>
      </c>
      <c r="U1365" s="16">
        <f t="shared" si="540"/>
        <v>9.1853579081888626E-3</v>
      </c>
      <c r="V1365" s="16">
        <f t="shared" si="541"/>
        <v>8.2792118795520508E-3</v>
      </c>
      <c r="W1365" s="16">
        <f t="shared" si="526"/>
        <v>7.9027560475299317E-3</v>
      </c>
      <c r="X1365" s="16">
        <f t="shared" si="527"/>
        <v>1.915648740409829E-4</v>
      </c>
      <c r="Y1365" s="17">
        <f t="shared" si="542"/>
        <v>7.7111911734889489</v>
      </c>
      <c r="Z1365" s="17">
        <f t="shared" si="543"/>
        <v>8.0943209215709153</v>
      </c>
      <c r="AA1365" s="16">
        <f t="shared" si="544"/>
        <v>1.1191173488948714E-2</v>
      </c>
      <c r="AB1365" s="16">
        <f t="shared" si="545"/>
        <v>5.6790784290843277E-3</v>
      </c>
      <c r="AC1365" s="16">
        <f t="shared" si="528"/>
        <v>314.43183228095648</v>
      </c>
      <c r="AD1365" s="17">
        <f t="shared" si="529"/>
        <v>7.7118353155394326</v>
      </c>
      <c r="AE1365" s="17">
        <f t="shared" si="530"/>
        <v>8.0948950395203845</v>
      </c>
      <c r="AF1365" s="16">
        <f t="shared" si="546"/>
        <v>1.1835315539432401E-2</v>
      </c>
      <c r="AG1365" s="16">
        <f t="shared" si="547"/>
        <v>5.1049604796151726E-3</v>
      </c>
    </row>
    <row r="1366" spans="1:33" x14ac:dyDescent="0.25">
      <c r="A1366" s="11" t="s">
        <v>50</v>
      </c>
      <c r="B1366" s="12">
        <v>129227</v>
      </c>
      <c r="C1366" s="11">
        <v>4.2</v>
      </c>
      <c r="D1366" s="27">
        <v>3.8</v>
      </c>
      <c r="E1366" s="27">
        <v>4.5</v>
      </c>
      <c r="F1366" s="11">
        <v>2010</v>
      </c>
      <c r="G1366" s="11" t="s">
        <v>7</v>
      </c>
      <c r="H1366" s="14" t="str">
        <f>VLOOKUP(A1366,'Data Key'!$A$1:$B$500,2,FALSE)</f>
        <v>Montana</v>
      </c>
      <c r="I1366" s="14" t="str">
        <f t="shared" si="531"/>
        <v>MT-Montana</v>
      </c>
      <c r="J1366" s="15">
        <f t="shared" si="532"/>
        <v>543</v>
      </c>
      <c r="K1366" s="15">
        <f t="shared" si="533"/>
        <v>128684</v>
      </c>
      <c r="L1366" s="16">
        <f t="shared" si="525"/>
        <v>3.5267963962409967E-4</v>
      </c>
      <c r="M1366" s="17">
        <f t="shared" si="534"/>
        <v>3.8492286303194878</v>
      </c>
      <c r="N1366" s="17">
        <f t="shared" si="535"/>
        <v>4.5545879095676876</v>
      </c>
      <c r="O1366" s="16">
        <f t="shared" si="536"/>
        <v>4.9228630319487987E-2</v>
      </c>
      <c r="P1366" s="16">
        <f t="shared" si="537"/>
        <v>5.4587909567687554E-2</v>
      </c>
      <c r="Q1366" s="16">
        <f t="shared" si="548"/>
        <v>498</v>
      </c>
      <c r="R1366" s="16">
        <f t="shared" si="549"/>
        <v>589</v>
      </c>
      <c r="S1366" s="17">
        <f t="shared" si="538"/>
        <v>3.8536838276830694</v>
      </c>
      <c r="T1366" s="17">
        <f t="shared" si="539"/>
        <v>4.5578710331432282</v>
      </c>
      <c r="U1366" s="16">
        <f t="shared" si="540"/>
        <v>5.3683827683069563E-2</v>
      </c>
      <c r="V1366" s="16">
        <f t="shared" si="541"/>
        <v>5.7871033143228168E-2</v>
      </c>
      <c r="W1366" s="16">
        <f t="shared" si="526"/>
        <v>4.2166461446742614E-3</v>
      </c>
      <c r="X1366" s="16">
        <f t="shared" si="527"/>
        <v>3.5359698293225991E-4</v>
      </c>
      <c r="Y1366" s="17">
        <f t="shared" si="542"/>
        <v>3.8630491617420017</v>
      </c>
      <c r="Z1366" s="17">
        <f t="shared" si="543"/>
        <v>4.5702431276065214</v>
      </c>
      <c r="AA1366" s="16">
        <f t="shared" si="544"/>
        <v>6.3049161742001925E-2</v>
      </c>
      <c r="AB1366" s="16">
        <f t="shared" si="545"/>
        <v>7.0243127606521405E-2</v>
      </c>
      <c r="AC1366" s="16">
        <f t="shared" si="528"/>
        <v>91.190612110027971</v>
      </c>
      <c r="AD1366" s="17">
        <f t="shared" si="529"/>
        <v>3.8676945666611791</v>
      </c>
      <c r="AE1366" s="17">
        <f t="shared" si="530"/>
        <v>4.5733358136005631</v>
      </c>
      <c r="AF1366" s="16">
        <f t="shared" si="546"/>
        <v>6.7694566661179234E-2</v>
      </c>
      <c r="AG1366" s="16">
        <f t="shared" si="547"/>
        <v>7.3335813600563071E-2</v>
      </c>
    </row>
    <row r="1367" spans="1:33" x14ac:dyDescent="0.25">
      <c r="A1367" s="11" t="s">
        <v>51</v>
      </c>
      <c r="B1367" s="12">
        <v>262433</v>
      </c>
      <c r="C1367" s="11">
        <v>6.6</v>
      </c>
      <c r="D1367" s="27">
        <v>6.3</v>
      </c>
      <c r="E1367" s="27">
        <v>6.9</v>
      </c>
      <c r="F1367" s="11">
        <v>2010</v>
      </c>
      <c r="G1367" s="11" t="s">
        <v>7</v>
      </c>
      <c r="H1367" s="14" t="str">
        <f>VLOOKUP(A1367,'Data Key'!$A$1:$B$500,2,FALSE)</f>
        <v>Nebraska</v>
      </c>
      <c r="I1367" s="14" t="str">
        <f t="shared" si="531"/>
        <v>NE-Nebraska</v>
      </c>
      <c r="J1367" s="15">
        <f t="shared" si="532"/>
        <v>1732</v>
      </c>
      <c r="K1367" s="15">
        <f t="shared" si="533"/>
        <v>260701</v>
      </c>
      <c r="L1367" s="16">
        <f t="shared" si="525"/>
        <v>3.0978880240155766E-4</v>
      </c>
      <c r="M1367" s="17">
        <f t="shared" si="534"/>
        <v>6.2899909509069056</v>
      </c>
      <c r="N1367" s="17">
        <f t="shared" si="535"/>
        <v>6.9095685557100213</v>
      </c>
      <c r="O1367" s="16">
        <f t="shared" si="536"/>
        <v>1.0009049093094191E-2</v>
      </c>
      <c r="P1367" s="16">
        <f t="shared" si="537"/>
        <v>9.5685557100209095E-3</v>
      </c>
      <c r="Q1367" s="16">
        <f t="shared" si="548"/>
        <v>1651</v>
      </c>
      <c r="R1367" s="16">
        <f t="shared" si="549"/>
        <v>1814</v>
      </c>
      <c r="S1367" s="17">
        <f t="shared" si="538"/>
        <v>6.2911295454458855</v>
      </c>
      <c r="T1367" s="17">
        <f t="shared" si="539"/>
        <v>6.9122404575644065</v>
      </c>
      <c r="U1367" s="16">
        <f t="shared" si="540"/>
        <v>8.8704545541142821E-3</v>
      </c>
      <c r="V1367" s="16">
        <f t="shared" si="541"/>
        <v>1.2240457564406171E-2</v>
      </c>
      <c r="W1367" s="16">
        <f t="shared" si="526"/>
        <v>6.6070019733964029E-3</v>
      </c>
      <c r="X1367" s="16">
        <f t="shared" si="527"/>
        <v>3.1003899178923028E-4</v>
      </c>
      <c r="Y1367" s="17">
        <f t="shared" si="542"/>
        <v>6.296962981607173</v>
      </c>
      <c r="Z1367" s="17">
        <f t="shared" si="543"/>
        <v>6.9170409651856328</v>
      </c>
      <c r="AA1367" s="16">
        <f t="shared" si="544"/>
        <v>3.0370183928267735E-3</v>
      </c>
      <c r="AB1367" s="16">
        <f t="shared" si="545"/>
        <v>1.7040965185632473E-2</v>
      </c>
      <c r="AC1367" s="16">
        <f t="shared" si="528"/>
        <v>162.61967260995229</v>
      </c>
      <c r="AD1367" s="17">
        <f t="shared" si="529"/>
        <v>6.2990808909150919</v>
      </c>
      <c r="AE1367" s="17">
        <f t="shared" si="530"/>
        <v>6.9187334964943643</v>
      </c>
      <c r="AF1367" s="16">
        <f t="shared" si="546"/>
        <v>9.1910908490788756E-4</v>
      </c>
      <c r="AG1367" s="16">
        <f t="shared" si="547"/>
        <v>1.8733496494363955E-2</v>
      </c>
    </row>
    <row r="1368" spans="1:33" x14ac:dyDescent="0.25">
      <c r="A1368" s="11" t="s">
        <v>29</v>
      </c>
      <c r="B1368" s="12">
        <v>399604</v>
      </c>
      <c r="C1368" s="11">
        <v>7.3</v>
      </c>
      <c r="D1368" s="27">
        <v>7</v>
      </c>
      <c r="E1368" s="27">
        <v>7.5</v>
      </c>
      <c r="F1368" s="11">
        <v>2010</v>
      </c>
      <c r="G1368" s="11" t="s">
        <v>7</v>
      </c>
      <c r="H1368" s="14" t="str">
        <f>VLOOKUP(A1368,'Data Key'!$A$1:$B$500,2,FALSE)</f>
        <v>Nevada</v>
      </c>
      <c r="I1368" s="14" t="str">
        <f t="shared" si="531"/>
        <v>NV-Nevada</v>
      </c>
      <c r="J1368" s="15">
        <f t="shared" si="532"/>
        <v>2917</v>
      </c>
      <c r="K1368" s="15">
        <f t="shared" si="533"/>
        <v>396687</v>
      </c>
      <c r="L1368" s="16">
        <f t="shared" si="525"/>
        <v>2.6393412750029272E-4</v>
      </c>
      <c r="M1368" s="17">
        <f t="shared" si="534"/>
        <v>7.0357926019618739</v>
      </c>
      <c r="N1368" s="17">
        <f t="shared" si="535"/>
        <v>7.5636608569624597</v>
      </c>
      <c r="O1368" s="16">
        <f t="shared" si="536"/>
        <v>3.5792601961873949E-2</v>
      </c>
      <c r="P1368" s="16">
        <f t="shared" si="537"/>
        <v>6.3660856962459711E-2</v>
      </c>
      <c r="Q1368" s="16">
        <f t="shared" si="548"/>
        <v>2812</v>
      </c>
      <c r="R1368" s="16">
        <f t="shared" si="549"/>
        <v>3023</v>
      </c>
      <c r="S1368" s="17">
        <f t="shared" si="538"/>
        <v>7.036966596930962</v>
      </c>
      <c r="T1368" s="17">
        <f t="shared" si="539"/>
        <v>7.5649893394460515</v>
      </c>
      <c r="U1368" s="16">
        <f t="shared" si="540"/>
        <v>3.6966596930962048E-2</v>
      </c>
      <c r="V1368" s="16">
        <f t="shared" si="541"/>
        <v>6.4989339446051453E-2</v>
      </c>
      <c r="W1368" s="16">
        <f t="shared" si="526"/>
        <v>7.3044630925020023E-3</v>
      </c>
      <c r="X1368" s="16">
        <f t="shared" si="527"/>
        <v>2.6406032030312391E-4</v>
      </c>
      <c r="Y1368" s="17">
        <f t="shared" si="542"/>
        <v>7.0404027721988784</v>
      </c>
      <c r="Z1368" s="17">
        <f t="shared" si="543"/>
        <v>7.5685234128051269</v>
      </c>
      <c r="AA1368" s="16">
        <f t="shared" si="544"/>
        <v>4.0402772198878445E-2</v>
      </c>
      <c r="AB1368" s="16">
        <f t="shared" si="545"/>
        <v>6.852341280512686E-2</v>
      </c>
      <c r="AC1368" s="16">
        <f t="shared" si="528"/>
        <v>210.95529900988467</v>
      </c>
      <c r="AD1368" s="17">
        <f t="shared" si="529"/>
        <v>7.0417614169750458</v>
      </c>
      <c r="AE1368" s="17">
        <f t="shared" si="530"/>
        <v>7.5696672214251413</v>
      </c>
      <c r="AF1368" s="16">
        <f t="shared" si="546"/>
        <v>4.1761416975045762E-2</v>
      </c>
      <c r="AG1368" s="16">
        <f t="shared" si="547"/>
        <v>6.9667221425141257E-2</v>
      </c>
    </row>
    <row r="1369" spans="1:33" x14ac:dyDescent="0.25">
      <c r="A1369" s="11" t="s">
        <v>35</v>
      </c>
      <c r="B1369" s="12">
        <v>179644</v>
      </c>
      <c r="C1369" s="11">
        <v>7.6</v>
      </c>
      <c r="D1369" s="27">
        <v>7.2</v>
      </c>
      <c r="E1369" s="27">
        <v>8</v>
      </c>
      <c r="F1369" s="11">
        <v>2010</v>
      </c>
      <c r="G1369" s="11" t="s">
        <v>7</v>
      </c>
      <c r="H1369" s="14" t="str">
        <f>VLOOKUP(A1369,'Data Key'!$A$1:$B$500,2,FALSE)</f>
        <v>New Hampshire</v>
      </c>
      <c r="I1369" s="14" t="str">
        <f t="shared" si="531"/>
        <v>NH-New Hampshire</v>
      </c>
      <c r="J1369" s="15">
        <f t="shared" si="532"/>
        <v>1365</v>
      </c>
      <c r="K1369" s="15">
        <f t="shared" si="533"/>
        <v>178279</v>
      </c>
      <c r="L1369" s="16">
        <f t="shared" si="525"/>
        <v>4.0155536850211955E-4</v>
      </c>
      <c r="M1369" s="17">
        <f t="shared" si="534"/>
        <v>7.1968058347665673</v>
      </c>
      <c r="N1369" s="17">
        <f t="shared" si="535"/>
        <v>7.9999165717708074</v>
      </c>
      <c r="O1369" s="16">
        <f t="shared" si="536"/>
        <v>3.1941652334328552E-3</v>
      </c>
      <c r="P1369" s="16">
        <f t="shared" si="537"/>
        <v>8.3428229192605841E-5</v>
      </c>
      <c r="Q1369" s="16">
        <f t="shared" si="548"/>
        <v>1294</v>
      </c>
      <c r="R1369" s="16">
        <f t="shared" si="549"/>
        <v>1438</v>
      </c>
      <c r="S1369" s="17">
        <f t="shared" si="538"/>
        <v>7.2031350893990336</v>
      </c>
      <c r="T1369" s="17">
        <f t="shared" si="539"/>
        <v>8.0047204471065001</v>
      </c>
      <c r="U1369" s="16">
        <f t="shared" si="540"/>
        <v>3.1350893990333972E-3</v>
      </c>
      <c r="V1369" s="16">
        <f t="shared" si="541"/>
        <v>4.720447106500103E-3</v>
      </c>
      <c r="W1369" s="16">
        <f t="shared" si="526"/>
        <v>7.6088903618899088E-3</v>
      </c>
      <c r="X1369" s="16">
        <f t="shared" si="527"/>
        <v>4.0196498407497308E-4</v>
      </c>
      <c r="Y1369" s="17">
        <f t="shared" si="542"/>
        <v>7.2069253778149358</v>
      </c>
      <c r="Z1369" s="17">
        <f t="shared" si="543"/>
        <v>8.0108553459648828</v>
      </c>
      <c r="AA1369" s="16">
        <f t="shared" si="544"/>
        <v>6.9253778149356293E-3</v>
      </c>
      <c r="AB1369" s="16">
        <f t="shared" si="545"/>
        <v>1.0855345964882801E-2</v>
      </c>
      <c r="AC1369" s="16">
        <f t="shared" si="528"/>
        <v>144.2989431025054</v>
      </c>
      <c r="AD1369" s="17">
        <f t="shared" si="529"/>
        <v>7.2100574509602433</v>
      </c>
      <c r="AE1369" s="17">
        <f t="shared" si="530"/>
        <v>8.0132897187722776</v>
      </c>
      <c r="AF1369" s="16">
        <f t="shared" si="546"/>
        <v>1.0057450960243131E-2</v>
      </c>
      <c r="AG1369" s="16">
        <f t="shared" si="547"/>
        <v>1.3289718772277581E-2</v>
      </c>
    </row>
    <row r="1370" spans="1:33" x14ac:dyDescent="0.25">
      <c r="A1370" s="11" t="s">
        <v>14</v>
      </c>
      <c r="B1370" s="12">
        <v>1199711</v>
      </c>
      <c r="C1370" s="11">
        <v>9.5</v>
      </c>
      <c r="D1370" s="27">
        <v>9.3000000000000007</v>
      </c>
      <c r="E1370" s="27">
        <v>9.6</v>
      </c>
      <c r="F1370" s="11">
        <v>2010</v>
      </c>
      <c r="G1370" s="11" t="s">
        <v>7</v>
      </c>
      <c r="H1370" s="14" t="str">
        <f>VLOOKUP(A1370,'Data Key'!$A$1:$B$500,2,FALSE)</f>
        <v>New Jersey</v>
      </c>
      <c r="I1370" s="14" t="str">
        <f t="shared" si="531"/>
        <v>NJ-New Jersey</v>
      </c>
      <c r="J1370" s="15">
        <f t="shared" si="532"/>
        <v>11397</v>
      </c>
      <c r="K1370" s="15">
        <f t="shared" si="533"/>
        <v>1188314</v>
      </c>
      <c r="L1370" s="16">
        <f t="shared" si="525"/>
        <v>1.735777324972331E-4</v>
      </c>
      <c r="M1370" s="17">
        <f t="shared" si="534"/>
        <v>9.3262101330803944</v>
      </c>
      <c r="N1370" s="17">
        <f t="shared" si="535"/>
        <v>9.6733655980748576</v>
      </c>
      <c r="O1370" s="16">
        <f t="shared" si="536"/>
        <v>2.6210133080393661E-2</v>
      </c>
      <c r="P1370" s="16">
        <f t="shared" si="537"/>
        <v>7.3365598074857985E-2</v>
      </c>
      <c r="Q1370" s="16">
        <f t="shared" si="548"/>
        <v>11189</v>
      </c>
      <c r="R1370" s="16">
        <f t="shared" si="549"/>
        <v>11606</v>
      </c>
      <c r="S1370" s="17">
        <f t="shared" si="538"/>
        <v>9.3264127777439736</v>
      </c>
      <c r="T1370" s="17">
        <f t="shared" si="539"/>
        <v>9.673996487487404</v>
      </c>
      <c r="U1370" s="16">
        <f t="shared" si="540"/>
        <v>2.6412777743972882E-2</v>
      </c>
      <c r="V1370" s="16">
        <f t="shared" si="541"/>
        <v>7.3996487487404394E-2</v>
      </c>
      <c r="W1370" s="16">
        <f t="shared" si="526"/>
        <v>9.5013584357675936E-3</v>
      </c>
      <c r="X1370" s="16">
        <f t="shared" si="527"/>
        <v>1.7359876956437453E-4</v>
      </c>
      <c r="Y1370" s="17">
        <f t="shared" si="542"/>
        <v>9.3277596662032192</v>
      </c>
      <c r="Z1370" s="17">
        <f t="shared" si="543"/>
        <v>9.6749572053319675</v>
      </c>
      <c r="AA1370" s="16">
        <f t="shared" si="544"/>
        <v>2.7759666203218458E-2</v>
      </c>
      <c r="AB1370" s="16">
        <f t="shared" si="545"/>
        <v>7.4957205331967813E-2</v>
      </c>
      <c r="AC1370" s="16">
        <f t="shared" si="528"/>
        <v>416.49489755590832</v>
      </c>
      <c r="AD1370" s="17">
        <f t="shared" si="529"/>
        <v>9.3281944124524045</v>
      </c>
      <c r="AE1370" s="17">
        <f t="shared" si="530"/>
        <v>9.6753559904899493</v>
      </c>
      <c r="AF1370" s="16">
        <f t="shared" si="546"/>
        <v>2.8194412452403839E-2</v>
      </c>
      <c r="AG1370" s="16">
        <f t="shared" si="547"/>
        <v>7.5355990489949676E-2</v>
      </c>
    </row>
    <row r="1371" spans="1:33" x14ac:dyDescent="0.25">
      <c r="A1371" s="11" t="s">
        <v>60</v>
      </c>
      <c r="B1371" s="12">
        <v>303454</v>
      </c>
      <c r="C1371" s="11">
        <v>4.4000000000000004</v>
      </c>
      <c r="D1371" s="27">
        <v>4.0999999999999996</v>
      </c>
      <c r="E1371" s="27">
        <v>4.5999999999999996</v>
      </c>
      <c r="F1371" s="11">
        <v>2010</v>
      </c>
      <c r="G1371" s="11" t="s">
        <v>7</v>
      </c>
      <c r="H1371" s="14" t="str">
        <f>VLOOKUP(A1371,'Data Key'!$A$1:$B$500,2,FALSE)</f>
        <v>New Mexico</v>
      </c>
      <c r="I1371" s="14" t="str">
        <f t="shared" si="531"/>
        <v>NM-New Mexico</v>
      </c>
      <c r="J1371" s="15">
        <f t="shared" si="532"/>
        <v>1335</v>
      </c>
      <c r="K1371" s="15">
        <f t="shared" si="533"/>
        <v>302119</v>
      </c>
      <c r="L1371" s="16">
        <f t="shared" si="525"/>
        <v>2.3547155040371578E-4</v>
      </c>
      <c r="M1371" s="17">
        <f t="shared" si="534"/>
        <v>4.163877280061528</v>
      </c>
      <c r="N1371" s="17">
        <f t="shared" si="535"/>
        <v>4.634820380868959</v>
      </c>
      <c r="O1371" s="16">
        <f t="shared" si="536"/>
        <v>6.3877280061528374E-2</v>
      </c>
      <c r="P1371" s="16">
        <f t="shared" si="537"/>
        <v>3.4820380868959333E-2</v>
      </c>
      <c r="Q1371" s="16">
        <f t="shared" si="548"/>
        <v>1264</v>
      </c>
      <c r="R1371" s="16">
        <f t="shared" si="549"/>
        <v>1407</v>
      </c>
      <c r="S1371" s="17">
        <f t="shared" si="538"/>
        <v>4.1653759713169043</v>
      </c>
      <c r="T1371" s="17">
        <f t="shared" si="539"/>
        <v>4.6366170819959533</v>
      </c>
      <c r="U1371" s="16">
        <f t="shared" si="540"/>
        <v>6.5375971316904646E-2</v>
      </c>
      <c r="V1371" s="16">
        <f t="shared" si="541"/>
        <v>3.6617081995953704E-2</v>
      </c>
      <c r="W1371" s="16">
        <f t="shared" si="526"/>
        <v>4.4056226162531619E-3</v>
      </c>
      <c r="X1371" s="16">
        <f t="shared" si="527"/>
        <v>2.3572065844969887E-4</v>
      </c>
      <c r="Y1371" s="17">
        <f t="shared" si="542"/>
        <v>4.1699019578034635</v>
      </c>
      <c r="Z1371" s="17">
        <f t="shared" si="543"/>
        <v>4.6413432747028605</v>
      </c>
      <c r="AA1371" s="16">
        <f t="shared" si="544"/>
        <v>6.9901957803463866E-2</v>
      </c>
      <c r="AB1371" s="16">
        <f t="shared" si="545"/>
        <v>4.1343274702860811E-2</v>
      </c>
      <c r="AC1371" s="16">
        <f t="shared" si="528"/>
        <v>142.9345515226824</v>
      </c>
      <c r="AD1371" s="17">
        <f t="shared" si="529"/>
        <v>4.1717605567981213</v>
      </c>
      <c r="AE1371" s="17">
        <f t="shared" si="530"/>
        <v>4.6427800263743553</v>
      </c>
      <c r="AF1371" s="16">
        <f t="shared" si="546"/>
        <v>7.1760556798121655E-2</v>
      </c>
      <c r="AG1371" s="16">
        <f t="shared" si="547"/>
        <v>4.2780026374355629E-2</v>
      </c>
    </row>
    <row r="1372" spans="1:33" x14ac:dyDescent="0.25">
      <c r="A1372" s="11" t="s">
        <v>36</v>
      </c>
      <c r="B1372" s="12">
        <v>2461595</v>
      </c>
      <c r="C1372" s="11">
        <v>7.8</v>
      </c>
      <c r="D1372" s="27">
        <v>7.7</v>
      </c>
      <c r="E1372" s="27">
        <v>8</v>
      </c>
      <c r="F1372" s="11">
        <v>2010</v>
      </c>
      <c r="G1372" s="11" t="s">
        <v>7</v>
      </c>
      <c r="H1372" s="14" t="str">
        <f>VLOOKUP(A1372,'Data Key'!$A$1:$B$500,2,FALSE)</f>
        <v>New York</v>
      </c>
      <c r="I1372" s="14" t="str">
        <f t="shared" si="531"/>
        <v>NY-New York</v>
      </c>
      <c r="J1372" s="15">
        <f t="shared" si="532"/>
        <v>19200</v>
      </c>
      <c r="K1372" s="15">
        <f t="shared" si="533"/>
        <v>2442395</v>
      </c>
      <c r="L1372" s="16">
        <f t="shared" si="525"/>
        <v>1.098959670006763E-4</v>
      </c>
      <c r="M1372" s="17">
        <f t="shared" si="534"/>
        <v>7.6899248808642247</v>
      </c>
      <c r="N1372" s="17">
        <f t="shared" si="535"/>
        <v>7.9097168148655763</v>
      </c>
      <c r="O1372" s="16">
        <f t="shared" si="536"/>
        <v>1.0075119135775523E-2</v>
      </c>
      <c r="P1372" s="16">
        <f t="shared" si="537"/>
        <v>9.0283185134423682E-2</v>
      </c>
      <c r="Q1372" s="16">
        <f t="shared" si="548"/>
        <v>18930</v>
      </c>
      <c r="R1372" s="16">
        <f t="shared" si="549"/>
        <v>19471</v>
      </c>
      <c r="S1372" s="17">
        <f t="shared" si="538"/>
        <v>7.6901358671918008</v>
      </c>
      <c r="T1372" s="17">
        <f t="shared" si="539"/>
        <v>7.9099120692071603</v>
      </c>
      <c r="U1372" s="16">
        <f t="shared" si="540"/>
        <v>9.8641328081994217E-3</v>
      </c>
      <c r="V1372" s="16">
        <f t="shared" si="541"/>
        <v>9.0087930792839721E-2</v>
      </c>
      <c r="W1372" s="16">
        <f t="shared" si="526"/>
        <v>7.8005889530036862E-3</v>
      </c>
      <c r="X1372" s="16">
        <f t="shared" si="527"/>
        <v>1.0990393382293647E-4</v>
      </c>
      <c r="Y1372" s="17">
        <f t="shared" si="542"/>
        <v>7.6906850191807496</v>
      </c>
      <c r="Z1372" s="17">
        <f t="shared" si="543"/>
        <v>7.9104928868266224</v>
      </c>
      <c r="AA1372" s="16">
        <f t="shared" si="544"/>
        <v>9.314980819250529E-3</v>
      </c>
      <c r="AB1372" s="16">
        <f t="shared" si="545"/>
        <v>8.9507113173377562E-2</v>
      </c>
      <c r="AC1372" s="16">
        <f t="shared" si="528"/>
        <v>541.04537381718524</v>
      </c>
      <c r="AD1372" s="17">
        <f t="shared" si="529"/>
        <v>7.690894927169416</v>
      </c>
      <c r="AE1372" s="17">
        <f t="shared" si="530"/>
        <v>7.910689218873153</v>
      </c>
      <c r="AF1372" s="16">
        <f t="shared" si="546"/>
        <v>9.1050728305841488E-3</v>
      </c>
      <c r="AG1372" s="16">
        <f t="shared" si="547"/>
        <v>8.9310781126846983E-2</v>
      </c>
    </row>
    <row r="1373" spans="1:33" x14ac:dyDescent="0.25">
      <c r="A1373" s="11" t="s">
        <v>21</v>
      </c>
      <c r="B1373" s="12">
        <v>1350523</v>
      </c>
      <c r="C1373" s="11">
        <v>7.4</v>
      </c>
      <c r="D1373" s="27">
        <v>7.2</v>
      </c>
      <c r="E1373" s="27">
        <v>7.5</v>
      </c>
      <c r="F1373" s="11">
        <v>2010</v>
      </c>
      <c r="G1373" s="11" t="s">
        <v>7</v>
      </c>
      <c r="H1373" s="14" t="str">
        <f>VLOOKUP(A1373,'Data Key'!$A$1:$B$500,2,FALSE)</f>
        <v>North Carolina</v>
      </c>
      <c r="I1373" s="14" t="str">
        <f t="shared" si="531"/>
        <v>NC-North Carolina</v>
      </c>
      <c r="J1373" s="15">
        <f t="shared" si="532"/>
        <v>9994</v>
      </c>
      <c r="K1373" s="15">
        <f t="shared" si="533"/>
        <v>1340529</v>
      </c>
      <c r="L1373" s="16">
        <f t="shared" si="525"/>
        <v>1.445449399952118E-4</v>
      </c>
      <c r="M1373" s="17">
        <f t="shared" si="534"/>
        <v>7.2555511709188565</v>
      </c>
      <c r="N1373" s="17">
        <f t="shared" si="535"/>
        <v>7.5446410509092798</v>
      </c>
      <c r="O1373" s="16">
        <f t="shared" si="536"/>
        <v>5.5551170918856307E-2</v>
      </c>
      <c r="P1373" s="16">
        <f t="shared" si="537"/>
        <v>4.4641050909279834E-2</v>
      </c>
      <c r="Q1373" s="16">
        <f t="shared" si="548"/>
        <v>9799</v>
      </c>
      <c r="R1373" s="16">
        <f t="shared" si="549"/>
        <v>10190</v>
      </c>
      <c r="S1373" s="17">
        <f t="shared" si="538"/>
        <v>7.2557076036468837</v>
      </c>
      <c r="T1373" s="17">
        <f t="shared" si="539"/>
        <v>7.5452250720646745</v>
      </c>
      <c r="U1373" s="16">
        <f t="shared" si="540"/>
        <v>5.5707603646883541E-2</v>
      </c>
      <c r="V1373" s="16">
        <f t="shared" si="541"/>
        <v>4.5225072064674521E-2</v>
      </c>
      <c r="W1373" s="16">
        <f t="shared" si="526"/>
        <v>7.4014972694751409E-3</v>
      </c>
      <c r="X1373" s="16">
        <f t="shared" si="527"/>
        <v>1.4456510633054499E-4</v>
      </c>
      <c r="Y1373" s="17">
        <f t="shared" si="542"/>
        <v>7.2569321631445955</v>
      </c>
      <c r="Z1373" s="17">
        <f t="shared" si="543"/>
        <v>7.5460623758056862</v>
      </c>
      <c r="AA1373" s="16">
        <f t="shared" si="544"/>
        <v>5.6932163144595371E-2</v>
      </c>
      <c r="AB1373" s="16">
        <f t="shared" si="545"/>
        <v>4.6062375805686173E-2</v>
      </c>
      <c r="AC1373" s="16">
        <f t="shared" si="528"/>
        <v>390.43173677723581</v>
      </c>
      <c r="AD1373" s="17">
        <f t="shared" si="529"/>
        <v>7.2573195586654178</v>
      </c>
      <c r="AE1373" s="17">
        <f t="shared" si="530"/>
        <v>7.5464154320621253</v>
      </c>
      <c r="AF1373" s="16">
        <f t="shared" si="546"/>
        <v>5.7319558665417603E-2</v>
      </c>
      <c r="AG1373" s="16">
        <f t="shared" si="547"/>
        <v>4.6415432062125284E-2</v>
      </c>
    </row>
    <row r="1374" spans="1:33" x14ac:dyDescent="0.25">
      <c r="A1374" s="11" t="s">
        <v>57</v>
      </c>
      <c r="B1374" s="12">
        <v>87345</v>
      </c>
      <c r="C1374" s="11">
        <v>6.1</v>
      </c>
      <c r="D1374" s="27">
        <v>5.6</v>
      </c>
      <c r="E1374" s="27">
        <v>6.6</v>
      </c>
      <c r="F1374" s="11">
        <v>2010</v>
      </c>
      <c r="G1374" s="11" t="s">
        <v>7</v>
      </c>
      <c r="H1374" s="14" t="str">
        <f>VLOOKUP(A1374,'Data Key'!$A$1:$B$500,2,FALSE)</f>
        <v>North Dakota</v>
      </c>
      <c r="I1374" s="14" t="str">
        <f t="shared" si="531"/>
        <v>ND-North Dakota</v>
      </c>
      <c r="J1374" s="15">
        <f t="shared" si="532"/>
        <v>533</v>
      </c>
      <c r="K1374" s="15">
        <f t="shared" si="533"/>
        <v>86812</v>
      </c>
      <c r="L1374" s="16">
        <f t="shared" si="525"/>
        <v>5.1646928976511563E-4</v>
      </c>
      <c r="M1374" s="17">
        <f t="shared" si="534"/>
        <v>5.5857689608502605</v>
      </c>
      <c r="N1374" s="17">
        <f t="shared" si="535"/>
        <v>6.618707540380492</v>
      </c>
      <c r="O1374" s="16">
        <f t="shared" si="536"/>
        <v>1.4231039149739111E-2</v>
      </c>
      <c r="P1374" s="16">
        <f t="shared" si="537"/>
        <v>1.8707540380492382E-2</v>
      </c>
      <c r="Q1374" s="16">
        <f t="shared" si="548"/>
        <v>488</v>
      </c>
      <c r="R1374" s="16">
        <f t="shared" si="549"/>
        <v>578</v>
      </c>
      <c r="S1374" s="17">
        <f t="shared" si="538"/>
        <v>5.5870398992501</v>
      </c>
      <c r="T1374" s="17">
        <f t="shared" si="539"/>
        <v>6.6174366019806516</v>
      </c>
      <c r="U1374" s="16">
        <f t="shared" si="540"/>
        <v>1.2960100749899617E-2</v>
      </c>
      <c r="V1374" s="16">
        <f t="shared" si="541"/>
        <v>1.7436601980652E-2</v>
      </c>
      <c r="W1374" s="16">
        <f t="shared" si="526"/>
        <v>6.1239590643286023E-3</v>
      </c>
      <c r="X1374" s="16">
        <f t="shared" si="527"/>
        <v>5.1782633716269261E-4</v>
      </c>
      <c r="Y1374" s="17">
        <f t="shared" si="542"/>
        <v>5.6061327271659094</v>
      </c>
      <c r="Z1374" s="17">
        <f t="shared" si="543"/>
        <v>6.6417854014912949</v>
      </c>
      <c r="AA1374" s="16">
        <f t="shared" si="544"/>
        <v>6.1327271659097349E-3</v>
      </c>
      <c r="AB1374" s="16">
        <f t="shared" si="545"/>
        <v>4.1785401491295282E-2</v>
      </c>
      <c r="AC1374" s="16">
        <f t="shared" si="528"/>
        <v>90.261733555541582</v>
      </c>
      <c r="AD1374" s="17">
        <f t="shared" si="529"/>
        <v>5.6130093364056357</v>
      </c>
      <c r="AE1374" s="17">
        <f t="shared" si="530"/>
        <v>6.6463571410023823</v>
      </c>
      <c r="AF1374" s="16">
        <f t="shared" si="546"/>
        <v>1.3009336405636063E-2</v>
      </c>
      <c r="AG1374" s="16">
        <f t="shared" si="547"/>
        <v>4.635714100238264E-2</v>
      </c>
    </row>
    <row r="1375" spans="1:33" x14ac:dyDescent="0.25">
      <c r="A1375" s="11" t="s">
        <v>52</v>
      </c>
      <c r="B1375" s="12">
        <v>1594180</v>
      </c>
      <c r="C1375" s="11">
        <v>8.6999999999999993</v>
      </c>
      <c r="D1375" s="27">
        <v>8.6</v>
      </c>
      <c r="E1375" s="27">
        <v>8.8000000000000007</v>
      </c>
      <c r="F1375" s="11">
        <v>2010</v>
      </c>
      <c r="G1375" s="11" t="s">
        <v>7</v>
      </c>
      <c r="H1375" s="14" t="str">
        <f>VLOOKUP(A1375,'Data Key'!$A$1:$B$500,2,FALSE)</f>
        <v>Ohio</v>
      </c>
      <c r="I1375" s="14" t="str">
        <f t="shared" si="531"/>
        <v>OH-Ohio</v>
      </c>
      <c r="J1375" s="15">
        <f t="shared" si="532"/>
        <v>13869</v>
      </c>
      <c r="K1375" s="15">
        <f t="shared" si="533"/>
        <v>1580311</v>
      </c>
      <c r="L1375" s="16">
        <f t="shared" si="525"/>
        <v>1.4415705854320919E-4</v>
      </c>
      <c r="M1375" s="17">
        <f t="shared" si="534"/>
        <v>8.5556133563409329</v>
      </c>
      <c r="N1375" s="17">
        <f t="shared" si="535"/>
        <v>8.8439274734273514</v>
      </c>
      <c r="O1375" s="16">
        <f t="shared" si="536"/>
        <v>4.4386643659066749E-2</v>
      </c>
      <c r="P1375" s="16">
        <f t="shared" si="537"/>
        <v>4.3927473427350705E-2</v>
      </c>
      <c r="Q1375" s="16">
        <f t="shared" si="548"/>
        <v>13640</v>
      </c>
      <c r="R1375" s="16">
        <f t="shared" si="549"/>
        <v>14100</v>
      </c>
      <c r="S1375" s="17">
        <f t="shared" si="538"/>
        <v>8.5561228970379748</v>
      </c>
      <c r="T1375" s="17">
        <f t="shared" si="539"/>
        <v>8.8446724962049448</v>
      </c>
      <c r="U1375" s="16">
        <f t="shared" si="540"/>
        <v>4.387710296202485E-2</v>
      </c>
      <c r="V1375" s="16">
        <f t="shared" si="541"/>
        <v>4.4672496204944068E-2</v>
      </c>
      <c r="W1375" s="16">
        <f t="shared" si="526"/>
        <v>8.7009542868764847E-3</v>
      </c>
      <c r="X1375" s="16">
        <f t="shared" si="527"/>
        <v>1.4417146770559115E-4</v>
      </c>
      <c r="Y1375" s="17">
        <f t="shared" si="542"/>
        <v>8.556782819170893</v>
      </c>
      <c r="Z1375" s="17">
        <f t="shared" si="543"/>
        <v>8.8451257545820763</v>
      </c>
      <c r="AA1375" s="16">
        <f t="shared" si="544"/>
        <v>4.3217180829106638E-2</v>
      </c>
      <c r="AB1375" s="16">
        <f t="shared" si="545"/>
        <v>4.5125754582075572E-2</v>
      </c>
      <c r="AC1375" s="16">
        <f t="shared" si="528"/>
        <v>459.6324398185115</v>
      </c>
      <c r="AD1375" s="17">
        <f t="shared" si="529"/>
        <v>8.5571087566775272</v>
      </c>
      <c r="AE1375" s="17">
        <f t="shared" si="530"/>
        <v>8.8454270973012186</v>
      </c>
      <c r="AF1375" s="16">
        <f t="shared" si="546"/>
        <v>4.2891243322472405E-2</v>
      </c>
      <c r="AG1375" s="16">
        <f t="shared" si="547"/>
        <v>4.5427097301217856E-2</v>
      </c>
    </row>
    <row r="1376" spans="1:33" x14ac:dyDescent="0.25">
      <c r="A1376" s="11" t="s">
        <v>37</v>
      </c>
      <c r="B1376" s="12">
        <v>565311</v>
      </c>
      <c r="C1376" s="11">
        <v>4.9000000000000004</v>
      </c>
      <c r="D1376" s="27">
        <v>4.7</v>
      </c>
      <c r="E1376" s="27">
        <v>5.0999999999999996</v>
      </c>
      <c r="F1376" s="11">
        <v>2010</v>
      </c>
      <c r="G1376" s="11" t="s">
        <v>7</v>
      </c>
      <c r="H1376" s="14" t="str">
        <f>VLOOKUP(A1376,'Data Key'!$A$1:$B$500,2,FALSE)</f>
        <v>Oklahoma</v>
      </c>
      <c r="I1376" s="14" t="str">
        <f t="shared" si="531"/>
        <v>OK-Oklahoma</v>
      </c>
      <c r="J1376" s="15">
        <f t="shared" si="532"/>
        <v>2770</v>
      </c>
      <c r="K1376" s="15">
        <f t="shared" si="533"/>
        <v>562541</v>
      </c>
      <c r="L1376" s="16">
        <f t="shared" si="525"/>
        <v>1.8202620373656981E-4</v>
      </c>
      <c r="M1376" s="17">
        <f t="shared" si="534"/>
        <v>4.7179315186498689</v>
      </c>
      <c r="N1376" s="17">
        <f t="shared" si="535"/>
        <v>5.0819839261230086</v>
      </c>
      <c r="O1376" s="16">
        <f t="shared" si="536"/>
        <v>1.793151864986875E-2</v>
      </c>
      <c r="P1376" s="16">
        <f t="shared" si="537"/>
        <v>1.8016073876991001E-2</v>
      </c>
      <c r="Q1376" s="16">
        <f t="shared" si="548"/>
        <v>2668</v>
      </c>
      <c r="R1376" s="16">
        <f t="shared" si="549"/>
        <v>2873</v>
      </c>
      <c r="S1376" s="17">
        <f t="shared" si="538"/>
        <v>4.7195260661830387</v>
      </c>
      <c r="T1376" s="17">
        <f t="shared" si="539"/>
        <v>5.0821583163957538</v>
      </c>
      <c r="U1376" s="16">
        <f t="shared" si="540"/>
        <v>1.9526066183038537E-2</v>
      </c>
      <c r="V1376" s="16">
        <f t="shared" si="541"/>
        <v>1.7841683604245873E-2</v>
      </c>
      <c r="W1376" s="16">
        <f t="shared" si="526"/>
        <v>4.9033220537024642E-3</v>
      </c>
      <c r="X1376" s="16">
        <f t="shared" si="527"/>
        <v>1.8211883384415425E-4</v>
      </c>
      <c r="Y1376" s="17">
        <f t="shared" si="542"/>
        <v>4.7212032198583094</v>
      </c>
      <c r="Z1376" s="17">
        <f t="shared" si="543"/>
        <v>5.0854408875466186</v>
      </c>
      <c r="AA1376" s="16">
        <f t="shared" si="544"/>
        <v>2.1203219858309197E-2</v>
      </c>
      <c r="AB1376" s="16">
        <f t="shared" si="545"/>
        <v>1.455911245338104E-2</v>
      </c>
      <c r="AC1376" s="16">
        <f t="shared" si="528"/>
        <v>205.82019877517575</v>
      </c>
      <c r="AD1376" s="17">
        <f t="shared" si="529"/>
        <v>4.7221661881969448</v>
      </c>
      <c r="AE1376" s="17">
        <f t="shared" si="530"/>
        <v>5.0862468449935134</v>
      </c>
      <c r="AF1376" s="16">
        <f t="shared" si="546"/>
        <v>2.2166188196944603E-2</v>
      </c>
      <c r="AG1376" s="16">
        <f t="shared" si="547"/>
        <v>1.3753155006486217E-2</v>
      </c>
    </row>
    <row r="1377" spans="1:33" x14ac:dyDescent="0.25">
      <c r="A1377" s="11" t="s">
        <v>30</v>
      </c>
      <c r="B1377" s="12">
        <v>520672</v>
      </c>
      <c r="C1377" s="11">
        <v>12.9</v>
      </c>
      <c r="D1377" s="27">
        <v>12.6</v>
      </c>
      <c r="E1377" s="27">
        <v>13.2</v>
      </c>
      <c r="F1377" s="11">
        <v>2010</v>
      </c>
      <c r="G1377" s="11" t="s">
        <v>7</v>
      </c>
      <c r="H1377" s="14" t="str">
        <f>VLOOKUP(A1377,'Data Key'!$A$1:$B$500,2,FALSE)</f>
        <v>Oregon</v>
      </c>
      <c r="I1377" s="14" t="str">
        <f t="shared" si="531"/>
        <v>OR-Oregon</v>
      </c>
      <c r="J1377" s="15">
        <f t="shared" si="532"/>
        <v>6717</v>
      </c>
      <c r="K1377" s="15">
        <f t="shared" si="533"/>
        <v>513955</v>
      </c>
      <c r="L1377" s="16">
        <f t="shared" si="525"/>
        <v>3.0651517308645862E-4</v>
      </c>
      <c r="M1377" s="17">
        <f t="shared" si="534"/>
        <v>12.594120927952201</v>
      </c>
      <c r="N1377" s="17">
        <f t="shared" si="535"/>
        <v>13.207151274125117</v>
      </c>
      <c r="O1377" s="16">
        <f t="shared" si="536"/>
        <v>5.8790720477990277E-3</v>
      </c>
      <c r="P1377" s="16">
        <f t="shared" si="537"/>
        <v>7.1512741251176237E-3</v>
      </c>
      <c r="Q1377" s="16">
        <f t="shared" si="548"/>
        <v>6558</v>
      </c>
      <c r="R1377" s="16">
        <f t="shared" si="549"/>
        <v>6877</v>
      </c>
      <c r="S1377" s="17">
        <f t="shared" si="538"/>
        <v>12.595261508204782</v>
      </c>
      <c r="T1377" s="17">
        <f t="shared" si="539"/>
        <v>13.207931288796017</v>
      </c>
      <c r="U1377" s="16">
        <f t="shared" si="540"/>
        <v>4.7384917952175698E-3</v>
      </c>
      <c r="V1377" s="16">
        <f t="shared" si="541"/>
        <v>7.931288796017455E-3</v>
      </c>
      <c r="W1377" s="16">
        <f t="shared" si="526"/>
        <v>1.2904229838252892E-2</v>
      </c>
      <c r="X1377" s="16">
        <f t="shared" si="527"/>
        <v>3.0657723778701197E-4</v>
      </c>
      <c r="Y1377" s="17">
        <f t="shared" si="542"/>
        <v>12.597652600465882</v>
      </c>
      <c r="Z1377" s="17">
        <f t="shared" si="543"/>
        <v>13.210807076039904</v>
      </c>
      <c r="AA1377" s="16">
        <f t="shared" si="544"/>
        <v>2.3473995341181109E-3</v>
      </c>
      <c r="AB1377" s="16">
        <f t="shared" si="545"/>
        <v>1.0807076039904828E-2</v>
      </c>
      <c r="AC1377" s="16">
        <f t="shared" si="528"/>
        <v>319.1991277865306</v>
      </c>
      <c r="AD1377" s="17">
        <f t="shared" si="529"/>
        <v>12.598666277924258</v>
      </c>
      <c r="AE1377" s="17">
        <f t="shared" si="530"/>
        <v>13.211713979335187</v>
      </c>
      <c r="AF1377" s="16">
        <f t="shared" si="546"/>
        <v>1.3337220757421164E-3</v>
      </c>
      <c r="AG1377" s="16">
        <f t="shared" si="547"/>
        <v>1.1713979335187474E-2</v>
      </c>
    </row>
    <row r="1378" spans="1:33" x14ac:dyDescent="0.25">
      <c r="A1378" s="11" t="s">
        <v>22</v>
      </c>
      <c r="B1378" s="12">
        <v>1646680</v>
      </c>
      <c r="C1378" s="11">
        <v>10.199999999999999</v>
      </c>
      <c r="D1378" s="27">
        <v>10.1</v>
      </c>
      <c r="E1378" s="27">
        <v>10.4</v>
      </c>
      <c r="F1378" s="11">
        <v>2010</v>
      </c>
      <c r="G1378" s="11" t="s">
        <v>7</v>
      </c>
      <c r="H1378" s="14" t="str">
        <f>VLOOKUP(A1378,'Data Key'!$A$1:$B$500,2,FALSE)</f>
        <v>Pennsylvania</v>
      </c>
      <c r="I1378" s="14" t="str">
        <f t="shared" si="531"/>
        <v>PA-Pennsylvania</v>
      </c>
      <c r="J1378" s="15">
        <f t="shared" si="532"/>
        <v>16796</v>
      </c>
      <c r="K1378" s="15">
        <f t="shared" si="533"/>
        <v>1629884</v>
      </c>
      <c r="L1378" s="16">
        <f t="shared" si="525"/>
        <v>1.534671952658635E-4</v>
      </c>
      <c r="M1378" s="17">
        <f t="shared" si="534"/>
        <v>10.046450214309768</v>
      </c>
      <c r="N1378" s="17">
        <f t="shared" si="535"/>
        <v>10.353384604841494</v>
      </c>
      <c r="O1378" s="16">
        <f t="shared" si="536"/>
        <v>5.3549785690231388E-2</v>
      </c>
      <c r="P1378" s="16">
        <f t="shared" si="537"/>
        <v>4.661539515850599E-2</v>
      </c>
      <c r="Q1378" s="16">
        <f t="shared" si="548"/>
        <v>16544</v>
      </c>
      <c r="R1378" s="16">
        <f t="shared" si="549"/>
        <v>17049</v>
      </c>
      <c r="S1378" s="17">
        <f t="shared" si="538"/>
        <v>10.046882211480069</v>
      </c>
      <c r="T1378" s="17">
        <f t="shared" si="539"/>
        <v>10.353559890203318</v>
      </c>
      <c r="U1378" s="16">
        <f t="shared" si="540"/>
        <v>5.3117788519930542E-2</v>
      </c>
      <c r="V1378" s="16">
        <f t="shared" si="541"/>
        <v>4.6440109796682449E-2</v>
      </c>
      <c r="W1378" s="16">
        <f t="shared" si="526"/>
        <v>1.0201060037444002E-2</v>
      </c>
      <c r="X1378" s="16">
        <f t="shared" si="527"/>
        <v>1.5347977673092753E-4</v>
      </c>
      <c r="Y1378" s="17">
        <f t="shared" si="542"/>
        <v>10.047580260713074</v>
      </c>
      <c r="Z1378" s="17">
        <f t="shared" si="543"/>
        <v>10.354539814174929</v>
      </c>
      <c r="AA1378" s="16">
        <f t="shared" si="544"/>
        <v>5.2419739286925449E-2</v>
      </c>
      <c r="AB1378" s="16">
        <f t="shared" si="545"/>
        <v>4.5460185825071164E-2</v>
      </c>
      <c r="AC1378" s="16">
        <f t="shared" si="528"/>
        <v>505.42987518843677</v>
      </c>
      <c r="AD1378" s="17">
        <f t="shared" si="529"/>
        <v>10.047894668813932</v>
      </c>
      <c r="AE1378" s="17">
        <f t="shared" si="530"/>
        <v>10.354832687189496</v>
      </c>
      <c r="AF1378" s="16">
        <f t="shared" si="546"/>
        <v>5.2105331186067971E-2</v>
      </c>
      <c r="AG1378" s="16">
        <f t="shared" si="547"/>
        <v>4.5167312810503901E-2</v>
      </c>
    </row>
    <row r="1379" spans="1:33" x14ac:dyDescent="0.25">
      <c r="A1379" s="11" t="s">
        <v>38</v>
      </c>
      <c r="B1379" s="12">
        <v>131682</v>
      </c>
      <c r="C1379" s="11">
        <v>11.3</v>
      </c>
      <c r="D1379" s="27">
        <v>10.7</v>
      </c>
      <c r="E1379" s="27">
        <v>11.9</v>
      </c>
      <c r="F1379" s="11">
        <v>2010</v>
      </c>
      <c r="G1379" s="11" t="s">
        <v>7</v>
      </c>
      <c r="H1379" s="14" t="str">
        <f>VLOOKUP(A1379,'Data Key'!$A$1:$B$500,2,FALSE)</f>
        <v>Rhode Island</v>
      </c>
      <c r="I1379" s="14" t="str">
        <f t="shared" si="531"/>
        <v>RI-Rhode Island</v>
      </c>
      <c r="J1379" s="15">
        <f t="shared" si="532"/>
        <v>1488</v>
      </c>
      <c r="K1379" s="15">
        <f t="shared" si="533"/>
        <v>130194</v>
      </c>
      <c r="L1379" s="16">
        <f t="shared" si="525"/>
        <v>5.7089392377571353E-4</v>
      </c>
      <c r="M1379" s="17">
        <f t="shared" si="534"/>
        <v>10.729055955478856</v>
      </c>
      <c r="N1379" s="17">
        <f t="shared" si="535"/>
        <v>11.870843803030281</v>
      </c>
      <c r="O1379" s="16">
        <f t="shared" si="536"/>
        <v>2.9055955478856532E-2</v>
      </c>
      <c r="P1379" s="16">
        <f t="shared" si="537"/>
        <v>2.9156196969719161E-2</v>
      </c>
      <c r="Q1379" s="16">
        <f t="shared" si="548"/>
        <v>1413</v>
      </c>
      <c r="R1379" s="16">
        <f t="shared" si="549"/>
        <v>1564</v>
      </c>
      <c r="S1379" s="17">
        <f t="shared" si="538"/>
        <v>10.730395953888914</v>
      </c>
      <c r="T1379" s="17">
        <f t="shared" si="539"/>
        <v>11.87709785695843</v>
      </c>
      <c r="U1379" s="16">
        <f t="shared" si="540"/>
        <v>3.0395953888914917E-2</v>
      </c>
      <c r="V1379" s="16">
        <f t="shared" si="541"/>
        <v>2.29021430415699E-2</v>
      </c>
      <c r="W1379" s="16">
        <f t="shared" si="526"/>
        <v>1.1314205938200714E-2</v>
      </c>
      <c r="X1379" s="16">
        <f t="shared" si="527"/>
        <v>5.7141933160605391E-4</v>
      </c>
      <c r="Y1379" s="17">
        <f t="shared" si="542"/>
        <v>10.742786606594661</v>
      </c>
      <c r="Z1379" s="17">
        <f t="shared" si="543"/>
        <v>11.885625269806768</v>
      </c>
      <c r="AA1379" s="16">
        <f t="shared" si="544"/>
        <v>4.2786606594662047E-2</v>
      </c>
      <c r="AB1379" s="16">
        <f t="shared" si="545"/>
        <v>1.437473019323221E-2</v>
      </c>
      <c r="AC1379" s="16">
        <f t="shared" si="528"/>
        <v>150.37700701303251</v>
      </c>
      <c r="AD1379" s="17">
        <f t="shared" si="529"/>
        <v>10.747034079182963</v>
      </c>
      <c r="AE1379" s="17">
        <f t="shared" si="530"/>
        <v>11.888971628027628</v>
      </c>
      <c r="AF1379" s="16">
        <f t="shared" si="546"/>
        <v>4.7034079182964206E-2</v>
      </c>
      <c r="AG1379" s="16">
        <f t="shared" si="547"/>
        <v>1.1028371972372497E-2</v>
      </c>
    </row>
    <row r="1380" spans="1:33" x14ac:dyDescent="0.25">
      <c r="A1380" s="11" t="s">
        <v>15</v>
      </c>
      <c r="B1380" s="12">
        <v>647026</v>
      </c>
      <c r="C1380" s="11">
        <v>4.7</v>
      </c>
      <c r="D1380" s="27">
        <v>4.5999999999999996</v>
      </c>
      <c r="E1380" s="27">
        <v>4.9000000000000004</v>
      </c>
      <c r="F1380" s="11">
        <v>2010</v>
      </c>
      <c r="G1380" s="11" t="s">
        <v>7</v>
      </c>
      <c r="H1380" s="14" t="str">
        <f>VLOOKUP(A1380,'Data Key'!$A$1:$B$500,2,FALSE)</f>
        <v>South Carolina</v>
      </c>
      <c r="I1380" s="14" t="str">
        <f t="shared" si="531"/>
        <v>SC-South Carolina</v>
      </c>
      <c r="J1380" s="15">
        <f t="shared" si="532"/>
        <v>3041</v>
      </c>
      <c r="K1380" s="15">
        <f t="shared" si="533"/>
        <v>643985</v>
      </c>
      <c r="L1380" s="16">
        <f t="shared" si="525"/>
        <v>1.6665240212915665E-4</v>
      </c>
      <c r="M1380" s="17">
        <f t="shared" si="534"/>
        <v>4.533313287039439</v>
      </c>
      <c r="N1380" s="17">
        <f t="shared" si="535"/>
        <v>4.8666180912977532</v>
      </c>
      <c r="O1380" s="16">
        <f t="shared" si="536"/>
        <v>6.6686712960560612E-2</v>
      </c>
      <c r="P1380" s="16">
        <f t="shared" si="537"/>
        <v>3.3381908702247109E-2</v>
      </c>
      <c r="Q1380" s="16">
        <f t="shared" si="548"/>
        <v>2934</v>
      </c>
      <c r="R1380" s="16">
        <f t="shared" si="549"/>
        <v>3149</v>
      </c>
      <c r="S1380" s="17">
        <f t="shared" si="538"/>
        <v>4.5345936639331343</v>
      </c>
      <c r="T1380" s="17">
        <f t="shared" si="539"/>
        <v>4.8668832473501835</v>
      </c>
      <c r="U1380" s="16">
        <f t="shared" si="540"/>
        <v>6.54063360668653E-2</v>
      </c>
      <c r="V1380" s="16">
        <f t="shared" si="541"/>
        <v>3.3116752649816839E-2</v>
      </c>
      <c r="W1380" s="16">
        <f t="shared" si="526"/>
        <v>4.7029063181222835E-3</v>
      </c>
      <c r="X1380" s="16">
        <f t="shared" si="527"/>
        <v>1.6672972136682875E-4</v>
      </c>
      <c r="Y1380" s="17">
        <f t="shared" si="542"/>
        <v>4.5361765967554541</v>
      </c>
      <c r="Z1380" s="17">
        <f t="shared" si="543"/>
        <v>4.8696360394891123</v>
      </c>
      <c r="AA1380" s="16">
        <f t="shared" si="544"/>
        <v>6.3823403244545496E-2</v>
      </c>
      <c r="AB1380" s="16">
        <f t="shared" si="545"/>
        <v>3.0363960510888077E-2</v>
      </c>
      <c r="AC1380" s="16">
        <f t="shared" si="528"/>
        <v>215.67344186391597</v>
      </c>
      <c r="AD1380" s="17">
        <f t="shared" si="529"/>
        <v>4.5370148645071726</v>
      </c>
      <c r="AE1380" s="17">
        <f t="shared" si="530"/>
        <v>4.8703432955075874</v>
      </c>
      <c r="AF1380" s="16">
        <f t="shared" si="546"/>
        <v>6.2985135492827027E-2</v>
      </c>
      <c r="AG1380" s="16">
        <f t="shared" si="547"/>
        <v>2.9656704492412977E-2</v>
      </c>
    </row>
    <row r="1381" spans="1:33" x14ac:dyDescent="0.25">
      <c r="A1381" s="11" t="s">
        <v>53</v>
      </c>
      <c r="B1381" s="12">
        <v>113105</v>
      </c>
      <c r="C1381" s="11">
        <v>4.9000000000000004</v>
      </c>
      <c r="D1381" s="27">
        <v>4.5999999999999996</v>
      </c>
      <c r="E1381" s="27">
        <v>5.4</v>
      </c>
      <c r="F1381" s="11">
        <v>2010</v>
      </c>
      <c r="G1381" s="11" t="s">
        <v>7</v>
      </c>
      <c r="H1381" s="14" t="str">
        <f>VLOOKUP(A1381,'Data Key'!$A$1:$B$500,2,FALSE)</f>
        <v>South Dakota</v>
      </c>
      <c r="I1381" s="14" t="str">
        <f t="shared" si="531"/>
        <v>SD-South Dakota</v>
      </c>
      <c r="J1381" s="15">
        <f t="shared" si="532"/>
        <v>554</v>
      </c>
      <c r="K1381" s="15">
        <f t="shared" si="533"/>
        <v>112551</v>
      </c>
      <c r="L1381" s="16">
        <f t="shared" si="525"/>
        <v>4.0686932297125057E-4</v>
      </c>
      <c r="M1381" s="17">
        <f t="shared" si="534"/>
        <v>4.4912342091449249</v>
      </c>
      <c r="N1381" s="17">
        <f t="shared" si="535"/>
        <v>5.3049728550874251</v>
      </c>
      <c r="O1381" s="16">
        <f t="shared" si="536"/>
        <v>0.10876579085507476</v>
      </c>
      <c r="P1381" s="16">
        <f t="shared" si="537"/>
        <v>9.5027144912575245E-2</v>
      </c>
      <c r="Q1381" s="16">
        <f t="shared" si="548"/>
        <v>509</v>
      </c>
      <c r="R1381" s="16">
        <f t="shared" si="549"/>
        <v>601</v>
      </c>
      <c r="S1381" s="17">
        <f t="shared" si="538"/>
        <v>4.5002431369081828</v>
      </c>
      <c r="T1381" s="17">
        <f t="shared" si="539"/>
        <v>5.313646611555634</v>
      </c>
      <c r="U1381" s="16">
        <f t="shared" si="540"/>
        <v>9.9756863091816861E-2</v>
      </c>
      <c r="V1381" s="16">
        <f t="shared" si="541"/>
        <v>8.6353388444366352E-2</v>
      </c>
      <c r="W1381" s="16">
        <f t="shared" si="526"/>
        <v>4.9149184293673445E-3</v>
      </c>
      <c r="X1381" s="16">
        <f t="shared" si="527"/>
        <v>4.079034410673107E-4</v>
      </c>
      <c r="Y1381" s="17">
        <f t="shared" si="542"/>
        <v>4.5070149883000337</v>
      </c>
      <c r="Z1381" s="17">
        <f t="shared" si="543"/>
        <v>5.3228218704346553</v>
      </c>
      <c r="AA1381" s="16">
        <f t="shared" si="544"/>
        <v>9.298501169996598E-2</v>
      </c>
      <c r="AB1381" s="16">
        <f t="shared" si="545"/>
        <v>7.7178129565345088E-2</v>
      </c>
      <c r="AC1381" s="16">
        <f t="shared" si="528"/>
        <v>92.07673925551525</v>
      </c>
      <c r="AD1381" s="17">
        <f t="shared" si="529"/>
        <v>4.5123117980870067</v>
      </c>
      <c r="AE1381" s="17">
        <f t="shared" si="530"/>
        <v>5.3263661024893505</v>
      </c>
      <c r="AF1381" s="16">
        <f t="shared" si="546"/>
        <v>8.768820191299298E-2</v>
      </c>
      <c r="AG1381" s="16">
        <f t="shared" si="547"/>
        <v>7.3633897510649859E-2</v>
      </c>
    </row>
    <row r="1382" spans="1:33" x14ac:dyDescent="0.25">
      <c r="A1382" s="11" t="s">
        <v>27</v>
      </c>
      <c r="B1382" s="12">
        <v>881993</v>
      </c>
      <c r="C1382" s="11">
        <v>5.7</v>
      </c>
      <c r="D1382" s="27">
        <v>5.5</v>
      </c>
      <c r="E1382" s="27">
        <v>5.8</v>
      </c>
      <c r="F1382" s="11">
        <v>2010</v>
      </c>
      <c r="G1382" s="11" t="s">
        <v>7</v>
      </c>
      <c r="H1382" s="14" t="str">
        <f>VLOOKUP(A1382,'Data Key'!$A$1:$B$500,2,FALSE)</f>
        <v>Tennessee</v>
      </c>
      <c r="I1382" s="14" t="str">
        <f t="shared" si="531"/>
        <v>TN-Tennessee</v>
      </c>
      <c r="J1382" s="15">
        <f t="shared" si="532"/>
        <v>5027</v>
      </c>
      <c r="K1382" s="15">
        <f t="shared" si="533"/>
        <v>876966</v>
      </c>
      <c r="L1382" s="16">
        <f t="shared" si="525"/>
        <v>1.5710724180931609E-4</v>
      </c>
      <c r="M1382" s="17">
        <f t="shared" si="534"/>
        <v>5.5424844783063767</v>
      </c>
      <c r="N1382" s="17">
        <f t="shared" si="535"/>
        <v>5.8566989619250078</v>
      </c>
      <c r="O1382" s="16">
        <f t="shared" si="536"/>
        <v>4.2484478306376694E-2</v>
      </c>
      <c r="P1382" s="16">
        <f t="shared" si="537"/>
        <v>5.6698961925008007E-2</v>
      </c>
      <c r="Q1382" s="16">
        <f t="shared" si="548"/>
        <v>4889</v>
      </c>
      <c r="R1382" s="16">
        <f t="shared" si="549"/>
        <v>5166</v>
      </c>
      <c r="S1382" s="17">
        <f t="shared" si="538"/>
        <v>5.5431278933052752</v>
      </c>
      <c r="T1382" s="17">
        <f t="shared" si="539"/>
        <v>5.8571893427725614</v>
      </c>
      <c r="U1382" s="16">
        <f t="shared" si="540"/>
        <v>4.3127893305275222E-2</v>
      </c>
      <c r="V1382" s="16">
        <f t="shared" si="541"/>
        <v>5.7189342772561602E-2</v>
      </c>
      <c r="W1382" s="16">
        <f t="shared" si="526"/>
        <v>5.7017446015934971E-3</v>
      </c>
      <c r="X1382" s="16">
        <f t="shared" si="527"/>
        <v>1.5715114559270964E-4</v>
      </c>
      <c r="Y1382" s="17">
        <f t="shared" si="542"/>
        <v>5.5445934560007881</v>
      </c>
      <c r="Z1382" s="17">
        <f t="shared" si="543"/>
        <v>5.8588957471862066</v>
      </c>
      <c r="AA1382" s="16">
        <f t="shared" si="544"/>
        <v>4.4593456000788123E-2</v>
      </c>
      <c r="AB1382" s="16">
        <f t="shared" si="545"/>
        <v>5.8895747186206826E-2</v>
      </c>
      <c r="AC1382" s="16">
        <f t="shared" si="528"/>
        <v>277.14789528149686</v>
      </c>
      <c r="AD1382" s="17">
        <f t="shared" si="529"/>
        <v>5.5451976150845947</v>
      </c>
      <c r="AE1382" s="17">
        <f t="shared" si="530"/>
        <v>5.8594253790107063</v>
      </c>
      <c r="AF1382" s="16">
        <f t="shared" si="546"/>
        <v>4.5197615084594744E-2</v>
      </c>
      <c r="AG1382" s="16">
        <f t="shared" si="547"/>
        <v>5.9425379010706436E-2</v>
      </c>
    </row>
    <row r="1383" spans="1:33" x14ac:dyDescent="0.25">
      <c r="A1383" s="11" t="s">
        <v>61</v>
      </c>
      <c r="B1383" s="12">
        <v>4312398</v>
      </c>
      <c r="C1383" s="11">
        <v>6.4</v>
      </c>
      <c r="D1383" s="27">
        <v>6.3</v>
      </c>
      <c r="E1383" s="27">
        <v>6.5</v>
      </c>
      <c r="F1383" s="11">
        <v>2010</v>
      </c>
      <c r="G1383" s="11" t="s">
        <v>7</v>
      </c>
      <c r="H1383" s="14" t="str">
        <f>VLOOKUP(A1383,'Data Key'!$A$1:$B$500,2,FALSE)</f>
        <v>Texas</v>
      </c>
      <c r="I1383" s="14" t="str">
        <f t="shared" si="531"/>
        <v>TX-Texas</v>
      </c>
      <c r="J1383" s="15">
        <f t="shared" si="532"/>
        <v>27599</v>
      </c>
      <c r="K1383" s="15">
        <f t="shared" si="533"/>
        <v>4284799</v>
      </c>
      <c r="L1383" s="16">
        <f t="shared" si="525"/>
        <v>7.5263036724448814E-5</v>
      </c>
      <c r="M1383" s="17">
        <f t="shared" si="534"/>
        <v>6.324656451226339</v>
      </c>
      <c r="N1383" s="17">
        <f t="shared" si="535"/>
        <v>6.4751825246752368</v>
      </c>
      <c r="O1383" s="16">
        <f t="shared" si="536"/>
        <v>2.4656451226339193E-2</v>
      </c>
      <c r="P1383" s="16">
        <f t="shared" si="537"/>
        <v>2.4817475324763194E-2</v>
      </c>
      <c r="Q1383" s="16">
        <f t="shared" si="548"/>
        <v>27275</v>
      </c>
      <c r="R1383" s="16">
        <f t="shared" si="549"/>
        <v>27924</v>
      </c>
      <c r="S1383" s="17">
        <f t="shared" si="538"/>
        <v>6.3247872761280384</v>
      </c>
      <c r="T1383" s="17">
        <f t="shared" si="539"/>
        <v>6.4752835893161995</v>
      </c>
      <c r="U1383" s="16">
        <f t="shared" si="540"/>
        <v>2.4787276128038549E-2</v>
      </c>
      <c r="V1383" s="16">
        <f t="shared" si="541"/>
        <v>2.4716410683800483E-2</v>
      </c>
      <c r="W1383" s="16">
        <f t="shared" si="526"/>
        <v>6.4003591836129473E-3</v>
      </c>
      <c r="X1383" s="16">
        <f t="shared" si="527"/>
        <v>7.5266856234163182E-5</v>
      </c>
      <c r="Y1383" s="17">
        <f t="shared" si="542"/>
        <v>6.3250923273787842</v>
      </c>
      <c r="Z1383" s="17">
        <f t="shared" si="543"/>
        <v>6.4756260398471106</v>
      </c>
      <c r="AA1383" s="16">
        <f t="shared" si="544"/>
        <v>2.5092327378784418E-2</v>
      </c>
      <c r="AB1383" s="16">
        <f t="shared" si="545"/>
        <v>2.4373960152889396E-2</v>
      </c>
      <c r="AC1383" s="16">
        <f t="shared" si="528"/>
        <v>649.13386257187187</v>
      </c>
      <c r="AD1383" s="17">
        <f t="shared" si="529"/>
        <v>6.3252115180660109</v>
      </c>
      <c r="AE1383" s="17">
        <f t="shared" si="530"/>
        <v>6.4757387384959797</v>
      </c>
      <c r="AF1383" s="16">
        <f t="shared" si="546"/>
        <v>2.5211518066011074E-2</v>
      </c>
      <c r="AG1383" s="16">
        <f t="shared" si="547"/>
        <v>2.4261261504020304E-2</v>
      </c>
    </row>
    <row r="1384" spans="1:33" x14ac:dyDescent="0.25">
      <c r="A1384" s="11" t="s">
        <v>23</v>
      </c>
      <c r="B1384" s="12">
        <v>527133</v>
      </c>
      <c r="C1384" s="11">
        <v>6.4</v>
      </c>
      <c r="D1384" s="27">
        <v>6.1</v>
      </c>
      <c r="E1384" s="27">
        <v>6.6</v>
      </c>
      <c r="F1384" s="11">
        <v>2010</v>
      </c>
      <c r="G1384" s="11" t="s">
        <v>7</v>
      </c>
      <c r="H1384" s="14" t="str">
        <f>VLOOKUP(A1384,'Data Key'!$A$1:$B$500,2,FALSE)</f>
        <v>Utah</v>
      </c>
      <c r="I1384" s="14" t="str">
        <f t="shared" si="531"/>
        <v>UT-Utah</v>
      </c>
      <c r="J1384" s="15">
        <f t="shared" si="532"/>
        <v>3374</v>
      </c>
      <c r="K1384" s="15">
        <f t="shared" si="533"/>
        <v>523759</v>
      </c>
      <c r="L1384" s="16">
        <f t="shared" si="525"/>
        <v>2.1528118328094936E-4</v>
      </c>
      <c r="M1384" s="17">
        <f t="shared" si="534"/>
        <v>6.1853805093089651</v>
      </c>
      <c r="N1384" s="17">
        <f t="shared" si="535"/>
        <v>6.6159428758708652</v>
      </c>
      <c r="O1384" s="16">
        <f t="shared" si="536"/>
        <v>8.5380509308965458E-2</v>
      </c>
      <c r="P1384" s="16">
        <f t="shared" si="537"/>
        <v>1.5942875870865514E-2</v>
      </c>
      <c r="Q1384" s="16">
        <f t="shared" si="548"/>
        <v>3261</v>
      </c>
      <c r="R1384" s="16">
        <f t="shared" si="549"/>
        <v>3488</v>
      </c>
      <c r="S1384" s="17">
        <f t="shared" si="538"/>
        <v>6.1862945404670171</v>
      </c>
      <c r="T1384" s="17">
        <f t="shared" si="539"/>
        <v>6.6169258991563797</v>
      </c>
      <c r="U1384" s="16">
        <f t="shared" si="540"/>
        <v>8.6294540467017455E-2</v>
      </c>
      <c r="V1384" s="16">
        <f t="shared" si="541"/>
        <v>1.6925899156380098E-2</v>
      </c>
      <c r="W1384" s="16">
        <f t="shared" si="526"/>
        <v>6.4042587500954809E-3</v>
      </c>
      <c r="X1384" s="16">
        <f t="shared" si="527"/>
        <v>2.1537053261335378E-4</v>
      </c>
      <c r="Y1384" s="17">
        <f t="shared" si="542"/>
        <v>6.1888882174821269</v>
      </c>
      <c r="Z1384" s="17">
        <f t="shared" si="543"/>
        <v>6.6196292827088348</v>
      </c>
      <c r="AA1384" s="16">
        <f t="shared" si="544"/>
        <v>8.8888217482127274E-2</v>
      </c>
      <c r="AB1384" s="16">
        <f t="shared" si="545"/>
        <v>1.9629282708835127E-2</v>
      </c>
      <c r="AC1384" s="16">
        <f t="shared" si="528"/>
        <v>226.97943182317954</v>
      </c>
      <c r="AD1384" s="17">
        <f t="shared" si="529"/>
        <v>6.1899126694859428</v>
      </c>
      <c r="AE1384" s="17">
        <f t="shared" si="530"/>
        <v>6.6205018713239845</v>
      </c>
      <c r="AF1384" s="16">
        <f t="shared" si="546"/>
        <v>8.991266948594312E-2</v>
      </c>
      <c r="AG1384" s="16">
        <f t="shared" si="547"/>
        <v>2.0501871323984844E-2</v>
      </c>
    </row>
    <row r="1385" spans="1:33" x14ac:dyDescent="0.25">
      <c r="A1385" s="11" t="s">
        <v>55</v>
      </c>
      <c r="B1385" s="12">
        <v>79921</v>
      </c>
      <c r="C1385" s="11">
        <v>8.8000000000000007</v>
      </c>
      <c r="D1385" s="27">
        <v>8.1</v>
      </c>
      <c r="E1385" s="27">
        <v>9.4</v>
      </c>
      <c r="F1385" s="11">
        <v>2010</v>
      </c>
      <c r="G1385" s="11" t="s">
        <v>7</v>
      </c>
      <c r="H1385" s="14" t="str">
        <f>VLOOKUP(A1385,'Data Key'!$A$1:$B$500,2,FALSE)</f>
        <v>Vermont</v>
      </c>
      <c r="I1385" s="14" t="str">
        <f t="shared" si="531"/>
        <v>VT-Vermont</v>
      </c>
      <c r="J1385" s="15">
        <f t="shared" si="532"/>
        <v>703</v>
      </c>
      <c r="K1385" s="15">
        <f t="shared" si="533"/>
        <v>79218</v>
      </c>
      <c r="L1385" s="16">
        <f t="shared" si="525"/>
        <v>6.4736069361281067E-4</v>
      </c>
      <c r="M1385" s="17">
        <f t="shared" si="534"/>
        <v>8.1488255402931706</v>
      </c>
      <c r="N1385" s="17">
        <f t="shared" si="535"/>
        <v>9.4435469275187938</v>
      </c>
      <c r="O1385" s="16">
        <f t="shared" si="536"/>
        <v>4.8825540293170988E-2</v>
      </c>
      <c r="P1385" s="16">
        <f t="shared" si="537"/>
        <v>4.354692751879341E-2</v>
      </c>
      <c r="Q1385" s="16">
        <f t="shared" si="548"/>
        <v>652</v>
      </c>
      <c r="R1385" s="16">
        <f t="shared" si="549"/>
        <v>756</v>
      </c>
      <c r="S1385" s="17">
        <f t="shared" si="538"/>
        <v>8.1580560803793745</v>
      </c>
      <c r="T1385" s="17">
        <f t="shared" si="539"/>
        <v>9.4593410993355942</v>
      </c>
      <c r="U1385" s="16">
        <f t="shared" si="540"/>
        <v>5.8056080379374819E-2</v>
      </c>
      <c r="V1385" s="16">
        <f t="shared" si="541"/>
        <v>5.9341099335593839E-2</v>
      </c>
      <c r="W1385" s="16">
        <f t="shared" si="526"/>
        <v>8.8197951543456006E-3</v>
      </c>
      <c r="X1385" s="16">
        <f t="shared" si="527"/>
        <v>6.4863532777162326E-4</v>
      </c>
      <c r="Y1385" s="17">
        <f t="shared" si="542"/>
        <v>8.1711598265739767</v>
      </c>
      <c r="Z1385" s="17">
        <f t="shared" si="543"/>
        <v>9.468430482117224</v>
      </c>
      <c r="AA1385" s="16">
        <f t="shared" si="544"/>
        <v>7.1159826573977014E-2</v>
      </c>
      <c r="AB1385" s="16">
        <f t="shared" si="545"/>
        <v>6.843048211722369E-2</v>
      </c>
      <c r="AC1385" s="16">
        <f t="shared" si="528"/>
        <v>103.51025648846361</v>
      </c>
      <c r="AD1385" s="17">
        <f t="shared" si="529"/>
        <v>8.1785035695428974</v>
      </c>
      <c r="AE1385" s="17">
        <f t="shared" si="530"/>
        <v>9.4735984937135598</v>
      </c>
      <c r="AF1385" s="16">
        <f t="shared" si="546"/>
        <v>7.8503569542897722E-2</v>
      </c>
      <c r="AG1385" s="16">
        <f t="shared" si="547"/>
        <v>7.3598493713559421E-2</v>
      </c>
    </row>
    <row r="1386" spans="1:33" x14ac:dyDescent="0.25">
      <c r="A1386" s="11" t="s">
        <v>54</v>
      </c>
      <c r="B1386" s="12">
        <v>1127720</v>
      </c>
      <c r="C1386" s="11">
        <v>8.9</v>
      </c>
      <c r="D1386" s="27">
        <v>8.6999999999999993</v>
      </c>
      <c r="E1386" s="27">
        <v>9.1</v>
      </c>
      <c r="F1386" s="11">
        <v>2010</v>
      </c>
      <c r="G1386" s="11" t="s">
        <v>7</v>
      </c>
      <c r="H1386" s="14" t="str">
        <f>VLOOKUP(A1386,'Data Key'!$A$1:$B$500,2,FALSE)</f>
        <v>Virginia</v>
      </c>
      <c r="I1386" s="14" t="str">
        <f t="shared" si="531"/>
        <v>VA-Virginia</v>
      </c>
      <c r="J1386" s="15">
        <f t="shared" si="532"/>
        <v>10037</v>
      </c>
      <c r="K1386" s="15">
        <f t="shared" si="533"/>
        <v>1117683</v>
      </c>
      <c r="L1386" s="16">
        <f t="shared" si="525"/>
        <v>1.7334345631539512E-4</v>
      </c>
      <c r="M1386" s="17">
        <f t="shared" si="534"/>
        <v>8.7269154732061178</v>
      </c>
      <c r="N1386" s="17">
        <f t="shared" si="535"/>
        <v>9.0736023858369084</v>
      </c>
      <c r="O1386" s="16">
        <f t="shared" si="536"/>
        <v>2.6915473206118534E-2</v>
      </c>
      <c r="P1386" s="16">
        <f t="shared" si="537"/>
        <v>2.6397614163091276E-2</v>
      </c>
      <c r="Q1386" s="16">
        <f t="shared" si="548"/>
        <v>9842</v>
      </c>
      <c r="R1386" s="16">
        <f t="shared" si="549"/>
        <v>10233</v>
      </c>
      <c r="S1386" s="17">
        <f t="shared" si="538"/>
        <v>8.7273436668676627</v>
      </c>
      <c r="T1386" s="17">
        <f t="shared" si="539"/>
        <v>9.0740609371120495</v>
      </c>
      <c r="U1386" s="16">
        <f t="shared" si="540"/>
        <v>2.734366686766343E-2</v>
      </c>
      <c r="V1386" s="16">
        <f t="shared" si="541"/>
        <v>2.5939062887950115E-2</v>
      </c>
      <c r="W1386" s="16">
        <f t="shared" si="526"/>
        <v>8.9019318031123874E-3</v>
      </c>
      <c r="X1386" s="16">
        <f t="shared" si="527"/>
        <v>1.7336737577207631E-4</v>
      </c>
      <c r="Y1386" s="17">
        <f t="shared" si="542"/>
        <v>8.7285644273403111</v>
      </c>
      <c r="Z1386" s="17">
        <f t="shared" si="543"/>
        <v>9.0752991788844621</v>
      </c>
      <c r="AA1386" s="16">
        <f t="shared" si="544"/>
        <v>2.8564427340311838E-2</v>
      </c>
      <c r="AB1386" s="16">
        <f t="shared" si="545"/>
        <v>2.4700821115537508E-2</v>
      </c>
      <c r="AC1386" s="16">
        <f t="shared" si="528"/>
        <v>390.97498658398013</v>
      </c>
      <c r="AD1386" s="17">
        <f t="shared" si="529"/>
        <v>8.7290282196962963</v>
      </c>
      <c r="AE1386" s="17">
        <f t="shared" si="530"/>
        <v>9.0757221284445713</v>
      </c>
      <c r="AF1386" s="16">
        <f t="shared" si="546"/>
        <v>2.9028219696296986E-2</v>
      </c>
      <c r="AG1386" s="16">
        <f t="shared" si="547"/>
        <v>2.4277871555428376E-2</v>
      </c>
    </row>
    <row r="1387" spans="1:33" x14ac:dyDescent="0.25">
      <c r="A1387" s="11" t="s">
        <v>39</v>
      </c>
      <c r="B1387" s="12">
        <v>955799</v>
      </c>
      <c r="C1387" s="11">
        <v>7.5</v>
      </c>
      <c r="D1387" s="27">
        <v>7.3</v>
      </c>
      <c r="E1387" s="27">
        <v>7.7</v>
      </c>
      <c r="F1387" s="11">
        <v>2010</v>
      </c>
      <c r="G1387" s="11" t="s">
        <v>7</v>
      </c>
      <c r="H1387" s="14" t="str">
        <f>VLOOKUP(A1387,'Data Key'!$A$1:$B$500,2,FALSE)</f>
        <v>Washington</v>
      </c>
      <c r="I1387" s="14" t="str">
        <f t="shared" si="531"/>
        <v>WA-Washington</v>
      </c>
      <c r="J1387" s="15">
        <f t="shared" si="532"/>
        <v>7168</v>
      </c>
      <c r="K1387" s="15">
        <f t="shared" si="533"/>
        <v>948631</v>
      </c>
      <c r="L1387" s="16">
        <f t="shared" si="525"/>
        <v>1.7296008418523932E-4</v>
      </c>
      <c r="M1387" s="17">
        <f t="shared" si="534"/>
        <v>7.3265246401134894</v>
      </c>
      <c r="N1387" s="17">
        <f t="shared" si="535"/>
        <v>7.6724448084839674</v>
      </c>
      <c r="O1387" s="16">
        <f t="shared" si="536"/>
        <v>2.6524640113489539E-2</v>
      </c>
      <c r="P1387" s="16">
        <f t="shared" si="537"/>
        <v>2.7555191516032806E-2</v>
      </c>
      <c r="Q1387" s="16">
        <f t="shared" si="548"/>
        <v>7004</v>
      </c>
      <c r="R1387" s="16">
        <f t="shared" si="549"/>
        <v>7334</v>
      </c>
      <c r="S1387" s="17">
        <f t="shared" si="538"/>
        <v>7.3279005313878756</v>
      </c>
      <c r="T1387" s="17">
        <f t="shared" si="539"/>
        <v>7.6731614073670302</v>
      </c>
      <c r="U1387" s="16">
        <f t="shared" si="540"/>
        <v>2.7900531387875738E-2</v>
      </c>
      <c r="V1387" s="16">
        <f t="shared" si="541"/>
        <v>2.6838592632969949E-2</v>
      </c>
      <c r="W1387" s="16">
        <f t="shared" si="526"/>
        <v>7.501464128801978E-3</v>
      </c>
      <c r="X1387" s="16">
        <f t="shared" si="527"/>
        <v>1.7299371251235093E-4</v>
      </c>
      <c r="Y1387" s="17">
        <f t="shared" si="542"/>
        <v>7.328470416289627</v>
      </c>
      <c r="Z1387" s="17">
        <f t="shared" si="543"/>
        <v>7.6744578413143287</v>
      </c>
      <c r="AA1387" s="16">
        <f t="shared" si="544"/>
        <v>2.8470416289627209E-2</v>
      </c>
      <c r="AB1387" s="16">
        <f t="shared" si="545"/>
        <v>2.5542158685671446E-2</v>
      </c>
      <c r="AC1387" s="16">
        <f t="shared" si="528"/>
        <v>330.64102267542677</v>
      </c>
      <c r="AD1387" s="17">
        <f t="shared" si="529"/>
        <v>7.3290221730047422</v>
      </c>
      <c r="AE1387" s="17">
        <f t="shared" si="530"/>
        <v>7.674952325472983</v>
      </c>
      <c r="AF1387" s="16">
        <f t="shared" si="546"/>
        <v>2.9022173004742413E-2</v>
      </c>
      <c r="AG1387" s="16">
        <f t="shared" si="547"/>
        <v>2.5047674527017172E-2</v>
      </c>
    </row>
    <row r="1388" spans="1:33" x14ac:dyDescent="0.25">
      <c r="A1388" s="11" t="s">
        <v>16</v>
      </c>
      <c r="B1388" s="12">
        <v>246963</v>
      </c>
      <c r="C1388" s="11">
        <v>5</v>
      </c>
      <c r="D1388" s="27">
        <v>4.7</v>
      </c>
      <c r="E1388" s="27">
        <v>5.3</v>
      </c>
      <c r="F1388" s="11">
        <v>2010</v>
      </c>
      <c r="G1388" s="11" t="s">
        <v>7</v>
      </c>
      <c r="H1388" s="14" t="str">
        <f>VLOOKUP(A1388,'Data Key'!$A$1:$B$500,2,FALSE)</f>
        <v>West Virginia</v>
      </c>
      <c r="I1388" s="14" t="str">
        <f t="shared" si="531"/>
        <v>WV-West Virginia</v>
      </c>
      <c r="J1388" s="15">
        <f t="shared" si="532"/>
        <v>1235</v>
      </c>
      <c r="K1388" s="15">
        <f t="shared" si="533"/>
        <v>245728</v>
      </c>
      <c r="L1388" s="16">
        <f t="shared" si="525"/>
        <v>2.782025167984021E-4</v>
      </c>
      <c r="M1388" s="17">
        <f t="shared" si="534"/>
        <v>4.7225465832692199</v>
      </c>
      <c r="N1388" s="17">
        <f t="shared" si="535"/>
        <v>5.2789516168660233</v>
      </c>
      <c r="O1388" s="16">
        <f t="shared" si="536"/>
        <v>2.2546583269219767E-2</v>
      </c>
      <c r="P1388" s="16">
        <f t="shared" si="537"/>
        <v>2.10483831339765E-2</v>
      </c>
      <c r="Q1388" s="16">
        <f t="shared" si="548"/>
        <v>1167</v>
      </c>
      <c r="R1388" s="16">
        <f t="shared" si="549"/>
        <v>1304</v>
      </c>
      <c r="S1388" s="17">
        <f t="shared" si="538"/>
        <v>4.7254042103472989</v>
      </c>
      <c r="T1388" s="17">
        <f t="shared" si="539"/>
        <v>5.2801431793426543</v>
      </c>
      <c r="U1388" s="16">
        <f t="shared" si="540"/>
        <v>2.5404210347298672E-2</v>
      </c>
      <c r="V1388" s="16">
        <f t="shared" si="541"/>
        <v>1.9856820657345509E-2</v>
      </c>
      <c r="W1388" s="16">
        <f t="shared" si="526"/>
        <v>5.0084485921426478E-3</v>
      </c>
      <c r="X1388" s="16">
        <f t="shared" si="527"/>
        <v>2.7851980226036575E-4</v>
      </c>
      <c r="Y1388" s="17">
        <f t="shared" si="542"/>
        <v>4.7299287898822824</v>
      </c>
      <c r="Z1388" s="17">
        <f t="shared" si="543"/>
        <v>5.2869683944030132</v>
      </c>
      <c r="AA1388" s="16">
        <f t="shared" si="544"/>
        <v>2.9928789882282203E-2</v>
      </c>
      <c r="AB1388" s="16">
        <f t="shared" si="545"/>
        <v>1.3031605596986573E-2</v>
      </c>
      <c r="AC1388" s="16">
        <f t="shared" si="528"/>
        <v>137.43747319851528</v>
      </c>
      <c r="AD1388" s="17">
        <f t="shared" si="529"/>
        <v>4.7322222931128151</v>
      </c>
      <c r="AE1388" s="17">
        <f t="shared" si="530"/>
        <v>5.288724017743859</v>
      </c>
      <c r="AF1388" s="16">
        <f t="shared" si="546"/>
        <v>3.2222293112814882E-2</v>
      </c>
      <c r="AG1388" s="16">
        <f t="shared" si="547"/>
        <v>1.1275982256140793E-2</v>
      </c>
    </row>
    <row r="1389" spans="1:33" x14ac:dyDescent="0.25">
      <c r="A1389" s="11" t="s">
        <v>24</v>
      </c>
      <c r="B1389" s="12">
        <v>761365</v>
      </c>
      <c r="C1389" s="11">
        <v>9.1999999999999993</v>
      </c>
      <c r="D1389" s="27">
        <v>9</v>
      </c>
      <c r="E1389" s="27">
        <v>9.5</v>
      </c>
      <c r="F1389" s="11">
        <v>2010</v>
      </c>
      <c r="G1389" s="11" t="s">
        <v>7</v>
      </c>
      <c r="H1389" s="14" t="str">
        <f>VLOOKUP(A1389,'Data Key'!$A$1:$B$500,2,FALSE)</f>
        <v>Wisconsin</v>
      </c>
      <c r="I1389" s="14" t="str">
        <f t="shared" si="531"/>
        <v>WI-Wisconsin</v>
      </c>
      <c r="J1389" s="15">
        <f t="shared" si="532"/>
        <v>7005</v>
      </c>
      <c r="K1389" s="15">
        <f t="shared" si="533"/>
        <v>754360</v>
      </c>
      <c r="L1389" s="16">
        <f t="shared" si="525"/>
        <v>2.1446287524795054E-4</v>
      </c>
      <c r="M1389" s="17">
        <f t="shared" si="534"/>
        <v>8.9861176610257143</v>
      </c>
      <c r="N1389" s="17">
        <f t="shared" si="535"/>
        <v>9.4150434115216175</v>
      </c>
      <c r="O1389" s="16">
        <f t="shared" si="536"/>
        <v>1.3882338974285702E-2</v>
      </c>
      <c r="P1389" s="16">
        <f t="shared" si="537"/>
        <v>8.49565884783825E-2</v>
      </c>
      <c r="Q1389" s="16">
        <f t="shared" si="548"/>
        <v>6842</v>
      </c>
      <c r="R1389" s="16">
        <f t="shared" si="549"/>
        <v>7168</v>
      </c>
      <c r="S1389" s="17">
        <f t="shared" si="538"/>
        <v>8.9864913674781484</v>
      </c>
      <c r="T1389" s="17">
        <f t="shared" si="539"/>
        <v>9.4146697050691852</v>
      </c>
      <c r="U1389" s="16">
        <f t="shared" si="540"/>
        <v>1.3508632521851638E-2</v>
      </c>
      <c r="V1389" s="16">
        <f t="shared" si="541"/>
        <v>8.5330294930814787E-2</v>
      </c>
      <c r="W1389" s="16">
        <f t="shared" si="526"/>
        <v>9.2030568469084421E-3</v>
      </c>
      <c r="X1389" s="16">
        <f t="shared" si="527"/>
        <v>2.1450521916071221E-4</v>
      </c>
      <c r="Y1389" s="17">
        <f t="shared" si="542"/>
        <v>8.9885516277477304</v>
      </c>
      <c r="Z1389" s="17">
        <f t="shared" si="543"/>
        <v>9.4175620660691539</v>
      </c>
      <c r="AA1389" s="16">
        <f t="shared" si="544"/>
        <v>1.1448372252269579E-2</v>
      </c>
      <c r="AB1389" s="16">
        <f t="shared" si="545"/>
        <v>8.2437933930846086E-2</v>
      </c>
      <c r="AC1389" s="16">
        <f t="shared" si="528"/>
        <v>326.58010090241157</v>
      </c>
      <c r="AD1389" s="17">
        <f t="shared" si="529"/>
        <v>8.9892445110381001</v>
      </c>
      <c r="AE1389" s="17">
        <f t="shared" si="530"/>
        <v>9.4181826066353231</v>
      </c>
      <c r="AF1389" s="16">
        <f t="shared" si="546"/>
        <v>1.0755488961899928E-2</v>
      </c>
      <c r="AG1389" s="16">
        <f t="shared" si="547"/>
        <v>8.181739336467686E-2</v>
      </c>
    </row>
    <row r="1390" spans="1:33" x14ac:dyDescent="0.25">
      <c r="A1390" s="11" t="s">
        <v>40</v>
      </c>
      <c r="B1390" s="12">
        <v>80816</v>
      </c>
      <c r="C1390" s="11">
        <v>6.3</v>
      </c>
      <c r="D1390" s="27">
        <v>5.8</v>
      </c>
      <c r="E1390" s="27">
        <v>6.9</v>
      </c>
      <c r="F1390" s="11">
        <v>2010</v>
      </c>
      <c r="G1390" s="11" t="s">
        <v>7</v>
      </c>
      <c r="H1390" s="14" t="str">
        <f>VLOOKUP(A1390,'Data Key'!$A$1:$B$500,2,FALSE)</f>
        <v>Wyoming</v>
      </c>
      <c r="I1390" s="14" t="str">
        <f t="shared" si="531"/>
        <v>WY-Wyoming</v>
      </c>
      <c r="J1390" s="15">
        <f t="shared" si="532"/>
        <v>509</v>
      </c>
      <c r="K1390" s="15">
        <f t="shared" si="533"/>
        <v>80307</v>
      </c>
      <c r="L1390" s="16">
        <f t="shared" si="525"/>
        <v>5.4542828584471328E-4</v>
      </c>
      <c r="M1390" s="17">
        <f t="shared" si="534"/>
        <v>5.7528294848937547</v>
      </c>
      <c r="N1390" s="17">
        <f t="shared" si="535"/>
        <v>6.8436860565831807</v>
      </c>
      <c r="O1390" s="16">
        <f t="shared" si="536"/>
        <v>4.7170515106245148E-2</v>
      </c>
      <c r="P1390" s="16">
        <f t="shared" si="537"/>
        <v>5.6313943416819612E-2</v>
      </c>
      <c r="Q1390" s="16">
        <f t="shared" si="548"/>
        <v>466</v>
      </c>
      <c r="R1390" s="16">
        <f t="shared" si="549"/>
        <v>554</v>
      </c>
      <c r="S1390" s="17">
        <f t="shared" si="538"/>
        <v>5.7661849138784396</v>
      </c>
      <c r="T1390" s="17">
        <f t="shared" si="539"/>
        <v>6.8550782023361707</v>
      </c>
      <c r="U1390" s="16">
        <f t="shared" si="540"/>
        <v>3.3815086121560256E-2</v>
      </c>
      <c r="V1390" s="16">
        <f t="shared" si="541"/>
        <v>4.4921797663829643E-2</v>
      </c>
      <c r="W1390" s="16">
        <f t="shared" si="526"/>
        <v>6.321723975054705E-3</v>
      </c>
      <c r="X1390" s="16">
        <f t="shared" si="527"/>
        <v>5.4692758623211114E-4</v>
      </c>
      <c r="Y1390" s="17">
        <f t="shared" si="542"/>
        <v>5.7747963888225931</v>
      </c>
      <c r="Z1390" s="17">
        <f t="shared" si="543"/>
        <v>6.8686515612868169</v>
      </c>
      <c r="AA1390" s="16">
        <f t="shared" si="544"/>
        <v>2.5203611177406771E-2</v>
      </c>
      <c r="AB1390" s="16">
        <f t="shared" si="545"/>
        <v>3.1348438713183491E-2</v>
      </c>
      <c r="AC1390" s="16">
        <f t="shared" si="528"/>
        <v>88.19932414684898</v>
      </c>
      <c r="AD1390" s="17">
        <f t="shared" si="529"/>
        <v>5.7822566699172739</v>
      </c>
      <c r="AE1390" s="17">
        <f t="shared" si="530"/>
        <v>6.8735644794208133</v>
      </c>
      <c r="AF1390" s="16">
        <f t="shared" si="546"/>
        <v>1.7743330082725883E-2</v>
      </c>
      <c r="AG1390" s="16">
        <f t="shared" si="547"/>
        <v>2.6435520579187077E-2</v>
      </c>
    </row>
    <row r="1391" spans="1:33" x14ac:dyDescent="0.25">
      <c r="A1391" s="11" t="s">
        <v>17</v>
      </c>
      <c r="B1391" s="12">
        <v>678737</v>
      </c>
      <c r="C1391" s="11">
        <v>6.1</v>
      </c>
      <c r="D1391" s="27">
        <v>5.9</v>
      </c>
      <c r="E1391" s="27">
        <v>6.3</v>
      </c>
      <c r="F1391" s="11">
        <v>2011</v>
      </c>
      <c r="G1391" s="11" t="s">
        <v>7</v>
      </c>
      <c r="H1391" s="14" t="str">
        <f>VLOOKUP(A1391,'Data Key'!$A$1:$B$500,2,FALSE)</f>
        <v>Alabama</v>
      </c>
      <c r="I1391" s="14" t="str">
        <f t="shared" si="531"/>
        <v>AL-Alabama</v>
      </c>
      <c r="J1391" s="15">
        <f t="shared" si="532"/>
        <v>4140</v>
      </c>
      <c r="K1391" s="15">
        <f t="shared" si="533"/>
        <v>674597</v>
      </c>
      <c r="L1391" s="16">
        <f t="shared" si="525"/>
        <v>1.8523292194289647E-4</v>
      </c>
      <c r="M1391" s="17">
        <f t="shared" si="534"/>
        <v>5.9143314159376086</v>
      </c>
      <c r="N1391" s="17">
        <f t="shared" si="535"/>
        <v>6.2847972598234012</v>
      </c>
      <c r="O1391" s="16">
        <f t="shared" si="536"/>
        <v>1.4331415937608227E-2</v>
      </c>
      <c r="P1391" s="16">
        <f t="shared" si="537"/>
        <v>1.5202740176598617E-2</v>
      </c>
      <c r="Q1391" s="16">
        <f t="shared" si="548"/>
        <v>4015</v>
      </c>
      <c r="R1391" s="16">
        <f t="shared" si="549"/>
        <v>4266</v>
      </c>
      <c r="S1391" s="17">
        <f t="shared" si="538"/>
        <v>5.9153987479686538</v>
      </c>
      <c r="T1391" s="17">
        <f t="shared" si="539"/>
        <v>6.2852032525116499</v>
      </c>
      <c r="U1391" s="16">
        <f t="shared" si="540"/>
        <v>1.5398747968653481E-2</v>
      </c>
      <c r="V1391" s="16">
        <f t="shared" si="541"/>
        <v>1.4796747488349915E-2</v>
      </c>
      <c r="W1391" s="16">
        <f t="shared" si="526"/>
        <v>6.1023596583757922E-3</v>
      </c>
      <c r="X1391" s="16">
        <f t="shared" si="527"/>
        <v>1.8529566238336344E-4</v>
      </c>
      <c r="Y1391" s="17">
        <f t="shared" si="542"/>
        <v>5.9170639959924287</v>
      </c>
      <c r="Z1391" s="17">
        <f t="shared" si="543"/>
        <v>6.2876553207591561</v>
      </c>
      <c r="AA1391" s="16">
        <f t="shared" si="544"/>
        <v>1.706399599242836E-2</v>
      </c>
      <c r="AB1391" s="16">
        <f t="shared" si="545"/>
        <v>1.2344679240843703E-2</v>
      </c>
      <c r="AC1391" s="16">
        <f t="shared" si="528"/>
        <v>251.46312769149191</v>
      </c>
      <c r="AD1391" s="17">
        <f t="shared" si="529"/>
        <v>5.9178539439758966</v>
      </c>
      <c r="AE1391" s="17">
        <f t="shared" si="530"/>
        <v>6.2883386891564292</v>
      </c>
      <c r="AF1391" s="16">
        <f t="shared" si="546"/>
        <v>1.7853943975896236E-2</v>
      </c>
      <c r="AG1391" s="16">
        <f t="shared" si="547"/>
        <v>1.1661310843570583E-2</v>
      </c>
    </row>
    <row r="1392" spans="1:33" x14ac:dyDescent="0.25">
      <c r="A1392" s="11" t="s">
        <v>41</v>
      </c>
      <c r="B1392" s="12">
        <v>117959</v>
      </c>
      <c r="C1392" s="11">
        <v>6.3</v>
      </c>
      <c r="D1392" s="27">
        <v>5.9</v>
      </c>
      <c r="E1392" s="27">
        <v>6.8</v>
      </c>
      <c r="F1392" s="11">
        <v>2011</v>
      </c>
      <c r="G1392" s="11" t="s">
        <v>7</v>
      </c>
      <c r="H1392" s="14" t="str">
        <f>VLOOKUP(A1392,'Data Key'!$A$1:$B$500,2,FALSE)</f>
        <v>Alaska</v>
      </c>
      <c r="I1392" s="14" t="str">
        <f t="shared" si="531"/>
        <v>AK-Alaska</v>
      </c>
      <c r="J1392" s="15">
        <f t="shared" si="532"/>
        <v>743</v>
      </c>
      <c r="K1392" s="15">
        <f t="shared" si="533"/>
        <v>117216</v>
      </c>
      <c r="L1392" s="16">
        <f t="shared" si="525"/>
        <v>4.5148083871471799E-4</v>
      </c>
      <c r="M1392" s="17">
        <f t="shared" si="534"/>
        <v>5.8473178964390211</v>
      </c>
      <c r="N1392" s="17">
        <f t="shared" si="535"/>
        <v>6.7502795738684576</v>
      </c>
      <c r="O1392" s="16">
        <f t="shared" si="536"/>
        <v>5.2682103560979243E-2</v>
      </c>
      <c r="P1392" s="16">
        <f t="shared" si="537"/>
        <v>4.9720426131542261E-2</v>
      </c>
      <c r="Q1392" s="16">
        <f t="shared" si="548"/>
        <v>690</v>
      </c>
      <c r="R1392" s="16">
        <f t="shared" si="549"/>
        <v>797</v>
      </c>
      <c r="S1392" s="17">
        <f t="shared" si="538"/>
        <v>5.8494900770606737</v>
      </c>
      <c r="T1392" s="17">
        <f t="shared" si="539"/>
        <v>6.7565849150976183</v>
      </c>
      <c r="U1392" s="16">
        <f t="shared" si="540"/>
        <v>5.0509922939326657E-2</v>
      </c>
      <c r="V1392" s="16">
        <f t="shared" si="541"/>
        <v>4.3415084902381551E-2</v>
      </c>
      <c r="W1392" s="16">
        <f t="shared" si="526"/>
        <v>6.3148761101214168E-3</v>
      </c>
      <c r="X1392" s="16">
        <f t="shared" si="527"/>
        <v>4.5233143882426598E-4</v>
      </c>
      <c r="Y1392" s="17">
        <f t="shared" si="542"/>
        <v>5.862544671297151</v>
      </c>
      <c r="Z1392" s="17">
        <f t="shared" si="543"/>
        <v>6.7672075489456827</v>
      </c>
      <c r="AA1392" s="16">
        <f t="shared" si="544"/>
        <v>3.74553287028494E-2</v>
      </c>
      <c r="AB1392" s="16">
        <f t="shared" si="545"/>
        <v>3.2792451054317162E-2</v>
      </c>
      <c r="AC1392" s="16">
        <f t="shared" si="528"/>
        <v>106.54611223932356</v>
      </c>
      <c r="AD1392" s="17">
        <f t="shared" si="529"/>
        <v>5.867505942812552</v>
      </c>
      <c r="AE1392" s="17">
        <f t="shared" si="530"/>
        <v>6.7707235232106751</v>
      </c>
      <c r="AF1392" s="16">
        <f t="shared" si="546"/>
        <v>3.2494057187448355E-2</v>
      </c>
      <c r="AG1392" s="16">
        <f t="shared" si="547"/>
        <v>2.9276476789324768E-2</v>
      </c>
    </row>
    <row r="1393" spans="1:33" x14ac:dyDescent="0.25">
      <c r="A1393" s="11" t="s">
        <v>11</v>
      </c>
      <c r="B1393" s="12">
        <v>986805</v>
      </c>
      <c r="C1393" s="11">
        <v>7.6</v>
      </c>
      <c r="D1393" s="27">
        <v>7.4</v>
      </c>
      <c r="E1393" s="27">
        <v>7.7</v>
      </c>
      <c r="F1393" s="11">
        <v>2011</v>
      </c>
      <c r="G1393" s="11" t="s">
        <v>7</v>
      </c>
      <c r="H1393" s="14" t="str">
        <f>VLOOKUP(A1393,'Data Key'!$A$1:$B$500,2,FALSE)</f>
        <v>Arizona</v>
      </c>
      <c r="I1393" s="14" t="str">
        <f t="shared" si="531"/>
        <v>AZ-Arizona</v>
      </c>
      <c r="J1393" s="15">
        <f t="shared" si="532"/>
        <v>7500</v>
      </c>
      <c r="K1393" s="15">
        <f t="shared" si="533"/>
        <v>979305</v>
      </c>
      <c r="L1393" s="16">
        <f t="shared" si="525"/>
        <v>1.7135259925794478E-4</v>
      </c>
      <c r="M1393" s="17">
        <f t="shared" si="534"/>
        <v>7.428933171487035</v>
      </c>
      <c r="N1393" s="17">
        <f t="shared" si="535"/>
        <v>7.7716383700029246</v>
      </c>
      <c r="O1393" s="16">
        <f t="shared" si="536"/>
        <v>2.893317148703467E-2</v>
      </c>
      <c r="P1393" s="16">
        <f t="shared" si="537"/>
        <v>7.163837000292439E-2</v>
      </c>
      <c r="Q1393" s="16">
        <f t="shared" si="548"/>
        <v>7331</v>
      </c>
      <c r="R1393" s="16">
        <f t="shared" si="549"/>
        <v>7669</v>
      </c>
      <c r="S1393" s="17">
        <f t="shared" si="538"/>
        <v>7.4290259980441933</v>
      </c>
      <c r="T1393" s="17">
        <f t="shared" si="539"/>
        <v>7.7715455434457672</v>
      </c>
      <c r="U1393" s="16">
        <f t="shared" si="540"/>
        <v>2.9025998044192924E-2</v>
      </c>
      <c r="V1393" s="16">
        <f t="shared" si="541"/>
        <v>7.1545543445767024E-2</v>
      </c>
      <c r="W1393" s="16">
        <f t="shared" si="526"/>
        <v>7.6022025890243317E-3</v>
      </c>
      <c r="X1393" s="16">
        <f t="shared" si="527"/>
        <v>1.7138442609215471E-4</v>
      </c>
      <c r="Y1393" s="17">
        <f t="shared" si="542"/>
        <v>7.4308181629321766</v>
      </c>
      <c r="Z1393" s="17">
        <f t="shared" si="543"/>
        <v>7.7735870151164868</v>
      </c>
      <c r="AA1393" s="16">
        <f t="shared" si="544"/>
        <v>3.0818162932176207E-2</v>
      </c>
      <c r="AB1393" s="16">
        <f t="shared" si="545"/>
        <v>7.3587015116486576E-2</v>
      </c>
      <c r="AC1393" s="16">
        <f t="shared" si="528"/>
        <v>338.19383457639367</v>
      </c>
      <c r="AD1393" s="17">
        <f t="shared" si="529"/>
        <v>7.4313519539216326</v>
      </c>
      <c r="AE1393" s="17">
        <f t="shared" si="530"/>
        <v>7.7740665916182659</v>
      </c>
      <c r="AF1393" s="16">
        <f t="shared" si="546"/>
        <v>3.1351953921632258E-2</v>
      </c>
      <c r="AG1393" s="16">
        <f t="shared" si="547"/>
        <v>7.4066591618265676E-2</v>
      </c>
    </row>
    <row r="1394" spans="1:33" x14ac:dyDescent="0.25">
      <c r="A1394" s="11" t="s">
        <v>18</v>
      </c>
      <c r="B1394" s="12">
        <v>430885</v>
      </c>
      <c r="C1394" s="11">
        <v>6.6</v>
      </c>
      <c r="D1394" s="27">
        <v>6.3</v>
      </c>
      <c r="E1394" s="27">
        <v>6.8</v>
      </c>
      <c r="F1394" s="11">
        <v>2011</v>
      </c>
      <c r="G1394" s="11" t="s">
        <v>7</v>
      </c>
      <c r="H1394" s="14" t="str">
        <f>VLOOKUP(A1394,'Data Key'!$A$1:$B$500,2,FALSE)</f>
        <v>Arkansas</v>
      </c>
      <c r="I1394" s="14" t="str">
        <f t="shared" si="531"/>
        <v>AR-Arkansas</v>
      </c>
      <c r="J1394" s="15">
        <f t="shared" si="532"/>
        <v>2844</v>
      </c>
      <c r="K1394" s="15">
        <f t="shared" si="533"/>
        <v>428041</v>
      </c>
      <c r="L1394" s="16">
        <f t="shared" si="525"/>
        <v>2.4177617832728786E-4</v>
      </c>
      <c r="M1394" s="17">
        <f t="shared" si="534"/>
        <v>6.3585928296446763</v>
      </c>
      <c r="N1394" s="17">
        <f t="shared" si="535"/>
        <v>6.8421451862992519</v>
      </c>
      <c r="O1394" s="16">
        <f t="shared" si="536"/>
        <v>5.8592829644676492E-2</v>
      </c>
      <c r="P1394" s="16">
        <f t="shared" si="537"/>
        <v>4.2145186299252124E-2</v>
      </c>
      <c r="Q1394" s="16">
        <f t="shared" si="548"/>
        <v>2740</v>
      </c>
      <c r="R1394" s="16">
        <f t="shared" si="549"/>
        <v>2948</v>
      </c>
      <c r="S1394" s="17">
        <f t="shared" si="538"/>
        <v>6.3590053030390941</v>
      </c>
      <c r="T1394" s="17">
        <f t="shared" si="539"/>
        <v>6.8417327129048351</v>
      </c>
      <c r="U1394" s="16">
        <f t="shared" si="540"/>
        <v>5.9005303039094237E-2</v>
      </c>
      <c r="V1394" s="16">
        <f t="shared" si="541"/>
        <v>4.1732712904835267E-2</v>
      </c>
      <c r="W1394" s="16">
        <f t="shared" si="526"/>
        <v>6.6047677627834945E-3</v>
      </c>
      <c r="X1394" s="16">
        <f t="shared" si="527"/>
        <v>2.4189511337865583E-4</v>
      </c>
      <c r="Y1394" s="17">
        <f t="shared" si="542"/>
        <v>6.3628726494048387</v>
      </c>
      <c r="Z1394" s="17">
        <f t="shared" si="543"/>
        <v>6.8466628761621502</v>
      </c>
      <c r="AA1394" s="16">
        <f t="shared" si="544"/>
        <v>6.2872649404838832E-2</v>
      </c>
      <c r="AB1394" s="16">
        <f t="shared" si="545"/>
        <v>4.6662876162150368E-2</v>
      </c>
      <c r="AC1394" s="16">
        <f t="shared" si="528"/>
        <v>208.37267537590631</v>
      </c>
      <c r="AD1394" s="17">
        <f t="shared" si="529"/>
        <v>6.3641341521824124</v>
      </c>
      <c r="AE1394" s="17">
        <f t="shared" si="530"/>
        <v>6.8477221575492688</v>
      </c>
      <c r="AF1394" s="16">
        <f t="shared" si="546"/>
        <v>6.4134152182412585E-2</v>
      </c>
      <c r="AG1394" s="16">
        <f t="shared" si="547"/>
        <v>4.7722157549269006E-2</v>
      </c>
    </row>
    <row r="1395" spans="1:33" x14ac:dyDescent="0.25">
      <c r="A1395" s="11" t="s">
        <v>42</v>
      </c>
      <c r="B1395" s="12">
        <v>5719777</v>
      </c>
      <c r="C1395" s="11">
        <v>9.5</v>
      </c>
      <c r="D1395" s="27">
        <v>9.4</v>
      </c>
      <c r="E1395" s="27">
        <v>9.6</v>
      </c>
      <c r="F1395" s="11">
        <v>2011</v>
      </c>
      <c r="G1395" s="11" t="s">
        <v>7</v>
      </c>
      <c r="H1395" s="14" t="str">
        <f>VLOOKUP(A1395,'Data Key'!$A$1:$B$500,2,FALSE)</f>
        <v>California</v>
      </c>
      <c r="I1395" s="14" t="str">
        <f t="shared" si="531"/>
        <v>CA-California</v>
      </c>
      <c r="J1395" s="15">
        <f t="shared" si="532"/>
        <v>54338</v>
      </c>
      <c r="K1395" s="15">
        <f t="shared" si="533"/>
        <v>5665439</v>
      </c>
      <c r="L1395" s="16">
        <f t="shared" si="525"/>
        <v>7.9496508371687573E-5</v>
      </c>
      <c r="M1395" s="17">
        <f t="shared" si="534"/>
        <v>9.4205242092192272</v>
      </c>
      <c r="N1395" s="17">
        <f t="shared" si="535"/>
        <v>9.5795172259626007</v>
      </c>
      <c r="O1395" s="16">
        <f t="shared" si="536"/>
        <v>2.0524209219226819E-2</v>
      </c>
      <c r="P1395" s="16">
        <f t="shared" si="537"/>
        <v>2.0482774037398954E-2</v>
      </c>
      <c r="Q1395" s="16">
        <f t="shared" si="548"/>
        <v>53884</v>
      </c>
      <c r="R1395" s="16">
        <f t="shared" si="549"/>
        <v>54793</v>
      </c>
      <c r="S1395" s="17">
        <f t="shared" si="538"/>
        <v>9.4206469937551756</v>
      </c>
      <c r="T1395" s="17">
        <f t="shared" si="539"/>
        <v>9.5795692734174782</v>
      </c>
      <c r="U1395" s="16">
        <f t="shared" si="540"/>
        <v>2.0646993755175203E-2</v>
      </c>
      <c r="V1395" s="16">
        <f t="shared" si="541"/>
        <v>2.043072658252143E-2</v>
      </c>
      <c r="W1395" s="16">
        <f t="shared" si="526"/>
        <v>9.5003501420084201E-3</v>
      </c>
      <c r="X1395" s="16">
        <f t="shared" si="527"/>
        <v>7.9498529294855276E-5</v>
      </c>
      <c r="Y1395" s="17">
        <f t="shared" si="542"/>
        <v>9.4208516127135642</v>
      </c>
      <c r="Z1395" s="17">
        <f t="shared" si="543"/>
        <v>9.5798486713032744</v>
      </c>
      <c r="AA1395" s="16">
        <f t="shared" si="544"/>
        <v>2.0851612713563838E-2</v>
      </c>
      <c r="AB1395" s="16">
        <f t="shared" si="545"/>
        <v>2.0151328696725201E-2</v>
      </c>
      <c r="AC1395" s="16">
        <f t="shared" si="528"/>
        <v>909.40856987579377</v>
      </c>
      <c r="AD1395" s="17">
        <f t="shared" si="529"/>
        <v>9.4209407559624232</v>
      </c>
      <c r="AE1395" s="17">
        <f t="shared" si="530"/>
        <v>9.5799343599278259</v>
      </c>
      <c r="AF1395" s="16">
        <f t="shared" si="546"/>
        <v>2.0940755962422841E-2</v>
      </c>
      <c r="AG1395" s="16">
        <f t="shared" si="547"/>
        <v>2.0065640072173707E-2</v>
      </c>
    </row>
    <row r="1396" spans="1:33" x14ac:dyDescent="0.25">
      <c r="A1396" s="11" t="s">
        <v>19</v>
      </c>
      <c r="B1396" s="12">
        <v>756813</v>
      </c>
      <c r="C1396" s="11">
        <v>4.9000000000000004</v>
      </c>
      <c r="D1396" s="27">
        <v>4.7</v>
      </c>
      <c r="E1396" s="27">
        <v>5</v>
      </c>
      <c r="F1396" s="11">
        <v>2011</v>
      </c>
      <c r="G1396" s="11" t="s">
        <v>7</v>
      </c>
      <c r="H1396" s="14" t="str">
        <f>VLOOKUP(A1396,'Data Key'!$A$1:$B$500,2,FALSE)</f>
        <v>Colorado</v>
      </c>
      <c r="I1396" s="14" t="str">
        <f t="shared" si="531"/>
        <v>CO-Colorado</v>
      </c>
      <c r="J1396" s="15">
        <f t="shared" si="532"/>
        <v>3708</v>
      </c>
      <c r="K1396" s="15">
        <f t="shared" si="533"/>
        <v>753105</v>
      </c>
      <c r="L1396" s="16">
        <f t="shared" si="525"/>
        <v>1.5731235915083993E-4</v>
      </c>
      <c r="M1396" s="17">
        <f t="shared" si="534"/>
        <v>4.7421806463868554</v>
      </c>
      <c r="N1396" s="17">
        <f t="shared" si="535"/>
        <v>5.056805364688536</v>
      </c>
      <c r="O1396" s="16">
        <f t="shared" si="536"/>
        <v>4.2180646386855258E-2</v>
      </c>
      <c r="P1396" s="16">
        <f t="shared" si="537"/>
        <v>5.6805364688536031E-2</v>
      </c>
      <c r="Q1396" s="16">
        <f t="shared" si="548"/>
        <v>3590</v>
      </c>
      <c r="R1396" s="16">
        <f t="shared" si="549"/>
        <v>3828</v>
      </c>
      <c r="S1396" s="17">
        <f t="shared" si="538"/>
        <v>4.7435760220820731</v>
      </c>
      <c r="T1396" s="17">
        <f t="shared" si="539"/>
        <v>5.0580526497298539</v>
      </c>
      <c r="U1396" s="16">
        <f t="shared" si="540"/>
        <v>4.3576022082072896E-2</v>
      </c>
      <c r="V1396" s="16">
        <f t="shared" si="541"/>
        <v>5.8052649729853911E-2</v>
      </c>
      <c r="W1396" s="16">
        <f t="shared" si="526"/>
        <v>4.9020060418571015E-3</v>
      </c>
      <c r="X1396" s="16">
        <f t="shared" si="527"/>
        <v>1.5737216617965944E-4</v>
      </c>
      <c r="Y1396" s="17">
        <f t="shared" si="542"/>
        <v>4.744633875677442</v>
      </c>
      <c r="Z1396" s="17">
        <f t="shared" si="543"/>
        <v>5.0593782080367609</v>
      </c>
      <c r="AA1396" s="16">
        <f t="shared" si="544"/>
        <v>4.4633875677441814E-2</v>
      </c>
      <c r="AB1396" s="16">
        <f t="shared" si="545"/>
        <v>5.937820803676086E-2</v>
      </c>
      <c r="AC1396" s="16">
        <f t="shared" si="528"/>
        <v>238.12708864984364</v>
      </c>
      <c r="AD1396" s="17">
        <f t="shared" si="529"/>
        <v>4.745345225355738</v>
      </c>
      <c r="AE1396" s="17">
        <f t="shared" si="530"/>
        <v>5.05998818201991</v>
      </c>
      <c r="AF1396" s="16">
        <f t="shared" si="546"/>
        <v>4.5345225355737817E-2</v>
      </c>
      <c r="AG1396" s="16">
        <f t="shared" si="547"/>
        <v>5.9988182019909964E-2</v>
      </c>
    </row>
    <row r="1397" spans="1:33" x14ac:dyDescent="0.25">
      <c r="A1397" s="11" t="s">
        <v>31</v>
      </c>
      <c r="B1397" s="12">
        <v>499575</v>
      </c>
      <c r="C1397" s="11">
        <v>11.2</v>
      </c>
      <c r="D1397" s="27">
        <v>10.9</v>
      </c>
      <c r="E1397" s="27">
        <v>11.5</v>
      </c>
      <c r="F1397" s="11">
        <v>2011</v>
      </c>
      <c r="G1397" s="11" t="s">
        <v>7</v>
      </c>
      <c r="H1397" s="14" t="str">
        <f>VLOOKUP(A1397,'Data Key'!$A$1:$B$500,2,FALSE)</f>
        <v>Connecticut</v>
      </c>
      <c r="I1397" s="14" t="str">
        <f t="shared" si="531"/>
        <v>CT-Connecticut</v>
      </c>
      <c r="J1397" s="15">
        <f t="shared" si="532"/>
        <v>5595</v>
      </c>
      <c r="K1397" s="15">
        <f t="shared" si="533"/>
        <v>493980</v>
      </c>
      <c r="L1397" s="16">
        <f t="shared" si="525"/>
        <v>2.9181107720774487E-4</v>
      </c>
      <c r="M1397" s="17">
        <f t="shared" si="534"/>
        <v>10.90770851444516</v>
      </c>
      <c r="N1397" s="17">
        <f t="shared" si="535"/>
        <v>11.49133066886065</v>
      </c>
      <c r="O1397" s="16">
        <f t="shared" si="536"/>
        <v>7.708514445159409E-3</v>
      </c>
      <c r="P1397" s="16">
        <f t="shared" si="537"/>
        <v>8.6693311393499783E-3</v>
      </c>
      <c r="Q1397" s="16">
        <f t="shared" si="548"/>
        <v>5450</v>
      </c>
      <c r="R1397" s="16">
        <f t="shared" si="549"/>
        <v>5741</v>
      </c>
      <c r="S1397" s="17">
        <f t="shared" si="538"/>
        <v>10.909272881949658</v>
      </c>
      <c r="T1397" s="17">
        <f t="shared" si="539"/>
        <v>11.491768002802383</v>
      </c>
      <c r="U1397" s="16">
        <f t="shared" si="540"/>
        <v>9.2728819496574744E-3</v>
      </c>
      <c r="V1397" s="16">
        <f t="shared" si="541"/>
        <v>8.2319971976172468E-3</v>
      </c>
      <c r="W1397" s="16">
        <f t="shared" si="526"/>
        <v>1.1203278171402884E-2</v>
      </c>
      <c r="X1397" s="16">
        <f t="shared" si="527"/>
        <v>2.9188256275433834E-4</v>
      </c>
      <c r="Y1397" s="17">
        <f t="shared" si="542"/>
        <v>10.911395608648546</v>
      </c>
      <c r="Z1397" s="17">
        <f t="shared" si="543"/>
        <v>11.495160734157222</v>
      </c>
      <c r="AA1397" s="16">
        <f t="shared" si="544"/>
        <v>1.1395608648545164E-2</v>
      </c>
      <c r="AB1397" s="16">
        <f t="shared" si="545"/>
        <v>4.839265842777607E-3</v>
      </c>
      <c r="AC1397" s="16">
        <f t="shared" si="528"/>
        <v>291.57546360604783</v>
      </c>
      <c r="AD1397" s="17">
        <f t="shared" si="529"/>
        <v>10.912457744783595</v>
      </c>
      <c r="AE1397" s="17">
        <f t="shared" si="530"/>
        <v>11.49610028407653</v>
      </c>
      <c r="AF1397" s="16">
        <f t="shared" si="546"/>
        <v>1.2457744783594293E-2</v>
      </c>
      <c r="AG1397" s="16">
        <f t="shared" si="547"/>
        <v>3.8997159234703815E-3</v>
      </c>
    </row>
    <row r="1398" spans="1:33" x14ac:dyDescent="0.25">
      <c r="A1398" s="11" t="s">
        <v>43</v>
      </c>
      <c r="B1398" s="12">
        <v>117428</v>
      </c>
      <c r="C1398" s="11">
        <v>7.1</v>
      </c>
      <c r="D1398" s="27">
        <v>6.6</v>
      </c>
      <c r="E1398" s="27">
        <v>7.6</v>
      </c>
      <c r="F1398" s="11">
        <v>2011</v>
      </c>
      <c r="G1398" s="11" t="s">
        <v>7</v>
      </c>
      <c r="H1398" s="14" t="str">
        <f>VLOOKUP(A1398,'Data Key'!$A$1:$B$500,2,FALSE)</f>
        <v>Delaware</v>
      </c>
      <c r="I1398" s="14" t="str">
        <f t="shared" si="531"/>
        <v>DE-Delaware</v>
      </c>
      <c r="J1398" s="15">
        <f t="shared" si="532"/>
        <v>834</v>
      </c>
      <c r="K1398" s="15">
        <f t="shared" si="533"/>
        <v>116594</v>
      </c>
      <c r="L1398" s="16">
        <f t="shared" si="525"/>
        <v>4.8029904272674164E-4</v>
      </c>
      <c r="M1398" s="17">
        <f t="shared" si="534"/>
        <v>6.6219252989975486</v>
      </c>
      <c r="N1398" s="17">
        <f t="shared" si="535"/>
        <v>7.582523384451032</v>
      </c>
      <c r="O1398" s="16">
        <f t="shared" si="536"/>
        <v>2.1925298997548914E-2</v>
      </c>
      <c r="P1398" s="16">
        <f t="shared" si="537"/>
        <v>1.7476615548967622E-2</v>
      </c>
      <c r="Q1398" s="16">
        <f t="shared" si="548"/>
        <v>778</v>
      </c>
      <c r="R1398" s="16">
        <f t="shared" si="549"/>
        <v>891</v>
      </c>
      <c r="S1398" s="17">
        <f t="shared" si="538"/>
        <v>6.625336376332732</v>
      </c>
      <c r="T1398" s="17">
        <f t="shared" si="539"/>
        <v>7.5876281636406988</v>
      </c>
      <c r="U1398" s="16">
        <f t="shared" si="540"/>
        <v>2.5336376332732335E-2</v>
      </c>
      <c r="V1398" s="16">
        <f t="shared" si="541"/>
        <v>1.2371836359300836E-2</v>
      </c>
      <c r="W1398" s="16">
        <f t="shared" si="526"/>
        <v>7.1183481330613016E-3</v>
      </c>
      <c r="X1398" s="16">
        <f t="shared" si="527"/>
        <v>4.8110240965716384E-4</v>
      </c>
      <c r="Y1398" s="17">
        <f t="shared" si="542"/>
        <v>6.6372457234041375</v>
      </c>
      <c r="Z1398" s="17">
        <f t="shared" si="543"/>
        <v>7.5994505427184658</v>
      </c>
      <c r="AA1398" s="16">
        <f t="shared" si="544"/>
        <v>3.7245723404137898E-2</v>
      </c>
      <c r="AB1398" s="16">
        <f t="shared" si="545"/>
        <v>5.4945728153388274E-4</v>
      </c>
      <c r="AC1398" s="16">
        <f t="shared" si="528"/>
        <v>112.83294665451912</v>
      </c>
      <c r="AD1398" s="17">
        <f t="shared" si="529"/>
        <v>6.6421870456370904</v>
      </c>
      <c r="AE1398" s="17">
        <f t="shared" si="530"/>
        <v>7.6030247984376018</v>
      </c>
      <c r="AF1398" s="16">
        <f t="shared" si="546"/>
        <v>4.2187045637090748E-2</v>
      </c>
      <c r="AG1398" s="16">
        <f t="shared" si="547"/>
        <v>3.0247984376021719E-3</v>
      </c>
    </row>
    <row r="1399" spans="1:33" x14ac:dyDescent="0.25">
      <c r="A1399" s="11" t="s">
        <v>58</v>
      </c>
      <c r="B1399" s="12">
        <v>55520</v>
      </c>
      <c r="C1399" s="11">
        <v>8</v>
      </c>
      <c r="D1399" s="27">
        <v>7.3</v>
      </c>
      <c r="E1399" s="27">
        <v>8.8000000000000007</v>
      </c>
      <c r="F1399" s="11">
        <v>2011</v>
      </c>
      <c r="G1399" s="11" t="s">
        <v>7</v>
      </c>
      <c r="H1399" s="14" t="str">
        <f>VLOOKUP(A1399,'Data Key'!$A$1:$B$500,2,FALSE)</f>
        <v>District of Columbia</v>
      </c>
      <c r="I1399" s="14" t="str">
        <f t="shared" si="531"/>
        <v>DC-District of Columbia</v>
      </c>
      <c r="J1399" s="15">
        <f t="shared" si="532"/>
        <v>444</v>
      </c>
      <c r="K1399" s="15">
        <f t="shared" si="533"/>
        <v>55076</v>
      </c>
      <c r="L1399" s="16">
        <f t="shared" si="525"/>
        <v>7.4087780675277648E-4</v>
      </c>
      <c r="M1399" s="17">
        <f t="shared" si="534"/>
        <v>7.2562403488668199</v>
      </c>
      <c r="N1399" s="17">
        <f t="shared" si="535"/>
        <v>8.7379959623723735</v>
      </c>
      <c r="O1399" s="16">
        <f t="shared" si="536"/>
        <v>4.3759651133179922E-2</v>
      </c>
      <c r="P1399" s="16">
        <f t="shared" si="537"/>
        <v>6.2004037627627184E-2</v>
      </c>
      <c r="Q1399" s="16">
        <f t="shared" si="548"/>
        <v>403</v>
      </c>
      <c r="R1399" s="16">
        <f t="shared" si="549"/>
        <v>486</v>
      </c>
      <c r="S1399" s="17">
        <f t="shared" si="538"/>
        <v>7.2586455331412107</v>
      </c>
      <c r="T1399" s="17">
        <f t="shared" si="539"/>
        <v>8.7536023054755034</v>
      </c>
      <c r="U1399" s="16">
        <f t="shared" si="540"/>
        <v>4.1354466858789074E-2</v>
      </c>
      <c r="V1399" s="16">
        <f t="shared" si="541"/>
        <v>4.6397694524497268E-2</v>
      </c>
      <c r="W1399" s="16">
        <f t="shared" si="526"/>
        <v>8.031157745831843E-3</v>
      </c>
      <c r="X1399" s="16">
        <f t="shared" si="527"/>
        <v>7.4319431449622699E-4</v>
      </c>
      <c r="Y1399" s="17">
        <f t="shared" si="542"/>
        <v>7.2879634313356165</v>
      </c>
      <c r="Z1399" s="17">
        <f t="shared" si="543"/>
        <v>8.77435206032807</v>
      </c>
      <c r="AA1399" s="16">
        <f t="shared" si="544"/>
        <v>1.2036568664383296E-2</v>
      </c>
      <c r="AB1399" s="16">
        <f t="shared" si="545"/>
        <v>2.5647939671930686E-2</v>
      </c>
      <c r="AC1399" s="16">
        <f t="shared" si="528"/>
        <v>82.310799906524224</v>
      </c>
      <c r="AD1399" s="17">
        <f t="shared" si="529"/>
        <v>7.2989425588942787</v>
      </c>
      <c r="AE1399" s="17">
        <f t="shared" si="530"/>
        <v>8.7813832140058334</v>
      </c>
      <c r="AF1399" s="16">
        <f t="shared" si="546"/>
        <v>1.0574411057211464E-3</v>
      </c>
      <c r="AG1399" s="16">
        <f t="shared" si="547"/>
        <v>1.8616785994167273E-2</v>
      </c>
    </row>
    <row r="1400" spans="1:33" x14ac:dyDescent="0.25">
      <c r="A1400" s="11" t="s">
        <v>25</v>
      </c>
      <c r="B1400" s="12">
        <v>2409916</v>
      </c>
      <c r="C1400" s="11">
        <v>7.4</v>
      </c>
      <c r="D1400" s="27">
        <v>7.3</v>
      </c>
      <c r="E1400" s="27">
        <v>7.5</v>
      </c>
      <c r="F1400" s="11">
        <v>2011</v>
      </c>
      <c r="G1400" s="11" t="s">
        <v>7</v>
      </c>
      <c r="H1400" s="14" t="str">
        <f>VLOOKUP(A1400,'Data Key'!$A$1:$B$500,2,FALSE)</f>
        <v>Florida</v>
      </c>
      <c r="I1400" s="14" t="str">
        <f t="shared" si="531"/>
        <v>FL-Florida</v>
      </c>
      <c r="J1400" s="15">
        <f t="shared" si="532"/>
        <v>17833</v>
      </c>
      <c r="K1400" s="15">
        <f t="shared" si="533"/>
        <v>2392083</v>
      </c>
      <c r="L1400" s="16">
        <f t="shared" si="525"/>
        <v>1.0820455928800486E-4</v>
      </c>
      <c r="M1400" s="17">
        <f t="shared" si="534"/>
        <v>7.2916384227910385</v>
      </c>
      <c r="N1400" s="17">
        <f t="shared" si="535"/>
        <v>7.5080475413670476</v>
      </c>
      <c r="O1400" s="16">
        <f t="shared" si="536"/>
        <v>8.3615772089613571E-3</v>
      </c>
      <c r="P1400" s="16">
        <f t="shared" si="537"/>
        <v>8.0475413670475504E-3</v>
      </c>
      <c r="Q1400" s="16">
        <f t="shared" si="548"/>
        <v>17573</v>
      </c>
      <c r="R1400" s="16">
        <f t="shared" si="549"/>
        <v>18095</v>
      </c>
      <c r="S1400" s="17">
        <f t="shared" si="538"/>
        <v>7.2919554042547539</v>
      </c>
      <c r="T1400" s="17">
        <f t="shared" si="539"/>
        <v>7.5085604643481352</v>
      </c>
      <c r="U1400" s="16">
        <f t="shared" si="540"/>
        <v>8.0445957452459638E-3</v>
      </c>
      <c r="V1400" s="16">
        <f t="shared" si="541"/>
        <v>8.5604643481351772E-3</v>
      </c>
      <c r="W1400" s="16">
        <f t="shared" si="526"/>
        <v>7.4006281962532647E-3</v>
      </c>
      <c r="X1400" s="16">
        <f t="shared" si="527"/>
        <v>1.0821301986600999E-4</v>
      </c>
      <c r="Y1400" s="17">
        <f t="shared" si="542"/>
        <v>7.2924151763872542</v>
      </c>
      <c r="Z1400" s="17">
        <f t="shared" si="543"/>
        <v>7.5088412161192748</v>
      </c>
      <c r="AA1400" s="16">
        <f t="shared" si="544"/>
        <v>7.5848236127455948E-3</v>
      </c>
      <c r="AB1400" s="16">
        <f t="shared" si="545"/>
        <v>8.8412161192747973E-3</v>
      </c>
      <c r="AC1400" s="16">
        <f t="shared" si="528"/>
        <v>521.53468825632126</v>
      </c>
      <c r="AD1400" s="17">
        <f t="shared" si="529"/>
        <v>7.2926298555405662</v>
      </c>
      <c r="AE1400" s="17">
        <f t="shared" si="530"/>
        <v>7.5090414885269228</v>
      </c>
      <c r="AF1400" s="16">
        <f t="shared" si="546"/>
        <v>7.3701444594336252E-3</v>
      </c>
      <c r="AG1400" s="16">
        <f t="shared" si="547"/>
        <v>9.0414885269227696E-3</v>
      </c>
    </row>
    <row r="1401" spans="1:33" x14ac:dyDescent="0.25">
      <c r="A1401" s="11" t="s">
        <v>12</v>
      </c>
      <c r="B1401" s="12">
        <v>1506291</v>
      </c>
      <c r="C1401" s="11">
        <v>7.2</v>
      </c>
      <c r="D1401" s="27">
        <v>7</v>
      </c>
      <c r="E1401" s="27">
        <v>7.3</v>
      </c>
      <c r="F1401" s="11">
        <v>2011</v>
      </c>
      <c r="G1401" s="11" t="s">
        <v>7</v>
      </c>
      <c r="H1401" s="14" t="str">
        <f>VLOOKUP(A1401,'Data Key'!$A$1:$B$500,2,FALSE)</f>
        <v>Georgia</v>
      </c>
      <c r="I1401" s="14" t="str">
        <f t="shared" si="531"/>
        <v>GA-Georgia</v>
      </c>
      <c r="J1401" s="15">
        <f t="shared" si="532"/>
        <v>10845</v>
      </c>
      <c r="K1401" s="15">
        <f t="shared" si="533"/>
        <v>1495446</v>
      </c>
      <c r="L1401" s="16">
        <f t="shared" si="525"/>
        <v>1.3501589980272524E-4</v>
      </c>
      <c r="M1401" s="17">
        <f t="shared" si="534"/>
        <v>7.0647881221292916</v>
      </c>
      <c r="N1401" s="17">
        <f t="shared" si="535"/>
        <v>7.3348199217347414</v>
      </c>
      <c r="O1401" s="16">
        <f t="shared" si="536"/>
        <v>6.4788122129291636E-2</v>
      </c>
      <c r="P1401" s="16">
        <f t="shared" si="537"/>
        <v>3.4819921734741577E-2</v>
      </c>
      <c r="Q1401" s="16">
        <f t="shared" si="548"/>
        <v>10642</v>
      </c>
      <c r="R1401" s="16">
        <f t="shared" si="549"/>
        <v>11049</v>
      </c>
      <c r="S1401" s="17">
        <f t="shared" si="538"/>
        <v>7.0650359060765817</v>
      </c>
      <c r="T1401" s="17">
        <f t="shared" si="539"/>
        <v>7.3352360201315685</v>
      </c>
      <c r="U1401" s="16">
        <f t="shared" si="540"/>
        <v>6.5035906076581718E-2</v>
      </c>
      <c r="V1401" s="16">
        <f t="shared" si="541"/>
        <v>3.5236020131568679E-2</v>
      </c>
      <c r="W1401" s="16">
        <f t="shared" si="526"/>
        <v>7.2010607955779026E-3</v>
      </c>
      <c r="X1401" s="16">
        <f t="shared" si="527"/>
        <v>1.3503327418759915E-4</v>
      </c>
      <c r="Y1401" s="17">
        <f t="shared" si="542"/>
        <v>7.0660275213903034</v>
      </c>
      <c r="Z1401" s="17">
        <f t="shared" si="543"/>
        <v>7.3360940697655019</v>
      </c>
      <c r="AA1401" s="16">
        <f t="shared" si="544"/>
        <v>6.6027521390303434E-2</v>
      </c>
      <c r="AB1401" s="16">
        <f t="shared" si="545"/>
        <v>3.6094069765502113E-2</v>
      </c>
      <c r="AC1401" s="16">
        <f t="shared" si="528"/>
        <v>406.75530105266591</v>
      </c>
      <c r="AD1401" s="17">
        <f t="shared" si="529"/>
        <v>7.0663742488658077</v>
      </c>
      <c r="AE1401" s="17">
        <f t="shared" si="530"/>
        <v>7.3364112229410354</v>
      </c>
      <c r="AF1401" s="16">
        <f t="shared" si="546"/>
        <v>6.6374248865807672E-2</v>
      </c>
      <c r="AG1401" s="16">
        <f t="shared" si="547"/>
        <v>3.6411222941035604E-2</v>
      </c>
    </row>
    <row r="1402" spans="1:33" x14ac:dyDescent="0.25">
      <c r="A1402" s="11" t="s">
        <v>56</v>
      </c>
      <c r="B1402" s="12">
        <v>164163</v>
      </c>
      <c r="C1402" s="11">
        <v>6.4</v>
      </c>
      <c r="D1402" s="27">
        <v>6</v>
      </c>
      <c r="E1402" s="27">
        <v>6.8</v>
      </c>
      <c r="F1402" s="11">
        <v>2011</v>
      </c>
      <c r="G1402" s="11" t="s">
        <v>7</v>
      </c>
      <c r="H1402" s="14" t="str">
        <f>VLOOKUP(A1402,'Data Key'!$A$1:$B$500,2,FALSE)</f>
        <v>Hawaii</v>
      </c>
      <c r="I1402" s="14" t="str">
        <f t="shared" si="531"/>
        <v>HI-Hawaii</v>
      </c>
      <c r="J1402" s="15">
        <f t="shared" si="532"/>
        <v>1051</v>
      </c>
      <c r="K1402" s="15">
        <f t="shared" si="533"/>
        <v>163112</v>
      </c>
      <c r="L1402" s="16">
        <f t="shared" si="525"/>
        <v>3.8581533488694908E-4</v>
      </c>
      <c r="M1402" s="17">
        <f t="shared" si="534"/>
        <v>6.0163581146723297</v>
      </c>
      <c r="N1402" s="17">
        <f t="shared" si="535"/>
        <v>6.7879887844462283</v>
      </c>
      <c r="O1402" s="16">
        <f t="shared" si="536"/>
        <v>1.6358114672329727E-2</v>
      </c>
      <c r="P1402" s="16">
        <f t="shared" si="537"/>
        <v>1.2011215553771493E-2</v>
      </c>
      <c r="Q1402" s="16">
        <f t="shared" si="548"/>
        <v>988</v>
      </c>
      <c r="R1402" s="16">
        <f t="shared" si="549"/>
        <v>1114</v>
      </c>
      <c r="S1402" s="17">
        <f t="shared" si="538"/>
        <v>6.0184085329824626</v>
      </c>
      <c r="T1402" s="17">
        <f t="shared" si="539"/>
        <v>6.7859383661360964</v>
      </c>
      <c r="U1402" s="16">
        <f t="shared" si="540"/>
        <v>1.8408532982462589E-2</v>
      </c>
      <c r="V1402" s="16">
        <f t="shared" si="541"/>
        <v>1.4061633863903467E-2</v>
      </c>
      <c r="W1402" s="16">
        <f t="shared" si="526"/>
        <v>6.4137235025896484E-3</v>
      </c>
      <c r="X1402" s="16">
        <f t="shared" si="527"/>
        <v>3.8632912304662029E-4</v>
      </c>
      <c r="Y1402" s="17">
        <f t="shared" si="542"/>
        <v>6.0273943795430283</v>
      </c>
      <c r="Z1402" s="17">
        <f t="shared" si="543"/>
        <v>6.8000526256362681</v>
      </c>
      <c r="AA1402" s="16">
        <f t="shared" si="544"/>
        <v>2.7394379543028258E-2</v>
      </c>
      <c r="AB1402" s="16">
        <f t="shared" si="545"/>
        <v>5.2625636268288645E-5</v>
      </c>
      <c r="AC1402" s="16">
        <f t="shared" si="528"/>
        <v>126.70151248985131</v>
      </c>
      <c r="AD1402" s="17">
        <f t="shared" si="529"/>
        <v>6.0308766640537996</v>
      </c>
      <c r="AE1402" s="17">
        <f t="shared" si="530"/>
        <v>6.802661705198255</v>
      </c>
      <c r="AF1402" s="16">
        <f t="shared" si="546"/>
        <v>3.087666405379963E-2</v>
      </c>
      <c r="AG1402" s="16">
        <f t="shared" si="547"/>
        <v>2.6617051982551487E-3</v>
      </c>
    </row>
    <row r="1403" spans="1:33" x14ac:dyDescent="0.25">
      <c r="A1403" s="11" t="s">
        <v>32</v>
      </c>
      <c r="B1403" s="12">
        <v>256634</v>
      </c>
      <c r="C1403" s="11">
        <v>7.2</v>
      </c>
      <c r="D1403" s="27">
        <v>6.9</v>
      </c>
      <c r="E1403" s="27">
        <v>7.5</v>
      </c>
      <c r="F1403" s="11">
        <v>2011</v>
      </c>
      <c r="G1403" s="11" t="s">
        <v>7</v>
      </c>
      <c r="H1403" s="14" t="str">
        <f>VLOOKUP(A1403,'Data Key'!$A$1:$B$500,2,FALSE)</f>
        <v>Idaho</v>
      </c>
      <c r="I1403" s="14" t="str">
        <f t="shared" si="531"/>
        <v>ID-Idaho</v>
      </c>
      <c r="J1403" s="15">
        <f t="shared" si="532"/>
        <v>1848</v>
      </c>
      <c r="K1403" s="15">
        <f t="shared" si="533"/>
        <v>254786</v>
      </c>
      <c r="L1403" s="16">
        <f t="shared" si="525"/>
        <v>3.2712637805282105E-4</v>
      </c>
      <c r="M1403" s="17">
        <f t="shared" si="534"/>
        <v>6.8737901022264873</v>
      </c>
      <c r="N1403" s="17">
        <f t="shared" si="535"/>
        <v>7.5280428583321299</v>
      </c>
      <c r="O1403" s="16">
        <f t="shared" si="536"/>
        <v>2.6209897773513013E-2</v>
      </c>
      <c r="P1403" s="16">
        <f t="shared" si="537"/>
        <v>2.8042858332129939E-2</v>
      </c>
      <c r="Q1403" s="16">
        <f t="shared" si="548"/>
        <v>1764</v>
      </c>
      <c r="R1403" s="16">
        <f t="shared" si="549"/>
        <v>1932</v>
      </c>
      <c r="S1403" s="17">
        <f t="shared" si="538"/>
        <v>6.8736020948120666</v>
      </c>
      <c r="T1403" s="17">
        <f t="shared" si="539"/>
        <v>7.5282308657465498</v>
      </c>
      <c r="U1403" s="16">
        <f t="shared" si="540"/>
        <v>2.6397905187933723E-2</v>
      </c>
      <c r="V1403" s="16">
        <f t="shared" si="541"/>
        <v>2.823086574654976E-2</v>
      </c>
      <c r="W1403" s="16">
        <f t="shared" si="526"/>
        <v>7.2082928959141023E-3</v>
      </c>
      <c r="X1403" s="16">
        <f t="shared" si="527"/>
        <v>3.2737333047092157E-4</v>
      </c>
      <c r="Y1403" s="17">
        <f t="shared" si="542"/>
        <v>6.8809195654431807</v>
      </c>
      <c r="Z1403" s="17">
        <f t="shared" si="543"/>
        <v>7.5356662263850236</v>
      </c>
      <c r="AA1403" s="16">
        <f t="shared" si="544"/>
        <v>1.9080434556819625E-2</v>
      </c>
      <c r="AB1403" s="16">
        <f t="shared" si="545"/>
        <v>3.5666226385023592E-2</v>
      </c>
      <c r="AC1403" s="16">
        <f t="shared" si="528"/>
        <v>167.92489524057396</v>
      </c>
      <c r="AD1403" s="17">
        <f t="shared" si="529"/>
        <v>6.8830780049772997</v>
      </c>
      <c r="AE1403" s="17">
        <f t="shared" si="530"/>
        <v>7.5374043283520189</v>
      </c>
      <c r="AF1403" s="16">
        <f t="shared" si="546"/>
        <v>1.6921995022700642E-2</v>
      </c>
      <c r="AG1403" s="16">
        <f t="shared" si="547"/>
        <v>3.7404328352018901E-2</v>
      </c>
    </row>
    <row r="1404" spans="1:33" x14ac:dyDescent="0.25">
      <c r="A1404" s="11" t="s">
        <v>45</v>
      </c>
      <c r="B1404" s="12">
        <v>1856885</v>
      </c>
      <c r="C1404" s="11">
        <v>7.9</v>
      </c>
      <c r="D1404" s="27">
        <v>7.8</v>
      </c>
      <c r="E1404" s="27">
        <v>8</v>
      </c>
      <c r="F1404" s="11">
        <v>2011</v>
      </c>
      <c r="G1404" s="11" t="s">
        <v>7</v>
      </c>
      <c r="H1404" s="14" t="str">
        <f>VLOOKUP(A1404,'Data Key'!$A$1:$B$500,2,FALSE)</f>
        <v>Illinois</v>
      </c>
      <c r="I1404" s="14" t="str">
        <f t="shared" si="531"/>
        <v>IL-Illinois</v>
      </c>
      <c r="J1404" s="15">
        <f t="shared" si="532"/>
        <v>14669</v>
      </c>
      <c r="K1404" s="15">
        <f t="shared" si="533"/>
        <v>1842216</v>
      </c>
      <c r="L1404" s="16">
        <f t="shared" si="525"/>
        <v>1.2733304016481162E-4</v>
      </c>
      <c r="M1404" s="17">
        <f t="shared" si="534"/>
        <v>7.7724561228689781</v>
      </c>
      <c r="N1404" s="17">
        <f t="shared" si="535"/>
        <v>8.0271222031986014</v>
      </c>
      <c r="O1404" s="16">
        <f t="shared" si="536"/>
        <v>2.7543877131021688E-2</v>
      </c>
      <c r="P1404" s="16">
        <f t="shared" si="537"/>
        <v>2.7122203198601369E-2</v>
      </c>
      <c r="Q1404" s="16">
        <f t="shared" si="548"/>
        <v>14433</v>
      </c>
      <c r="R1404" s="16">
        <f t="shared" si="549"/>
        <v>14906</v>
      </c>
      <c r="S1404" s="17">
        <f t="shared" si="538"/>
        <v>7.7726945933646938</v>
      </c>
      <c r="T1404" s="17">
        <f t="shared" si="539"/>
        <v>8.0274222690150445</v>
      </c>
      <c r="U1404" s="16">
        <f t="shared" si="540"/>
        <v>2.7305406635306007E-2</v>
      </c>
      <c r="V1404" s="16">
        <f t="shared" si="541"/>
        <v>2.742226901504452E-2</v>
      </c>
      <c r="W1404" s="16">
        <f t="shared" si="526"/>
        <v>7.9008072006531566E-3</v>
      </c>
      <c r="X1404" s="16">
        <f t="shared" si="527"/>
        <v>1.2734511679169896E-4</v>
      </c>
      <c r="Y1404" s="17">
        <f t="shared" si="542"/>
        <v>7.7734620838614576</v>
      </c>
      <c r="Z1404" s="17">
        <f t="shared" si="543"/>
        <v>8.0281523174448548</v>
      </c>
      <c r="AA1404" s="16">
        <f t="shared" si="544"/>
        <v>2.6537916138542172E-2</v>
      </c>
      <c r="AB1404" s="16">
        <f t="shared" si="545"/>
        <v>2.8152317444854802E-2</v>
      </c>
      <c r="AC1404" s="16">
        <f t="shared" si="528"/>
        <v>472.89323234816504</v>
      </c>
      <c r="AD1404" s="17">
        <f t="shared" si="529"/>
        <v>7.7737416429815855</v>
      </c>
      <c r="AE1404" s="17">
        <f t="shared" si="530"/>
        <v>8.0284112935227814</v>
      </c>
      <c r="AF1404" s="16">
        <f t="shared" si="546"/>
        <v>2.625835701841428E-2</v>
      </c>
      <c r="AG1404" s="16">
        <f t="shared" si="547"/>
        <v>2.8411293522781378E-2</v>
      </c>
    </row>
    <row r="1405" spans="1:33" x14ac:dyDescent="0.25">
      <c r="A1405" s="11" t="s">
        <v>33</v>
      </c>
      <c r="B1405" s="12">
        <v>953059</v>
      </c>
      <c r="C1405" s="11">
        <v>11.2</v>
      </c>
      <c r="D1405" s="27">
        <v>11</v>
      </c>
      <c r="E1405" s="27">
        <v>11.4</v>
      </c>
      <c r="F1405" s="11">
        <v>2011</v>
      </c>
      <c r="G1405" s="11" t="s">
        <v>7</v>
      </c>
      <c r="H1405" s="14" t="str">
        <f>VLOOKUP(A1405,'Data Key'!$A$1:$B$500,2,FALSE)</f>
        <v>Indiana</v>
      </c>
      <c r="I1405" s="14" t="str">
        <f t="shared" si="531"/>
        <v>IN-Indiana</v>
      </c>
      <c r="J1405" s="15">
        <f t="shared" si="532"/>
        <v>10674</v>
      </c>
      <c r="K1405" s="15">
        <f t="shared" si="533"/>
        <v>942385</v>
      </c>
      <c r="L1405" s="16">
        <f t="shared" si="525"/>
        <v>2.1127406692164142E-4</v>
      </c>
      <c r="M1405" s="17">
        <f t="shared" si="534"/>
        <v>10.988452287900044</v>
      </c>
      <c r="N1405" s="17">
        <f t="shared" si="535"/>
        <v>11.411000421743326</v>
      </c>
      <c r="O1405" s="16">
        <f t="shared" si="536"/>
        <v>1.1547712099956087E-2</v>
      </c>
      <c r="P1405" s="16">
        <f t="shared" si="537"/>
        <v>1.1000421743325717E-2</v>
      </c>
      <c r="Q1405" s="16">
        <f t="shared" si="548"/>
        <v>10473</v>
      </c>
      <c r="R1405" s="16">
        <f t="shared" si="549"/>
        <v>10876</v>
      </c>
      <c r="S1405" s="17">
        <f t="shared" si="538"/>
        <v>10.988826504969786</v>
      </c>
      <c r="T1405" s="17">
        <f t="shared" si="539"/>
        <v>11.411675457657921</v>
      </c>
      <c r="U1405" s="16">
        <f t="shared" si="540"/>
        <v>1.1173495030213587E-2</v>
      </c>
      <c r="V1405" s="16">
        <f t="shared" si="541"/>
        <v>1.1675457657920774E-2</v>
      </c>
      <c r="W1405" s="16">
        <f t="shared" si="526"/>
        <v>1.1201696535633557E-2</v>
      </c>
      <c r="X1405" s="16">
        <f t="shared" si="527"/>
        <v>2.1130119788849021E-4</v>
      </c>
      <c r="Y1405" s="17">
        <f t="shared" si="542"/>
        <v>10.990395337745067</v>
      </c>
      <c r="Z1405" s="17">
        <f t="shared" si="543"/>
        <v>11.412997733522047</v>
      </c>
      <c r="AA1405" s="16">
        <f t="shared" si="544"/>
        <v>9.6046622549330607E-3</v>
      </c>
      <c r="AB1405" s="16">
        <f t="shared" si="545"/>
        <v>1.2997733522047028E-2</v>
      </c>
      <c r="AC1405" s="16">
        <f t="shared" si="528"/>
        <v>402.72229823855764</v>
      </c>
      <c r="AD1405" s="17">
        <f t="shared" si="529"/>
        <v>10.990943224958023</v>
      </c>
      <c r="AE1405" s="17">
        <f t="shared" si="530"/>
        <v>11.413499095064262</v>
      </c>
      <c r="AF1405" s="16">
        <f t="shared" si="546"/>
        <v>9.0567750419765503E-3</v>
      </c>
      <c r="AG1405" s="16">
        <f t="shared" si="547"/>
        <v>1.3499095064261724E-2</v>
      </c>
    </row>
    <row r="1406" spans="1:33" x14ac:dyDescent="0.25">
      <c r="A1406" s="11" t="s">
        <v>44</v>
      </c>
      <c r="B1406" s="12">
        <v>428753</v>
      </c>
      <c r="C1406" s="11">
        <v>1.5</v>
      </c>
      <c r="D1406" s="27">
        <v>1.4</v>
      </c>
      <c r="E1406" s="27">
        <v>1.6</v>
      </c>
      <c r="F1406" s="11">
        <v>2011</v>
      </c>
      <c r="G1406" s="11" t="s">
        <v>7</v>
      </c>
      <c r="H1406" s="14" t="str">
        <f>VLOOKUP(A1406,'Data Key'!$A$1:$B$500,2,FALSE)</f>
        <v>Iowa</v>
      </c>
      <c r="I1406" s="14" t="str">
        <f t="shared" si="531"/>
        <v>IA-Iowa</v>
      </c>
      <c r="J1406" s="15">
        <f t="shared" si="532"/>
        <v>643</v>
      </c>
      <c r="K1406" s="15">
        <f t="shared" si="533"/>
        <v>428110</v>
      </c>
      <c r="L1406" s="16">
        <f t="shared" si="525"/>
        <v>1.1582985320160709E-4</v>
      </c>
      <c r="M1406" s="17">
        <f t="shared" si="534"/>
        <v>1.3838681080954567</v>
      </c>
      <c r="N1406" s="17">
        <f t="shared" si="535"/>
        <v>1.6155278144986709</v>
      </c>
      <c r="O1406" s="16">
        <f t="shared" si="536"/>
        <v>1.6131891904543227E-2</v>
      </c>
      <c r="P1406" s="16">
        <f t="shared" si="537"/>
        <v>1.55278144986708E-2</v>
      </c>
      <c r="Q1406" s="16">
        <f t="shared" si="548"/>
        <v>594</v>
      </c>
      <c r="R1406" s="16">
        <f t="shared" si="549"/>
        <v>693</v>
      </c>
      <c r="S1406" s="17">
        <f t="shared" si="538"/>
        <v>1.3854130466725598</v>
      </c>
      <c r="T1406" s="17">
        <f t="shared" si="539"/>
        <v>1.6163152211179863</v>
      </c>
      <c r="U1406" s="16">
        <f t="shared" si="540"/>
        <v>1.4586953327440089E-2</v>
      </c>
      <c r="V1406" s="16">
        <f t="shared" si="541"/>
        <v>1.6315221117986223E-2</v>
      </c>
      <c r="W1406" s="16">
        <f t="shared" si="526"/>
        <v>1.5041642885884714E-3</v>
      </c>
      <c r="X1406" s="16">
        <f t="shared" si="527"/>
        <v>1.1608737394289411E-4</v>
      </c>
      <c r="Y1406" s="17">
        <f t="shared" si="542"/>
        <v>1.3880769146455771</v>
      </c>
      <c r="Z1406" s="17">
        <f t="shared" si="543"/>
        <v>1.6202516625313657</v>
      </c>
      <c r="AA1406" s="16">
        <f t="shared" si="544"/>
        <v>1.1923085354422769E-2</v>
      </c>
      <c r="AB1406" s="16">
        <f t="shared" si="545"/>
        <v>2.0251662531365566E-2</v>
      </c>
      <c r="AC1406" s="16">
        <f t="shared" si="528"/>
        <v>99.360513516635336</v>
      </c>
      <c r="AD1406" s="17">
        <f t="shared" si="529"/>
        <v>1.389459980685221</v>
      </c>
      <c r="AE1406" s="17">
        <f t="shared" si="530"/>
        <v>1.6212009207914286</v>
      </c>
      <c r="AF1406" s="16">
        <f t="shared" si="546"/>
        <v>1.0540019314778881E-2</v>
      </c>
      <c r="AG1406" s="16">
        <f t="shared" si="547"/>
        <v>2.1200920791428546E-2</v>
      </c>
    </row>
    <row r="1407" spans="1:33" x14ac:dyDescent="0.25">
      <c r="A1407" s="11" t="s">
        <v>46</v>
      </c>
      <c r="B1407" s="12">
        <v>424810</v>
      </c>
      <c r="C1407" s="11">
        <v>5.5</v>
      </c>
      <c r="D1407" s="27">
        <v>5.3</v>
      </c>
      <c r="E1407" s="27">
        <v>5.7</v>
      </c>
      <c r="F1407" s="11">
        <v>2011</v>
      </c>
      <c r="G1407" s="11" t="s">
        <v>7</v>
      </c>
      <c r="H1407" s="14" t="str">
        <f>VLOOKUP(A1407,'Data Key'!$A$1:$B$500,2,FALSE)</f>
        <v>Kansas</v>
      </c>
      <c r="I1407" s="14" t="str">
        <f t="shared" si="531"/>
        <v>KS-Kansas</v>
      </c>
      <c r="J1407" s="15">
        <f t="shared" si="532"/>
        <v>2336</v>
      </c>
      <c r="K1407" s="15">
        <f t="shared" si="533"/>
        <v>422474</v>
      </c>
      <c r="L1407" s="16">
        <f t="shared" si="525"/>
        <v>2.223783002517794E-4</v>
      </c>
      <c r="M1407" s="17">
        <f t="shared" si="534"/>
        <v>5.2765506326829437</v>
      </c>
      <c r="N1407" s="17">
        <f t="shared" si="535"/>
        <v>5.7213072331865034</v>
      </c>
      <c r="O1407" s="16">
        <f t="shared" si="536"/>
        <v>2.3449367317056158E-2</v>
      </c>
      <c r="P1407" s="16">
        <f t="shared" si="537"/>
        <v>2.1307233186503183E-2</v>
      </c>
      <c r="Q1407" s="16">
        <f t="shared" si="548"/>
        <v>2242</v>
      </c>
      <c r="R1407" s="16">
        <f t="shared" si="549"/>
        <v>2431</v>
      </c>
      <c r="S1407" s="17">
        <f t="shared" si="538"/>
        <v>5.2776535392293029</v>
      </c>
      <c r="T1407" s="17">
        <f t="shared" si="539"/>
        <v>5.7225583201902026</v>
      </c>
      <c r="U1407" s="16">
        <f t="shared" si="540"/>
        <v>2.2346460770696908E-2</v>
      </c>
      <c r="V1407" s="16">
        <f t="shared" si="541"/>
        <v>2.255832019020243E-2</v>
      </c>
      <c r="W1407" s="16">
        <f t="shared" si="526"/>
        <v>5.5034005515966055E-3</v>
      </c>
      <c r="X1407" s="16">
        <f t="shared" si="527"/>
        <v>2.225121273567912E-4</v>
      </c>
      <c r="Y1407" s="17">
        <f t="shared" si="542"/>
        <v>5.280888424239814</v>
      </c>
      <c r="Z1407" s="17">
        <f t="shared" si="543"/>
        <v>5.7259126789533967</v>
      </c>
      <c r="AA1407" s="16">
        <f t="shared" si="544"/>
        <v>1.911157576018585E-2</v>
      </c>
      <c r="AB1407" s="16">
        <f t="shared" si="545"/>
        <v>2.5912678953396551E-2</v>
      </c>
      <c r="AC1407" s="16">
        <f t="shared" si="528"/>
        <v>188.95599431928693</v>
      </c>
      <c r="AD1407" s="17">
        <f t="shared" si="529"/>
        <v>5.2821789528913454</v>
      </c>
      <c r="AE1407" s="17">
        <f t="shared" si="530"/>
        <v>5.7269761225654969</v>
      </c>
      <c r="AF1407" s="16">
        <f t="shared" si="546"/>
        <v>1.7821047108654398E-2</v>
      </c>
      <c r="AG1407" s="16">
        <f t="shared" si="547"/>
        <v>2.6976122565496752E-2</v>
      </c>
    </row>
    <row r="1408" spans="1:33" x14ac:dyDescent="0.25">
      <c r="A1408" s="11" t="s">
        <v>47</v>
      </c>
      <c r="B1408" s="12">
        <v>601070</v>
      </c>
      <c r="C1408" s="11">
        <v>6.1</v>
      </c>
      <c r="D1408" s="27">
        <v>5.9</v>
      </c>
      <c r="E1408" s="27">
        <v>6.3</v>
      </c>
      <c r="F1408" s="11">
        <v>2011</v>
      </c>
      <c r="G1408" s="11" t="s">
        <v>7</v>
      </c>
      <c r="H1408" s="14" t="str">
        <f>VLOOKUP(A1408,'Data Key'!$A$1:$B$500,2,FALSE)</f>
        <v>Kentucky</v>
      </c>
      <c r="I1408" s="14" t="str">
        <f t="shared" si="531"/>
        <v>KY-Kentucky</v>
      </c>
      <c r="J1408" s="15">
        <f t="shared" si="532"/>
        <v>3667</v>
      </c>
      <c r="K1408" s="15">
        <f t="shared" si="533"/>
        <v>597403</v>
      </c>
      <c r="L1408" s="16">
        <f t="shared" si="525"/>
        <v>1.968564581214283E-4</v>
      </c>
      <c r="M1408" s="17">
        <f t="shared" si="534"/>
        <v>5.9039304718534495</v>
      </c>
      <c r="N1408" s="17">
        <f t="shared" si="535"/>
        <v>6.2976433880963061</v>
      </c>
      <c r="O1408" s="16">
        <f t="shared" si="536"/>
        <v>3.9304718534491911E-3</v>
      </c>
      <c r="P1408" s="16">
        <f t="shared" si="537"/>
        <v>2.3566119036937394E-3</v>
      </c>
      <c r="Q1408" s="16">
        <f t="shared" si="548"/>
        <v>3549</v>
      </c>
      <c r="R1408" s="16">
        <f t="shared" si="549"/>
        <v>3785</v>
      </c>
      <c r="S1408" s="17">
        <f t="shared" si="538"/>
        <v>5.9044703611892126</v>
      </c>
      <c r="T1408" s="17">
        <f t="shared" si="539"/>
        <v>6.2971034987605439</v>
      </c>
      <c r="U1408" s="16">
        <f t="shared" si="540"/>
        <v>4.4703611892122908E-3</v>
      </c>
      <c r="V1408" s="16">
        <f t="shared" si="541"/>
        <v>2.8965012394559508E-3</v>
      </c>
      <c r="W1408" s="16">
        <f t="shared" si="526"/>
        <v>6.1039434364766037E-3</v>
      </c>
      <c r="X1408" s="16">
        <f t="shared" si="527"/>
        <v>1.9693173397456696E-4</v>
      </c>
      <c r="Y1408" s="17">
        <f t="shared" si="542"/>
        <v>5.9070117025020368</v>
      </c>
      <c r="Z1408" s="17">
        <f t="shared" si="543"/>
        <v>6.300875170451171</v>
      </c>
      <c r="AA1408" s="16">
        <f t="shared" si="544"/>
        <v>7.011702502036421E-3</v>
      </c>
      <c r="AB1408" s="16">
        <f t="shared" si="545"/>
        <v>8.7517045117113668E-4</v>
      </c>
      <c r="AC1408" s="16">
        <f t="shared" si="528"/>
        <v>236.66416608141864</v>
      </c>
      <c r="AD1408" s="17">
        <f t="shared" si="529"/>
        <v>5.9079074839641335</v>
      </c>
      <c r="AE1408" s="17">
        <f t="shared" si="530"/>
        <v>6.3016430780918506</v>
      </c>
      <c r="AF1408" s="16">
        <f t="shared" si="546"/>
        <v>7.9074839641330996E-3</v>
      </c>
      <c r="AG1408" s="16">
        <f t="shared" si="547"/>
        <v>1.6430780918508248E-3</v>
      </c>
    </row>
    <row r="1409" spans="1:33" x14ac:dyDescent="0.25">
      <c r="A1409" s="11" t="s">
        <v>48</v>
      </c>
      <c r="B1409" s="12">
        <v>617931</v>
      </c>
      <c r="C1409" s="11">
        <v>4.9000000000000004</v>
      </c>
      <c r="D1409" s="27">
        <v>4.8</v>
      </c>
      <c r="E1409" s="27">
        <v>5.0999999999999996</v>
      </c>
      <c r="F1409" s="11">
        <v>2011</v>
      </c>
      <c r="G1409" s="11" t="s">
        <v>7</v>
      </c>
      <c r="H1409" s="14" t="str">
        <f>VLOOKUP(A1409,'Data Key'!$A$1:$B$500,2,FALSE)</f>
        <v>Louisiana</v>
      </c>
      <c r="I1409" s="14" t="str">
        <f t="shared" si="531"/>
        <v>LA-Louisiana</v>
      </c>
      <c r="J1409" s="15">
        <f t="shared" si="532"/>
        <v>3028</v>
      </c>
      <c r="K1409" s="15">
        <f t="shared" si="533"/>
        <v>614903</v>
      </c>
      <c r="L1409" s="16">
        <f t="shared" si="525"/>
        <v>1.741082529033158E-4</v>
      </c>
      <c r="M1409" s="17">
        <f t="shared" si="534"/>
        <v>4.7261152348323696</v>
      </c>
      <c r="N1409" s="17">
        <f t="shared" si="535"/>
        <v>5.0743317406390007</v>
      </c>
      <c r="O1409" s="16">
        <f t="shared" si="536"/>
        <v>7.3884765167630206E-2</v>
      </c>
      <c r="P1409" s="16">
        <f t="shared" si="537"/>
        <v>2.5668259360998924E-2</v>
      </c>
      <c r="Q1409" s="16">
        <f t="shared" si="548"/>
        <v>2921</v>
      </c>
      <c r="R1409" s="16">
        <f t="shared" si="549"/>
        <v>3136</v>
      </c>
      <c r="S1409" s="17">
        <f t="shared" si="538"/>
        <v>4.7270649959299664</v>
      </c>
      <c r="T1409" s="17">
        <f t="shared" si="539"/>
        <v>5.0750002832031411</v>
      </c>
      <c r="U1409" s="16">
        <f t="shared" si="540"/>
        <v>7.2935004070033393E-2</v>
      </c>
      <c r="V1409" s="16">
        <f t="shared" si="541"/>
        <v>2.4999716796858529E-2</v>
      </c>
      <c r="W1409" s="16">
        <f t="shared" si="526"/>
        <v>4.9033013290807649E-3</v>
      </c>
      <c r="X1409" s="16">
        <f t="shared" si="527"/>
        <v>1.7418930629092662E-4</v>
      </c>
      <c r="Y1409" s="17">
        <f t="shared" si="542"/>
        <v>4.7291120227898382</v>
      </c>
      <c r="Z1409" s="17">
        <f t="shared" si="543"/>
        <v>5.0774906353716913</v>
      </c>
      <c r="AA1409" s="16">
        <f t="shared" si="544"/>
        <v>7.0887977210161601E-2</v>
      </c>
      <c r="AB1409" s="16">
        <f t="shared" si="545"/>
        <v>2.2509364628308326E-2</v>
      </c>
      <c r="AC1409" s="16">
        <f t="shared" si="528"/>
        <v>215.19038557669882</v>
      </c>
      <c r="AD1409" s="17">
        <f t="shared" si="529"/>
        <v>4.7299898638532669</v>
      </c>
      <c r="AE1409" s="17">
        <f t="shared" si="530"/>
        <v>5.0782310879096375</v>
      </c>
      <c r="AF1409" s="16">
        <f t="shared" si="546"/>
        <v>7.0010136146732904E-2</v>
      </c>
      <c r="AG1409" s="16">
        <f t="shared" si="547"/>
        <v>2.1768912090362136E-2</v>
      </c>
    </row>
    <row r="1410" spans="1:33" x14ac:dyDescent="0.25">
      <c r="A1410" s="11" t="s">
        <v>34</v>
      </c>
      <c r="B1410" s="12">
        <v>170277</v>
      </c>
      <c r="C1410" s="11">
        <v>13.3</v>
      </c>
      <c r="D1410" s="27">
        <v>12.8</v>
      </c>
      <c r="E1410" s="27">
        <v>13.9</v>
      </c>
      <c r="F1410" s="11">
        <v>2011</v>
      </c>
      <c r="G1410" s="11" t="s">
        <v>7</v>
      </c>
      <c r="H1410" s="14" t="str">
        <f>VLOOKUP(A1410,'Data Key'!$A$1:$B$500,2,FALSE)</f>
        <v>Maine</v>
      </c>
      <c r="I1410" s="14" t="str">
        <f t="shared" si="531"/>
        <v>ME-Maine</v>
      </c>
      <c r="J1410" s="15">
        <f t="shared" si="532"/>
        <v>2265</v>
      </c>
      <c r="K1410" s="15">
        <f t="shared" si="533"/>
        <v>168012</v>
      </c>
      <c r="L1410" s="16">
        <f t="shared" si="525"/>
        <v>5.4414965729642027E-4</v>
      </c>
      <c r="M1410" s="17">
        <f t="shared" si="534"/>
        <v>12.757705555092803</v>
      </c>
      <c r="N1410" s="17">
        <f t="shared" si="535"/>
        <v>13.846004869685645</v>
      </c>
      <c r="O1410" s="16">
        <f t="shared" si="536"/>
        <v>4.2294444907197359E-2</v>
      </c>
      <c r="P1410" s="16">
        <f t="shared" si="537"/>
        <v>5.3995130314355322E-2</v>
      </c>
      <c r="Q1410" s="16">
        <f t="shared" si="548"/>
        <v>2172</v>
      </c>
      <c r="R1410" s="16">
        <f t="shared" si="549"/>
        <v>2358</v>
      </c>
      <c r="S1410" s="17">
        <f t="shared" si="538"/>
        <v>12.755686322873906</v>
      </c>
      <c r="T1410" s="17">
        <f t="shared" si="539"/>
        <v>13.848024101904544</v>
      </c>
      <c r="U1410" s="16">
        <f t="shared" si="540"/>
        <v>4.4313677126094575E-2</v>
      </c>
      <c r="V1410" s="16">
        <f t="shared" si="541"/>
        <v>5.197589809545633E-2</v>
      </c>
      <c r="W1410" s="16">
        <f t="shared" si="526"/>
        <v>1.3312834902560428E-2</v>
      </c>
      <c r="X1410" s="16">
        <f t="shared" si="527"/>
        <v>5.4447573160749745E-4</v>
      </c>
      <c r="Y1410" s="17">
        <f t="shared" si="542"/>
        <v>12.76835917095293</v>
      </c>
      <c r="Z1410" s="17">
        <f t="shared" si="543"/>
        <v>13.857310634167925</v>
      </c>
      <c r="AA1410" s="16">
        <f t="shared" si="544"/>
        <v>3.164082904707044E-2</v>
      </c>
      <c r="AB1410" s="16">
        <f t="shared" si="545"/>
        <v>4.2689365832075055E-2</v>
      </c>
      <c r="AC1410" s="16">
        <f t="shared" si="528"/>
        <v>185.33197916764732</v>
      </c>
      <c r="AD1410" s="17">
        <f t="shared" si="529"/>
        <v>12.771576186698891</v>
      </c>
      <c r="AE1410" s="17">
        <f t="shared" si="530"/>
        <v>13.859966269692853</v>
      </c>
      <c r="AF1410" s="16">
        <f t="shared" si="546"/>
        <v>2.8423813301110101E-2</v>
      </c>
      <c r="AG1410" s="16">
        <f t="shared" si="547"/>
        <v>4.0033730307147408E-2</v>
      </c>
    </row>
    <row r="1411" spans="1:33" x14ac:dyDescent="0.25">
      <c r="A1411" s="11" t="s">
        <v>13</v>
      </c>
      <c r="B1411" s="12">
        <v>760509</v>
      </c>
      <c r="C1411" s="11">
        <v>10.1</v>
      </c>
      <c r="D1411" s="27">
        <v>9.9</v>
      </c>
      <c r="E1411" s="27">
        <v>10.3</v>
      </c>
      <c r="F1411" s="11">
        <v>2011</v>
      </c>
      <c r="G1411" s="11" t="s">
        <v>7</v>
      </c>
      <c r="H1411" s="14" t="str">
        <f>VLOOKUP(A1411,'Data Key'!$A$1:$B$500,2,FALSE)</f>
        <v>Maryland</v>
      </c>
      <c r="I1411" s="14" t="str">
        <f t="shared" si="531"/>
        <v>MD-Maryland</v>
      </c>
      <c r="J1411" s="15">
        <f t="shared" si="532"/>
        <v>7681</v>
      </c>
      <c r="K1411" s="15">
        <f t="shared" si="533"/>
        <v>752828</v>
      </c>
      <c r="L1411" s="16">
        <f t="shared" ref="L1411:L1474" si="550">_xlfn.NORM.S.INV(0.975)*SQRT(J1411/B1411*(1-J1411/B1411)/B1411)</f>
        <v>2.2472341107950279E-4</v>
      </c>
      <c r="M1411" s="17">
        <f t="shared" si="534"/>
        <v>9.8750913182662376</v>
      </c>
      <c r="N1411" s="17">
        <f t="shared" si="535"/>
        <v>10.324538140425243</v>
      </c>
      <c r="O1411" s="16">
        <f t="shared" si="536"/>
        <v>2.4908681733762705E-2</v>
      </c>
      <c r="P1411" s="16">
        <f t="shared" si="537"/>
        <v>2.4538140425242716E-2</v>
      </c>
      <c r="Q1411" s="16">
        <f t="shared" si="548"/>
        <v>7511</v>
      </c>
      <c r="R1411" s="16">
        <f t="shared" si="549"/>
        <v>7853</v>
      </c>
      <c r="S1411" s="17">
        <f t="shared" si="538"/>
        <v>9.8762802281103834</v>
      </c>
      <c r="T1411" s="17">
        <f t="shared" si="539"/>
        <v>10.32597904824269</v>
      </c>
      <c r="U1411" s="16">
        <f t="shared" si="540"/>
        <v>2.3719771889616936E-2</v>
      </c>
      <c r="V1411" s="16">
        <f t="shared" si="541"/>
        <v>2.5979048242689373E-2</v>
      </c>
      <c r="W1411" s="16">
        <f t="shared" ref="W1411:W1474" si="551">((J1411/B1411)+_xlfn.NORM.S.INV(0.975)^2/(2*B1411))/(1+_xlfn.NORM.S.INV(0.975)^2/B1411)</f>
        <v>1.0102289285047335E-2</v>
      </c>
      <c r="X1411" s="16">
        <f t="shared" ref="X1411:X1474" si="552">_xlfn.NORM.S.INV(0.975)*SQRT(W1411*(1-W1411)/B1411+(_xlfn.NORM.S.INV(0.975)^2/(4*B1411^2)))/(1+_xlfn.NORM.S.INV(0.975)^2/B1411)</f>
        <v>2.2476371278831183E-4</v>
      </c>
      <c r="Y1411" s="17">
        <f t="shared" si="542"/>
        <v>9.8775255722590227</v>
      </c>
      <c r="Z1411" s="17">
        <f t="shared" si="543"/>
        <v>10.327052997835647</v>
      </c>
      <c r="AA1411" s="16">
        <f t="shared" si="544"/>
        <v>2.2474427740977632E-2</v>
      </c>
      <c r="AB1411" s="16">
        <f t="shared" si="545"/>
        <v>2.7052997835646408E-2</v>
      </c>
      <c r="AC1411" s="16">
        <f t="shared" ref="AC1411:AC1474" si="553">_xlfn.NORM.S.INV(0.975)*SQRT(_xlfn.NORM.S.INV(0.975)^2-1/B1411+4*B1411*(J1411/B1411)*(1-(J1411/B1411))+(4*(J1411/B1411)-2))</f>
        <v>341.81892785901857</v>
      </c>
      <c r="AD1411" s="17">
        <f t="shared" ref="AD1411:AD1474" si="554">1000*(2*B1411*(J1411/B1411)+_xlfn.NORM.S.INV(0.975)^2+1-AC1411)/(2*B1411+2*_xlfn.NORM.S.INV(0.975)^2)</f>
        <v>9.878217507899393</v>
      </c>
      <c r="AE1411" s="17">
        <f t="shared" ref="AE1411:AE1474" si="555">1000*(2*B1411*(J1411/B1411)+_xlfn.NORM.S.INV(0.975)^2+1+AC1411)/(2*B1411+2*_xlfn.NORM.S.INV(0.975)^2)</f>
        <v>10.327675964384282</v>
      </c>
      <c r="AF1411" s="16">
        <f t="shared" si="546"/>
        <v>2.1782492100607342E-2</v>
      </c>
      <c r="AG1411" s="16">
        <f t="shared" si="547"/>
        <v>2.7675964384281215E-2</v>
      </c>
    </row>
    <row r="1412" spans="1:33" x14ac:dyDescent="0.25">
      <c r="A1412" s="11" t="s">
        <v>28</v>
      </c>
      <c r="B1412" s="12">
        <v>856298</v>
      </c>
      <c r="C1412" s="11">
        <v>11.7</v>
      </c>
      <c r="D1412" s="27">
        <v>11.5</v>
      </c>
      <c r="E1412" s="27">
        <v>11.9</v>
      </c>
      <c r="F1412" s="11">
        <v>2011</v>
      </c>
      <c r="G1412" s="11" t="s">
        <v>7</v>
      </c>
      <c r="H1412" s="14" t="str">
        <f>VLOOKUP(A1412,'Data Key'!$A$1:$B$500,2,FALSE)</f>
        <v>Massachusetts</v>
      </c>
      <c r="I1412" s="14" t="str">
        <f t="shared" ref="I1412:I1475" si="556">CONCATENATE(A1412,"-",H1412)</f>
        <v>MA-Massachusetts</v>
      </c>
      <c r="J1412" s="15">
        <f t="shared" ref="J1412:J1475" si="557">ROUND(B1412*C1412/1000,0)</f>
        <v>10019</v>
      </c>
      <c r="K1412" s="15">
        <f t="shared" ref="K1412:K1475" si="558">B1412-J1412</f>
        <v>846279</v>
      </c>
      <c r="L1412" s="16">
        <f t="shared" si="550"/>
        <v>2.2776116046704337E-4</v>
      </c>
      <c r="M1412" s="17">
        <f t="shared" ref="M1412:M1475" si="559">1000*(J1412/B1412-L1412)</f>
        <v>11.472604833614456</v>
      </c>
      <c r="N1412" s="17">
        <f t="shared" ref="N1412:N1475" si="560">1000*(J1412/B1412+L1412)</f>
        <v>11.928127154548545</v>
      </c>
      <c r="O1412" s="16">
        <f t="shared" ref="O1412:O1475" si="561">ABS($D1412-M1412)</f>
        <v>2.7395166385543845E-2</v>
      </c>
      <c r="P1412" s="16">
        <f t="shared" ref="P1412:P1475" si="562">ABS($E1412-N1412)</f>
        <v>2.8127154548544198E-2</v>
      </c>
      <c r="Q1412" s="16">
        <f t="shared" si="548"/>
        <v>9824</v>
      </c>
      <c r="R1412" s="16">
        <f t="shared" si="549"/>
        <v>10214</v>
      </c>
      <c r="S1412" s="17">
        <f t="shared" ref="S1412:S1475" si="563">1000*Q1412/B1412</f>
        <v>11.472641533671689</v>
      </c>
      <c r="T1412" s="17">
        <f t="shared" ref="T1412:T1475" si="564">1000*R1412/B1412</f>
        <v>11.92809045449131</v>
      </c>
      <c r="U1412" s="16">
        <f t="shared" ref="U1412:U1475" si="565">ABS($D1412-S1412)</f>
        <v>2.7358466328310627E-2</v>
      </c>
      <c r="V1412" s="16">
        <f t="shared" ref="V1412:V1475" si="566">ABS($E1412-T1412)</f>
        <v>2.8090454491309202E-2</v>
      </c>
      <c r="W1412" s="16">
        <f t="shared" si="551"/>
        <v>1.1702556556854316E-2</v>
      </c>
      <c r="X1412" s="16">
        <f t="shared" si="552"/>
        <v>2.2779224993668172E-4</v>
      </c>
      <c r="Y1412" s="17">
        <f t="shared" ref="Y1412:Y1475" si="567">1000*(W1412-X1412)</f>
        <v>11.474764306917633</v>
      </c>
      <c r="Z1412" s="17">
        <f t="shared" ref="Z1412:Z1475" si="568">1000*(W1412+X1412)</f>
        <v>11.930348806790997</v>
      </c>
      <c r="AA1412" s="16">
        <f t="shared" ref="AA1412:AA1475" si="569">ABS($D1412-Y1412)</f>
        <v>2.523569308236695E-2</v>
      </c>
      <c r="AB1412" s="16">
        <f t="shared" ref="AB1412:AB1475" si="570">ABS($E1412-Z1412)</f>
        <v>3.0348806790996719E-2</v>
      </c>
      <c r="AC1412" s="16">
        <f t="shared" si="553"/>
        <v>390.07215033838247</v>
      </c>
      <c r="AD1412" s="17">
        <f t="shared" si="554"/>
        <v>11.475374895259645</v>
      </c>
      <c r="AE1412" s="17">
        <f t="shared" si="555"/>
        <v>11.930906030955727</v>
      </c>
      <c r="AF1412" s="16">
        <f t="shared" ref="AF1412:AF1475" si="571">ABS($D1412-AD1412)</f>
        <v>2.4625104740355397E-2</v>
      </c>
      <c r="AG1412" s="16">
        <f t="shared" ref="AG1412:AG1475" si="572">ABS($E1412-AE1412)</f>
        <v>3.0906030955726749E-2</v>
      </c>
    </row>
    <row r="1413" spans="1:33" x14ac:dyDescent="0.25">
      <c r="A1413" s="11" t="s">
        <v>49</v>
      </c>
      <c r="B1413" s="12">
        <v>1420628</v>
      </c>
      <c r="C1413" s="11">
        <v>9.1</v>
      </c>
      <c r="D1413" s="27">
        <v>8.9</v>
      </c>
      <c r="E1413" s="27">
        <v>9.1999999999999993</v>
      </c>
      <c r="F1413" s="11">
        <v>2011</v>
      </c>
      <c r="G1413" s="11" t="s">
        <v>7</v>
      </c>
      <c r="H1413" s="14" t="str">
        <f>VLOOKUP(A1413,'Data Key'!$A$1:$B$500,2,FALSE)</f>
        <v>Michigan</v>
      </c>
      <c r="I1413" s="14" t="str">
        <f t="shared" si="556"/>
        <v>MI-Michigan</v>
      </c>
      <c r="J1413" s="15">
        <f t="shared" si="557"/>
        <v>12928</v>
      </c>
      <c r="K1413" s="15">
        <f t="shared" si="558"/>
        <v>1407700</v>
      </c>
      <c r="L1413" s="16">
        <f t="shared" si="550"/>
        <v>1.5615225589389457E-4</v>
      </c>
      <c r="M1413" s="17">
        <f t="shared" si="559"/>
        <v>8.9440485003913555</v>
      </c>
      <c r="N1413" s="17">
        <f t="shared" si="560"/>
        <v>9.2563530121791437</v>
      </c>
      <c r="O1413" s="16">
        <f t="shared" si="561"/>
        <v>4.4048500391355105E-2</v>
      </c>
      <c r="P1413" s="16">
        <f t="shared" si="562"/>
        <v>5.6353012179144457E-2</v>
      </c>
      <c r="Q1413" s="16">
        <f t="shared" ref="Q1413:Q1476" si="573">_xlfn.BINOM.INV(B1413, C1413/1000, 0.025)</f>
        <v>12706</v>
      </c>
      <c r="R1413" s="16">
        <f t="shared" ref="R1413:R1476" si="574">_xlfn.BINOM.INV(B1413, C1413/1000, 0.975)</f>
        <v>13150</v>
      </c>
      <c r="S1413" s="17">
        <f t="shared" si="563"/>
        <v>8.9439318385953257</v>
      </c>
      <c r="T1413" s="17">
        <f t="shared" si="564"/>
        <v>9.2564696739751717</v>
      </c>
      <c r="U1413" s="16">
        <f t="shared" si="565"/>
        <v>4.3931838595325345E-2</v>
      </c>
      <c r="V1413" s="16">
        <f t="shared" si="566"/>
        <v>5.6469673975172441E-2</v>
      </c>
      <c r="W1413" s="16">
        <f t="shared" si="551"/>
        <v>9.1015281736419838E-3</v>
      </c>
      <c r="X1413" s="16">
        <f t="shared" si="552"/>
        <v>1.5616896997390766E-4</v>
      </c>
      <c r="Y1413" s="17">
        <f t="shared" si="567"/>
        <v>8.945359203668076</v>
      </c>
      <c r="Z1413" s="17">
        <f t="shared" si="568"/>
        <v>9.2576971436158928</v>
      </c>
      <c r="AA1413" s="16">
        <f t="shared" si="569"/>
        <v>4.5359203668075665E-2</v>
      </c>
      <c r="AB1413" s="16">
        <f t="shared" si="570"/>
        <v>5.7697143615893509E-2</v>
      </c>
      <c r="AC1413" s="16">
        <f t="shared" si="553"/>
        <v>443.67666352269578</v>
      </c>
      <c r="AD1413" s="17">
        <f t="shared" si="554"/>
        <v>8.9457254348169393</v>
      </c>
      <c r="AE1413" s="17">
        <f t="shared" si="555"/>
        <v>9.2580348246072557</v>
      </c>
      <c r="AF1413" s="16">
        <f t="shared" si="571"/>
        <v>4.5725434816938915E-2</v>
      </c>
      <c r="AG1413" s="16">
        <f t="shared" si="572"/>
        <v>5.8034824607256397E-2</v>
      </c>
    </row>
    <row r="1414" spans="1:33" x14ac:dyDescent="0.25">
      <c r="A1414" s="11" t="s">
        <v>26</v>
      </c>
      <c r="B1414" s="12">
        <v>761037</v>
      </c>
      <c r="C1414" s="11">
        <v>16.600000000000001</v>
      </c>
      <c r="D1414" s="27">
        <v>16.3</v>
      </c>
      <c r="E1414" s="27">
        <v>16.899999999999999</v>
      </c>
      <c r="F1414" s="11">
        <v>2011</v>
      </c>
      <c r="G1414" s="11" t="s">
        <v>7</v>
      </c>
      <c r="H1414" s="14" t="str">
        <f>VLOOKUP(A1414,'Data Key'!$A$1:$B$500,2,FALSE)</f>
        <v>Minnesota</v>
      </c>
      <c r="I1414" s="14" t="str">
        <f t="shared" si="556"/>
        <v>MN-Minnesota</v>
      </c>
      <c r="J1414" s="15">
        <f t="shared" si="557"/>
        <v>12633</v>
      </c>
      <c r="K1414" s="15">
        <f t="shared" si="558"/>
        <v>748404</v>
      </c>
      <c r="L1414" s="16">
        <f t="shared" si="550"/>
        <v>2.8705210201989035E-4</v>
      </c>
      <c r="M1414" s="17">
        <f t="shared" si="559"/>
        <v>16.312666439916963</v>
      </c>
      <c r="N1414" s="17">
        <f t="shared" si="560"/>
        <v>16.886770643956748</v>
      </c>
      <c r="O1414" s="16">
        <f t="shared" si="561"/>
        <v>1.2666439916962702E-2</v>
      </c>
      <c r="P1414" s="16">
        <f t="shared" si="562"/>
        <v>1.3229356043250817E-2</v>
      </c>
      <c r="Q1414" s="16">
        <f t="shared" si="573"/>
        <v>12415</v>
      </c>
      <c r="R1414" s="16">
        <f t="shared" si="574"/>
        <v>12852</v>
      </c>
      <c r="S1414" s="17">
        <f t="shared" si="563"/>
        <v>16.313267291866229</v>
      </c>
      <c r="T1414" s="17">
        <f t="shared" si="564"/>
        <v>16.88748378856744</v>
      </c>
      <c r="U1414" s="16">
        <f t="shared" si="565"/>
        <v>1.3267291866227993E-2</v>
      </c>
      <c r="V1414" s="16">
        <f t="shared" si="566"/>
        <v>1.2516211432558322E-2</v>
      </c>
      <c r="W1414" s="16">
        <f t="shared" si="551"/>
        <v>1.6602158571661901E-2</v>
      </c>
      <c r="X1414" s="16">
        <f t="shared" si="552"/>
        <v>2.8708248727356414E-4</v>
      </c>
      <c r="Y1414" s="17">
        <f t="shared" si="567"/>
        <v>16.315076084388338</v>
      </c>
      <c r="Z1414" s="17">
        <f t="shared" si="568"/>
        <v>16.889241058935465</v>
      </c>
      <c r="AA1414" s="16">
        <f t="shared" si="569"/>
        <v>1.5076084388336852E-2</v>
      </c>
      <c r="AB1414" s="16">
        <f t="shared" si="570"/>
        <v>1.07589410645339E-2</v>
      </c>
      <c r="AC1414" s="16">
        <f t="shared" si="553"/>
        <v>436.92292821778801</v>
      </c>
      <c r="AD1414" s="17">
        <f t="shared" si="554"/>
        <v>16.315759403266298</v>
      </c>
      <c r="AE1414" s="17">
        <f t="shared" si="555"/>
        <v>16.889871729984876</v>
      </c>
      <c r="AF1414" s="16">
        <f t="shared" si="571"/>
        <v>1.5759403266297767E-2</v>
      </c>
      <c r="AG1414" s="16">
        <f t="shared" si="572"/>
        <v>1.0128270015123064E-2</v>
      </c>
    </row>
    <row r="1415" spans="1:33" x14ac:dyDescent="0.25">
      <c r="A1415" s="11" t="s">
        <v>59</v>
      </c>
      <c r="B1415" s="12">
        <v>437230</v>
      </c>
      <c r="C1415" s="11">
        <v>5.5</v>
      </c>
      <c r="D1415" s="27">
        <v>5.3</v>
      </c>
      <c r="E1415" s="27">
        <v>5.7</v>
      </c>
      <c r="F1415" s="11">
        <v>2011</v>
      </c>
      <c r="G1415" s="11" t="s">
        <v>7</v>
      </c>
      <c r="H1415" s="14" t="str">
        <f>VLOOKUP(A1415,'Data Key'!$A$1:$B$500,2,FALSE)</f>
        <v>Mississippi</v>
      </c>
      <c r="I1415" s="14" t="str">
        <f t="shared" si="556"/>
        <v>MS-Mississippi</v>
      </c>
      <c r="J1415" s="15">
        <f t="shared" si="557"/>
        <v>2405</v>
      </c>
      <c r="K1415" s="15">
        <f t="shared" si="558"/>
        <v>434825</v>
      </c>
      <c r="L1415" s="16">
        <f t="shared" si="550"/>
        <v>2.1922897577535488E-4</v>
      </c>
      <c r="M1415" s="17">
        <f t="shared" si="559"/>
        <v>5.2813084987803718</v>
      </c>
      <c r="N1415" s="17">
        <f t="shared" si="560"/>
        <v>5.7197664503310808</v>
      </c>
      <c r="O1415" s="16">
        <f t="shared" si="561"/>
        <v>1.8691501219628037E-2</v>
      </c>
      <c r="P1415" s="16">
        <f t="shared" si="562"/>
        <v>1.9766450331080598E-2</v>
      </c>
      <c r="Q1415" s="16">
        <f t="shared" si="573"/>
        <v>2309</v>
      </c>
      <c r="R1415" s="16">
        <f t="shared" si="574"/>
        <v>2501</v>
      </c>
      <c r="S1415" s="17">
        <f t="shared" si="563"/>
        <v>5.2809734007273059</v>
      </c>
      <c r="T1415" s="17">
        <f t="shared" si="564"/>
        <v>5.7201015483841458</v>
      </c>
      <c r="U1415" s="16">
        <f t="shared" si="565"/>
        <v>1.90265992726939E-2</v>
      </c>
      <c r="V1415" s="16">
        <f t="shared" si="566"/>
        <v>2.0101548384145573E-2</v>
      </c>
      <c r="W1415" s="16">
        <f t="shared" si="551"/>
        <v>5.504882058945189E-3</v>
      </c>
      <c r="X1415" s="16">
        <f t="shared" si="552"/>
        <v>2.1935712275677588E-4</v>
      </c>
      <c r="Y1415" s="17">
        <f t="shared" si="567"/>
        <v>5.2855249361884127</v>
      </c>
      <c r="Z1415" s="17">
        <f t="shared" si="568"/>
        <v>5.7242391817019653</v>
      </c>
      <c r="AA1415" s="16">
        <f t="shared" si="569"/>
        <v>1.4475063811587141E-2</v>
      </c>
      <c r="AB1415" s="16">
        <f t="shared" si="570"/>
        <v>2.4239181701965151E-2</v>
      </c>
      <c r="AC1415" s="16">
        <f t="shared" si="553"/>
        <v>191.72563940795251</v>
      </c>
      <c r="AD1415" s="17">
        <f t="shared" si="554"/>
        <v>5.286777212838583</v>
      </c>
      <c r="AE1415" s="17">
        <f t="shared" si="555"/>
        <v>5.7252740107265598</v>
      </c>
      <c r="AF1415" s="16">
        <f t="shared" si="571"/>
        <v>1.3222787161416782E-2</v>
      </c>
      <c r="AG1415" s="16">
        <f t="shared" si="572"/>
        <v>2.5274010726559659E-2</v>
      </c>
    </row>
    <row r="1416" spans="1:33" x14ac:dyDescent="0.25">
      <c r="A1416" s="11" t="s">
        <v>20</v>
      </c>
      <c r="B1416" s="12">
        <v>816789</v>
      </c>
      <c r="C1416" s="11">
        <v>8.6999999999999993</v>
      </c>
      <c r="D1416" s="27">
        <v>8.5</v>
      </c>
      <c r="E1416" s="27">
        <v>8.9</v>
      </c>
      <c r="F1416" s="11">
        <v>2011</v>
      </c>
      <c r="G1416" s="11" t="s">
        <v>7</v>
      </c>
      <c r="H1416" s="14" t="str">
        <f>VLOOKUP(A1416,'Data Key'!$A$1:$B$500,2,FALSE)</f>
        <v>Missouri</v>
      </c>
      <c r="I1416" s="14" t="str">
        <f t="shared" si="556"/>
        <v>MO-Missouri</v>
      </c>
      <c r="J1416" s="15">
        <f t="shared" si="557"/>
        <v>7106</v>
      </c>
      <c r="K1416" s="15">
        <f t="shared" si="558"/>
        <v>809683</v>
      </c>
      <c r="L1416" s="16">
        <f t="shared" si="550"/>
        <v>2.0139717880686964E-4</v>
      </c>
      <c r="M1416" s="17">
        <f t="shared" si="559"/>
        <v>8.4985240982916217</v>
      </c>
      <c r="N1416" s="17">
        <f t="shared" si="560"/>
        <v>8.9013184559053613</v>
      </c>
      <c r="O1416" s="16">
        <f t="shared" si="561"/>
        <v>1.4759017083783021E-3</v>
      </c>
      <c r="P1416" s="16">
        <f t="shared" si="562"/>
        <v>1.318455905360949E-3</v>
      </c>
      <c r="Q1416" s="16">
        <f t="shared" si="573"/>
        <v>6942</v>
      </c>
      <c r="R1416" s="16">
        <f t="shared" si="574"/>
        <v>7271</v>
      </c>
      <c r="S1416" s="17">
        <f t="shared" si="563"/>
        <v>8.4991350275285296</v>
      </c>
      <c r="T1416" s="17">
        <f t="shared" si="564"/>
        <v>8.9019318330682715</v>
      </c>
      <c r="U1416" s="16">
        <f t="shared" si="565"/>
        <v>8.6497247147043765E-4</v>
      </c>
      <c r="V1416" s="16">
        <f t="shared" si="566"/>
        <v>1.9318330682711604E-3</v>
      </c>
      <c r="W1416" s="16">
        <f t="shared" si="551"/>
        <v>8.7022319107441619E-3</v>
      </c>
      <c r="X1416" s="16">
        <f t="shared" si="552"/>
        <v>2.0143646610765395E-4</v>
      </c>
      <c r="Y1416" s="17">
        <f t="shared" si="567"/>
        <v>8.500795444636509</v>
      </c>
      <c r="Z1416" s="17">
        <f t="shared" si="568"/>
        <v>8.9036683768518152</v>
      </c>
      <c r="AA1416" s="16">
        <f t="shared" si="569"/>
        <v>7.9544463650904618E-4</v>
      </c>
      <c r="AB1416" s="16">
        <f t="shared" si="570"/>
        <v>3.6683768518148696E-3</v>
      </c>
      <c r="AC1416" s="16">
        <f t="shared" si="553"/>
        <v>329.00895419152187</v>
      </c>
      <c r="AD1416" s="17">
        <f t="shared" si="554"/>
        <v>8.5014411241808965</v>
      </c>
      <c r="AE1416" s="17">
        <f t="shared" si="555"/>
        <v>8.9042469979492065</v>
      </c>
      <c r="AF1416" s="16">
        <f t="shared" si="571"/>
        <v>1.4411241808964803E-3</v>
      </c>
      <c r="AG1416" s="16">
        <f t="shared" si="572"/>
        <v>4.2469979492061327E-3</v>
      </c>
    </row>
    <row r="1417" spans="1:33" x14ac:dyDescent="0.25">
      <c r="A1417" s="11" t="s">
        <v>50</v>
      </c>
      <c r="B1417" s="12">
        <v>129177</v>
      </c>
      <c r="C1417" s="11">
        <v>3</v>
      </c>
      <c r="D1417" s="27">
        <v>2.7</v>
      </c>
      <c r="E1417" s="27">
        <v>3.3</v>
      </c>
      <c r="F1417" s="11">
        <v>2011</v>
      </c>
      <c r="G1417" s="11" t="s">
        <v>7</v>
      </c>
      <c r="H1417" s="14" t="str">
        <f>VLOOKUP(A1417,'Data Key'!$A$1:$B$500,2,FALSE)</f>
        <v>Montana</v>
      </c>
      <c r="I1417" s="14" t="str">
        <f t="shared" si="556"/>
        <v>MT-Montana</v>
      </c>
      <c r="J1417" s="15">
        <f t="shared" si="557"/>
        <v>388</v>
      </c>
      <c r="K1417" s="15">
        <f t="shared" si="558"/>
        <v>128789</v>
      </c>
      <c r="L1417" s="16">
        <f t="shared" si="550"/>
        <v>2.9841836591040582E-4</v>
      </c>
      <c r="M1417" s="17">
        <f t="shared" si="559"/>
        <v>2.705212311377347</v>
      </c>
      <c r="N1417" s="17">
        <f t="shared" si="560"/>
        <v>3.3020490431981582</v>
      </c>
      <c r="O1417" s="16">
        <f t="shared" si="561"/>
        <v>5.21231137734679E-3</v>
      </c>
      <c r="P1417" s="16">
        <f t="shared" si="562"/>
        <v>2.0490431981583512E-3</v>
      </c>
      <c r="Q1417" s="16">
        <f t="shared" si="573"/>
        <v>349</v>
      </c>
      <c r="R1417" s="16">
        <f t="shared" si="574"/>
        <v>427</v>
      </c>
      <c r="S1417" s="17">
        <f t="shared" si="563"/>
        <v>2.7017193463232618</v>
      </c>
      <c r="T1417" s="17">
        <f t="shared" si="564"/>
        <v>3.3055420082522429</v>
      </c>
      <c r="U1417" s="16">
        <f t="shared" si="565"/>
        <v>1.7193463232616502E-3</v>
      </c>
      <c r="V1417" s="16">
        <f t="shared" si="566"/>
        <v>5.5420082522430469E-3</v>
      </c>
      <c r="W1417" s="16">
        <f t="shared" si="551"/>
        <v>3.0184098896324581E-3</v>
      </c>
      <c r="X1417" s="16">
        <f t="shared" si="552"/>
        <v>2.9950981417858034E-4</v>
      </c>
      <c r="Y1417" s="17">
        <f t="shared" si="567"/>
        <v>2.7189000754538779</v>
      </c>
      <c r="Z1417" s="17">
        <f t="shared" si="568"/>
        <v>3.3179197038110386</v>
      </c>
      <c r="AA1417" s="16">
        <f t="shared" si="569"/>
        <v>1.8900075453877729E-2</v>
      </c>
      <c r="AB1417" s="16">
        <f t="shared" si="570"/>
        <v>1.7919703811038801E-2</v>
      </c>
      <c r="AC1417" s="16">
        <f t="shared" si="553"/>
        <v>77.143740013944893</v>
      </c>
      <c r="AD1417" s="17">
        <f t="shared" si="554"/>
        <v>2.7236922706958397</v>
      </c>
      <c r="AE1417" s="17">
        <f t="shared" si="555"/>
        <v>3.3208685945436467</v>
      </c>
      <c r="AF1417" s="16">
        <f t="shared" si="571"/>
        <v>2.3692270695839568E-2</v>
      </c>
      <c r="AG1417" s="16">
        <f t="shared" si="572"/>
        <v>2.0868594543646868E-2</v>
      </c>
    </row>
    <row r="1418" spans="1:33" x14ac:dyDescent="0.25">
      <c r="A1418" s="11" t="s">
        <v>51</v>
      </c>
      <c r="B1418" s="12">
        <v>264594</v>
      </c>
      <c r="C1418" s="11">
        <v>7.5</v>
      </c>
      <c r="D1418" s="27">
        <v>7.1</v>
      </c>
      <c r="E1418" s="27">
        <v>7.8</v>
      </c>
      <c r="F1418" s="11">
        <v>2011</v>
      </c>
      <c r="G1418" s="11" t="s">
        <v>7</v>
      </c>
      <c r="H1418" s="14" t="str">
        <f>VLOOKUP(A1418,'Data Key'!$A$1:$B$500,2,FALSE)</f>
        <v>Nebraska</v>
      </c>
      <c r="I1418" s="14" t="str">
        <f t="shared" si="556"/>
        <v>NE-Nebraska</v>
      </c>
      <c r="J1418" s="15">
        <f t="shared" si="557"/>
        <v>1984</v>
      </c>
      <c r="K1418" s="15">
        <f t="shared" si="558"/>
        <v>262610</v>
      </c>
      <c r="L1418" s="16">
        <f t="shared" si="550"/>
        <v>3.2870368063244999E-4</v>
      </c>
      <c r="M1418" s="17">
        <f t="shared" si="559"/>
        <v>7.1695767036544202</v>
      </c>
      <c r="N1418" s="17">
        <f t="shared" si="560"/>
        <v>7.8269840649193201</v>
      </c>
      <c r="O1418" s="16">
        <f t="shared" si="561"/>
        <v>6.9576703654420591E-2</v>
      </c>
      <c r="P1418" s="16">
        <f t="shared" si="562"/>
        <v>2.6984064919320261E-2</v>
      </c>
      <c r="Q1418" s="16">
        <f t="shared" si="573"/>
        <v>1898</v>
      </c>
      <c r="R1418" s="16">
        <f t="shared" si="574"/>
        <v>2072</v>
      </c>
      <c r="S1418" s="17">
        <f t="shared" si="563"/>
        <v>7.1732541176292735</v>
      </c>
      <c r="T1418" s="17">
        <f t="shared" si="564"/>
        <v>7.8308654013318515</v>
      </c>
      <c r="U1418" s="16">
        <f t="shared" si="565"/>
        <v>7.3254117629273807E-2</v>
      </c>
      <c r="V1418" s="16">
        <f t="shared" si="566"/>
        <v>3.0865401331851672E-2</v>
      </c>
      <c r="W1418" s="16">
        <f t="shared" si="551"/>
        <v>7.5054305751750278E-3</v>
      </c>
      <c r="X1418" s="16">
        <f t="shared" si="552"/>
        <v>3.2893451399819087E-4</v>
      </c>
      <c r="Y1418" s="17">
        <f t="shared" si="567"/>
        <v>7.1764960611768371</v>
      </c>
      <c r="Z1418" s="17">
        <f t="shared" si="568"/>
        <v>7.8343650891732182</v>
      </c>
      <c r="AA1418" s="16">
        <f t="shared" si="569"/>
        <v>7.6496061176837493E-2</v>
      </c>
      <c r="AB1418" s="16">
        <f t="shared" si="570"/>
        <v>3.4365089173218344E-2</v>
      </c>
      <c r="AC1418" s="16">
        <f t="shared" si="553"/>
        <v>173.96670683485334</v>
      </c>
      <c r="AD1418" s="17">
        <f t="shared" si="554"/>
        <v>7.1785822798880599</v>
      </c>
      <c r="AE1418" s="17">
        <f t="shared" si="555"/>
        <v>7.8360581907863276</v>
      </c>
      <c r="AF1418" s="16">
        <f t="shared" si="571"/>
        <v>7.8582279888060214E-2</v>
      </c>
      <c r="AG1418" s="16">
        <f t="shared" si="572"/>
        <v>3.6058190786327771E-2</v>
      </c>
    </row>
    <row r="1419" spans="1:33" x14ac:dyDescent="0.25">
      <c r="A1419" s="11" t="s">
        <v>29</v>
      </c>
      <c r="B1419" s="12">
        <v>401059</v>
      </c>
      <c r="C1419" s="11">
        <v>8.1999999999999993</v>
      </c>
      <c r="D1419" s="27">
        <v>7.9</v>
      </c>
      <c r="E1419" s="27">
        <v>8.5</v>
      </c>
      <c r="F1419" s="11">
        <v>2011</v>
      </c>
      <c r="G1419" s="11" t="s">
        <v>7</v>
      </c>
      <c r="H1419" s="14" t="str">
        <f>VLOOKUP(A1419,'Data Key'!$A$1:$B$500,2,FALSE)</f>
        <v>Nevada</v>
      </c>
      <c r="I1419" s="14" t="str">
        <f t="shared" si="556"/>
        <v>NV-Nevada</v>
      </c>
      <c r="J1419" s="15">
        <f t="shared" si="557"/>
        <v>3289</v>
      </c>
      <c r="K1419" s="15">
        <f t="shared" si="558"/>
        <v>397770</v>
      </c>
      <c r="L1419" s="16">
        <f t="shared" si="550"/>
        <v>2.7911529811095544E-4</v>
      </c>
      <c r="M1419" s="17">
        <f t="shared" si="559"/>
        <v>7.92167311456648</v>
      </c>
      <c r="N1419" s="17">
        <f t="shared" si="560"/>
        <v>8.4799037107883919</v>
      </c>
      <c r="O1419" s="16">
        <f t="shared" si="561"/>
        <v>2.167311456647969E-2</v>
      </c>
      <c r="P1419" s="16">
        <f t="shared" si="562"/>
        <v>2.0096289211608109E-2</v>
      </c>
      <c r="Q1419" s="16">
        <f t="shared" si="573"/>
        <v>3177</v>
      </c>
      <c r="R1419" s="16">
        <f t="shared" si="574"/>
        <v>3401</v>
      </c>
      <c r="S1419" s="17">
        <f t="shared" si="563"/>
        <v>7.9215277552679284</v>
      </c>
      <c r="T1419" s="17">
        <f t="shared" si="564"/>
        <v>8.4800490700869453</v>
      </c>
      <c r="U1419" s="16">
        <f t="shared" si="565"/>
        <v>2.152775526792805E-2</v>
      </c>
      <c r="V1419" s="16">
        <f t="shared" si="566"/>
        <v>1.9950929913054694E-2</v>
      </c>
      <c r="W1419" s="16">
        <f t="shared" si="551"/>
        <v>8.2054989623072411E-3</v>
      </c>
      <c r="X1419" s="16">
        <f t="shared" si="552"/>
        <v>2.7923318327635149E-4</v>
      </c>
      <c r="Y1419" s="17">
        <f t="shared" si="567"/>
        <v>7.9262657790308904</v>
      </c>
      <c r="Z1419" s="17">
        <f t="shared" si="568"/>
        <v>8.4847321455835925</v>
      </c>
      <c r="AA1419" s="16">
        <f t="shared" si="569"/>
        <v>2.6265779030890002E-2</v>
      </c>
      <c r="AB1419" s="16">
        <f t="shared" si="570"/>
        <v>1.5267854416407545E-2</v>
      </c>
      <c r="AC1419" s="16">
        <f t="shared" si="553"/>
        <v>223.89948366683387</v>
      </c>
      <c r="AD1419" s="17">
        <f t="shared" si="554"/>
        <v>7.9276129795818644</v>
      </c>
      <c r="AE1419" s="17">
        <f t="shared" si="555"/>
        <v>8.4858783198772265</v>
      </c>
      <c r="AF1419" s="16">
        <f t="shared" si="571"/>
        <v>2.7612979581864039E-2</v>
      </c>
      <c r="AG1419" s="16">
        <f t="shared" si="572"/>
        <v>1.4121680122773483E-2</v>
      </c>
    </row>
    <row r="1420" spans="1:33" x14ac:dyDescent="0.25">
      <c r="A1420" s="11" t="s">
        <v>35</v>
      </c>
      <c r="B1420" s="12">
        <v>176757</v>
      </c>
      <c r="C1420" s="11">
        <v>8.8000000000000007</v>
      </c>
      <c r="D1420" s="27">
        <v>8.4</v>
      </c>
      <c r="E1420" s="27">
        <v>9.1999999999999993</v>
      </c>
      <c r="F1420" s="11">
        <v>2011</v>
      </c>
      <c r="G1420" s="11" t="s">
        <v>7</v>
      </c>
      <c r="H1420" s="14" t="str">
        <f>VLOOKUP(A1420,'Data Key'!$A$1:$B$500,2,FALSE)</f>
        <v>New Hampshire</v>
      </c>
      <c r="I1420" s="14" t="str">
        <f t="shared" si="556"/>
        <v>NH-New Hampshire</v>
      </c>
      <c r="J1420" s="15">
        <f t="shared" si="557"/>
        <v>1555</v>
      </c>
      <c r="K1420" s="15">
        <f t="shared" si="558"/>
        <v>175202</v>
      </c>
      <c r="L1420" s="16">
        <f t="shared" si="550"/>
        <v>4.3532928606306698E-4</v>
      </c>
      <c r="M1420" s="17">
        <f t="shared" si="559"/>
        <v>8.3620592190597858</v>
      </c>
      <c r="N1420" s="17">
        <f t="shared" si="560"/>
        <v>9.2327177911859195</v>
      </c>
      <c r="O1420" s="16">
        <f t="shared" si="561"/>
        <v>3.794078094021458E-2</v>
      </c>
      <c r="P1420" s="16">
        <f t="shared" si="562"/>
        <v>3.271779118592022E-2</v>
      </c>
      <c r="Q1420" s="16">
        <f t="shared" si="573"/>
        <v>1479</v>
      </c>
      <c r="R1420" s="16">
        <f t="shared" si="574"/>
        <v>1633</v>
      </c>
      <c r="S1420" s="17">
        <f t="shared" si="563"/>
        <v>8.3674196778628289</v>
      </c>
      <c r="T1420" s="17">
        <f t="shared" si="564"/>
        <v>9.2386723015212979</v>
      </c>
      <c r="U1420" s="16">
        <f t="shared" si="565"/>
        <v>3.2580322137171436E-2</v>
      </c>
      <c r="V1420" s="16">
        <f t="shared" si="566"/>
        <v>3.8672301521298635E-2</v>
      </c>
      <c r="W1420" s="16">
        <f t="shared" si="551"/>
        <v>8.8080635765306493E-3</v>
      </c>
      <c r="X1420" s="16">
        <f t="shared" si="552"/>
        <v>4.3571703289922936E-4</v>
      </c>
      <c r="Y1420" s="17">
        <f t="shared" si="567"/>
        <v>8.3723465436314211</v>
      </c>
      <c r="Z1420" s="17">
        <f t="shared" si="568"/>
        <v>9.2437806094298782</v>
      </c>
      <c r="AA1420" s="16">
        <f t="shared" si="569"/>
        <v>2.7653456368579299E-2</v>
      </c>
      <c r="AB1420" s="16">
        <f t="shared" si="570"/>
        <v>4.3780609429878936E-2</v>
      </c>
      <c r="AC1420" s="16">
        <f t="shared" si="553"/>
        <v>153.91841741376024</v>
      </c>
      <c r="AD1420" s="17">
        <f t="shared" si="554"/>
        <v>8.3755061838646245</v>
      </c>
      <c r="AE1420" s="17">
        <f t="shared" si="555"/>
        <v>9.24627833081448</v>
      </c>
      <c r="AF1420" s="16">
        <f t="shared" si="571"/>
        <v>2.4493816135375823E-2</v>
      </c>
      <c r="AG1420" s="16">
        <f t="shared" si="572"/>
        <v>4.6278330814480739E-2</v>
      </c>
    </row>
    <row r="1421" spans="1:33" x14ac:dyDescent="0.25">
      <c r="A1421" s="11" t="s">
        <v>14</v>
      </c>
      <c r="B1421" s="12">
        <v>1177240</v>
      </c>
      <c r="C1421" s="11">
        <v>10.5</v>
      </c>
      <c r="D1421" s="27">
        <v>10.3</v>
      </c>
      <c r="E1421" s="27">
        <v>10.7</v>
      </c>
      <c r="F1421" s="11">
        <v>2011</v>
      </c>
      <c r="G1421" s="11" t="s">
        <v>7</v>
      </c>
      <c r="H1421" s="14" t="str">
        <f>VLOOKUP(A1421,'Data Key'!$A$1:$B$500,2,FALSE)</f>
        <v>New Jersey</v>
      </c>
      <c r="I1421" s="14" t="str">
        <f t="shared" si="556"/>
        <v>NJ-New Jersey</v>
      </c>
      <c r="J1421" s="15">
        <f t="shared" si="557"/>
        <v>12361</v>
      </c>
      <c r="K1421" s="15">
        <f t="shared" si="558"/>
        <v>1164879</v>
      </c>
      <c r="L1421" s="16">
        <f t="shared" si="550"/>
        <v>1.8412713142159189E-4</v>
      </c>
      <c r="M1421" s="17">
        <f t="shared" si="559"/>
        <v>10.315855879689142</v>
      </c>
      <c r="N1421" s="17">
        <f t="shared" si="560"/>
        <v>10.684110142532324</v>
      </c>
      <c r="O1421" s="16">
        <f t="shared" si="561"/>
        <v>1.5855879689141261E-2</v>
      </c>
      <c r="P1421" s="16">
        <f t="shared" si="562"/>
        <v>1.5889857467675128E-2</v>
      </c>
      <c r="Q1421" s="16">
        <f t="shared" si="573"/>
        <v>12145</v>
      </c>
      <c r="R1421" s="16">
        <f t="shared" si="574"/>
        <v>12578</v>
      </c>
      <c r="S1421" s="17">
        <f t="shared" si="563"/>
        <v>10.316503007033401</v>
      </c>
      <c r="T1421" s="17">
        <f t="shared" si="564"/>
        <v>10.684312459651387</v>
      </c>
      <c r="U1421" s="16">
        <f t="shared" si="565"/>
        <v>1.6503007033399797E-2</v>
      </c>
      <c r="V1421" s="16">
        <f t="shared" si="566"/>
        <v>1.5687540348611861E-2</v>
      </c>
      <c r="W1421" s="16">
        <f t="shared" si="551"/>
        <v>1.0501580296304989E-2</v>
      </c>
      <c r="X1421" s="16">
        <f t="shared" si="552"/>
        <v>1.8414761424595118E-4</v>
      </c>
      <c r="Y1421" s="17">
        <f t="shared" si="567"/>
        <v>10.317432682059037</v>
      </c>
      <c r="Z1421" s="17">
        <f t="shared" si="568"/>
        <v>10.685727910550941</v>
      </c>
      <c r="AA1421" s="16">
        <f t="shared" si="569"/>
        <v>1.7432682059036253E-2</v>
      </c>
      <c r="AB1421" s="16">
        <f t="shared" si="570"/>
        <v>1.4272089449058001E-2</v>
      </c>
      <c r="AC1421" s="16">
        <f t="shared" si="553"/>
        <v>433.53199298197961</v>
      </c>
      <c r="AD1421" s="17">
        <f t="shared" si="554"/>
        <v>10.317874942431152</v>
      </c>
      <c r="AE1421" s="17">
        <f t="shared" si="555"/>
        <v>10.68613509187033</v>
      </c>
      <c r="AF1421" s="16">
        <f t="shared" si="571"/>
        <v>1.7874942431150842E-2</v>
      </c>
      <c r="AG1421" s="16">
        <f t="shared" si="572"/>
        <v>1.3864908129669118E-2</v>
      </c>
    </row>
    <row r="1422" spans="1:33" x14ac:dyDescent="0.25">
      <c r="A1422" s="11" t="s">
        <v>60</v>
      </c>
      <c r="B1422" s="12">
        <v>302619</v>
      </c>
      <c r="C1422" s="11">
        <v>4.9000000000000004</v>
      </c>
      <c r="D1422" s="27">
        <v>4.7</v>
      </c>
      <c r="E1422" s="27">
        <v>5.2</v>
      </c>
      <c r="F1422" s="11">
        <v>2011</v>
      </c>
      <c r="G1422" s="11" t="s">
        <v>7</v>
      </c>
      <c r="H1422" s="14" t="str">
        <f>VLOOKUP(A1422,'Data Key'!$A$1:$B$500,2,FALSE)</f>
        <v>New Mexico</v>
      </c>
      <c r="I1422" s="14" t="str">
        <f t="shared" si="556"/>
        <v>NM-New Mexico</v>
      </c>
      <c r="J1422" s="15">
        <f t="shared" si="557"/>
        <v>1483</v>
      </c>
      <c r="K1422" s="15">
        <f t="shared" si="558"/>
        <v>301136</v>
      </c>
      <c r="L1422" s="16">
        <f t="shared" si="550"/>
        <v>2.4880306005568658E-4</v>
      </c>
      <c r="M1422" s="17">
        <f t="shared" si="559"/>
        <v>4.6517484585204762</v>
      </c>
      <c r="N1422" s="17">
        <f t="shared" si="560"/>
        <v>5.1493545786318498</v>
      </c>
      <c r="O1422" s="16">
        <f t="shared" si="561"/>
        <v>4.8251541479523929E-2</v>
      </c>
      <c r="P1422" s="16">
        <f t="shared" si="562"/>
        <v>5.0645421368150423E-2</v>
      </c>
      <c r="Q1422" s="16">
        <f t="shared" si="573"/>
        <v>1408</v>
      </c>
      <c r="R1422" s="16">
        <f t="shared" si="574"/>
        <v>1559</v>
      </c>
      <c r="S1422" s="17">
        <f t="shared" si="563"/>
        <v>4.6527151302462837</v>
      </c>
      <c r="T1422" s="17">
        <f t="shared" si="564"/>
        <v>5.1516923920837749</v>
      </c>
      <c r="U1422" s="16">
        <f t="shared" si="565"/>
        <v>4.7284869753716485E-2</v>
      </c>
      <c r="V1422" s="16">
        <f t="shared" si="566"/>
        <v>4.8307607916225237E-2</v>
      </c>
      <c r="W1422" s="16">
        <f t="shared" si="551"/>
        <v>4.9068362528490997E-3</v>
      </c>
      <c r="X1422" s="16">
        <f t="shared" si="552"/>
        <v>2.4903949296173659E-4</v>
      </c>
      <c r="Y1422" s="17">
        <f t="shared" si="567"/>
        <v>4.6577967598873631</v>
      </c>
      <c r="Z1422" s="17">
        <f t="shared" si="568"/>
        <v>5.1558757458108362</v>
      </c>
      <c r="AA1422" s="16">
        <f t="shared" si="569"/>
        <v>4.2203240112637097E-2</v>
      </c>
      <c r="AB1422" s="16">
        <f t="shared" si="570"/>
        <v>4.4124254189163992E-2</v>
      </c>
      <c r="AC1422" s="16">
        <f t="shared" si="553"/>
        <v>150.60880259122681</v>
      </c>
      <c r="AD1422" s="17">
        <f t="shared" si="554"/>
        <v>4.659649355339937</v>
      </c>
      <c r="AE1422" s="17">
        <f t="shared" si="555"/>
        <v>5.1573275935892493</v>
      </c>
      <c r="AF1422" s="16">
        <f t="shared" si="571"/>
        <v>4.0350644660063217E-2</v>
      </c>
      <c r="AG1422" s="16">
        <f t="shared" si="572"/>
        <v>4.2672406410750874E-2</v>
      </c>
    </row>
    <row r="1423" spans="1:33" x14ac:dyDescent="0.25">
      <c r="A1423" s="11" t="s">
        <v>36</v>
      </c>
      <c r="B1423" s="12">
        <v>2427519</v>
      </c>
      <c r="C1423" s="11">
        <v>8.4</v>
      </c>
      <c r="D1423" s="27">
        <v>8.3000000000000007</v>
      </c>
      <c r="E1423" s="27">
        <v>8.6</v>
      </c>
      <c r="F1423" s="11">
        <v>2011</v>
      </c>
      <c r="G1423" s="11" t="s">
        <v>7</v>
      </c>
      <c r="H1423" s="14" t="str">
        <f>VLOOKUP(A1423,'Data Key'!$A$1:$B$500,2,FALSE)</f>
        <v>New York</v>
      </c>
      <c r="I1423" s="14" t="str">
        <f t="shared" si="556"/>
        <v>NY-New York</v>
      </c>
      <c r="J1423" s="15">
        <f t="shared" si="557"/>
        <v>20391</v>
      </c>
      <c r="K1423" s="15">
        <f t="shared" si="558"/>
        <v>2407128</v>
      </c>
      <c r="L1423" s="16">
        <f t="shared" si="550"/>
        <v>1.1480822141702355E-4</v>
      </c>
      <c r="M1423" s="17">
        <f t="shared" si="559"/>
        <v>8.2851260324446354</v>
      </c>
      <c r="N1423" s="17">
        <f t="shared" si="560"/>
        <v>8.5147424752786822</v>
      </c>
      <c r="O1423" s="16">
        <f t="shared" si="561"/>
        <v>1.4873967555365297E-2</v>
      </c>
      <c r="P1423" s="16">
        <f t="shared" si="562"/>
        <v>8.5257524721317424E-2</v>
      </c>
      <c r="Q1423" s="16">
        <f t="shared" si="573"/>
        <v>20113</v>
      </c>
      <c r="R1423" s="16">
        <f t="shared" si="574"/>
        <v>20670</v>
      </c>
      <c r="S1423" s="17">
        <f t="shared" si="563"/>
        <v>8.2854140379539771</v>
      </c>
      <c r="T1423" s="17">
        <f t="shared" si="564"/>
        <v>8.5148664129920295</v>
      </c>
      <c r="U1423" s="16">
        <f t="shared" si="565"/>
        <v>1.4585962046023582E-2</v>
      </c>
      <c r="V1423" s="16">
        <f t="shared" si="566"/>
        <v>8.5133587007970135E-2</v>
      </c>
      <c r="W1423" s="16">
        <f t="shared" si="551"/>
        <v>8.4007121915092731E-3</v>
      </c>
      <c r="X1423" s="16">
        <f t="shared" si="552"/>
        <v>1.1481603722791325E-4</v>
      </c>
      <c r="Y1423" s="17">
        <f t="shared" si="567"/>
        <v>8.2858961542813603</v>
      </c>
      <c r="Z1423" s="17">
        <f t="shared" si="568"/>
        <v>8.5155282287371872</v>
      </c>
      <c r="AA1423" s="16">
        <f t="shared" si="569"/>
        <v>1.4103845718640429E-2</v>
      </c>
      <c r="AB1423" s="16">
        <f t="shared" si="570"/>
        <v>8.4471771262812467E-2</v>
      </c>
      <c r="AC1423" s="16">
        <f t="shared" si="553"/>
        <v>557.4047388861452</v>
      </c>
      <c r="AD1423" s="17">
        <f t="shared" si="554"/>
        <v>8.2861087922366696</v>
      </c>
      <c r="AE1423" s="17">
        <f t="shared" si="555"/>
        <v>8.515727533352683</v>
      </c>
      <c r="AF1423" s="16">
        <f t="shared" si="571"/>
        <v>1.3891207763331082E-2</v>
      </c>
      <c r="AG1423" s="16">
        <f t="shared" si="572"/>
        <v>8.4272466647316691E-2</v>
      </c>
    </row>
    <row r="1424" spans="1:33" x14ac:dyDescent="0.25">
      <c r="A1424" s="11" t="s">
        <v>21</v>
      </c>
      <c r="B1424" s="12">
        <v>1356317</v>
      </c>
      <c r="C1424" s="11">
        <v>8.1</v>
      </c>
      <c r="D1424" s="27">
        <v>7.9</v>
      </c>
      <c r="E1424" s="27">
        <v>8.1999999999999993</v>
      </c>
      <c r="F1424" s="11">
        <v>2011</v>
      </c>
      <c r="G1424" s="11" t="s">
        <v>7</v>
      </c>
      <c r="H1424" s="14" t="str">
        <f>VLOOKUP(A1424,'Data Key'!$A$1:$B$500,2,FALSE)</f>
        <v>North Carolina</v>
      </c>
      <c r="I1424" s="14" t="str">
        <f t="shared" si="556"/>
        <v>NC-North Carolina</v>
      </c>
      <c r="J1424" s="15">
        <f t="shared" si="557"/>
        <v>10986</v>
      </c>
      <c r="K1424" s="15">
        <f t="shared" si="558"/>
        <v>1345331</v>
      </c>
      <c r="L1424" s="16">
        <f t="shared" si="550"/>
        <v>1.5084838167307878E-4</v>
      </c>
      <c r="M1424" s="17">
        <f t="shared" si="559"/>
        <v>7.9490279746654462</v>
      </c>
      <c r="N1424" s="17">
        <f t="shared" si="560"/>
        <v>8.2507247380116038</v>
      </c>
      <c r="O1424" s="16">
        <f t="shared" si="561"/>
        <v>4.9027974665445839E-2</v>
      </c>
      <c r="P1424" s="16">
        <f t="shared" si="562"/>
        <v>5.0724738011604487E-2</v>
      </c>
      <c r="Q1424" s="16">
        <f t="shared" si="573"/>
        <v>10782</v>
      </c>
      <c r="R1424" s="16">
        <f t="shared" si="574"/>
        <v>11191</v>
      </c>
      <c r="S1424" s="17">
        <f t="shared" si="563"/>
        <v>7.9494690400547956</v>
      </c>
      <c r="T1424" s="17">
        <f t="shared" si="564"/>
        <v>8.2510209633883527</v>
      </c>
      <c r="U1424" s="16">
        <f t="shared" si="565"/>
        <v>4.9469040054795244E-2</v>
      </c>
      <c r="V1424" s="16">
        <f t="shared" si="566"/>
        <v>5.102096338835338E-2</v>
      </c>
      <c r="W1424" s="16">
        <f t="shared" si="551"/>
        <v>8.1012695473970942E-3</v>
      </c>
      <c r="X1424" s="16">
        <f t="shared" si="552"/>
        <v>1.5086746744092587E-4</v>
      </c>
      <c r="Y1424" s="17">
        <f t="shared" si="567"/>
        <v>7.9504020799561692</v>
      </c>
      <c r="Z1424" s="17">
        <f t="shared" si="568"/>
        <v>8.25213701483802</v>
      </c>
      <c r="AA1424" s="16">
        <f t="shared" si="569"/>
        <v>5.0402079956168855E-2</v>
      </c>
      <c r="AB1424" s="16">
        <f t="shared" si="570"/>
        <v>5.213701483802069E-2</v>
      </c>
      <c r="AC1424" s="16">
        <f t="shared" si="553"/>
        <v>409.20524458704415</v>
      </c>
      <c r="AD1424" s="17">
        <f t="shared" si="554"/>
        <v>7.9507869948514935</v>
      </c>
      <c r="AE1424" s="17">
        <f t="shared" si="555"/>
        <v>8.2524893886205906</v>
      </c>
      <c r="AF1424" s="16">
        <f t="shared" si="571"/>
        <v>5.0786994851493183E-2</v>
      </c>
      <c r="AG1424" s="16">
        <f t="shared" si="572"/>
        <v>5.2489388620591271E-2</v>
      </c>
    </row>
    <row r="1425" spans="1:33" x14ac:dyDescent="0.25">
      <c r="A1425" s="11" t="s">
        <v>57</v>
      </c>
      <c r="B1425" s="12">
        <v>87704</v>
      </c>
      <c r="C1425" s="11">
        <v>6.6</v>
      </c>
      <c r="D1425" s="27">
        <v>6.1</v>
      </c>
      <c r="E1425" s="27">
        <v>7.2</v>
      </c>
      <c r="F1425" s="11">
        <v>2011</v>
      </c>
      <c r="G1425" s="11" t="s">
        <v>7</v>
      </c>
      <c r="H1425" s="14" t="str">
        <f>VLOOKUP(A1425,'Data Key'!$A$1:$B$500,2,FALSE)</f>
        <v>North Dakota</v>
      </c>
      <c r="I1425" s="14" t="str">
        <f t="shared" si="556"/>
        <v>ND-North Dakota</v>
      </c>
      <c r="J1425" s="15">
        <f t="shared" si="557"/>
        <v>579</v>
      </c>
      <c r="K1425" s="15">
        <f t="shared" si="558"/>
        <v>87125</v>
      </c>
      <c r="L1425" s="16">
        <f t="shared" si="550"/>
        <v>5.3595665356686261E-4</v>
      </c>
      <c r="M1425" s="17">
        <f t="shared" si="559"/>
        <v>6.0657946918677812</v>
      </c>
      <c r="N1425" s="17">
        <f t="shared" si="560"/>
        <v>7.1377079990015062</v>
      </c>
      <c r="O1425" s="16">
        <f t="shared" si="561"/>
        <v>3.4205308132218448E-2</v>
      </c>
      <c r="P1425" s="16">
        <f t="shared" si="562"/>
        <v>6.2292000998493968E-2</v>
      </c>
      <c r="Q1425" s="16">
        <f t="shared" si="573"/>
        <v>532</v>
      </c>
      <c r="R1425" s="16">
        <f t="shared" si="574"/>
        <v>626</v>
      </c>
      <c r="S1425" s="17">
        <f t="shared" si="563"/>
        <v>6.0658578856152516</v>
      </c>
      <c r="T1425" s="17">
        <f t="shared" si="564"/>
        <v>7.1376448052540367</v>
      </c>
      <c r="U1425" s="16">
        <f t="shared" si="565"/>
        <v>3.4142114384748012E-2</v>
      </c>
      <c r="V1425" s="16">
        <f t="shared" si="566"/>
        <v>6.2355194745963516E-2</v>
      </c>
      <c r="W1425" s="16">
        <f t="shared" si="551"/>
        <v>6.6233613750840345E-3</v>
      </c>
      <c r="X1425" s="16">
        <f t="shared" si="552"/>
        <v>5.3725028825612369E-4</v>
      </c>
      <c r="Y1425" s="17">
        <f t="shared" si="567"/>
        <v>6.0861110868279109</v>
      </c>
      <c r="Z1425" s="17">
        <f t="shared" si="568"/>
        <v>7.1606116633401582</v>
      </c>
      <c r="AA1425" s="16">
        <f t="shared" si="569"/>
        <v>1.3888913172088735E-2</v>
      </c>
      <c r="AB1425" s="16">
        <f t="shared" si="570"/>
        <v>3.9388336659841983E-2</v>
      </c>
      <c r="AC1425" s="16">
        <f t="shared" si="553"/>
        <v>94.049238860442046</v>
      </c>
      <c r="AD1425" s="17">
        <f t="shared" si="554"/>
        <v>6.092911432907945</v>
      </c>
      <c r="AE1425" s="17">
        <f t="shared" si="555"/>
        <v>7.1652128063786247</v>
      </c>
      <c r="AF1425" s="16">
        <f t="shared" si="571"/>
        <v>7.0885670920546318E-3</v>
      </c>
      <c r="AG1425" s="16">
        <f t="shared" si="572"/>
        <v>3.4787193621375501E-2</v>
      </c>
    </row>
    <row r="1426" spans="1:33" x14ac:dyDescent="0.25">
      <c r="A1426" s="11" t="s">
        <v>52</v>
      </c>
      <c r="B1426" s="12">
        <v>1579692</v>
      </c>
      <c r="C1426" s="11">
        <v>9.4</v>
      </c>
      <c r="D1426" s="27">
        <v>9.3000000000000007</v>
      </c>
      <c r="E1426" s="27">
        <v>9.6</v>
      </c>
      <c r="F1426" s="11">
        <v>2011</v>
      </c>
      <c r="G1426" s="11" t="s">
        <v>7</v>
      </c>
      <c r="H1426" s="14" t="str">
        <f>VLOOKUP(A1426,'Data Key'!$A$1:$B$500,2,FALSE)</f>
        <v>Ohio</v>
      </c>
      <c r="I1426" s="14" t="str">
        <f t="shared" si="556"/>
        <v>OH-Ohio</v>
      </c>
      <c r="J1426" s="15">
        <f t="shared" si="557"/>
        <v>14849</v>
      </c>
      <c r="K1426" s="15">
        <f t="shared" si="558"/>
        <v>1564843</v>
      </c>
      <c r="L1426" s="16">
        <f t="shared" si="550"/>
        <v>1.5047815310086131E-4</v>
      </c>
      <c r="M1426" s="17">
        <f t="shared" si="559"/>
        <v>9.2494555048527154</v>
      </c>
      <c r="N1426" s="17">
        <f t="shared" si="560"/>
        <v>9.5504118110544365</v>
      </c>
      <c r="O1426" s="16">
        <f t="shared" si="561"/>
        <v>5.0544495147285318E-2</v>
      </c>
      <c r="P1426" s="16">
        <f t="shared" si="562"/>
        <v>4.9588188945563161E-2</v>
      </c>
      <c r="Q1426" s="16">
        <f t="shared" si="573"/>
        <v>14612</v>
      </c>
      <c r="R1426" s="16">
        <f t="shared" si="574"/>
        <v>15087</v>
      </c>
      <c r="S1426" s="17">
        <f t="shared" si="563"/>
        <v>9.2499044117460869</v>
      </c>
      <c r="T1426" s="17">
        <f t="shared" si="564"/>
        <v>9.5505959389551887</v>
      </c>
      <c r="U1426" s="16">
        <f t="shared" si="565"/>
        <v>5.0095588253913803E-2</v>
      </c>
      <c r="V1426" s="16">
        <f t="shared" si="566"/>
        <v>4.9404061044810987E-2</v>
      </c>
      <c r="W1426" s="16">
        <f t="shared" si="551"/>
        <v>9.4011266850558967E-3</v>
      </c>
      <c r="X1426" s="16">
        <f t="shared" si="552"/>
        <v>1.5049215736053539E-4</v>
      </c>
      <c r="Y1426" s="17">
        <f t="shared" si="567"/>
        <v>9.2506345276953628</v>
      </c>
      <c r="Z1426" s="17">
        <f t="shared" si="568"/>
        <v>9.5516188424164312</v>
      </c>
      <c r="AA1426" s="16">
        <f t="shared" si="569"/>
        <v>4.9365472304637947E-2</v>
      </c>
      <c r="AB1426" s="16">
        <f t="shared" si="570"/>
        <v>4.8381157583568424E-2</v>
      </c>
      <c r="AC1426" s="16">
        <f t="shared" si="553"/>
        <v>475.42586074633346</v>
      </c>
      <c r="AD1426" s="17">
        <f t="shared" si="554"/>
        <v>9.2509630116780475</v>
      </c>
      <c r="AE1426" s="17">
        <f t="shared" si="555"/>
        <v>9.5519233916884723</v>
      </c>
      <c r="AF1426" s="16">
        <f t="shared" si="571"/>
        <v>4.9036988321953245E-2</v>
      </c>
      <c r="AG1426" s="16">
        <f t="shared" si="572"/>
        <v>4.807660831152738E-2</v>
      </c>
    </row>
    <row r="1427" spans="1:33" x14ac:dyDescent="0.25">
      <c r="A1427" s="11" t="s">
        <v>37</v>
      </c>
      <c r="B1427" s="12">
        <v>568946</v>
      </c>
      <c r="C1427" s="11">
        <v>5.6</v>
      </c>
      <c r="D1427" s="27">
        <v>5.5</v>
      </c>
      <c r="E1427" s="27">
        <v>5.8</v>
      </c>
      <c r="F1427" s="11">
        <v>2011</v>
      </c>
      <c r="G1427" s="11" t="s">
        <v>7</v>
      </c>
      <c r="H1427" s="14" t="str">
        <f>VLOOKUP(A1427,'Data Key'!$A$1:$B$500,2,FALSE)</f>
        <v>Oklahoma</v>
      </c>
      <c r="I1427" s="14" t="str">
        <f t="shared" si="556"/>
        <v>OK-Oklahoma</v>
      </c>
      <c r="J1427" s="15">
        <f t="shared" si="557"/>
        <v>3186</v>
      </c>
      <c r="K1427" s="15">
        <f t="shared" si="558"/>
        <v>565760</v>
      </c>
      <c r="L1427" s="16">
        <f t="shared" si="550"/>
        <v>1.9390121195378299E-4</v>
      </c>
      <c r="M1427" s="17">
        <f t="shared" si="559"/>
        <v>5.4059272427677545</v>
      </c>
      <c r="N1427" s="17">
        <f t="shared" si="560"/>
        <v>5.7937296666753211</v>
      </c>
      <c r="O1427" s="16">
        <f t="shared" si="561"/>
        <v>9.4072757232245507E-2</v>
      </c>
      <c r="P1427" s="16">
        <f t="shared" si="562"/>
        <v>6.2703333246787452E-3</v>
      </c>
      <c r="Q1427" s="16">
        <f t="shared" si="573"/>
        <v>3076</v>
      </c>
      <c r="R1427" s="16">
        <f t="shared" si="574"/>
        <v>3297</v>
      </c>
      <c r="S1427" s="17">
        <f t="shared" si="563"/>
        <v>5.4064884892415099</v>
      </c>
      <c r="T1427" s="17">
        <f t="shared" si="564"/>
        <v>5.7949260562513842</v>
      </c>
      <c r="U1427" s="16">
        <f t="shared" si="565"/>
        <v>9.3511510758490068E-2</v>
      </c>
      <c r="V1427" s="16">
        <f t="shared" si="566"/>
        <v>5.0739437486155836E-3</v>
      </c>
      <c r="W1427" s="16">
        <f t="shared" si="551"/>
        <v>5.6031665660303751E-3</v>
      </c>
      <c r="X1427" s="16">
        <f t="shared" si="552"/>
        <v>1.9398673892618445E-4</v>
      </c>
      <c r="Y1427" s="17">
        <f t="shared" si="567"/>
        <v>5.4091798271041904</v>
      </c>
      <c r="Z1427" s="17">
        <f t="shared" si="568"/>
        <v>5.7971533049565593</v>
      </c>
      <c r="AA1427" s="16">
        <f t="shared" si="569"/>
        <v>9.082017289580957E-2</v>
      </c>
      <c r="AB1427" s="16">
        <f t="shared" si="570"/>
        <v>2.8466950434404836E-3</v>
      </c>
      <c r="AC1427" s="16">
        <f t="shared" si="553"/>
        <v>220.65486273761985</v>
      </c>
      <c r="AD1427" s="17">
        <f t="shared" si="554"/>
        <v>5.4101312167503659</v>
      </c>
      <c r="AE1427" s="17">
        <f t="shared" si="555"/>
        <v>5.7979595394929246</v>
      </c>
      <c r="AF1427" s="16">
        <f t="shared" si="571"/>
        <v>8.9868783249634099E-2</v>
      </c>
      <c r="AG1427" s="16">
        <f t="shared" si="572"/>
        <v>2.0404605070751813E-3</v>
      </c>
    </row>
    <row r="1428" spans="1:33" x14ac:dyDescent="0.25">
      <c r="A1428" s="11" t="s">
        <v>30</v>
      </c>
      <c r="B1428" s="12">
        <v>519468</v>
      </c>
      <c r="C1428" s="11">
        <v>13.4</v>
      </c>
      <c r="D1428" s="27">
        <v>13.1</v>
      </c>
      <c r="E1428" s="27">
        <v>13.8</v>
      </c>
      <c r="F1428" s="11">
        <v>2011</v>
      </c>
      <c r="G1428" s="11" t="s">
        <v>7</v>
      </c>
      <c r="H1428" s="14" t="str">
        <f>VLOOKUP(A1428,'Data Key'!$A$1:$B$500,2,FALSE)</f>
        <v>Oregon</v>
      </c>
      <c r="I1428" s="14" t="str">
        <f t="shared" si="556"/>
        <v>OR-Oregon</v>
      </c>
      <c r="J1428" s="15">
        <f t="shared" si="557"/>
        <v>6961</v>
      </c>
      <c r="K1428" s="15">
        <f t="shared" si="558"/>
        <v>512507</v>
      </c>
      <c r="L1428" s="16">
        <f t="shared" si="550"/>
        <v>3.1267676451455075E-4</v>
      </c>
      <c r="M1428" s="17">
        <f t="shared" si="559"/>
        <v>13.087571181460948</v>
      </c>
      <c r="N1428" s="17">
        <f t="shared" si="560"/>
        <v>13.712924710490048</v>
      </c>
      <c r="O1428" s="16">
        <f t="shared" si="561"/>
        <v>1.2428818539051534E-2</v>
      </c>
      <c r="P1428" s="16">
        <f t="shared" si="562"/>
        <v>8.7075289509952469E-2</v>
      </c>
      <c r="Q1428" s="16">
        <f t="shared" si="573"/>
        <v>6799</v>
      </c>
      <c r="R1428" s="16">
        <f t="shared" si="574"/>
        <v>7124</v>
      </c>
      <c r="S1428" s="17">
        <f t="shared" si="563"/>
        <v>13.088390430209367</v>
      </c>
      <c r="T1428" s="17">
        <f t="shared" si="564"/>
        <v>13.714030508135247</v>
      </c>
      <c r="U1428" s="16">
        <f t="shared" si="565"/>
        <v>1.1609569790632435E-2</v>
      </c>
      <c r="V1428" s="16">
        <f t="shared" si="566"/>
        <v>8.5969491864753778E-2</v>
      </c>
      <c r="W1428" s="16">
        <f t="shared" si="551"/>
        <v>1.3403846317938117E-2</v>
      </c>
      <c r="X1428" s="16">
        <f t="shared" si="552"/>
        <v>3.127377186139619E-4</v>
      </c>
      <c r="Y1428" s="17">
        <f t="shared" si="567"/>
        <v>13.091108599324155</v>
      </c>
      <c r="Z1428" s="17">
        <f t="shared" si="568"/>
        <v>13.71658403655208</v>
      </c>
      <c r="AA1428" s="16">
        <f t="shared" si="569"/>
        <v>8.8914006758447073E-3</v>
      </c>
      <c r="AB1428" s="16">
        <f t="shared" si="570"/>
        <v>8.3415963447921015E-2</v>
      </c>
      <c r="AC1428" s="16">
        <f t="shared" si="553"/>
        <v>324.8623516284178</v>
      </c>
      <c r="AD1428" s="17">
        <f t="shared" si="554"/>
        <v>13.092123597107935</v>
      </c>
      <c r="AE1428" s="17">
        <f t="shared" si="555"/>
        <v>13.71749407092633</v>
      </c>
      <c r="AF1428" s="16">
        <f t="shared" si="571"/>
        <v>7.8764028920641493E-3</v>
      </c>
      <c r="AG1428" s="16">
        <f t="shared" si="572"/>
        <v>8.2505929073670714E-2</v>
      </c>
    </row>
    <row r="1429" spans="1:33" x14ac:dyDescent="0.25">
      <c r="A1429" s="11" t="s">
        <v>22</v>
      </c>
      <c r="B1429" s="12">
        <v>1626936</v>
      </c>
      <c r="C1429" s="11">
        <v>11.7</v>
      </c>
      <c r="D1429" s="27">
        <v>11.5</v>
      </c>
      <c r="E1429" s="27">
        <v>11.9</v>
      </c>
      <c r="F1429" s="11">
        <v>2011</v>
      </c>
      <c r="G1429" s="11" t="s">
        <v>7</v>
      </c>
      <c r="H1429" s="14" t="str">
        <f>VLOOKUP(A1429,'Data Key'!$A$1:$B$500,2,FALSE)</f>
        <v>Pennsylvania</v>
      </c>
      <c r="I1429" s="14" t="str">
        <f t="shared" si="556"/>
        <v>PA-Pennsylvania</v>
      </c>
      <c r="J1429" s="15">
        <f t="shared" si="557"/>
        <v>19035</v>
      </c>
      <c r="K1429" s="15">
        <f t="shared" si="558"/>
        <v>1607901</v>
      </c>
      <c r="L1429" s="16">
        <f t="shared" si="550"/>
        <v>1.652336439466844E-4</v>
      </c>
      <c r="M1429" s="17">
        <f t="shared" si="559"/>
        <v>11.534673420621312</v>
      </c>
      <c r="N1429" s="17">
        <f t="shared" si="560"/>
        <v>11.865140708514682</v>
      </c>
      <c r="O1429" s="16">
        <f t="shared" si="561"/>
        <v>3.4673420621311735E-2</v>
      </c>
      <c r="P1429" s="16">
        <f t="shared" si="562"/>
        <v>3.4859291485318522E-2</v>
      </c>
      <c r="Q1429" s="16">
        <f t="shared" si="573"/>
        <v>18767</v>
      </c>
      <c r="R1429" s="16">
        <f t="shared" si="574"/>
        <v>19304</v>
      </c>
      <c r="S1429" s="17">
        <f t="shared" si="563"/>
        <v>11.53518024064868</v>
      </c>
      <c r="T1429" s="17">
        <f t="shared" si="564"/>
        <v>11.865248540815374</v>
      </c>
      <c r="U1429" s="16">
        <f t="shared" si="565"/>
        <v>3.5180240648680083E-2</v>
      </c>
      <c r="V1429" s="16">
        <f t="shared" si="566"/>
        <v>3.4751459184626299E-2</v>
      </c>
      <c r="W1429" s="16">
        <f t="shared" si="551"/>
        <v>1.1701060017277958E-2</v>
      </c>
      <c r="X1429" s="16">
        <f t="shared" si="552"/>
        <v>1.6524551587769311E-4</v>
      </c>
      <c r="Y1429" s="17">
        <f t="shared" si="567"/>
        <v>11.535814501400266</v>
      </c>
      <c r="Z1429" s="17">
        <f t="shared" si="568"/>
        <v>11.86630553315565</v>
      </c>
      <c r="AA1429" s="16">
        <f t="shared" si="569"/>
        <v>3.5814501400265542E-2</v>
      </c>
      <c r="AB1429" s="16">
        <f t="shared" si="570"/>
        <v>3.3694466844350401E-2</v>
      </c>
      <c r="AC1429" s="16">
        <f t="shared" si="553"/>
        <v>537.65587317727272</v>
      </c>
      <c r="AD1429" s="17">
        <f t="shared" si="554"/>
        <v>11.536132015792644</v>
      </c>
      <c r="AE1429" s="17">
        <f t="shared" si="555"/>
        <v>11.86660266964004</v>
      </c>
      <c r="AF1429" s="16">
        <f t="shared" si="571"/>
        <v>3.6132015792643912E-2</v>
      </c>
      <c r="AG1429" s="16">
        <f t="shared" si="572"/>
        <v>3.339733035996062E-2</v>
      </c>
    </row>
    <row r="1430" spans="1:33" x14ac:dyDescent="0.25">
      <c r="A1430" s="11" t="s">
        <v>38</v>
      </c>
      <c r="B1430" s="12">
        <v>130711</v>
      </c>
      <c r="C1430" s="11">
        <v>12.7</v>
      </c>
      <c r="D1430" s="27">
        <v>12.1</v>
      </c>
      <c r="E1430" s="27">
        <v>13.3</v>
      </c>
      <c r="F1430" s="11">
        <v>2011</v>
      </c>
      <c r="G1430" s="11" t="s">
        <v>7</v>
      </c>
      <c r="H1430" s="14" t="str">
        <f>VLOOKUP(A1430,'Data Key'!$A$1:$B$500,2,FALSE)</f>
        <v>Rhode Island</v>
      </c>
      <c r="I1430" s="14" t="str">
        <f t="shared" si="556"/>
        <v>RI-Rhode Island</v>
      </c>
      <c r="J1430" s="15">
        <f t="shared" si="557"/>
        <v>1660</v>
      </c>
      <c r="K1430" s="15">
        <f t="shared" si="558"/>
        <v>129051</v>
      </c>
      <c r="L1430" s="16">
        <f t="shared" si="550"/>
        <v>6.0703623596659948E-4</v>
      </c>
      <c r="M1430" s="17">
        <f t="shared" si="559"/>
        <v>12.092736545207137</v>
      </c>
      <c r="N1430" s="17">
        <f t="shared" si="560"/>
        <v>13.306809017140333</v>
      </c>
      <c r="O1430" s="16">
        <f t="shared" si="561"/>
        <v>7.2634547928629445E-3</v>
      </c>
      <c r="P1430" s="16">
        <f t="shared" si="562"/>
        <v>6.8090171403323296E-3</v>
      </c>
      <c r="Q1430" s="16">
        <f t="shared" si="573"/>
        <v>1581</v>
      </c>
      <c r="R1430" s="16">
        <f t="shared" si="574"/>
        <v>1740</v>
      </c>
      <c r="S1430" s="17">
        <f t="shared" si="563"/>
        <v>12.095386004238359</v>
      </c>
      <c r="T1430" s="17">
        <f t="shared" si="564"/>
        <v>13.311810023639939</v>
      </c>
      <c r="U1430" s="16">
        <f t="shared" si="565"/>
        <v>4.6139957616411209E-3</v>
      </c>
      <c r="V1430" s="16">
        <f t="shared" si="566"/>
        <v>1.1810023639938549E-2</v>
      </c>
      <c r="W1430" s="16">
        <f t="shared" si="551"/>
        <v>1.271409360148216E-2</v>
      </c>
      <c r="X1430" s="16">
        <f t="shared" si="552"/>
        <v>6.0753386907655383E-4</v>
      </c>
      <c r="Y1430" s="17">
        <f t="shared" si="567"/>
        <v>12.106559732405605</v>
      </c>
      <c r="Z1430" s="17">
        <f t="shared" si="568"/>
        <v>13.321627470558715</v>
      </c>
      <c r="AA1430" s="16">
        <f t="shared" si="569"/>
        <v>6.5597324056057005E-3</v>
      </c>
      <c r="AB1430" s="16">
        <f t="shared" si="570"/>
        <v>2.1627470558714279E-2</v>
      </c>
      <c r="AC1430" s="16">
        <f t="shared" si="553"/>
        <v>158.715527996383</v>
      </c>
      <c r="AD1430" s="17">
        <f t="shared" si="554"/>
        <v>12.110812725966319</v>
      </c>
      <c r="AE1430" s="17">
        <f t="shared" si="555"/>
        <v>13.325024717696298</v>
      </c>
      <c r="AF1430" s="16">
        <f t="shared" si="571"/>
        <v>1.0812725966319547E-2</v>
      </c>
      <c r="AG1430" s="16">
        <f t="shared" si="572"/>
        <v>2.5024717696297216E-2</v>
      </c>
    </row>
    <row r="1431" spans="1:33" x14ac:dyDescent="0.25">
      <c r="A1431" s="11" t="s">
        <v>15</v>
      </c>
      <c r="B1431" s="12">
        <v>647570</v>
      </c>
      <c r="C1431" s="11">
        <v>5.4</v>
      </c>
      <c r="D1431" s="27">
        <v>5.2</v>
      </c>
      <c r="E1431" s="27">
        <v>5.6</v>
      </c>
      <c r="F1431" s="11">
        <v>2011</v>
      </c>
      <c r="G1431" s="11" t="s">
        <v>7</v>
      </c>
      <c r="H1431" s="14" t="str">
        <f>VLOOKUP(A1431,'Data Key'!$A$1:$B$500,2,FALSE)</f>
        <v>South Carolina</v>
      </c>
      <c r="I1431" s="14" t="str">
        <f t="shared" si="556"/>
        <v>SC-South Carolina</v>
      </c>
      <c r="J1431" s="15">
        <f t="shared" si="557"/>
        <v>3497</v>
      </c>
      <c r="K1431" s="15">
        <f t="shared" si="558"/>
        <v>644073</v>
      </c>
      <c r="L1431" s="16">
        <f t="shared" si="550"/>
        <v>1.7849800745739399E-4</v>
      </c>
      <c r="M1431" s="17">
        <f t="shared" si="559"/>
        <v>5.22169038916382</v>
      </c>
      <c r="N1431" s="17">
        <f t="shared" si="560"/>
        <v>5.5786864040786082</v>
      </c>
      <c r="O1431" s="16">
        <f t="shared" si="561"/>
        <v>2.1690389163819823E-2</v>
      </c>
      <c r="P1431" s="16">
        <f t="shared" si="562"/>
        <v>2.1313595921391482E-2</v>
      </c>
      <c r="Q1431" s="16">
        <f t="shared" si="573"/>
        <v>3382</v>
      </c>
      <c r="R1431" s="16">
        <f t="shared" si="574"/>
        <v>3613</v>
      </c>
      <c r="S1431" s="17">
        <f t="shared" si="563"/>
        <v>5.222601417607363</v>
      </c>
      <c r="T1431" s="17">
        <f t="shared" si="564"/>
        <v>5.5793196102351867</v>
      </c>
      <c r="U1431" s="16">
        <f t="shared" si="565"/>
        <v>2.2601417607362784E-2</v>
      </c>
      <c r="V1431" s="16">
        <f t="shared" si="566"/>
        <v>2.0680389764812901E-2</v>
      </c>
      <c r="W1431" s="16">
        <f t="shared" si="551"/>
        <v>5.403122401498121E-3</v>
      </c>
      <c r="X1431" s="16">
        <f t="shared" si="552"/>
        <v>1.7856980333127442E-4</v>
      </c>
      <c r="Y1431" s="17">
        <f t="shared" si="567"/>
        <v>5.2245525981668459</v>
      </c>
      <c r="Z1431" s="17">
        <f t="shared" si="568"/>
        <v>5.5816922048293955</v>
      </c>
      <c r="AA1431" s="16">
        <f t="shared" si="569"/>
        <v>2.455259816684574E-2</v>
      </c>
      <c r="AB1431" s="16">
        <f t="shared" si="570"/>
        <v>1.8307795170604102E-2</v>
      </c>
      <c r="AC1431" s="16">
        <f t="shared" si="553"/>
        <v>231.19538784520341</v>
      </c>
      <c r="AD1431" s="17">
        <f t="shared" si="554"/>
        <v>5.2253856145035824</v>
      </c>
      <c r="AE1431" s="17">
        <f t="shared" si="555"/>
        <v>5.5824034139322594</v>
      </c>
      <c r="AF1431" s="16">
        <f t="shared" si="571"/>
        <v>2.5385614503582232E-2</v>
      </c>
      <c r="AG1431" s="16">
        <f t="shared" si="572"/>
        <v>1.7596586067740283E-2</v>
      </c>
    </row>
    <row r="1432" spans="1:33" x14ac:dyDescent="0.25">
      <c r="A1432" s="11" t="s">
        <v>53</v>
      </c>
      <c r="B1432" s="12">
        <v>113645</v>
      </c>
      <c r="C1432" s="11">
        <v>5.5</v>
      </c>
      <c r="D1432" s="27">
        <v>5.0999999999999996</v>
      </c>
      <c r="E1432" s="27">
        <v>5.9</v>
      </c>
      <c r="F1432" s="11">
        <v>2011</v>
      </c>
      <c r="G1432" s="11" t="s">
        <v>7</v>
      </c>
      <c r="H1432" s="14" t="str">
        <f>VLOOKUP(A1432,'Data Key'!$A$1:$B$500,2,FALSE)</f>
        <v>South Dakota</v>
      </c>
      <c r="I1432" s="14" t="str">
        <f t="shared" si="556"/>
        <v>SD-South Dakota</v>
      </c>
      <c r="J1432" s="15">
        <f t="shared" si="557"/>
        <v>625</v>
      </c>
      <c r="K1432" s="15">
        <f t="shared" si="558"/>
        <v>113020</v>
      </c>
      <c r="L1432" s="16">
        <f t="shared" si="550"/>
        <v>4.299720759272804E-4</v>
      </c>
      <c r="M1432" s="17">
        <f t="shared" si="559"/>
        <v>5.0696099558383052</v>
      </c>
      <c r="N1432" s="17">
        <f t="shared" si="560"/>
        <v>5.9295541076928666</v>
      </c>
      <c r="O1432" s="16">
        <f t="shared" si="561"/>
        <v>3.0390044161694441E-2</v>
      </c>
      <c r="P1432" s="16">
        <f t="shared" si="562"/>
        <v>2.955410769286626E-2</v>
      </c>
      <c r="Q1432" s="16">
        <f t="shared" si="573"/>
        <v>577</v>
      </c>
      <c r="R1432" s="16">
        <f t="shared" si="574"/>
        <v>674</v>
      </c>
      <c r="S1432" s="17">
        <f t="shared" si="563"/>
        <v>5.0772141317259889</v>
      </c>
      <c r="T1432" s="17">
        <f t="shared" si="564"/>
        <v>5.9307492630560077</v>
      </c>
      <c r="U1432" s="16">
        <f t="shared" si="565"/>
        <v>2.2785868274010745E-2</v>
      </c>
      <c r="V1432" s="16">
        <f t="shared" si="566"/>
        <v>3.0749263056007337E-2</v>
      </c>
      <c r="W1432" s="16">
        <f t="shared" si="551"/>
        <v>5.5162967027473338E-3</v>
      </c>
      <c r="X1432" s="16">
        <f t="shared" si="552"/>
        <v>4.3093833597047547E-4</v>
      </c>
      <c r="Y1432" s="17">
        <f t="shared" si="567"/>
        <v>5.0853583667768589</v>
      </c>
      <c r="Z1432" s="17">
        <f t="shared" si="568"/>
        <v>5.9472350387178086</v>
      </c>
      <c r="AA1432" s="16">
        <f t="shared" si="569"/>
        <v>1.4641633223140715E-2</v>
      </c>
      <c r="AB1432" s="16">
        <f t="shared" si="570"/>
        <v>4.7235038717808209E-2</v>
      </c>
      <c r="AC1432" s="16">
        <f t="shared" si="553"/>
        <v>97.764970040752445</v>
      </c>
      <c r="AD1432" s="17">
        <f t="shared" si="554"/>
        <v>5.0905775805871034</v>
      </c>
      <c r="AE1432" s="17">
        <f t="shared" si="555"/>
        <v>5.9508148587310821</v>
      </c>
      <c r="AF1432" s="16">
        <f t="shared" si="571"/>
        <v>9.4224194128962324E-3</v>
      </c>
      <c r="AG1432" s="16">
        <f t="shared" si="572"/>
        <v>5.0814858731081713E-2</v>
      </c>
    </row>
    <row r="1433" spans="1:33" x14ac:dyDescent="0.25">
      <c r="A1433" s="11" t="s">
        <v>27</v>
      </c>
      <c r="B1433" s="12">
        <v>891908</v>
      </c>
      <c r="C1433" s="11">
        <v>6.3</v>
      </c>
      <c r="D1433" s="27">
        <v>6.1</v>
      </c>
      <c r="E1433" s="27">
        <v>6.4</v>
      </c>
      <c r="F1433" s="11">
        <v>2011</v>
      </c>
      <c r="G1433" s="11" t="s">
        <v>7</v>
      </c>
      <c r="H1433" s="14" t="str">
        <f>VLOOKUP(A1433,'Data Key'!$A$1:$B$500,2,FALSE)</f>
        <v>Tennessee</v>
      </c>
      <c r="I1433" s="14" t="str">
        <f t="shared" si="556"/>
        <v>TN-Tennessee</v>
      </c>
      <c r="J1433" s="15">
        <f t="shared" si="557"/>
        <v>5619</v>
      </c>
      <c r="K1433" s="15">
        <f t="shared" si="558"/>
        <v>886289</v>
      </c>
      <c r="L1433" s="16">
        <f t="shared" si="550"/>
        <v>1.6420455402662825E-4</v>
      </c>
      <c r="M1433" s="17">
        <f t="shared" si="559"/>
        <v>6.1357725736591862</v>
      </c>
      <c r="N1433" s="17">
        <f t="shared" si="560"/>
        <v>6.4641816817124438</v>
      </c>
      <c r="O1433" s="16">
        <f t="shared" si="561"/>
        <v>3.5772573659186513E-2</v>
      </c>
      <c r="P1433" s="16">
        <f t="shared" si="562"/>
        <v>6.4181681712443428E-2</v>
      </c>
      <c r="Q1433" s="16">
        <f t="shared" si="573"/>
        <v>5473</v>
      </c>
      <c r="R1433" s="16">
        <f t="shared" si="574"/>
        <v>5766</v>
      </c>
      <c r="S1433" s="17">
        <f t="shared" si="563"/>
        <v>6.1362831144019339</v>
      </c>
      <c r="T1433" s="17">
        <f t="shared" si="564"/>
        <v>6.4647923328415038</v>
      </c>
      <c r="U1433" s="16">
        <f t="shared" si="565"/>
        <v>3.6283114401934213E-2</v>
      </c>
      <c r="V1433" s="16">
        <f t="shared" si="566"/>
        <v>6.4792332841503431E-2</v>
      </c>
      <c r="W1433" s="16">
        <f t="shared" si="551"/>
        <v>6.3021034906507213E-3</v>
      </c>
      <c r="X1433" s="16">
        <f t="shared" si="552"/>
        <v>1.6424549806000517E-4</v>
      </c>
      <c r="Y1433" s="17">
        <f t="shared" si="567"/>
        <v>6.1378579925907166</v>
      </c>
      <c r="Z1433" s="17">
        <f t="shared" si="568"/>
        <v>6.4663489887107266</v>
      </c>
      <c r="AA1433" s="16">
        <f t="shared" si="569"/>
        <v>3.7857992590716982E-2</v>
      </c>
      <c r="AB1433" s="16">
        <f t="shared" si="570"/>
        <v>6.6348988710726253E-2</v>
      </c>
      <c r="AC1433" s="16">
        <f t="shared" si="553"/>
        <v>292.92295088948714</v>
      </c>
      <c r="AD1433" s="17">
        <f t="shared" si="554"/>
        <v>6.1384533756281341</v>
      </c>
      <c r="AE1433" s="17">
        <f t="shared" si="555"/>
        <v>6.4668747927161503</v>
      </c>
      <c r="AF1433" s="16">
        <f t="shared" si="571"/>
        <v>3.8453375628134445E-2</v>
      </c>
      <c r="AG1433" s="16">
        <f t="shared" si="572"/>
        <v>6.6874792716149933E-2</v>
      </c>
    </row>
    <row r="1434" spans="1:33" x14ac:dyDescent="0.25">
      <c r="A1434" s="11" t="s">
        <v>61</v>
      </c>
      <c r="B1434" s="12">
        <v>4371500</v>
      </c>
      <c r="C1434" s="11">
        <v>7</v>
      </c>
      <c r="D1434" s="27">
        <v>7</v>
      </c>
      <c r="E1434" s="27">
        <v>7.1</v>
      </c>
      <c r="F1434" s="11">
        <v>2011</v>
      </c>
      <c r="G1434" s="11" t="s">
        <v>7</v>
      </c>
      <c r="H1434" s="14" t="str">
        <f>VLOOKUP(A1434,'Data Key'!$A$1:$B$500,2,FALSE)</f>
        <v>Texas</v>
      </c>
      <c r="I1434" s="14" t="str">
        <f t="shared" si="556"/>
        <v>TX-Texas</v>
      </c>
      <c r="J1434" s="15">
        <f t="shared" si="557"/>
        <v>30601</v>
      </c>
      <c r="K1434" s="15">
        <f t="shared" si="558"/>
        <v>4340899</v>
      </c>
      <c r="L1434" s="16">
        <f t="shared" si="550"/>
        <v>7.8155584786423224E-5</v>
      </c>
      <c r="M1434" s="17">
        <f t="shared" si="559"/>
        <v>6.9219587924296357</v>
      </c>
      <c r="N1434" s="17">
        <f t="shared" si="560"/>
        <v>7.0782699620024818</v>
      </c>
      <c r="O1434" s="16">
        <f t="shared" si="561"/>
        <v>7.8041207570364257E-2</v>
      </c>
      <c r="P1434" s="16">
        <f t="shared" si="562"/>
        <v>2.1730037997517826E-2</v>
      </c>
      <c r="Q1434" s="16">
        <f t="shared" si="573"/>
        <v>30259</v>
      </c>
      <c r="R1434" s="16">
        <f t="shared" si="574"/>
        <v>30943</v>
      </c>
      <c r="S1434" s="17">
        <f t="shared" si="563"/>
        <v>6.9218803614320024</v>
      </c>
      <c r="T1434" s="17">
        <f t="shared" si="564"/>
        <v>7.0783483930001143</v>
      </c>
      <c r="U1434" s="16">
        <f t="shared" si="565"/>
        <v>7.811963856799764E-2</v>
      </c>
      <c r="V1434" s="16">
        <f t="shared" si="566"/>
        <v>2.1651606999885331E-2</v>
      </c>
      <c r="W1434" s="16">
        <f t="shared" si="551"/>
        <v>7.0005476008452514E-3</v>
      </c>
      <c r="X1434" s="16">
        <f t="shared" si="552"/>
        <v>7.8159152460139438E-5</v>
      </c>
      <c r="Y1434" s="17">
        <f t="shared" si="567"/>
        <v>6.9223884483851119</v>
      </c>
      <c r="Z1434" s="17">
        <f t="shared" si="568"/>
        <v>7.0787067533053909</v>
      </c>
      <c r="AA1434" s="16">
        <f t="shared" si="569"/>
        <v>7.7611551614888086E-2</v>
      </c>
      <c r="AB1434" s="16">
        <f t="shared" si="570"/>
        <v>2.1293246694608747E-2</v>
      </c>
      <c r="AC1434" s="16">
        <f t="shared" si="553"/>
        <v>683.31953263351033</v>
      </c>
      <c r="AD1434" s="17">
        <f t="shared" si="554"/>
        <v>6.9225058608194878</v>
      </c>
      <c r="AE1434" s="17">
        <f t="shared" si="555"/>
        <v>7.0788180951021138</v>
      </c>
      <c r="AF1434" s="16">
        <f t="shared" si="571"/>
        <v>7.7494139180512178E-2</v>
      </c>
      <c r="AG1434" s="16">
        <f t="shared" si="572"/>
        <v>2.118190489788585E-2</v>
      </c>
    </row>
    <row r="1435" spans="1:33" x14ac:dyDescent="0.25">
      <c r="A1435" s="11" t="s">
        <v>23</v>
      </c>
      <c r="B1435" s="12">
        <v>537907</v>
      </c>
      <c r="C1435" s="11">
        <v>6.8</v>
      </c>
      <c r="D1435" s="27">
        <v>6.5</v>
      </c>
      <c r="E1435" s="27">
        <v>7</v>
      </c>
      <c r="F1435" s="11">
        <v>2011</v>
      </c>
      <c r="G1435" s="11" t="s">
        <v>7</v>
      </c>
      <c r="H1435" s="14" t="str">
        <f>VLOOKUP(A1435,'Data Key'!$A$1:$B$500,2,FALSE)</f>
        <v>Utah</v>
      </c>
      <c r="I1435" s="14" t="str">
        <f t="shared" si="556"/>
        <v>UT-Utah</v>
      </c>
      <c r="J1435" s="15">
        <f t="shared" si="557"/>
        <v>3658</v>
      </c>
      <c r="K1435" s="15">
        <f t="shared" si="558"/>
        <v>534249</v>
      </c>
      <c r="L1435" s="16">
        <f t="shared" si="550"/>
        <v>2.1962461166991738E-4</v>
      </c>
      <c r="M1435" s="17">
        <f t="shared" si="559"/>
        <v>6.5808074332746544</v>
      </c>
      <c r="N1435" s="17">
        <f t="shared" si="560"/>
        <v>7.0200566566144893</v>
      </c>
      <c r="O1435" s="16">
        <f t="shared" si="561"/>
        <v>8.080743327465445E-2</v>
      </c>
      <c r="P1435" s="16">
        <f t="shared" si="562"/>
        <v>2.0056656614489299E-2</v>
      </c>
      <c r="Q1435" s="16">
        <f t="shared" si="573"/>
        <v>3540</v>
      </c>
      <c r="R1435" s="16">
        <f t="shared" si="574"/>
        <v>3776</v>
      </c>
      <c r="S1435" s="17">
        <f t="shared" si="563"/>
        <v>6.5810632693011986</v>
      </c>
      <c r="T1435" s="17">
        <f t="shared" si="564"/>
        <v>7.0198008205879452</v>
      </c>
      <c r="U1435" s="16">
        <f t="shared" si="565"/>
        <v>8.1063269301198559E-2</v>
      </c>
      <c r="V1435" s="16">
        <f t="shared" si="566"/>
        <v>1.9800820587945189E-2</v>
      </c>
      <c r="W1435" s="16">
        <f t="shared" si="551"/>
        <v>6.8039542008199684E-3</v>
      </c>
      <c r="X1435" s="16">
        <f t="shared" si="552"/>
        <v>2.1970853889686462E-4</v>
      </c>
      <c r="Y1435" s="17">
        <f t="shared" si="567"/>
        <v>6.584245661923104</v>
      </c>
      <c r="Z1435" s="17">
        <f t="shared" si="568"/>
        <v>7.0236627397168325</v>
      </c>
      <c r="AA1435" s="16">
        <f t="shared" si="569"/>
        <v>8.4245661923104009E-2</v>
      </c>
      <c r="AB1435" s="16">
        <f t="shared" si="570"/>
        <v>2.3662739716832526E-2</v>
      </c>
      <c r="AC1435" s="16">
        <f t="shared" si="553"/>
        <v>236.29042219727341</v>
      </c>
      <c r="AD1435" s="17">
        <f t="shared" si="554"/>
        <v>6.5852465600154408</v>
      </c>
      <c r="AE1435" s="17">
        <f t="shared" si="555"/>
        <v>7.024520885768851</v>
      </c>
      <c r="AF1435" s="16">
        <f t="shared" si="571"/>
        <v>8.5246560015440842E-2</v>
      </c>
      <c r="AG1435" s="16">
        <f t="shared" si="572"/>
        <v>2.4520885768851031E-2</v>
      </c>
    </row>
    <row r="1436" spans="1:33" x14ac:dyDescent="0.25">
      <c r="A1436" s="11" t="s">
        <v>55</v>
      </c>
      <c r="B1436" s="12">
        <v>78287</v>
      </c>
      <c r="C1436" s="11">
        <v>9.5</v>
      </c>
      <c r="D1436" s="27">
        <v>8.8000000000000007</v>
      </c>
      <c r="E1436" s="27">
        <v>10.199999999999999</v>
      </c>
      <c r="F1436" s="11">
        <v>2011</v>
      </c>
      <c r="G1436" s="11" t="s">
        <v>7</v>
      </c>
      <c r="H1436" s="14" t="str">
        <f>VLOOKUP(A1436,'Data Key'!$A$1:$B$500,2,FALSE)</f>
        <v>Vermont</v>
      </c>
      <c r="I1436" s="14" t="str">
        <f t="shared" si="556"/>
        <v>VT-Vermont</v>
      </c>
      <c r="J1436" s="15">
        <f t="shared" si="557"/>
        <v>744</v>
      </c>
      <c r="K1436" s="15">
        <f t="shared" si="558"/>
        <v>77543</v>
      </c>
      <c r="L1436" s="16">
        <f t="shared" si="550"/>
        <v>6.7962818588538992E-4</v>
      </c>
      <c r="M1436" s="17">
        <f t="shared" si="559"/>
        <v>8.8238653698773799</v>
      </c>
      <c r="N1436" s="17">
        <f t="shared" si="560"/>
        <v>10.183121741648161</v>
      </c>
      <c r="O1436" s="16">
        <f t="shared" si="561"/>
        <v>2.3865369877379194E-2</v>
      </c>
      <c r="P1436" s="16">
        <f t="shared" si="562"/>
        <v>1.6878258351837871E-2</v>
      </c>
      <c r="Q1436" s="16">
        <f t="shared" si="573"/>
        <v>691</v>
      </c>
      <c r="R1436" s="16">
        <f t="shared" si="574"/>
        <v>797</v>
      </c>
      <c r="S1436" s="17">
        <f t="shared" si="563"/>
        <v>8.826497375043111</v>
      </c>
      <c r="T1436" s="17">
        <f t="shared" si="564"/>
        <v>10.18048973648243</v>
      </c>
      <c r="U1436" s="16">
        <f t="shared" si="565"/>
        <v>2.6497375043110338E-2</v>
      </c>
      <c r="V1436" s="16">
        <f t="shared" si="566"/>
        <v>1.9510263517569015E-2</v>
      </c>
      <c r="W1436" s="16">
        <f t="shared" si="551"/>
        <v>9.527560510416604E-3</v>
      </c>
      <c r="X1436" s="16">
        <f t="shared" si="552"/>
        <v>6.808886672262128E-4</v>
      </c>
      <c r="Y1436" s="17">
        <f t="shared" si="567"/>
        <v>8.846671843190391</v>
      </c>
      <c r="Z1436" s="17">
        <f t="shared" si="568"/>
        <v>10.208449177642816</v>
      </c>
      <c r="AA1436" s="16">
        <f t="shared" si="569"/>
        <v>4.6671843190390305E-2</v>
      </c>
      <c r="AB1436" s="16">
        <f t="shared" si="570"/>
        <v>8.4491776428166077E-3</v>
      </c>
      <c r="AC1436" s="16">
        <f t="shared" si="553"/>
        <v>106.44602226443703</v>
      </c>
      <c r="AD1436" s="17">
        <f t="shared" si="554"/>
        <v>8.8541354947977631</v>
      </c>
      <c r="AE1436" s="17">
        <f t="shared" si="555"/>
        <v>10.213758412127438</v>
      </c>
      <c r="AF1436" s="16">
        <f t="shared" si="571"/>
        <v>5.4135494797762362E-2</v>
      </c>
      <c r="AG1436" s="16">
        <f t="shared" si="572"/>
        <v>1.3758412127439001E-2</v>
      </c>
    </row>
    <row r="1437" spans="1:33" x14ac:dyDescent="0.25">
      <c r="A1437" s="11" t="s">
        <v>54</v>
      </c>
      <c r="B1437" s="12">
        <v>1130504</v>
      </c>
      <c r="C1437" s="11">
        <v>9.9</v>
      </c>
      <c r="D1437" s="27">
        <v>9.6999999999999993</v>
      </c>
      <c r="E1437" s="27">
        <v>10.1</v>
      </c>
      <c r="F1437" s="11">
        <v>2011</v>
      </c>
      <c r="G1437" s="11" t="s">
        <v>7</v>
      </c>
      <c r="H1437" s="14" t="str">
        <f>VLOOKUP(A1437,'Data Key'!$A$1:$B$500,2,FALSE)</f>
        <v>Virginia</v>
      </c>
      <c r="I1437" s="14" t="str">
        <f t="shared" si="556"/>
        <v>VA-Virginia</v>
      </c>
      <c r="J1437" s="15">
        <f t="shared" si="557"/>
        <v>11192</v>
      </c>
      <c r="K1437" s="15">
        <f t="shared" si="558"/>
        <v>1119312</v>
      </c>
      <c r="L1437" s="16">
        <f t="shared" si="550"/>
        <v>1.8250273057255443E-4</v>
      </c>
      <c r="M1437" s="17">
        <f t="shared" si="559"/>
        <v>9.7175064688641566</v>
      </c>
      <c r="N1437" s="17">
        <f t="shared" si="560"/>
        <v>10.082511930009266</v>
      </c>
      <c r="O1437" s="16">
        <f t="shared" si="561"/>
        <v>1.7506468864157299E-2</v>
      </c>
      <c r="P1437" s="16">
        <f t="shared" si="562"/>
        <v>1.7488069990733379E-2</v>
      </c>
      <c r="Q1437" s="16">
        <f t="shared" si="573"/>
        <v>10986</v>
      </c>
      <c r="R1437" s="16">
        <f t="shared" si="574"/>
        <v>11399</v>
      </c>
      <c r="S1437" s="17">
        <f t="shared" si="563"/>
        <v>9.7177895876529412</v>
      </c>
      <c r="T1437" s="17">
        <f t="shared" si="564"/>
        <v>10.083113372442734</v>
      </c>
      <c r="U1437" s="16">
        <f t="shared" si="565"/>
        <v>1.7789587652941918E-2</v>
      </c>
      <c r="V1437" s="16">
        <f t="shared" si="566"/>
        <v>1.688662755726611E-2</v>
      </c>
      <c r="W1437" s="16">
        <f t="shared" si="551"/>
        <v>9.9016745562468447E-3</v>
      </c>
      <c r="X1437" s="16">
        <f t="shared" si="552"/>
        <v>1.8252521387539415E-4</v>
      </c>
      <c r="Y1437" s="17">
        <f t="shared" si="567"/>
        <v>9.7191493423714501</v>
      </c>
      <c r="Z1437" s="17">
        <f t="shared" si="568"/>
        <v>10.08419977012224</v>
      </c>
      <c r="AA1437" s="16">
        <f t="shared" si="569"/>
        <v>1.9149342371450828E-2</v>
      </c>
      <c r="AB1437" s="16">
        <f t="shared" si="570"/>
        <v>1.5800229877759975E-2</v>
      </c>
      <c r="AC1437" s="16">
        <f t="shared" si="553"/>
        <v>412.64888957503473</v>
      </c>
      <c r="AD1437" s="17">
        <f t="shared" si="554"/>
        <v>9.7196108524498701</v>
      </c>
      <c r="AE1437" s="17">
        <f t="shared" si="555"/>
        <v>10.084622818260337</v>
      </c>
      <c r="AF1437" s="16">
        <f t="shared" si="571"/>
        <v>1.9610852449870819E-2</v>
      </c>
      <c r="AG1437" s="16">
        <f t="shared" si="572"/>
        <v>1.5377181739662404E-2</v>
      </c>
    </row>
    <row r="1438" spans="1:33" x14ac:dyDescent="0.25">
      <c r="A1438" s="11" t="s">
        <v>39</v>
      </c>
      <c r="B1438" s="12">
        <v>955171</v>
      </c>
      <c r="C1438" s="11">
        <v>8.1999999999999993</v>
      </c>
      <c r="D1438" s="27">
        <v>8</v>
      </c>
      <c r="E1438" s="27">
        <v>8.4</v>
      </c>
      <c r="F1438" s="11">
        <v>2011</v>
      </c>
      <c r="G1438" s="11" t="s">
        <v>7</v>
      </c>
      <c r="H1438" s="14" t="str">
        <f>VLOOKUP(A1438,'Data Key'!$A$1:$B$500,2,FALSE)</f>
        <v>Washington</v>
      </c>
      <c r="I1438" s="14" t="str">
        <f t="shared" si="556"/>
        <v>WA-Washington</v>
      </c>
      <c r="J1438" s="15">
        <f t="shared" si="557"/>
        <v>7832</v>
      </c>
      <c r="K1438" s="15">
        <f t="shared" si="558"/>
        <v>947339</v>
      </c>
      <c r="L1438" s="16">
        <f t="shared" si="550"/>
        <v>1.8084872289606205E-4</v>
      </c>
      <c r="M1438" s="17">
        <f t="shared" si="559"/>
        <v>8.0187302006684114</v>
      </c>
      <c r="N1438" s="17">
        <f t="shared" si="560"/>
        <v>8.3804276464605341</v>
      </c>
      <c r="O1438" s="16">
        <f t="shared" si="561"/>
        <v>1.8730200668411356E-2</v>
      </c>
      <c r="P1438" s="16">
        <f t="shared" si="562"/>
        <v>1.9572353539466292E-2</v>
      </c>
      <c r="Q1438" s="16">
        <f t="shared" si="573"/>
        <v>7660</v>
      </c>
      <c r="R1438" s="16">
        <f t="shared" si="574"/>
        <v>8006</v>
      </c>
      <c r="S1438" s="17">
        <f t="shared" si="563"/>
        <v>8.0195064548651498</v>
      </c>
      <c r="T1438" s="17">
        <f t="shared" si="564"/>
        <v>8.3817452581789027</v>
      </c>
      <c r="U1438" s="16">
        <f t="shared" si="565"/>
        <v>1.9506454865149792E-2</v>
      </c>
      <c r="V1438" s="16">
        <f t="shared" si="566"/>
        <v>1.8254741821097653E-2</v>
      </c>
      <c r="W1438" s="16">
        <f t="shared" si="551"/>
        <v>8.2015568138768674E-3</v>
      </c>
      <c r="X1438" s="16">
        <f t="shared" si="552"/>
        <v>1.8088080368112937E-4</v>
      </c>
      <c r="Y1438" s="17">
        <f t="shared" si="567"/>
        <v>8.0206760101957375</v>
      </c>
      <c r="Z1438" s="17">
        <f t="shared" si="568"/>
        <v>8.3824376175579971</v>
      </c>
      <c r="AA1438" s="16">
        <f t="shared" si="569"/>
        <v>2.0676010195737504E-2</v>
      </c>
      <c r="AB1438" s="16">
        <f t="shared" si="570"/>
        <v>1.7562382442003255E-2</v>
      </c>
      <c r="AC1438" s="16">
        <f t="shared" si="553"/>
        <v>345.49333085743507</v>
      </c>
      <c r="AD1438" s="17">
        <f t="shared" si="554"/>
        <v>8.021226828252825</v>
      </c>
      <c r="AE1438" s="17">
        <f t="shared" si="555"/>
        <v>8.3829337282479806</v>
      </c>
      <c r="AF1438" s="16">
        <f t="shared" si="571"/>
        <v>2.1226828252824959E-2</v>
      </c>
      <c r="AG1438" s="16">
        <f t="shared" si="572"/>
        <v>1.7066271752019802E-2</v>
      </c>
    </row>
    <row r="1439" spans="1:33" x14ac:dyDescent="0.25">
      <c r="A1439" s="11" t="s">
        <v>16</v>
      </c>
      <c r="B1439" s="12">
        <v>246418</v>
      </c>
      <c r="C1439" s="11">
        <v>5.4</v>
      </c>
      <c r="D1439" s="27">
        <v>5.0999999999999996</v>
      </c>
      <c r="E1439" s="27">
        <v>5.7</v>
      </c>
      <c r="F1439" s="11">
        <v>2011</v>
      </c>
      <c r="G1439" s="11" t="s">
        <v>7</v>
      </c>
      <c r="H1439" s="14" t="str">
        <f>VLOOKUP(A1439,'Data Key'!$A$1:$B$500,2,FALSE)</f>
        <v>West Virginia</v>
      </c>
      <c r="I1439" s="14" t="str">
        <f t="shared" si="556"/>
        <v>WV-West Virginia</v>
      </c>
      <c r="J1439" s="15">
        <f t="shared" si="557"/>
        <v>1331</v>
      </c>
      <c r="K1439" s="15">
        <f t="shared" si="558"/>
        <v>245087</v>
      </c>
      <c r="L1439" s="16">
        <f t="shared" si="550"/>
        <v>2.8939339457485785E-4</v>
      </c>
      <c r="M1439" s="17">
        <f t="shared" si="559"/>
        <v>5.1119977375664627</v>
      </c>
      <c r="N1439" s="17">
        <f t="shared" si="560"/>
        <v>5.6907845267161781</v>
      </c>
      <c r="O1439" s="16">
        <f t="shared" si="561"/>
        <v>1.1997737566463051E-2</v>
      </c>
      <c r="P1439" s="16">
        <f t="shared" si="562"/>
        <v>9.2154732838221065E-3</v>
      </c>
      <c r="Q1439" s="16">
        <f t="shared" si="573"/>
        <v>1260</v>
      </c>
      <c r="R1439" s="16">
        <f t="shared" si="574"/>
        <v>1402</v>
      </c>
      <c r="S1439" s="17">
        <f t="shared" si="563"/>
        <v>5.113262829825743</v>
      </c>
      <c r="T1439" s="17">
        <f t="shared" si="564"/>
        <v>5.6895194344568987</v>
      </c>
      <c r="U1439" s="16">
        <f t="shared" si="565"/>
        <v>1.3262829825743339E-2</v>
      </c>
      <c r="V1439" s="16">
        <f t="shared" si="566"/>
        <v>1.0480565543101505E-2</v>
      </c>
      <c r="W1439" s="16">
        <f t="shared" si="551"/>
        <v>5.4091014072431155E-3</v>
      </c>
      <c r="X1439" s="16">
        <f t="shared" si="552"/>
        <v>2.8969910858973262E-4</v>
      </c>
      <c r="Y1439" s="17">
        <f t="shared" si="567"/>
        <v>5.1194022986533829</v>
      </c>
      <c r="Z1439" s="17">
        <f t="shared" si="568"/>
        <v>5.6988005158328479</v>
      </c>
      <c r="AA1439" s="16">
        <f t="shared" si="569"/>
        <v>1.9402298653383276E-2</v>
      </c>
      <c r="AB1439" s="16">
        <f t="shared" si="570"/>
        <v>1.1994841671523204E-3</v>
      </c>
      <c r="AC1439" s="16">
        <f t="shared" si="553"/>
        <v>142.64857088333679</v>
      </c>
      <c r="AD1439" s="17">
        <f t="shared" si="554"/>
        <v>5.1216906606048003</v>
      </c>
      <c r="AE1439" s="17">
        <f t="shared" si="555"/>
        <v>5.700570235722231</v>
      </c>
      <c r="AF1439" s="16">
        <f t="shared" si="571"/>
        <v>2.1690660604800627E-2</v>
      </c>
      <c r="AG1439" s="16">
        <f t="shared" si="572"/>
        <v>5.7023572223080521E-4</v>
      </c>
    </row>
    <row r="1440" spans="1:33" x14ac:dyDescent="0.25">
      <c r="A1440" s="11" t="s">
        <v>24</v>
      </c>
      <c r="B1440" s="12">
        <v>755792</v>
      </c>
      <c r="C1440" s="11">
        <v>10.1</v>
      </c>
      <c r="D1440" s="27">
        <v>9.9</v>
      </c>
      <c r="E1440" s="27">
        <v>10.3</v>
      </c>
      <c r="F1440" s="11">
        <v>2011</v>
      </c>
      <c r="G1440" s="11" t="s">
        <v>7</v>
      </c>
      <c r="H1440" s="14" t="str">
        <f>VLOOKUP(A1440,'Data Key'!$A$1:$B$500,2,FALSE)</f>
        <v>Wisconsin</v>
      </c>
      <c r="I1440" s="14" t="str">
        <f t="shared" si="556"/>
        <v>WI-Wisconsin</v>
      </c>
      <c r="J1440" s="15">
        <f t="shared" si="557"/>
        <v>7633</v>
      </c>
      <c r="K1440" s="15">
        <f t="shared" si="558"/>
        <v>748159</v>
      </c>
      <c r="L1440" s="16">
        <f t="shared" si="550"/>
        <v>2.2541833549328933E-4</v>
      </c>
      <c r="M1440" s="17">
        <f t="shared" si="559"/>
        <v>9.8739211653217502</v>
      </c>
      <c r="N1440" s="17">
        <f t="shared" si="560"/>
        <v>10.324757836308329</v>
      </c>
      <c r="O1440" s="16">
        <f t="shared" si="561"/>
        <v>2.6078834678250118E-2</v>
      </c>
      <c r="P1440" s="16">
        <f t="shared" si="562"/>
        <v>2.4757836308328507E-2</v>
      </c>
      <c r="Q1440" s="16">
        <f t="shared" si="573"/>
        <v>7464</v>
      </c>
      <c r="R1440" s="16">
        <f t="shared" si="574"/>
        <v>7804</v>
      </c>
      <c r="S1440" s="17">
        <f t="shared" si="563"/>
        <v>9.8757330059063868</v>
      </c>
      <c r="T1440" s="17">
        <f t="shared" si="564"/>
        <v>10.325592226432668</v>
      </c>
      <c r="U1440" s="16">
        <f t="shared" si="565"/>
        <v>2.4266994093613548E-2</v>
      </c>
      <c r="V1440" s="16">
        <f t="shared" si="566"/>
        <v>2.5592226432667786E-2</v>
      </c>
      <c r="W1440" s="16">
        <f t="shared" si="551"/>
        <v>1.010182950289008E-2</v>
      </c>
      <c r="X1440" s="16">
        <f t="shared" si="552"/>
        <v>2.2545901610999662E-4</v>
      </c>
      <c r="Y1440" s="17">
        <f t="shared" si="567"/>
        <v>9.8763704867800843</v>
      </c>
      <c r="Z1440" s="17">
        <f t="shared" si="568"/>
        <v>10.327288519000076</v>
      </c>
      <c r="AA1440" s="16">
        <f t="shared" si="569"/>
        <v>2.3629513219916021E-2</v>
      </c>
      <c r="AB1440" s="16">
        <f t="shared" si="570"/>
        <v>2.728851900007534E-2</v>
      </c>
      <c r="AC1440" s="16">
        <f t="shared" si="553"/>
        <v>340.7493570065941</v>
      </c>
      <c r="AD1440" s="17">
        <f t="shared" si="554"/>
        <v>9.8770668498230698</v>
      </c>
      <c r="AE1440" s="17">
        <f t="shared" si="555"/>
        <v>10.327915264586622</v>
      </c>
      <c r="AF1440" s="16">
        <f t="shared" si="571"/>
        <v>2.2933150176930539E-2</v>
      </c>
      <c r="AG1440" s="16">
        <f t="shared" si="572"/>
        <v>2.7915264586621191E-2</v>
      </c>
    </row>
    <row r="1441" spans="1:33" x14ac:dyDescent="0.25">
      <c r="A1441" s="11" t="s">
        <v>40</v>
      </c>
      <c r="B1441" s="12">
        <v>81708</v>
      </c>
      <c r="C1441" s="11">
        <v>7.5</v>
      </c>
      <c r="D1441" s="27">
        <v>6.9</v>
      </c>
      <c r="E1441" s="27">
        <v>8.1</v>
      </c>
      <c r="F1441" s="11">
        <v>2011</v>
      </c>
      <c r="G1441" s="11" t="s">
        <v>7</v>
      </c>
      <c r="H1441" s="14" t="str">
        <f>VLOOKUP(A1441,'Data Key'!$A$1:$B$500,2,FALSE)</f>
        <v>Wyoming</v>
      </c>
      <c r="I1441" s="14" t="str">
        <f t="shared" si="556"/>
        <v>WY-Wyoming</v>
      </c>
      <c r="J1441" s="15">
        <f t="shared" si="557"/>
        <v>613</v>
      </c>
      <c r="K1441" s="15">
        <f t="shared" si="558"/>
        <v>81095</v>
      </c>
      <c r="L1441" s="16">
        <f t="shared" si="550"/>
        <v>5.9166856626545678E-4</v>
      </c>
      <c r="M1441" s="17">
        <f t="shared" si="559"/>
        <v>6.91065678743308</v>
      </c>
      <c r="N1441" s="17">
        <f t="shared" si="560"/>
        <v>8.0939939199639923</v>
      </c>
      <c r="O1441" s="16">
        <f t="shared" si="561"/>
        <v>1.0656787433079629E-2</v>
      </c>
      <c r="P1441" s="16">
        <f t="shared" si="562"/>
        <v>6.006080036007333E-3</v>
      </c>
      <c r="Q1441" s="16">
        <f t="shared" si="573"/>
        <v>565</v>
      </c>
      <c r="R1441" s="16">
        <f t="shared" si="574"/>
        <v>662</v>
      </c>
      <c r="S1441" s="17">
        <f t="shared" si="563"/>
        <v>6.9148675772262198</v>
      </c>
      <c r="T1441" s="17">
        <f t="shared" si="564"/>
        <v>8.1020218338473597</v>
      </c>
      <c r="U1441" s="16">
        <f t="shared" si="565"/>
        <v>1.4867577226219453E-2</v>
      </c>
      <c r="V1441" s="16">
        <f t="shared" si="566"/>
        <v>2.0218338473600994E-3</v>
      </c>
      <c r="W1441" s="16">
        <f t="shared" si="551"/>
        <v>7.5254787853513382E-3</v>
      </c>
      <c r="X1441" s="16">
        <f t="shared" si="552"/>
        <v>5.9301214425086632E-4</v>
      </c>
      <c r="Y1441" s="17">
        <f t="shared" si="567"/>
        <v>6.9324666411004721</v>
      </c>
      <c r="Z1441" s="17">
        <f t="shared" si="568"/>
        <v>8.1184909296022045</v>
      </c>
      <c r="AA1441" s="16">
        <f t="shared" si="569"/>
        <v>3.2466641100471705E-2</v>
      </c>
      <c r="AB1441" s="16">
        <f t="shared" si="570"/>
        <v>1.8490929602204886E-2</v>
      </c>
      <c r="AC1441" s="16">
        <f t="shared" si="553"/>
        <v>96.725280140385763</v>
      </c>
      <c r="AD1441" s="17">
        <f t="shared" si="554"/>
        <v>6.9397296550454968</v>
      </c>
      <c r="AE1441" s="17">
        <f t="shared" si="555"/>
        <v>8.123466043964493</v>
      </c>
      <c r="AF1441" s="16">
        <f t="shared" si="571"/>
        <v>3.9729655045496415E-2</v>
      </c>
      <c r="AG1441" s="16">
        <f t="shared" si="572"/>
        <v>2.3466043964493366E-2</v>
      </c>
    </row>
    <row r="1442" spans="1:33" x14ac:dyDescent="0.25">
      <c r="A1442" s="11" t="s">
        <v>17</v>
      </c>
      <c r="B1442" s="12">
        <v>676177</v>
      </c>
      <c r="C1442" s="11">
        <v>6.8</v>
      </c>
      <c r="D1442" s="27">
        <v>6.6</v>
      </c>
      <c r="E1442" s="27">
        <v>7</v>
      </c>
      <c r="F1442" s="11">
        <v>2012</v>
      </c>
      <c r="G1442" s="11" t="s">
        <v>7</v>
      </c>
      <c r="H1442" s="14" t="str">
        <f>VLOOKUP(A1442,'Data Key'!$A$1:$B$500,2,FALSE)</f>
        <v>Alabama</v>
      </c>
      <c r="I1442" s="14" t="str">
        <f t="shared" si="556"/>
        <v>AL-Alabama</v>
      </c>
      <c r="J1442" s="15">
        <f t="shared" si="557"/>
        <v>4598</v>
      </c>
      <c r="K1442" s="15">
        <f t="shared" si="558"/>
        <v>671579</v>
      </c>
      <c r="L1442" s="16">
        <f t="shared" si="550"/>
        <v>1.9588019912482142E-4</v>
      </c>
      <c r="M1442" s="17">
        <f t="shared" si="559"/>
        <v>6.6041144768254103</v>
      </c>
      <c r="N1442" s="17">
        <f t="shared" si="560"/>
        <v>6.995874875075053</v>
      </c>
      <c r="O1442" s="16">
        <f t="shared" si="561"/>
        <v>4.1144768254106623E-3</v>
      </c>
      <c r="P1442" s="16">
        <f t="shared" si="562"/>
        <v>4.1251249249469879E-3</v>
      </c>
      <c r="Q1442" s="16">
        <f t="shared" si="573"/>
        <v>4466</v>
      </c>
      <c r="R1442" s="16">
        <f t="shared" si="574"/>
        <v>4731</v>
      </c>
      <c r="S1442" s="17">
        <f t="shared" si="563"/>
        <v>6.6047795177889812</v>
      </c>
      <c r="T1442" s="17">
        <f t="shared" si="564"/>
        <v>6.9966887368248258</v>
      </c>
      <c r="U1442" s="16">
        <f t="shared" si="565"/>
        <v>4.7795177889815577E-3</v>
      </c>
      <c r="V1442" s="16">
        <f t="shared" si="566"/>
        <v>3.3112631751741617E-3</v>
      </c>
      <c r="W1442" s="16">
        <f t="shared" si="551"/>
        <v>6.8027966002205658E-3</v>
      </c>
      <c r="X1442" s="16">
        <f t="shared" si="552"/>
        <v>1.9593975256531766E-4</v>
      </c>
      <c r="Y1442" s="17">
        <f t="shared" si="567"/>
        <v>6.6068568476552487</v>
      </c>
      <c r="Z1442" s="17">
        <f t="shared" si="568"/>
        <v>6.9987363527858832</v>
      </c>
      <c r="AA1442" s="16">
        <f t="shared" si="569"/>
        <v>6.8568476552490765E-3</v>
      </c>
      <c r="AB1442" s="16">
        <f t="shared" si="570"/>
        <v>1.2636472141167587E-3</v>
      </c>
      <c r="AC1442" s="16">
        <f t="shared" si="553"/>
        <v>264.91291970046103</v>
      </c>
      <c r="AD1442" s="17">
        <f t="shared" si="554"/>
        <v>6.6076469423782322</v>
      </c>
      <c r="AE1442" s="17">
        <f t="shared" si="555"/>
        <v>6.9994251523744317</v>
      </c>
      <c r="AF1442" s="16">
        <f t="shared" si="571"/>
        <v>7.6469423782326018E-3</v>
      </c>
      <c r="AG1442" s="16">
        <f t="shared" si="572"/>
        <v>5.7484762556825331E-4</v>
      </c>
    </row>
    <row r="1443" spans="1:33" x14ac:dyDescent="0.25">
      <c r="A1443" s="11" t="s">
        <v>41</v>
      </c>
      <c r="B1443" s="12">
        <v>117789</v>
      </c>
      <c r="C1443" s="11">
        <v>7.1</v>
      </c>
      <c r="D1443" s="27">
        <v>6.7</v>
      </c>
      <c r="E1443" s="27">
        <v>7.6</v>
      </c>
      <c r="F1443" s="11">
        <v>2012</v>
      </c>
      <c r="G1443" s="11" t="s">
        <v>7</v>
      </c>
      <c r="H1443" s="14" t="str">
        <f>VLOOKUP(A1443,'Data Key'!$A$1:$B$500,2,FALSE)</f>
        <v>Alaska</v>
      </c>
      <c r="I1443" s="14" t="str">
        <f t="shared" si="556"/>
        <v>AK-Alaska</v>
      </c>
      <c r="J1443" s="15">
        <f t="shared" si="557"/>
        <v>836</v>
      </c>
      <c r="K1443" s="15">
        <f t="shared" si="558"/>
        <v>116953</v>
      </c>
      <c r="L1443" s="16">
        <f t="shared" si="550"/>
        <v>4.794019661832196E-4</v>
      </c>
      <c r="M1443" s="17">
        <f t="shared" si="559"/>
        <v>6.6180349761458608</v>
      </c>
      <c r="N1443" s="17">
        <f t="shared" si="560"/>
        <v>7.5768389085122987</v>
      </c>
      <c r="O1443" s="16">
        <f t="shared" si="561"/>
        <v>8.1965023854139396E-2</v>
      </c>
      <c r="P1443" s="16">
        <f t="shared" si="562"/>
        <v>2.3161091487700958E-2</v>
      </c>
      <c r="Q1443" s="16">
        <f t="shared" si="573"/>
        <v>780</v>
      </c>
      <c r="R1443" s="16">
        <f t="shared" si="574"/>
        <v>893</v>
      </c>
      <c r="S1443" s="17">
        <f t="shared" si="563"/>
        <v>6.6220105442783286</v>
      </c>
      <c r="T1443" s="17">
        <f t="shared" si="564"/>
        <v>7.5813530974878809</v>
      </c>
      <c r="U1443" s="16">
        <f t="shared" si="565"/>
        <v>7.7989455721671597E-2</v>
      </c>
      <c r="V1443" s="16">
        <f t="shared" si="566"/>
        <v>1.8646902512118757E-2</v>
      </c>
      <c r="W1443" s="16">
        <f t="shared" si="551"/>
        <v>7.1135114751712351E-3</v>
      </c>
      <c r="X1443" s="16">
        <f t="shared" si="552"/>
        <v>4.8020193317819426E-4</v>
      </c>
      <c r="Y1443" s="17">
        <f t="shared" si="567"/>
        <v>6.6333095419930412</v>
      </c>
      <c r="Z1443" s="17">
        <f t="shared" si="568"/>
        <v>7.5937134083494291</v>
      </c>
      <c r="AA1443" s="16">
        <f t="shared" si="569"/>
        <v>6.6690458006958941E-2</v>
      </c>
      <c r="AB1443" s="16">
        <f t="shared" si="570"/>
        <v>6.2865916505705499E-3</v>
      </c>
      <c r="AC1443" s="16">
        <f t="shared" si="553"/>
        <v>112.96835257179205</v>
      </c>
      <c r="AD1443" s="17">
        <f t="shared" si="554"/>
        <v>6.6382349168290409</v>
      </c>
      <c r="AE1443" s="17">
        <f t="shared" si="555"/>
        <v>7.5972775137536148</v>
      </c>
      <c r="AF1443" s="16">
        <f t="shared" si="571"/>
        <v>6.1765083170959301E-2</v>
      </c>
      <c r="AG1443" s="16">
        <f t="shared" si="572"/>
        <v>2.7224862463848254E-3</v>
      </c>
    </row>
    <row r="1444" spans="1:33" x14ac:dyDescent="0.25">
      <c r="A1444" s="11" t="s">
        <v>11</v>
      </c>
      <c r="B1444" s="12">
        <v>993616</v>
      </c>
      <c r="C1444" s="11">
        <v>8.1999999999999993</v>
      </c>
      <c r="D1444" s="27">
        <v>8</v>
      </c>
      <c r="E1444" s="27">
        <v>8.4</v>
      </c>
      <c r="F1444" s="11">
        <v>2012</v>
      </c>
      <c r="G1444" s="11" t="s">
        <v>7</v>
      </c>
      <c r="H1444" s="14" t="str">
        <f>VLOOKUP(A1444,'Data Key'!$A$1:$B$500,2,FALSE)</f>
        <v>Arizona</v>
      </c>
      <c r="I1444" s="14" t="str">
        <f t="shared" si="556"/>
        <v>AZ-Arizona</v>
      </c>
      <c r="J1444" s="15">
        <f t="shared" si="557"/>
        <v>8148</v>
      </c>
      <c r="K1444" s="15">
        <f t="shared" si="558"/>
        <v>985468</v>
      </c>
      <c r="L1444" s="16">
        <f t="shared" si="550"/>
        <v>1.7732378796326992E-4</v>
      </c>
      <c r="M1444" s="17">
        <f t="shared" si="559"/>
        <v>8.023027253082768</v>
      </c>
      <c r="N1444" s="17">
        <f t="shared" si="560"/>
        <v>8.3776748290093082</v>
      </c>
      <c r="O1444" s="16">
        <f t="shared" si="561"/>
        <v>2.3027253082767984E-2</v>
      </c>
      <c r="P1444" s="16">
        <f t="shared" si="562"/>
        <v>2.23251709906922E-2</v>
      </c>
      <c r="Q1444" s="16">
        <f t="shared" si="573"/>
        <v>7972</v>
      </c>
      <c r="R1444" s="16">
        <f t="shared" si="574"/>
        <v>8324</v>
      </c>
      <c r="S1444" s="17">
        <f t="shared" si="563"/>
        <v>8.0232202379993875</v>
      </c>
      <c r="T1444" s="17">
        <f t="shared" si="564"/>
        <v>8.3774818440926886</v>
      </c>
      <c r="U1444" s="16">
        <f t="shared" si="565"/>
        <v>2.322023799938755E-2</v>
      </c>
      <c r="V1444" s="16">
        <f t="shared" si="566"/>
        <v>2.2518155907311765E-2</v>
      </c>
      <c r="W1444" s="16">
        <f t="shared" si="551"/>
        <v>8.2022524001178678E-3</v>
      </c>
      <c r="X1444" s="16">
        <f t="shared" si="552"/>
        <v>1.7735402354975943E-4</v>
      </c>
      <c r="Y1444" s="17">
        <f t="shared" si="567"/>
        <v>8.0248983765681086</v>
      </c>
      <c r="Z1444" s="17">
        <f t="shared" si="568"/>
        <v>8.3796064236676262</v>
      </c>
      <c r="AA1444" s="16">
        <f t="shared" si="569"/>
        <v>2.489837656810856E-2</v>
      </c>
      <c r="AB1444" s="16">
        <f t="shared" si="570"/>
        <v>2.0393576332374153E-2</v>
      </c>
      <c r="AC1444" s="16">
        <f t="shared" si="553"/>
        <v>352.39372163929312</v>
      </c>
      <c r="AD1444" s="17">
        <f t="shared" si="554"/>
        <v>8.0254273675564303</v>
      </c>
      <c r="AE1444" s="17">
        <f t="shared" si="555"/>
        <v>8.3800838538056492</v>
      </c>
      <c r="AF1444" s="16">
        <f t="shared" si="571"/>
        <v>2.5427367556430269E-2</v>
      </c>
      <c r="AG1444" s="16">
        <f t="shared" si="572"/>
        <v>1.9916146194351114E-2</v>
      </c>
    </row>
    <row r="1445" spans="1:33" x14ac:dyDescent="0.25">
      <c r="A1445" s="11" t="s">
        <v>18</v>
      </c>
      <c r="B1445" s="12">
        <v>431069</v>
      </c>
      <c r="C1445" s="11">
        <v>7.2</v>
      </c>
      <c r="D1445" s="27">
        <v>7</v>
      </c>
      <c r="E1445" s="27">
        <v>7.5</v>
      </c>
      <c r="F1445" s="11">
        <v>2012</v>
      </c>
      <c r="G1445" s="11" t="s">
        <v>7</v>
      </c>
      <c r="H1445" s="14" t="str">
        <f>VLOOKUP(A1445,'Data Key'!$A$1:$B$500,2,FALSE)</f>
        <v>Arkansas</v>
      </c>
      <c r="I1445" s="14" t="str">
        <f t="shared" si="556"/>
        <v>AR-Arkansas</v>
      </c>
      <c r="J1445" s="15">
        <f t="shared" si="557"/>
        <v>3104</v>
      </c>
      <c r="K1445" s="15">
        <f t="shared" si="558"/>
        <v>427965</v>
      </c>
      <c r="L1445" s="16">
        <f t="shared" si="550"/>
        <v>2.5240205452607803E-4</v>
      </c>
      <c r="M1445" s="17">
        <f t="shared" si="559"/>
        <v>6.9483013131482387</v>
      </c>
      <c r="N1445" s="17">
        <f t="shared" si="560"/>
        <v>7.4531054222003945</v>
      </c>
      <c r="O1445" s="16">
        <f t="shared" si="561"/>
        <v>5.1698686851761266E-2</v>
      </c>
      <c r="P1445" s="16">
        <f t="shared" si="562"/>
        <v>4.6894577799605486E-2</v>
      </c>
      <c r="Q1445" s="16">
        <f t="shared" si="573"/>
        <v>2995</v>
      </c>
      <c r="R1445" s="16">
        <f t="shared" si="574"/>
        <v>3213</v>
      </c>
      <c r="S1445" s="17">
        <f t="shared" si="563"/>
        <v>6.9478436166831763</v>
      </c>
      <c r="T1445" s="17">
        <f t="shared" si="564"/>
        <v>7.453563118665457</v>
      </c>
      <c r="U1445" s="16">
        <f t="shared" si="565"/>
        <v>5.2156383316823707E-2</v>
      </c>
      <c r="V1445" s="16">
        <f t="shared" si="566"/>
        <v>4.6436881334543045E-2</v>
      </c>
      <c r="W1445" s="16">
        <f t="shared" si="551"/>
        <v>7.2050948950980196E-3</v>
      </c>
      <c r="X1445" s="16">
        <f t="shared" si="552"/>
        <v>2.5251551523923954E-4</v>
      </c>
      <c r="Y1445" s="17">
        <f t="shared" si="567"/>
        <v>6.9525793798587801</v>
      </c>
      <c r="Z1445" s="17">
        <f t="shared" si="568"/>
        <v>7.4576104103372591</v>
      </c>
      <c r="AA1445" s="16">
        <f t="shared" si="569"/>
        <v>4.7420620141219949E-2</v>
      </c>
      <c r="AB1445" s="16">
        <f t="shared" si="570"/>
        <v>4.2389589662740867E-2</v>
      </c>
      <c r="AC1445" s="16">
        <f t="shared" si="553"/>
        <v>217.6219100063241</v>
      </c>
      <c r="AD1445" s="17">
        <f t="shared" si="554"/>
        <v>6.9538358395828999</v>
      </c>
      <c r="AE1445" s="17">
        <f t="shared" si="555"/>
        <v>7.4586737441696442</v>
      </c>
      <c r="AF1445" s="16">
        <f t="shared" si="571"/>
        <v>4.6164160417100142E-2</v>
      </c>
      <c r="AG1445" s="16">
        <f t="shared" si="572"/>
        <v>4.1326255830355763E-2</v>
      </c>
    </row>
    <row r="1446" spans="1:33" x14ac:dyDescent="0.25">
      <c r="A1446" s="11" t="s">
        <v>42</v>
      </c>
      <c r="B1446" s="12">
        <v>5728978</v>
      </c>
      <c r="C1446" s="11">
        <v>10.3</v>
      </c>
      <c r="D1446" s="27">
        <v>10.199999999999999</v>
      </c>
      <c r="E1446" s="27">
        <v>10.4</v>
      </c>
      <c r="F1446" s="11">
        <v>2012</v>
      </c>
      <c r="G1446" s="11" t="s">
        <v>7</v>
      </c>
      <c r="H1446" s="14" t="str">
        <f>VLOOKUP(A1446,'Data Key'!$A$1:$B$500,2,FALSE)</f>
        <v>California</v>
      </c>
      <c r="I1446" s="14" t="str">
        <f t="shared" si="556"/>
        <v>CA-California</v>
      </c>
      <c r="J1446" s="15">
        <f t="shared" si="557"/>
        <v>59008</v>
      </c>
      <c r="K1446" s="15">
        <f t="shared" si="558"/>
        <v>5669970</v>
      </c>
      <c r="L1446" s="16">
        <f t="shared" si="550"/>
        <v>8.2675758367063039E-5</v>
      </c>
      <c r="M1446" s="17">
        <f t="shared" si="559"/>
        <v>10.217241609093591</v>
      </c>
      <c r="N1446" s="17">
        <f t="shared" si="560"/>
        <v>10.382593125827716</v>
      </c>
      <c r="O1446" s="16">
        <f t="shared" si="561"/>
        <v>1.7241609093591848E-2</v>
      </c>
      <c r="P1446" s="16">
        <f t="shared" si="562"/>
        <v>1.7406874172284148E-2</v>
      </c>
      <c r="Q1446" s="16">
        <f t="shared" si="573"/>
        <v>58535</v>
      </c>
      <c r="R1446" s="16">
        <f t="shared" si="574"/>
        <v>59483</v>
      </c>
      <c r="S1446" s="17">
        <f t="shared" si="563"/>
        <v>10.217354648595265</v>
      </c>
      <c r="T1446" s="17">
        <f t="shared" si="564"/>
        <v>10.382829188731394</v>
      </c>
      <c r="U1446" s="16">
        <f t="shared" si="565"/>
        <v>1.7354648595265587E-2</v>
      </c>
      <c r="V1446" s="16">
        <f t="shared" si="566"/>
        <v>1.7170811268606201E-2</v>
      </c>
      <c r="W1446" s="16">
        <f t="shared" si="551"/>
        <v>1.0300245726452528E-2</v>
      </c>
      <c r="X1446" s="16">
        <f t="shared" si="552"/>
        <v>8.2677686814328779E-5</v>
      </c>
      <c r="Y1446" s="17">
        <f t="shared" si="567"/>
        <v>10.217568039638198</v>
      </c>
      <c r="Z1446" s="17">
        <f t="shared" si="568"/>
        <v>10.382923413266857</v>
      </c>
      <c r="AA1446" s="16">
        <f t="shared" si="569"/>
        <v>1.7568039638199195E-2</v>
      </c>
      <c r="AB1446" s="16">
        <f t="shared" si="570"/>
        <v>1.7076586733143273E-2</v>
      </c>
      <c r="AC1446" s="16">
        <f t="shared" si="553"/>
        <v>947.29901889414873</v>
      </c>
      <c r="AD1446" s="17">
        <f t="shared" si="554"/>
        <v>10.217656965911686</v>
      </c>
      <c r="AE1446" s="17">
        <f t="shared" si="555"/>
        <v>10.383009038079003</v>
      </c>
      <c r="AF1446" s="16">
        <f t="shared" si="571"/>
        <v>1.7656965911687195E-2</v>
      </c>
      <c r="AG1446" s="16">
        <f t="shared" si="572"/>
        <v>1.6990961920997805E-2</v>
      </c>
    </row>
    <row r="1447" spans="1:33" x14ac:dyDescent="0.25">
      <c r="A1447" s="11" t="s">
        <v>19</v>
      </c>
      <c r="B1447" s="12">
        <v>766235</v>
      </c>
      <c r="C1447" s="11">
        <v>5.4</v>
      </c>
      <c r="D1447" s="27">
        <v>5.2</v>
      </c>
      <c r="E1447" s="27">
        <v>5.5</v>
      </c>
      <c r="F1447" s="11">
        <v>2012</v>
      </c>
      <c r="G1447" s="11" t="s">
        <v>7</v>
      </c>
      <c r="H1447" s="14" t="str">
        <f>VLOOKUP(A1447,'Data Key'!$A$1:$B$500,2,FALSE)</f>
        <v>Colorado</v>
      </c>
      <c r="I1447" s="14" t="str">
        <f t="shared" si="556"/>
        <v>CO-Colorado</v>
      </c>
      <c r="J1447" s="15">
        <f t="shared" si="557"/>
        <v>4138</v>
      </c>
      <c r="K1447" s="15">
        <f t="shared" si="558"/>
        <v>762097</v>
      </c>
      <c r="L1447" s="16">
        <f t="shared" si="550"/>
        <v>1.6409882884885687E-4</v>
      </c>
      <c r="M1447" s="17">
        <f t="shared" si="559"/>
        <v>5.2363331535064255</v>
      </c>
      <c r="N1447" s="17">
        <f t="shared" si="560"/>
        <v>5.5645308112041398</v>
      </c>
      <c r="O1447" s="16">
        <f t="shared" si="561"/>
        <v>3.6333153506425298E-2</v>
      </c>
      <c r="P1447" s="16">
        <f t="shared" si="562"/>
        <v>6.4530811204139837E-2</v>
      </c>
      <c r="Q1447" s="16">
        <f t="shared" si="573"/>
        <v>4012</v>
      </c>
      <c r="R1447" s="16">
        <f t="shared" si="574"/>
        <v>4264</v>
      </c>
      <c r="S1447" s="17">
        <f t="shared" si="563"/>
        <v>5.2359915691661172</v>
      </c>
      <c r="T1447" s="17">
        <f t="shared" si="564"/>
        <v>5.5648723955444481</v>
      </c>
      <c r="U1447" s="16">
        <f t="shared" si="565"/>
        <v>3.599156916611701E-2</v>
      </c>
      <c r="V1447" s="16">
        <f t="shared" si="566"/>
        <v>6.4872395544448125E-2</v>
      </c>
      <c r="W1447" s="16">
        <f t="shared" si="551"/>
        <v>5.4029116059014547E-3</v>
      </c>
      <c r="X1447" s="16">
        <f t="shared" si="552"/>
        <v>1.6415461045313226E-4</v>
      </c>
      <c r="Y1447" s="17">
        <f t="shared" si="567"/>
        <v>5.2387569954483224</v>
      </c>
      <c r="Z1447" s="17">
        <f t="shared" si="568"/>
        <v>5.5670662163545872</v>
      </c>
      <c r="AA1447" s="16">
        <f t="shared" si="569"/>
        <v>3.8756995448322229E-2</v>
      </c>
      <c r="AB1447" s="16">
        <f t="shared" si="570"/>
        <v>6.7066216354587205E-2</v>
      </c>
      <c r="AC1447" s="16">
        <f t="shared" si="553"/>
        <v>251.4907615317945</v>
      </c>
      <c r="AD1447" s="17">
        <f t="shared" si="554"/>
        <v>5.2394568526453469</v>
      </c>
      <c r="AE1447" s="17">
        <f t="shared" si="555"/>
        <v>5.5676714352590251</v>
      </c>
      <c r="AF1447" s="16">
        <f t="shared" si="571"/>
        <v>3.9456852645346707E-2</v>
      </c>
      <c r="AG1447" s="16">
        <f t="shared" si="572"/>
        <v>6.7671435259025081E-2</v>
      </c>
    </row>
    <row r="1448" spans="1:33" x14ac:dyDescent="0.25">
      <c r="A1448" s="11" t="s">
        <v>31</v>
      </c>
      <c r="B1448" s="12">
        <v>495151</v>
      </c>
      <c r="C1448" s="11">
        <v>12.2</v>
      </c>
      <c r="D1448" s="27">
        <v>11.9</v>
      </c>
      <c r="E1448" s="27">
        <v>12.5</v>
      </c>
      <c r="F1448" s="11">
        <v>2012</v>
      </c>
      <c r="G1448" s="11" t="s">
        <v>7</v>
      </c>
      <c r="H1448" s="14" t="str">
        <f>VLOOKUP(A1448,'Data Key'!$A$1:$B$500,2,FALSE)</f>
        <v>Connecticut</v>
      </c>
      <c r="I1448" s="14" t="str">
        <f t="shared" si="556"/>
        <v>CT-Connecticut</v>
      </c>
      <c r="J1448" s="15">
        <f t="shared" si="557"/>
        <v>6041</v>
      </c>
      <c r="K1448" s="15">
        <f t="shared" si="558"/>
        <v>489110</v>
      </c>
      <c r="L1448" s="16">
        <f t="shared" si="550"/>
        <v>3.057731091576216E-4</v>
      </c>
      <c r="M1448" s="17">
        <f t="shared" si="559"/>
        <v>11.894545581504419</v>
      </c>
      <c r="N1448" s="17">
        <f t="shared" si="560"/>
        <v>12.506091799819661</v>
      </c>
      <c r="O1448" s="16">
        <f t="shared" si="561"/>
        <v>5.4544184955815922E-3</v>
      </c>
      <c r="P1448" s="16">
        <f t="shared" si="562"/>
        <v>6.0917998196607925E-3</v>
      </c>
      <c r="Q1448" s="16">
        <f t="shared" si="573"/>
        <v>5890</v>
      </c>
      <c r="R1448" s="16">
        <f t="shared" si="574"/>
        <v>6193</v>
      </c>
      <c r="S1448" s="17">
        <f t="shared" si="563"/>
        <v>11.895361213044101</v>
      </c>
      <c r="T1448" s="17">
        <f t="shared" si="564"/>
        <v>12.507295754224469</v>
      </c>
      <c r="U1448" s="16">
        <f t="shared" si="565"/>
        <v>4.6387869558994765E-3</v>
      </c>
      <c r="V1448" s="16">
        <f t="shared" si="566"/>
        <v>7.295754224468709E-3</v>
      </c>
      <c r="W1448" s="16">
        <f t="shared" si="551"/>
        <v>1.2204103087443817E-2</v>
      </c>
      <c r="X1448" s="16">
        <f t="shared" si="552"/>
        <v>3.0584217100881487E-4</v>
      </c>
      <c r="Y1448" s="17">
        <f t="shared" si="567"/>
        <v>11.898260916435001</v>
      </c>
      <c r="Z1448" s="17">
        <f t="shared" si="568"/>
        <v>12.509945258452632</v>
      </c>
      <c r="AA1448" s="16">
        <f t="shared" si="569"/>
        <v>1.7390835649990777E-3</v>
      </c>
      <c r="AB1448" s="16">
        <f t="shared" si="570"/>
        <v>9.9452584526318333E-3</v>
      </c>
      <c r="AC1448" s="16">
        <f t="shared" si="553"/>
        <v>302.819711339668</v>
      </c>
      <c r="AD1448" s="17">
        <f t="shared" si="554"/>
        <v>11.899330028525068</v>
      </c>
      <c r="AE1448" s="17">
        <f t="shared" si="555"/>
        <v>12.510895716638915</v>
      </c>
      <c r="AF1448" s="16">
        <f t="shared" si="571"/>
        <v>6.6997147493275122E-4</v>
      </c>
      <c r="AG1448" s="16">
        <f t="shared" si="572"/>
        <v>1.0895716638914976E-2</v>
      </c>
    </row>
    <row r="1449" spans="1:33" x14ac:dyDescent="0.25">
      <c r="A1449" s="11" t="s">
        <v>43</v>
      </c>
      <c r="B1449" s="12">
        <v>117607</v>
      </c>
      <c r="C1449" s="11">
        <v>7.7</v>
      </c>
      <c r="D1449" s="27">
        <v>7.2</v>
      </c>
      <c r="E1449" s="27">
        <v>8.1999999999999993</v>
      </c>
      <c r="F1449" s="11">
        <v>2012</v>
      </c>
      <c r="G1449" s="11" t="s">
        <v>7</v>
      </c>
      <c r="H1449" s="14" t="str">
        <f>VLOOKUP(A1449,'Data Key'!$A$1:$B$500,2,FALSE)</f>
        <v>Delaware</v>
      </c>
      <c r="I1449" s="14" t="str">
        <f t="shared" si="556"/>
        <v>DE-Delaware</v>
      </c>
      <c r="J1449" s="15">
        <f t="shared" si="557"/>
        <v>906</v>
      </c>
      <c r="K1449" s="15">
        <f t="shared" si="558"/>
        <v>116701</v>
      </c>
      <c r="L1449" s="16">
        <f t="shared" si="550"/>
        <v>4.9968892145229075E-4</v>
      </c>
      <c r="M1449" s="17">
        <f t="shared" si="559"/>
        <v>7.2039341622076956</v>
      </c>
      <c r="N1449" s="17">
        <f t="shared" si="560"/>
        <v>8.2033120051122772</v>
      </c>
      <c r="O1449" s="16">
        <f t="shared" si="561"/>
        <v>3.9341622076953797E-3</v>
      </c>
      <c r="P1449" s="16">
        <f t="shared" si="562"/>
        <v>3.3120051122779159E-3</v>
      </c>
      <c r="Q1449" s="16">
        <f t="shared" si="573"/>
        <v>847</v>
      </c>
      <c r="R1449" s="16">
        <f t="shared" si="574"/>
        <v>965</v>
      </c>
      <c r="S1449" s="17">
        <f t="shared" si="563"/>
        <v>7.2019522647461462</v>
      </c>
      <c r="T1449" s="17">
        <f t="shared" si="564"/>
        <v>8.2052939025738265</v>
      </c>
      <c r="U1449" s="16">
        <f t="shared" si="565"/>
        <v>1.9522647461460707E-3</v>
      </c>
      <c r="V1449" s="16">
        <f t="shared" si="566"/>
        <v>5.293902573827225E-3</v>
      </c>
      <c r="W1449" s="16">
        <f t="shared" si="551"/>
        <v>7.7197026919345628E-3</v>
      </c>
      <c r="X1449" s="16">
        <f t="shared" si="552"/>
        <v>5.0045629063673964E-4</v>
      </c>
      <c r="Y1449" s="17">
        <f t="shared" si="567"/>
        <v>7.2192464012978235</v>
      </c>
      <c r="Z1449" s="17">
        <f t="shared" si="568"/>
        <v>8.2201589825713022</v>
      </c>
      <c r="AA1449" s="16">
        <f t="shared" si="569"/>
        <v>1.924640129782329E-2</v>
      </c>
      <c r="AB1449" s="16">
        <f t="shared" si="570"/>
        <v>2.0158982571302886E-2</v>
      </c>
      <c r="AC1449" s="16">
        <f t="shared" si="553"/>
        <v>117.56442240618144</v>
      </c>
      <c r="AD1449" s="17">
        <f t="shared" si="554"/>
        <v>7.2241513424146522</v>
      </c>
      <c r="AE1449" s="17">
        <f t="shared" si="555"/>
        <v>8.2237566589648647</v>
      </c>
      <c r="AF1449" s="16">
        <f t="shared" si="571"/>
        <v>2.4151342414651999E-2</v>
      </c>
      <c r="AG1449" s="16">
        <f t="shared" si="572"/>
        <v>2.3756658964865451E-2</v>
      </c>
    </row>
    <row r="1450" spans="1:33" x14ac:dyDescent="0.25">
      <c r="A1450" s="11" t="s">
        <v>58</v>
      </c>
      <c r="B1450" s="12">
        <v>56954</v>
      </c>
      <c r="C1450" s="11">
        <v>9</v>
      </c>
      <c r="D1450" s="27">
        <v>8.1999999999999993</v>
      </c>
      <c r="E1450" s="27">
        <v>9.8000000000000007</v>
      </c>
      <c r="F1450" s="11">
        <v>2012</v>
      </c>
      <c r="G1450" s="11" t="s">
        <v>7</v>
      </c>
      <c r="H1450" s="14" t="str">
        <f>VLOOKUP(A1450,'Data Key'!$A$1:$B$500,2,FALSE)</f>
        <v>District of Columbia</v>
      </c>
      <c r="I1450" s="14" t="str">
        <f t="shared" si="556"/>
        <v>DC-District of Columbia</v>
      </c>
      <c r="J1450" s="15">
        <f t="shared" si="557"/>
        <v>513</v>
      </c>
      <c r="K1450" s="15">
        <f t="shared" si="558"/>
        <v>56441</v>
      </c>
      <c r="L1450" s="16">
        <f t="shared" si="550"/>
        <v>7.7592148432487507E-4</v>
      </c>
      <c r="M1450" s="17">
        <f t="shared" si="559"/>
        <v>8.2313475397998577</v>
      </c>
      <c r="N1450" s="17">
        <f t="shared" si="560"/>
        <v>9.7831905084496054</v>
      </c>
      <c r="O1450" s="16">
        <f t="shared" si="561"/>
        <v>3.1347539799858382E-2</v>
      </c>
      <c r="P1450" s="16">
        <f t="shared" si="562"/>
        <v>1.680949155039535E-2</v>
      </c>
      <c r="Q1450" s="16">
        <f t="shared" si="573"/>
        <v>469</v>
      </c>
      <c r="R1450" s="16">
        <f t="shared" si="574"/>
        <v>557</v>
      </c>
      <c r="S1450" s="17">
        <f t="shared" si="563"/>
        <v>8.234715735505846</v>
      </c>
      <c r="T1450" s="17">
        <f t="shared" si="564"/>
        <v>9.779822312743617</v>
      </c>
      <c r="U1450" s="16">
        <f t="shared" si="565"/>
        <v>3.4715735505846723E-2</v>
      </c>
      <c r="V1450" s="16">
        <f t="shared" si="566"/>
        <v>2.0177687256383692E-2</v>
      </c>
      <c r="W1450" s="16">
        <f t="shared" si="551"/>
        <v>9.0403834875418115E-3</v>
      </c>
      <c r="X1450" s="16">
        <f t="shared" si="552"/>
        <v>7.7801222751017651E-4</v>
      </c>
      <c r="Y1450" s="17">
        <f t="shared" si="567"/>
        <v>8.2623712600316352</v>
      </c>
      <c r="Z1450" s="17">
        <f t="shared" si="568"/>
        <v>9.818395715051988</v>
      </c>
      <c r="AA1450" s="16">
        <f t="shared" si="569"/>
        <v>6.2371260031635956E-2</v>
      </c>
      <c r="AB1450" s="16">
        <f t="shared" si="570"/>
        <v>1.8395715051987338E-2</v>
      </c>
      <c r="AC1450" s="16">
        <f t="shared" si="553"/>
        <v>88.4244556907949</v>
      </c>
      <c r="AD1450" s="17">
        <f t="shared" si="554"/>
        <v>8.2729346740715801</v>
      </c>
      <c r="AE1450" s="17">
        <f t="shared" si="555"/>
        <v>9.8253891461169083</v>
      </c>
      <c r="AF1450" s="16">
        <f t="shared" si="571"/>
        <v>7.2934674071580829E-2</v>
      </c>
      <c r="AG1450" s="16">
        <f t="shared" si="572"/>
        <v>2.5389146116907568E-2</v>
      </c>
    </row>
    <row r="1451" spans="1:33" x14ac:dyDescent="0.25">
      <c r="A1451" s="11" t="s">
        <v>25</v>
      </c>
      <c r="B1451" s="12">
        <v>2426549</v>
      </c>
      <c r="C1451" s="11">
        <v>8.3000000000000007</v>
      </c>
      <c r="D1451" s="27">
        <v>8.1999999999999993</v>
      </c>
      <c r="E1451" s="27">
        <v>8.4</v>
      </c>
      <c r="F1451" s="11">
        <v>2012</v>
      </c>
      <c r="G1451" s="11" t="s">
        <v>7</v>
      </c>
      <c r="H1451" s="14" t="str">
        <f>VLOOKUP(A1451,'Data Key'!$A$1:$B$500,2,FALSE)</f>
        <v>Florida</v>
      </c>
      <c r="I1451" s="14" t="str">
        <f t="shared" si="556"/>
        <v>FL-Florida</v>
      </c>
      <c r="J1451" s="15">
        <f t="shared" si="557"/>
        <v>20140</v>
      </c>
      <c r="K1451" s="15">
        <f t="shared" si="558"/>
        <v>2406409</v>
      </c>
      <c r="L1451" s="16">
        <f t="shared" si="550"/>
        <v>1.1415079681145705E-4</v>
      </c>
      <c r="M1451" s="17">
        <f t="shared" si="559"/>
        <v>8.185702204302471</v>
      </c>
      <c r="N1451" s="17">
        <f t="shared" si="560"/>
        <v>8.4140037979253854</v>
      </c>
      <c r="O1451" s="16">
        <f t="shared" si="561"/>
        <v>1.4297795697528315E-2</v>
      </c>
      <c r="P1451" s="16">
        <f t="shared" si="562"/>
        <v>1.4003797925385086E-2</v>
      </c>
      <c r="Q1451" s="16">
        <f t="shared" si="573"/>
        <v>19864</v>
      </c>
      <c r="R1451" s="16">
        <f t="shared" si="574"/>
        <v>20418</v>
      </c>
      <c r="S1451" s="17">
        <f t="shared" si="563"/>
        <v>8.1861112221512933</v>
      </c>
      <c r="T1451" s="17">
        <f t="shared" si="564"/>
        <v>8.4144189958661464</v>
      </c>
      <c r="U1451" s="16">
        <f t="shared" si="565"/>
        <v>1.3888777848706013E-2</v>
      </c>
      <c r="V1451" s="16">
        <f t="shared" si="566"/>
        <v>1.4418995866146034E-2</v>
      </c>
      <c r="W1451" s="16">
        <f t="shared" si="551"/>
        <v>8.300631408175399E-3</v>
      </c>
      <c r="X1451" s="16">
        <f t="shared" si="552"/>
        <v>1.1415866823912627E-4</v>
      </c>
      <c r="Y1451" s="17">
        <f t="shared" si="567"/>
        <v>8.1864727399362724</v>
      </c>
      <c r="Z1451" s="17">
        <f t="shared" si="568"/>
        <v>8.4147900764145263</v>
      </c>
      <c r="AA1451" s="16">
        <f t="shared" si="569"/>
        <v>1.3527260063726843E-2</v>
      </c>
      <c r="AB1451" s="16">
        <f t="shared" si="570"/>
        <v>1.4790076414525899E-2</v>
      </c>
      <c r="AC1451" s="16">
        <f t="shared" si="553"/>
        <v>553.99150331917519</v>
      </c>
      <c r="AD1451" s="17">
        <f t="shared" si="554"/>
        <v>8.1866855064272386</v>
      </c>
      <c r="AE1451" s="17">
        <f t="shared" si="555"/>
        <v>8.4149894171659465</v>
      </c>
      <c r="AF1451" s="16">
        <f t="shared" si="571"/>
        <v>1.3314493572760711E-2</v>
      </c>
      <c r="AG1451" s="16">
        <f t="shared" si="572"/>
        <v>1.4989417165946151E-2</v>
      </c>
    </row>
    <row r="1452" spans="1:33" x14ac:dyDescent="0.25">
      <c r="A1452" s="11" t="s">
        <v>12</v>
      </c>
      <c r="B1452" s="12">
        <v>1521243</v>
      </c>
      <c r="C1452" s="11">
        <v>7.8</v>
      </c>
      <c r="D1452" s="27">
        <v>7.6</v>
      </c>
      <c r="E1452" s="27">
        <v>7.9</v>
      </c>
      <c r="F1452" s="11">
        <v>2012</v>
      </c>
      <c r="G1452" s="11" t="s">
        <v>7</v>
      </c>
      <c r="H1452" s="14" t="str">
        <f>VLOOKUP(A1452,'Data Key'!$A$1:$B$500,2,FALSE)</f>
        <v>Georgia</v>
      </c>
      <c r="I1452" s="14" t="str">
        <f t="shared" si="556"/>
        <v>GA-Georgia</v>
      </c>
      <c r="J1452" s="15">
        <f t="shared" si="557"/>
        <v>11866</v>
      </c>
      <c r="K1452" s="15">
        <f t="shared" si="558"/>
        <v>1509377</v>
      </c>
      <c r="L1452" s="16">
        <f t="shared" si="550"/>
        <v>1.3979808994779398E-4</v>
      </c>
      <c r="M1452" s="17">
        <f t="shared" si="559"/>
        <v>7.6604021410475172</v>
      </c>
      <c r="N1452" s="17">
        <f t="shared" si="560"/>
        <v>7.9399983209431042</v>
      </c>
      <c r="O1452" s="16">
        <f t="shared" si="561"/>
        <v>6.040214104751751E-2</v>
      </c>
      <c r="P1452" s="16">
        <f t="shared" si="562"/>
        <v>3.9998320943103849E-2</v>
      </c>
      <c r="Q1452" s="16">
        <f t="shared" si="573"/>
        <v>11653</v>
      </c>
      <c r="R1452" s="16">
        <f t="shared" si="574"/>
        <v>12079</v>
      </c>
      <c r="S1452" s="17">
        <f t="shared" si="563"/>
        <v>7.6601831528559208</v>
      </c>
      <c r="T1452" s="17">
        <f t="shared" si="564"/>
        <v>7.9402173091347015</v>
      </c>
      <c r="U1452" s="16">
        <f t="shared" si="565"/>
        <v>6.0183152855921129E-2</v>
      </c>
      <c r="V1452" s="16">
        <f t="shared" si="566"/>
        <v>4.0217309134701118E-2</v>
      </c>
      <c r="W1452" s="16">
        <f t="shared" si="551"/>
        <v>7.8014431359669676E-3</v>
      </c>
      <c r="X1452" s="16">
        <f t="shared" si="552"/>
        <v>1.3981448790562507E-4</v>
      </c>
      <c r="Y1452" s="17">
        <f t="shared" si="567"/>
        <v>7.6616286480613427</v>
      </c>
      <c r="Z1452" s="17">
        <f t="shared" si="568"/>
        <v>7.9412576238725929</v>
      </c>
      <c r="AA1452" s="16">
        <f t="shared" si="569"/>
        <v>6.162864806134305E-2</v>
      </c>
      <c r="AB1452" s="16">
        <f t="shared" si="570"/>
        <v>4.1257623872592575E-2</v>
      </c>
      <c r="AC1452" s="16">
        <f t="shared" si="553"/>
        <v>425.34218799452992</v>
      </c>
      <c r="AD1452" s="17">
        <f t="shared" si="554"/>
        <v>7.6619712973311023</v>
      </c>
      <c r="AE1452" s="17">
        <f t="shared" si="555"/>
        <v>7.9415723301172365</v>
      </c>
      <c r="AF1452" s="16">
        <f t="shared" si="571"/>
        <v>6.1971297331102626E-2</v>
      </c>
      <c r="AG1452" s="16">
        <f t="shared" si="572"/>
        <v>4.1572330117236156E-2</v>
      </c>
    </row>
    <row r="1453" spans="1:33" x14ac:dyDescent="0.25">
      <c r="A1453" s="11" t="s">
        <v>56</v>
      </c>
      <c r="B1453" s="12">
        <v>165531</v>
      </c>
      <c r="C1453" s="11">
        <v>6.8</v>
      </c>
      <c r="D1453" s="27">
        <v>6.4</v>
      </c>
      <c r="E1453" s="27">
        <v>7.2</v>
      </c>
      <c r="F1453" s="11">
        <v>2012</v>
      </c>
      <c r="G1453" s="11" t="s">
        <v>7</v>
      </c>
      <c r="H1453" s="14" t="str">
        <f>VLOOKUP(A1453,'Data Key'!$A$1:$B$500,2,FALSE)</f>
        <v>Hawaii</v>
      </c>
      <c r="I1453" s="14" t="str">
        <f t="shared" si="556"/>
        <v>HI-Hawaii</v>
      </c>
      <c r="J1453" s="15">
        <f t="shared" si="557"/>
        <v>1126</v>
      </c>
      <c r="K1453" s="15">
        <f t="shared" si="558"/>
        <v>164405</v>
      </c>
      <c r="L1453" s="16">
        <f t="shared" si="550"/>
        <v>3.9596407853947587E-4</v>
      </c>
      <c r="M1453" s="17">
        <f t="shared" si="559"/>
        <v>6.4063871426819272</v>
      </c>
      <c r="N1453" s="17">
        <f t="shared" si="560"/>
        <v>7.1983152997608784</v>
      </c>
      <c r="O1453" s="16">
        <f t="shared" si="561"/>
        <v>6.3871426819268606E-3</v>
      </c>
      <c r="P1453" s="16">
        <f t="shared" si="562"/>
        <v>1.6847002391218169E-3</v>
      </c>
      <c r="Q1453" s="16">
        <f t="shared" si="573"/>
        <v>1061</v>
      </c>
      <c r="R1453" s="16">
        <f t="shared" si="574"/>
        <v>1192</v>
      </c>
      <c r="S1453" s="17">
        <f t="shared" si="563"/>
        <v>6.4096755290549803</v>
      </c>
      <c r="T1453" s="17">
        <f t="shared" si="564"/>
        <v>7.2010680778826925</v>
      </c>
      <c r="U1453" s="16">
        <f t="shared" si="565"/>
        <v>9.6755290549799255E-3</v>
      </c>
      <c r="V1453" s="16">
        <f t="shared" si="566"/>
        <v>1.0680778826923643E-3</v>
      </c>
      <c r="W1453" s="16">
        <f t="shared" si="551"/>
        <v>6.8137965365492846E-3</v>
      </c>
      <c r="X1453" s="16">
        <f t="shared" si="552"/>
        <v>3.9645540687018694E-4</v>
      </c>
      <c r="Y1453" s="17">
        <f t="shared" si="567"/>
        <v>6.4173411296790972</v>
      </c>
      <c r="Z1453" s="17">
        <f t="shared" si="568"/>
        <v>7.2102519434194718</v>
      </c>
      <c r="AA1453" s="16">
        <f t="shared" si="569"/>
        <v>1.7341129679096845E-2</v>
      </c>
      <c r="AB1453" s="16">
        <f t="shared" si="570"/>
        <v>1.0251943419471665E-2</v>
      </c>
      <c r="AC1453" s="16">
        <f t="shared" si="553"/>
        <v>131.11603681082707</v>
      </c>
      <c r="AD1453" s="17">
        <f t="shared" si="554"/>
        <v>6.4207794663538369</v>
      </c>
      <c r="AE1453" s="17">
        <f t="shared" si="555"/>
        <v>7.2128546310462456</v>
      </c>
      <c r="AF1453" s="16">
        <f t="shared" si="571"/>
        <v>2.077946635383654E-2</v>
      </c>
      <c r="AG1453" s="16">
        <f t="shared" si="572"/>
        <v>1.2854631046245402E-2</v>
      </c>
    </row>
    <row r="1454" spans="1:33" x14ac:dyDescent="0.25">
      <c r="A1454" s="11" t="s">
        <v>32</v>
      </c>
      <c r="B1454" s="12">
        <v>259742</v>
      </c>
      <c r="C1454" s="11">
        <v>7.6</v>
      </c>
      <c r="D1454" s="27">
        <v>7.2</v>
      </c>
      <c r="E1454" s="27">
        <v>7.9</v>
      </c>
      <c r="F1454" s="11">
        <v>2012</v>
      </c>
      <c r="G1454" s="11" t="s">
        <v>7</v>
      </c>
      <c r="H1454" s="14" t="str">
        <f>VLOOKUP(A1454,'Data Key'!$A$1:$B$500,2,FALSE)</f>
        <v>Idaho</v>
      </c>
      <c r="I1454" s="14" t="str">
        <f t="shared" si="556"/>
        <v>ID-Idaho</v>
      </c>
      <c r="J1454" s="15">
        <f t="shared" si="557"/>
        <v>1974</v>
      </c>
      <c r="K1454" s="15">
        <f t="shared" si="558"/>
        <v>257768</v>
      </c>
      <c r="L1454" s="16">
        <f t="shared" si="550"/>
        <v>3.3398187285441842E-4</v>
      </c>
      <c r="M1454" s="17">
        <f t="shared" si="559"/>
        <v>7.265867208156739</v>
      </c>
      <c r="N1454" s="17">
        <f t="shared" si="560"/>
        <v>7.9338309538655762</v>
      </c>
      <c r="O1454" s="16">
        <f t="shared" si="561"/>
        <v>6.5867208156738855E-2</v>
      </c>
      <c r="P1454" s="16">
        <f t="shared" si="562"/>
        <v>3.3830953865575886E-2</v>
      </c>
      <c r="Q1454" s="16">
        <f t="shared" si="573"/>
        <v>1888</v>
      </c>
      <c r="R1454" s="16">
        <f t="shared" si="574"/>
        <v>2061</v>
      </c>
      <c r="S1454" s="17">
        <f t="shared" si="563"/>
        <v>7.2687512993662944</v>
      </c>
      <c r="T1454" s="17">
        <f t="shared" si="564"/>
        <v>7.9347968368611932</v>
      </c>
      <c r="U1454" s="16">
        <f t="shared" si="565"/>
        <v>6.8751299366294205E-2</v>
      </c>
      <c r="V1454" s="16">
        <f t="shared" si="566"/>
        <v>3.4796836861192837E-2</v>
      </c>
      <c r="W1454" s="16">
        <f t="shared" si="551"/>
        <v>7.6071313338951134E-3</v>
      </c>
      <c r="X1454" s="16">
        <f t="shared" si="552"/>
        <v>3.3421749356930645E-4</v>
      </c>
      <c r="Y1454" s="17">
        <f t="shared" si="567"/>
        <v>7.2729138403258071</v>
      </c>
      <c r="Z1454" s="17">
        <f t="shared" si="568"/>
        <v>7.9413488274644211</v>
      </c>
      <c r="AA1454" s="16">
        <f t="shared" si="569"/>
        <v>7.2913840325806945E-2</v>
      </c>
      <c r="AB1454" s="16">
        <f t="shared" si="570"/>
        <v>4.1348827464420701E-2</v>
      </c>
      <c r="AC1454" s="16">
        <f t="shared" si="553"/>
        <v>173.51896054933752</v>
      </c>
      <c r="AD1454" s="17">
        <f t="shared" si="554"/>
        <v>7.2750394713643933</v>
      </c>
      <c r="AE1454" s="17">
        <f t="shared" si="555"/>
        <v>7.9430731136925878</v>
      </c>
      <c r="AF1454" s="16">
        <f t="shared" si="571"/>
        <v>7.5039471364393151E-2</v>
      </c>
      <c r="AG1454" s="16">
        <f t="shared" si="572"/>
        <v>4.3073113692587484E-2</v>
      </c>
    </row>
    <row r="1455" spans="1:33" x14ac:dyDescent="0.25">
      <c r="A1455" s="11" t="s">
        <v>45</v>
      </c>
      <c r="B1455" s="12">
        <v>1844090</v>
      </c>
      <c r="C1455" s="11">
        <v>8.4</v>
      </c>
      <c r="D1455" s="27">
        <v>8.3000000000000007</v>
      </c>
      <c r="E1455" s="27">
        <v>8.6</v>
      </c>
      <c r="F1455" s="11">
        <v>2012</v>
      </c>
      <c r="G1455" s="11" t="s">
        <v>7</v>
      </c>
      <c r="H1455" s="14" t="str">
        <f>VLOOKUP(A1455,'Data Key'!$A$1:$B$500,2,FALSE)</f>
        <v>Illinois</v>
      </c>
      <c r="I1455" s="14" t="str">
        <f t="shared" si="556"/>
        <v>IL-Illinois</v>
      </c>
      <c r="J1455" s="15">
        <f t="shared" si="557"/>
        <v>15490</v>
      </c>
      <c r="K1455" s="15">
        <f t="shared" si="558"/>
        <v>1828600</v>
      </c>
      <c r="L1455" s="16">
        <f t="shared" si="550"/>
        <v>1.3172250719328693E-4</v>
      </c>
      <c r="M1455" s="17">
        <f t="shared" si="559"/>
        <v>8.2680844436605216</v>
      </c>
      <c r="N1455" s="17">
        <f t="shared" si="560"/>
        <v>8.5315294580470944</v>
      </c>
      <c r="O1455" s="16">
        <f t="shared" si="561"/>
        <v>3.1915556339479068E-2</v>
      </c>
      <c r="P1455" s="16">
        <f t="shared" si="562"/>
        <v>6.8470541952905251E-2</v>
      </c>
      <c r="Q1455" s="16">
        <f t="shared" si="573"/>
        <v>15248</v>
      </c>
      <c r="R1455" s="16">
        <f t="shared" si="574"/>
        <v>15734</v>
      </c>
      <c r="S1455" s="17">
        <f t="shared" si="563"/>
        <v>8.2685769132742983</v>
      </c>
      <c r="T1455" s="17">
        <f t="shared" si="564"/>
        <v>8.5321215341984402</v>
      </c>
      <c r="U1455" s="16">
        <f t="shared" si="565"/>
        <v>3.1423086725702376E-2</v>
      </c>
      <c r="V1455" s="16">
        <f t="shared" si="566"/>
        <v>6.7878465801559429E-2</v>
      </c>
      <c r="W1455" s="16">
        <f t="shared" si="551"/>
        <v>8.4008310103975189E-3</v>
      </c>
      <c r="X1455" s="16">
        <f t="shared" si="552"/>
        <v>1.3173431157004892E-4</v>
      </c>
      <c r="Y1455" s="17">
        <f t="shared" si="567"/>
        <v>8.2690966988274699</v>
      </c>
      <c r="Z1455" s="17">
        <f t="shared" si="568"/>
        <v>8.5325653219675672</v>
      </c>
      <c r="AA1455" s="16">
        <f t="shared" si="569"/>
        <v>3.0903301172530817E-2</v>
      </c>
      <c r="AB1455" s="16">
        <f t="shared" si="570"/>
        <v>6.7434678032432416E-2</v>
      </c>
      <c r="AC1455" s="16">
        <f t="shared" si="553"/>
        <v>485.82372977417282</v>
      </c>
      <c r="AD1455" s="17">
        <f t="shared" si="554"/>
        <v>8.2693779034909198</v>
      </c>
      <c r="AE1455" s="17">
        <f t="shared" si="555"/>
        <v>8.5328263890570604</v>
      </c>
      <c r="AF1455" s="16">
        <f t="shared" si="571"/>
        <v>3.0622096509080876E-2</v>
      </c>
      <c r="AG1455" s="16">
        <f t="shared" si="572"/>
        <v>6.7173610942939277E-2</v>
      </c>
    </row>
    <row r="1456" spans="1:33" x14ac:dyDescent="0.25">
      <c r="A1456" s="11" t="s">
        <v>33</v>
      </c>
      <c r="B1456" s="12">
        <v>951574</v>
      </c>
      <c r="C1456" s="11">
        <v>12.3</v>
      </c>
      <c r="D1456" s="27">
        <v>12.1</v>
      </c>
      <c r="E1456" s="27">
        <v>12.5</v>
      </c>
      <c r="F1456" s="11">
        <v>2012</v>
      </c>
      <c r="G1456" s="11" t="s">
        <v>7</v>
      </c>
      <c r="H1456" s="14" t="str">
        <f>VLOOKUP(A1456,'Data Key'!$A$1:$B$500,2,FALSE)</f>
        <v>Indiana</v>
      </c>
      <c r="I1456" s="14" t="str">
        <f t="shared" si="556"/>
        <v>IN-Indiana</v>
      </c>
      <c r="J1456" s="15">
        <f t="shared" si="557"/>
        <v>11704</v>
      </c>
      <c r="K1456" s="15">
        <f t="shared" si="558"/>
        <v>939870</v>
      </c>
      <c r="L1456" s="16">
        <f t="shared" si="550"/>
        <v>2.2145489813817995E-4</v>
      </c>
      <c r="M1456" s="17">
        <f t="shared" si="559"/>
        <v>12.078166571132735</v>
      </c>
      <c r="N1456" s="17">
        <f t="shared" si="560"/>
        <v>12.521076367409094</v>
      </c>
      <c r="O1456" s="16">
        <f t="shared" si="561"/>
        <v>2.1833428867264359E-2</v>
      </c>
      <c r="P1456" s="16">
        <f t="shared" si="562"/>
        <v>2.1076367409094132E-2</v>
      </c>
      <c r="Q1456" s="16">
        <f t="shared" si="573"/>
        <v>11494</v>
      </c>
      <c r="R1456" s="16">
        <f t="shared" si="574"/>
        <v>11916</v>
      </c>
      <c r="S1456" s="17">
        <f t="shared" si="563"/>
        <v>12.078934481185909</v>
      </c>
      <c r="T1456" s="17">
        <f t="shared" si="564"/>
        <v>12.522410238194823</v>
      </c>
      <c r="U1456" s="16">
        <f t="shared" si="565"/>
        <v>2.1065518814090467E-2</v>
      </c>
      <c r="V1456" s="16">
        <f t="shared" si="566"/>
        <v>2.2410238194822796E-2</v>
      </c>
      <c r="W1456" s="16">
        <f t="shared" si="551"/>
        <v>1.2301590284473769E-2</v>
      </c>
      <c r="X1456" s="16">
        <f t="shared" si="552"/>
        <v>2.2148070476193772E-4</v>
      </c>
      <c r="Y1456" s="17">
        <f t="shared" si="567"/>
        <v>12.080109579711831</v>
      </c>
      <c r="Z1456" s="17">
        <f t="shared" si="568"/>
        <v>12.523070989235705</v>
      </c>
      <c r="AA1456" s="16">
        <f t="shared" si="569"/>
        <v>1.9890420288168897E-2</v>
      </c>
      <c r="AB1456" s="16">
        <f t="shared" si="570"/>
        <v>2.3070989235705497E-2</v>
      </c>
      <c r="AC1456" s="16">
        <f t="shared" si="553"/>
        <v>421.47006269573836</v>
      </c>
      <c r="AD1456" s="17">
        <f t="shared" si="554"/>
        <v>12.080657196093348</v>
      </c>
      <c r="AE1456" s="17">
        <f t="shared" si="555"/>
        <v>12.523574259031259</v>
      </c>
      <c r="AF1456" s="16">
        <f t="shared" si="571"/>
        <v>1.934280390665144E-2</v>
      </c>
      <c r="AG1456" s="16">
        <f t="shared" si="572"/>
        <v>2.3574259031258649E-2</v>
      </c>
    </row>
    <row r="1457" spans="1:33" x14ac:dyDescent="0.25">
      <c r="A1457" s="11" t="s">
        <v>44</v>
      </c>
      <c r="B1457" s="12">
        <v>430715</v>
      </c>
      <c r="C1457" s="11">
        <v>1.5</v>
      </c>
      <c r="D1457" s="27">
        <v>1.3</v>
      </c>
      <c r="E1457" s="27">
        <v>1.6</v>
      </c>
      <c r="F1457" s="11">
        <v>2012</v>
      </c>
      <c r="G1457" s="11" t="s">
        <v>7</v>
      </c>
      <c r="H1457" s="14" t="str">
        <f>VLOOKUP(A1457,'Data Key'!$A$1:$B$500,2,FALSE)</f>
        <v>Iowa</v>
      </c>
      <c r="I1457" s="14" t="str">
        <f t="shared" si="556"/>
        <v>IA-Iowa</v>
      </c>
      <c r="J1457" s="15">
        <f t="shared" si="557"/>
        <v>646</v>
      </c>
      <c r="K1457" s="15">
        <f t="shared" si="558"/>
        <v>430069</v>
      </c>
      <c r="L1457" s="16">
        <f t="shared" si="550"/>
        <v>1.1557088116350783E-4</v>
      </c>
      <c r="M1457" s="17">
        <f t="shared" si="559"/>
        <v>1.3842607940741785</v>
      </c>
      <c r="N1457" s="17">
        <f t="shared" si="560"/>
        <v>1.615402556401194</v>
      </c>
      <c r="O1457" s="16">
        <f t="shared" si="561"/>
        <v>8.4260794074178413E-2</v>
      </c>
      <c r="P1457" s="16">
        <f t="shared" si="562"/>
        <v>1.5402556401193923E-2</v>
      </c>
      <c r="Q1457" s="16">
        <f t="shared" si="573"/>
        <v>597</v>
      </c>
      <c r="R1457" s="16">
        <f t="shared" si="574"/>
        <v>696</v>
      </c>
      <c r="S1457" s="17">
        <f t="shared" si="563"/>
        <v>1.3860673531221341</v>
      </c>
      <c r="T1457" s="17">
        <f t="shared" si="564"/>
        <v>1.6159177182127393</v>
      </c>
      <c r="U1457" s="16">
        <f t="shared" si="565"/>
        <v>8.6067353122134094E-2</v>
      </c>
      <c r="V1457" s="16">
        <f t="shared" si="566"/>
        <v>1.591771821273924E-2</v>
      </c>
      <c r="W1457" s="16">
        <f t="shared" si="551"/>
        <v>1.5042776564309927E-3</v>
      </c>
      <c r="X1457" s="16">
        <f t="shared" si="552"/>
        <v>1.1582663409756932E-4</v>
      </c>
      <c r="Y1457" s="17">
        <f t="shared" si="567"/>
        <v>1.3884510223334234</v>
      </c>
      <c r="Z1457" s="17">
        <f t="shared" si="568"/>
        <v>1.6201042905285619</v>
      </c>
      <c r="AA1457" s="16">
        <f t="shared" si="569"/>
        <v>8.845102233342339E-2</v>
      </c>
      <c r="AB1457" s="16">
        <f t="shared" si="570"/>
        <v>2.0104290528561775E-2</v>
      </c>
      <c r="AC1457" s="16">
        <f t="shared" si="553"/>
        <v>99.591860584131339</v>
      </c>
      <c r="AD1457" s="17">
        <f t="shared" si="554"/>
        <v>1.3898272875427797</v>
      </c>
      <c r="AE1457" s="17">
        <f t="shared" si="555"/>
        <v>1.6210497254719385</v>
      </c>
      <c r="AF1457" s="16">
        <f t="shared" si="571"/>
        <v>8.9827287542779688E-2</v>
      </c>
      <c r="AG1457" s="16">
        <f t="shared" si="572"/>
        <v>2.1049725471938396E-2</v>
      </c>
    </row>
    <row r="1458" spans="1:33" x14ac:dyDescent="0.25">
      <c r="A1458" s="11" t="s">
        <v>46</v>
      </c>
      <c r="B1458" s="12">
        <v>426652</v>
      </c>
      <c r="C1458" s="11">
        <v>6.4</v>
      </c>
      <c r="D1458" s="27">
        <v>6.1</v>
      </c>
      <c r="E1458" s="27">
        <v>6.6</v>
      </c>
      <c r="F1458" s="11">
        <v>2012</v>
      </c>
      <c r="G1458" s="11" t="s">
        <v>7</v>
      </c>
      <c r="H1458" s="14" t="str">
        <f>VLOOKUP(A1458,'Data Key'!$A$1:$B$500,2,FALSE)</f>
        <v>Kansas</v>
      </c>
      <c r="I1458" s="14" t="str">
        <f t="shared" si="556"/>
        <v>KS-Kansas</v>
      </c>
      <c r="J1458" s="15">
        <f t="shared" si="557"/>
        <v>2731</v>
      </c>
      <c r="K1458" s="15">
        <f t="shared" si="558"/>
        <v>423921</v>
      </c>
      <c r="L1458" s="16">
        <f t="shared" si="550"/>
        <v>2.3929891411175809E-4</v>
      </c>
      <c r="M1458" s="17">
        <f t="shared" si="559"/>
        <v>6.1617023703073937</v>
      </c>
      <c r="N1458" s="17">
        <f t="shared" si="560"/>
        <v>6.6403001985309107</v>
      </c>
      <c r="O1458" s="16">
        <f t="shared" si="561"/>
        <v>6.1702370307394006E-2</v>
      </c>
      <c r="P1458" s="16">
        <f t="shared" si="562"/>
        <v>4.0300198530911047E-2</v>
      </c>
      <c r="Q1458" s="16">
        <f t="shared" si="573"/>
        <v>2629</v>
      </c>
      <c r="R1458" s="16">
        <f t="shared" si="574"/>
        <v>2833</v>
      </c>
      <c r="S1458" s="17">
        <f t="shared" si="563"/>
        <v>6.1619305663632185</v>
      </c>
      <c r="T1458" s="17">
        <f t="shared" si="564"/>
        <v>6.640072002475085</v>
      </c>
      <c r="U1458" s="16">
        <f t="shared" si="565"/>
        <v>6.1930566363218809E-2</v>
      </c>
      <c r="V1458" s="16">
        <f t="shared" si="566"/>
        <v>4.0072002475085355E-2</v>
      </c>
      <c r="W1458" s="16">
        <f t="shared" si="551"/>
        <v>6.4054454758335211E-3</v>
      </c>
      <c r="X1458" s="16">
        <f t="shared" si="552"/>
        <v>2.394216086508408E-4</v>
      </c>
      <c r="Y1458" s="17">
        <f t="shared" si="567"/>
        <v>6.1660238671826804</v>
      </c>
      <c r="Z1458" s="17">
        <f t="shared" si="568"/>
        <v>6.6448670844843623</v>
      </c>
      <c r="AA1458" s="16">
        <f t="shared" si="569"/>
        <v>6.6023867182680718E-2</v>
      </c>
      <c r="AB1458" s="16">
        <f t="shared" si="570"/>
        <v>4.4867084484362607E-2</v>
      </c>
      <c r="AC1458" s="16">
        <f t="shared" si="553"/>
        <v>204.21228209835428</v>
      </c>
      <c r="AD1458" s="17">
        <f t="shared" si="554"/>
        <v>6.1673000406233403</v>
      </c>
      <c r="AE1458" s="17">
        <f t="shared" si="555"/>
        <v>6.645934720509854</v>
      </c>
      <c r="AF1458" s="16">
        <f t="shared" si="571"/>
        <v>6.7300040623340607E-2</v>
      </c>
      <c r="AG1458" s="16">
        <f t="shared" si="572"/>
        <v>4.5934720509854365E-2</v>
      </c>
    </row>
    <row r="1459" spans="1:33" x14ac:dyDescent="0.25">
      <c r="A1459" s="11" t="s">
        <v>47</v>
      </c>
      <c r="B1459" s="12">
        <v>604045</v>
      </c>
      <c r="C1459" s="11">
        <v>6.8</v>
      </c>
      <c r="D1459" s="27">
        <v>6.5</v>
      </c>
      <c r="E1459" s="27">
        <v>7</v>
      </c>
      <c r="F1459" s="11">
        <v>2012</v>
      </c>
      <c r="G1459" s="11" t="s">
        <v>7</v>
      </c>
      <c r="H1459" s="14" t="str">
        <f>VLOOKUP(A1459,'Data Key'!$A$1:$B$500,2,FALSE)</f>
        <v>Kentucky</v>
      </c>
      <c r="I1459" s="14" t="str">
        <f t="shared" si="556"/>
        <v>KY-Kentucky</v>
      </c>
      <c r="J1459" s="15">
        <f t="shared" si="557"/>
        <v>4108</v>
      </c>
      <c r="K1459" s="15">
        <f t="shared" si="558"/>
        <v>599937</v>
      </c>
      <c r="L1459" s="16">
        <f t="shared" si="550"/>
        <v>2.0725842394594431E-4</v>
      </c>
      <c r="M1459" s="17">
        <f t="shared" si="559"/>
        <v>6.5935593959184695</v>
      </c>
      <c r="N1459" s="17">
        <f t="shared" si="560"/>
        <v>7.0080762438103585</v>
      </c>
      <c r="O1459" s="16">
        <f t="shared" si="561"/>
        <v>9.3559395918469512E-2</v>
      </c>
      <c r="P1459" s="16">
        <f t="shared" si="562"/>
        <v>8.076243810358541E-3</v>
      </c>
      <c r="Q1459" s="16">
        <f t="shared" si="573"/>
        <v>3983</v>
      </c>
      <c r="R1459" s="16">
        <f t="shared" si="574"/>
        <v>4233</v>
      </c>
      <c r="S1459" s="17">
        <f t="shared" si="563"/>
        <v>6.5938795950632816</v>
      </c>
      <c r="T1459" s="17">
        <f t="shared" si="564"/>
        <v>7.0077560446655465</v>
      </c>
      <c r="U1459" s="16">
        <f t="shared" si="565"/>
        <v>9.3879595063281585E-2</v>
      </c>
      <c r="V1459" s="16">
        <f t="shared" si="566"/>
        <v>7.7560446655464688E-3</v>
      </c>
      <c r="W1459" s="16">
        <f t="shared" si="551"/>
        <v>6.8039543284026463E-3</v>
      </c>
      <c r="X1459" s="16">
        <f t="shared" si="552"/>
        <v>2.0732895115382704E-4</v>
      </c>
      <c r="Y1459" s="17">
        <f t="shared" si="567"/>
        <v>6.5966253772488193</v>
      </c>
      <c r="Z1459" s="17">
        <f t="shared" si="568"/>
        <v>7.0112832795564737</v>
      </c>
      <c r="AA1459" s="16">
        <f t="shared" si="569"/>
        <v>9.6625377248819255E-2</v>
      </c>
      <c r="AB1459" s="16">
        <f t="shared" si="570"/>
        <v>1.128327955647368E-2</v>
      </c>
      <c r="AC1459" s="16">
        <f t="shared" si="553"/>
        <v>250.40116355863339</v>
      </c>
      <c r="AD1459" s="17">
        <f t="shared" si="554"/>
        <v>6.5975131050768043</v>
      </c>
      <c r="AE1459" s="17">
        <f t="shared" si="555"/>
        <v>7.0120510469986819</v>
      </c>
      <c r="AF1459" s="16">
        <f t="shared" si="571"/>
        <v>9.7513105076804329E-2</v>
      </c>
      <c r="AG1459" s="16">
        <f t="shared" si="572"/>
        <v>1.2051046998681869E-2</v>
      </c>
    </row>
    <row r="1460" spans="1:33" x14ac:dyDescent="0.25">
      <c r="A1460" s="11" t="s">
        <v>48</v>
      </c>
      <c r="B1460" s="12">
        <v>622786</v>
      </c>
      <c r="C1460" s="11">
        <v>5.4</v>
      </c>
      <c r="D1460" s="27">
        <v>5.2</v>
      </c>
      <c r="E1460" s="27">
        <v>5.5</v>
      </c>
      <c r="F1460" s="11">
        <v>2012</v>
      </c>
      <c r="G1460" s="11" t="s">
        <v>7</v>
      </c>
      <c r="H1460" s="14" t="str">
        <f>VLOOKUP(A1460,'Data Key'!$A$1:$B$500,2,FALSE)</f>
        <v>Louisiana</v>
      </c>
      <c r="I1460" s="14" t="str">
        <f t="shared" si="556"/>
        <v>LA-Louisiana</v>
      </c>
      <c r="J1460" s="15">
        <f t="shared" si="557"/>
        <v>3363</v>
      </c>
      <c r="K1460" s="15">
        <f t="shared" si="558"/>
        <v>619423</v>
      </c>
      <c r="L1460" s="16">
        <f t="shared" si="550"/>
        <v>1.8201070273783272E-4</v>
      </c>
      <c r="M1460" s="17">
        <f t="shared" si="559"/>
        <v>5.2179180047154494</v>
      </c>
      <c r="N1460" s="17">
        <f t="shared" si="560"/>
        <v>5.5819394101911159</v>
      </c>
      <c r="O1460" s="16">
        <f t="shared" si="561"/>
        <v>1.7918004715449243E-2</v>
      </c>
      <c r="P1460" s="16">
        <f t="shared" si="562"/>
        <v>8.1939410191115947E-2</v>
      </c>
      <c r="Q1460" s="16">
        <f t="shared" si="573"/>
        <v>3250</v>
      </c>
      <c r="R1460" s="16">
        <f t="shared" si="574"/>
        <v>3477</v>
      </c>
      <c r="S1460" s="17">
        <f t="shared" si="563"/>
        <v>5.2184859646812871</v>
      </c>
      <c r="T1460" s="17">
        <f t="shared" si="564"/>
        <v>5.5829771382144111</v>
      </c>
      <c r="U1460" s="16">
        <f t="shared" si="565"/>
        <v>1.8485964681286937E-2</v>
      </c>
      <c r="V1460" s="16">
        <f t="shared" si="566"/>
        <v>8.2977138214411106E-2</v>
      </c>
      <c r="W1460" s="16">
        <f t="shared" si="551"/>
        <v>5.4029794730247509E-3</v>
      </c>
      <c r="X1460" s="16">
        <f t="shared" si="552"/>
        <v>1.8208682795003476E-4</v>
      </c>
      <c r="Y1460" s="17">
        <f t="shared" si="567"/>
        <v>5.2208926450747164</v>
      </c>
      <c r="Z1460" s="17">
        <f t="shared" si="568"/>
        <v>5.5850663009747858</v>
      </c>
      <c r="AA1460" s="16">
        <f t="shared" si="569"/>
        <v>2.0892645074716221E-2</v>
      </c>
      <c r="AB1460" s="16">
        <f t="shared" si="570"/>
        <v>8.5066300974785847E-2</v>
      </c>
      <c r="AC1460" s="16">
        <f t="shared" si="553"/>
        <v>226.72321882554436</v>
      </c>
      <c r="AD1460" s="17">
        <f t="shared" si="554"/>
        <v>5.2217600601512109</v>
      </c>
      <c r="AE1460" s="17">
        <f t="shared" si="555"/>
        <v>5.5858045639833049</v>
      </c>
      <c r="AF1460" s="16">
        <f t="shared" si="571"/>
        <v>2.1760060151210681E-2</v>
      </c>
      <c r="AG1460" s="16">
        <f t="shared" si="572"/>
        <v>8.5804563983304938E-2</v>
      </c>
    </row>
    <row r="1461" spans="1:33" x14ac:dyDescent="0.25">
      <c r="A1461" s="11" t="s">
        <v>34</v>
      </c>
      <c r="B1461" s="12">
        <v>167122</v>
      </c>
      <c r="C1461" s="11">
        <v>14.6</v>
      </c>
      <c r="D1461" s="27">
        <v>14</v>
      </c>
      <c r="E1461" s="27">
        <v>15.2</v>
      </c>
      <c r="F1461" s="11">
        <v>2012</v>
      </c>
      <c r="G1461" s="11" t="s">
        <v>7</v>
      </c>
      <c r="H1461" s="14" t="str">
        <f>VLOOKUP(A1461,'Data Key'!$A$1:$B$500,2,FALSE)</f>
        <v>Maine</v>
      </c>
      <c r="I1461" s="14" t="str">
        <f t="shared" si="556"/>
        <v>ME-Maine</v>
      </c>
      <c r="J1461" s="15">
        <f t="shared" si="557"/>
        <v>2440</v>
      </c>
      <c r="K1461" s="15">
        <f t="shared" si="558"/>
        <v>164682</v>
      </c>
      <c r="L1461" s="16">
        <f t="shared" si="550"/>
        <v>5.7506327592144781E-4</v>
      </c>
      <c r="M1461" s="17">
        <f t="shared" si="559"/>
        <v>14.025049216748577</v>
      </c>
      <c r="N1461" s="17">
        <f t="shared" si="560"/>
        <v>15.175175768591473</v>
      </c>
      <c r="O1461" s="16">
        <f t="shared" si="561"/>
        <v>2.5049216748577408E-2</v>
      </c>
      <c r="P1461" s="16">
        <f t="shared" si="562"/>
        <v>2.4824231408526742E-2</v>
      </c>
      <c r="Q1461" s="16">
        <f t="shared" si="573"/>
        <v>2344</v>
      </c>
      <c r="R1461" s="16">
        <f t="shared" si="574"/>
        <v>2537</v>
      </c>
      <c r="S1461" s="17">
        <f t="shared" si="563"/>
        <v>14.025681837220713</v>
      </c>
      <c r="T1461" s="17">
        <f t="shared" si="564"/>
        <v>15.180526800780269</v>
      </c>
      <c r="U1461" s="16">
        <f t="shared" si="565"/>
        <v>2.5681837220712822E-2</v>
      </c>
      <c r="V1461" s="16">
        <f t="shared" si="566"/>
        <v>1.947319921973012E-2</v>
      </c>
      <c r="W1461" s="16">
        <f t="shared" si="551"/>
        <v>1.4611269616326982E-2</v>
      </c>
      <c r="X1461" s="16">
        <f t="shared" si="552"/>
        <v>5.7538126987695913E-4</v>
      </c>
      <c r="Y1461" s="17">
        <f t="shared" si="567"/>
        <v>14.035888346450022</v>
      </c>
      <c r="Z1461" s="17">
        <f t="shared" si="568"/>
        <v>15.186650886203941</v>
      </c>
      <c r="AA1461" s="16">
        <f t="shared" si="569"/>
        <v>3.5888346450022368E-2</v>
      </c>
      <c r="AB1461" s="16">
        <f t="shared" si="570"/>
        <v>1.3349113796058631E-2</v>
      </c>
      <c r="AC1461" s="16">
        <f t="shared" si="553"/>
        <v>192.23043350203804</v>
      </c>
      <c r="AD1461" s="17">
        <f t="shared" si="554"/>
        <v>14.039154520801326</v>
      </c>
      <c r="AE1461" s="17">
        <f t="shared" si="555"/>
        <v>15.189368226976759</v>
      </c>
      <c r="AF1461" s="16">
        <f t="shared" si="571"/>
        <v>3.9154520801325532E-2</v>
      </c>
      <c r="AG1461" s="16">
        <f t="shared" si="572"/>
        <v>1.0631773023240143E-2</v>
      </c>
    </row>
    <row r="1462" spans="1:33" x14ac:dyDescent="0.25">
      <c r="A1462" s="11" t="s">
        <v>13</v>
      </c>
      <c r="B1462" s="12">
        <v>763071</v>
      </c>
      <c r="C1462" s="11">
        <v>10.6</v>
      </c>
      <c r="D1462" s="27">
        <v>10.4</v>
      </c>
      <c r="E1462" s="27">
        <v>10.8</v>
      </c>
      <c r="F1462" s="11">
        <v>2012</v>
      </c>
      <c r="G1462" s="11" t="s">
        <v>7</v>
      </c>
      <c r="H1462" s="14" t="str">
        <f>VLOOKUP(A1462,'Data Key'!$A$1:$B$500,2,FALSE)</f>
        <v>Maryland</v>
      </c>
      <c r="I1462" s="14" t="str">
        <f t="shared" si="556"/>
        <v>MD-Maryland</v>
      </c>
      <c r="J1462" s="15">
        <f t="shared" si="557"/>
        <v>8089</v>
      </c>
      <c r="K1462" s="15">
        <f t="shared" si="558"/>
        <v>754982</v>
      </c>
      <c r="L1462" s="16">
        <f t="shared" si="550"/>
        <v>2.2978220057263057E-4</v>
      </c>
      <c r="M1462" s="17">
        <f t="shared" si="559"/>
        <v>10.370804114462274</v>
      </c>
      <c r="N1462" s="17">
        <f t="shared" si="560"/>
        <v>10.830368515607535</v>
      </c>
      <c r="O1462" s="16">
        <f t="shared" si="561"/>
        <v>2.919588553772634E-2</v>
      </c>
      <c r="P1462" s="16">
        <f t="shared" si="562"/>
        <v>3.0368515607534619E-2</v>
      </c>
      <c r="Q1462" s="16">
        <f t="shared" si="573"/>
        <v>7914</v>
      </c>
      <c r="R1462" s="16">
        <f t="shared" si="574"/>
        <v>8264</v>
      </c>
      <c r="S1462" s="17">
        <f t="shared" si="563"/>
        <v>10.371249857483773</v>
      </c>
      <c r="T1462" s="17">
        <f t="shared" si="564"/>
        <v>10.829922772586038</v>
      </c>
      <c r="U1462" s="16">
        <f t="shared" si="565"/>
        <v>2.8750142516226873E-2</v>
      </c>
      <c r="V1462" s="16">
        <f t="shared" si="566"/>
        <v>2.9922772586036928E-2</v>
      </c>
      <c r="W1462" s="16">
        <f t="shared" si="551"/>
        <v>1.0603050041516763E-2</v>
      </c>
      <c r="X1462" s="16">
        <f t="shared" si="552"/>
        <v>2.2982124281422666E-4</v>
      </c>
      <c r="Y1462" s="17">
        <f t="shared" si="567"/>
        <v>10.373228798702536</v>
      </c>
      <c r="Z1462" s="17">
        <f t="shared" si="568"/>
        <v>10.83287128433099</v>
      </c>
      <c r="AA1462" s="16">
        <f t="shared" si="569"/>
        <v>2.6771201297464131E-2</v>
      </c>
      <c r="AB1462" s="16">
        <f t="shared" si="570"/>
        <v>3.287128433098907E-2</v>
      </c>
      <c r="AC1462" s="16">
        <f t="shared" si="553"/>
        <v>350.69058518282174</v>
      </c>
      <c r="AD1462" s="17">
        <f t="shared" si="554"/>
        <v>10.373917480604197</v>
      </c>
      <c r="AE1462" s="17">
        <f t="shared" si="555"/>
        <v>10.833493089875214</v>
      </c>
      <c r="AF1462" s="16">
        <f t="shared" si="571"/>
        <v>2.6082519395803416E-2</v>
      </c>
      <c r="AG1462" s="16">
        <f t="shared" si="572"/>
        <v>3.3493089875213045E-2</v>
      </c>
    </row>
    <row r="1463" spans="1:33" x14ac:dyDescent="0.25">
      <c r="A1463" s="11" t="s">
        <v>28</v>
      </c>
      <c r="B1463" s="12">
        <v>855783</v>
      </c>
      <c r="C1463" s="11">
        <v>13.1</v>
      </c>
      <c r="D1463" s="27">
        <v>12.9</v>
      </c>
      <c r="E1463" s="27">
        <v>13.3</v>
      </c>
      <c r="F1463" s="11">
        <v>2012</v>
      </c>
      <c r="G1463" s="11" t="s">
        <v>7</v>
      </c>
      <c r="H1463" s="14" t="str">
        <f>VLOOKUP(A1463,'Data Key'!$A$1:$B$500,2,FALSE)</f>
        <v>Massachusetts</v>
      </c>
      <c r="I1463" s="14" t="str">
        <f t="shared" si="556"/>
        <v>MA-Massachusetts</v>
      </c>
      <c r="J1463" s="15">
        <f t="shared" si="557"/>
        <v>11211</v>
      </c>
      <c r="K1463" s="15">
        <f t="shared" si="558"/>
        <v>844572</v>
      </c>
      <c r="L1463" s="16">
        <f t="shared" si="550"/>
        <v>2.4090350809845873E-4</v>
      </c>
      <c r="M1463" s="17">
        <f t="shared" si="559"/>
        <v>12.859380091832833</v>
      </c>
      <c r="N1463" s="17">
        <f t="shared" si="560"/>
        <v>13.341187108029748</v>
      </c>
      <c r="O1463" s="16">
        <f t="shared" si="561"/>
        <v>4.0619908167167651E-2</v>
      </c>
      <c r="P1463" s="16">
        <f t="shared" si="562"/>
        <v>4.1187108029747677E-2</v>
      </c>
      <c r="Q1463" s="16">
        <f t="shared" si="573"/>
        <v>11005</v>
      </c>
      <c r="R1463" s="16">
        <f t="shared" si="574"/>
        <v>11417</v>
      </c>
      <c r="S1463" s="17">
        <f t="shared" si="563"/>
        <v>12.859568371888669</v>
      </c>
      <c r="T1463" s="17">
        <f t="shared" si="564"/>
        <v>13.340998827973914</v>
      </c>
      <c r="U1463" s="16">
        <f t="shared" si="565"/>
        <v>4.0431628111331719E-2</v>
      </c>
      <c r="V1463" s="16">
        <f t="shared" si="566"/>
        <v>4.0998827973913521E-2</v>
      </c>
      <c r="W1463" s="16">
        <f t="shared" si="551"/>
        <v>1.3102469196997929E-2</v>
      </c>
      <c r="X1463" s="16">
        <f t="shared" si="552"/>
        <v>2.4093270875489892E-4</v>
      </c>
      <c r="Y1463" s="17">
        <f t="shared" si="567"/>
        <v>12.861536488243029</v>
      </c>
      <c r="Z1463" s="17">
        <f t="shared" si="568"/>
        <v>13.343401905752827</v>
      </c>
      <c r="AA1463" s="16">
        <f t="shared" si="569"/>
        <v>3.8463511756971158E-2</v>
      </c>
      <c r="AB1463" s="16">
        <f t="shared" si="570"/>
        <v>4.3401905752826764E-2</v>
      </c>
      <c r="AC1463" s="16">
        <f t="shared" si="553"/>
        <v>412.33107584980974</v>
      </c>
      <c r="AD1463" s="17">
        <f t="shared" si="554"/>
        <v>12.862145873523689</v>
      </c>
      <c r="AE1463" s="17">
        <f t="shared" si="555"/>
        <v>13.343961035751384</v>
      </c>
      <c r="AF1463" s="16">
        <f t="shared" si="571"/>
        <v>3.7854126476311478E-2</v>
      </c>
      <c r="AG1463" s="16">
        <f t="shared" si="572"/>
        <v>4.3961035751383548E-2</v>
      </c>
    </row>
    <row r="1464" spans="1:33" x14ac:dyDescent="0.25">
      <c r="A1464" s="11" t="s">
        <v>49</v>
      </c>
      <c r="B1464" s="12">
        <v>1407009</v>
      </c>
      <c r="C1464" s="11">
        <v>9.5</v>
      </c>
      <c r="D1464" s="27">
        <v>9.4</v>
      </c>
      <c r="E1464" s="27">
        <v>9.6999999999999993</v>
      </c>
      <c r="F1464" s="11">
        <v>2012</v>
      </c>
      <c r="G1464" s="11" t="s">
        <v>7</v>
      </c>
      <c r="H1464" s="14" t="str">
        <f>VLOOKUP(A1464,'Data Key'!$A$1:$B$500,2,FALSE)</f>
        <v>Michigan</v>
      </c>
      <c r="I1464" s="14" t="str">
        <f t="shared" si="556"/>
        <v>MI-Michigan</v>
      </c>
      <c r="J1464" s="15">
        <f t="shared" si="557"/>
        <v>13367</v>
      </c>
      <c r="K1464" s="15">
        <f t="shared" si="558"/>
        <v>1393642</v>
      </c>
      <c r="L1464" s="16">
        <f t="shared" si="550"/>
        <v>1.6028591656068187E-4</v>
      </c>
      <c r="M1464" s="17">
        <f t="shared" si="559"/>
        <v>9.3400086799912962</v>
      </c>
      <c r="N1464" s="17">
        <f t="shared" si="560"/>
        <v>9.6605805131126576</v>
      </c>
      <c r="O1464" s="16">
        <f t="shared" si="561"/>
        <v>5.9991320008704108E-2</v>
      </c>
      <c r="P1464" s="16">
        <f t="shared" si="562"/>
        <v>3.9419486887341648E-2</v>
      </c>
      <c r="Q1464" s="16">
        <f t="shared" si="573"/>
        <v>13142</v>
      </c>
      <c r="R1464" s="16">
        <f t="shared" si="574"/>
        <v>13593</v>
      </c>
      <c r="S1464" s="17">
        <f t="shared" si="563"/>
        <v>9.3403809073005224</v>
      </c>
      <c r="T1464" s="17">
        <f t="shared" si="564"/>
        <v>9.6609190133112151</v>
      </c>
      <c r="U1464" s="16">
        <f t="shared" si="565"/>
        <v>5.961909269947796E-2</v>
      </c>
      <c r="V1464" s="16">
        <f t="shared" si="566"/>
        <v>3.9080986688784236E-2</v>
      </c>
      <c r="W1464" s="16">
        <f t="shared" si="551"/>
        <v>9.5016337701290393E-3</v>
      </c>
      <c r="X1464" s="16">
        <f t="shared" si="552"/>
        <v>1.6030247985258453E-4</v>
      </c>
      <c r="Y1464" s="17">
        <f t="shared" si="567"/>
        <v>9.3413312902764556</v>
      </c>
      <c r="Z1464" s="17">
        <f t="shared" si="568"/>
        <v>9.6619362499816237</v>
      </c>
      <c r="AA1464" s="16">
        <f t="shared" si="569"/>
        <v>5.8668709723544765E-2</v>
      </c>
      <c r="AB1464" s="16">
        <f t="shared" si="570"/>
        <v>3.8063750018375586E-2</v>
      </c>
      <c r="AC1464" s="16">
        <f t="shared" si="553"/>
        <v>451.05545772056041</v>
      </c>
      <c r="AD1464" s="17">
        <f t="shared" si="554"/>
        <v>9.3417008098676622</v>
      </c>
      <c r="AE1464" s="17">
        <f t="shared" si="555"/>
        <v>9.6622774559577582</v>
      </c>
      <c r="AF1464" s="16">
        <f t="shared" si="571"/>
        <v>5.8299190132338197E-2</v>
      </c>
      <c r="AG1464" s="16">
        <f t="shared" si="572"/>
        <v>3.7722544042241068E-2</v>
      </c>
    </row>
    <row r="1465" spans="1:33" x14ac:dyDescent="0.25">
      <c r="A1465" s="11" t="s">
        <v>26</v>
      </c>
      <c r="B1465" s="12">
        <v>764964</v>
      </c>
      <c r="C1465" s="11">
        <v>17.3</v>
      </c>
      <c r="D1465" s="27">
        <v>17</v>
      </c>
      <c r="E1465" s="27">
        <v>17.600000000000001</v>
      </c>
      <c r="F1465" s="11">
        <v>2012</v>
      </c>
      <c r="G1465" s="11" t="s">
        <v>7</v>
      </c>
      <c r="H1465" s="14" t="str">
        <f>VLOOKUP(A1465,'Data Key'!$A$1:$B$500,2,FALSE)</f>
        <v>Minnesota</v>
      </c>
      <c r="I1465" s="14" t="str">
        <f t="shared" si="556"/>
        <v>MN-Minnesota</v>
      </c>
      <c r="J1465" s="15">
        <f t="shared" si="557"/>
        <v>13234</v>
      </c>
      <c r="K1465" s="15">
        <f t="shared" si="558"/>
        <v>751730</v>
      </c>
      <c r="L1465" s="16">
        <f t="shared" si="550"/>
        <v>2.9218848825086425E-4</v>
      </c>
      <c r="M1465" s="17">
        <f t="shared" si="559"/>
        <v>17.007972042179325</v>
      </c>
      <c r="N1465" s="17">
        <f t="shared" si="560"/>
        <v>17.592349018681055</v>
      </c>
      <c r="O1465" s="16">
        <f t="shared" si="561"/>
        <v>7.9720421793254559E-3</v>
      </c>
      <c r="P1465" s="16">
        <f t="shared" si="562"/>
        <v>7.6509813189460374E-3</v>
      </c>
      <c r="Q1465" s="16">
        <f t="shared" si="573"/>
        <v>13011</v>
      </c>
      <c r="R1465" s="16">
        <f t="shared" si="574"/>
        <v>13458</v>
      </c>
      <c r="S1465" s="17">
        <f t="shared" si="563"/>
        <v>17.008643544009914</v>
      </c>
      <c r="T1465" s="17">
        <f t="shared" si="564"/>
        <v>17.592984767910647</v>
      </c>
      <c r="U1465" s="16">
        <f t="shared" si="565"/>
        <v>8.6435440099137395E-3</v>
      </c>
      <c r="V1465" s="16">
        <f t="shared" si="566"/>
        <v>7.0152320893548392E-3</v>
      </c>
      <c r="W1465" s="16">
        <f t="shared" si="551"/>
        <v>1.730258451671508E-2</v>
      </c>
      <c r="X1465" s="16">
        <f t="shared" si="552"/>
        <v>2.9221791694032445E-4</v>
      </c>
      <c r="Y1465" s="17">
        <f t="shared" si="567"/>
        <v>17.010366599774756</v>
      </c>
      <c r="Z1465" s="17">
        <f t="shared" si="568"/>
        <v>17.594802433655403</v>
      </c>
      <c r="AA1465" s="16">
        <f t="shared" si="569"/>
        <v>1.0366599774755514E-2</v>
      </c>
      <c r="AB1465" s="16">
        <f t="shared" si="570"/>
        <v>5.1975663445986697E-3</v>
      </c>
      <c r="AC1465" s="16">
        <f t="shared" si="553"/>
        <v>447.03555884661233</v>
      </c>
      <c r="AD1465" s="17">
        <f t="shared" si="554"/>
        <v>17.011045752159951</v>
      </c>
      <c r="AE1465" s="17">
        <f t="shared" si="555"/>
        <v>17.595430525765728</v>
      </c>
      <c r="AF1465" s="16">
        <f t="shared" si="571"/>
        <v>1.1045752159951405E-2</v>
      </c>
      <c r="AG1465" s="16">
        <f t="shared" si="572"/>
        <v>4.5694742342732297E-3</v>
      </c>
    </row>
    <row r="1466" spans="1:33" x14ac:dyDescent="0.25">
      <c r="A1466" s="11" t="s">
        <v>59</v>
      </c>
      <c r="B1466" s="12">
        <v>437820</v>
      </c>
      <c r="C1466" s="11">
        <v>6.4</v>
      </c>
      <c r="D1466" s="27">
        <v>6.2</v>
      </c>
      <c r="E1466" s="27">
        <v>6.7</v>
      </c>
      <c r="F1466" s="11">
        <v>2012</v>
      </c>
      <c r="G1466" s="11" t="s">
        <v>7</v>
      </c>
      <c r="H1466" s="14" t="str">
        <f>VLOOKUP(A1466,'Data Key'!$A$1:$B$500,2,FALSE)</f>
        <v>Mississippi</v>
      </c>
      <c r="I1466" s="14" t="str">
        <f t="shared" si="556"/>
        <v>MS-Mississippi</v>
      </c>
      <c r="J1466" s="15">
        <f t="shared" si="557"/>
        <v>2802</v>
      </c>
      <c r="K1466" s="15">
        <f t="shared" si="558"/>
        <v>435018</v>
      </c>
      <c r="L1466" s="16">
        <f t="shared" si="550"/>
        <v>2.3620678866728115E-4</v>
      </c>
      <c r="M1466" s="17">
        <f t="shared" si="559"/>
        <v>6.1636835772365153</v>
      </c>
      <c r="N1466" s="17">
        <f t="shared" si="560"/>
        <v>6.6360971545710772</v>
      </c>
      <c r="O1466" s="16">
        <f t="shared" si="561"/>
        <v>3.6316422763484901E-2</v>
      </c>
      <c r="P1466" s="16">
        <f t="shared" si="562"/>
        <v>6.3902845428922994E-2</v>
      </c>
      <c r="Q1466" s="16">
        <f t="shared" si="573"/>
        <v>2699</v>
      </c>
      <c r="R1466" s="16">
        <f t="shared" si="574"/>
        <v>2906</v>
      </c>
      <c r="S1466" s="17">
        <f t="shared" si="563"/>
        <v>6.1646338677995525</v>
      </c>
      <c r="T1466" s="17">
        <f t="shared" si="564"/>
        <v>6.6374309076789544</v>
      </c>
      <c r="U1466" s="16">
        <f t="shared" si="565"/>
        <v>3.5366132200447709E-2</v>
      </c>
      <c r="V1466" s="16">
        <f t="shared" si="566"/>
        <v>6.2569092321045794E-2</v>
      </c>
      <c r="W1466" s="16">
        <f t="shared" si="551"/>
        <v>6.4042212047378151E-3</v>
      </c>
      <c r="X1466" s="16">
        <f t="shared" si="552"/>
        <v>2.363248304375485E-4</v>
      </c>
      <c r="Y1466" s="17">
        <f t="shared" si="567"/>
        <v>6.167896374300267</v>
      </c>
      <c r="Z1466" s="17">
        <f t="shared" si="568"/>
        <v>6.6405460351753636</v>
      </c>
      <c r="AA1466" s="16">
        <f t="shared" si="569"/>
        <v>3.2103625699733129E-2</v>
      </c>
      <c r="AB1466" s="16">
        <f t="shared" si="570"/>
        <v>5.9453964824636607E-2</v>
      </c>
      <c r="AC1466" s="16">
        <f t="shared" si="553"/>
        <v>206.84944996494755</v>
      </c>
      <c r="AD1466" s="17">
        <f t="shared" si="554"/>
        <v>6.1691387006888565</v>
      </c>
      <c r="AE1466" s="17">
        <f t="shared" si="555"/>
        <v>6.6415877324175305</v>
      </c>
      <c r="AF1466" s="16">
        <f t="shared" si="571"/>
        <v>3.0861299311143675E-2</v>
      </c>
      <c r="AG1466" s="16">
        <f t="shared" si="572"/>
        <v>5.8412267582469646E-2</v>
      </c>
    </row>
    <row r="1467" spans="1:33" x14ac:dyDescent="0.25">
      <c r="A1467" s="11" t="s">
        <v>20</v>
      </c>
      <c r="B1467" s="12">
        <v>816438</v>
      </c>
      <c r="C1467" s="11">
        <v>9.5</v>
      </c>
      <c r="D1467" s="27">
        <v>9.3000000000000007</v>
      </c>
      <c r="E1467" s="27">
        <v>9.6999999999999993</v>
      </c>
      <c r="F1467" s="11">
        <v>2012</v>
      </c>
      <c r="G1467" s="11" t="s">
        <v>7</v>
      </c>
      <c r="H1467" s="14" t="str">
        <f>VLOOKUP(A1467,'Data Key'!$A$1:$B$500,2,FALSE)</f>
        <v>Missouri</v>
      </c>
      <c r="I1467" s="14" t="str">
        <f t="shared" si="556"/>
        <v>MO-Missouri</v>
      </c>
      <c r="J1467" s="15">
        <f t="shared" si="557"/>
        <v>7756</v>
      </c>
      <c r="K1467" s="15">
        <f t="shared" si="558"/>
        <v>808682</v>
      </c>
      <c r="L1467" s="16">
        <f t="shared" si="550"/>
        <v>2.1041227122213377E-4</v>
      </c>
      <c r="M1467" s="17">
        <f t="shared" si="559"/>
        <v>9.2893905307052638</v>
      </c>
      <c r="N1467" s="17">
        <f t="shared" si="560"/>
        <v>9.7102150731495307</v>
      </c>
      <c r="O1467" s="16">
        <f t="shared" si="561"/>
        <v>1.060946929473694E-2</v>
      </c>
      <c r="P1467" s="16">
        <f t="shared" si="562"/>
        <v>1.0215073149531406E-2</v>
      </c>
      <c r="Q1467" s="16">
        <f t="shared" si="573"/>
        <v>7585</v>
      </c>
      <c r="R1467" s="16">
        <f t="shared" si="574"/>
        <v>7928</v>
      </c>
      <c r="S1467" s="17">
        <f t="shared" si="563"/>
        <v>9.2903564018333302</v>
      </c>
      <c r="T1467" s="17">
        <f t="shared" si="564"/>
        <v>9.7104740347705523</v>
      </c>
      <c r="U1467" s="16">
        <f t="shared" si="565"/>
        <v>9.6435981666704862E-3</v>
      </c>
      <c r="V1467" s="16">
        <f t="shared" si="566"/>
        <v>1.0474034770552976E-2</v>
      </c>
      <c r="W1467" s="16">
        <f t="shared" si="551"/>
        <v>9.5021106654069459E-3</v>
      </c>
      <c r="X1467" s="16">
        <f t="shared" si="552"/>
        <v>2.1044974268405898E-4</v>
      </c>
      <c r="Y1467" s="17">
        <f t="shared" si="567"/>
        <v>9.2916609227228868</v>
      </c>
      <c r="Z1467" s="17">
        <f t="shared" si="568"/>
        <v>9.7125604080910062</v>
      </c>
      <c r="AA1467" s="16">
        <f t="shared" si="569"/>
        <v>8.3390772771139154E-3</v>
      </c>
      <c r="AB1467" s="16">
        <f t="shared" si="570"/>
        <v>1.2560408091006892E-2</v>
      </c>
      <c r="AC1467" s="16">
        <f t="shared" si="553"/>
        <v>343.58765451540279</v>
      </c>
      <c r="AD1467" s="17">
        <f t="shared" si="554"/>
        <v>9.2923053632293513</v>
      </c>
      <c r="AE1467" s="17">
        <f t="shared" si="555"/>
        <v>9.7131407945706432</v>
      </c>
      <c r="AF1467" s="16">
        <f t="shared" si="571"/>
        <v>7.6946367706494101E-3</v>
      </c>
      <c r="AG1467" s="16">
        <f t="shared" si="572"/>
        <v>1.3140794570643877E-2</v>
      </c>
    </row>
    <row r="1468" spans="1:33" x14ac:dyDescent="0.25">
      <c r="A1468" s="11" t="s">
        <v>50</v>
      </c>
      <c r="B1468" s="12">
        <v>129878</v>
      </c>
      <c r="C1468" s="11">
        <v>3.5</v>
      </c>
      <c r="D1468" s="27">
        <v>3.2</v>
      </c>
      <c r="E1468" s="27">
        <v>3.8</v>
      </c>
      <c r="F1468" s="11">
        <v>2012</v>
      </c>
      <c r="G1468" s="11" t="s">
        <v>7</v>
      </c>
      <c r="H1468" s="14" t="str">
        <f>VLOOKUP(A1468,'Data Key'!$A$1:$B$500,2,FALSE)</f>
        <v>Montana</v>
      </c>
      <c r="I1468" s="14" t="str">
        <f t="shared" si="556"/>
        <v>MT-Montana</v>
      </c>
      <c r="J1468" s="15">
        <f t="shared" si="557"/>
        <v>455</v>
      </c>
      <c r="K1468" s="15">
        <f t="shared" si="558"/>
        <v>129423</v>
      </c>
      <c r="L1468" s="16">
        <f t="shared" si="550"/>
        <v>3.2133359450555203E-4</v>
      </c>
      <c r="M1468" s="17">
        <f t="shared" si="559"/>
        <v>3.1819541062597816</v>
      </c>
      <c r="N1468" s="17">
        <f t="shared" si="560"/>
        <v>3.8246212952708856</v>
      </c>
      <c r="O1468" s="16">
        <f t="shared" si="561"/>
        <v>1.8045893740218588E-2</v>
      </c>
      <c r="P1468" s="16">
        <f t="shared" si="562"/>
        <v>2.4621295270885746E-2</v>
      </c>
      <c r="Q1468" s="16">
        <f t="shared" si="573"/>
        <v>413</v>
      </c>
      <c r="R1468" s="16">
        <f t="shared" si="574"/>
        <v>497</v>
      </c>
      <c r="S1468" s="17">
        <f t="shared" si="563"/>
        <v>3.1799072976177643</v>
      </c>
      <c r="T1468" s="17">
        <f t="shared" si="564"/>
        <v>3.8266681039129029</v>
      </c>
      <c r="U1468" s="16">
        <f t="shared" si="565"/>
        <v>2.0092702382235927E-2</v>
      </c>
      <c r="V1468" s="16">
        <f t="shared" si="566"/>
        <v>2.6668103912903085E-2</v>
      </c>
      <c r="W1468" s="16">
        <f t="shared" si="551"/>
        <v>3.517972368410058E-3</v>
      </c>
      <c r="X1468" s="16">
        <f t="shared" si="552"/>
        <v>3.2233387082245349E-4</v>
      </c>
      <c r="Y1468" s="17">
        <f t="shared" si="567"/>
        <v>3.1956384975876047</v>
      </c>
      <c r="Z1468" s="17">
        <f t="shared" si="568"/>
        <v>3.8403062392325111</v>
      </c>
      <c r="AA1468" s="16">
        <f t="shared" si="569"/>
        <v>4.3615024123955237E-3</v>
      </c>
      <c r="AB1468" s="16">
        <f t="shared" si="570"/>
        <v>4.0306239232511309E-2</v>
      </c>
      <c r="AC1468" s="16">
        <f t="shared" si="553"/>
        <v>83.511015230072303</v>
      </c>
      <c r="AD1468" s="17">
        <f t="shared" si="554"/>
        <v>3.2003336041943817</v>
      </c>
      <c r="AE1468" s="17">
        <f t="shared" si="555"/>
        <v>3.843310438308253</v>
      </c>
      <c r="AF1468" s="16">
        <f t="shared" si="571"/>
        <v>3.3360419438155375E-4</v>
      </c>
      <c r="AG1468" s="16">
        <f t="shared" si="572"/>
        <v>4.3310438308253207E-2</v>
      </c>
    </row>
    <row r="1469" spans="1:33" x14ac:dyDescent="0.25">
      <c r="A1469" s="11" t="s">
        <v>51</v>
      </c>
      <c r="B1469" s="12">
        <v>267579</v>
      </c>
      <c r="C1469" s="11">
        <v>8.1</v>
      </c>
      <c r="D1469" s="27">
        <v>7.8</v>
      </c>
      <c r="E1469" s="27">
        <v>8.4</v>
      </c>
      <c r="F1469" s="11">
        <v>2012</v>
      </c>
      <c r="G1469" s="11" t="s">
        <v>7</v>
      </c>
      <c r="H1469" s="14" t="str">
        <f>VLOOKUP(A1469,'Data Key'!$A$1:$B$500,2,FALSE)</f>
        <v>Nebraska</v>
      </c>
      <c r="I1469" s="14" t="str">
        <f t="shared" si="556"/>
        <v>NE-Nebraska</v>
      </c>
      <c r="J1469" s="15">
        <f t="shared" si="557"/>
        <v>2167</v>
      </c>
      <c r="K1469" s="15">
        <f t="shared" si="558"/>
        <v>265412</v>
      </c>
      <c r="L1469" s="16">
        <f t="shared" si="550"/>
        <v>3.3959382484361074E-4</v>
      </c>
      <c r="M1469" s="17">
        <f t="shared" si="559"/>
        <v>7.7589490353957951</v>
      </c>
      <c r="N1469" s="17">
        <f t="shared" si="560"/>
        <v>8.4381366850830162</v>
      </c>
      <c r="O1469" s="16">
        <f t="shared" si="561"/>
        <v>4.1050964604204765E-2</v>
      </c>
      <c r="P1469" s="16">
        <f t="shared" si="562"/>
        <v>3.813668508301582E-2</v>
      </c>
      <c r="Q1469" s="16">
        <f t="shared" si="573"/>
        <v>2077</v>
      </c>
      <c r="R1469" s="16">
        <f t="shared" si="574"/>
        <v>2259</v>
      </c>
      <c r="S1469" s="17">
        <f t="shared" si="563"/>
        <v>7.7621935951625503</v>
      </c>
      <c r="T1469" s="17">
        <f t="shared" si="564"/>
        <v>8.4423665534290802</v>
      </c>
      <c r="U1469" s="16">
        <f t="shared" si="565"/>
        <v>3.780640483744957E-2</v>
      </c>
      <c r="V1469" s="16">
        <f t="shared" si="566"/>
        <v>4.2366553429079801E-2</v>
      </c>
      <c r="W1469" s="16">
        <f t="shared" si="551"/>
        <v>8.1056046702610799E-3</v>
      </c>
      <c r="X1469" s="16">
        <f t="shared" si="552"/>
        <v>3.3981158838183227E-4</v>
      </c>
      <c r="Y1469" s="17">
        <f t="shared" si="567"/>
        <v>7.7657930818792469</v>
      </c>
      <c r="Z1469" s="17">
        <f t="shared" si="568"/>
        <v>8.4454162586429113</v>
      </c>
      <c r="AA1469" s="16">
        <f t="shared" si="569"/>
        <v>3.4206918120752938E-2</v>
      </c>
      <c r="AB1469" s="16">
        <f t="shared" si="570"/>
        <v>4.5416258642910989E-2</v>
      </c>
      <c r="AC1469" s="16">
        <f t="shared" si="553"/>
        <v>181.75615531545293</v>
      </c>
      <c r="AD1469" s="17">
        <f t="shared" si="554"/>
        <v>7.7678472970117385</v>
      </c>
      <c r="AE1469" s="17">
        <f t="shared" si="555"/>
        <v>8.4470992039148349</v>
      </c>
      <c r="AF1469" s="16">
        <f t="shared" si="571"/>
        <v>3.2152702988261339E-2</v>
      </c>
      <c r="AG1469" s="16">
        <f t="shared" si="572"/>
        <v>4.7099203914834575E-2</v>
      </c>
    </row>
    <row r="1470" spans="1:33" x14ac:dyDescent="0.25">
      <c r="A1470" s="11" t="s">
        <v>29</v>
      </c>
      <c r="B1470" s="12">
        <v>405383</v>
      </c>
      <c r="C1470" s="11">
        <v>9</v>
      </c>
      <c r="D1470" s="27">
        <v>8.6999999999999993</v>
      </c>
      <c r="E1470" s="27">
        <v>9.3000000000000007</v>
      </c>
      <c r="F1470" s="11">
        <v>2012</v>
      </c>
      <c r="G1470" s="11" t="s">
        <v>7</v>
      </c>
      <c r="H1470" s="14" t="str">
        <f>VLOOKUP(A1470,'Data Key'!$A$1:$B$500,2,FALSE)</f>
        <v>Nevada</v>
      </c>
      <c r="I1470" s="14" t="str">
        <f t="shared" si="556"/>
        <v>NV-Nevada</v>
      </c>
      <c r="J1470" s="15">
        <f t="shared" si="557"/>
        <v>3648</v>
      </c>
      <c r="K1470" s="15">
        <f t="shared" si="558"/>
        <v>401735</v>
      </c>
      <c r="L1470" s="16">
        <f t="shared" si="550"/>
        <v>2.9070134583314834E-4</v>
      </c>
      <c r="M1470" s="17">
        <f t="shared" si="559"/>
        <v>8.7081959932264574</v>
      </c>
      <c r="N1470" s="17">
        <f t="shared" si="560"/>
        <v>9.2895986848927539</v>
      </c>
      <c r="O1470" s="16">
        <f t="shared" si="561"/>
        <v>8.1959932264581425E-3</v>
      </c>
      <c r="P1470" s="16">
        <f t="shared" si="562"/>
        <v>1.0401315107246845E-2</v>
      </c>
      <c r="Q1470" s="16">
        <f t="shared" si="573"/>
        <v>3531</v>
      </c>
      <c r="R1470" s="16">
        <f t="shared" si="574"/>
        <v>3767</v>
      </c>
      <c r="S1470" s="17">
        <f t="shared" si="563"/>
        <v>8.7102813882180552</v>
      </c>
      <c r="T1470" s="17">
        <f t="shared" si="564"/>
        <v>9.292446895898447</v>
      </c>
      <c r="U1470" s="16">
        <f t="shared" si="565"/>
        <v>1.0281388218055909E-2</v>
      </c>
      <c r="V1470" s="16">
        <f t="shared" si="566"/>
        <v>7.5531041015537426E-3</v>
      </c>
      <c r="W1470" s="16">
        <f t="shared" si="551"/>
        <v>9.0035500813883881E-3</v>
      </c>
      <c r="X1470" s="16">
        <f t="shared" si="552"/>
        <v>2.9081164882734838E-4</v>
      </c>
      <c r="Y1470" s="17">
        <f t="shared" si="567"/>
        <v>8.7127384325610393</v>
      </c>
      <c r="Z1470" s="17">
        <f t="shared" si="568"/>
        <v>9.2943617302157353</v>
      </c>
      <c r="AA1470" s="16">
        <f t="shared" si="569"/>
        <v>1.2738432561040014E-2</v>
      </c>
      <c r="AB1470" s="16">
        <f t="shared" si="570"/>
        <v>5.6382697842654039E-3</v>
      </c>
      <c r="AC1470" s="16">
        <f t="shared" si="553"/>
        <v>235.70606689492325</v>
      </c>
      <c r="AD1470" s="17">
        <f t="shared" si="554"/>
        <v>8.7140660097664391</v>
      </c>
      <c r="AE1470" s="17">
        <f t="shared" si="555"/>
        <v>9.2955009326334803</v>
      </c>
      <c r="AF1470" s="16">
        <f t="shared" si="571"/>
        <v>1.4066009766439791E-2</v>
      </c>
      <c r="AG1470" s="16">
        <f t="shared" si="572"/>
        <v>4.4990673665203929E-3</v>
      </c>
    </row>
    <row r="1471" spans="1:33" x14ac:dyDescent="0.25">
      <c r="A1471" s="11" t="s">
        <v>35</v>
      </c>
      <c r="B1471" s="12">
        <v>173822</v>
      </c>
      <c r="C1471" s="11">
        <v>10.199999999999999</v>
      </c>
      <c r="D1471" s="27">
        <v>9.8000000000000007</v>
      </c>
      <c r="E1471" s="27">
        <v>10.7</v>
      </c>
      <c r="F1471" s="11">
        <v>2012</v>
      </c>
      <c r="G1471" s="11" t="s">
        <v>7</v>
      </c>
      <c r="H1471" s="14" t="str">
        <f>VLOOKUP(A1471,'Data Key'!$A$1:$B$500,2,FALSE)</f>
        <v>New Hampshire</v>
      </c>
      <c r="I1471" s="14" t="str">
        <f t="shared" si="556"/>
        <v>NH-New Hampshire</v>
      </c>
      <c r="J1471" s="15">
        <f t="shared" si="557"/>
        <v>1773</v>
      </c>
      <c r="K1471" s="15">
        <f t="shared" si="558"/>
        <v>172049</v>
      </c>
      <c r="L1471" s="16">
        <f t="shared" si="550"/>
        <v>4.7235815896068899E-4</v>
      </c>
      <c r="M1471" s="17">
        <f t="shared" si="559"/>
        <v>9.7277315880218573</v>
      </c>
      <c r="N1471" s="17">
        <f t="shared" si="560"/>
        <v>10.672447905943235</v>
      </c>
      <c r="O1471" s="16">
        <f t="shared" si="561"/>
        <v>7.2268411978143376E-2</v>
      </c>
      <c r="P1471" s="16">
        <f t="shared" si="562"/>
        <v>2.7552094056764176E-2</v>
      </c>
      <c r="Q1471" s="16">
        <f t="shared" si="573"/>
        <v>1691</v>
      </c>
      <c r="R1471" s="16">
        <f t="shared" si="574"/>
        <v>1856</v>
      </c>
      <c r="S1471" s="17">
        <f t="shared" si="563"/>
        <v>9.728342787449229</v>
      </c>
      <c r="T1471" s="17">
        <f t="shared" si="564"/>
        <v>10.677589718217487</v>
      </c>
      <c r="U1471" s="16">
        <f t="shared" si="565"/>
        <v>7.1657212550771732E-2</v>
      </c>
      <c r="V1471" s="16">
        <f t="shared" si="566"/>
        <v>2.2410281782512698E-2</v>
      </c>
      <c r="W1471" s="16">
        <f t="shared" si="551"/>
        <v>1.0210914064988577E-2</v>
      </c>
      <c r="X1471" s="16">
        <f t="shared" si="552"/>
        <v>4.7272485577439237E-4</v>
      </c>
      <c r="Y1471" s="17">
        <f t="shared" si="567"/>
        <v>9.738189209214184</v>
      </c>
      <c r="Z1471" s="17">
        <f t="shared" si="568"/>
        <v>10.68363892076297</v>
      </c>
      <c r="AA1471" s="16">
        <f t="shared" si="569"/>
        <v>6.1810790785816749E-2</v>
      </c>
      <c r="AB1471" s="16">
        <f t="shared" si="570"/>
        <v>1.636107923702923E-2</v>
      </c>
      <c r="AC1471" s="16">
        <f t="shared" si="553"/>
        <v>164.23449432321843</v>
      </c>
      <c r="AD1471" s="17">
        <f t="shared" si="554"/>
        <v>9.7413794637081121</v>
      </c>
      <c r="AE1471" s="17">
        <f t="shared" si="555"/>
        <v>10.686201550832168</v>
      </c>
      <c r="AF1471" s="16">
        <f t="shared" si="571"/>
        <v>5.862053629188857E-2</v>
      </c>
      <c r="AG1471" s="16">
        <f t="shared" si="572"/>
        <v>1.379844916783135E-2</v>
      </c>
    </row>
    <row r="1472" spans="1:33" x14ac:dyDescent="0.25">
      <c r="A1472" s="11" t="s">
        <v>14</v>
      </c>
      <c r="B1472" s="12">
        <v>1189043</v>
      </c>
      <c r="C1472" s="11">
        <v>11.2</v>
      </c>
      <c r="D1472" s="27">
        <v>11</v>
      </c>
      <c r="E1472" s="27">
        <v>11.4</v>
      </c>
      <c r="F1472" s="11">
        <v>2012</v>
      </c>
      <c r="G1472" s="11" t="s">
        <v>7</v>
      </c>
      <c r="H1472" s="14" t="str">
        <f>VLOOKUP(A1472,'Data Key'!$A$1:$B$500,2,FALSE)</f>
        <v>New Jersey</v>
      </c>
      <c r="I1472" s="14" t="str">
        <f t="shared" si="556"/>
        <v>NJ-New Jersey</v>
      </c>
      <c r="J1472" s="15">
        <f t="shared" si="557"/>
        <v>13317</v>
      </c>
      <c r="K1472" s="15">
        <f t="shared" si="558"/>
        <v>1175726</v>
      </c>
      <c r="L1472" s="16">
        <f t="shared" si="550"/>
        <v>1.8915072543482399E-4</v>
      </c>
      <c r="M1472" s="17">
        <f t="shared" si="559"/>
        <v>11.010612445451342</v>
      </c>
      <c r="N1472" s="17">
        <f t="shared" si="560"/>
        <v>11.388913896320989</v>
      </c>
      <c r="O1472" s="16">
        <f t="shared" si="561"/>
        <v>1.0612445451341657E-2</v>
      </c>
      <c r="P1472" s="16">
        <f t="shared" si="562"/>
        <v>1.1086103679010861E-2</v>
      </c>
      <c r="Q1472" s="16">
        <f t="shared" si="573"/>
        <v>13093</v>
      </c>
      <c r="R1472" s="16">
        <f t="shared" si="574"/>
        <v>13543</v>
      </c>
      <c r="S1472" s="17">
        <f t="shared" si="563"/>
        <v>11.011376375791288</v>
      </c>
      <c r="T1472" s="17">
        <f t="shared" si="564"/>
        <v>11.38983199093725</v>
      </c>
      <c r="U1472" s="16">
        <f t="shared" si="565"/>
        <v>1.137637579128814E-2</v>
      </c>
      <c r="V1472" s="16">
        <f t="shared" si="566"/>
        <v>1.0168009062750727E-2</v>
      </c>
      <c r="W1472" s="16">
        <f t="shared" si="551"/>
        <v>1.1201342339944822E-2</v>
      </c>
      <c r="X1472" s="16">
        <f t="shared" si="552"/>
        <v>1.8917019491708213E-4</v>
      </c>
      <c r="Y1472" s="17">
        <f t="shared" si="567"/>
        <v>11.012172145027741</v>
      </c>
      <c r="Z1472" s="17">
        <f t="shared" si="568"/>
        <v>11.390512534861903</v>
      </c>
      <c r="AA1472" s="16">
        <f t="shared" si="569"/>
        <v>1.2172145027740555E-2</v>
      </c>
      <c r="AB1472" s="16">
        <f t="shared" si="570"/>
        <v>9.487465138096951E-3</v>
      </c>
      <c r="AC1472" s="16">
        <f t="shared" si="553"/>
        <v>449.82474634270608</v>
      </c>
      <c r="AD1472" s="17">
        <f t="shared" si="554"/>
        <v>11.012609343609684</v>
      </c>
      <c r="AE1472" s="17">
        <f t="shared" si="555"/>
        <v>11.390916346040997</v>
      </c>
      <c r="AF1472" s="16">
        <f t="shared" si="571"/>
        <v>1.2609343609684132E-2</v>
      </c>
      <c r="AG1472" s="16">
        <f t="shared" si="572"/>
        <v>9.083653959002902E-3</v>
      </c>
    </row>
    <row r="1473" spans="1:33" x14ac:dyDescent="0.25">
      <c r="A1473" s="11" t="s">
        <v>60</v>
      </c>
      <c r="B1473" s="12">
        <v>303049</v>
      </c>
      <c r="C1473" s="11">
        <v>5.6</v>
      </c>
      <c r="D1473" s="27">
        <v>5.3</v>
      </c>
      <c r="E1473" s="27">
        <v>5.8</v>
      </c>
      <c r="F1473" s="11">
        <v>2012</v>
      </c>
      <c r="G1473" s="11" t="s">
        <v>7</v>
      </c>
      <c r="H1473" s="14" t="str">
        <f>VLOOKUP(A1473,'Data Key'!$A$1:$B$500,2,FALSE)</f>
        <v>New Mexico</v>
      </c>
      <c r="I1473" s="14" t="str">
        <f t="shared" si="556"/>
        <v>NM-New Mexico</v>
      </c>
      <c r="J1473" s="15">
        <f t="shared" si="557"/>
        <v>1697</v>
      </c>
      <c r="K1473" s="15">
        <f t="shared" si="558"/>
        <v>301352</v>
      </c>
      <c r="L1473" s="16">
        <f t="shared" si="550"/>
        <v>2.6567871884477465E-4</v>
      </c>
      <c r="M1473" s="17">
        <f t="shared" si="559"/>
        <v>5.3340757763028748</v>
      </c>
      <c r="N1473" s="17">
        <f t="shared" si="560"/>
        <v>5.8654332139924241</v>
      </c>
      <c r="O1473" s="16">
        <f t="shared" si="561"/>
        <v>3.4075776302874949E-2</v>
      </c>
      <c r="P1473" s="16">
        <f t="shared" si="562"/>
        <v>6.5433213992424299E-2</v>
      </c>
      <c r="Q1473" s="16">
        <f t="shared" si="573"/>
        <v>1617</v>
      </c>
      <c r="R1473" s="16">
        <f t="shared" si="574"/>
        <v>1778</v>
      </c>
      <c r="S1473" s="17">
        <f t="shared" si="563"/>
        <v>5.3357707829426921</v>
      </c>
      <c r="T1473" s="17">
        <f t="shared" si="564"/>
        <v>5.8670380037551686</v>
      </c>
      <c r="U1473" s="16">
        <f t="shared" si="565"/>
        <v>3.5770782942692314E-2</v>
      </c>
      <c r="V1473" s="16">
        <f t="shared" si="566"/>
        <v>6.7038003755168774E-2</v>
      </c>
      <c r="W1473" s="16">
        <f t="shared" si="551"/>
        <v>5.6060214490389433E-3</v>
      </c>
      <c r="X1473" s="16">
        <f t="shared" si="552"/>
        <v>2.6589868288133897E-4</v>
      </c>
      <c r="Y1473" s="17">
        <f t="shared" si="567"/>
        <v>5.3401227661576041</v>
      </c>
      <c r="Z1473" s="17">
        <f t="shared" si="568"/>
        <v>5.8719201319202821</v>
      </c>
      <c r="AA1473" s="16">
        <f t="shared" si="569"/>
        <v>4.0122766157604239E-2</v>
      </c>
      <c r="AB1473" s="16">
        <f t="shared" si="570"/>
        <v>7.1920131920282238E-2</v>
      </c>
      <c r="AC1473" s="16">
        <f t="shared" si="553"/>
        <v>161.04957060238391</v>
      </c>
      <c r="AD1473" s="17">
        <f t="shared" si="554"/>
        <v>5.3419592976465573</v>
      </c>
      <c r="AE1473" s="17">
        <f t="shared" si="555"/>
        <v>5.873383355006097</v>
      </c>
      <c r="AF1473" s="16">
        <f t="shared" si="571"/>
        <v>4.1959297646557481E-2</v>
      </c>
      <c r="AG1473" s="16">
        <f t="shared" si="572"/>
        <v>7.3383355006097162E-2</v>
      </c>
    </row>
    <row r="1474" spans="1:33" x14ac:dyDescent="0.25">
      <c r="A1474" s="11" t="s">
        <v>36</v>
      </c>
      <c r="B1474" s="12">
        <v>2427513</v>
      </c>
      <c r="C1474" s="11">
        <v>9.1999999999999993</v>
      </c>
      <c r="D1474" s="27">
        <v>9</v>
      </c>
      <c r="E1474" s="27">
        <v>9.3000000000000007</v>
      </c>
      <c r="F1474" s="11">
        <v>2012</v>
      </c>
      <c r="G1474" s="11" t="s">
        <v>7</v>
      </c>
      <c r="H1474" s="14" t="str">
        <f>VLOOKUP(A1474,'Data Key'!$A$1:$B$500,2,FALSE)</f>
        <v>New York</v>
      </c>
      <c r="I1474" s="14" t="str">
        <f t="shared" si="556"/>
        <v>NY-New York</v>
      </c>
      <c r="J1474" s="15">
        <f t="shared" si="557"/>
        <v>22333</v>
      </c>
      <c r="K1474" s="15">
        <f t="shared" si="558"/>
        <v>2405180</v>
      </c>
      <c r="L1474" s="16">
        <f t="shared" si="550"/>
        <v>1.2010278257748586E-4</v>
      </c>
      <c r="M1474" s="17">
        <f t="shared" si="559"/>
        <v>9.079847948891306</v>
      </c>
      <c r="N1474" s="17">
        <f t="shared" si="560"/>
        <v>9.3200535140462772</v>
      </c>
      <c r="O1474" s="16">
        <f t="shared" si="561"/>
        <v>7.9847948891305975E-2</v>
      </c>
      <c r="P1474" s="16">
        <f t="shared" si="562"/>
        <v>2.0053514046276533E-2</v>
      </c>
      <c r="Q1474" s="16">
        <f t="shared" si="573"/>
        <v>22042</v>
      </c>
      <c r="R1474" s="16">
        <f t="shared" si="574"/>
        <v>22625</v>
      </c>
      <c r="S1474" s="17">
        <f t="shared" si="563"/>
        <v>9.0800749573740696</v>
      </c>
      <c r="T1474" s="17">
        <f t="shared" si="564"/>
        <v>9.3202384498043891</v>
      </c>
      <c r="U1474" s="16">
        <f t="shared" si="565"/>
        <v>8.0074957374069555E-2</v>
      </c>
      <c r="V1474" s="16">
        <f t="shared" si="566"/>
        <v>2.0238449804388381E-2</v>
      </c>
      <c r="W1474" s="16">
        <f t="shared" si="551"/>
        <v>9.2007274050416622E-3</v>
      </c>
      <c r="X1474" s="16">
        <f t="shared" si="552"/>
        <v>1.2011022112613242E-4</v>
      </c>
      <c r="Y1474" s="17">
        <f t="shared" si="567"/>
        <v>9.0806171839155301</v>
      </c>
      <c r="Z1474" s="17">
        <f t="shared" si="568"/>
        <v>9.3208376261677941</v>
      </c>
      <c r="AA1474" s="16">
        <f t="shared" si="569"/>
        <v>8.0617183915530077E-2</v>
      </c>
      <c r="AB1474" s="16">
        <f t="shared" si="570"/>
        <v>2.0837626167793388E-2</v>
      </c>
      <c r="AC1474" s="16">
        <f t="shared" si="553"/>
        <v>583.10831900673588</v>
      </c>
      <c r="AD1474" s="17">
        <f t="shared" si="554"/>
        <v>9.0808295099858825</v>
      </c>
      <c r="AE1474" s="17">
        <f t="shared" si="555"/>
        <v>9.3210372436864315</v>
      </c>
      <c r="AF1474" s="16">
        <f t="shared" si="571"/>
        <v>8.0829509985882453E-2</v>
      </c>
      <c r="AG1474" s="16">
        <f t="shared" si="572"/>
        <v>2.1037243686430784E-2</v>
      </c>
    </row>
    <row r="1475" spans="1:33" x14ac:dyDescent="0.25">
      <c r="A1475" s="11" t="s">
        <v>21</v>
      </c>
      <c r="B1475" s="12">
        <v>1366747</v>
      </c>
      <c r="C1475" s="11">
        <v>8.6999999999999993</v>
      </c>
      <c r="D1475" s="27">
        <v>8.5</v>
      </c>
      <c r="E1475" s="27">
        <v>8.9</v>
      </c>
      <c r="F1475" s="11">
        <v>2012</v>
      </c>
      <c r="G1475" s="11" t="s">
        <v>7</v>
      </c>
      <c r="H1475" s="14" t="str">
        <f>VLOOKUP(A1475,'Data Key'!$A$1:$B$500,2,FALSE)</f>
        <v>North Carolina</v>
      </c>
      <c r="I1475" s="14" t="str">
        <f t="shared" si="556"/>
        <v>NC-North Carolina</v>
      </c>
      <c r="J1475" s="15">
        <f t="shared" si="557"/>
        <v>11891</v>
      </c>
      <c r="K1475" s="15">
        <f t="shared" si="558"/>
        <v>1354856</v>
      </c>
      <c r="L1475" s="16">
        <f t="shared" ref="L1475:L1538" si="575">_xlfn.NORM.S.INV(0.975)*SQRT(J1475/B1475*(1-J1475/B1475)/B1475)</f>
        <v>1.5569392101845545E-4</v>
      </c>
      <c r="M1475" s="17">
        <f t="shared" si="559"/>
        <v>8.544526383105131</v>
      </c>
      <c r="N1475" s="17">
        <f t="shared" si="560"/>
        <v>8.855914225142044</v>
      </c>
      <c r="O1475" s="16">
        <f t="shared" si="561"/>
        <v>4.4526383105131018E-2</v>
      </c>
      <c r="P1475" s="16">
        <f t="shared" si="562"/>
        <v>4.4085774857956395E-2</v>
      </c>
      <c r="Q1475" s="16">
        <f t="shared" si="573"/>
        <v>11678</v>
      </c>
      <c r="R1475" s="16">
        <f t="shared" si="574"/>
        <v>12104</v>
      </c>
      <c r="S1475" s="17">
        <f t="shared" si="563"/>
        <v>8.5443758062026109</v>
      </c>
      <c r="T1475" s="17">
        <f t="shared" si="564"/>
        <v>8.8560648020445623</v>
      </c>
      <c r="U1475" s="16">
        <f t="shared" si="565"/>
        <v>4.4375806202610946E-2</v>
      </c>
      <c r="V1475" s="16">
        <f t="shared" si="566"/>
        <v>4.3935197955438099E-2</v>
      </c>
      <c r="W1475" s="16">
        <f t="shared" ref="W1475:W1538" si="576">((J1475/B1475)+_xlfn.NORM.S.INV(0.975)^2/(2*B1475))/(1+_xlfn.NORM.S.INV(0.975)^2/B1475)</f>
        <v>8.7016011760536194E-3</v>
      </c>
      <c r="X1475" s="16">
        <f t="shared" ref="X1475:X1538" si="577">_xlfn.NORM.S.INV(0.975)*SQRT(W1475*(1-W1475)/B1475+(_xlfn.NORM.S.INV(0.975)^2/(4*B1475^2)))/(1+_xlfn.NORM.S.INV(0.975)^2/B1475)</f>
        <v>1.5571207183786442E-4</v>
      </c>
      <c r="Y1475" s="17">
        <f t="shared" si="567"/>
        <v>8.545889104215755</v>
      </c>
      <c r="Z1475" s="17">
        <f t="shared" si="568"/>
        <v>8.8573132478914829</v>
      </c>
      <c r="AA1475" s="16">
        <f t="shared" si="569"/>
        <v>4.5889104215754983E-2</v>
      </c>
      <c r="AB1475" s="16">
        <f t="shared" si="570"/>
        <v>4.2686752108517467E-2</v>
      </c>
      <c r="AC1475" s="16">
        <f t="shared" ref="AC1475:AC1538" si="578">_xlfn.NORM.S.INV(0.975)*SQRT(_xlfn.NORM.S.INV(0.975)^2-1/B1475+4*B1475*(J1475/B1475)*(1-(J1475/B1475))+(4*(J1475/B1475)-2))</f>
        <v>425.59686662878858</v>
      </c>
      <c r="AD1475" s="17">
        <f t="shared" ref="AD1475:AD1538" si="579">1000*(2*B1475*(J1475/B1475)+_xlfn.NORM.S.INV(0.975)^2+1-AC1475)/(2*B1475+2*_xlfn.NORM.S.INV(0.975)^2)</f>
        <v>8.5462704260188893</v>
      </c>
      <c r="AE1475" s="17">
        <f t="shared" ref="AE1475:AE1538" si="580">1000*(2*B1475*(J1475/B1475)+_xlfn.NORM.S.INV(0.975)^2+1+AC1475)/(2*B1475+2*_xlfn.NORM.S.INV(0.975)^2)</f>
        <v>8.8576635883413815</v>
      </c>
      <c r="AF1475" s="16">
        <f t="shared" si="571"/>
        <v>4.627042601888931E-2</v>
      </c>
      <c r="AG1475" s="16">
        <f t="shared" si="572"/>
        <v>4.23364116586189E-2</v>
      </c>
    </row>
    <row r="1476" spans="1:33" x14ac:dyDescent="0.25">
      <c r="A1476" s="11" t="s">
        <v>57</v>
      </c>
      <c r="B1476" s="12">
        <v>90685</v>
      </c>
      <c r="C1476" s="11">
        <v>7.1</v>
      </c>
      <c r="D1476" s="27">
        <v>6.5</v>
      </c>
      <c r="E1476" s="27">
        <v>7.6</v>
      </c>
      <c r="F1476" s="11">
        <v>2012</v>
      </c>
      <c r="G1476" s="11" t="s">
        <v>7</v>
      </c>
      <c r="H1476" s="14" t="str">
        <f>VLOOKUP(A1476,'Data Key'!$A$1:$B$500,2,FALSE)</f>
        <v>North Dakota</v>
      </c>
      <c r="I1476" s="14" t="str">
        <f t="shared" ref="I1476:I1539" si="581">CONCATENATE(A1476,"-",H1476)</f>
        <v>ND-North Dakota</v>
      </c>
      <c r="J1476" s="15">
        <f t="shared" ref="J1476:J1539" si="582">ROUND(B1476*C1476/1000,0)</f>
        <v>644</v>
      </c>
      <c r="K1476" s="15">
        <f t="shared" ref="K1476:K1539" si="583">B1476-J1476</f>
        <v>90041</v>
      </c>
      <c r="L1476" s="16">
        <f t="shared" si="575"/>
        <v>5.4652243359056788E-4</v>
      </c>
      <c r="M1476" s="17">
        <f t="shared" ref="M1476:M1539" si="584">1000*(J1476/B1476-L1476)</f>
        <v>6.5549827767529294</v>
      </c>
      <c r="N1476" s="17">
        <f t="shared" ref="N1476:N1539" si="585">1000*(J1476/B1476+L1476)</f>
        <v>7.6480276439340651</v>
      </c>
      <c r="O1476" s="16">
        <f t="shared" ref="O1476:O1539" si="586">ABS($D1476-M1476)</f>
        <v>5.4982776752929396E-2</v>
      </c>
      <c r="P1476" s="16">
        <f t="shared" ref="P1476:P1539" si="587">ABS($E1476-N1476)</f>
        <v>4.8027643934065445E-2</v>
      </c>
      <c r="Q1476" s="16">
        <f t="shared" si="573"/>
        <v>595</v>
      </c>
      <c r="R1476" s="16">
        <f t="shared" si="574"/>
        <v>694</v>
      </c>
      <c r="S1476" s="17">
        <f t="shared" ref="S1476:S1539" si="588">1000*Q1476/B1476</f>
        <v>6.5611732921651873</v>
      </c>
      <c r="T1476" s="17">
        <f t="shared" ref="T1476:T1539" si="589">1000*R1476/B1476</f>
        <v>7.6528643105254455</v>
      </c>
      <c r="U1476" s="16">
        <f t="shared" ref="U1476:U1539" si="590">ABS($D1476-S1476)</f>
        <v>6.1173292165187299E-2</v>
      </c>
      <c r="V1476" s="16">
        <f t="shared" ref="V1476:V1539" si="591">ABS($E1476-T1476)</f>
        <v>5.2864310525445823E-2</v>
      </c>
      <c r="W1476" s="16">
        <f t="shared" si="576"/>
        <v>7.1223837356400883E-3</v>
      </c>
      <c r="X1476" s="16">
        <f t="shared" si="577"/>
        <v>5.4770594437658258E-4</v>
      </c>
      <c r="Y1476" s="17">
        <f t="shared" ref="Y1476:Y1539" si="592">1000*(W1476-X1476)</f>
        <v>6.5746777912635057</v>
      </c>
      <c r="Z1476" s="17">
        <f t="shared" ref="Z1476:Z1539" si="593">1000*(W1476+X1476)</f>
        <v>7.6700896800166714</v>
      </c>
      <c r="AA1476" s="16">
        <f t="shared" ref="AA1476:AA1539" si="594">ABS($D1476-Y1476)</f>
        <v>7.4677791263505711E-2</v>
      </c>
      <c r="AB1476" s="16">
        <f t="shared" ref="AB1476:AB1539" si="595">ABS($E1476-Z1476)</f>
        <v>7.0089680016671707E-2</v>
      </c>
      <c r="AC1476" s="16">
        <f t="shared" si="578"/>
        <v>99.158999835281236</v>
      </c>
      <c r="AD1476" s="17">
        <f t="shared" si="579"/>
        <v>6.58119808227692</v>
      </c>
      <c r="AE1476" s="17">
        <f t="shared" si="580"/>
        <v>7.674596103910118</v>
      </c>
      <c r="AF1476" s="16">
        <f t="shared" ref="AF1476:AF1539" si="596">ABS($D1476-AD1476)</f>
        <v>8.1198082276920047E-2</v>
      </c>
      <c r="AG1476" s="16">
        <f t="shared" ref="AG1476:AG1539" si="597">ABS($E1476-AE1476)</f>
        <v>7.4596103910118394E-2</v>
      </c>
    </row>
    <row r="1477" spans="1:33" x14ac:dyDescent="0.25">
      <c r="A1477" s="11" t="s">
        <v>52</v>
      </c>
      <c r="B1477" s="12">
        <v>1570484</v>
      </c>
      <c r="C1477" s="11">
        <v>10</v>
      </c>
      <c r="D1477" s="27">
        <v>9.8000000000000007</v>
      </c>
      <c r="E1477" s="27">
        <v>10.199999999999999</v>
      </c>
      <c r="F1477" s="11">
        <v>2012</v>
      </c>
      <c r="G1477" s="11" t="s">
        <v>7</v>
      </c>
      <c r="H1477" s="14" t="str">
        <f>VLOOKUP(A1477,'Data Key'!$A$1:$B$500,2,FALSE)</f>
        <v>Ohio</v>
      </c>
      <c r="I1477" s="14" t="str">
        <f t="shared" si="581"/>
        <v>OH-Ohio</v>
      </c>
      <c r="J1477" s="15">
        <f t="shared" si="582"/>
        <v>15705</v>
      </c>
      <c r="K1477" s="15">
        <f t="shared" si="583"/>
        <v>1554779</v>
      </c>
      <c r="L1477" s="16">
        <f t="shared" si="575"/>
        <v>1.5561487927573679E-4</v>
      </c>
      <c r="M1477" s="17">
        <f t="shared" si="584"/>
        <v>9.8444870001448752</v>
      </c>
      <c r="N1477" s="17">
        <f t="shared" si="585"/>
        <v>10.155716758696348</v>
      </c>
      <c r="O1477" s="16">
        <f t="shared" si="586"/>
        <v>4.44870001448745E-2</v>
      </c>
      <c r="P1477" s="16">
        <f t="shared" si="587"/>
        <v>4.4283241303650911E-2</v>
      </c>
      <c r="Q1477" s="16">
        <f t="shared" ref="Q1477:Q1540" si="598">_xlfn.BINOM.INV(B1477, C1477/1000, 0.025)</f>
        <v>15461</v>
      </c>
      <c r="R1477" s="16">
        <f t="shared" ref="R1477:R1540" si="599">_xlfn.BINOM.INV(B1477, C1477/1000, 0.975)</f>
        <v>15950</v>
      </c>
      <c r="S1477" s="17">
        <f t="shared" si="588"/>
        <v>9.8447357629877157</v>
      </c>
      <c r="T1477" s="17">
        <f t="shared" si="589"/>
        <v>10.156104742232332</v>
      </c>
      <c r="U1477" s="16">
        <f t="shared" si="590"/>
        <v>4.4735762987714978E-2</v>
      </c>
      <c r="V1477" s="16">
        <f t="shared" si="591"/>
        <v>4.3895257767667673E-2</v>
      </c>
      <c r="W1477" s="16">
        <f t="shared" si="576"/>
        <v>1.000130043338651E-2</v>
      </c>
      <c r="X1477" s="16">
        <f t="shared" si="577"/>
        <v>1.5562853531172428E-4</v>
      </c>
      <c r="Y1477" s="17">
        <f t="shared" si="592"/>
        <v>9.8456718980747873</v>
      </c>
      <c r="Z1477" s="17">
        <f t="shared" si="593"/>
        <v>10.156928968698233</v>
      </c>
      <c r="AA1477" s="16">
        <f t="shared" si="594"/>
        <v>4.5671898074786554E-2</v>
      </c>
      <c r="AB1477" s="16">
        <f t="shared" si="595"/>
        <v>4.3071031301765927E-2</v>
      </c>
      <c r="AC1477" s="16">
        <f t="shared" si="578"/>
        <v>488.78874950735093</v>
      </c>
      <c r="AD1477" s="17">
        <f t="shared" si="579"/>
        <v>9.8460019533122392</v>
      </c>
      <c r="AE1477" s="17">
        <f t="shared" si="580"/>
        <v>10.157235658282103</v>
      </c>
      <c r="AF1477" s="16">
        <f t="shared" si="596"/>
        <v>4.6001953312238442E-2</v>
      </c>
      <c r="AG1477" s="16">
        <f t="shared" si="597"/>
        <v>4.276434171789667E-2</v>
      </c>
    </row>
    <row r="1478" spans="1:33" x14ac:dyDescent="0.25">
      <c r="A1478" s="11" t="s">
        <v>37</v>
      </c>
      <c r="B1478" s="12">
        <v>574282</v>
      </c>
      <c r="C1478" s="11">
        <v>6.5</v>
      </c>
      <c r="D1478" s="27">
        <v>6.3</v>
      </c>
      <c r="E1478" s="27">
        <v>6.7</v>
      </c>
      <c r="F1478" s="11">
        <v>2012</v>
      </c>
      <c r="G1478" s="11" t="s">
        <v>7</v>
      </c>
      <c r="H1478" s="14" t="str">
        <f>VLOOKUP(A1478,'Data Key'!$A$1:$B$500,2,FALSE)</f>
        <v>Oklahoma</v>
      </c>
      <c r="I1478" s="14" t="str">
        <f t="shared" si="581"/>
        <v>OK-Oklahoma</v>
      </c>
      <c r="J1478" s="15">
        <f t="shared" si="582"/>
        <v>3733</v>
      </c>
      <c r="K1478" s="15">
        <f t="shared" si="583"/>
        <v>570549</v>
      </c>
      <c r="L1478" s="16">
        <f t="shared" si="575"/>
        <v>2.0784316826135944E-4</v>
      </c>
      <c r="M1478" s="17">
        <f t="shared" si="584"/>
        <v>6.292447629639323</v>
      </c>
      <c r="N1478" s="17">
        <f t="shared" si="585"/>
        <v>6.7081339661620429</v>
      </c>
      <c r="O1478" s="16">
        <f t="shared" si="586"/>
        <v>7.5523703606767967E-3</v>
      </c>
      <c r="P1478" s="16">
        <f t="shared" si="587"/>
        <v>8.1339661620427606E-3</v>
      </c>
      <c r="Q1478" s="16">
        <f t="shared" si="598"/>
        <v>3614</v>
      </c>
      <c r="R1478" s="16">
        <f t="shared" si="599"/>
        <v>3853</v>
      </c>
      <c r="S1478" s="17">
        <f t="shared" si="588"/>
        <v>6.2930755273541568</v>
      </c>
      <c r="T1478" s="17">
        <f t="shared" si="589"/>
        <v>6.709247373241717</v>
      </c>
      <c r="U1478" s="16">
        <f t="shared" si="590"/>
        <v>6.9244726458430605E-3</v>
      </c>
      <c r="V1478" s="16">
        <f t="shared" si="591"/>
        <v>9.2473732417168719E-3</v>
      </c>
      <c r="W1478" s="16">
        <f t="shared" si="576"/>
        <v>6.5035918697260104E-3</v>
      </c>
      <c r="X1478" s="16">
        <f t="shared" si="577"/>
        <v>2.0792110195600835E-4</v>
      </c>
      <c r="Y1478" s="17">
        <f t="shared" si="592"/>
        <v>6.2956707677700017</v>
      </c>
      <c r="Z1478" s="17">
        <f t="shared" si="593"/>
        <v>6.7115129716820192</v>
      </c>
      <c r="AA1478" s="16">
        <f t="shared" si="594"/>
        <v>4.3292322299981478E-3</v>
      </c>
      <c r="AB1478" s="16">
        <f t="shared" si="595"/>
        <v>1.1512971682019035E-2</v>
      </c>
      <c r="AC1478" s="16">
        <f t="shared" si="578"/>
        <v>238.73620564121299</v>
      </c>
      <c r="AD1478" s="17">
        <f t="shared" si="579"/>
        <v>6.2966076569189289</v>
      </c>
      <c r="AE1478" s="17">
        <f t="shared" si="580"/>
        <v>6.7123173756798282</v>
      </c>
      <c r="AF1478" s="16">
        <f t="shared" si="596"/>
        <v>3.3923430810709476E-3</v>
      </c>
      <c r="AG1478" s="16">
        <f t="shared" si="597"/>
        <v>1.2317375679828046E-2</v>
      </c>
    </row>
    <row r="1479" spans="1:33" x14ac:dyDescent="0.25">
      <c r="A1479" s="11" t="s">
        <v>30</v>
      </c>
      <c r="B1479" s="12">
        <v>521072</v>
      </c>
      <c r="C1479" s="11">
        <v>13.9</v>
      </c>
      <c r="D1479" s="27">
        <v>13.6</v>
      </c>
      <c r="E1479" s="27">
        <v>14.2</v>
      </c>
      <c r="F1479" s="11">
        <v>2012</v>
      </c>
      <c r="G1479" s="11" t="s">
        <v>7</v>
      </c>
      <c r="H1479" s="14" t="str">
        <f>VLOOKUP(A1479,'Data Key'!$A$1:$B$500,2,FALSE)</f>
        <v>Oregon</v>
      </c>
      <c r="I1479" s="14" t="str">
        <f t="shared" si="581"/>
        <v>OR-Oregon</v>
      </c>
      <c r="J1479" s="15">
        <f t="shared" si="582"/>
        <v>7243</v>
      </c>
      <c r="K1479" s="15">
        <f t="shared" si="583"/>
        <v>513829</v>
      </c>
      <c r="L1479" s="16">
        <f t="shared" si="575"/>
        <v>3.1788499918297821E-4</v>
      </c>
      <c r="M1479" s="17">
        <f t="shared" si="584"/>
        <v>13.582305377578775</v>
      </c>
      <c r="N1479" s="17">
        <f t="shared" si="585"/>
        <v>14.218075375944732</v>
      </c>
      <c r="O1479" s="16">
        <f t="shared" si="586"/>
        <v>1.7694622421224437E-2</v>
      </c>
      <c r="P1479" s="16">
        <f t="shared" si="587"/>
        <v>1.8075375944732741E-2</v>
      </c>
      <c r="Q1479" s="16">
        <f t="shared" si="598"/>
        <v>7078</v>
      </c>
      <c r="R1479" s="16">
        <f t="shared" si="599"/>
        <v>7409</v>
      </c>
      <c r="S1479" s="17">
        <f t="shared" si="588"/>
        <v>13.583535480701324</v>
      </c>
      <c r="T1479" s="17">
        <f t="shared" si="589"/>
        <v>14.218764393404367</v>
      </c>
      <c r="U1479" s="16">
        <f t="shared" si="590"/>
        <v>1.6464519298676095E-2</v>
      </c>
      <c r="V1479" s="16">
        <f t="shared" si="591"/>
        <v>1.8764393404367752E-2</v>
      </c>
      <c r="W1479" s="16">
        <f t="shared" si="576"/>
        <v>1.3903773986387922E-2</v>
      </c>
      <c r="X1479" s="16">
        <f t="shared" si="577"/>
        <v>3.1794442003493442E-4</v>
      </c>
      <c r="Y1479" s="17">
        <f t="shared" si="592"/>
        <v>13.585829566352988</v>
      </c>
      <c r="Z1479" s="17">
        <f t="shared" si="593"/>
        <v>14.221718406422857</v>
      </c>
      <c r="AA1479" s="16">
        <f t="shared" si="594"/>
        <v>1.4170433647011649E-2</v>
      </c>
      <c r="AB1479" s="16">
        <f t="shared" si="595"/>
        <v>2.1718406422857939E-2</v>
      </c>
      <c r="AC1479" s="16">
        <f t="shared" si="578"/>
        <v>331.29294329831635</v>
      </c>
      <c r="AD1479" s="17">
        <f t="shared" si="579"/>
        <v>13.586840330076376</v>
      </c>
      <c r="AE1479" s="17">
        <f t="shared" si="580"/>
        <v>14.222626749133568</v>
      </c>
      <c r="AF1479" s="16">
        <f t="shared" si="596"/>
        <v>1.3159669923624051E-2</v>
      </c>
      <c r="AG1479" s="16">
        <f t="shared" si="597"/>
        <v>2.2626749133568325E-2</v>
      </c>
    </row>
    <row r="1480" spans="1:33" x14ac:dyDescent="0.25">
      <c r="A1480" s="11" t="s">
        <v>22</v>
      </c>
      <c r="B1480" s="12">
        <v>1620867</v>
      </c>
      <c r="C1480" s="11">
        <v>12.7</v>
      </c>
      <c r="D1480" s="27">
        <v>12.5</v>
      </c>
      <c r="E1480" s="27">
        <v>12.9</v>
      </c>
      <c r="F1480" s="11">
        <v>2012</v>
      </c>
      <c r="G1480" s="11" t="s">
        <v>7</v>
      </c>
      <c r="H1480" s="14" t="str">
        <f>VLOOKUP(A1480,'Data Key'!$A$1:$B$500,2,FALSE)</f>
        <v>Pennsylvania</v>
      </c>
      <c r="I1480" s="14" t="str">
        <f t="shared" si="581"/>
        <v>PA-Pennsylvania</v>
      </c>
      <c r="J1480" s="15">
        <f t="shared" si="582"/>
        <v>20585</v>
      </c>
      <c r="K1480" s="15">
        <f t="shared" si="583"/>
        <v>1600282</v>
      </c>
      <c r="L1480" s="16">
        <f t="shared" si="575"/>
        <v>1.7238549343752039E-4</v>
      </c>
      <c r="M1480" s="17">
        <f t="shared" si="584"/>
        <v>12.527607781766429</v>
      </c>
      <c r="N1480" s="17">
        <f t="shared" si="585"/>
        <v>12.87237876864147</v>
      </c>
      <c r="O1480" s="16">
        <f t="shared" si="586"/>
        <v>2.7607781766429085E-2</v>
      </c>
      <c r="P1480" s="16">
        <f t="shared" si="587"/>
        <v>2.7621231358530451E-2</v>
      </c>
      <c r="Q1480" s="16">
        <f t="shared" si="598"/>
        <v>20306</v>
      </c>
      <c r="R1480" s="16">
        <f t="shared" si="599"/>
        <v>20865</v>
      </c>
      <c r="S1480" s="17">
        <f t="shared" si="588"/>
        <v>12.527863174461569</v>
      </c>
      <c r="T1480" s="17">
        <f t="shared" si="589"/>
        <v>12.872740329712432</v>
      </c>
      <c r="U1480" s="16">
        <f t="shared" si="590"/>
        <v>2.7863174461568718E-2</v>
      </c>
      <c r="V1480" s="16">
        <f t="shared" si="591"/>
        <v>2.7259670287568483E-2</v>
      </c>
      <c r="W1480" s="16">
        <f t="shared" si="576"/>
        <v>1.2701148174694567E-2</v>
      </c>
      <c r="X1480" s="16">
        <f t="shared" si="577"/>
        <v>1.7239689465906909E-4</v>
      </c>
      <c r="Y1480" s="17">
        <f t="shared" si="592"/>
        <v>12.528751280035499</v>
      </c>
      <c r="Z1480" s="17">
        <f t="shared" si="593"/>
        <v>12.873545069353636</v>
      </c>
      <c r="AA1480" s="16">
        <f t="shared" si="594"/>
        <v>2.8751280035498539E-2</v>
      </c>
      <c r="AB1480" s="16">
        <f t="shared" si="595"/>
        <v>2.6454930646364616E-2</v>
      </c>
      <c r="AC1480" s="16">
        <f t="shared" si="578"/>
        <v>558.83441896491252</v>
      </c>
      <c r="AD1480" s="17">
        <f t="shared" si="579"/>
        <v>12.529069559700526</v>
      </c>
      <c r="AE1480" s="17">
        <f t="shared" si="580"/>
        <v>12.873843741992529</v>
      </c>
      <c r="AF1480" s="16">
        <f t="shared" si="596"/>
        <v>2.9069559700525716E-2</v>
      </c>
      <c r="AG1480" s="16">
        <f t="shared" si="597"/>
        <v>2.6156258007471678E-2</v>
      </c>
    </row>
    <row r="1481" spans="1:33" x14ac:dyDescent="0.25">
      <c r="A1481" s="11" t="s">
        <v>38</v>
      </c>
      <c r="B1481" s="12">
        <v>129627</v>
      </c>
      <c r="C1481" s="11">
        <v>13.4</v>
      </c>
      <c r="D1481" s="27">
        <v>12.8</v>
      </c>
      <c r="E1481" s="27">
        <v>14.1</v>
      </c>
      <c r="F1481" s="11">
        <v>2012</v>
      </c>
      <c r="G1481" s="11" t="s">
        <v>7</v>
      </c>
      <c r="H1481" s="14" t="str">
        <f>VLOOKUP(A1481,'Data Key'!$A$1:$B$500,2,FALSE)</f>
        <v>Rhode Island</v>
      </c>
      <c r="I1481" s="14" t="str">
        <f t="shared" si="581"/>
        <v>RI-Rhode Island</v>
      </c>
      <c r="J1481" s="15">
        <f t="shared" si="582"/>
        <v>1737</v>
      </c>
      <c r="K1481" s="15">
        <f t="shared" si="583"/>
        <v>127890</v>
      </c>
      <c r="L1481" s="16">
        <f t="shared" si="575"/>
        <v>6.2592613963441304E-4</v>
      </c>
      <c r="M1481" s="17">
        <f t="shared" si="584"/>
        <v>12.774059974369615</v>
      </c>
      <c r="N1481" s="17">
        <f t="shared" si="585"/>
        <v>14.02591225363844</v>
      </c>
      <c r="O1481" s="16">
        <f t="shared" si="586"/>
        <v>2.5940025630385222E-2</v>
      </c>
      <c r="P1481" s="16">
        <f t="shared" si="587"/>
        <v>7.4087746361559681E-2</v>
      </c>
      <c r="Q1481" s="16">
        <f t="shared" si="598"/>
        <v>1656</v>
      </c>
      <c r="R1481" s="16">
        <f t="shared" si="599"/>
        <v>1819</v>
      </c>
      <c r="S1481" s="17">
        <f t="shared" si="588"/>
        <v>12.775116295216275</v>
      </c>
      <c r="T1481" s="17">
        <f t="shared" si="589"/>
        <v>14.032570374999036</v>
      </c>
      <c r="U1481" s="16">
        <f t="shared" si="590"/>
        <v>2.4883704783725591E-2</v>
      </c>
      <c r="V1481" s="16">
        <f t="shared" si="591"/>
        <v>6.7429625000963611E-2</v>
      </c>
      <c r="W1481" s="16">
        <f t="shared" si="576"/>
        <v>1.3414405937978449E-2</v>
      </c>
      <c r="X1481" s="16">
        <f t="shared" si="577"/>
        <v>6.2641495649023602E-4</v>
      </c>
      <c r="Y1481" s="17">
        <f t="shared" si="592"/>
        <v>12.787990981488212</v>
      </c>
      <c r="Z1481" s="17">
        <f t="shared" si="593"/>
        <v>14.040820894468686</v>
      </c>
      <c r="AA1481" s="16">
        <f t="shared" si="594"/>
        <v>1.2009018511788483E-2</v>
      </c>
      <c r="AB1481" s="16">
        <f t="shared" si="595"/>
        <v>5.917910553131378E-2</v>
      </c>
      <c r="AC1481" s="16">
        <f t="shared" si="578"/>
        <v>162.29628433364053</v>
      </c>
      <c r="AD1481" s="17">
        <f t="shared" si="579"/>
        <v>12.792268942960643</v>
      </c>
      <c r="AE1481" s="17">
        <f t="shared" si="580"/>
        <v>14.044257146595012</v>
      </c>
      <c r="AF1481" s="16">
        <f t="shared" si="596"/>
        <v>7.7310570393578359E-3</v>
      </c>
      <c r="AG1481" s="16">
        <f t="shared" si="597"/>
        <v>5.5742853404987969E-2</v>
      </c>
    </row>
    <row r="1482" spans="1:33" x14ac:dyDescent="0.25">
      <c r="A1482" s="11" t="s">
        <v>15</v>
      </c>
      <c r="B1482" s="12">
        <v>653571</v>
      </c>
      <c r="C1482" s="11">
        <v>6.3</v>
      </c>
      <c r="D1482" s="27">
        <v>6.2</v>
      </c>
      <c r="E1482" s="27">
        <v>6.5</v>
      </c>
      <c r="F1482" s="11">
        <v>2012</v>
      </c>
      <c r="G1482" s="11" t="s">
        <v>7</v>
      </c>
      <c r="H1482" s="14" t="str">
        <f>VLOOKUP(A1482,'Data Key'!$A$1:$B$500,2,FALSE)</f>
        <v>South Carolina</v>
      </c>
      <c r="I1482" s="14" t="str">
        <f t="shared" si="581"/>
        <v>SC-South Carolina</v>
      </c>
      <c r="J1482" s="15">
        <f t="shared" si="582"/>
        <v>4117</v>
      </c>
      <c r="K1482" s="15">
        <f t="shared" si="583"/>
        <v>649454</v>
      </c>
      <c r="L1482" s="16">
        <f t="shared" si="575"/>
        <v>1.9181102322158271E-4</v>
      </c>
      <c r="M1482" s="17">
        <f t="shared" si="584"/>
        <v>6.1074280801046053</v>
      </c>
      <c r="N1482" s="17">
        <f t="shared" si="585"/>
        <v>6.4910501265477709</v>
      </c>
      <c r="O1482" s="16">
        <f t="shared" si="586"/>
        <v>9.2571919895394927E-2</v>
      </c>
      <c r="P1482" s="16">
        <f t="shared" si="587"/>
        <v>8.9498734522290846E-3</v>
      </c>
      <c r="Q1482" s="16">
        <f t="shared" si="598"/>
        <v>3993</v>
      </c>
      <c r="R1482" s="16">
        <f t="shared" si="599"/>
        <v>4243</v>
      </c>
      <c r="S1482" s="17">
        <f t="shared" si="588"/>
        <v>6.1095122029588218</v>
      </c>
      <c r="T1482" s="17">
        <f t="shared" si="589"/>
        <v>6.4920261149898018</v>
      </c>
      <c r="U1482" s="16">
        <f t="shared" si="590"/>
        <v>9.0487797041178375E-2</v>
      </c>
      <c r="V1482" s="16">
        <f t="shared" si="591"/>
        <v>7.973885010198245E-3</v>
      </c>
      <c r="W1482" s="16">
        <f t="shared" si="576"/>
        <v>6.3021408844573228E-3</v>
      </c>
      <c r="X1482" s="16">
        <f t="shared" si="577"/>
        <v>1.9187629670203336E-4</v>
      </c>
      <c r="Y1482" s="17">
        <f t="shared" si="592"/>
        <v>6.1102645877552897</v>
      </c>
      <c r="Z1482" s="17">
        <f t="shared" si="593"/>
        <v>6.4940171811593563</v>
      </c>
      <c r="AA1482" s="16">
        <f t="shared" si="594"/>
        <v>8.9735412244710488E-2</v>
      </c>
      <c r="AB1482" s="16">
        <f t="shared" si="595"/>
        <v>5.9828188406436666E-3</v>
      </c>
      <c r="AC1482" s="16">
        <f t="shared" si="578"/>
        <v>250.73854403241316</v>
      </c>
      <c r="AD1482" s="17">
        <f t="shared" si="579"/>
        <v>6.1110850724901873</v>
      </c>
      <c r="AE1482" s="17">
        <f t="shared" si="580"/>
        <v>6.494726743079509</v>
      </c>
      <c r="AF1482" s="16">
        <f t="shared" si="596"/>
        <v>8.8914927509812891E-2</v>
      </c>
      <c r="AG1482" s="16">
        <f t="shared" si="597"/>
        <v>5.2732569204909652E-3</v>
      </c>
    </row>
    <row r="1483" spans="1:33" x14ac:dyDescent="0.25">
      <c r="A1483" s="11" t="s">
        <v>53</v>
      </c>
      <c r="B1483" s="12">
        <v>115453</v>
      </c>
      <c r="C1483" s="11">
        <v>5.9</v>
      </c>
      <c r="D1483" s="27">
        <v>5.4</v>
      </c>
      <c r="E1483" s="27">
        <v>6.3</v>
      </c>
      <c r="F1483" s="11">
        <v>2012</v>
      </c>
      <c r="G1483" s="11" t="s">
        <v>7</v>
      </c>
      <c r="H1483" s="14" t="str">
        <f>VLOOKUP(A1483,'Data Key'!$A$1:$B$500,2,FALSE)</f>
        <v>South Dakota</v>
      </c>
      <c r="I1483" s="14" t="str">
        <f t="shared" si="581"/>
        <v>SD-South Dakota</v>
      </c>
      <c r="J1483" s="15">
        <f t="shared" si="582"/>
        <v>681</v>
      </c>
      <c r="K1483" s="15">
        <f t="shared" si="583"/>
        <v>114772</v>
      </c>
      <c r="L1483" s="16">
        <f t="shared" si="575"/>
        <v>4.4170446385830004E-4</v>
      </c>
      <c r="M1483" s="17">
        <f t="shared" si="584"/>
        <v>5.4567996893468997</v>
      </c>
      <c r="N1483" s="17">
        <f t="shared" si="585"/>
        <v>6.3402086170635004</v>
      </c>
      <c r="O1483" s="16">
        <f t="shared" si="586"/>
        <v>5.6799689346899385E-2</v>
      </c>
      <c r="P1483" s="16">
        <f t="shared" si="587"/>
        <v>4.020861706350054E-2</v>
      </c>
      <c r="Q1483" s="16">
        <f t="shared" si="598"/>
        <v>631</v>
      </c>
      <c r="R1483" s="16">
        <f t="shared" si="599"/>
        <v>733</v>
      </c>
      <c r="S1483" s="17">
        <f t="shared" si="588"/>
        <v>5.4654274899742754</v>
      </c>
      <c r="T1483" s="17">
        <f t="shared" si="589"/>
        <v>6.3489038829653621</v>
      </c>
      <c r="U1483" s="16">
        <f t="shared" si="590"/>
        <v>6.5427489974275055E-2</v>
      </c>
      <c r="V1483" s="16">
        <f t="shared" si="591"/>
        <v>4.89038829653623E-2</v>
      </c>
      <c r="W1483" s="16">
        <f t="shared" si="576"/>
        <v>5.9149438074132688E-3</v>
      </c>
      <c r="X1483" s="16">
        <f t="shared" si="577"/>
        <v>4.4261394203313359E-4</v>
      </c>
      <c r="Y1483" s="17">
        <f t="shared" si="592"/>
        <v>5.4723298653801358</v>
      </c>
      <c r="Z1483" s="17">
        <f t="shared" si="593"/>
        <v>6.3575577494464026</v>
      </c>
      <c r="AA1483" s="16">
        <f t="shared" si="594"/>
        <v>7.2329865380135416E-2</v>
      </c>
      <c r="AB1483" s="16">
        <f t="shared" si="595"/>
        <v>5.7557749446402795E-2</v>
      </c>
      <c r="AC1483" s="16">
        <f t="shared" si="578"/>
        <v>102.02732761926669</v>
      </c>
      <c r="AD1483" s="17">
        <f t="shared" si="579"/>
        <v>5.4774325852857357</v>
      </c>
      <c r="AE1483" s="17">
        <f t="shared" si="580"/>
        <v>6.3611162746204757</v>
      </c>
      <c r="AF1483" s="16">
        <f t="shared" si="596"/>
        <v>7.7432585285735378E-2</v>
      </c>
      <c r="AG1483" s="16">
        <f t="shared" si="597"/>
        <v>6.1116274620475863E-2</v>
      </c>
    </row>
    <row r="1484" spans="1:33" x14ac:dyDescent="0.25">
      <c r="A1484" s="11" t="s">
        <v>27</v>
      </c>
      <c r="B1484" s="12">
        <v>885214</v>
      </c>
      <c r="C1484" s="11">
        <v>6.8</v>
      </c>
      <c r="D1484" s="27">
        <v>6.7</v>
      </c>
      <c r="E1484" s="27">
        <v>7</v>
      </c>
      <c r="F1484" s="11">
        <v>2012</v>
      </c>
      <c r="G1484" s="11" t="s">
        <v>7</v>
      </c>
      <c r="H1484" s="14" t="str">
        <f>VLOOKUP(A1484,'Data Key'!$A$1:$B$500,2,FALSE)</f>
        <v>Tennessee</v>
      </c>
      <c r="I1484" s="14" t="str">
        <f t="shared" si="581"/>
        <v>TN-Tennessee</v>
      </c>
      <c r="J1484" s="15">
        <f t="shared" si="582"/>
        <v>6019</v>
      </c>
      <c r="K1484" s="15">
        <f t="shared" si="583"/>
        <v>879195</v>
      </c>
      <c r="L1484" s="16">
        <f t="shared" si="575"/>
        <v>1.7119081389410095E-4</v>
      </c>
      <c r="M1484" s="17">
        <f t="shared" si="584"/>
        <v>6.6282949601673122</v>
      </c>
      <c r="N1484" s="17">
        <f t="shared" si="585"/>
        <v>6.9706765879555146</v>
      </c>
      <c r="O1484" s="16">
        <f t="shared" si="586"/>
        <v>7.1705039832687945E-2</v>
      </c>
      <c r="P1484" s="16">
        <f t="shared" si="587"/>
        <v>2.9323412044485409E-2</v>
      </c>
      <c r="Q1484" s="16">
        <f t="shared" si="598"/>
        <v>5868</v>
      </c>
      <c r="R1484" s="16">
        <f t="shared" si="599"/>
        <v>6171</v>
      </c>
      <c r="S1484" s="17">
        <f t="shared" si="588"/>
        <v>6.6289055527815872</v>
      </c>
      <c r="T1484" s="17">
        <f t="shared" si="589"/>
        <v>6.9711956656808409</v>
      </c>
      <c r="U1484" s="16">
        <f t="shared" si="590"/>
        <v>7.1094447218412959E-2</v>
      </c>
      <c r="V1484" s="16">
        <f t="shared" si="591"/>
        <v>2.8804334319159075E-2</v>
      </c>
      <c r="W1484" s="16">
        <f t="shared" si="576"/>
        <v>6.8016260488920934E-3</v>
      </c>
      <c r="X1484" s="16">
        <f t="shared" si="577"/>
        <v>1.7123057511619132E-4</v>
      </c>
      <c r="Y1484" s="17">
        <f t="shared" si="592"/>
        <v>6.6303954737759021</v>
      </c>
      <c r="Z1484" s="17">
        <f t="shared" si="593"/>
        <v>6.9728566240082843</v>
      </c>
      <c r="AA1484" s="16">
        <f t="shared" si="594"/>
        <v>6.9604526224098073E-2</v>
      </c>
      <c r="AB1484" s="16">
        <f t="shared" si="595"/>
        <v>2.7143375991715679E-2</v>
      </c>
      <c r="AC1484" s="16">
        <f t="shared" si="578"/>
        <v>303.09285234798847</v>
      </c>
      <c r="AD1484" s="17">
        <f t="shared" si="579"/>
        <v>6.6309941218117796</v>
      </c>
      <c r="AE1484" s="17">
        <f t="shared" si="580"/>
        <v>6.973387641409734</v>
      </c>
      <c r="AF1484" s="16">
        <f t="shared" si="596"/>
        <v>6.9005878188220571E-2</v>
      </c>
      <c r="AG1484" s="16">
        <f t="shared" si="597"/>
        <v>2.6612358590266005E-2</v>
      </c>
    </row>
    <row r="1485" spans="1:33" x14ac:dyDescent="0.25">
      <c r="A1485" s="11" t="s">
        <v>61</v>
      </c>
      <c r="B1485" s="12">
        <v>4436112</v>
      </c>
      <c r="C1485" s="11">
        <v>7.6</v>
      </c>
      <c r="D1485" s="27">
        <v>7.5</v>
      </c>
      <c r="E1485" s="27">
        <v>7.7</v>
      </c>
      <c r="F1485" s="11">
        <v>2012</v>
      </c>
      <c r="G1485" s="11" t="s">
        <v>7</v>
      </c>
      <c r="H1485" s="14" t="str">
        <f>VLOOKUP(A1485,'Data Key'!$A$1:$B$500,2,FALSE)</f>
        <v>Texas</v>
      </c>
      <c r="I1485" s="14" t="str">
        <f t="shared" si="581"/>
        <v>TX-Texas</v>
      </c>
      <c r="J1485" s="15">
        <f t="shared" si="582"/>
        <v>33714</v>
      </c>
      <c r="K1485" s="15">
        <f t="shared" si="583"/>
        <v>4402398</v>
      </c>
      <c r="L1485" s="16">
        <f t="shared" si="575"/>
        <v>8.0815400574222397E-5</v>
      </c>
      <c r="M1485" s="17">
        <f t="shared" si="584"/>
        <v>7.5190828887385806</v>
      </c>
      <c r="N1485" s="17">
        <f t="shared" si="585"/>
        <v>7.6807136898870265</v>
      </c>
      <c r="O1485" s="16">
        <f t="shared" si="586"/>
        <v>1.908288873858055E-2</v>
      </c>
      <c r="P1485" s="16">
        <f t="shared" si="587"/>
        <v>1.9286310112973659E-2</v>
      </c>
      <c r="Q1485" s="16">
        <f t="shared" si="598"/>
        <v>33356</v>
      </c>
      <c r="R1485" s="16">
        <f t="shared" si="599"/>
        <v>34073</v>
      </c>
      <c r="S1485" s="17">
        <f t="shared" si="588"/>
        <v>7.5191969905178224</v>
      </c>
      <c r="T1485" s="17">
        <f t="shared" si="589"/>
        <v>7.6808250107301168</v>
      </c>
      <c r="U1485" s="16">
        <f t="shared" si="590"/>
        <v>1.9196990517822421E-2</v>
      </c>
      <c r="V1485" s="16">
        <f t="shared" si="591"/>
        <v>1.9174989269883369E-2</v>
      </c>
      <c r="W1485" s="16">
        <f t="shared" si="576"/>
        <v>7.6003246836590351E-3</v>
      </c>
      <c r="X1485" s="16">
        <f t="shared" si="577"/>
        <v>8.0818740093357839E-5</v>
      </c>
      <c r="Y1485" s="17">
        <f t="shared" si="592"/>
        <v>7.5195059435656768</v>
      </c>
      <c r="Z1485" s="17">
        <f t="shared" si="593"/>
        <v>7.6811434237523928</v>
      </c>
      <c r="AA1485" s="16">
        <f t="shared" si="594"/>
        <v>1.9505943565676809E-2</v>
      </c>
      <c r="AB1485" s="16">
        <f t="shared" si="595"/>
        <v>1.8856576247607393E-2</v>
      </c>
      <c r="AC1485" s="16">
        <f t="shared" si="578"/>
        <v>717.01735085196151</v>
      </c>
      <c r="AD1485" s="17">
        <f t="shared" si="579"/>
        <v>7.5196214991118406</v>
      </c>
      <c r="AE1485" s="17">
        <f t="shared" si="580"/>
        <v>7.6812532906333564</v>
      </c>
      <c r="AF1485" s="16">
        <f t="shared" si="596"/>
        <v>1.9621499111840635E-2</v>
      </c>
      <c r="AG1485" s="16">
        <f t="shared" si="597"/>
        <v>1.8746709366643799E-2</v>
      </c>
    </row>
    <row r="1486" spans="1:33" x14ac:dyDescent="0.25">
      <c r="A1486" s="11" t="s">
        <v>23</v>
      </c>
      <c r="B1486" s="12">
        <v>550572</v>
      </c>
      <c r="C1486" s="11">
        <v>7.3</v>
      </c>
      <c r="D1486" s="27">
        <v>7.1</v>
      </c>
      <c r="E1486" s="27">
        <v>7.5</v>
      </c>
      <c r="F1486" s="11">
        <v>2012</v>
      </c>
      <c r="G1486" s="11" t="s">
        <v>7</v>
      </c>
      <c r="H1486" s="14" t="str">
        <f>VLOOKUP(A1486,'Data Key'!$A$1:$B$500,2,FALSE)</f>
        <v>Utah</v>
      </c>
      <c r="I1486" s="14" t="str">
        <f t="shared" si="581"/>
        <v>UT-Utah</v>
      </c>
      <c r="J1486" s="15">
        <f t="shared" si="582"/>
        <v>4019</v>
      </c>
      <c r="K1486" s="15">
        <f t="shared" si="583"/>
        <v>546553</v>
      </c>
      <c r="L1486" s="16">
        <f t="shared" si="575"/>
        <v>2.2485474348062621E-4</v>
      </c>
      <c r="M1486" s="17">
        <f t="shared" si="584"/>
        <v>7.0748263154907711</v>
      </c>
      <c r="N1486" s="17">
        <f t="shared" si="585"/>
        <v>7.5245358024520232</v>
      </c>
      <c r="O1486" s="16">
        <f t="shared" si="586"/>
        <v>2.5173684509228522E-2</v>
      </c>
      <c r="P1486" s="16">
        <f t="shared" si="587"/>
        <v>2.4535802452023248E-2</v>
      </c>
      <c r="Q1486" s="16">
        <f t="shared" si="598"/>
        <v>3896</v>
      </c>
      <c r="R1486" s="16">
        <f t="shared" si="599"/>
        <v>4143</v>
      </c>
      <c r="S1486" s="17">
        <f t="shared" si="588"/>
        <v>7.0762770355194231</v>
      </c>
      <c r="T1486" s="17">
        <f t="shared" si="589"/>
        <v>7.524901375296964</v>
      </c>
      <c r="U1486" s="16">
        <f t="shared" si="590"/>
        <v>2.3722964480576536E-2</v>
      </c>
      <c r="V1486" s="16">
        <f t="shared" si="591"/>
        <v>2.4901375296964012E-2</v>
      </c>
      <c r="W1486" s="16">
        <f t="shared" si="576"/>
        <v>7.3031187106873527E-3</v>
      </c>
      <c r="X1486" s="16">
        <f t="shared" si="577"/>
        <v>2.249327788545998E-4</v>
      </c>
      <c r="Y1486" s="17">
        <f t="shared" si="592"/>
        <v>7.0781859318327536</v>
      </c>
      <c r="Z1486" s="17">
        <f t="shared" si="593"/>
        <v>7.5280514895419524</v>
      </c>
      <c r="AA1486" s="16">
        <f t="shared" si="594"/>
        <v>2.181406816724607E-2</v>
      </c>
      <c r="AB1486" s="16">
        <f t="shared" si="595"/>
        <v>2.8051489541952357E-2</v>
      </c>
      <c r="AC1486" s="16">
        <f t="shared" si="578"/>
        <v>247.61196278272493</v>
      </c>
      <c r="AD1486" s="17">
        <f t="shared" si="579"/>
        <v>7.0791604980192346</v>
      </c>
      <c r="AE1486" s="17">
        <f t="shared" si="580"/>
        <v>7.5288932035564873</v>
      </c>
      <c r="AF1486" s="16">
        <f t="shared" si="596"/>
        <v>2.0839501980765007E-2</v>
      </c>
      <c r="AG1486" s="16">
        <f t="shared" si="597"/>
        <v>2.8893203556487279E-2</v>
      </c>
    </row>
    <row r="1487" spans="1:33" x14ac:dyDescent="0.25">
      <c r="A1487" s="11" t="s">
        <v>55</v>
      </c>
      <c r="B1487" s="12">
        <v>77646</v>
      </c>
      <c r="C1487" s="11">
        <v>10.199999999999999</v>
      </c>
      <c r="D1487" s="27">
        <v>9.5</v>
      </c>
      <c r="E1487" s="27">
        <v>10.9</v>
      </c>
      <c r="F1487" s="11">
        <v>2012</v>
      </c>
      <c r="G1487" s="11" t="s">
        <v>7</v>
      </c>
      <c r="H1487" s="14" t="str">
        <f>VLOOKUP(A1487,'Data Key'!$A$1:$B$500,2,FALSE)</f>
        <v>Vermont</v>
      </c>
      <c r="I1487" s="14" t="str">
        <f t="shared" si="581"/>
        <v>VT-Vermont</v>
      </c>
      <c r="J1487" s="15">
        <f t="shared" si="582"/>
        <v>792</v>
      </c>
      <c r="K1487" s="15">
        <f t="shared" si="583"/>
        <v>76854</v>
      </c>
      <c r="L1487" s="16">
        <f t="shared" si="575"/>
        <v>7.0674913959722734E-4</v>
      </c>
      <c r="M1487" s="17">
        <f t="shared" si="584"/>
        <v>9.4933899532085828</v>
      </c>
      <c r="N1487" s="17">
        <f t="shared" si="585"/>
        <v>10.906888232403038</v>
      </c>
      <c r="O1487" s="16">
        <f t="shared" si="586"/>
        <v>6.6100467914171901E-3</v>
      </c>
      <c r="P1487" s="16">
        <f t="shared" si="587"/>
        <v>6.8882324030372644E-3</v>
      </c>
      <c r="Q1487" s="16">
        <f t="shared" si="598"/>
        <v>738</v>
      </c>
      <c r="R1487" s="16">
        <f t="shared" si="599"/>
        <v>847</v>
      </c>
      <c r="S1487" s="17">
        <f t="shared" si="588"/>
        <v>9.5046750637508701</v>
      </c>
      <c r="T1487" s="17">
        <f t="shared" si="589"/>
        <v>10.90848208536177</v>
      </c>
      <c r="U1487" s="16">
        <f t="shared" si="590"/>
        <v>4.6750637508701232E-3</v>
      </c>
      <c r="V1487" s="16">
        <f t="shared" si="591"/>
        <v>8.4820853617699754E-3</v>
      </c>
      <c r="W1487" s="16">
        <f t="shared" si="576"/>
        <v>1.0224370256201739E-2</v>
      </c>
      <c r="X1487" s="16">
        <f t="shared" si="577"/>
        <v>7.0797669188690749E-4</v>
      </c>
      <c r="Y1487" s="17">
        <f t="shared" si="592"/>
        <v>9.5163935643148303</v>
      </c>
      <c r="Z1487" s="17">
        <f t="shared" si="593"/>
        <v>10.932346948088647</v>
      </c>
      <c r="AA1487" s="16">
        <f t="shared" si="594"/>
        <v>1.63935643148303E-2</v>
      </c>
      <c r="AB1487" s="16">
        <f t="shared" si="595"/>
        <v>3.2346948088646243E-2</v>
      </c>
      <c r="AC1487" s="16">
        <f t="shared" si="578"/>
        <v>109.78542280239193</v>
      </c>
      <c r="AD1487" s="17">
        <f t="shared" si="579"/>
        <v>9.5238831672481652</v>
      </c>
      <c r="AE1487" s="17">
        <f t="shared" si="580"/>
        <v>10.937735671513911</v>
      </c>
      <c r="AF1487" s="16">
        <f t="shared" si="596"/>
        <v>2.3883167248165194E-2</v>
      </c>
      <c r="AG1487" s="16">
        <f t="shared" si="597"/>
        <v>3.7735671513910773E-2</v>
      </c>
    </row>
    <row r="1488" spans="1:33" x14ac:dyDescent="0.25">
      <c r="A1488" s="11" t="s">
        <v>54</v>
      </c>
      <c r="B1488" s="12">
        <v>1135632</v>
      </c>
      <c r="C1488" s="11">
        <v>10.9</v>
      </c>
      <c r="D1488" s="27">
        <v>10.7</v>
      </c>
      <c r="E1488" s="27">
        <v>11.1</v>
      </c>
      <c r="F1488" s="11">
        <v>2012</v>
      </c>
      <c r="G1488" s="11" t="s">
        <v>7</v>
      </c>
      <c r="H1488" s="14" t="str">
        <f>VLOOKUP(A1488,'Data Key'!$A$1:$B$500,2,FALSE)</f>
        <v>Virginia</v>
      </c>
      <c r="I1488" s="14" t="str">
        <f t="shared" si="581"/>
        <v>VA-Virginia</v>
      </c>
      <c r="J1488" s="15">
        <f t="shared" si="582"/>
        <v>12378</v>
      </c>
      <c r="K1488" s="15">
        <f t="shared" si="583"/>
        <v>1123254</v>
      </c>
      <c r="L1488" s="16">
        <f t="shared" si="575"/>
        <v>1.9096592667927926E-4</v>
      </c>
      <c r="M1488" s="17">
        <f t="shared" si="584"/>
        <v>10.708691708892808</v>
      </c>
      <c r="N1488" s="17">
        <f t="shared" si="585"/>
        <v>11.090623562251366</v>
      </c>
      <c r="O1488" s="16">
        <f t="shared" si="586"/>
        <v>8.6917088928082364E-3</v>
      </c>
      <c r="P1488" s="16">
        <f t="shared" si="587"/>
        <v>9.3764377486333927E-3</v>
      </c>
      <c r="Q1488" s="16">
        <f t="shared" si="598"/>
        <v>12162</v>
      </c>
      <c r="R1488" s="16">
        <f t="shared" si="599"/>
        <v>12596</v>
      </c>
      <c r="S1488" s="17">
        <f t="shared" si="588"/>
        <v>10.70945517562027</v>
      </c>
      <c r="T1488" s="17">
        <f t="shared" si="589"/>
        <v>11.091621229412345</v>
      </c>
      <c r="U1488" s="16">
        <f t="shared" si="590"/>
        <v>9.4551756202712056E-3</v>
      </c>
      <c r="V1488" s="16">
        <f t="shared" si="591"/>
        <v>8.3787705876545715E-3</v>
      </c>
      <c r="W1488" s="16">
        <f t="shared" si="576"/>
        <v>1.0901312090949232E-2</v>
      </c>
      <c r="X1488" s="16">
        <f t="shared" si="577"/>
        <v>1.9098710279504704E-4</v>
      </c>
      <c r="Y1488" s="17">
        <f t="shared" si="592"/>
        <v>10.710324988154186</v>
      </c>
      <c r="Z1488" s="17">
        <f t="shared" si="593"/>
        <v>11.09229919374428</v>
      </c>
      <c r="AA1488" s="16">
        <f t="shared" si="594"/>
        <v>1.0324988154186698E-2</v>
      </c>
      <c r="AB1488" s="16">
        <f t="shared" si="595"/>
        <v>7.7008062557197832E-3</v>
      </c>
      <c r="AC1488" s="16">
        <f t="shared" si="578"/>
        <v>433.7423821175588</v>
      </c>
      <c r="AD1488" s="17">
        <f t="shared" si="579"/>
        <v>10.710783416915104</v>
      </c>
      <c r="AE1488" s="17">
        <f t="shared" si="580"/>
        <v>11.092721328948929</v>
      </c>
      <c r="AF1488" s="16">
        <f t="shared" si="596"/>
        <v>1.0783416915105093E-2</v>
      </c>
      <c r="AG1488" s="16">
        <f t="shared" si="597"/>
        <v>7.2786710510701624E-3</v>
      </c>
    </row>
    <row r="1489" spans="1:33" x14ac:dyDescent="0.25">
      <c r="A1489" s="11" t="s">
        <v>39</v>
      </c>
      <c r="B1489" s="12">
        <v>958439</v>
      </c>
      <c r="C1489" s="11">
        <v>8.9</v>
      </c>
      <c r="D1489" s="27">
        <v>8.6999999999999993</v>
      </c>
      <c r="E1489" s="27">
        <v>9</v>
      </c>
      <c r="F1489" s="11">
        <v>2012</v>
      </c>
      <c r="G1489" s="11" t="s">
        <v>7</v>
      </c>
      <c r="H1489" s="14" t="str">
        <f>VLOOKUP(A1489,'Data Key'!$A$1:$B$500,2,FALSE)</f>
        <v>Washington</v>
      </c>
      <c r="I1489" s="14" t="str">
        <f t="shared" si="581"/>
        <v>WA-Washington</v>
      </c>
      <c r="J1489" s="15">
        <f t="shared" si="582"/>
        <v>8530</v>
      </c>
      <c r="K1489" s="15">
        <f t="shared" si="583"/>
        <v>949909</v>
      </c>
      <c r="L1489" s="16">
        <f t="shared" si="575"/>
        <v>1.8802556042550451E-4</v>
      </c>
      <c r="M1489" s="17">
        <f t="shared" si="584"/>
        <v>8.7118626953737692</v>
      </c>
      <c r="N1489" s="17">
        <f t="shared" si="585"/>
        <v>9.0879138162247788</v>
      </c>
      <c r="O1489" s="16">
        <f t="shared" si="586"/>
        <v>1.1862695373769938E-2</v>
      </c>
      <c r="P1489" s="16">
        <f t="shared" si="587"/>
        <v>8.7913816224778785E-2</v>
      </c>
      <c r="Q1489" s="16">
        <f t="shared" si="598"/>
        <v>8350</v>
      </c>
      <c r="R1489" s="16">
        <f t="shared" si="599"/>
        <v>8711</v>
      </c>
      <c r="S1489" s="17">
        <f t="shared" si="588"/>
        <v>8.7120828764271909</v>
      </c>
      <c r="T1489" s="17">
        <f t="shared" si="589"/>
        <v>9.0887369983900914</v>
      </c>
      <c r="U1489" s="16">
        <f t="shared" si="590"/>
        <v>1.2082876427191636E-2</v>
      </c>
      <c r="V1489" s="16">
        <f t="shared" si="591"/>
        <v>8.8736998390091415E-2</v>
      </c>
      <c r="W1489" s="16">
        <f t="shared" si="576"/>
        <v>8.9018565952499931E-3</v>
      </c>
      <c r="X1489" s="16">
        <f t="shared" si="577"/>
        <v>1.880560892641088E-4</v>
      </c>
      <c r="Y1489" s="17">
        <f t="shared" si="592"/>
        <v>8.7138005059858834</v>
      </c>
      <c r="Z1489" s="17">
        <f t="shared" si="593"/>
        <v>9.0899126845141023</v>
      </c>
      <c r="AA1489" s="16">
        <f t="shared" si="594"/>
        <v>1.3800505985884115E-2</v>
      </c>
      <c r="AB1489" s="16">
        <f t="shared" si="595"/>
        <v>8.9912684514102281E-2</v>
      </c>
      <c r="AC1489" s="16">
        <f t="shared" si="578"/>
        <v>360.43206312665393</v>
      </c>
      <c r="AD1489" s="17">
        <f t="shared" si="579"/>
        <v>8.7143482496403735</v>
      </c>
      <c r="AE1489" s="17">
        <f t="shared" si="580"/>
        <v>9.0904082998965254</v>
      </c>
      <c r="AF1489" s="16">
        <f t="shared" si="596"/>
        <v>1.4348249640374178E-2</v>
      </c>
      <c r="AG1489" s="16">
        <f t="shared" si="597"/>
        <v>9.0408299896525435E-2</v>
      </c>
    </row>
    <row r="1490" spans="1:33" x14ac:dyDescent="0.25">
      <c r="A1490" s="11" t="s">
        <v>16</v>
      </c>
      <c r="B1490" s="12">
        <v>245478</v>
      </c>
      <c r="C1490" s="11">
        <v>5.8</v>
      </c>
      <c r="D1490" s="27">
        <v>5.5</v>
      </c>
      <c r="E1490" s="27">
        <v>6.1</v>
      </c>
      <c r="F1490" s="11">
        <v>2012</v>
      </c>
      <c r="G1490" s="11" t="s">
        <v>7</v>
      </c>
      <c r="H1490" s="14" t="str">
        <f>VLOOKUP(A1490,'Data Key'!$A$1:$B$500,2,FALSE)</f>
        <v>West Virginia</v>
      </c>
      <c r="I1490" s="14" t="str">
        <f t="shared" si="581"/>
        <v>WV-West Virginia</v>
      </c>
      <c r="J1490" s="15">
        <f t="shared" si="582"/>
        <v>1424</v>
      </c>
      <c r="K1490" s="15">
        <f t="shared" si="583"/>
        <v>244054</v>
      </c>
      <c r="L1490" s="16">
        <f t="shared" si="575"/>
        <v>3.0041885483173903E-4</v>
      </c>
      <c r="M1490" s="17">
        <f t="shared" si="584"/>
        <v>5.5005083158312127</v>
      </c>
      <c r="N1490" s="17">
        <f t="shared" si="585"/>
        <v>6.1013460254946903</v>
      </c>
      <c r="O1490" s="16">
        <f t="shared" si="586"/>
        <v>5.0831583121269119E-4</v>
      </c>
      <c r="P1490" s="16">
        <f t="shared" si="587"/>
        <v>1.3460254946906502E-3</v>
      </c>
      <c r="Q1490" s="16">
        <f t="shared" si="598"/>
        <v>1351</v>
      </c>
      <c r="R1490" s="16">
        <f t="shared" si="599"/>
        <v>1498</v>
      </c>
      <c r="S1490" s="17">
        <f t="shared" si="588"/>
        <v>5.5035481794702577</v>
      </c>
      <c r="T1490" s="17">
        <f t="shared" si="589"/>
        <v>6.102379846666504</v>
      </c>
      <c r="U1490" s="16">
        <f t="shared" si="590"/>
        <v>3.5481794702576508E-3</v>
      </c>
      <c r="V1490" s="16">
        <f t="shared" si="591"/>
        <v>2.3798466665043705E-3</v>
      </c>
      <c r="W1490" s="16">
        <f t="shared" si="576"/>
        <v>5.8086607177808046E-3</v>
      </c>
      <c r="X1490" s="16">
        <f t="shared" si="577"/>
        <v>3.0071497546686261E-4</v>
      </c>
      <c r="Y1490" s="17">
        <f t="shared" si="592"/>
        <v>5.5079457423139422</v>
      </c>
      <c r="Z1490" s="17">
        <f t="shared" si="593"/>
        <v>6.1093756932476673</v>
      </c>
      <c r="AA1490" s="16">
        <f t="shared" si="594"/>
        <v>7.9457423139421834E-3</v>
      </c>
      <c r="AB1490" s="16">
        <f t="shared" si="595"/>
        <v>9.3756932476676269E-3</v>
      </c>
      <c r="AC1490" s="16">
        <f t="shared" si="578"/>
        <v>147.51671992423101</v>
      </c>
      <c r="AD1490" s="17">
        <f t="shared" si="579"/>
        <v>5.5102339195835759</v>
      </c>
      <c r="AE1490" s="17">
        <f t="shared" si="580"/>
        <v>6.1111611370412344</v>
      </c>
      <c r="AF1490" s="16">
        <f t="shared" si="596"/>
        <v>1.023391958357589E-2</v>
      </c>
      <c r="AG1490" s="16">
        <f t="shared" si="597"/>
        <v>1.1161137041234781E-2</v>
      </c>
    </row>
    <row r="1491" spans="1:33" x14ac:dyDescent="0.25">
      <c r="A1491" s="11" t="s">
        <v>24</v>
      </c>
      <c r="B1491" s="12">
        <v>755006</v>
      </c>
      <c r="C1491" s="11">
        <v>10.9</v>
      </c>
      <c r="D1491" s="27">
        <v>10.6</v>
      </c>
      <c r="E1491" s="27">
        <v>11.1</v>
      </c>
      <c r="F1491" s="11">
        <v>2012</v>
      </c>
      <c r="G1491" s="11" t="s">
        <v>7</v>
      </c>
      <c r="H1491" s="14" t="str">
        <f>VLOOKUP(A1491,'Data Key'!$A$1:$B$500,2,FALSE)</f>
        <v>Wisconsin</v>
      </c>
      <c r="I1491" s="14" t="str">
        <f t="shared" si="581"/>
        <v>WI-Wisconsin</v>
      </c>
      <c r="J1491" s="15">
        <f t="shared" si="582"/>
        <v>8230</v>
      </c>
      <c r="K1491" s="15">
        <f t="shared" si="583"/>
        <v>746776</v>
      </c>
      <c r="L1491" s="16">
        <f t="shared" si="575"/>
        <v>2.3421655036369389E-4</v>
      </c>
      <c r="M1491" s="17">
        <f t="shared" si="584"/>
        <v>10.666359074200878</v>
      </c>
      <c r="N1491" s="17">
        <f t="shared" si="585"/>
        <v>11.134792174928267</v>
      </c>
      <c r="O1491" s="16">
        <f t="shared" si="586"/>
        <v>6.6359074200878609E-2</v>
      </c>
      <c r="P1491" s="16">
        <f t="shared" si="587"/>
        <v>3.4792174928266917E-2</v>
      </c>
      <c r="Q1491" s="16">
        <f t="shared" si="598"/>
        <v>8053</v>
      </c>
      <c r="R1491" s="16">
        <f t="shared" si="599"/>
        <v>8407</v>
      </c>
      <c r="S1491" s="17">
        <f t="shared" si="588"/>
        <v>10.666140401533234</v>
      </c>
      <c r="T1491" s="17">
        <f t="shared" si="589"/>
        <v>11.135010847595913</v>
      </c>
      <c r="U1491" s="16">
        <f t="shared" si="590"/>
        <v>6.6140401533234083E-2</v>
      </c>
      <c r="V1491" s="16">
        <f t="shared" si="591"/>
        <v>3.5010847595913219E-2</v>
      </c>
      <c r="W1491" s="16">
        <f t="shared" si="576"/>
        <v>1.0903064142190163E-2</v>
      </c>
      <c r="X1491" s="16">
        <f t="shared" si="577"/>
        <v>2.3425561128289008E-4</v>
      </c>
      <c r="Y1491" s="17">
        <f t="shared" si="592"/>
        <v>10.668808530907274</v>
      </c>
      <c r="Z1491" s="17">
        <f t="shared" si="593"/>
        <v>11.137319753473053</v>
      </c>
      <c r="AA1491" s="16">
        <f t="shared" si="594"/>
        <v>6.8808530907274346E-2</v>
      </c>
      <c r="AB1491" s="16">
        <f t="shared" si="595"/>
        <v>3.7319753473052941E-2</v>
      </c>
      <c r="AC1491" s="16">
        <f t="shared" si="578"/>
        <v>353.68003898604849</v>
      </c>
      <c r="AD1491" s="17">
        <f t="shared" si="579"/>
        <v>10.669504246927998</v>
      </c>
      <c r="AE1491" s="17">
        <f t="shared" si="580"/>
        <v>11.137948523498848</v>
      </c>
      <c r="AF1491" s="16">
        <f t="shared" si="596"/>
        <v>6.9504246927998281E-2</v>
      </c>
      <c r="AG1491" s="16">
        <f t="shared" si="597"/>
        <v>3.7948523498847919E-2</v>
      </c>
    </row>
    <row r="1492" spans="1:33" x14ac:dyDescent="0.25">
      <c r="A1492" s="11" t="s">
        <v>40</v>
      </c>
      <c r="B1492" s="12">
        <v>82862</v>
      </c>
      <c r="C1492" s="11">
        <v>8</v>
      </c>
      <c r="D1492" s="27">
        <v>7.5</v>
      </c>
      <c r="E1492" s="27">
        <v>8.6999999999999993</v>
      </c>
      <c r="F1492" s="11">
        <v>2012</v>
      </c>
      <c r="G1492" s="11" t="s">
        <v>7</v>
      </c>
      <c r="H1492" s="14" t="str">
        <f>VLOOKUP(A1492,'Data Key'!$A$1:$B$500,2,FALSE)</f>
        <v>Wyoming</v>
      </c>
      <c r="I1492" s="14" t="str">
        <f t="shared" si="581"/>
        <v>WY-Wyoming</v>
      </c>
      <c r="J1492" s="15">
        <f t="shared" si="582"/>
        <v>663</v>
      </c>
      <c r="K1492" s="15">
        <f t="shared" si="583"/>
        <v>82199</v>
      </c>
      <c r="L1492" s="16">
        <f t="shared" si="575"/>
        <v>6.0660363035627319E-4</v>
      </c>
      <c r="M1492" s="17">
        <f t="shared" si="584"/>
        <v>7.3946514684827598</v>
      </c>
      <c r="N1492" s="17">
        <f t="shared" si="585"/>
        <v>8.6078587291953053</v>
      </c>
      <c r="O1492" s="16">
        <f t="shared" si="586"/>
        <v>0.10534853151724022</v>
      </c>
      <c r="P1492" s="16">
        <f t="shared" si="587"/>
        <v>9.2141270804694031E-2</v>
      </c>
      <c r="Q1492" s="16">
        <f t="shared" si="598"/>
        <v>613</v>
      </c>
      <c r="R1492" s="16">
        <f t="shared" si="599"/>
        <v>714</v>
      </c>
      <c r="S1492" s="17">
        <f t="shared" si="588"/>
        <v>7.3978421954575078</v>
      </c>
      <c r="T1492" s="17">
        <f t="shared" si="589"/>
        <v>8.6167362602881905</v>
      </c>
      <c r="U1492" s="16">
        <f t="shared" si="590"/>
        <v>0.10215780454249224</v>
      </c>
      <c r="V1492" s="16">
        <f t="shared" si="591"/>
        <v>8.3263739711808782E-2</v>
      </c>
      <c r="W1492" s="16">
        <f t="shared" si="576"/>
        <v>8.0240629637577804E-3</v>
      </c>
      <c r="X1492" s="16">
        <f t="shared" si="577"/>
        <v>6.0787451832091093E-4</v>
      </c>
      <c r="Y1492" s="17">
        <f t="shared" si="592"/>
        <v>7.4161884454368696</v>
      </c>
      <c r="Z1492" s="17">
        <f t="shared" si="593"/>
        <v>8.6319374820786923</v>
      </c>
      <c r="AA1492" s="16">
        <f t="shared" si="594"/>
        <v>8.3811554563130386E-2</v>
      </c>
      <c r="AB1492" s="16">
        <f t="shared" si="595"/>
        <v>6.806251792130702E-2</v>
      </c>
      <c r="AC1492" s="16">
        <f t="shared" si="578"/>
        <v>100.56456833098919</v>
      </c>
      <c r="AD1492" s="17">
        <f t="shared" si="579"/>
        <v>7.4233053622045082</v>
      </c>
      <c r="AE1492" s="17">
        <f t="shared" si="580"/>
        <v>8.6368882639235949</v>
      </c>
      <c r="AF1492" s="16">
        <f t="shared" si="596"/>
        <v>7.6694637795491793E-2</v>
      </c>
      <c r="AG1492" s="16">
        <f t="shared" si="597"/>
        <v>6.3111736076404412E-2</v>
      </c>
    </row>
    <row r="1493" spans="1:33" x14ac:dyDescent="0.25">
      <c r="A1493" s="11" t="s">
        <v>17</v>
      </c>
      <c r="B1493" s="12">
        <v>677032</v>
      </c>
      <c r="C1493" s="11">
        <v>7.5</v>
      </c>
      <c r="D1493" s="27">
        <v>7.3</v>
      </c>
      <c r="E1493" s="27">
        <v>7.7</v>
      </c>
      <c r="F1493" s="11">
        <v>2013</v>
      </c>
      <c r="G1493" s="11" t="s">
        <v>7</v>
      </c>
      <c r="H1493" s="14" t="str">
        <f>VLOOKUP(A1493,'Data Key'!$A$1:$B$500,2,FALSE)</f>
        <v>Alabama</v>
      </c>
      <c r="I1493" s="14" t="str">
        <f t="shared" si="581"/>
        <v>AL-Alabama</v>
      </c>
      <c r="J1493" s="15">
        <f t="shared" si="582"/>
        <v>5078</v>
      </c>
      <c r="K1493" s="15">
        <f t="shared" si="583"/>
        <v>671954</v>
      </c>
      <c r="L1493" s="16">
        <f t="shared" si="575"/>
        <v>2.055182611693435E-4</v>
      </c>
      <c r="M1493" s="17">
        <f t="shared" si="584"/>
        <v>7.2948657679459714</v>
      </c>
      <c r="N1493" s="17">
        <f t="shared" si="585"/>
        <v>7.7059022902846577</v>
      </c>
      <c r="O1493" s="16">
        <f t="shared" si="586"/>
        <v>5.1342320540284092E-3</v>
      </c>
      <c r="P1493" s="16">
        <f t="shared" si="587"/>
        <v>5.9022902846574965E-3</v>
      </c>
      <c r="Q1493" s="16">
        <f t="shared" si="598"/>
        <v>4939</v>
      </c>
      <c r="R1493" s="16">
        <f t="shared" si="599"/>
        <v>5217</v>
      </c>
      <c r="S1493" s="17">
        <f t="shared" si="588"/>
        <v>7.2950761559276369</v>
      </c>
      <c r="T1493" s="17">
        <f t="shared" si="589"/>
        <v>7.7056919023029931</v>
      </c>
      <c r="U1493" s="16">
        <f t="shared" si="590"/>
        <v>4.923844072362904E-3</v>
      </c>
      <c r="V1493" s="16">
        <f t="shared" si="591"/>
        <v>5.6919023029928795E-3</v>
      </c>
      <c r="W1493" s="16">
        <f t="shared" si="576"/>
        <v>7.5031784409885227E-3</v>
      </c>
      <c r="X1493" s="16">
        <f t="shared" si="577"/>
        <v>2.0557466307872599E-4</v>
      </c>
      <c r="Y1493" s="17">
        <f t="shared" si="592"/>
        <v>7.2976037779097966</v>
      </c>
      <c r="Z1493" s="17">
        <f t="shared" si="593"/>
        <v>7.7087531040672488</v>
      </c>
      <c r="AA1493" s="16">
        <f t="shared" si="594"/>
        <v>2.3962220902031817E-3</v>
      </c>
      <c r="AB1493" s="16">
        <f t="shared" si="595"/>
        <v>8.7531040672486071E-3</v>
      </c>
      <c r="AC1493" s="16">
        <f t="shared" si="578"/>
        <v>278.29779534969862</v>
      </c>
      <c r="AD1493" s="17">
        <f t="shared" si="579"/>
        <v>7.2983903202058755</v>
      </c>
      <c r="AE1493" s="17">
        <f t="shared" si="580"/>
        <v>7.709443588449469</v>
      </c>
      <c r="AF1493" s="16">
        <f t="shared" si="596"/>
        <v>1.6096797941242968E-3</v>
      </c>
      <c r="AG1493" s="16">
        <f t="shared" si="597"/>
        <v>9.4435884494687983E-3</v>
      </c>
    </row>
    <row r="1494" spans="1:33" x14ac:dyDescent="0.25">
      <c r="A1494" s="11" t="s">
        <v>41</v>
      </c>
      <c r="B1494" s="12">
        <v>117065</v>
      </c>
      <c r="C1494" s="11">
        <v>7.8</v>
      </c>
      <c r="D1494" s="27">
        <v>7.3</v>
      </c>
      <c r="E1494" s="27">
        <v>8.3000000000000007</v>
      </c>
      <c r="F1494" s="11">
        <v>2013</v>
      </c>
      <c r="G1494" s="11" t="s">
        <v>7</v>
      </c>
      <c r="H1494" s="14" t="str">
        <f>VLOOKUP(A1494,'Data Key'!$A$1:$B$500,2,FALSE)</f>
        <v>Alaska</v>
      </c>
      <c r="I1494" s="14" t="str">
        <f t="shared" si="581"/>
        <v>AK-Alaska</v>
      </c>
      <c r="J1494" s="15">
        <f t="shared" si="582"/>
        <v>913</v>
      </c>
      <c r="K1494" s="15">
        <f t="shared" si="583"/>
        <v>116152</v>
      </c>
      <c r="L1494" s="16">
        <f t="shared" si="575"/>
        <v>5.0391376491617352E-4</v>
      </c>
      <c r="M1494" s="17">
        <f t="shared" si="584"/>
        <v>7.2951722129593657</v>
      </c>
      <c r="N1494" s="17">
        <f t="shared" si="585"/>
        <v>8.3029997427917124</v>
      </c>
      <c r="O1494" s="16">
        <f t="shared" si="586"/>
        <v>4.827787040634135E-3</v>
      </c>
      <c r="P1494" s="16">
        <f t="shared" si="587"/>
        <v>2.9997427917116681E-3</v>
      </c>
      <c r="Q1494" s="16">
        <f t="shared" si="598"/>
        <v>855</v>
      </c>
      <c r="R1494" s="16">
        <f t="shared" si="599"/>
        <v>973</v>
      </c>
      <c r="S1494" s="17">
        <f t="shared" si="588"/>
        <v>7.3036347328407292</v>
      </c>
      <c r="T1494" s="17">
        <f t="shared" si="589"/>
        <v>8.3116217486012047</v>
      </c>
      <c r="U1494" s="16">
        <f t="shared" si="590"/>
        <v>3.6347328407293489E-3</v>
      </c>
      <c r="V1494" s="16">
        <f t="shared" si="591"/>
        <v>1.1621748601204018E-2</v>
      </c>
      <c r="W1494" s="16">
        <f t="shared" si="576"/>
        <v>7.8152368983011849E-3</v>
      </c>
      <c r="X1494" s="16">
        <f t="shared" si="577"/>
        <v>5.046813659521439E-4</v>
      </c>
      <c r="Y1494" s="17">
        <f t="shared" si="592"/>
        <v>7.3105555323490412</v>
      </c>
      <c r="Z1494" s="17">
        <f t="shared" si="593"/>
        <v>8.319918264253328</v>
      </c>
      <c r="AA1494" s="16">
        <f t="shared" si="594"/>
        <v>1.0555532349041385E-2</v>
      </c>
      <c r="AB1494" s="16">
        <f t="shared" si="595"/>
        <v>1.9918264253327322E-2</v>
      </c>
      <c r="AC1494" s="16">
        <f t="shared" si="578"/>
        <v>118.01181242359156</v>
      </c>
      <c r="AD1494" s="17">
        <f t="shared" si="579"/>
        <v>7.3154804688128534</v>
      </c>
      <c r="AE1494" s="17">
        <f t="shared" si="580"/>
        <v>8.3235353103319145</v>
      </c>
      <c r="AF1494" s="16">
        <f t="shared" si="596"/>
        <v>1.5480468812853587E-2</v>
      </c>
      <c r="AG1494" s="16">
        <f t="shared" si="597"/>
        <v>2.3535310331913806E-2</v>
      </c>
    </row>
    <row r="1495" spans="1:33" x14ac:dyDescent="0.25">
      <c r="A1495" s="11" t="s">
        <v>11</v>
      </c>
      <c r="B1495" s="12">
        <v>1007136</v>
      </c>
      <c r="C1495" s="11">
        <v>8.8000000000000007</v>
      </c>
      <c r="D1495" s="27">
        <v>8.6</v>
      </c>
      <c r="E1495" s="27">
        <v>9</v>
      </c>
      <c r="F1495" s="11">
        <v>2013</v>
      </c>
      <c r="G1495" s="11" t="s">
        <v>7</v>
      </c>
      <c r="H1495" s="14" t="str">
        <f>VLOOKUP(A1495,'Data Key'!$A$1:$B$500,2,FALSE)</f>
        <v>Arizona</v>
      </c>
      <c r="I1495" s="14" t="str">
        <f t="shared" si="581"/>
        <v>AZ-Arizona</v>
      </c>
      <c r="J1495" s="15">
        <f t="shared" si="582"/>
        <v>8863</v>
      </c>
      <c r="K1495" s="15">
        <f t="shared" si="583"/>
        <v>998273</v>
      </c>
      <c r="L1495" s="16">
        <f t="shared" si="575"/>
        <v>1.8240256788604097E-4</v>
      </c>
      <c r="M1495" s="17">
        <f t="shared" si="584"/>
        <v>8.6177991923528943</v>
      </c>
      <c r="N1495" s="17">
        <f t="shared" si="585"/>
        <v>8.9826043281249746</v>
      </c>
      <c r="O1495" s="16">
        <f t="shared" si="586"/>
        <v>1.7799192352894622E-2</v>
      </c>
      <c r="P1495" s="16">
        <f t="shared" si="587"/>
        <v>1.7395671875025442E-2</v>
      </c>
      <c r="Q1495" s="16">
        <f t="shared" si="598"/>
        <v>8680</v>
      </c>
      <c r="R1495" s="16">
        <f t="shared" si="599"/>
        <v>9047</v>
      </c>
      <c r="S1495" s="17">
        <f t="shared" si="588"/>
        <v>8.618498395450068</v>
      </c>
      <c r="T1495" s="17">
        <f t="shared" si="589"/>
        <v>8.9828980395894895</v>
      </c>
      <c r="U1495" s="16">
        <f t="shared" si="590"/>
        <v>1.8498395450068372E-2</v>
      </c>
      <c r="V1495" s="16">
        <f t="shared" si="591"/>
        <v>1.7101960410510486E-2</v>
      </c>
      <c r="W1495" s="16">
        <f t="shared" si="576"/>
        <v>8.8020753072082774E-3</v>
      </c>
      <c r="X1495" s="16">
        <f t="shared" si="577"/>
        <v>1.8243108387564668E-4</v>
      </c>
      <c r="Y1495" s="17">
        <f t="shared" si="592"/>
        <v>8.6196442233326316</v>
      </c>
      <c r="Z1495" s="17">
        <f t="shared" si="593"/>
        <v>8.984506391083924</v>
      </c>
      <c r="AA1495" s="16">
        <f t="shared" si="594"/>
        <v>1.9644223332631938E-2</v>
      </c>
      <c r="AB1495" s="16">
        <f t="shared" si="595"/>
        <v>1.5493608916075985E-2</v>
      </c>
      <c r="AC1495" s="16">
        <f t="shared" si="578"/>
        <v>367.41819584437195</v>
      </c>
      <c r="AD1495" s="17">
        <f t="shared" si="579"/>
        <v>8.6201650198972235</v>
      </c>
      <c r="AE1495" s="17">
        <f t="shared" si="580"/>
        <v>8.9849785052938245</v>
      </c>
      <c r="AF1495" s="16">
        <f t="shared" si="596"/>
        <v>2.0165019897223857E-2</v>
      </c>
      <c r="AG1495" s="16">
        <f t="shared" si="597"/>
        <v>1.5021494706175531E-2</v>
      </c>
    </row>
    <row r="1496" spans="1:33" x14ac:dyDescent="0.25">
      <c r="A1496" s="11" t="s">
        <v>18</v>
      </c>
      <c r="B1496" s="12">
        <v>434806</v>
      </c>
      <c r="C1496" s="11">
        <v>7.8</v>
      </c>
      <c r="D1496" s="27">
        <v>7.5</v>
      </c>
      <c r="E1496" s="27">
        <v>8</v>
      </c>
      <c r="F1496" s="11">
        <v>2013</v>
      </c>
      <c r="G1496" s="11" t="s">
        <v>7</v>
      </c>
      <c r="H1496" s="14" t="str">
        <f>VLOOKUP(A1496,'Data Key'!$A$1:$B$500,2,FALSE)</f>
        <v>Arkansas</v>
      </c>
      <c r="I1496" s="14" t="str">
        <f t="shared" si="581"/>
        <v>AR-Arkansas</v>
      </c>
      <c r="J1496" s="15">
        <f t="shared" si="582"/>
        <v>3391</v>
      </c>
      <c r="K1496" s="15">
        <f t="shared" si="583"/>
        <v>431415</v>
      </c>
      <c r="L1496" s="16">
        <f t="shared" si="575"/>
        <v>2.614666567995946E-4</v>
      </c>
      <c r="M1496" s="17">
        <f t="shared" si="584"/>
        <v>7.537413763433797</v>
      </c>
      <c r="N1496" s="17">
        <f t="shared" si="585"/>
        <v>8.0603470770329864</v>
      </c>
      <c r="O1496" s="16">
        <f t="shared" si="586"/>
        <v>3.7413763433796987E-2</v>
      </c>
      <c r="P1496" s="16">
        <f t="shared" si="587"/>
        <v>6.0347077032986363E-2</v>
      </c>
      <c r="Q1496" s="16">
        <f t="shared" si="598"/>
        <v>3278</v>
      </c>
      <c r="R1496" s="16">
        <f t="shared" si="599"/>
        <v>3506</v>
      </c>
      <c r="S1496" s="17">
        <f t="shared" si="588"/>
        <v>7.5389944021011672</v>
      </c>
      <c r="T1496" s="17">
        <f t="shared" si="589"/>
        <v>8.0633661908989289</v>
      </c>
      <c r="U1496" s="16">
        <f t="shared" si="590"/>
        <v>3.8994402101167225E-2</v>
      </c>
      <c r="V1496" s="16">
        <f t="shared" si="591"/>
        <v>6.336619089892892E-2</v>
      </c>
      <c r="W1496" s="16">
        <f t="shared" si="576"/>
        <v>7.8032289196280262E-3</v>
      </c>
      <c r="X1496" s="16">
        <f t="shared" si="577"/>
        <v>2.6157395984339245E-4</v>
      </c>
      <c r="Y1496" s="17">
        <f t="shared" si="592"/>
        <v>7.5416549597846334</v>
      </c>
      <c r="Z1496" s="17">
        <f t="shared" si="593"/>
        <v>8.0648028794714186</v>
      </c>
      <c r="AA1496" s="16">
        <f t="shared" si="594"/>
        <v>4.1654959784633405E-2</v>
      </c>
      <c r="AB1496" s="16">
        <f t="shared" si="595"/>
        <v>6.4802879471418606E-2</v>
      </c>
      <c r="AC1496" s="16">
        <f t="shared" si="578"/>
        <v>227.39036089037748</v>
      </c>
      <c r="AD1496" s="17">
        <f t="shared" si="579"/>
        <v>7.5428963106295512</v>
      </c>
      <c r="AE1496" s="17">
        <f t="shared" si="580"/>
        <v>8.0658613845742089</v>
      </c>
      <c r="AF1496" s="16">
        <f t="shared" si="596"/>
        <v>4.2896310629551238E-2</v>
      </c>
      <c r="AG1496" s="16">
        <f t="shared" si="597"/>
        <v>6.586138457420887E-2</v>
      </c>
    </row>
    <row r="1497" spans="1:33" x14ac:dyDescent="0.25">
      <c r="A1497" s="11" t="s">
        <v>42</v>
      </c>
      <c r="B1497" s="12">
        <v>5723381</v>
      </c>
      <c r="C1497" s="11">
        <v>11.1</v>
      </c>
      <c r="D1497" s="27">
        <v>11.1</v>
      </c>
      <c r="E1497" s="27">
        <v>11.2</v>
      </c>
      <c r="F1497" s="11">
        <v>2013</v>
      </c>
      <c r="G1497" s="11" t="s">
        <v>7</v>
      </c>
      <c r="H1497" s="14" t="str">
        <f>VLOOKUP(A1497,'Data Key'!$A$1:$B$500,2,FALSE)</f>
        <v>California</v>
      </c>
      <c r="I1497" s="14" t="str">
        <f t="shared" si="581"/>
        <v>CA-California</v>
      </c>
      <c r="J1497" s="15">
        <f t="shared" si="582"/>
        <v>63530</v>
      </c>
      <c r="K1497" s="15">
        <f t="shared" si="583"/>
        <v>5659851</v>
      </c>
      <c r="L1497" s="16">
        <f t="shared" si="575"/>
        <v>8.5834332000870458E-5</v>
      </c>
      <c r="M1497" s="17">
        <f t="shared" si="584"/>
        <v>11.014247944541612</v>
      </c>
      <c r="N1497" s="17">
        <f t="shared" si="585"/>
        <v>11.185916608543355</v>
      </c>
      <c r="O1497" s="16">
        <f t="shared" si="586"/>
        <v>8.5752055458387488E-2</v>
      </c>
      <c r="P1497" s="16">
        <f t="shared" si="587"/>
        <v>1.4083391456644279E-2</v>
      </c>
      <c r="Q1497" s="16">
        <f t="shared" si="598"/>
        <v>63039</v>
      </c>
      <c r="R1497" s="16">
        <f t="shared" si="599"/>
        <v>64021</v>
      </c>
      <c r="S1497" s="17">
        <f t="shared" si="588"/>
        <v>11.01429382387788</v>
      </c>
      <c r="T1497" s="17">
        <f t="shared" si="589"/>
        <v>11.185870729207089</v>
      </c>
      <c r="U1497" s="16">
        <f t="shared" si="590"/>
        <v>8.5706176122119615E-2</v>
      </c>
      <c r="V1497" s="16">
        <f t="shared" si="591"/>
        <v>1.4129270792910376E-2</v>
      </c>
      <c r="W1497" s="16">
        <f t="shared" si="576"/>
        <v>1.1100410419582558E-2</v>
      </c>
      <c r="X1497" s="16">
        <f t="shared" si="577"/>
        <v>8.5836184901208571E-5</v>
      </c>
      <c r="Y1497" s="17">
        <f t="shared" si="592"/>
        <v>11.01457423468135</v>
      </c>
      <c r="Z1497" s="17">
        <f t="shared" si="593"/>
        <v>11.186246604483765</v>
      </c>
      <c r="AA1497" s="16">
        <f t="shared" si="594"/>
        <v>8.5425765318650093E-2</v>
      </c>
      <c r="AB1497" s="16">
        <f t="shared" si="595"/>
        <v>1.3753395516234335E-2</v>
      </c>
      <c r="AC1497" s="16">
        <f t="shared" si="578"/>
        <v>982.52885648438246</v>
      </c>
      <c r="AD1497" s="17">
        <f t="shared" si="579"/>
        <v>11.014663184015378</v>
      </c>
      <c r="AE1497" s="17">
        <f t="shared" si="580"/>
        <v>11.186332376931984</v>
      </c>
      <c r="AF1497" s="16">
        <f t="shared" si="596"/>
        <v>8.533681598462195E-2</v>
      </c>
      <c r="AG1497" s="16">
        <f t="shared" si="597"/>
        <v>1.3667623068014834E-2</v>
      </c>
    </row>
    <row r="1498" spans="1:33" x14ac:dyDescent="0.25">
      <c r="A1498" s="11" t="s">
        <v>19</v>
      </c>
      <c r="B1498" s="12">
        <v>778033</v>
      </c>
      <c r="C1498" s="11">
        <v>5.7</v>
      </c>
      <c r="D1498" s="27">
        <v>5.6</v>
      </c>
      <c r="E1498" s="27">
        <v>5.9</v>
      </c>
      <c r="F1498" s="11">
        <v>2013</v>
      </c>
      <c r="G1498" s="11" t="s">
        <v>7</v>
      </c>
      <c r="H1498" s="14" t="str">
        <f>VLOOKUP(A1498,'Data Key'!$A$1:$B$500,2,FALSE)</f>
        <v>Colorado</v>
      </c>
      <c r="I1498" s="14" t="str">
        <f t="shared" si="581"/>
        <v>CO-Colorado</v>
      </c>
      <c r="J1498" s="15">
        <f t="shared" si="582"/>
        <v>4435</v>
      </c>
      <c r="K1498" s="15">
        <f t="shared" si="583"/>
        <v>773598</v>
      </c>
      <c r="L1498" s="16">
        <f t="shared" si="575"/>
        <v>1.6728443948372187E-4</v>
      </c>
      <c r="M1498" s="17">
        <f t="shared" si="584"/>
        <v>5.5329879140025691</v>
      </c>
      <c r="N1498" s="17">
        <f t="shared" si="585"/>
        <v>5.8675567929700136</v>
      </c>
      <c r="O1498" s="16">
        <f t="shared" si="586"/>
        <v>6.7012085997430582E-2</v>
      </c>
      <c r="P1498" s="16">
        <f t="shared" si="587"/>
        <v>3.2443207029986709E-2</v>
      </c>
      <c r="Q1498" s="16">
        <f t="shared" si="598"/>
        <v>4305</v>
      </c>
      <c r="R1498" s="16">
        <f t="shared" si="599"/>
        <v>4565</v>
      </c>
      <c r="S1498" s="17">
        <f t="shared" si="588"/>
        <v>5.5331843250864683</v>
      </c>
      <c r="T1498" s="17">
        <f t="shared" si="589"/>
        <v>5.8673603818861153</v>
      </c>
      <c r="U1498" s="16">
        <f t="shared" si="590"/>
        <v>6.6815674913531353E-2</v>
      </c>
      <c r="V1498" s="16">
        <f t="shared" si="591"/>
        <v>3.2639618113885049E-2</v>
      </c>
      <c r="W1498" s="16">
        <f t="shared" si="576"/>
        <v>5.7027128960771461E-3</v>
      </c>
      <c r="X1498" s="16">
        <f t="shared" si="577"/>
        <v>1.6733742612364517E-4</v>
      </c>
      <c r="Y1498" s="17">
        <f t="shared" si="592"/>
        <v>5.5353754699535012</v>
      </c>
      <c r="Z1498" s="17">
        <f t="shared" si="593"/>
        <v>5.8700503222007914</v>
      </c>
      <c r="AA1498" s="16">
        <f t="shared" si="594"/>
        <v>6.4624530046498485E-2</v>
      </c>
      <c r="AB1498" s="16">
        <f t="shared" si="595"/>
        <v>2.9949677799208985E-2</v>
      </c>
      <c r="AC1498" s="16">
        <f t="shared" si="578"/>
        <v>260.31938413920989</v>
      </c>
      <c r="AD1498" s="17">
        <f t="shared" si="579"/>
        <v>5.5360630857333426</v>
      </c>
      <c r="AE1498" s="17">
        <f t="shared" si="580"/>
        <v>5.8706479926011328</v>
      </c>
      <c r="AF1498" s="16">
        <f t="shared" si="596"/>
        <v>6.3936914266657041E-2</v>
      </c>
      <c r="AG1498" s="16">
        <f t="shared" si="597"/>
        <v>2.9352007398867563E-2</v>
      </c>
    </row>
    <row r="1499" spans="1:33" x14ac:dyDescent="0.25">
      <c r="A1499" s="11" t="s">
        <v>31</v>
      </c>
      <c r="B1499" s="12">
        <v>491004</v>
      </c>
      <c r="C1499" s="11">
        <v>13</v>
      </c>
      <c r="D1499" s="27">
        <v>12.6</v>
      </c>
      <c r="E1499" s="27">
        <v>13.3</v>
      </c>
      <c r="F1499" s="11">
        <v>2013</v>
      </c>
      <c r="G1499" s="11" t="s">
        <v>7</v>
      </c>
      <c r="H1499" s="14" t="str">
        <f>VLOOKUP(A1499,'Data Key'!$A$1:$B$500,2,FALSE)</f>
        <v>Connecticut</v>
      </c>
      <c r="I1499" s="14" t="str">
        <f t="shared" si="581"/>
        <v>CT-Connecticut</v>
      </c>
      <c r="J1499" s="15">
        <f t="shared" si="582"/>
        <v>6383</v>
      </c>
      <c r="K1499" s="15">
        <f t="shared" si="583"/>
        <v>484621</v>
      </c>
      <c r="L1499" s="16">
        <f t="shared" si="575"/>
        <v>3.1683567970314447E-4</v>
      </c>
      <c r="M1499" s="17">
        <f t="shared" si="584"/>
        <v>12.683058414845984</v>
      </c>
      <c r="N1499" s="17">
        <f t="shared" si="585"/>
        <v>13.316729774252273</v>
      </c>
      <c r="O1499" s="16">
        <f t="shared" si="586"/>
        <v>8.305841484598453E-2</v>
      </c>
      <c r="P1499" s="16">
        <f t="shared" si="587"/>
        <v>1.6729774252272733E-2</v>
      </c>
      <c r="Q1499" s="16">
        <f t="shared" si="598"/>
        <v>6228</v>
      </c>
      <c r="R1499" s="16">
        <f t="shared" si="599"/>
        <v>6539</v>
      </c>
      <c r="S1499" s="17">
        <f t="shared" si="588"/>
        <v>12.684214385218858</v>
      </c>
      <c r="T1499" s="17">
        <f t="shared" si="589"/>
        <v>13.3176104471654</v>
      </c>
      <c r="U1499" s="16">
        <f t="shared" si="590"/>
        <v>8.4214385218858823E-2</v>
      </c>
      <c r="V1499" s="16">
        <f t="shared" si="591"/>
        <v>1.7610447165399279E-2</v>
      </c>
      <c r="W1499" s="16">
        <f t="shared" si="576"/>
        <v>1.3003704198369367E-2</v>
      </c>
      <c r="X1499" s="16">
        <f t="shared" si="577"/>
        <v>3.1690316011784872E-4</v>
      </c>
      <c r="Y1499" s="17">
        <f t="shared" si="592"/>
        <v>12.68680103825152</v>
      </c>
      <c r="Z1499" s="17">
        <f t="shared" si="593"/>
        <v>13.320607358487216</v>
      </c>
      <c r="AA1499" s="16">
        <f t="shared" si="594"/>
        <v>8.6801038251520524E-2</v>
      </c>
      <c r="AB1499" s="16">
        <f t="shared" si="595"/>
        <v>2.0607358487215066E-2</v>
      </c>
      <c r="AC1499" s="16">
        <f t="shared" si="578"/>
        <v>311.14686080031441</v>
      </c>
      <c r="AD1499" s="17">
        <f t="shared" si="579"/>
        <v>12.687877408435785</v>
      </c>
      <c r="AE1499" s="17">
        <f t="shared" si="580"/>
        <v>13.321567615655029</v>
      </c>
      <c r="AF1499" s="16">
        <f t="shared" si="596"/>
        <v>8.7877408435785398E-2</v>
      </c>
      <c r="AG1499" s="16">
        <f t="shared" si="597"/>
        <v>2.1567615655028405E-2</v>
      </c>
    </row>
    <row r="1500" spans="1:33" x14ac:dyDescent="0.25">
      <c r="A1500" s="11" t="s">
        <v>43</v>
      </c>
      <c r="B1500" s="12">
        <v>119786</v>
      </c>
      <c r="C1500" s="11">
        <v>8.1999999999999993</v>
      </c>
      <c r="D1500" s="27">
        <v>7.7</v>
      </c>
      <c r="E1500" s="27">
        <v>8.6999999999999993</v>
      </c>
      <c r="F1500" s="11">
        <v>2013</v>
      </c>
      <c r="G1500" s="11" t="s">
        <v>7</v>
      </c>
      <c r="H1500" s="14" t="str">
        <f>VLOOKUP(A1500,'Data Key'!$A$1:$B$500,2,FALSE)</f>
        <v>Delaware</v>
      </c>
      <c r="I1500" s="14" t="str">
        <f t="shared" si="581"/>
        <v>DE-Delaware</v>
      </c>
      <c r="J1500" s="15">
        <f t="shared" si="582"/>
        <v>982</v>
      </c>
      <c r="K1500" s="15">
        <f t="shared" si="583"/>
        <v>118804</v>
      </c>
      <c r="L1500" s="16">
        <f t="shared" si="575"/>
        <v>5.1063463939222985E-4</v>
      </c>
      <c r="M1500" s="17">
        <f t="shared" si="584"/>
        <v>7.6873183768200164</v>
      </c>
      <c r="N1500" s="17">
        <f t="shared" si="585"/>
        <v>8.7085876556044752</v>
      </c>
      <c r="O1500" s="16">
        <f t="shared" si="586"/>
        <v>1.2681623179983781E-2</v>
      </c>
      <c r="P1500" s="16">
        <f t="shared" si="587"/>
        <v>8.5876556044759411E-3</v>
      </c>
      <c r="Q1500" s="16">
        <f t="shared" si="598"/>
        <v>922</v>
      </c>
      <c r="R1500" s="16">
        <f t="shared" si="599"/>
        <v>1044</v>
      </c>
      <c r="S1500" s="17">
        <f t="shared" si="588"/>
        <v>7.697059756565876</v>
      </c>
      <c r="T1500" s="17">
        <f t="shared" si="589"/>
        <v>8.7155427178468265</v>
      </c>
      <c r="U1500" s="16">
        <f t="shared" si="590"/>
        <v>2.9402434341241346E-3</v>
      </c>
      <c r="V1500" s="16">
        <f t="shared" si="591"/>
        <v>1.5542717846827259E-2</v>
      </c>
      <c r="W1500" s="16">
        <f t="shared" si="576"/>
        <v>8.2137242810241349E-3</v>
      </c>
      <c r="X1500" s="16">
        <f t="shared" si="577"/>
        <v>5.1135657584309947E-4</v>
      </c>
      <c r="Y1500" s="17">
        <f t="shared" si="592"/>
        <v>7.7023677051810351</v>
      </c>
      <c r="Z1500" s="17">
        <f t="shared" si="593"/>
        <v>8.7250808568672351</v>
      </c>
      <c r="AA1500" s="16">
        <f t="shared" si="594"/>
        <v>2.367705181034907E-3</v>
      </c>
      <c r="AB1500" s="16">
        <f t="shared" si="595"/>
        <v>2.5080856867235823E-2</v>
      </c>
      <c r="AC1500" s="16">
        <f t="shared" si="578"/>
        <v>122.36318526281575</v>
      </c>
      <c r="AD1500" s="17">
        <f t="shared" si="579"/>
        <v>7.7071571807390251</v>
      </c>
      <c r="AE1500" s="17">
        <f t="shared" si="580"/>
        <v>8.7286393345899409</v>
      </c>
      <c r="AF1500" s="16">
        <f t="shared" si="596"/>
        <v>7.1571807390249376E-3</v>
      </c>
      <c r="AG1500" s="16">
        <f t="shared" si="597"/>
        <v>2.8639334589941612E-2</v>
      </c>
    </row>
    <row r="1501" spans="1:33" x14ac:dyDescent="0.25">
      <c r="A1501" s="11" t="s">
        <v>58</v>
      </c>
      <c r="B1501" s="12">
        <v>58956</v>
      </c>
      <c r="C1501" s="11">
        <v>9.8000000000000007</v>
      </c>
      <c r="D1501" s="27">
        <v>9</v>
      </c>
      <c r="E1501" s="27">
        <v>10.6</v>
      </c>
      <c r="F1501" s="11">
        <v>2013</v>
      </c>
      <c r="G1501" s="11" t="s">
        <v>7</v>
      </c>
      <c r="H1501" s="14" t="str">
        <f>VLOOKUP(A1501,'Data Key'!$A$1:$B$500,2,FALSE)</f>
        <v>District of Columbia</v>
      </c>
      <c r="I1501" s="14" t="str">
        <f t="shared" si="581"/>
        <v>DC-District of Columbia</v>
      </c>
      <c r="J1501" s="15">
        <f t="shared" si="582"/>
        <v>578</v>
      </c>
      <c r="K1501" s="15">
        <f t="shared" si="583"/>
        <v>58378</v>
      </c>
      <c r="L1501" s="16">
        <f t="shared" si="575"/>
        <v>7.9532493940695287E-4</v>
      </c>
      <c r="M1501" s="17">
        <f t="shared" si="584"/>
        <v>9.0085966292204969</v>
      </c>
      <c r="N1501" s="17">
        <f t="shared" si="585"/>
        <v>10.599246508034405</v>
      </c>
      <c r="O1501" s="16">
        <f t="shared" si="586"/>
        <v>8.5966292204968653E-3</v>
      </c>
      <c r="P1501" s="16">
        <f t="shared" si="587"/>
        <v>7.5349196559493237E-4</v>
      </c>
      <c r="Q1501" s="16">
        <f t="shared" si="598"/>
        <v>531</v>
      </c>
      <c r="R1501" s="16">
        <f t="shared" si="599"/>
        <v>625</v>
      </c>
      <c r="S1501" s="17">
        <f t="shared" si="588"/>
        <v>9.0067168736006522</v>
      </c>
      <c r="T1501" s="17">
        <f t="shared" si="589"/>
        <v>10.601126263654251</v>
      </c>
      <c r="U1501" s="16">
        <f t="shared" si="590"/>
        <v>6.7168736006522067E-3</v>
      </c>
      <c r="V1501" s="16">
        <f t="shared" si="591"/>
        <v>1.1262636542515025E-3</v>
      </c>
      <c r="W1501" s="16">
        <f t="shared" si="576"/>
        <v>9.8358597150465694E-3</v>
      </c>
      <c r="X1501" s="16">
        <f t="shared" si="577"/>
        <v>7.9722047323588761E-4</v>
      </c>
      <c r="Y1501" s="17">
        <f t="shared" si="592"/>
        <v>9.0386392418106816</v>
      </c>
      <c r="Z1501" s="17">
        <f t="shared" si="593"/>
        <v>10.633080188282458</v>
      </c>
      <c r="AA1501" s="16">
        <f t="shared" si="594"/>
        <v>3.8639241810681568E-2</v>
      </c>
      <c r="AB1501" s="16">
        <f t="shared" si="595"/>
        <v>3.3080188282458067E-2</v>
      </c>
      <c r="AC1501" s="16">
        <f t="shared" si="578"/>
        <v>93.816865196818426</v>
      </c>
      <c r="AD1501" s="17">
        <f t="shared" si="579"/>
        <v>9.0487403563416731</v>
      </c>
      <c r="AE1501" s="17">
        <f t="shared" si="580"/>
        <v>10.639939770647139</v>
      </c>
      <c r="AF1501" s="16">
        <f t="shared" si="596"/>
        <v>4.8740356341673063E-2</v>
      </c>
      <c r="AG1501" s="16">
        <f t="shared" si="597"/>
        <v>3.9939770647139383E-2</v>
      </c>
    </row>
    <row r="1502" spans="1:33" x14ac:dyDescent="0.25">
      <c r="A1502" s="11" t="s">
        <v>25</v>
      </c>
      <c r="B1502" s="12">
        <v>2454956</v>
      </c>
      <c r="C1502" s="11">
        <v>9.3000000000000007</v>
      </c>
      <c r="D1502" s="27">
        <v>9.1999999999999993</v>
      </c>
      <c r="E1502" s="27">
        <v>9.4</v>
      </c>
      <c r="F1502" s="11">
        <v>2013</v>
      </c>
      <c r="G1502" s="11" t="s">
        <v>7</v>
      </c>
      <c r="H1502" s="14" t="str">
        <f>VLOOKUP(A1502,'Data Key'!$A$1:$B$500,2,FALSE)</f>
        <v>Florida</v>
      </c>
      <c r="I1502" s="14" t="str">
        <f t="shared" si="581"/>
        <v>FL-Florida</v>
      </c>
      <c r="J1502" s="15">
        <f t="shared" si="582"/>
        <v>22831</v>
      </c>
      <c r="K1502" s="15">
        <f t="shared" si="583"/>
        <v>2432125</v>
      </c>
      <c r="L1502" s="16">
        <f t="shared" si="575"/>
        <v>1.2007094672834402E-4</v>
      </c>
      <c r="M1502" s="17">
        <f t="shared" si="584"/>
        <v>9.1798920668653832</v>
      </c>
      <c r="N1502" s="17">
        <f t="shared" si="585"/>
        <v>9.4200339603220691</v>
      </c>
      <c r="O1502" s="16">
        <f t="shared" si="586"/>
        <v>2.0107933134616118E-2</v>
      </c>
      <c r="P1502" s="16">
        <f t="shared" si="587"/>
        <v>2.0033960322068722E-2</v>
      </c>
      <c r="Q1502" s="16">
        <f t="shared" si="598"/>
        <v>22537</v>
      </c>
      <c r="R1502" s="16">
        <f t="shared" si="599"/>
        <v>23126</v>
      </c>
      <c r="S1502" s="17">
        <f t="shared" si="588"/>
        <v>9.1802052664080342</v>
      </c>
      <c r="T1502" s="17">
        <f t="shared" si="589"/>
        <v>9.4201281000555603</v>
      </c>
      <c r="U1502" s="16">
        <f t="shared" si="590"/>
        <v>1.9794733591965041E-2</v>
      </c>
      <c r="V1502" s="16">
        <f t="shared" si="591"/>
        <v>2.0128100055559983E-2</v>
      </c>
      <c r="W1502" s="16">
        <f t="shared" si="576"/>
        <v>9.3007308485511721E-3</v>
      </c>
      <c r="X1502" s="16">
        <f t="shared" si="577"/>
        <v>1.2007821783168192E-4</v>
      </c>
      <c r="Y1502" s="17">
        <f t="shared" si="592"/>
        <v>9.1806526307194893</v>
      </c>
      <c r="Z1502" s="17">
        <f t="shared" si="593"/>
        <v>9.420809066382855</v>
      </c>
      <c r="AA1502" s="16">
        <f t="shared" si="594"/>
        <v>1.9347369280509952E-2</v>
      </c>
      <c r="AB1502" s="16">
        <f t="shared" si="595"/>
        <v>2.0809066382854624E-2</v>
      </c>
      <c r="AC1502" s="16">
        <f t="shared" si="578"/>
        <v>589.54390287851948</v>
      </c>
      <c r="AD1502" s="17">
        <f t="shared" si="579"/>
        <v>9.1808625124302878</v>
      </c>
      <c r="AE1502" s="17">
        <f t="shared" si="580"/>
        <v>9.4210065233108047</v>
      </c>
      <c r="AF1502" s="16">
        <f t="shared" si="596"/>
        <v>1.9137487569711453E-2</v>
      </c>
      <c r="AG1502" s="16">
        <f t="shared" si="597"/>
        <v>2.1006523310804326E-2</v>
      </c>
    </row>
    <row r="1503" spans="1:33" x14ac:dyDescent="0.25">
      <c r="A1503" s="11" t="s">
        <v>12</v>
      </c>
      <c r="B1503" s="12">
        <v>1541824</v>
      </c>
      <c r="C1503" s="11">
        <v>8.3000000000000007</v>
      </c>
      <c r="D1503" s="27">
        <v>8.1999999999999993</v>
      </c>
      <c r="E1503" s="27">
        <v>8.5</v>
      </c>
      <c r="F1503" s="11">
        <v>2013</v>
      </c>
      <c r="G1503" s="11" t="s">
        <v>7</v>
      </c>
      <c r="H1503" s="14" t="str">
        <f>VLOOKUP(A1503,'Data Key'!$A$1:$B$500,2,FALSE)</f>
        <v>Georgia</v>
      </c>
      <c r="I1503" s="14" t="str">
        <f t="shared" si="581"/>
        <v>GA-Georgia</v>
      </c>
      <c r="J1503" s="15">
        <f t="shared" si="582"/>
        <v>12797</v>
      </c>
      <c r="K1503" s="15">
        <f t="shared" si="583"/>
        <v>1529027</v>
      </c>
      <c r="L1503" s="16">
        <f t="shared" si="575"/>
        <v>1.432047919835137E-4</v>
      </c>
      <c r="M1503" s="17">
        <f t="shared" si="584"/>
        <v>8.1567049253383068</v>
      </c>
      <c r="N1503" s="17">
        <f t="shared" si="585"/>
        <v>8.4431145093053352</v>
      </c>
      <c r="O1503" s="16">
        <f t="shared" si="586"/>
        <v>4.3295074661692468E-2</v>
      </c>
      <c r="P1503" s="16">
        <f t="shared" si="587"/>
        <v>5.6885490694664753E-2</v>
      </c>
      <c r="Q1503" s="16">
        <f t="shared" si="598"/>
        <v>12577</v>
      </c>
      <c r="R1503" s="16">
        <f t="shared" si="599"/>
        <v>13018</v>
      </c>
      <c r="S1503" s="17">
        <f t="shared" si="588"/>
        <v>8.1572215765223532</v>
      </c>
      <c r="T1503" s="17">
        <f t="shared" si="589"/>
        <v>8.44324644057947</v>
      </c>
      <c r="U1503" s="16">
        <f t="shared" si="590"/>
        <v>4.2778423477646044E-2</v>
      </c>
      <c r="V1503" s="16">
        <f t="shared" si="591"/>
        <v>5.6753559420529953E-2</v>
      </c>
      <c r="W1503" s="16">
        <f t="shared" si="576"/>
        <v>8.3011347864236761E-3</v>
      </c>
      <c r="X1503" s="16">
        <f t="shared" si="577"/>
        <v>1.4322033278864457E-4</v>
      </c>
      <c r="Y1503" s="17">
        <f t="shared" si="592"/>
        <v>8.1579144536350316</v>
      </c>
      <c r="Z1503" s="17">
        <f t="shared" si="593"/>
        <v>8.4443551192123216</v>
      </c>
      <c r="AA1503" s="16">
        <f t="shared" si="594"/>
        <v>4.2085546364967641E-2</v>
      </c>
      <c r="AB1503" s="16">
        <f t="shared" si="595"/>
        <v>5.5644880787678375E-2</v>
      </c>
      <c r="AC1503" s="16">
        <f t="shared" si="578"/>
        <v>441.60132422379496</v>
      </c>
      <c r="AD1503" s="17">
        <f t="shared" si="579"/>
        <v>8.158251997445463</v>
      </c>
      <c r="AE1503" s="17">
        <f t="shared" si="580"/>
        <v>8.4446661562441303</v>
      </c>
      <c r="AF1503" s="16">
        <f t="shared" si="596"/>
        <v>4.1748002554536257E-2</v>
      </c>
      <c r="AG1503" s="16">
        <f t="shared" si="597"/>
        <v>5.5333843755869694E-2</v>
      </c>
    </row>
    <row r="1504" spans="1:33" x14ac:dyDescent="0.25">
      <c r="A1504" s="11" t="s">
        <v>56</v>
      </c>
      <c r="B1504" s="12">
        <v>167476</v>
      </c>
      <c r="C1504" s="11">
        <v>6.9</v>
      </c>
      <c r="D1504" s="27">
        <v>6.6</v>
      </c>
      <c r="E1504" s="27">
        <v>7.4</v>
      </c>
      <c r="F1504" s="11">
        <v>2013</v>
      </c>
      <c r="G1504" s="11" t="s">
        <v>7</v>
      </c>
      <c r="H1504" s="14" t="str">
        <f>VLOOKUP(A1504,'Data Key'!$A$1:$B$500,2,FALSE)</f>
        <v>Hawaii</v>
      </c>
      <c r="I1504" s="14" t="str">
        <f t="shared" si="581"/>
        <v>HI-Hawaii</v>
      </c>
      <c r="J1504" s="15">
        <f t="shared" si="582"/>
        <v>1156</v>
      </c>
      <c r="K1504" s="15">
        <f t="shared" si="583"/>
        <v>166320</v>
      </c>
      <c r="L1504" s="16">
        <f t="shared" si="575"/>
        <v>3.96524820095478E-4</v>
      </c>
      <c r="M1504" s="17">
        <f t="shared" si="584"/>
        <v>6.5059567294996876</v>
      </c>
      <c r="N1504" s="17">
        <f t="shared" si="585"/>
        <v>7.2990063696906438</v>
      </c>
      <c r="O1504" s="16">
        <f t="shared" si="586"/>
        <v>9.4043270500312026E-2</v>
      </c>
      <c r="P1504" s="16">
        <f t="shared" si="587"/>
        <v>0.1009936303093566</v>
      </c>
      <c r="Q1504" s="16">
        <f t="shared" si="598"/>
        <v>1090</v>
      </c>
      <c r="R1504" s="16">
        <f t="shared" si="599"/>
        <v>1222</v>
      </c>
      <c r="S1504" s="17">
        <f t="shared" si="588"/>
        <v>6.5083952327497672</v>
      </c>
      <c r="T1504" s="17">
        <f t="shared" si="589"/>
        <v>7.2965678664405642</v>
      </c>
      <c r="U1504" s="16">
        <f t="shared" si="590"/>
        <v>9.1604767250232477E-2</v>
      </c>
      <c r="V1504" s="16">
        <f t="shared" si="591"/>
        <v>0.10343213355943615</v>
      </c>
      <c r="W1504" s="16">
        <f t="shared" si="576"/>
        <v>6.9137916499344906E-3</v>
      </c>
      <c r="X1504" s="16">
        <f t="shared" si="577"/>
        <v>3.9700387007508115E-4</v>
      </c>
      <c r="Y1504" s="17">
        <f t="shared" si="592"/>
        <v>6.5167877798594089</v>
      </c>
      <c r="Z1504" s="17">
        <f t="shared" si="593"/>
        <v>7.310795520009572</v>
      </c>
      <c r="AA1504" s="16">
        <f t="shared" si="594"/>
        <v>8.3212220140590709E-2</v>
      </c>
      <c r="AB1504" s="16">
        <f t="shared" si="595"/>
        <v>8.9204479990428354E-2</v>
      </c>
      <c r="AC1504" s="16">
        <f t="shared" si="578"/>
        <v>132.84380823544538</v>
      </c>
      <c r="AD1504" s="17">
        <f t="shared" si="579"/>
        <v>6.5201806723773439</v>
      </c>
      <c r="AE1504" s="17">
        <f t="shared" si="580"/>
        <v>7.3133734953363305</v>
      </c>
      <c r="AF1504" s="16">
        <f t="shared" si="596"/>
        <v>7.9819327622655756E-2</v>
      </c>
      <c r="AG1504" s="16">
        <f t="shared" si="597"/>
        <v>8.6626504663669834E-2</v>
      </c>
    </row>
    <row r="1505" spans="1:33" x14ac:dyDescent="0.25">
      <c r="A1505" s="11" t="s">
        <v>32</v>
      </c>
      <c r="B1505" s="12">
        <v>268999</v>
      </c>
      <c r="C1505" s="11">
        <v>7.9</v>
      </c>
      <c r="D1505" s="27">
        <v>7.5</v>
      </c>
      <c r="E1505" s="27">
        <v>8.1999999999999993</v>
      </c>
      <c r="F1505" s="11">
        <v>2013</v>
      </c>
      <c r="G1505" s="11" t="s">
        <v>7</v>
      </c>
      <c r="H1505" s="14" t="str">
        <f>VLOOKUP(A1505,'Data Key'!$A$1:$B$500,2,FALSE)</f>
        <v>Idaho</v>
      </c>
      <c r="I1505" s="14" t="str">
        <f t="shared" si="581"/>
        <v>ID-Idaho</v>
      </c>
      <c r="J1505" s="15">
        <f t="shared" si="582"/>
        <v>2125</v>
      </c>
      <c r="K1505" s="15">
        <f t="shared" si="583"/>
        <v>266874</v>
      </c>
      <c r="L1505" s="16">
        <f t="shared" si="575"/>
        <v>3.3454511478231435E-4</v>
      </c>
      <c r="M1505" s="17">
        <f t="shared" si="584"/>
        <v>7.5651125047627392</v>
      </c>
      <c r="N1505" s="17">
        <f t="shared" si="585"/>
        <v>8.2342027343273667</v>
      </c>
      <c r="O1505" s="16">
        <f t="shared" si="586"/>
        <v>6.5112504762739221E-2</v>
      </c>
      <c r="P1505" s="16">
        <f t="shared" si="587"/>
        <v>3.4202734327367423E-2</v>
      </c>
      <c r="Q1505" s="16">
        <f t="shared" si="598"/>
        <v>2036</v>
      </c>
      <c r="R1505" s="16">
        <f t="shared" si="599"/>
        <v>2216</v>
      </c>
      <c r="S1505" s="17">
        <f t="shared" si="588"/>
        <v>7.5688013710088144</v>
      </c>
      <c r="T1505" s="17">
        <f t="shared" si="589"/>
        <v>8.2379488399585128</v>
      </c>
      <c r="U1505" s="16">
        <f t="shared" si="590"/>
        <v>6.8801371008814449E-2</v>
      </c>
      <c r="V1505" s="16">
        <f t="shared" si="591"/>
        <v>3.7948839958513503E-2</v>
      </c>
      <c r="W1505" s="16">
        <f t="shared" si="576"/>
        <v>7.9066849921581167E-3</v>
      </c>
      <c r="X1505" s="16">
        <f t="shared" si="577"/>
        <v>3.3476407415061266E-4</v>
      </c>
      <c r="Y1505" s="17">
        <f t="shared" si="592"/>
        <v>7.5719209180075042</v>
      </c>
      <c r="Z1505" s="17">
        <f t="shared" si="593"/>
        <v>8.2414490663087285</v>
      </c>
      <c r="AA1505" s="16">
        <f t="shared" si="594"/>
        <v>7.192091800750422E-2</v>
      </c>
      <c r="AB1505" s="16">
        <f t="shared" si="595"/>
        <v>4.1449066308729243E-2</v>
      </c>
      <c r="AC1505" s="16">
        <f t="shared" si="578"/>
        <v>180.00459009264429</v>
      </c>
      <c r="AD1505" s="17">
        <f t="shared" si="579"/>
        <v>7.5739662202635722</v>
      </c>
      <c r="AE1505" s="17">
        <f t="shared" si="580"/>
        <v>8.243121196904216</v>
      </c>
      <c r="AF1505" s="16">
        <f t="shared" si="596"/>
        <v>7.3966220263572247E-2</v>
      </c>
      <c r="AG1505" s="16">
        <f t="shared" si="597"/>
        <v>4.3121196904216674E-2</v>
      </c>
    </row>
    <row r="1506" spans="1:33" x14ac:dyDescent="0.25">
      <c r="A1506" s="11" t="s">
        <v>45</v>
      </c>
      <c r="B1506" s="12">
        <v>1840920</v>
      </c>
      <c r="C1506" s="11">
        <v>9.1999999999999993</v>
      </c>
      <c r="D1506" s="27">
        <v>9.1</v>
      </c>
      <c r="E1506" s="27">
        <v>9.3000000000000007</v>
      </c>
      <c r="F1506" s="11">
        <v>2013</v>
      </c>
      <c r="G1506" s="11" t="s">
        <v>7</v>
      </c>
      <c r="H1506" s="14" t="str">
        <f>VLOOKUP(A1506,'Data Key'!$A$1:$B$500,2,FALSE)</f>
        <v>Illinois</v>
      </c>
      <c r="I1506" s="14" t="str">
        <f t="shared" si="581"/>
        <v>IL-Illinois</v>
      </c>
      <c r="J1506" s="15">
        <f t="shared" si="582"/>
        <v>16936</v>
      </c>
      <c r="K1506" s="15">
        <f t="shared" si="583"/>
        <v>1823984</v>
      </c>
      <c r="L1506" s="16">
        <f t="shared" si="575"/>
        <v>1.3791504699266688E-4</v>
      </c>
      <c r="M1506" s="17">
        <f t="shared" si="584"/>
        <v>9.0618329051182336</v>
      </c>
      <c r="N1506" s="17">
        <f t="shared" si="585"/>
        <v>9.3376629991035696</v>
      </c>
      <c r="O1506" s="16">
        <f t="shared" si="586"/>
        <v>3.8167094881766062E-2</v>
      </c>
      <c r="P1506" s="16">
        <f t="shared" si="587"/>
        <v>3.7662999103568851E-2</v>
      </c>
      <c r="Q1506" s="16">
        <f t="shared" si="598"/>
        <v>16683</v>
      </c>
      <c r="R1506" s="16">
        <f t="shared" si="599"/>
        <v>17191</v>
      </c>
      <c r="S1506" s="17">
        <f t="shared" si="588"/>
        <v>9.0623166677530804</v>
      </c>
      <c r="T1506" s="17">
        <f t="shared" si="589"/>
        <v>9.3382656497838035</v>
      </c>
      <c r="U1506" s="16">
        <f t="shared" si="590"/>
        <v>3.7683332246919221E-2</v>
      </c>
      <c r="V1506" s="16">
        <f t="shared" si="591"/>
        <v>3.8265649783802758E-2</v>
      </c>
      <c r="W1506" s="16">
        <f t="shared" si="576"/>
        <v>9.2007721058075254E-3</v>
      </c>
      <c r="X1506" s="16">
        <f t="shared" si="577"/>
        <v>1.3792631062481119E-4</v>
      </c>
      <c r="Y1506" s="17">
        <f t="shared" si="592"/>
        <v>9.0628457951827155</v>
      </c>
      <c r="Z1506" s="17">
        <f t="shared" si="593"/>
        <v>9.3386984164323366</v>
      </c>
      <c r="AA1506" s="16">
        <f t="shared" si="594"/>
        <v>3.7154204817284153E-2</v>
      </c>
      <c r="AB1506" s="16">
        <f t="shared" si="595"/>
        <v>3.8698416432335847E-2</v>
      </c>
      <c r="AC1506" s="16">
        <f t="shared" si="578"/>
        <v>507.78824125271569</v>
      </c>
      <c r="AD1506" s="17">
        <f t="shared" si="579"/>
        <v>9.0631270197264158</v>
      </c>
      <c r="AE1506" s="17">
        <f t="shared" si="580"/>
        <v>9.3389603974126594</v>
      </c>
      <c r="AF1506" s="16">
        <f t="shared" si="596"/>
        <v>3.6872980273583877E-2</v>
      </c>
      <c r="AG1506" s="16">
        <f t="shared" si="597"/>
        <v>3.8960397412658665E-2</v>
      </c>
    </row>
    <row r="1507" spans="1:33" x14ac:dyDescent="0.25">
      <c r="A1507" s="11" t="s">
        <v>33</v>
      </c>
      <c r="B1507" s="12">
        <v>951113</v>
      </c>
      <c r="C1507" s="11">
        <v>12.8</v>
      </c>
      <c r="D1507" s="27">
        <v>12.6</v>
      </c>
      <c r="E1507" s="27">
        <v>13</v>
      </c>
      <c r="F1507" s="11">
        <v>2013</v>
      </c>
      <c r="G1507" s="11" t="s">
        <v>7</v>
      </c>
      <c r="H1507" s="14" t="str">
        <f>VLOOKUP(A1507,'Data Key'!$A$1:$B$500,2,FALSE)</f>
        <v>Indiana</v>
      </c>
      <c r="I1507" s="14" t="str">
        <f t="shared" si="581"/>
        <v>IN-Indiana</v>
      </c>
      <c r="J1507" s="15">
        <f t="shared" si="582"/>
        <v>12174</v>
      </c>
      <c r="K1507" s="15">
        <f t="shared" si="583"/>
        <v>938939</v>
      </c>
      <c r="L1507" s="16">
        <f t="shared" si="575"/>
        <v>2.2590989427333395E-4</v>
      </c>
      <c r="M1507" s="17">
        <f t="shared" si="584"/>
        <v>12.573831040820602</v>
      </c>
      <c r="N1507" s="17">
        <f t="shared" si="585"/>
        <v>13.025650829367271</v>
      </c>
      <c r="O1507" s="16">
        <f t="shared" si="586"/>
        <v>2.6168959179397433E-2</v>
      </c>
      <c r="P1507" s="16">
        <f t="shared" si="587"/>
        <v>2.5650829367270589E-2</v>
      </c>
      <c r="Q1507" s="16">
        <f t="shared" si="598"/>
        <v>11960</v>
      </c>
      <c r="R1507" s="16">
        <f t="shared" si="599"/>
        <v>12390</v>
      </c>
      <c r="S1507" s="17">
        <f t="shared" si="588"/>
        <v>12.574741381938844</v>
      </c>
      <c r="T1507" s="17">
        <f t="shared" si="589"/>
        <v>13.026843287811227</v>
      </c>
      <c r="U1507" s="16">
        <f t="shared" si="590"/>
        <v>2.5258618061155147E-2</v>
      </c>
      <c r="V1507" s="16">
        <f t="shared" si="591"/>
        <v>2.6843287811226801E-2</v>
      </c>
      <c r="W1507" s="16">
        <f t="shared" si="576"/>
        <v>1.2801708684639574E-2</v>
      </c>
      <c r="X1507" s="16">
        <f t="shared" si="577"/>
        <v>2.2593514616472835E-4</v>
      </c>
      <c r="Y1507" s="17">
        <f t="shared" si="592"/>
        <v>12.575773538474847</v>
      </c>
      <c r="Z1507" s="17">
        <f t="shared" si="593"/>
        <v>13.027643830804303</v>
      </c>
      <c r="AA1507" s="16">
        <f t="shared" si="594"/>
        <v>2.4226461525152843E-2</v>
      </c>
      <c r="AB1507" s="16">
        <f t="shared" si="595"/>
        <v>2.7643830804302993E-2</v>
      </c>
      <c r="AC1507" s="16">
        <f t="shared" si="578"/>
        <v>429.74013388242059</v>
      </c>
      <c r="AD1507" s="17">
        <f t="shared" si="579"/>
        <v>12.57632095350403</v>
      </c>
      <c r="AE1507" s="17">
        <f t="shared" si="580"/>
        <v>13.028147811309729</v>
      </c>
      <c r="AF1507" s="16">
        <f t="shared" si="596"/>
        <v>2.3679046495969303E-2</v>
      </c>
      <c r="AG1507" s="16">
        <f t="shared" si="597"/>
        <v>2.814781130972932E-2</v>
      </c>
    </row>
    <row r="1508" spans="1:33" x14ac:dyDescent="0.25">
      <c r="A1508" s="11" t="s">
        <v>44</v>
      </c>
      <c r="B1508" s="12">
        <v>433649</v>
      </c>
      <c r="C1508" s="11">
        <v>1.4</v>
      </c>
      <c r="D1508" s="27">
        <v>1.3</v>
      </c>
      <c r="E1508" s="27">
        <v>1.5</v>
      </c>
      <c r="F1508" s="11">
        <v>2013</v>
      </c>
      <c r="G1508" s="11" t="s">
        <v>7</v>
      </c>
      <c r="H1508" s="14" t="str">
        <f>VLOOKUP(A1508,'Data Key'!$A$1:$B$500,2,FALSE)</f>
        <v>Iowa</v>
      </c>
      <c r="I1508" s="14" t="str">
        <f t="shared" si="581"/>
        <v>IA-Iowa</v>
      </c>
      <c r="J1508" s="15">
        <f t="shared" si="582"/>
        <v>607</v>
      </c>
      <c r="K1508" s="15">
        <f t="shared" si="583"/>
        <v>433042</v>
      </c>
      <c r="L1508" s="16">
        <f t="shared" si="575"/>
        <v>1.1127559435056523E-4</v>
      </c>
      <c r="M1508" s="17">
        <f t="shared" si="584"/>
        <v>1.2884739726955943</v>
      </c>
      <c r="N1508" s="17">
        <f t="shared" si="585"/>
        <v>1.5110251613967245</v>
      </c>
      <c r="O1508" s="16">
        <f t="shared" si="586"/>
        <v>1.1526027304405773E-2</v>
      </c>
      <c r="P1508" s="16">
        <f t="shared" si="587"/>
        <v>1.1025161396724492E-2</v>
      </c>
      <c r="Q1508" s="16">
        <f t="shared" si="598"/>
        <v>559</v>
      </c>
      <c r="R1508" s="16">
        <f t="shared" si="599"/>
        <v>656</v>
      </c>
      <c r="S1508" s="17">
        <f t="shared" si="588"/>
        <v>1.2890609686635965</v>
      </c>
      <c r="T1508" s="17">
        <f t="shared" si="589"/>
        <v>1.5127441778950257</v>
      </c>
      <c r="U1508" s="16">
        <f t="shared" si="590"/>
        <v>1.0939031336403504E-2</v>
      </c>
      <c r="V1508" s="16">
        <f t="shared" si="591"/>
        <v>1.2744177895025688E-2</v>
      </c>
      <c r="W1508" s="16">
        <f t="shared" si="576"/>
        <v>1.4041663542706652E-3</v>
      </c>
      <c r="X1508" s="16">
        <f t="shared" si="577"/>
        <v>1.1153775917213121E-4</v>
      </c>
      <c r="Y1508" s="17">
        <f t="shared" si="592"/>
        <v>1.2926285950985339</v>
      </c>
      <c r="Z1508" s="17">
        <f t="shared" si="593"/>
        <v>1.5157041134427964</v>
      </c>
      <c r="AA1508" s="16">
        <f t="shared" si="594"/>
        <v>7.3714049014661498E-3</v>
      </c>
      <c r="AB1508" s="16">
        <f t="shared" si="595"/>
        <v>1.570411344279643E-2</v>
      </c>
      <c r="AC1508" s="16">
        <f t="shared" si="578"/>
        <v>96.54585363089528</v>
      </c>
      <c r="AD1508" s="17">
        <f t="shared" si="579"/>
        <v>1.2940023653648436</v>
      </c>
      <c r="AE1508" s="17">
        <f t="shared" si="580"/>
        <v>1.5166363352152707</v>
      </c>
      <c r="AF1508" s="16">
        <f t="shared" si="596"/>
        <v>5.9976346351564569E-3</v>
      </c>
      <c r="AG1508" s="16">
        <f t="shared" si="597"/>
        <v>1.6636335215270748E-2</v>
      </c>
    </row>
    <row r="1509" spans="1:33" x14ac:dyDescent="0.25">
      <c r="A1509" s="11" t="s">
        <v>46</v>
      </c>
      <c r="B1509" s="12">
        <v>432946</v>
      </c>
      <c r="C1509" s="11">
        <v>6.9</v>
      </c>
      <c r="D1509" s="27">
        <v>6.7</v>
      </c>
      <c r="E1509" s="27">
        <v>7.1</v>
      </c>
      <c r="F1509" s="11">
        <v>2013</v>
      </c>
      <c r="G1509" s="11" t="s">
        <v>7</v>
      </c>
      <c r="H1509" s="14" t="str">
        <f>VLOOKUP(A1509,'Data Key'!$A$1:$B$500,2,FALSE)</f>
        <v>Kansas</v>
      </c>
      <c r="I1509" s="14" t="str">
        <f t="shared" si="581"/>
        <v>KS-Kansas</v>
      </c>
      <c r="J1509" s="15">
        <f t="shared" si="582"/>
        <v>2987</v>
      </c>
      <c r="K1509" s="15">
        <f t="shared" si="583"/>
        <v>429959</v>
      </c>
      <c r="L1509" s="16">
        <f t="shared" si="575"/>
        <v>2.4656340961454247E-4</v>
      </c>
      <c r="M1509" s="17">
        <f t="shared" si="584"/>
        <v>6.6526803759845849</v>
      </c>
      <c r="N1509" s="17">
        <f t="shared" si="585"/>
        <v>7.1458071952136706</v>
      </c>
      <c r="O1509" s="16">
        <f t="shared" si="586"/>
        <v>4.7319624015415229E-2</v>
      </c>
      <c r="P1509" s="16">
        <f t="shared" si="587"/>
        <v>4.5807195213670937E-2</v>
      </c>
      <c r="Q1509" s="16">
        <f t="shared" si="598"/>
        <v>2881</v>
      </c>
      <c r="R1509" s="16">
        <f t="shared" si="599"/>
        <v>3095</v>
      </c>
      <c r="S1509" s="17">
        <f t="shared" si="588"/>
        <v>6.6544095568500463</v>
      </c>
      <c r="T1509" s="17">
        <f t="shared" si="589"/>
        <v>7.1486975280981921</v>
      </c>
      <c r="U1509" s="16">
        <f t="shared" si="590"/>
        <v>4.5590443149953863E-2</v>
      </c>
      <c r="V1509" s="16">
        <f t="shared" si="591"/>
        <v>4.86975280981925E-2</v>
      </c>
      <c r="W1509" s="16">
        <f t="shared" si="576"/>
        <v>6.9036189488814797E-3</v>
      </c>
      <c r="X1509" s="16">
        <f t="shared" si="577"/>
        <v>2.4667874088856188E-4</v>
      </c>
      <c r="Y1509" s="17">
        <f t="shared" si="592"/>
        <v>6.6569402079929185</v>
      </c>
      <c r="Z1509" s="17">
        <f t="shared" si="593"/>
        <v>7.1502976897700412</v>
      </c>
      <c r="AA1509" s="16">
        <f t="shared" si="594"/>
        <v>4.3059792007081654E-2</v>
      </c>
      <c r="AB1509" s="16">
        <f t="shared" si="595"/>
        <v>5.0297689770041565E-2</v>
      </c>
      <c r="AC1509" s="16">
        <f t="shared" si="578"/>
        <v>213.51409816512057</v>
      </c>
      <c r="AD1509" s="17">
        <f t="shared" si="579"/>
        <v>6.658193176869351</v>
      </c>
      <c r="AE1509" s="17">
        <f t="shared" si="580"/>
        <v>7.1513544572746888</v>
      </c>
      <c r="AF1509" s="16">
        <f t="shared" si="596"/>
        <v>4.1806823130649207E-2</v>
      </c>
      <c r="AG1509" s="16">
        <f t="shared" si="597"/>
        <v>5.1354457274689125E-2</v>
      </c>
    </row>
    <row r="1510" spans="1:33" x14ac:dyDescent="0.25">
      <c r="A1510" s="11" t="s">
        <v>47</v>
      </c>
      <c r="B1510" s="12">
        <v>597518</v>
      </c>
      <c r="C1510" s="11">
        <v>7.6</v>
      </c>
      <c r="D1510" s="27">
        <v>7.4</v>
      </c>
      <c r="E1510" s="27">
        <v>7.8</v>
      </c>
      <c r="F1510" s="11">
        <v>2013</v>
      </c>
      <c r="G1510" s="11" t="s">
        <v>7</v>
      </c>
      <c r="H1510" s="14" t="str">
        <f>VLOOKUP(A1510,'Data Key'!$A$1:$B$500,2,FALSE)</f>
        <v>Kentucky</v>
      </c>
      <c r="I1510" s="14" t="str">
        <f t="shared" si="581"/>
        <v>KY-Kentucky</v>
      </c>
      <c r="J1510" s="15">
        <f t="shared" si="582"/>
        <v>4541</v>
      </c>
      <c r="K1510" s="15">
        <f t="shared" si="583"/>
        <v>592977</v>
      </c>
      <c r="L1510" s="16">
        <f t="shared" si="575"/>
        <v>2.2019947393721182E-4</v>
      </c>
      <c r="M1510" s="17">
        <f t="shared" si="584"/>
        <v>7.3795715789850433</v>
      </c>
      <c r="N1510" s="17">
        <f t="shared" si="585"/>
        <v>7.8199705268594668</v>
      </c>
      <c r="O1510" s="16">
        <f t="shared" si="586"/>
        <v>2.042842101495701E-2</v>
      </c>
      <c r="P1510" s="16">
        <f t="shared" si="587"/>
        <v>1.9970526859466986E-2</v>
      </c>
      <c r="Q1510" s="16">
        <f t="shared" si="598"/>
        <v>4410</v>
      </c>
      <c r="R1510" s="16">
        <f t="shared" si="599"/>
        <v>4673</v>
      </c>
      <c r="S1510" s="17">
        <f t="shared" si="588"/>
        <v>7.3805307957249822</v>
      </c>
      <c r="T1510" s="17">
        <f t="shared" si="589"/>
        <v>7.820684899869125</v>
      </c>
      <c r="U1510" s="16">
        <f t="shared" si="590"/>
        <v>1.9469204275018193E-2</v>
      </c>
      <c r="V1510" s="16">
        <f t="shared" si="591"/>
        <v>2.068489986912514E-2</v>
      </c>
      <c r="W1510" s="16">
        <f t="shared" si="576"/>
        <v>7.6029366864967226E-3</v>
      </c>
      <c r="X1510" s="16">
        <f t="shared" si="577"/>
        <v>2.2026702002194543E-4</v>
      </c>
      <c r="Y1510" s="17">
        <f t="shared" si="592"/>
        <v>7.3826696664747766</v>
      </c>
      <c r="Z1510" s="17">
        <f t="shared" si="593"/>
        <v>7.823203706518667</v>
      </c>
      <c r="AA1510" s="16">
        <f t="shared" si="594"/>
        <v>1.7330333525223729E-2</v>
      </c>
      <c r="AB1510" s="16">
        <f t="shared" si="595"/>
        <v>2.3203706518667211E-2</v>
      </c>
      <c r="AC1510" s="16">
        <f t="shared" si="578"/>
        <v>263.15996103481285</v>
      </c>
      <c r="AD1510" s="17">
        <f t="shared" si="579"/>
        <v>7.383563985078176</v>
      </c>
      <c r="AE1510" s="17">
        <f t="shared" si="580"/>
        <v>7.8239829669053851</v>
      </c>
      <c r="AF1510" s="16">
        <f t="shared" si="596"/>
        <v>1.6436014921824338E-2</v>
      </c>
      <c r="AG1510" s="16">
        <f t="shared" si="597"/>
        <v>2.3982966905385261E-2</v>
      </c>
    </row>
    <row r="1511" spans="1:33" x14ac:dyDescent="0.25">
      <c r="A1511" s="11" t="s">
        <v>48</v>
      </c>
      <c r="B1511" s="12">
        <v>624795</v>
      </c>
      <c r="C1511" s="11">
        <v>5.8</v>
      </c>
      <c r="D1511" s="27">
        <v>5.6</v>
      </c>
      <c r="E1511" s="27">
        <v>6</v>
      </c>
      <c r="F1511" s="11">
        <v>2013</v>
      </c>
      <c r="G1511" s="11" t="s">
        <v>7</v>
      </c>
      <c r="H1511" s="14" t="str">
        <f>VLOOKUP(A1511,'Data Key'!$A$1:$B$500,2,FALSE)</f>
        <v>Louisiana</v>
      </c>
      <c r="I1511" s="14" t="str">
        <f t="shared" si="581"/>
        <v>LA-Louisiana</v>
      </c>
      <c r="J1511" s="15">
        <f t="shared" si="582"/>
        <v>3624</v>
      </c>
      <c r="K1511" s="15">
        <f t="shared" si="583"/>
        <v>621171</v>
      </c>
      <c r="L1511" s="16">
        <f t="shared" si="575"/>
        <v>1.8829615570907526E-4</v>
      </c>
      <c r="M1511" s="17">
        <f t="shared" si="584"/>
        <v>5.6120063435106688</v>
      </c>
      <c r="N1511" s="17">
        <f t="shared" si="585"/>
        <v>5.9885986549288193</v>
      </c>
      <c r="O1511" s="16">
        <f t="shared" si="586"/>
        <v>1.2006343510669204E-2</v>
      </c>
      <c r="P1511" s="16">
        <f t="shared" si="587"/>
        <v>1.1401345071180735E-2</v>
      </c>
      <c r="Q1511" s="16">
        <f t="shared" si="598"/>
        <v>3507</v>
      </c>
      <c r="R1511" s="16">
        <f t="shared" si="599"/>
        <v>3742</v>
      </c>
      <c r="S1511" s="17">
        <f t="shared" si="588"/>
        <v>5.6130410774734116</v>
      </c>
      <c r="T1511" s="17">
        <f t="shared" si="589"/>
        <v>5.9891644459382674</v>
      </c>
      <c r="U1511" s="16">
        <f t="shared" si="590"/>
        <v>1.3041077473411988E-2</v>
      </c>
      <c r="V1511" s="16">
        <f t="shared" si="591"/>
        <v>1.0835554061732644E-2</v>
      </c>
      <c r="W1511" s="16">
        <f t="shared" si="576"/>
        <v>5.8033409936297468E-3</v>
      </c>
      <c r="X1511" s="16">
        <f t="shared" si="577"/>
        <v>1.8836910956472692E-4</v>
      </c>
      <c r="Y1511" s="17">
        <f t="shared" si="592"/>
        <v>5.61497188406502</v>
      </c>
      <c r="Z1511" s="17">
        <f t="shared" si="593"/>
        <v>5.9917101031944737</v>
      </c>
      <c r="AA1511" s="16">
        <f t="shared" si="594"/>
        <v>1.4971884065020369E-2</v>
      </c>
      <c r="AB1511" s="16">
        <f t="shared" si="595"/>
        <v>8.2898968055262756E-3</v>
      </c>
      <c r="AC1511" s="16">
        <f t="shared" si="578"/>
        <v>235.30821418614627</v>
      </c>
      <c r="AD1511" s="17">
        <f t="shared" si="579"/>
        <v>5.6158340724908822</v>
      </c>
      <c r="AE1511" s="17">
        <f t="shared" si="580"/>
        <v>5.9924484299002732</v>
      </c>
      <c r="AF1511" s="16">
        <f t="shared" si="596"/>
        <v>1.5834072490882534E-2</v>
      </c>
      <c r="AG1511" s="16">
        <f t="shared" si="597"/>
        <v>7.5515700997268453E-3</v>
      </c>
    </row>
    <row r="1512" spans="1:33" x14ac:dyDescent="0.25">
      <c r="A1512" s="11" t="s">
        <v>34</v>
      </c>
      <c r="B1512" s="12">
        <v>165540</v>
      </c>
      <c r="C1512" s="11">
        <v>15</v>
      </c>
      <c r="D1512" s="27">
        <v>14.4</v>
      </c>
      <c r="E1512" s="27">
        <v>15.6</v>
      </c>
      <c r="F1512" s="11">
        <v>2013</v>
      </c>
      <c r="G1512" s="11" t="s">
        <v>7</v>
      </c>
      <c r="H1512" s="14" t="str">
        <f>VLOOKUP(A1512,'Data Key'!$A$1:$B$500,2,FALSE)</f>
        <v>Maine</v>
      </c>
      <c r="I1512" s="14" t="str">
        <f t="shared" si="581"/>
        <v>ME-Maine</v>
      </c>
      <c r="J1512" s="15">
        <f t="shared" si="582"/>
        <v>2483</v>
      </c>
      <c r="K1512" s="15">
        <f t="shared" si="583"/>
        <v>163057</v>
      </c>
      <c r="L1512" s="16">
        <f t="shared" si="575"/>
        <v>5.8553350140443659E-4</v>
      </c>
      <c r="M1512" s="17">
        <f t="shared" si="584"/>
        <v>14.413862414990392</v>
      </c>
      <c r="N1512" s="17">
        <f t="shared" si="585"/>
        <v>15.584929417799264</v>
      </c>
      <c r="O1512" s="16">
        <f t="shared" si="586"/>
        <v>1.3862414990391869E-2</v>
      </c>
      <c r="P1512" s="16">
        <f t="shared" si="587"/>
        <v>1.5070582200735316E-2</v>
      </c>
      <c r="Q1512" s="16">
        <f t="shared" si="598"/>
        <v>2387</v>
      </c>
      <c r="R1512" s="16">
        <f t="shared" si="599"/>
        <v>2580</v>
      </c>
      <c r="S1512" s="17">
        <f t="shared" si="588"/>
        <v>14.419475655430711</v>
      </c>
      <c r="T1512" s="17">
        <f t="shared" si="589"/>
        <v>15.585357013410656</v>
      </c>
      <c r="U1512" s="16">
        <f t="shared" si="590"/>
        <v>1.9475655430710503E-2</v>
      </c>
      <c r="V1512" s="16">
        <f t="shared" si="591"/>
        <v>1.464298658934382E-2</v>
      </c>
      <c r="W1512" s="16">
        <f t="shared" si="576"/>
        <v>1.501065039636932E-2</v>
      </c>
      <c r="X1512" s="16">
        <f t="shared" si="577"/>
        <v>5.8585109589095411E-4</v>
      </c>
      <c r="Y1512" s="17">
        <f t="shared" si="592"/>
        <v>14.424799300478366</v>
      </c>
      <c r="Z1512" s="17">
        <f t="shared" si="593"/>
        <v>15.596501492260273</v>
      </c>
      <c r="AA1512" s="16">
        <f t="shared" si="594"/>
        <v>2.4799300478365538E-2</v>
      </c>
      <c r="AB1512" s="16">
        <f t="shared" si="595"/>
        <v>3.4985077397262643E-3</v>
      </c>
      <c r="AC1512" s="16">
        <f t="shared" si="578"/>
        <v>193.87727010436987</v>
      </c>
      <c r="AD1512" s="17">
        <f t="shared" si="579"/>
        <v>14.428093931554084</v>
      </c>
      <c r="AE1512" s="17">
        <f t="shared" si="580"/>
        <v>15.599247557058161</v>
      </c>
      <c r="AF1512" s="16">
        <f t="shared" si="596"/>
        <v>2.8093931554083795E-2</v>
      </c>
      <c r="AG1512" s="16">
        <f t="shared" si="597"/>
        <v>7.5244294183818283E-4</v>
      </c>
    </row>
    <row r="1513" spans="1:33" x14ac:dyDescent="0.25">
      <c r="A1513" s="11" t="s">
        <v>13</v>
      </c>
      <c r="B1513" s="12">
        <v>768810</v>
      </c>
      <c r="C1513" s="11">
        <v>11.1</v>
      </c>
      <c r="D1513" s="27">
        <v>10.9</v>
      </c>
      <c r="E1513" s="27">
        <v>11.3</v>
      </c>
      <c r="F1513" s="11">
        <v>2013</v>
      </c>
      <c r="G1513" s="11" t="s">
        <v>7</v>
      </c>
      <c r="H1513" s="14" t="str">
        <f>VLOOKUP(A1513,'Data Key'!$A$1:$B$500,2,FALSE)</f>
        <v>Maryland</v>
      </c>
      <c r="I1513" s="14" t="str">
        <f t="shared" si="581"/>
        <v>MD-Maryland</v>
      </c>
      <c r="J1513" s="15">
        <f t="shared" si="582"/>
        <v>8534</v>
      </c>
      <c r="K1513" s="15">
        <f t="shared" si="583"/>
        <v>760276</v>
      </c>
      <c r="L1513" s="16">
        <f t="shared" si="575"/>
        <v>2.3419710129472438E-4</v>
      </c>
      <c r="M1513" s="17">
        <f t="shared" si="584"/>
        <v>10.866074747406515</v>
      </c>
      <c r="N1513" s="17">
        <f t="shared" si="585"/>
        <v>11.334468949995964</v>
      </c>
      <c r="O1513" s="16">
        <f t="shared" si="586"/>
        <v>3.3925252593485666E-2</v>
      </c>
      <c r="P1513" s="16">
        <f t="shared" si="587"/>
        <v>3.4468949995963172E-2</v>
      </c>
      <c r="Q1513" s="16">
        <f t="shared" si="598"/>
        <v>8354</v>
      </c>
      <c r="R1513" s="16">
        <f t="shared" si="599"/>
        <v>8714</v>
      </c>
      <c r="S1513" s="17">
        <f t="shared" si="588"/>
        <v>10.866143780648015</v>
      </c>
      <c r="T1513" s="17">
        <f t="shared" si="589"/>
        <v>11.334399916754466</v>
      </c>
      <c r="U1513" s="16">
        <f t="shared" si="590"/>
        <v>3.3856219351985573E-2</v>
      </c>
      <c r="V1513" s="16">
        <f t="shared" si="591"/>
        <v>3.4399916754464854E-2</v>
      </c>
      <c r="W1513" s="16">
        <f t="shared" si="576"/>
        <v>1.1102714687359785E-2</v>
      </c>
      <c r="X1513" s="16">
        <f t="shared" si="577"/>
        <v>2.3423473374449173E-4</v>
      </c>
      <c r="Y1513" s="17">
        <f t="shared" si="592"/>
        <v>10.868479953615292</v>
      </c>
      <c r="Z1513" s="17">
        <f t="shared" si="593"/>
        <v>11.336949421104277</v>
      </c>
      <c r="AA1513" s="16">
        <f t="shared" si="594"/>
        <v>3.1520046384708067E-2</v>
      </c>
      <c r="AB1513" s="16">
        <f t="shared" si="595"/>
        <v>3.6949421104276681E-2</v>
      </c>
      <c r="AC1513" s="16">
        <f t="shared" si="578"/>
        <v>360.11620552004672</v>
      </c>
      <c r="AD1513" s="17">
        <f t="shared" si="579"/>
        <v>10.86916256709708</v>
      </c>
      <c r="AE1513" s="17">
        <f t="shared" si="580"/>
        <v>11.337567512612535</v>
      </c>
      <c r="AF1513" s="16">
        <f t="shared" si="596"/>
        <v>3.0837432902920625E-2</v>
      </c>
      <c r="AG1513" s="16">
        <f t="shared" si="597"/>
        <v>3.756751261253477E-2</v>
      </c>
    </row>
    <row r="1514" spans="1:33" x14ac:dyDescent="0.25">
      <c r="A1514" s="11" t="s">
        <v>28</v>
      </c>
      <c r="B1514" s="12">
        <v>856567</v>
      </c>
      <c r="C1514" s="11">
        <v>14.4</v>
      </c>
      <c r="D1514" s="27">
        <v>14.1</v>
      </c>
      <c r="E1514" s="27">
        <v>14.6</v>
      </c>
      <c r="F1514" s="11">
        <v>2013</v>
      </c>
      <c r="G1514" s="11" t="s">
        <v>7</v>
      </c>
      <c r="H1514" s="14" t="str">
        <f>VLOOKUP(A1514,'Data Key'!$A$1:$B$500,2,FALSE)</f>
        <v>Massachusetts</v>
      </c>
      <c r="I1514" s="14" t="str">
        <f t="shared" si="581"/>
        <v>MA-Massachusetts</v>
      </c>
      <c r="J1514" s="15">
        <f t="shared" si="582"/>
        <v>12335</v>
      </c>
      <c r="K1514" s="15">
        <f t="shared" si="583"/>
        <v>844232</v>
      </c>
      <c r="L1514" s="16">
        <f t="shared" si="575"/>
        <v>2.5229379217557118E-4</v>
      </c>
      <c r="M1514" s="17">
        <f t="shared" si="584"/>
        <v>14.148214282499264</v>
      </c>
      <c r="N1514" s="17">
        <f t="shared" si="585"/>
        <v>14.652801866850405</v>
      </c>
      <c r="O1514" s="16">
        <f t="shared" si="586"/>
        <v>4.8214282499264627E-2</v>
      </c>
      <c r="P1514" s="16">
        <f t="shared" si="587"/>
        <v>5.2801866850405332E-2</v>
      </c>
      <c r="Q1514" s="16">
        <f t="shared" si="598"/>
        <v>12119</v>
      </c>
      <c r="R1514" s="16">
        <f t="shared" si="599"/>
        <v>12551</v>
      </c>
      <c r="S1514" s="17">
        <f t="shared" si="588"/>
        <v>14.148338658855641</v>
      </c>
      <c r="T1514" s="17">
        <f t="shared" si="589"/>
        <v>14.65267749049403</v>
      </c>
      <c r="U1514" s="16">
        <f t="shared" si="590"/>
        <v>4.833865885564137E-2</v>
      </c>
      <c r="V1514" s="16">
        <f t="shared" si="591"/>
        <v>5.2677490494030366E-2</v>
      </c>
      <c r="W1514" s="16">
        <f t="shared" si="576"/>
        <v>1.4402685840203723E-2</v>
      </c>
      <c r="X1514" s="16">
        <f t="shared" si="577"/>
        <v>2.5232142206740377E-4</v>
      </c>
      <c r="Y1514" s="17">
        <f t="shared" si="592"/>
        <v>14.15036441813632</v>
      </c>
      <c r="Z1514" s="17">
        <f t="shared" si="593"/>
        <v>14.655007262271127</v>
      </c>
      <c r="AA1514" s="16">
        <f t="shared" si="594"/>
        <v>5.036441813632031E-2</v>
      </c>
      <c r="AB1514" s="16">
        <f t="shared" si="595"/>
        <v>5.5007262271127288E-2</v>
      </c>
      <c r="AC1514" s="16">
        <f t="shared" si="578"/>
        <v>432.22151259176911</v>
      </c>
      <c r="AD1514" s="17">
        <f t="shared" si="579"/>
        <v>14.150971976200744</v>
      </c>
      <c r="AE1514" s="17">
        <f t="shared" si="580"/>
        <v>14.655567149970206</v>
      </c>
      <c r="AF1514" s="16">
        <f t="shared" si="596"/>
        <v>5.0971976200743896E-2</v>
      </c>
      <c r="AG1514" s="16">
        <f t="shared" si="597"/>
        <v>5.5567149970206842E-2</v>
      </c>
    </row>
    <row r="1515" spans="1:33" x14ac:dyDescent="0.25">
      <c r="A1515" s="11" t="s">
        <v>49</v>
      </c>
      <c r="B1515" s="12">
        <v>1398112</v>
      </c>
      <c r="C1515" s="11">
        <v>10</v>
      </c>
      <c r="D1515" s="27">
        <v>9.8000000000000007</v>
      </c>
      <c r="E1515" s="27">
        <v>10.1</v>
      </c>
      <c r="F1515" s="11">
        <v>2013</v>
      </c>
      <c r="G1515" s="11" t="s">
        <v>7</v>
      </c>
      <c r="H1515" s="14" t="str">
        <f>VLOOKUP(A1515,'Data Key'!$A$1:$B$500,2,FALSE)</f>
        <v>Michigan</v>
      </c>
      <c r="I1515" s="14" t="str">
        <f t="shared" si="581"/>
        <v>MI-Michigan</v>
      </c>
      <c r="J1515" s="15">
        <f t="shared" si="582"/>
        <v>13981</v>
      </c>
      <c r="K1515" s="15">
        <f t="shared" si="583"/>
        <v>1384131</v>
      </c>
      <c r="L1515" s="16">
        <f t="shared" si="575"/>
        <v>1.6492741865833295E-4</v>
      </c>
      <c r="M1515" s="17">
        <f t="shared" si="584"/>
        <v>9.8349867513080209</v>
      </c>
      <c r="N1515" s="17">
        <f t="shared" si="585"/>
        <v>10.164841588624686</v>
      </c>
      <c r="O1515" s="16">
        <f t="shared" si="586"/>
        <v>3.4986751308020203E-2</v>
      </c>
      <c r="P1515" s="16">
        <f t="shared" si="587"/>
        <v>6.4841588624686253E-2</v>
      </c>
      <c r="Q1515" s="16">
        <f t="shared" si="598"/>
        <v>13751</v>
      </c>
      <c r="R1515" s="16">
        <f t="shared" si="599"/>
        <v>14212</v>
      </c>
      <c r="S1515" s="17">
        <f t="shared" si="588"/>
        <v>9.8354066054793901</v>
      </c>
      <c r="T1515" s="17">
        <f t="shared" si="589"/>
        <v>10.165136984733698</v>
      </c>
      <c r="U1515" s="16">
        <f t="shared" si="590"/>
        <v>3.5406605479389341E-2</v>
      </c>
      <c r="V1515" s="16">
        <f t="shared" si="591"/>
        <v>6.5136984733698E-2</v>
      </c>
      <c r="W1515" s="16">
        <f t="shared" si="576"/>
        <v>1.0001260492707314E-2</v>
      </c>
      <c r="X1515" s="16">
        <f t="shared" si="577"/>
        <v>1.649436765311037E-4</v>
      </c>
      <c r="Y1515" s="17">
        <f t="shared" si="592"/>
        <v>9.8363168161762093</v>
      </c>
      <c r="Z1515" s="17">
        <f t="shared" si="593"/>
        <v>10.166204169238418</v>
      </c>
      <c r="AA1515" s="16">
        <f t="shared" si="594"/>
        <v>3.6316816176208633E-2</v>
      </c>
      <c r="AB1515" s="16">
        <f t="shared" si="595"/>
        <v>6.6204169238417876E-2</v>
      </c>
      <c r="AC1515" s="16">
        <f t="shared" si="578"/>
        <v>461.18184226937353</v>
      </c>
      <c r="AD1515" s="17">
        <f t="shared" si="579"/>
        <v>9.8366883490324337</v>
      </c>
      <c r="AE1515" s="17">
        <f t="shared" si="580"/>
        <v>10.166547884697351</v>
      </c>
      <c r="AF1515" s="16">
        <f t="shared" si="596"/>
        <v>3.668834903243301E-2</v>
      </c>
      <c r="AG1515" s="16">
        <f t="shared" si="597"/>
        <v>6.6547884697351734E-2</v>
      </c>
    </row>
    <row r="1516" spans="1:33" x14ac:dyDescent="0.25">
      <c r="A1516" s="11" t="s">
        <v>26</v>
      </c>
      <c r="B1516" s="12">
        <v>770799</v>
      </c>
      <c r="C1516" s="11">
        <v>18</v>
      </c>
      <c r="D1516" s="27">
        <v>17.7</v>
      </c>
      <c r="E1516" s="27">
        <v>18.3</v>
      </c>
      <c r="F1516" s="11">
        <v>2013</v>
      </c>
      <c r="G1516" s="11" t="s">
        <v>7</v>
      </c>
      <c r="H1516" s="14" t="str">
        <f>VLOOKUP(A1516,'Data Key'!$A$1:$B$500,2,FALSE)</f>
        <v>Minnesota</v>
      </c>
      <c r="I1516" s="14" t="str">
        <f t="shared" si="581"/>
        <v>MN-Minnesota</v>
      </c>
      <c r="J1516" s="15">
        <f t="shared" si="582"/>
        <v>13874</v>
      </c>
      <c r="K1516" s="15">
        <f t="shared" si="583"/>
        <v>756925</v>
      </c>
      <c r="L1516" s="16">
        <f t="shared" si="575"/>
        <v>2.9679982944021371E-4</v>
      </c>
      <c r="M1516" s="17">
        <f t="shared" si="584"/>
        <v>17.702704580918386</v>
      </c>
      <c r="N1516" s="17">
        <f t="shared" si="585"/>
        <v>18.296304239798815</v>
      </c>
      <c r="O1516" s="16">
        <f t="shared" si="586"/>
        <v>2.7045809183867675E-3</v>
      </c>
      <c r="P1516" s="16">
        <f t="shared" si="587"/>
        <v>3.6957602011860047E-3</v>
      </c>
      <c r="Q1516" s="16">
        <f t="shared" si="598"/>
        <v>13646</v>
      </c>
      <c r="R1516" s="16">
        <f t="shared" si="599"/>
        <v>14104</v>
      </c>
      <c r="S1516" s="17">
        <f t="shared" si="588"/>
        <v>17.703707451618385</v>
      </c>
      <c r="T1516" s="17">
        <f t="shared" si="589"/>
        <v>18.297896079263207</v>
      </c>
      <c r="U1516" s="16">
        <f t="shared" si="590"/>
        <v>3.7074516183857043E-3</v>
      </c>
      <c r="V1516" s="16">
        <f t="shared" si="591"/>
        <v>2.1039207367934409E-3</v>
      </c>
      <c r="W1516" s="16">
        <f t="shared" si="576"/>
        <v>1.8001906561668602E-2</v>
      </c>
      <c r="X1516" s="16">
        <f t="shared" si="577"/>
        <v>2.9682825109210339E-4</v>
      </c>
      <c r="Y1516" s="17">
        <f t="shared" si="592"/>
        <v>17.705078310576496</v>
      </c>
      <c r="Z1516" s="17">
        <f t="shared" si="593"/>
        <v>18.298734812760706</v>
      </c>
      <c r="AA1516" s="16">
        <f t="shared" si="594"/>
        <v>5.0783105764971026E-3</v>
      </c>
      <c r="AB1516" s="16">
        <f t="shared" si="595"/>
        <v>1.2651872392943631E-3</v>
      </c>
      <c r="AC1516" s="16">
        <f t="shared" si="578"/>
        <v>457.55405587716416</v>
      </c>
      <c r="AD1516" s="17">
        <f t="shared" si="579"/>
        <v>17.705751675282158</v>
      </c>
      <c r="AE1516" s="17">
        <f t="shared" si="580"/>
        <v>18.299358796671591</v>
      </c>
      <c r="AF1516" s="16">
        <f t="shared" si="596"/>
        <v>5.751675282159141E-3</v>
      </c>
      <c r="AG1516" s="16">
        <f t="shared" si="597"/>
        <v>6.4120332841000049E-4</v>
      </c>
    </row>
    <row r="1517" spans="1:33" x14ac:dyDescent="0.25">
      <c r="A1517" s="11" t="s">
        <v>59</v>
      </c>
      <c r="B1517" s="12">
        <v>437397</v>
      </c>
      <c r="C1517" s="11">
        <v>7.2</v>
      </c>
      <c r="D1517" s="27">
        <v>7</v>
      </c>
      <c r="E1517" s="27">
        <v>7.5</v>
      </c>
      <c r="F1517" s="11">
        <v>2013</v>
      </c>
      <c r="G1517" s="11" t="s">
        <v>7</v>
      </c>
      <c r="H1517" s="14" t="str">
        <f>VLOOKUP(A1517,'Data Key'!$A$1:$B$500,2,FALSE)</f>
        <v>Mississippi</v>
      </c>
      <c r="I1517" s="14" t="str">
        <f t="shared" si="581"/>
        <v>MS-Mississippi</v>
      </c>
      <c r="J1517" s="15">
        <f t="shared" si="582"/>
        <v>3149</v>
      </c>
      <c r="K1517" s="15">
        <f t="shared" si="583"/>
        <v>434248</v>
      </c>
      <c r="L1517" s="16">
        <f t="shared" si="575"/>
        <v>2.5054724683074741E-4</v>
      </c>
      <c r="M1517" s="17">
        <f t="shared" si="584"/>
        <v>6.9488619855142391</v>
      </c>
      <c r="N1517" s="17">
        <f t="shared" si="585"/>
        <v>7.449956479175734</v>
      </c>
      <c r="O1517" s="16">
        <f t="shared" si="586"/>
        <v>5.1138014485760941E-2</v>
      </c>
      <c r="P1517" s="16">
        <f t="shared" si="587"/>
        <v>5.0043520824265997E-2</v>
      </c>
      <c r="Q1517" s="16">
        <f t="shared" si="598"/>
        <v>3040</v>
      </c>
      <c r="R1517" s="16">
        <f t="shared" si="599"/>
        <v>3259</v>
      </c>
      <c r="S1517" s="17">
        <f t="shared" si="588"/>
        <v>6.9502077060427938</v>
      </c>
      <c r="T1517" s="17">
        <f t="shared" si="589"/>
        <v>7.4508970111820609</v>
      </c>
      <c r="U1517" s="16">
        <f t="shared" si="590"/>
        <v>4.9792293957206191E-2</v>
      </c>
      <c r="V1517" s="16">
        <f t="shared" si="591"/>
        <v>4.9102988817939064E-2</v>
      </c>
      <c r="W1517" s="16">
        <f t="shared" si="576"/>
        <v>7.2037372376819991E-3</v>
      </c>
      <c r="X1517" s="16">
        <f t="shared" si="577"/>
        <v>2.5065826533663744E-4</v>
      </c>
      <c r="Y1517" s="17">
        <f t="shared" si="592"/>
        <v>6.9530789723453621</v>
      </c>
      <c r="Z1517" s="17">
        <f t="shared" si="593"/>
        <v>7.4543955030186364</v>
      </c>
      <c r="AA1517" s="16">
        <f t="shared" si="594"/>
        <v>4.6921027654637903E-2</v>
      </c>
      <c r="AB1517" s="16">
        <f t="shared" si="595"/>
        <v>4.5604496981363596E-2</v>
      </c>
      <c r="AC1517" s="16">
        <f t="shared" si="578"/>
        <v>219.19361734578624</v>
      </c>
      <c r="AD1517" s="17">
        <f t="shared" si="579"/>
        <v>6.9543165728542116</v>
      </c>
      <c r="AE1517" s="17">
        <f t="shared" si="580"/>
        <v>7.4554441349657319</v>
      </c>
      <c r="AF1517" s="16">
        <f t="shared" si="596"/>
        <v>4.5683427145788436E-2</v>
      </c>
      <c r="AG1517" s="16">
        <f t="shared" si="597"/>
        <v>4.4555865034268116E-2</v>
      </c>
    </row>
    <row r="1518" spans="1:33" x14ac:dyDescent="0.25">
      <c r="A1518" s="11" t="s">
        <v>20</v>
      </c>
      <c r="B1518" s="12">
        <v>817104</v>
      </c>
      <c r="C1518" s="11">
        <v>10</v>
      </c>
      <c r="D1518" s="27">
        <v>9.8000000000000007</v>
      </c>
      <c r="E1518" s="27">
        <v>10.199999999999999</v>
      </c>
      <c r="F1518" s="11">
        <v>2013</v>
      </c>
      <c r="G1518" s="11" t="s">
        <v>7</v>
      </c>
      <c r="H1518" s="14" t="str">
        <f>VLOOKUP(A1518,'Data Key'!$A$1:$B$500,2,FALSE)</f>
        <v>Missouri</v>
      </c>
      <c r="I1518" s="14" t="str">
        <f t="shared" si="581"/>
        <v>MO-Missouri</v>
      </c>
      <c r="J1518" s="15">
        <f t="shared" si="582"/>
        <v>8171</v>
      </c>
      <c r="K1518" s="15">
        <f t="shared" si="583"/>
        <v>808933</v>
      </c>
      <c r="L1518" s="16">
        <f t="shared" si="575"/>
        <v>2.1573766195695355E-4</v>
      </c>
      <c r="M1518" s="17">
        <f t="shared" si="584"/>
        <v>9.7842133846662431</v>
      </c>
      <c r="N1518" s="17">
        <f t="shared" si="585"/>
        <v>10.215688708580149</v>
      </c>
      <c r="O1518" s="16">
        <f t="shared" si="586"/>
        <v>1.5786615333757581E-2</v>
      </c>
      <c r="P1518" s="16">
        <f t="shared" si="587"/>
        <v>1.5688708580150035E-2</v>
      </c>
      <c r="Q1518" s="16">
        <f t="shared" si="598"/>
        <v>7995</v>
      </c>
      <c r="R1518" s="16">
        <f t="shared" si="599"/>
        <v>8348</v>
      </c>
      <c r="S1518" s="17">
        <f t="shared" si="588"/>
        <v>9.7845561886858956</v>
      </c>
      <c r="T1518" s="17">
        <f t="shared" si="589"/>
        <v>10.216569738980596</v>
      </c>
      <c r="U1518" s="16">
        <f t="shared" si="590"/>
        <v>1.5443811314105105E-2</v>
      </c>
      <c r="V1518" s="16">
        <f t="shared" si="591"/>
        <v>1.6569738980596327E-2</v>
      </c>
      <c r="W1518" s="16">
        <f t="shared" si="576"/>
        <v>1.0002254677692056E-2</v>
      </c>
      <c r="X1518" s="16">
        <f t="shared" si="577"/>
        <v>2.1577404860019492E-4</v>
      </c>
      <c r="Y1518" s="17">
        <f t="shared" si="592"/>
        <v>9.7864806290918605</v>
      </c>
      <c r="Z1518" s="17">
        <f t="shared" si="593"/>
        <v>10.218028726292252</v>
      </c>
      <c r="AA1518" s="16">
        <f t="shared" si="594"/>
        <v>1.351937090814026E-2</v>
      </c>
      <c r="AB1518" s="16">
        <f t="shared" si="595"/>
        <v>1.8028726292252273E-2</v>
      </c>
      <c r="AC1518" s="16">
        <f t="shared" si="578"/>
        <v>352.57046300285009</v>
      </c>
      <c r="AD1518" s="17">
        <f t="shared" si="579"/>
        <v>9.7871236722331076</v>
      </c>
      <c r="AE1518" s="17">
        <f t="shared" si="580"/>
        <v>10.218609511817499</v>
      </c>
      <c r="AF1518" s="16">
        <f t="shared" si="596"/>
        <v>1.287632776689307E-2</v>
      </c>
      <c r="AG1518" s="16">
        <f t="shared" si="597"/>
        <v>1.8609511817500035E-2</v>
      </c>
    </row>
    <row r="1519" spans="1:33" x14ac:dyDescent="0.25">
      <c r="A1519" s="11" t="s">
        <v>50</v>
      </c>
      <c r="B1519" s="12">
        <v>130651</v>
      </c>
      <c r="C1519" s="11">
        <v>3.9</v>
      </c>
      <c r="D1519" s="27">
        <v>3.6</v>
      </c>
      <c r="E1519" s="27">
        <v>4.2</v>
      </c>
      <c r="F1519" s="11">
        <v>2013</v>
      </c>
      <c r="G1519" s="11" t="s">
        <v>7</v>
      </c>
      <c r="H1519" s="14" t="str">
        <f>VLOOKUP(A1519,'Data Key'!$A$1:$B$500,2,FALSE)</f>
        <v>Montana</v>
      </c>
      <c r="I1519" s="14" t="str">
        <f t="shared" si="581"/>
        <v>MT-Montana</v>
      </c>
      <c r="J1519" s="15">
        <f t="shared" si="582"/>
        <v>510</v>
      </c>
      <c r="K1519" s="15">
        <f t="shared" si="583"/>
        <v>130141</v>
      </c>
      <c r="L1519" s="16">
        <f t="shared" si="575"/>
        <v>3.3812021899776612E-4</v>
      </c>
      <c r="M1519" s="17">
        <f t="shared" si="584"/>
        <v>3.5654090306826802</v>
      </c>
      <c r="N1519" s="17">
        <f t="shared" si="585"/>
        <v>4.2416494686782125</v>
      </c>
      <c r="O1519" s="16">
        <f t="shared" si="586"/>
        <v>3.4590969317319864E-2</v>
      </c>
      <c r="P1519" s="16">
        <f t="shared" si="587"/>
        <v>4.1649468678212287E-2</v>
      </c>
      <c r="Q1519" s="16">
        <f t="shared" si="598"/>
        <v>466</v>
      </c>
      <c r="R1519" s="16">
        <f t="shared" si="599"/>
        <v>554</v>
      </c>
      <c r="S1519" s="17">
        <f t="shared" si="588"/>
        <v>3.5667541771589959</v>
      </c>
      <c r="T1519" s="17">
        <f t="shared" si="589"/>
        <v>4.2403043222018963</v>
      </c>
      <c r="U1519" s="16">
        <f t="shared" si="590"/>
        <v>3.3245822841004191E-2</v>
      </c>
      <c r="V1519" s="16">
        <f t="shared" si="591"/>
        <v>4.030432220189617E-2</v>
      </c>
      <c r="W1519" s="16">
        <f t="shared" si="576"/>
        <v>3.9181152699319776E-3</v>
      </c>
      <c r="X1519" s="16">
        <f t="shared" si="577"/>
        <v>3.3905775075332076E-4</v>
      </c>
      <c r="Y1519" s="17">
        <f t="shared" si="592"/>
        <v>3.5790575191786567</v>
      </c>
      <c r="Z1519" s="17">
        <f t="shared" si="593"/>
        <v>4.2571730206852987</v>
      </c>
      <c r="AA1519" s="16">
        <f t="shared" si="594"/>
        <v>2.0942480821343423E-2</v>
      </c>
      <c r="AB1519" s="16">
        <f t="shared" si="595"/>
        <v>5.7173020685298503E-2</v>
      </c>
      <c r="AC1519" s="16">
        <f t="shared" si="578"/>
        <v>88.391852172131649</v>
      </c>
      <c r="AD1519" s="17">
        <f t="shared" si="579"/>
        <v>3.5836774060290346</v>
      </c>
      <c r="AE1519" s="17">
        <f t="shared" si="580"/>
        <v>4.2602068877167882</v>
      </c>
      <c r="AF1519" s="16">
        <f t="shared" si="596"/>
        <v>1.6322593970965471E-2</v>
      </c>
      <c r="AG1519" s="16">
        <f t="shared" si="597"/>
        <v>6.020688771678806E-2</v>
      </c>
    </row>
    <row r="1520" spans="1:33" x14ac:dyDescent="0.25">
      <c r="A1520" s="11" t="s">
        <v>51</v>
      </c>
      <c r="B1520" s="12">
        <v>269195</v>
      </c>
      <c r="C1520" s="11">
        <v>8.9</v>
      </c>
      <c r="D1520" s="27">
        <v>8.6</v>
      </c>
      <c r="E1520" s="27">
        <v>9.3000000000000007</v>
      </c>
      <c r="F1520" s="11">
        <v>2013</v>
      </c>
      <c r="G1520" s="11" t="s">
        <v>7</v>
      </c>
      <c r="H1520" s="14" t="str">
        <f>VLOOKUP(A1520,'Data Key'!$A$1:$B$500,2,FALSE)</f>
        <v>Nebraska</v>
      </c>
      <c r="I1520" s="14" t="str">
        <f t="shared" si="581"/>
        <v>NE-Nebraska</v>
      </c>
      <c r="J1520" s="15">
        <f t="shared" si="582"/>
        <v>2396</v>
      </c>
      <c r="K1520" s="15">
        <f t="shared" si="583"/>
        <v>266799</v>
      </c>
      <c r="L1520" s="16">
        <f t="shared" si="575"/>
        <v>3.5479959300466175E-4</v>
      </c>
      <c r="M1520" s="17">
        <f t="shared" si="584"/>
        <v>8.5458114881818386</v>
      </c>
      <c r="N1520" s="17">
        <f t="shared" si="585"/>
        <v>9.2554106741911628</v>
      </c>
      <c r="O1520" s="16">
        <f t="shared" si="586"/>
        <v>5.4188511818161089E-2</v>
      </c>
      <c r="P1520" s="16">
        <f t="shared" si="587"/>
        <v>4.4589325808837899E-2</v>
      </c>
      <c r="Q1520" s="16">
        <f t="shared" si="598"/>
        <v>2301</v>
      </c>
      <c r="R1520" s="16">
        <f t="shared" si="599"/>
        <v>2492</v>
      </c>
      <c r="S1520" s="17">
        <f t="shared" si="588"/>
        <v>8.5477070525084056</v>
      </c>
      <c r="T1520" s="17">
        <f t="shared" si="589"/>
        <v>9.2572298891138391</v>
      </c>
      <c r="U1520" s="16">
        <f t="shared" si="590"/>
        <v>5.2292947491594077E-2</v>
      </c>
      <c r="V1520" s="16">
        <f t="shared" si="591"/>
        <v>4.2770110886161561E-2</v>
      </c>
      <c r="W1520" s="16">
        <f t="shared" si="576"/>
        <v>8.9076190536917909E-3</v>
      </c>
      <c r="X1520" s="16">
        <f t="shared" si="577"/>
        <v>3.550046306555817E-4</v>
      </c>
      <c r="Y1520" s="17">
        <f t="shared" si="592"/>
        <v>8.5526144230362089</v>
      </c>
      <c r="Z1520" s="17">
        <f t="shared" si="593"/>
        <v>9.262623684347373</v>
      </c>
      <c r="AA1520" s="16">
        <f t="shared" si="594"/>
        <v>4.7385576963790754E-2</v>
      </c>
      <c r="AB1520" s="16">
        <f t="shared" si="595"/>
        <v>3.7376315652627667E-2</v>
      </c>
      <c r="AC1520" s="16">
        <f t="shared" si="578"/>
        <v>191.03942593353864</v>
      </c>
      <c r="AD1520" s="17">
        <f t="shared" si="579"/>
        <v>8.5546468326679346</v>
      </c>
      <c r="AE1520" s="17">
        <f t="shared" si="580"/>
        <v>9.2643060009551128</v>
      </c>
      <c r="AF1520" s="16">
        <f t="shared" si="596"/>
        <v>4.535316733206507E-2</v>
      </c>
      <c r="AG1520" s="16">
        <f t="shared" si="597"/>
        <v>3.5693999044887903E-2</v>
      </c>
    </row>
    <row r="1521" spans="1:33" x14ac:dyDescent="0.25">
      <c r="A1521" s="11" t="s">
        <v>29</v>
      </c>
      <c r="B1521" s="12">
        <v>411226</v>
      </c>
      <c r="C1521" s="11">
        <v>9.6</v>
      </c>
      <c r="D1521" s="27">
        <v>9.3000000000000007</v>
      </c>
      <c r="E1521" s="27">
        <v>9.9</v>
      </c>
      <c r="F1521" s="11">
        <v>2013</v>
      </c>
      <c r="G1521" s="11" t="s">
        <v>7</v>
      </c>
      <c r="H1521" s="14" t="str">
        <f>VLOOKUP(A1521,'Data Key'!$A$1:$B$500,2,FALSE)</f>
        <v>Nevada</v>
      </c>
      <c r="I1521" s="14" t="str">
        <f t="shared" si="581"/>
        <v>NV-Nevada</v>
      </c>
      <c r="J1521" s="15">
        <f t="shared" si="582"/>
        <v>3948</v>
      </c>
      <c r="K1521" s="15">
        <f t="shared" si="583"/>
        <v>407278</v>
      </c>
      <c r="L1521" s="16">
        <f t="shared" si="575"/>
        <v>2.9803089749636582E-4</v>
      </c>
      <c r="M1521" s="17">
        <f t="shared" si="584"/>
        <v>9.3025293783616778</v>
      </c>
      <c r="N1521" s="17">
        <f t="shared" si="585"/>
        <v>9.8985911733544114</v>
      </c>
      <c r="O1521" s="16">
        <f t="shared" si="586"/>
        <v>2.5293783616771037E-3</v>
      </c>
      <c r="P1521" s="16">
        <f t="shared" si="587"/>
        <v>1.4088266455889453E-3</v>
      </c>
      <c r="Q1521" s="16">
        <f t="shared" si="598"/>
        <v>3826</v>
      </c>
      <c r="R1521" s="16">
        <f t="shared" si="599"/>
        <v>4071</v>
      </c>
      <c r="S1521" s="17">
        <f t="shared" si="588"/>
        <v>9.3038864274146089</v>
      </c>
      <c r="T1521" s="17">
        <f t="shared" si="589"/>
        <v>9.8996658771575721</v>
      </c>
      <c r="U1521" s="16">
        <f t="shared" si="590"/>
        <v>3.8864274146082067E-3</v>
      </c>
      <c r="V1521" s="16">
        <f t="shared" si="591"/>
        <v>3.3412284242828605E-4</v>
      </c>
      <c r="W1521" s="16">
        <f t="shared" si="576"/>
        <v>9.6051412888669956E-3</v>
      </c>
      <c r="X1521" s="16">
        <f t="shared" si="577"/>
        <v>2.9813510794607151E-4</v>
      </c>
      <c r="Y1521" s="17">
        <f t="shared" si="592"/>
        <v>9.3070061809209239</v>
      </c>
      <c r="Z1521" s="17">
        <f t="shared" si="593"/>
        <v>9.9032763968130677</v>
      </c>
      <c r="AA1521" s="16">
        <f t="shared" si="594"/>
        <v>7.0061809209231996E-3</v>
      </c>
      <c r="AB1521" s="16">
        <f t="shared" si="595"/>
        <v>3.2763968130673504E-3</v>
      </c>
      <c r="AC1521" s="16">
        <f t="shared" si="578"/>
        <v>245.13083783416465</v>
      </c>
      <c r="AD1521" s="17">
        <f t="shared" si="579"/>
        <v>9.308311130617632</v>
      </c>
      <c r="AE1521" s="17">
        <f t="shared" si="580"/>
        <v>9.9044031772564978</v>
      </c>
      <c r="AF1521" s="16">
        <f t="shared" si="596"/>
        <v>8.3111306176313349E-3</v>
      </c>
      <c r="AG1521" s="16">
        <f t="shared" si="597"/>
        <v>4.4031772564974148E-3</v>
      </c>
    </row>
    <row r="1522" spans="1:33" x14ac:dyDescent="0.25">
      <c r="A1522" s="11" t="s">
        <v>35</v>
      </c>
      <c r="B1522" s="12">
        <v>171231</v>
      </c>
      <c r="C1522" s="11">
        <v>11.4</v>
      </c>
      <c r="D1522" s="27">
        <v>10.9</v>
      </c>
      <c r="E1522" s="27">
        <v>11.9</v>
      </c>
      <c r="F1522" s="11">
        <v>2013</v>
      </c>
      <c r="G1522" s="11" t="s">
        <v>7</v>
      </c>
      <c r="H1522" s="14" t="str">
        <f>VLOOKUP(A1522,'Data Key'!$A$1:$B$500,2,FALSE)</f>
        <v>New Hampshire</v>
      </c>
      <c r="I1522" s="14" t="str">
        <f t="shared" si="581"/>
        <v>NH-New Hampshire</v>
      </c>
      <c r="J1522" s="15">
        <f t="shared" si="582"/>
        <v>1952</v>
      </c>
      <c r="K1522" s="15">
        <f t="shared" si="583"/>
        <v>169279</v>
      </c>
      <c r="L1522" s="16">
        <f t="shared" si="575"/>
        <v>5.0282394446354492E-4</v>
      </c>
      <c r="M1522" s="17">
        <f t="shared" si="584"/>
        <v>10.896980997398618</v>
      </c>
      <c r="N1522" s="17">
        <f t="shared" si="585"/>
        <v>11.902628886325708</v>
      </c>
      <c r="O1522" s="16">
        <f t="shared" si="586"/>
        <v>3.0190026013823257E-3</v>
      </c>
      <c r="P1522" s="16">
        <f t="shared" si="587"/>
        <v>2.628886325707569E-3</v>
      </c>
      <c r="Q1522" s="16">
        <f t="shared" si="598"/>
        <v>1866</v>
      </c>
      <c r="R1522" s="16">
        <f t="shared" si="599"/>
        <v>2039</v>
      </c>
      <c r="S1522" s="17">
        <f t="shared" si="588"/>
        <v>10.897559437251433</v>
      </c>
      <c r="T1522" s="17">
        <f t="shared" si="589"/>
        <v>11.907890510479994</v>
      </c>
      <c r="U1522" s="16">
        <f t="shared" si="590"/>
        <v>2.4405627485677428E-3</v>
      </c>
      <c r="V1522" s="16">
        <f t="shared" si="591"/>
        <v>7.8905104799940062E-3</v>
      </c>
      <c r="W1522" s="16">
        <f t="shared" si="576"/>
        <v>1.1410766131262105E-2</v>
      </c>
      <c r="X1522" s="16">
        <f t="shared" si="577"/>
        <v>5.0317659133010612E-4</v>
      </c>
      <c r="Y1522" s="17">
        <f t="shared" si="592"/>
        <v>10.907589539931999</v>
      </c>
      <c r="Z1522" s="17">
        <f t="shared" si="593"/>
        <v>11.913942722592211</v>
      </c>
      <c r="AA1522" s="16">
        <f t="shared" si="594"/>
        <v>7.5895399319989565E-3</v>
      </c>
      <c r="AB1522" s="16">
        <f t="shared" si="595"/>
        <v>1.3942722592210188E-2</v>
      </c>
      <c r="AC1522" s="16">
        <f t="shared" si="578"/>
        <v>172.2191409121379</v>
      </c>
      <c r="AD1522" s="17">
        <f t="shared" si="579"/>
        <v>10.910811976332386</v>
      </c>
      <c r="AE1522" s="17">
        <f t="shared" si="580"/>
        <v>11.916560219183733</v>
      </c>
      <c r="AF1522" s="16">
        <f t="shared" si="596"/>
        <v>1.0811976332385953E-2</v>
      </c>
      <c r="AG1522" s="16">
        <f t="shared" si="597"/>
        <v>1.6560219183732627E-2</v>
      </c>
    </row>
    <row r="1523" spans="1:33" x14ac:dyDescent="0.25">
      <c r="A1523" s="11" t="s">
        <v>14</v>
      </c>
      <c r="B1523" s="12">
        <v>1191399</v>
      </c>
      <c r="C1523" s="11">
        <v>11.9</v>
      </c>
      <c r="D1523" s="27">
        <v>11.7</v>
      </c>
      <c r="E1523" s="27">
        <v>12.1</v>
      </c>
      <c r="F1523" s="11">
        <v>2013</v>
      </c>
      <c r="G1523" s="11" t="s">
        <v>7</v>
      </c>
      <c r="H1523" s="14" t="str">
        <f>VLOOKUP(A1523,'Data Key'!$A$1:$B$500,2,FALSE)</f>
        <v>New Jersey</v>
      </c>
      <c r="I1523" s="14" t="str">
        <f t="shared" si="581"/>
        <v>NJ-New Jersey</v>
      </c>
      <c r="J1523" s="15">
        <f t="shared" si="582"/>
        <v>14178</v>
      </c>
      <c r="K1523" s="15">
        <f t="shared" si="583"/>
        <v>1177221</v>
      </c>
      <c r="L1523" s="16">
        <f t="shared" si="575"/>
        <v>1.9471469581980612E-4</v>
      </c>
      <c r="M1523" s="17">
        <f t="shared" si="584"/>
        <v>11.705580671223476</v>
      </c>
      <c r="N1523" s="17">
        <f t="shared" si="585"/>
        <v>12.095010062863089</v>
      </c>
      <c r="O1523" s="16">
        <f t="shared" si="586"/>
        <v>5.5806712234769407E-3</v>
      </c>
      <c r="P1523" s="16">
        <f t="shared" si="587"/>
        <v>4.9899371369104273E-3</v>
      </c>
      <c r="Q1523" s="16">
        <f t="shared" si="598"/>
        <v>13946</v>
      </c>
      <c r="R1523" s="16">
        <f t="shared" si="599"/>
        <v>14410</v>
      </c>
      <c r="S1523" s="17">
        <f t="shared" si="588"/>
        <v>11.705566313216647</v>
      </c>
      <c r="T1523" s="17">
        <f t="shared" si="589"/>
        <v>12.095024420869919</v>
      </c>
      <c r="U1523" s="16">
        <f t="shared" si="590"/>
        <v>5.5663132166472451E-3</v>
      </c>
      <c r="V1523" s="16">
        <f t="shared" si="591"/>
        <v>4.9755791300807317E-3</v>
      </c>
      <c r="W1523" s="16">
        <f t="shared" si="576"/>
        <v>1.1901869154557038E-2</v>
      </c>
      <c r="X1523" s="16">
        <f t="shared" si="577"/>
        <v>1.9473346122214673E-4</v>
      </c>
      <c r="Y1523" s="17">
        <f t="shared" si="592"/>
        <v>11.707135693334891</v>
      </c>
      <c r="Z1523" s="17">
        <f t="shared" si="593"/>
        <v>12.096602615779185</v>
      </c>
      <c r="AA1523" s="16">
        <f t="shared" si="594"/>
        <v>7.1356933348916129E-3</v>
      </c>
      <c r="AB1523" s="16">
        <f t="shared" si="595"/>
        <v>3.3973842208148142E-3</v>
      </c>
      <c r="AC1523" s="16">
        <f t="shared" si="578"/>
        <v>463.97360804690146</v>
      </c>
      <c r="AD1523" s="17">
        <f t="shared" si="579"/>
        <v>11.707571477929035</v>
      </c>
      <c r="AE1523" s="17">
        <f t="shared" si="580"/>
        <v>12.097006177848655</v>
      </c>
      <c r="AF1523" s="16">
        <f t="shared" si="596"/>
        <v>7.5714779290354528E-3</v>
      </c>
      <c r="AG1523" s="16">
        <f t="shared" si="597"/>
        <v>2.9938221513443608E-3</v>
      </c>
    </row>
    <row r="1524" spans="1:33" x14ac:dyDescent="0.25">
      <c r="A1524" s="11" t="s">
        <v>60</v>
      </c>
      <c r="B1524" s="12">
        <v>304011</v>
      </c>
      <c r="C1524" s="11">
        <v>6.4</v>
      </c>
      <c r="D1524" s="27">
        <v>6.1</v>
      </c>
      <c r="E1524" s="27">
        <v>6.6</v>
      </c>
      <c r="F1524" s="11">
        <v>2013</v>
      </c>
      <c r="G1524" s="11" t="s">
        <v>7</v>
      </c>
      <c r="H1524" s="14" t="str">
        <f>VLOOKUP(A1524,'Data Key'!$A$1:$B$500,2,FALSE)</f>
        <v>New Mexico</v>
      </c>
      <c r="I1524" s="14" t="str">
        <f t="shared" si="581"/>
        <v>NM-New Mexico</v>
      </c>
      <c r="J1524" s="15">
        <f t="shared" si="582"/>
        <v>1946</v>
      </c>
      <c r="K1524" s="15">
        <f t="shared" si="583"/>
        <v>302065</v>
      </c>
      <c r="L1524" s="16">
        <f t="shared" si="575"/>
        <v>2.8348870858572003E-4</v>
      </c>
      <c r="M1524" s="17">
        <f t="shared" si="584"/>
        <v>6.1175954627107139</v>
      </c>
      <c r="N1524" s="17">
        <f t="shared" si="585"/>
        <v>6.6845728798821531</v>
      </c>
      <c r="O1524" s="16">
        <f t="shared" si="586"/>
        <v>1.7595462710714216E-2</v>
      </c>
      <c r="P1524" s="16">
        <f t="shared" si="587"/>
        <v>8.4572879882153451E-2</v>
      </c>
      <c r="Q1524" s="16">
        <f t="shared" si="598"/>
        <v>1860</v>
      </c>
      <c r="R1524" s="16">
        <f t="shared" si="599"/>
        <v>2032</v>
      </c>
      <c r="S1524" s="17">
        <f t="shared" si="588"/>
        <v>6.1181996704066632</v>
      </c>
      <c r="T1524" s="17">
        <f t="shared" si="589"/>
        <v>6.6839686721862037</v>
      </c>
      <c r="U1524" s="16">
        <f t="shared" si="590"/>
        <v>1.8199670406663593E-2</v>
      </c>
      <c r="V1524" s="16">
        <f t="shared" si="591"/>
        <v>8.3968672186204074E-2</v>
      </c>
      <c r="W1524" s="16">
        <f t="shared" si="576"/>
        <v>6.4073211691350797E-3</v>
      </c>
      <c r="X1524" s="16">
        <f t="shared" si="577"/>
        <v>2.8369267061997399E-4</v>
      </c>
      <c r="Y1524" s="17">
        <f t="shared" si="592"/>
        <v>6.1236284985151057</v>
      </c>
      <c r="Z1524" s="17">
        <f t="shared" si="593"/>
        <v>6.6910138397550538</v>
      </c>
      <c r="AA1524" s="16">
        <f t="shared" si="594"/>
        <v>2.3628498515106067E-2</v>
      </c>
      <c r="AB1524" s="16">
        <f t="shared" si="595"/>
        <v>9.1013839755054171E-2</v>
      </c>
      <c r="AC1524" s="16">
        <f t="shared" si="578"/>
        <v>172.38817539534892</v>
      </c>
      <c r="AD1524" s="17">
        <f t="shared" si="579"/>
        <v>6.1254464840490837</v>
      </c>
      <c r="AE1524" s="17">
        <f t="shared" si="580"/>
        <v>6.6924851673190879</v>
      </c>
      <c r="AF1524" s="16">
        <f t="shared" si="596"/>
        <v>2.5446484049084006E-2</v>
      </c>
      <c r="AG1524" s="16">
        <f t="shared" si="597"/>
        <v>9.2485167319088291E-2</v>
      </c>
    </row>
    <row r="1525" spans="1:33" x14ac:dyDescent="0.25">
      <c r="A1525" s="11" t="s">
        <v>36</v>
      </c>
      <c r="B1525" s="12">
        <v>2427327</v>
      </c>
      <c r="C1525" s="11">
        <v>10.1</v>
      </c>
      <c r="D1525" s="27">
        <v>10</v>
      </c>
      <c r="E1525" s="27">
        <v>10.199999999999999</v>
      </c>
      <c r="F1525" s="11">
        <v>2013</v>
      </c>
      <c r="G1525" s="11" t="s">
        <v>7</v>
      </c>
      <c r="H1525" s="14" t="str">
        <f>VLOOKUP(A1525,'Data Key'!$A$1:$B$500,2,FALSE)</f>
        <v>New York</v>
      </c>
      <c r="I1525" s="14" t="str">
        <f t="shared" si="581"/>
        <v>NY-New York</v>
      </c>
      <c r="J1525" s="15">
        <f t="shared" si="582"/>
        <v>24516</v>
      </c>
      <c r="K1525" s="15">
        <f t="shared" si="583"/>
        <v>2402811</v>
      </c>
      <c r="L1525" s="16">
        <f t="shared" si="575"/>
        <v>1.2578830730771188E-4</v>
      </c>
      <c r="M1525" s="17">
        <f t="shared" si="584"/>
        <v>9.9742105803576084</v>
      </c>
      <c r="N1525" s="17">
        <f t="shared" si="585"/>
        <v>10.225787194973032</v>
      </c>
      <c r="O1525" s="16">
        <f t="shared" si="586"/>
        <v>2.5789419642391564E-2</v>
      </c>
      <c r="P1525" s="16">
        <f t="shared" si="587"/>
        <v>2.5787194973032612E-2</v>
      </c>
      <c r="Q1525" s="16">
        <f t="shared" si="598"/>
        <v>24211</v>
      </c>
      <c r="R1525" s="16">
        <f t="shared" si="599"/>
        <v>24822</v>
      </c>
      <c r="S1525" s="17">
        <f t="shared" si="588"/>
        <v>9.9743462664898459</v>
      </c>
      <c r="T1525" s="17">
        <f t="shared" si="589"/>
        <v>10.226063484647927</v>
      </c>
      <c r="U1525" s="16">
        <f t="shared" si="590"/>
        <v>2.5653733510154098E-2</v>
      </c>
      <c r="V1525" s="16">
        <f t="shared" si="591"/>
        <v>2.6063484647927737E-2</v>
      </c>
      <c r="W1525" s="16">
        <f t="shared" si="576"/>
        <v>1.0100774196349407E-2</v>
      </c>
      <c r="X1525" s="16">
        <f t="shared" si="577"/>
        <v>1.2579537560013091E-4</v>
      </c>
      <c r="Y1525" s="17">
        <f t="shared" si="592"/>
        <v>9.9749788207492767</v>
      </c>
      <c r="Z1525" s="17">
        <f t="shared" si="593"/>
        <v>10.226569571949538</v>
      </c>
      <c r="AA1525" s="16">
        <f t="shared" si="594"/>
        <v>2.5021179250723335E-2</v>
      </c>
      <c r="AB1525" s="16">
        <f t="shared" si="595"/>
        <v>2.6569571949538684E-2</v>
      </c>
      <c r="AC1525" s="16">
        <f t="shared" si="578"/>
        <v>610.66462828088913</v>
      </c>
      <c r="AD1525" s="17">
        <f t="shared" si="579"/>
        <v>9.9751908564379672</v>
      </c>
      <c r="AE1525" s="17">
        <f t="shared" si="580"/>
        <v>10.226769511415991</v>
      </c>
      <c r="AF1525" s="16">
        <f t="shared" si="596"/>
        <v>2.4809143562032787E-2</v>
      </c>
      <c r="AG1525" s="16">
        <f t="shared" si="597"/>
        <v>2.6769511415992042E-2</v>
      </c>
    </row>
    <row r="1526" spans="1:33" x14ac:dyDescent="0.25">
      <c r="A1526" s="11" t="s">
        <v>21</v>
      </c>
      <c r="B1526" s="12">
        <v>1377670</v>
      </c>
      <c r="C1526" s="11">
        <v>9.4</v>
      </c>
      <c r="D1526" s="27">
        <v>9.1999999999999993</v>
      </c>
      <c r="E1526" s="27">
        <v>9.5</v>
      </c>
      <c r="F1526" s="11">
        <v>2013</v>
      </c>
      <c r="G1526" s="11" t="s">
        <v>7</v>
      </c>
      <c r="H1526" s="14" t="str">
        <f>VLOOKUP(A1526,'Data Key'!$A$1:$B$500,2,FALSE)</f>
        <v>North Carolina</v>
      </c>
      <c r="I1526" s="14" t="str">
        <f t="shared" si="581"/>
        <v>NC-North Carolina</v>
      </c>
      <c r="J1526" s="15">
        <f t="shared" si="582"/>
        <v>12950</v>
      </c>
      <c r="K1526" s="15">
        <f t="shared" si="583"/>
        <v>1364720</v>
      </c>
      <c r="L1526" s="16">
        <f t="shared" si="575"/>
        <v>1.6113391210657949E-4</v>
      </c>
      <c r="M1526" s="17">
        <f t="shared" si="584"/>
        <v>9.2387949532966012</v>
      </c>
      <c r="N1526" s="17">
        <f t="shared" si="585"/>
        <v>9.5610627775097612</v>
      </c>
      <c r="O1526" s="16">
        <f t="shared" si="586"/>
        <v>3.8794953296601875E-2</v>
      </c>
      <c r="P1526" s="16">
        <f t="shared" si="587"/>
        <v>6.106277750976119E-2</v>
      </c>
      <c r="Q1526" s="16">
        <f t="shared" si="598"/>
        <v>12729</v>
      </c>
      <c r="R1526" s="16">
        <f t="shared" si="599"/>
        <v>13173</v>
      </c>
      <c r="S1526" s="17">
        <f t="shared" si="588"/>
        <v>9.2395130909434044</v>
      </c>
      <c r="T1526" s="17">
        <f t="shared" si="589"/>
        <v>9.5617963663286556</v>
      </c>
      <c r="U1526" s="16">
        <f t="shared" si="590"/>
        <v>3.951309094340516E-2</v>
      </c>
      <c r="V1526" s="16">
        <f t="shared" si="591"/>
        <v>6.1796366328655594E-2</v>
      </c>
      <c r="W1526" s="16">
        <f t="shared" si="576"/>
        <v>9.4012968379333841E-3</v>
      </c>
      <c r="X1526" s="16">
        <f t="shared" si="577"/>
        <v>1.6115110692803178E-4</v>
      </c>
      <c r="Y1526" s="17">
        <f t="shared" si="592"/>
        <v>9.2401457310053523</v>
      </c>
      <c r="Z1526" s="17">
        <f t="shared" si="593"/>
        <v>9.5624479448614164</v>
      </c>
      <c r="AA1526" s="16">
        <f t="shared" si="594"/>
        <v>4.0145731005353014E-2</v>
      </c>
      <c r="AB1526" s="16">
        <f t="shared" si="595"/>
        <v>6.244794486141636E-2</v>
      </c>
      <c r="AC1526" s="16">
        <f t="shared" si="578"/>
        <v>443.98684244139884</v>
      </c>
      <c r="AD1526" s="17">
        <f t="shared" si="579"/>
        <v>9.2405233554477473</v>
      </c>
      <c r="AE1526" s="17">
        <f t="shared" si="580"/>
        <v>9.5627961816278972</v>
      </c>
      <c r="AF1526" s="16">
        <f t="shared" si="596"/>
        <v>4.0523355447747988E-2</v>
      </c>
      <c r="AG1526" s="16">
        <f t="shared" si="597"/>
        <v>6.2796181627897241E-2</v>
      </c>
    </row>
    <row r="1527" spans="1:33" x14ac:dyDescent="0.25">
      <c r="A1527" s="11" t="s">
        <v>57</v>
      </c>
      <c r="B1527" s="12">
        <v>93071</v>
      </c>
      <c r="C1527" s="11">
        <v>7.4</v>
      </c>
      <c r="D1527" s="27">
        <v>6.8</v>
      </c>
      <c r="E1527" s="27">
        <v>7.9</v>
      </c>
      <c r="F1527" s="11">
        <v>2013</v>
      </c>
      <c r="G1527" s="11" t="s">
        <v>7</v>
      </c>
      <c r="H1527" s="14" t="str">
        <f>VLOOKUP(A1527,'Data Key'!$A$1:$B$500,2,FALSE)</f>
        <v>North Dakota</v>
      </c>
      <c r="I1527" s="14" t="str">
        <f t="shared" si="581"/>
        <v>ND-North Dakota</v>
      </c>
      <c r="J1527" s="15">
        <f t="shared" si="582"/>
        <v>689</v>
      </c>
      <c r="K1527" s="15">
        <f t="shared" si="583"/>
        <v>92382</v>
      </c>
      <c r="L1527" s="16">
        <f t="shared" si="575"/>
        <v>5.5071868511986802E-4</v>
      </c>
      <c r="M1527" s="17">
        <f t="shared" si="584"/>
        <v>6.8522317505690147</v>
      </c>
      <c r="N1527" s="17">
        <f t="shared" si="585"/>
        <v>7.9536691208087502</v>
      </c>
      <c r="O1527" s="16">
        <f t="shared" si="586"/>
        <v>5.2231750569014856E-2</v>
      </c>
      <c r="P1527" s="16">
        <f t="shared" si="587"/>
        <v>5.3669120808749859E-2</v>
      </c>
      <c r="Q1527" s="16">
        <f t="shared" si="598"/>
        <v>638</v>
      </c>
      <c r="R1527" s="16">
        <f t="shared" si="599"/>
        <v>740</v>
      </c>
      <c r="S1527" s="17">
        <f t="shared" si="588"/>
        <v>6.8549816806524051</v>
      </c>
      <c r="T1527" s="17">
        <f t="shared" si="589"/>
        <v>7.9509191907253598</v>
      </c>
      <c r="U1527" s="16">
        <f t="shared" si="590"/>
        <v>5.4981680652405274E-2</v>
      </c>
      <c r="V1527" s="16">
        <f t="shared" si="591"/>
        <v>5.0919190725359442E-2</v>
      </c>
      <c r="W1527" s="16">
        <f t="shared" si="576"/>
        <v>7.4232812925717692E-3</v>
      </c>
      <c r="X1527" s="16">
        <f t="shared" si="577"/>
        <v>5.5183197851884204E-4</v>
      </c>
      <c r="Y1527" s="17">
        <f t="shared" si="592"/>
        <v>6.8714493140529269</v>
      </c>
      <c r="Z1527" s="17">
        <f t="shared" si="593"/>
        <v>7.9751132710906107</v>
      </c>
      <c r="AA1527" s="16">
        <f t="shared" si="594"/>
        <v>7.1449314052927093E-2</v>
      </c>
      <c r="AB1527" s="16">
        <f t="shared" si="595"/>
        <v>7.511327109061039E-2</v>
      </c>
      <c r="AC1527" s="16">
        <f t="shared" si="578"/>
        <v>102.54692889156298</v>
      </c>
      <c r="AD1527" s="17">
        <f t="shared" si="579"/>
        <v>6.8777690612321623</v>
      </c>
      <c r="AE1527" s="17">
        <f t="shared" si="580"/>
        <v>7.9795375658493093</v>
      </c>
      <c r="AF1527" s="16">
        <f t="shared" si="596"/>
        <v>7.7769061232162429E-2</v>
      </c>
      <c r="AG1527" s="16">
        <f t="shared" si="597"/>
        <v>7.9537565849308933E-2</v>
      </c>
    </row>
    <row r="1528" spans="1:33" x14ac:dyDescent="0.25">
      <c r="A1528" s="11" t="s">
        <v>52</v>
      </c>
      <c r="B1528" s="12">
        <v>1564631</v>
      </c>
      <c r="C1528" s="11">
        <v>10.7</v>
      </c>
      <c r="D1528" s="27">
        <v>10.5</v>
      </c>
      <c r="E1528" s="27">
        <v>10.8</v>
      </c>
      <c r="F1528" s="11">
        <v>2013</v>
      </c>
      <c r="G1528" s="11" t="s">
        <v>7</v>
      </c>
      <c r="H1528" s="14" t="str">
        <f>VLOOKUP(A1528,'Data Key'!$A$1:$B$500,2,FALSE)</f>
        <v>Ohio</v>
      </c>
      <c r="I1528" s="14" t="str">
        <f t="shared" si="581"/>
        <v>OH-Ohio</v>
      </c>
      <c r="J1528" s="15">
        <f t="shared" si="582"/>
        <v>16742</v>
      </c>
      <c r="K1528" s="15">
        <f t="shared" si="583"/>
        <v>1547889</v>
      </c>
      <c r="L1528" s="16">
        <f t="shared" si="575"/>
        <v>1.6121437755271901E-4</v>
      </c>
      <c r="M1528" s="17">
        <f t="shared" si="584"/>
        <v>10.539072143678165</v>
      </c>
      <c r="N1528" s="17">
        <f t="shared" si="585"/>
        <v>10.861500898783605</v>
      </c>
      <c r="O1528" s="16">
        <f t="shared" si="586"/>
        <v>3.9072143678165361E-2</v>
      </c>
      <c r="P1528" s="16">
        <f t="shared" si="587"/>
        <v>6.1500898783604541E-2</v>
      </c>
      <c r="Q1528" s="16">
        <f t="shared" si="598"/>
        <v>16490</v>
      </c>
      <c r="R1528" s="16">
        <f t="shared" si="599"/>
        <v>16994</v>
      </c>
      <c r="S1528" s="17">
        <f t="shared" si="588"/>
        <v>10.539226181764263</v>
      </c>
      <c r="T1528" s="17">
        <f t="shared" si="589"/>
        <v>10.861346860697505</v>
      </c>
      <c r="U1528" s="16">
        <f t="shared" si="590"/>
        <v>3.9226181764263401E-2</v>
      </c>
      <c r="V1528" s="16">
        <f t="shared" si="591"/>
        <v>6.1346860697504724E-2</v>
      </c>
      <c r="W1528" s="16">
        <f t="shared" si="576"/>
        <v>1.0701487839679445E-2</v>
      </c>
      <c r="X1528" s="16">
        <f t="shared" si="577"/>
        <v>1.6122760683838944E-4</v>
      </c>
      <c r="Y1528" s="17">
        <f t="shared" si="592"/>
        <v>10.540260232841055</v>
      </c>
      <c r="Z1528" s="17">
        <f t="shared" si="593"/>
        <v>10.862715446517836</v>
      </c>
      <c r="AA1528" s="16">
        <f t="shared" si="594"/>
        <v>4.0260232841054844E-2</v>
      </c>
      <c r="AB1528" s="16">
        <f t="shared" si="595"/>
        <v>6.2715446517835005E-2</v>
      </c>
      <c r="AC1528" s="16">
        <f t="shared" si="578"/>
        <v>504.48919947491169</v>
      </c>
      <c r="AD1528" s="17">
        <f t="shared" si="579"/>
        <v>10.540591128787632</v>
      </c>
      <c r="AE1528" s="17">
        <f t="shared" si="580"/>
        <v>10.863023677333301</v>
      </c>
      <c r="AF1528" s="16">
        <f t="shared" si="596"/>
        <v>4.0591128787632158E-2</v>
      </c>
      <c r="AG1528" s="16">
        <f t="shared" si="597"/>
        <v>6.3023677333299943E-2</v>
      </c>
    </row>
    <row r="1529" spans="1:33" x14ac:dyDescent="0.25">
      <c r="A1529" s="11" t="s">
        <v>37</v>
      </c>
      <c r="B1529" s="12">
        <v>582209</v>
      </c>
      <c r="C1529" s="11">
        <v>6.8</v>
      </c>
      <c r="D1529" s="27">
        <v>6.6</v>
      </c>
      <c r="E1529" s="27">
        <v>7</v>
      </c>
      <c r="F1529" s="11">
        <v>2013</v>
      </c>
      <c r="G1529" s="11" t="s">
        <v>7</v>
      </c>
      <c r="H1529" s="14" t="str">
        <f>VLOOKUP(A1529,'Data Key'!$A$1:$B$500,2,FALSE)</f>
        <v>Oklahoma</v>
      </c>
      <c r="I1529" s="14" t="str">
        <f t="shared" si="581"/>
        <v>OK-Oklahoma</v>
      </c>
      <c r="J1529" s="15">
        <f t="shared" si="582"/>
        <v>3959</v>
      </c>
      <c r="K1529" s="15">
        <f t="shared" si="583"/>
        <v>578250</v>
      </c>
      <c r="L1529" s="16">
        <f t="shared" si="575"/>
        <v>2.1109613930754532E-4</v>
      </c>
      <c r="M1529" s="17">
        <f t="shared" si="584"/>
        <v>6.5888674476517766</v>
      </c>
      <c r="N1529" s="17">
        <f t="shared" si="585"/>
        <v>7.0110597262668675</v>
      </c>
      <c r="O1529" s="16">
        <f t="shared" si="586"/>
        <v>1.1132552348223079E-2</v>
      </c>
      <c r="P1529" s="16">
        <f t="shared" si="587"/>
        <v>1.1059726266867465E-2</v>
      </c>
      <c r="Q1529" s="16">
        <f t="shared" si="598"/>
        <v>3837</v>
      </c>
      <c r="R1529" s="16">
        <f t="shared" si="599"/>
        <v>4082</v>
      </c>
      <c r="S1529" s="17">
        <f t="shared" si="588"/>
        <v>6.590416843435948</v>
      </c>
      <c r="T1529" s="17">
        <f t="shared" si="589"/>
        <v>7.0112279267410846</v>
      </c>
      <c r="U1529" s="16">
        <f t="shared" si="590"/>
        <v>9.5831565640516203E-3</v>
      </c>
      <c r="V1529" s="16">
        <f t="shared" si="591"/>
        <v>1.1227926741084637E-2</v>
      </c>
      <c r="W1529" s="16">
        <f t="shared" si="576"/>
        <v>6.8032177364650221E-3</v>
      </c>
      <c r="X1529" s="16">
        <f t="shared" si="577"/>
        <v>2.1117067568494823E-4</v>
      </c>
      <c r="Y1529" s="17">
        <f t="shared" si="592"/>
        <v>6.5920470607800743</v>
      </c>
      <c r="Z1529" s="17">
        <f t="shared" si="593"/>
        <v>7.0143884121499704</v>
      </c>
      <c r="AA1529" s="16">
        <f t="shared" si="594"/>
        <v>7.9529392199253479E-3</v>
      </c>
      <c r="AB1529" s="16">
        <f t="shared" si="595"/>
        <v>1.4388412149970442E-2</v>
      </c>
      <c r="AC1529" s="16">
        <f t="shared" si="578"/>
        <v>245.81874571231631</v>
      </c>
      <c r="AD1529" s="17">
        <f t="shared" si="579"/>
        <v>6.5929692428910167</v>
      </c>
      <c r="AE1529" s="17">
        <f t="shared" si="580"/>
        <v>7.0151838149646606</v>
      </c>
      <c r="AF1529" s="16">
        <f t="shared" si="596"/>
        <v>7.0307571089829324E-3</v>
      </c>
      <c r="AG1529" s="16">
        <f t="shared" si="597"/>
        <v>1.5183814964660591E-2</v>
      </c>
    </row>
    <row r="1530" spans="1:33" x14ac:dyDescent="0.25">
      <c r="A1530" s="11" t="s">
        <v>30</v>
      </c>
      <c r="B1530" s="12">
        <v>524370</v>
      </c>
      <c r="C1530" s="11">
        <v>14.1</v>
      </c>
      <c r="D1530" s="27">
        <v>13.8</v>
      </c>
      <c r="E1530" s="27">
        <v>14.4</v>
      </c>
      <c r="F1530" s="11">
        <v>2013</v>
      </c>
      <c r="G1530" s="11" t="s">
        <v>7</v>
      </c>
      <c r="H1530" s="14" t="str">
        <f>VLOOKUP(A1530,'Data Key'!$A$1:$B$500,2,FALSE)</f>
        <v>Oregon</v>
      </c>
      <c r="I1530" s="14" t="str">
        <f t="shared" si="581"/>
        <v>OR-Oregon</v>
      </c>
      <c r="J1530" s="15">
        <f t="shared" si="582"/>
        <v>7394</v>
      </c>
      <c r="K1530" s="15">
        <f t="shared" si="583"/>
        <v>516976</v>
      </c>
      <c r="L1530" s="16">
        <f t="shared" si="575"/>
        <v>3.1912898393949407E-4</v>
      </c>
      <c r="M1530" s="17">
        <f t="shared" si="584"/>
        <v>13.781601416350377</v>
      </c>
      <c r="N1530" s="17">
        <f t="shared" si="585"/>
        <v>14.419859384229365</v>
      </c>
      <c r="O1530" s="16">
        <f t="shared" si="586"/>
        <v>1.8398583649624101E-2</v>
      </c>
      <c r="P1530" s="16">
        <f t="shared" si="587"/>
        <v>1.9859384229365062E-2</v>
      </c>
      <c r="Q1530" s="16">
        <f t="shared" si="598"/>
        <v>7227</v>
      </c>
      <c r="R1530" s="16">
        <f t="shared" si="599"/>
        <v>7561</v>
      </c>
      <c r="S1530" s="17">
        <f t="shared" si="588"/>
        <v>13.782252989301448</v>
      </c>
      <c r="T1530" s="17">
        <f t="shared" si="589"/>
        <v>14.419207811278296</v>
      </c>
      <c r="U1530" s="16">
        <f t="shared" si="590"/>
        <v>1.7747010698553112E-2</v>
      </c>
      <c r="V1530" s="16">
        <f t="shared" si="591"/>
        <v>1.920781127829585E-2</v>
      </c>
      <c r="W1530" s="16">
        <f t="shared" si="576"/>
        <v>1.4104290002023588E-2</v>
      </c>
      <c r="X1530" s="16">
        <f t="shared" si="577"/>
        <v>3.191873655416239E-4</v>
      </c>
      <c r="Y1530" s="17">
        <f t="shared" si="592"/>
        <v>13.785102636481964</v>
      </c>
      <c r="Z1530" s="17">
        <f t="shared" si="593"/>
        <v>14.423477367565212</v>
      </c>
      <c r="AA1530" s="16">
        <f t="shared" si="594"/>
        <v>1.4897363518036499E-2</v>
      </c>
      <c r="AB1530" s="16">
        <f t="shared" si="595"/>
        <v>2.3477367565211793E-2</v>
      </c>
      <c r="AC1530" s="16">
        <f t="shared" si="578"/>
        <v>334.6942221537372</v>
      </c>
      <c r="AD1530" s="17">
        <f t="shared" si="579"/>
        <v>13.786106488878278</v>
      </c>
      <c r="AE1530" s="17">
        <f t="shared" si="580"/>
        <v>14.424380551563424</v>
      </c>
      <c r="AF1530" s="16">
        <f t="shared" si="596"/>
        <v>1.3893511121722213E-2</v>
      </c>
      <c r="AG1530" s="16">
        <f t="shared" si="597"/>
        <v>2.4380551563423225E-2</v>
      </c>
    </row>
    <row r="1531" spans="1:33" x14ac:dyDescent="0.25">
      <c r="A1531" s="11" t="s">
        <v>22</v>
      </c>
      <c r="B1531" s="12">
        <v>1617377</v>
      </c>
      <c r="C1531" s="11">
        <v>14</v>
      </c>
      <c r="D1531" s="27">
        <v>13.8</v>
      </c>
      <c r="E1531" s="27">
        <v>14.2</v>
      </c>
      <c r="F1531" s="11">
        <v>2013</v>
      </c>
      <c r="G1531" s="11" t="s">
        <v>7</v>
      </c>
      <c r="H1531" s="14" t="str">
        <f>VLOOKUP(A1531,'Data Key'!$A$1:$B$500,2,FALSE)</f>
        <v>Pennsylvania</v>
      </c>
      <c r="I1531" s="14" t="str">
        <f t="shared" si="581"/>
        <v>PA-Pennsylvania</v>
      </c>
      <c r="J1531" s="15">
        <f t="shared" si="582"/>
        <v>22643</v>
      </c>
      <c r="K1531" s="15">
        <f t="shared" si="583"/>
        <v>1594734</v>
      </c>
      <c r="L1531" s="16">
        <f t="shared" si="575"/>
        <v>1.8106825104244342E-4</v>
      </c>
      <c r="M1531" s="17">
        <f t="shared" si="584"/>
        <v>13.818759865716977</v>
      </c>
      <c r="N1531" s="17">
        <f t="shared" si="585"/>
        <v>14.180896367801864</v>
      </c>
      <c r="O1531" s="16">
        <f t="shared" si="586"/>
        <v>1.875986571697652E-2</v>
      </c>
      <c r="P1531" s="16">
        <f t="shared" si="587"/>
        <v>1.9103632198135045E-2</v>
      </c>
      <c r="Q1531" s="16">
        <f t="shared" si="598"/>
        <v>22351</v>
      </c>
      <c r="R1531" s="16">
        <f t="shared" si="599"/>
        <v>22937</v>
      </c>
      <c r="S1531" s="17">
        <f t="shared" si="588"/>
        <v>13.819288885646328</v>
      </c>
      <c r="T1531" s="17">
        <f t="shared" si="589"/>
        <v>14.18160391794863</v>
      </c>
      <c r="U1531" s="16">
        <f t="shared" si="590"/>
        <v>1.9288885646327358E-2</v>
      </c>
      <c r="V1531" s="16">
        <f t="shared" si="591"/>
        <v>1.8396082051369333E-2</v>
      </c>
      <c r="W1531" s="16">
        <f t="shared" si="576"/>
        <v>1.4000982421051448E-2</v>
      </c>
      <c r="X1531" s="16">
        <f t="shared" si="577"/>
        <v>1.8107907364345348E-4</v>
      </c>
      <c r="Y1531" s="17">
        <f t="shared" si="592"/>
        <v>13.819903347407994</v>
      </c>
      <c r="Z1531" s="17">
        <f t="shared" si="593"/>
        <v>14.182061494694901</v>
      </c>
      <c r="AA1531" s="16">
        <f t="shared" si="594"/>
        <v>1.9903347407993266E-2</v>
      </c>
      <c r="AB1531" s="16">
        <f t="shared" si="595"/>
        <v>1.7938505305098218E-2</v>
      </c>
      <c r="AC1531" s="16">
        <f t="shared" si="578"/>
        <v>585.71747165301599</v>
      </c>
      <c r="AD1531" s="17">
        <f t="shared" si="579"/>
        <v>13.820221818271703</v>
      </c>
      <c r="AE1531" s="17">
        <f t="shared" si="580"/>
        <v>14.182361307400754</v>
      </c>
      <c r="AF1531" s="16">
        <f t="shared" si="596"/>
        <v>2.0221818271702219E-2</v>
      </c>
      <c r="AG1531" s="16">
        <f t="shared" si="597"/>
        <v>1.7638692599245331E-2</v>
      </c>
    </row>
    <row r="1532" spans="1:33" x14ac:dyDescent="0.25">
      <c r="A1532" s="11" t="s">
        <v>38</v>
      </c>
      <c r="B1532" s="12">
        <v>129276</v>
      </c>
      <c r="C1532" s="11">
        <v>14</v>
      </c>
      <c r="D1532" s="27">
        <v>13.4</v>
      </c>
      <c r="E1532" s="27">
        <v>14.7</v>
      </c>
      <c r="F1532" s="11">
        <v>2013</v>
      </c>
      <c r="G1532" s="11" t="s">
        <v>7</v>
      </c>
      <c r="H1532" s="14" t="str">
        <f>VLOOKUP(A1532,'Data Key'!$A$1:$B$500,2,FALSE)</f>
        <v>Rhode Island</v>
      </c>
      <c r="I1532" s="14" t="str">
        <f t="shared" si="581"/>
        <v>RI-Rhode Island</v>
      </c>
      <c r="J1532" s="15">
        <f t="shared" si="582"/>
        <v>1810</v>
      </c>
      <c r="K1532" s="15">
        <f t="shared" si="583"/>
        <v>127466</v>
      </c>
      <c r="L1532" s="16">
        <f t="shared" si="575"/>
        <v>6.4048313473559612E-4</v>
      </c>
      <c r="M1532" s="17">
        <f t="shared" si="584"/>
        <v>13.360568878012323</v>
      </c>
      <c r="N1532" s="17">
        <f t="shared" si="585"/>
        <v>14.641535147483516</v>
      </c>
      <c r="O1532" s="16">
        <f t="shared" si="586"/>
        <v>3.9431121987677287E-2</v>
      </c>
      <c r="P1532" s="16">
        <f t="shared" si="587"/>
        <v>5.8464852516483035E-2</v>
      </c>
      <c r="Q1532" s="16">
        <f t="shared" si="598"/>
        <v>1728</v>
      </c>
      <c r="R1532" s="16">
        <f t="shared" si="599"/>
        <v>1893</v>
      </c>
      <c r="S1532" s="17">
        <f t="shared" si="588"/>
        <v>13.366750208855471</v>
      </c>
      <c r="T1532" s="17">
        <f t="shared" si="589"/>
        <v>14.643089204492714</v>
      </c>
      <c r="U1532" s="16">
        <f t="shared" si="590"/>
        <v>3.3249791144529084E-2</v>
      </c>
      <c r="V1532" s="16">
        <f t="shared" si="591"/>
        <v>5.6910795507285172E-2</v>
      </c>
      <c r="W1532" s="16">
        <f t="shared" si="576"/>
        <v>1.4015493126880848E-2</v>
      </c>
      <c r="X1532" s="16">
        <f t="shared" si="577"/>
        <v>6.4096183604529984E-4</v>
      </c>
      <c r="Y1532" s="17">
        <f t="shared" si="592"/>
        <v>13.374531290835549</v>
      </c>
      <c r="Z1532" s="17">
        <f t="shared" si="593"/>
        <v>14.656454962926148</v>
      </c>
      <c r="AA1532" s="16">
        <f t="shared" si="594"/>
        <v>2.5468709164451653E-2</v>
      </c>
      <c r="AB1532" s="16">
        <f t="shared" si="595"/>
        <v>4.3545037073851489E-2</v>
      </c>
      <c r="AC1532" s="16">
        <f t="shared" si="578"/>
        <v>165.62020206902483</v>
      </c>
      <c r="AD1532" s="17">
        <f t="shared" si="579"/>
        <v>13.378811490318581</v>
      </c>
      <c r="AE1532" s="17">
        <f t="shared" si="580"/>
        <v>14.659909921443898</v>
      </c>
      <c r="AF1532" s="16">
        <f t="shared" si="596"/>
        <v>2.1188509681419276E-2</v>
      </c>
      <c r="AG1532" s="16">
        <f t="shared" si="597"/>
        <v>4.0090078556101361E-2</v>
      </c>
    </row>
    <row r="1533" spans="1:33" x14ac:dyDescent="0.25">
      <c r="A1533" s="11" t="s">
        <v>15</v>
      </c>
      <c r="B1533" s="12">
        <v>663136</v>
      </c>
      <c r="C1533" s="11">
        <v>7.1</v>
      </c>
      <c r="D1533" s="27">
        <v>6.9</v>
      </c>
      <c r="E1533" s="27">
        <v>7.3</v>
      </c>
      <c r="F1533" s="11">
        <v>2013</v>
      </c>
      <c r="G1533" s="11" t="s">
        <v>7</v>
      </c>
      <c r="H1533" s="14" t="str">
        <f>VLOOKUP(A1533,'Data Key'!$A$1:$B$500,2,FALSE)</f>
        <v>South Carolina</v>
      </c>
      <c r="I1533" s="14" t="str">
        <f t="shared" si="581"/>
        <v>SC-South Carolina</v>
      </c>
      <c r="J1533" s="15">
        <f t="shared" si="582"/>
        <v>4708</v>
      </c>
      <c r="K1533" s="15">
        <f t="shared" si="583"/>
        <v>658428</v>
      </c>
      <c r="L1533" s="16">
        <f t="shared" si="575"/>
        <v>2.0207684641973089E-4</v>
      </c>
      <c r="M1533" s="17">
        <f t="shared" si="584"/>
        <v>6.8975226324202055</v>
      </c>
      <c r="N1533" s="17">
        <f t="shared" si="585"/>
        <v>7.3016763252596677</v>
      </c>
      <c r="O1533" s="16">
        <f t="shared" si="586"/>
        <v>2.4773675797948869E-3</v>
      </c>
      <c r="P1533" s="16">
        <f t="shared" si="587"/>
        <v>1.6763252596678768E-3</v>
      </c>
      <c r="Q1533" s="16">
        <f t="shared" si="598"/>
        <v>4575</v>
      </c>
      <c r="R1533" s="16">
        <f t="shared" si="599"/>
        <v>4843</v>
      </c>
      <c r="S1533" s="17">
        <f t="shared" si="588"/>
        <v>6.8990373015490034</v>
      </c>
      <c r="T1533" s="17">
        <f t="shared" si="589"/>
        <v>7.3031776287217101</v>
      </c>
      <c r="U1533" s="16">
        <f t="shared" si="590"/>
        <v>9.6269845099694606E-4</v>
      </c>
      <c r="V1533" s="16">
        <f t="shared" si="591"/>
        <v>3.177628721710235E-3</v>
      </c>
      <c r="W1533" s="16">
        <f t="shared" si="576"/>
        <v>7.1024547688902815E-3</v>
      </c>
      <c r="X1533" s="16">
        <f t="shared" si="577"/>
        <v>2.0213676857616157E-4</v>
      </c>
      <c r="Y1533" s="17">
        <f t="shared" si="592"/>
        <v>6.9003180003141198</v>
      </c>
      <c r="Z1533" s="17">
        <f t="shared" si="593"/>
        <v>7.3045915374664432</v>
      </c>
      <c r="AA1533" s="16">
        <f t="shared" si="594"/>
        <v>3.1800031411943763E-4</v>
      </c>
      <c r="AB1533" s="16">
        <f t="shared" si="595"/>
        <v>4.5915374664433628E-3</v>
      </c>
      <c r="AC1533" s="16">
        <f t="shared" si="578"/>
        <v>268.02226354696239</v>
      </c>
      <c r="AD1533" s="17">
        <f t="shared" si="579"/>
        <v>6.9011229781781243</v>
      </c>
      <c r="AE1533" s="17">
        <f t="shared" si="580"/>
        <v>7.3052945371623466</v>
      </c>
      <c r="AF1533" s="16">
        <f t="shared" si="596"/>
        <v>1.1229781781239012E-3</v>
      </c>
      <c r="AG1533" s="16">
        <f t="shared" si="597"/>
        <v>5.2945371623467352E-3</v>
      </c>
    </row>
    <row r="1534" spans="1:33" x14ac:dyDescent="0.25">
      <c r="A1534" s="11" t="s">
        <v>53</v>
      </c>
      <c r="B1534" s="12">
        <v>116127</v>
      </c>
      <c r="C1534" s="11">
        <v>6.1</v>
      </c>
      <c r="D1534" s="27">
        <v>5.7</v>
      </c>
      <c r="E1534" s="27">
        <v>6.6</v>
      </c>
      <c r="F1534" s="11">
        <v>2013</v>
      </c>
      <c r="G1534" s="11" t="s">
        <v>7</v>
      </c>
      <c r="H1534" s="14" t="str">
        <f>VLOOKUP(A1534,'Data Key'!$A$1:$B$500,2,FALSE)</f>
        <v>South Dakota</v>
      </c>
      <c r="I1534" s="14" t="str">
        <f t="shared" si="581"/>
        <v>SD-South Dakota</v>
      </c>
      <c r="J1534" s="15">
        <f t="shared" si="582"/>
        <v>708</v>
      </c>
      <c r="K1534" s="15">
        <f t="shared" si="583"/>
        <v>115419</v>
      </c>
      <c r="L1534" s="16">
        <f t="shared" si="575"/>
        <v>4.4771697770130682E-4</v>
      </c>
      <c r="M1534" s="17">
        <f t="shared" si="584"/>
        <v>5.6490563824991629</v>
      </c>
      <c r="N1534" s="17">
        <f t="shared" si="585"/>
        <v>6.5444903379017765</v>
      </c>
      <c r="O1534" s="16">
        <f t="shared" si="586"/>
        <v>5.0943617500837313E-2</v>
      </c>
      <c r="P1534" s="16">
        <f t="shared" si="587"/>
        <v>5.5509662098223167E-2</v>
      </c>
      <c r="Q1534" s="16">
        <f t="shared" si="598"/>
        <v>657</v>
      </c>
      <c r="R1534" s="16">
        <f t="shared" si="599"/>
        <v>761</v>
      </c>
      <c r="S1534" s="17">
        <f t="shared" si="588"/>
        <v>5.6575990079826397</v>
      </c>
      <c r="T1534" s="17">
        <f t="shared" si="589"/>
        <v>6.5531702360346857</v>
      </c>
      <c r="U1534" s="16">
        <f t="shared" si="590"/>
        <v>4.2400992017360473E-2</v>
      </c>
      <c r="V1534" s="16">
        <f t="shared" si="591"/>
        <v>4.6829763965313909E-2</v>
      </c>
      <c r="W1534" s="16">
        <f t="shared" si="576"/>
        <v>6.1131110434783217E-3</v>
      </c>
      <c r="X1534" s="16">
        <f t="shared" si="577"/>
        <v>4.4860293654240416E-4</v>
      </c>
      <c r="Y1534" s="17">
        <f t="shared" si="592"/>
        <v>5.6645081069359176</v>
      </c>
      <c r="Z1534" s="17">
        <f t="shared" si="593"/>
        <v>6.561713980020726</v>
      </c>
      <c r="AA1534" s="16">
        <f t="shared" si="594"/>
        <v>3.5491893064082625E-2</v>
      </c>
      <c r="AB1534" s="16">
        <f t="shared" si="595"/>
        <v>3.8286019979273611E-2</v>
      </c>
      <c r="AC1534" s="16">
        <f t="shared" si="578"/>
        <v>104.01851782544638</v>
      </c>
      <c r="AD1534" s="17">
        <f t="shared" si="579"/>
        <v>5.66956600181953</v>
      </c>
      <c r="AE1534" s="17">
        <f t="shared" si="580"/>
        <v>6.5652670620958462</v>
      </c>
      <c r="AF1534" s="16">
        <f t="shared" si="596"/>
        <v>3.0433998180470212E-2</v>
      </c>
      <c r="AG1534" s="16">
        <f t="shared" si="597"/>
        <v>3.4732937904153438E-2</v>
      </c>
    </row>
    <row r="1535" spans="1:33" x14ac:dyDescent="0.25">
      <c r="A1535" s="11" t="s">
        <v>27</v>
      </c>
      <c r="B1535" s="12">
        <v>889199</v>
      </c>
      <c r="C1535" s="11">
        <v>7.5</v>
      </c>
      <c r="D1535" s="27">
        <v>7.3</v>
      </c>
      <c r="E1535" s="27">
        <v>7.7</v>
      </c>
      <c r="F1535" s="11">
        <v>2013</v>
      </c>
      <c r="G1535" s="11" t="s">
        <v>7</v>
      </c>
      <c r="H1535" s="14" t="str">
        <f>VLOOKUP(A1535,'Data Key'!$A$1:$B$500,2,FALSE)</f>
        <v>Tennessee</v>
      </c>
      <c r="I1535" s="14" t="str">
        <f t="shared" si="581"/>
        <v>TN-Tennessee</v>
      </c>
      <c r="J1535" s="15">
        <f t="shared" si="582"/>
        <v>6669</v>
      </c>
      <c r="K1535" s="15">
        <f t="shared" si="583"/>
        <v>882530</v>
      </c>
      <c r="L1535" s="16">
        <f t="shared" si="575"/>
        <v>1.7932661055772322E-4</v>
      </c>
      <c r="M1535" s="17">
        <f t="shared" si="584"/>
        <v>7.3206818239996707</v>
      </c>
      <c r="N1535" s="17">
        <f t="shared" si="585"/>
        <v>7.6793350451151161</v>
      </c>
      <c r="O1535" s="16">
        <f t="shared" si="586"/>
        <v>2.068182399967089E-2</v>
      </c>
      <c r="P1535" s="16">
        <f t="shared" si="587"/>
        <v>2.0664954884884068E-2</v>
      </c>
      <c r="Q1535" s="16">
        <f t="shared" si="598"/>
        <v>6510</v>
      </c>
      <c r="R1535" s="16">
        <f t="shared" si="599"/>
        <v>6829</v>
      </c>
      <c r="S1535" s="17">
        <f t="shared" si="588"/>
        <v>7.3211958178090617</v>
      </c>
      <c r="T1535" s="17">
        <f t="shared" si="589"/>
        <v>7.6799456589582311</v>
      </c>
      <c r="U1535" s="16">
        <f t="shared" si="590"/>
        <v>2.1195817809061879E-2</v>
      </c>
      <c r="V1535" s="16">
        <f t="shared" si="591"/>
        <v>2.0054341041769064E-2</v>
      </c>
      <c r="W1535" s="16">
        <f t="shared" si="576"/>
        <v>7.5021360913175615E-3</v>
      </c>
      <c r="X1535" s="16">
        <f t="shared" si="577"/>
        <v>1.7936408514222118E-4</v>
      </c>
      <c r="Y1535" s="17">
        <f t="shared" si="592"/>
        <v>7.3227720061753407</v>
      </c>
      <c r="Z1535" s="17">
        <f t="shared" si="593"/>
        <v>7.6815001764597826</v>
      </c>
      <c r="AA1535" s="16">
        <f t="shared" si="594"/>
        <v>2.277200617534092E-2</v>
      </c>
      <c r="AB1535" s="16">
        <f t="shared" si="595"/>
        <v>1.8499823540217619E-2</v>
      </c>
      <c r="AC1535" s="16">
        <f t="shared" si="578"/>
        <v>318.92535662448466</v>
      </c>
      <c r="AD1535" s="17">
        <f t="shared" si="579"/>
        <v>7.3233662191346873</v>
      </c>
      <c r="AE1535" s="17">
        <f t="shared" si="580"/>
        <v>7.6820305662945074</v>
      </c>
      <c r="AF1535" s="16">
        <f t="shared" si="596"/>
        <v>2.3366219134687505E-2</v>
      </c>
      <c r="AG1535" s="16">
        <f t="shared" si="597"/>
        <v>1.7969433705492754E-2</v>
      </c>
    </row>
    <row r="1536" spans="1:33" x14ac:dyDescent="0.25">
      <c r="A1536" s="11" t="s">
        <v>61</v>
      </c>
      <c r="B1536" s="12">
        <v>4513821</v>
      </c>
      <c r="C1536" s="11">
        <v>8.3000000000000007</v>
      </c>
      <c r="D1536" s="27">
        <v>8.1999999999999993</v>
      </c>
      <c r="E1536" s="27">
        <v>8.4</v>
      </c>
      <c r="F1536" s="11">
        <v>2013</v>
      </c>
      <c r="G1536" s="11" t="s">
        <v>7</v>
      </c>
      <c r="H1536" s="14" t="str">
        <f>VLOOKUP(A1536,'Data Key'!$A$1:$B$500,2,FALSE)</f>
        <v>Texas</v>
      </c>
      <c r="I1536" s="14" t="str">
        <f t="shared" si="581"/>
        <v>TX-Texas</v>
      </c>
      <c r="J1536" s="15">
        <f t="shared" si="582"/>
        <v>37465</v>
      </c>
      <c r="K1536" s="15">
        <f t="shared" si="583"/>
        <v>4476356</v>
      </c>
      <c r="L1536" s="16">
        <f t="shared" si="575"/>
        <v>8.3696398318761959E-5</v>
      </c>
      <c r="M1536" s="17">
        <f t="shared" si="584"/>
        <v>8.2163668961716478</v>
      </c>
      <c r="N1536" s="17">
        <f t="shared" si="585"/>
        <v>8.3837596928091731</v>
      </c>
      <c r="O1536" s="16">
        <f t="shared" si="586"/>
        <v>1.6366896171648548E-2</v>
      </c>
      <c r="P1536" s="16">
        <f t="shared" si="587"/>
        <v>1.6240307190827252E-2</v>
      </c>
      <c r="Q1536" s="16">
        <f t="shared" si="598"/>
        <v>37087</v>
      </c>
      <c r="R1536" s="16">
        <f t="shared" si="599"/>
        <v>37843</v>
      </c>
      <c r="S1536" s="17">
        <f t="shared" si="588"/>
        <v>8.2163204965371914</v>
      </c>
      <c r="T1536" s="17">
        <f t="shared" si="589"/>
        <v>8.3838060924436295</v>
      </c>
      <c r="U1536" s="16">
        <f t="shared" si="590"/>
        <v>1.6320496537192142E-2</v>
      </c>
      <c r="V1536" s="16">
        <f t="shared" si="591"/>
        <v>1.6193907556370846E-2</v>
      </c>
      <c r="W1536" s="16">
        <f t="shared" si="576"/>
        <v>8.3004817522563494E-3</v>
      </c>
      <c r="X1536" s="16">
        <f t="shared" si="577"/>
        <v>8.3699500895533478E-5</v>
      </c>
      <c r="Y1536" s="17">
        <f t="shared" si="592"/>
        <v>8.2167822513608169</v>
      </c>
      <c r="Z1536" s="17">
        <f t="shared" si="593"/>
        <v>8.3841812531518816</v>
      </c>
      <c r="AA1536" s="16">
        <f t="shared" si="594"/>
        <v>1.6782251360817568E-2</v>
      </c>
      <c r="AB1536" s="16">
        <f t="shared" si="595"/>
        <v>1.5818746848118792E-2</v>
      </c>
      <c r="AC1536" s="16">
        <f t="shared" si="578"/>
        <v>755.58588618366491</v>
      </c>
      <c r="AD1536" s="17">
        <f t="shared" si="579"/>
        <v>8.2168956680940983</v>
      </c>
      <c r="AE1536" s="17">
        <f t="shared" si="580"/>
        <v>8.384289378023583</v>
      </c>
      <c r="AF1536" s="16">
        <f t="shared" si="596"/>
        <v>1.6895668094099037E-2</v>
      </c>
      <c r="AG1536" s="16">
        <f t="shared" si="597"/>
        <v>1.5710621976417372E-2</v>
      </c>
    </row>
    <row r="1537" spans="1:33" x14ac:dyDescent="0.25">
      <c r="A1537" s="11" t="s">
        <v>23</v>
      </c>
      <c r="B1537" s="12">
        <v>562702</v>
      </c>
      <c r="C1537" s="11">
        <v>7.5</v>
      </c>
      <c r="D1537" s="27">
        <v>7.3</v>
      </c>
      <c r="E1537" s="27">
        <v>7.7</v>
      </c>
      <c r="F1537" s="11">
        <v>2013</v>
      </c>
      <c r="G1537" s="11" t="s">
        <v>7</v>
      </c>
      <c r="H1537" s="14" t="str">
        <f>VLOOKUP(A1537,'Data Key'!$A$1:$B$500,2,FALSE)</f>
        <v>Utah</v>
      </c>
      <c r="I1537" s="14" t="str">
        <f t="shared" si="581"/>
        <v>UT-Utah</v>
      </c>
      <c r="J1537" s="15">
        <f t="shared" si="582"/>
        <v>4220</v>
      </c>
      <c r="K1537" s="15">
        <f t="shared" si="583"/>
        <v>558482</v>
      </c>
      <c r="L1537" s="16">
        <f t="shared" si="575"/>
        <v>2.2541936315273792E-4</v>
      </c>
      <c r="M1537" s="17">
        <f t="shared" si="584"/>
        <v>7.2741096948566524</v>
      </c>
      <c r="N1537" s="17">
        <f t="shared" si="585"/>
        <v>7.7249484211621287</v>
      </c>
      <c r="O1537" s="16">
        <f t="shared" si="586"/>
        <v>2.5890305143347447E-2</v>
      </c>
      <c r="P1537" s="16">
        <f t="shared" si="587"/>
        <v>2.4948421162128476E-2</v>
      </c>
      <c r="Q1537" s="16">
        <f t="shared" si="598"/>
        <v>4094</v>
      </c>
      <c r="R1537" s="16">
        <f t="shared" si="599"/>
        <v>4348</v>
      </c>
      <c r="S1537" s="17">
        <f t="shared" si="588"/>
        <v>7.2756094700214327</v>
      </c>
      <c r="T1537" s="17">
        <f t="shared" si="589"/>
        <v>7.7270029251717602</v>
      </c>
      <c r="U1537" s="16">
        <f t="shared" si="590"/>
        <v>2.4390529978567166E-2</v>
      </c>
      <c r="V1537" s="16">
        <f t="shared" si="591"/>
        <v>2.7002925171760062E-2</v>
      </c>
      <c r="W1537" s="16">
        <f t="shared" si="576"/>
        <v>7.5028912414788042E-3</v>
      </c>
      <c r="X1537" s="16">
        <f t="shared" si="577"/>
        <v>2.2549380255650566E-4</v>
      </c>
      <c r="Y1537" s="17">
        <f t="shared" si="592"/>
        <v>7.2773974389222982</v>
      </c>
      <c r="Z1537" s="17">
        <f t="shared" si="593"/>
        <v>7.7283850440353099</v>
      </c>
      <c r="AA1537" s="16">
        <f t="shared" si="594"/>
        <v>2.2602561077701644E-2</v>
      </c>
      <c r="AB1537" s="16">
        <f t="shared" si="595"/>
        <v>2.8385044035309726E-2</v>
      </c>
      <c r="AC1537" s="16">
        <f t="shared" si="578"/>
        <v>253.70202179373342</v>
      </c>
      <c r="AD1537" s="17">
        <f t="shared" si="579"/>
        <v>7.2783493910347072</v>
      </c>
      <c r="AE1537" s="17">
        <f t="shared" si="580"/>
        <v>7.7292102193779995</v>
      </c>
      <c r="AF1537" s="16">
        <f t="shared" si="596"/>
        <v>2.1650608965292584E-2</v>
      </c>
      <c r="AG1537" s="16">
        <f t="shared" si="597"/>
        <v>2.921021937799928E-2</v>
      </c>
    </row>
    <row r="1538" spans="1:33" x14ac:dyDescent="0.25">
      <c r="A1538" s="11" t="s">
        <v>55</v>
      </c>
      <c r="B1538" s="12">
        <v>76808</v>
      </c>
      <c r="C1538" s="11">
        <v>10.9</v>
      </c>
      <c r="D1538" s="27">
        <v>10.199999999999999</v>
      </c>
      <c r="E1538" s="27">
        <v>11.7</v>
      </c>
      <c r="F1538" s="11">
        <v>2013</v>
      </c>
      <c r="G1538" s="11" t="s">
        <v>7</v>
      </c>
      <c r="H1538" s="14" t="str">
        <f>VLOOKUP(A1538,'Data Key'!$A$1:$B$500,2,FALSE)</f>
        <v>Vermont</v>
      </c>
      <c r="I1538" s="14" t="str">
        <f t="shared" si="581"/>
        <v>VT-Vermont</v>
      </c>
      <c r="J1538" s="15">
        <f t="shared" si="582"/>
        <v>837</v>
      </c>
      <c r="K1538" s="15">
        <f t="shared" si="583"/>
        <v>75971</v>
      </c>
      <c r="L1538" s="16">
        <f t="shared" si="575"/>
        <v>7.3421804918503497E-4</v>
      </c>
      <c r="M1538" s="17">
        <f t="shared" si="584"/>
        <v>10.163084315152012</v>
      </c>
      <c r="N1538" s="17">
        <f t="shared" si="585"/>
        <v>11.631520413522082</v>
      </c>
      <c r="O1538" s="16">
        <f t="shared" si="586"/>
        <v>3.6915684847986796E-2</v>
      </c>
      <c r="P1538" s="16">
        <f t="shared" si="587"/>
        <v>6.8479586477916854E-2</v>
      </c>
      <c r="Q1538" s="16">
        <f t="shared" si="598"/>
        <v>781</v>
      </c>
      <c r="R1538" s="16">
        <f t="shared" si="599"/>
        <v>894</v>
      </c>
      <c r="S1538" s="17">
        <f t="shared" si="588"/>
        <v>10.168211644620351</v>
      </c>
      <c r="T1538" s="17">
        <f t="shared" si="589"/>
        <v>11.639412561191543</v>
      </c>
      <c r="U1538" s="16">
        <f t="shared" si="590"/>
        <v>3.1788355379648081E-2</v>
      </c>
      <c r="V1538" s="16">
        <f t="shared" si="591"/>
        <v>6.0587438808456184E-2</v>
      </c>
      <c r="W1538" s="16">
        <f t="shared" si="576"/>
        <v>1.0921763018272352E-2</v>
      </c>
      <c r="X1538" s="16">
        <f t="shared" si="577"/>
        <v>7.3542101198188965E-4</v>
      </c>
      <c r="Y1538" s="17">
        <f t="shared" si="592"/>
        <v>10.186342006290463</v>
      </c>
      <c r="Z1538" s="17">
        <f t="shared" si="593"/>
        <v>11.657184030254241</v>
      </c>
      <c r="AA1538" s="16">
        <f t="shared" si="594"/>
        <v>1.3657993709536242E-2</v>
      </c>
      <c r="AB1538" s="16">
        <f t="shared" si="595"/>
        <v>4.2815969745758409E-2</v>
      </c>
      <c r="AC1538" s="16">
        <f t="shared" si="578"/>
        <v>112.81973668583248</v>
      </c>
      <c r="AD1538" s="17">
        <f t="shared" si="579"/>
        <v>10.193882169680931</v>
      </c>
      <c r="AE1538" s="17">
        <f t="shared" si="580"/>
        <v>11.662662692880804</v>
      </c>
      <c r="AF1538" s="16">
        <f t="shared" si="596"/>
        <v>6.1178303190683181E-3</v>
      </c>
      <c r="AG1538" s="16">
        <f t="shared" si="597"/>
        <v>3.7337307119194918E-2</v>
      </c>
    </row>
    <row r="1539" spans="1:33" x14ac:dyDescent="0.25">
      <c r="A1539" s="11" t="s">
        <v>54</v>
      </c>
      <c r="B1539" s="12">
        <v>1144601</v>
      </c>
      <c r="C1539" s="11">
        <v>11.7</v>
      </c>
      <c r="D1539" s="27">
        <v>11.5</v>
      </c>
      <c r="E1539" s="27">
        <v>11.9</v>
      </c>
      <c r="F1539" s="11">
        <v>2013</v>
      </c>
      <c r="G1539" s="11" t="s">
        <v>7</v>
      </c>
      <c r="H1539" s="14" t="str">
        <f>VLOOKUP(A1539,'Data Key'!$A$1:$B$500,2,FALSE)</f>
        <v>Virginia</v>
      </c>
      <c r="I1539" s="14" t="str">
        <f t="shared" si="581"/>
        <v>VA-Virginia</v>
      </c>
      <c r="J1539" s="15">
        <f t="shared" si="582"/>
        <v>13392</v>
      </c>
      <c r="K1539" s="15">
        <f t="shared" si="583"/>
        <v>1131209</v>
      </c>
      <c r="L1539" s="16">
        <f t="shared" ref="L1539:L1602" si="600">_xlfn.NORM.S.INV(0.975)*SQRT(J1539/B1539*(1-J1539/B1539)/B1539)</f>
        <v>1.9699765465331357E-4</v>
      </c>
      <c r="M1539" s="17">
        <f t="shared" si="584"/>
        <v>11.503149383484867</v>
      </c>
      <c r="N1539" s="17">
        <f t="shared" si="585"/>
        <v>11.897144692791494</v>
      </c>
      <c r="O1539" s="16">
        <f t="shared" si="586"/>
        <v>3.1493834848674851E-3</v>
      </c>
      <c r="P1539" s="16">
        <f t="shared" si="587"/>
        <v>2.8553072085060194E-3</v>
      </c>
      <c r="Q1539" s="16">
        <f t="shared" si="598"/>
        <v>13167</v>
      </c>
      <c r="R1539" s="16">
        <f t="shared" si="599"/>
        <v>13618</v>
      </c>
      <c r="S1539" s="17">
        <f t="shared" si="588"/>
        <v>11.503571987094192</v>
      </c>
      <c r="T1539" s="17">
        <f t="shared" si="589"/>
        <v>11.897595756075699</v>
      </c>
      <c r="U1539" s="16">
        <f t="shared" si="590"/>
        <v>3.5719870941921528E-3</v>
      </c>
      <c r="V1539" s="16">
        <f t="shared" si="591"/>
        <v>2.4042439243014968E-3</v>
      </c>
      <c r="W1539" s="16">
        <f t="shared" ref="W1539:W1602" si="601">((J1539/B1539)+_xlfn.NORM.S.INV(0.975)^2/(2*B1539))/(1+_xlfn.NORM.S.INV(0.975)^2/B1539)</f>
        <v>1.1701785842823748E-2</v>
      </c>
      <c r="X1539" s="16">
        <f t="shared" ref="X1539:X1602" si="602">_xlfn.NORM.S.INV(0.975)*SQRT(W1539*(1-W1539)/B1539+(_xlfn.NORM.S.INV(0.975)^2/(4*B1539^2)))/(1+_xlfn.NORM.S.INV(0.975)^2/B1539)</f>
        <v>1.9701777257080549E-4</v>
      </c>
      <c r="Y1539" s="17">
        <f t="shared" si="592"/>
        <v>11.504768070252943</v>
      </c>
      <c r="Z1539" s="17">
        <f t="shared" si="593"/>
        <v>11.898803615394552</v>
      </c>
      <c r="AA1539" s="16">
        <f t="shared" si="594"/>
        <v>4.7680702529433461E-3</v>
      </c>
      <c r="AB1539" s="16">
        <f t="shared" si="595"/>
        <v>1.1963846054481309E-3</v>
      </c>
      <c r="AC1539" s="16">
        <f t="shared" ref="AC1539:AC1602" si="603">_xlfn.NORM.S.INV(0.975)*SQRT(_xlfn.NORM.S.INV(0.975)^2-1/B1539+4*B1539*(J1539/B1539)*(1-(J1539/B1539))+(4*(J1539/B1539)-2))</f>
        <v>450.9754672967224</v>
      </c>
      <c r="AD1539" s="17">
        <f t="shared" ref="AD1539:AD1602" si="604">1000*(2*B1539*(J1539/B1539)+_xlfn.NORM.S.INV(0.975)^2+1-AC1539)/(2*B1539+2*_xlfn.NORM.S.INV(0.975)^2)</f>
        <v>11.505222168183327</v>
      </c>
      <c r="AE1539" s="17">
        <f t="shared" ref="AE1539:AE1602" si="605">1000*(2*B1539*(J1539/B1539)+_xlfn.NORM.S.INV(0.975)^2+1+AC1539)/(2*B1539+2*_xlfn.NORM.S.INV(0.975)^2)</f>
        <v>11.899223181425542</v>
      </c>
      <c r="AF1539" s="16">
        <f t="shared" si="596"/>
        <v>5.2221681833266587E-3</v>
      </c>
      <c r="AG1539" s="16">
        <f t="shared" si="597"/>
        <v>7.7681857445810465E-4</v>
      </c>
    </row>
    <row r="1540" spans="1:33" x14ac:dyDescent="0.25">
      <c r="A1540" s="11" t="s">
        <v>39</v>
      </c>
      <c r="B1540" s="12">
        <v>965420</v>
      </c>
      <c r="C1540" s="11">
        <v>9.4</v>
      </c>
      <c r="D1540" s="27">
        <v>9.1999999999999993</v>
      </c>
      <c r="E1540" s="27">
        <v>9.6</v>
      </c>
      <c r="F1540" s="11">
        <v>2013</v>
      </c>
      <c r="G1540" s="11" t="s">
        <v>7</v>
      </c>
      <c r="H1540" s="14" t="str">
        <f>VLOOKUP(A1540,'Data Key'!$A$1:$B$500,2,FALSE)</f>
        <v>Washington</v>
      </c>
      <c r="I1540" s="14" t="str">
        <f t="shared" ref="I1540:I1603" si="606">CONCATENATE(A1540,"-",H1540)</f>
        <v>WA-Washington</v>
      </c>
      <c r="J1540" s="15">
        <f t="shared" ref="J1540:J1603" si="607">ROUND(B1540*C1540/1000,0)</f>
        <v>9075</v>
      </c>
      <c r="K1540" s="15">
        <f t="shared" ref="K1540:K1603" si="608">B1540-J1540</f>
        <v>956345</v>
      </c>
      <c r="L1540" s="16">
        <f t="shared" si="600"/>
        <v>1.9248826868479291E-4</v>
      </c>
      <c r="M1540" s="17">
        <f t="shared" ref="M1540:M1603" si="609">1000*(J1540/B1540-L1540)</f>
        <v>9.2075655938827943</v>
      </c>
      <c r="N1540" s="17">
        <f t="shared" ref="N1540:N1603" si="610">1000*(J1540/B1540+L1540)</f>
        <v>9.5925421312523795</v>
      </c>
      <c r="O1540" s="16">
        <f t="shared" ref="O1540:O1603" si="611">ABS($D1540-M1540)</f>
        <v>7.5655938827949853E-3</v>
      </c>
      <c r="P1540" s="16">
        <f t="shared" ref="P1540:P1603" si="612">ABS($E1540-N1540)</f>
        <v>7.4578687476201111E-3</v>
      </c>
      <c r="Q1540" s="16">
        <f t="shared" si="598"/>
        <v>8890</v>
      </c>
      <c r="R1540" s="16">
        <f t="shared" si="599"/>
        <v>9261</v>
      </c>
      <c r="S1540" s="17">
        <f t="shared" ref="S1540:S1603" si="613">1000*Q1540/B1540</f>
        <v>9.2084274201901763</v>
      </c>
      <c r="T1540" s="17">
        <f t="shared" ref="T1540:T1603" si="614">1000*R1540/B1540</f>
        <v>9.5927161235524441</v>
      </c>
      <c r="U1540" s="16">
        <f t="shared" ref="U1540:U1603" si="615">ABS($D1540-S1540)</f>
        <v>8.4274201901770596E-3</v>
      </c>
      <c r="V1540" s="16">
        <f t="shared" ref="V1540:V1603" si="616">ABS($E1540-T1540)</f>
        <v>7.2838764475555706E-3</v>
      </c>
      <c r="W1540" s="16">
        <f t="shared" si="601"/>
        <v>9.4020059787362463E-3</v>
      </c>
      <c r="X1540" s="16">
        <f t="shared" si="602"/>
        <v>1.9251757940018331E-4</v>
      </c>
      <c r="Y1540" s="17">
        <f t="shared" ref="Y1540:Y1603" si="617">1000*(W1540-X1540)</f>
        <v>9.2094883993360632</v>
      </c>
      <c r="Z1540" s="17">
        <f t="shared" ref="Z1540:Z1603" si="618">1000*(W1540+X1540)</f>
        <v>9.5945235581364301</v>
      </c>
      <c r="AA1540" s="16">
        <f t="shared" ref="AA1540:AA1603" si="619">ABS($D1540-Y1540)</f>
        <v>9.4883993360639352E-3</v>
      </c>
      <c r="AB1540" s="16">
        <f t="shared" ref="AB1540:AB1603" si="620">ABS($E1540-Z1540)</f>
        <v>5.4764418635695478E-3</v>
      </c>
      <c r="AC1540" s="16">
        <f t="shared" si="603"/>
        <v>371.67375939856998</v>
      </c>
      <c r="AD1540" s="17">
        <f t="shared" si="604"/>
        <v>9.2100313539753458</v>
      </c>
      <c r="AE1540" s="17">
        <f t="shared" si="605"/>
        <v>9.5950164179830324</v>
      </c>
      <c r="AF1540" s="16">
        <f t="shared" ref="AF1540:AF1603" si="621">ABS($D1540-AD1540)</f>
        <v>1.0031353975346491E-2</v>
      </c>
      <c r="AG1540" s="16">
        <f t="shared" ref="AG1540:AG1603" si="622">ABS($E1540-AE1540)</f>
        <v>4.9835820169672473E-3</v>
      </c>
    </row>
    <row r="1541" spans="1:33" x14ac:dyDescent="0.25">
      <c r="A1541" s="11" t="s">
        <v>16</v>
      </c>
      <c r="B1541" s="12">
        <v>243945</v>
      </c>
      <c r="C1541" s="11">
        <v>6.4</v>
      </c>
      <c r="D1541" s="27">
        <v>6.1</v>
      </c>
      <c r="E1541" s="27">
        <v>6.7</v>
      </c>
      <c r="F1541" s="11">
        <v>2013</v>
      </c>
      <c r="G1541" s="11" t="s">
        <v>7</v>
      </c>
      <c r="H1541" s="14" t="str">
        <f>VLOOKUP(A1541,'Data Key'!$A$1:$B$500,2,FALSE)</f>
        <v>West Virginia</v>
      </c>
      <c r="I1541" s="14" t="str">
        <f t="shared" si="606"/>
        <v>WV-West Virginia</v>
      </c>
      <c r="J1541" s="15">
        <f t="shared" si="607"/>
        <v>1561</v>
      </c>
      <c r="K1541" s="15">
        <f t="shared" si="608"/>
        <v>242384</v>
      </c>
      <c r="L1541" s="16">
        <f t="shared" si="600"/>
        <v>3.164197879015524E-4</v>
      </c>
      <c r="M1541" s="17">
        <f t="shared" si="609"/>
        <v>6.0825635894990908</v>
      </c>
      <c r="N1541" s="17">
        <f t="shared" si="610"/>
        <v>6.7154031653021953</v>
      </c>
      <c r="O1541" s="16">
        <f t="shared" si="611"/>
        <v>1.7436410500908828E-2</v>
      </c>
      <c r="P1541" s="16">
        <f t="shared" si="612"/>
        <v>1.5403165302195099E-2</v>
      </c>
      <c r="Q1541" s="16">
        <f t="shared" ref="Q1541:Q1604" si="623">_xlfn.BINOM.INV(B1541, C1541/1000, 0.025)</f>
        <v>1485</v>
      </c>
      <c r="R1541" s="16">
        <f t="shared" ref="R1541:R1604" si="624">_xlfn.BINOM.INV(B1541, C1541/1000, 0.975)</f>
        <v>1639</v>
      </c>
      <c r="S1541" s="17">
        <f t="shared" si="613"/>
        <v>6.0874377421140009</v>
      </c>
      <c r="T1541" s="17">
        <f t="shared" si="614"/>
        <v>6.7187275820369345</v>
      </c>
      <c r="U1541" s="16">
        <f t="shared" si="615"/>
        <v>1.256225788599874E-2</v>
      </c>
      <c r="V1541" s="16">
        <f t="shared" si="616"/>
        <v>1.8727582036934365E-2</v>
      </c>
      <c r="W1541" s="16">
        <f t="shared" si="601"/>
        <v>6.4067561053540506E-3</v>
      </c>
      <c r="X1541" s="16">
        <f t="shared" si="602"/>
        <v>3.1670356583026783E-4</v>
      </c>
      <c r="Y1541" s="17">
        <f t="shared" si="617"/>
        <v>6.090052539523783</v>
      </c>
      <c r="Z1541" s="17">
        <f t="shared" si="618"/>
        <v>6.723459671184318</v>
      </c>
      <c r="AA1541" s="16">
        <f t="shared" si="619"/>
        <v>9.9474604762166408E-3</v>
      </c>
      <c r="AB1541" s="16">
        <f t="shared" si="620"/>
        <v>2.3459671184317799E-2</v>
      </c>
      <c r="AC1541" s="16">
        <f t="shared" si="603"/>
        <v>154.40127790465911</v>
      </c>
      <c r="AD1541" s="17">
        <f t="shared" si="604"/>
        <v>6.0923433026792875</v>
      </c>
      <c r="AE1541" s="17">
        <f t="shared" si="605"/>
        <v>6.7252681281522655</v>
      </c>
      <c r="AF1541" s="16">
        <f t="shared" si="621"/>
        <v>7.6566973207121691E-3</v>
      </c>
      <c r="AG1541" s="16">
        <f t="shared" si="622"/>
        <v>2.5268128152265312E-2</v>
      </c>
    </row>
    <row r="1542" spans="1:33" x14ac:dyDescent="0.25">
      <c r="A1542" s="11" t="s">
        <v>24</v>
      </c>
      <c r="B1542" s="12">
        <v>756115</v>
      </c>
      <c r="C1542" s="11">
        <v>11.5</v>
      </c>
      <c r="D1542" s="27">
        <v>11.3</v>
      </c>
      <c r="E1542" s="27">
        <v>11.8</v>
      </c>
      <c r="F1542" s="11">
        <v>2013</v>
      </c>
      <c r="G1542" s="11" t="s">
        <v>7</v>
      </c>
      <c r="H1542" s="14" t="str">
        <f>VLOOKUP(A1542,'Data Key'!$A$1:$B$500,2,FALSE)</f>
        <v>Wisconsin</v>
      </c>
      <c r="I1542" s="14" t="str">
        <f t="shared" si="606"/>
        <v>WI-Wisconsin</v>
      </c>
      <c r="J1542" s="15">
        <f t="shared" si="607"/>
        <v>8695</v>
      </c>
      <c r="K1542" s="15">
        <f t="shared" si="608"/>
        <v>747420</v>
      </c>
      <c r="L1542" s="16">
        <f t="shared" si="600"/>
        <v>2.4031642843463908E-4</v>
      </c>
      <c r="M1542" s="17">
        <f t="shared" si="609"/>
        <v>11.259257049144828</v>
      </c>
      <c r="N1542" s="17">
        <f t="shared" si="610"/>
        <v>11.739889906014108</v>
      </c>
      <c r="O1542" s="16">
        <f t="shared" si="611"/>
        <v>4.0742950855172211E-2</v>
      </c>
      <c r="P1542" s="16">
        <f t="shared" si="612"/>
        <v>6.0110093985892732E-2</v>
      </c>
      <c r="Q1542" s="16">
        <f t="shared" si="623"/>
        <v>8514</v>
      </c>
      <c r="R1542" s="16">
        <f t="shared" si="624"/>
        <v>8877</v>
      </c>
      <c r="S1542" s="17">
        <f t="shared" si="613"/>
        <v>11.260191902025486</v>
      </c>
      <c r="T1542" s="17">
        <f t="shared" si="614"/>
        <v>11.740277603274635</v>
      </c>
      <c r="U1542" s="16">
        <f t="shared" si="615"/>
        <v>3.9808097974514567E-2</v>
      </c>
      <c r="V1542" s="16">
        <f t="shared" si="616"/>
        <v>5.9722396725366167E-2</v>
      </c>
      <c r="W1542" s="16">
        <f t="shared" si="601"/>
        <v>1.1502055302088374E-2</v>
      </c>
      <c r="X1542" s="16">
        <f t="shared" si="602"/>
        <v>2.4035426068959708E-4</v>
      </c>
      <c r="Y1542" s="17">
        <f t="shared" si="617"/>
        <v>11.261701041398778</v>
      </c>
      <c r="Z1542" s="17">
        <f t="shared" si="618"/>
        <v>11.74240956277797</v>
      </c>
      <c r="AA1542" s="16">
        <f t="shared" si="619"/>
        <v>3.8298958601222566E-2</v>
      </c>
      <c r="AB1542" s="16">
        <f t="shared" si="620"/>
        <v>5.7590437222030388E-2</v>
      </c>
      <c r="AC1542" s="16">
        <f t="shared" si="603"/>
        <v>363.42368809539317</v>
      </c>
      <c r="AD1542" s="17">
        <f t="shared" si="604"/>
        <v>11.262394769759783</v>
      </c>
      <c r="AE1542" s="17">
        <f t="shared" si="605"/>
        <v>11.743038377838934</v>
      </c>
      <c r="AF1542" s="16">
        <f t="shared" si="621"/>
        <v>3.7605230240217224E-2</v>
      </c>
      <c r="AG1542" s="16">
        <f t="shared" si="622"/>
        <v>5.6961622161066927E-2</v>
      </c>
    </row>
    <row r="1543" spans="1:33" x14ac:dyDescent="0.25">
      <c r="A1543" s="11" t="s">
        <v>40</v>
      </c>
      <c r="B1543" s="12">
        <v>84077</v>
      </c>
      <c r="C1543" s="11">
        <v>8.6</v>
      </c>
      <c r="D1543" s="27">
        <v>8</v>
      </c>
      <c r="E1543" s="27">
        <v>9.1999999999999993</v>
      </c>
      <c r="F1543" s="11">
        <v>2013</v>
      </c>
      <c r="G1543" s="11" t="s">
        <v>7</v>
      </c>
      <c r="H1543" s="14" t="str">
        <f>VLOOKUP(A1543,'Data Key'!$A$1:$B$500,2,FALSE)</f>
        <v>Wyoming</v>
      </c>
      <c r="I1543" s="14" t="str">
        <f t="shared" si="606"/>
        <v>WY-Wyoming</v>
      </c>
      <c r="J1543" s="15">
        <f t="shared" si="607"/>
        <v>723</v>
      </c>
      <c r="K1543" s="15">
        <f t="shared" si="608"/>
        <v>83354</v>
      </c>
      <c r="L1543" s="16">
        <f t="shared" si="600"/>
        <v>6.2411504519937946E-4</v>
      </c>
      <c r="M1543" s="17">
        <f t="shared" si="609"/>
        <v>7.9751451567583507</v>
      </c>
      <c r="N1543" s="17">
        <f t="shared" si="610"/>
        <v>9.223375247157108</v>
      </c>
      <c r="O1543" s="16">
        <f t="shared" si="611"/>
        <v>2.4854843241649327E-2</v>
      </c>
      <c r="P1543" s="16">
        <f t="shared" si="612"/>
        <v>2.3375247157108703E-2</v>
      </c>
      <c r="Q1543" s="16">
        <f t="shared" si="623"/>
        <v>671</v>
      </c>
      <c r="R1543" s="16">
        <f t="shared" si="624"/>
        <v>776</v>
      </c>
      <c r="S1543" s="17">
        <f t="shared" si="613"/>
        <v>7.980779523532</v>
      </c>
      <c r="T1543" s="17">
        <f t="shared" si="614"/>
        <v>9.2296347395839522</v>
      </c>
      <c r="U1543" s="16">
        <f t="shared" si="615"/>
        <v>1.9220476467999958E-2</v>
      </c>
      <c r="V1543" s="16">
        <f t="shared" si="616"/>
        <v>2.9634739583952907E-2</v>
      </c>
      <c r="W1543" s="16">
        <f t="shared" si="601"/>
        <v>8.6217111631236836E-3</v>
      </c>
      <c r="X1543" s="16">
        <f t="shared" si="602"/>
        <v>6.2531101164427E-4</v>
      </c>
      <c r="Y1543" s="17">
        <f t="shared" si="617"/>
        <v>7.9964001514794134</v>
      </c>
      <c r="Z1543" s="17">
        <f t="shared" si="618"/>
        <v>9.2470221747679542</v>
      </c>
      <c r="AA1543" s="16">
        <f t="shared" si="619"/>
        <v>3.5998485205865904E-3</v>
      </c>
      <c r="AB1543" s="16">
        <f t="shared" si="620"/>
        <v>4.7022174767954894E-2</v>
      </c>
      <c r="AC1543" s="16">
        <f t="shared" si="603"/>
        <v>104.98176705965398</v>
      </c>
      <c r="AD1543" s="17">
        <f t="shared" si="604"/>
        <v>8.0033671667057842</v>
      </c>
      <c r="AE1543" s="17">
        <f t="shared" si="605"/>
        <v>9.2519484753392103</v>
      </c>
      <c r="AF1543" s="16">
        <f t="shared" si="621"/>
        <v>3.3671667057841859E-3</v>
      </c>
      <c r="AG1543" s="16">
        <f t="shared" si="622"/>
        <v>5.1948475339210987E-2</v>
      </c>
    </row>
    <row r="1544" spans="1:33" x14ac:dyDescent="0.25">
      <c r="A1544" s="11" t="s">
        <v>17</v>
      </c>
      <c r="B1544" s="12">
        <v>675149</v>
      </c>
      <c r="C1544" s="11">
        <v>8.1</v>
      </c>
      <c r="D1544" s="27">
        <v>7.9</v>
      </c>
      <c r="E1544" s="27">
        <v>8.3000000000000007</v>
      </c>
      <c r="F1544" s="11">
        <v>2014</v>
      </c>
      <c r="G1544" s="11" t="s">
        <v>7</v>
      </c>
      <c r="H1544" s="14" t="str">
        <f>VLOOKUP(A1544,'Data Key'!$A$1:$B$500,2,FALSE)</f>
        <v>Alabama</v>
      </c>
      <c r="I1544" s="14" t="str">
        <f t="shared" si="606"/>
        <v>AL-Alabama</v>
      </c>
      <c r="J1544" s="15">
        <f t="shared" si="607"/>
        <v>5469</v>
      </c>
      <c r="K1544" s="15">
        <f t="shared" si="608"/>
        <v>669680</v>
      </c>
      <c r="L1544" s="16">
        <f t="shared" si="600"/>
        <v>2.1381406683488186E-4</v>
      </c>
      <c r="M1544" s="17">
        <f t="shared" si="609"/>
        <v>7.8866200595579601</v>
      </c>
      <c r="N1544" s="17">
        <f t="shared" si="610"/>
        <v>8.314248193227721</v>
      </c>
      <c r="O1544" s="16">
        <f t="shared" si="611"/>
        <v>1.3379940442040272E-2</v>
      </c>
      <c r="P1544" s="16">
        <f t="shared" si="612"/>
        <v>1.4248193227720307E-2</v>
      </c>
      <c r="Q1544" s="16">
        <f t="shared" si="623"/>
        <v>5325</v>
      </c>
      <c r="R1544" s="16">
        <f t="shared" si="624"/>
        <v>5614</v>
      </c>
      <c r="S1544" s="17">
        <f t="shared" si="613"/>
        <v>7.8871478740248451</v>
      </c>
      <c r="T1544" s="17">
        <f t="shared" si="614"/>
        <v>8.3152015332911695</v>
      </c>
      <c r="U1544" s="16">
        <f t="shared" si="615"/>
        <v>1.2852125975155282E-2</v>
      </c>
      <c r="V1544" s="16">
        <f t="shared" si="616"/>
        <v>1.5201533291168801E-2</v>
      </c>
      <c r="W1544" s="16">
        <f t="shared" si="601"/>
        <v>8.1032329177333877E-3</v>
      </c>
      <c r="X1544" s="16">
        <f t="shared" si="602"/>
        <v>2.1386840492678929E-4</v>
      </c>
      <c r="Y1544" s="17">
        <f t="shared" si="617"/>
        <v>7.8893645128065986</v>
      </c>
      <c r="Z1544" s="17">
        <f t="shared" si="618"/>
        <v>8.3171013226601769</v>
      </c>
      <c r="AA1544" s="16">
        <f t="shared" si="619"/>
        <v>1.0635487193401794E-2</v>
      </c>
      <c r="AB1544" s="16">
        <f t="shared" si="620"/>
        <v>1.7101322660176166E-2</v>
      </c>
      <c r="AC1544" s="16">
        <f t="shared" si="603"/>
        <v>288.7251728395612</v>
      </c>
      <c r="AD1544" s="17">
        <f t="shared" si="604"/>
        <v>7.8901514085021853</v>
      </c>
      <c r="AE1544" s="17">
        <f t="shared" si="605"/>
        <v>8.3177955730675066</v>
      </c>
      <c r="AF1544" s="16">
        <f t="shared" si="621"/>
        <v>9.8485914978150291E-3</v>
      </c>
      <c r="AG1544" s="16">
        <f t="shared" si="622"/>
        <v>1.7795573067505899E-2</v>
      </c>
    </row>
    <row r="1545" spans="1:33" x14ac:dyDescent="0.25">
      <c r="A1545" s="11" t="s">
        <v>41</v>
      </c>
      <c r="B1545" s="12">
        <v>117543</v>
      </c>
      <c r="C1545" s="11">
        <v>8.5</v>
      </c>
      <c r="D1545" s="27">
        <v>8</v>
      </c>
      <c r="E1545" s="27">
        <v>9.1</v>
      </c>
      <c r="F1545" s="11">
        <v>2014</v>
      </c>
      <c r="G1545" s="11" t="s">
        <v>7</v>
      </c>
      <c r="H1545" s="14" t="str">
        <f>VLOOKUP(A1545,'Data Key'!$A$1:$B$500,2,FALSE)</f>
        <v>Alaska</v>
      </c>
      <c r="I1545" s="14" t="str">
        <f t="shared" si="606"/>
        <v>AK-Alaska</v>
      </c>
      <c r="J1545" s="15">
        <f t="shared" si="607"/>
        <v>999</v>
      </c>
      <c r="K1545" s="15">
        <f t="shared" si="608"/>
        <v>116544</v>
      </c>
      <c r="L1545" s="16">
        <f t="shared" si="600"/>
        <v>5.2478406439639916E-4</v>
      </c>
      <c r="M1545" s="17">
        <f t="shared" si="609"/>
        <v>7.9742333164769841</v>
      </c>
      <c r="N1545" s="17">
        <f t="shared" si="610"/>
        <v>9.0238014452697808</v>
      </c>
      <c r="O1545" s="16">
        <f t="shared" si="611"/>
        <v>2.5766683523015921E-2</v>
      </c>
      <c r="P1545" s="16">
        <f t="shared" si="612"/>
        <v>7.6198554730218859E-2</v>
      </c>
      <c r="Q1545" s="16">
        <f t="shared" si="623"/>
        <v>938</v>
      </c>
      <c r="R1545" s="16">
        <f t="shared" si="624"/>
        <v>1061</v>
      </c>
      <c r="S1545" s="17">
        <f t="shared" si="613"/>
        <v>7.9800583616208538</v>
      </c>
      <c r="T1545" s="17">
        <f t="shared" si="614"/>
        <v>9.0264839250316911</v>
      </c>
      <c r="U1545" s="16">
        <f t="shared" si="615"/>
        <v>1.9941638379146198E-2</v>
      </c>
      <c r="V1545" s="16">
        <f t="shared" si="616"/>
        <v>7.3516074968308587E-2</v>
      </c>
      <c r="W1545" s="16">
        <f t="shared" si="601"/>
        <v>8.515079750237204E-3</v>
      </c>
      <c r="X1545" s="16">
        <f t="shared" si="602"/>
        <v>5.255124051783504E-4</v>
      </c>
      <c r="Y1545" s="17">
        <f t="shared" si="617"/>
        <v>7.9895673450588545</v>
      </c>
      <c r="Z1545" s="17">
        <f t="shared" si="618"/>
        <v>9.0405921554155544</v>
      </c>
      <c r="AA1545" s="16">
        <f t="shared" si="619"/>
        <v>1.0432654941145536E-2</v>
      </c>
      <c r="AB1545" s="16">
        <f t="shared" si="620"/>
        <v>5.9407844584445257E-2</v>
      </c>
      <c r="AC1545" s="16">
        <f t="shared" si="603"/>
        <v>123.3985818026465</v>
      </c>
      <c r="AD1545" s="17">
        <f t="shared" si="604"/>
        <v>7.9944422737911625</v>
      </c>
      <c r="AE1545" s="17">
        <f t="shared" si="605"/>
        <v>9.0442244735610782</v>
      </c>
      <c r="AF1545" s="16">
        <f t="shared" si="621"/>
        <v>5.5577262088375434E-3</v>
      </c>
      <c r="AG1545" s="16">
        <f t="shared" si="622"/>
        <v>5.5775526438921474E-2</v>
      </c>
    </row>
    <row r="1546" spans="1:33" x14ac:dyDescent="0.25">
      <c r="A1546" s="11" t="s">
        <v>11</v>
      </c>
      <c r="B1546" s="12">
        <v>1019375</v>
      </c>
      <c r="C1546" s="11">
        <v>9.3000000000000007</v>
      </c>
      <c r="D1546" s="27">
        <v>9.1</v>
      </c>
      <c r="E1546" s="27">
        <v>9.5</v>
      </c>
      <c r="F1546" s="11">
        <v>2014</v>
      </c>
      <c r="G1546" s="11" t="s">
        <v>7</v>
      </c>
      <c r="H1546" s="14" t="str">
        <f>VLOOKUP(A1546,'Data Key'!$A$1:$B$500,2,FALSE)</f>
        <v>Arizona</v>
      </c>
      <c r="I1546" s="14" t="str">
        <f t="shared" si="606"/>
        <v>AZ-Arizona</v>
      </c>
      <c r="J1546" s="15">
        <f t="shared" si="607"/>
        <v>9480</v>
      </c>
      <c r="K1546" s="15">
        <f t="shared" si="608"/>
        <v>1009895</v>
      </c>
      <c r="L1546" s="16">
        <f t="shared" si="600"/>
        <v>1.8633283990714645E-4</v>
      </c>
      <c r="M1546" s="17">
        <f t="shared" si="609"/>
        <v>9.1134832238574148</v>
      </c>
      <c r="N1546" s="17">
        <f t="shared" si="610"/>
        <v>9.4861489036717082</v>
      </c>
      <c r="O1546" s="16">
        <f t="shared" si="611"/>
        <v>1.3483223857415183E-2</v>
      </c>
      <c r="P1546" s="16">
        <f t="shared" si="612"/>
        <v>1.3851096328291845E-2</v>
      </c>
      <c r="Q1546" s="16">
        <f t="shared" si="623"/>
        <v>9291</v>
      </c>
      <c r="R1546" s="16">
        <f t="shared" si="624"/>
        <v>9671</v>
      </c>
      <c r="S1546" s="17">
        <f t="shared" si="613"/>
        <v>9.114408338442674</v>
      </c>
      <c r="T1546" s="17">
        <f t="shared" si="614"/>
        <v>9.4871857755977924</v>
      </c>
      <c r="U1546" s="16">
        <f t="shared" si="615"/>
        <v>1.4408338442674307E-2</v>
      </c>
      <c r="V1546" s="16">
        <f t="shared" si="616"/>
        <v>1.2814224402207586E-2</v>
      </c>
      <c r="W1546" s="16">
        <f t="shared" si="601"/>
        <v>9.3016652335464276E-3</v>
      </c>
      <c r="X1546" s="16">
        <f t="shared" si="602"/>
        <v>1.8636001351202272E-4</v>
      </c>
      <c r="Y1546" s="17">
        <f t="shared" si="617"/>
        <v>9.1153052200344042</v>
      </c>
      <c r="Z1546" s="17">
        <f t="shared" si="618"/>
        <v>9.4880252470584505</v>
      </c>
      <c r="AA1546" s="16">
        <f t="shared" si="619"/>
        <v>1.5305220034404599E-2</v>
      </c>
      <c r="AB1546" s="16">
        <f t="shared" si="620"/>
        <v>1.1974752941549482E-2</v>
      </c>
      <c r="AC1546" s="16">
        <f t="shared" si="603"/>
        <v>379.89557585789129</v>
      </c>
      <c r="AD1546" s="17">
        <f t="shared" si="604"/>
        <v>9.1158189316378735</v>
      </c>
      <c r="AE1546" s="17">
        <f t="shared" si="605"/>
        <v>9.4884925250138448</v>
      </c>
      <c r="AF1546" s="16">
        <f t="shared" si="621"/>
        <v>1.5818931637873845E-2</v>
      </c>
      <c r="AG1546" s="16">
        <f t="shared" si="622"/>
        <v>1.1507474986155231E-2</v>
      </c>
    </row>
    <row r="1547" spans="1:33" x14ac:dyDescent="0.25">
      <c r="A1547" s="11" t="s">
        <v>18</v>
      </c>
      <c r="B1547" s="12">
        <v>437275</v>
      </c>
      <c r="C1547" s="11">
        <v>8.3000000000000007</v>
      </c>
      <c r="D1547" s="27">
        <v>8</v>
      </c>
      <c r="E1547" s="27">
        <v>8.6</v>
      </c>
      <c r="F1547" s="11">
        <v>2014</v>
      </c>
      <c r="G1547" s="11" t="s">
        <v>7</v>
      </c>
      <c r="H1547" s="14" t="str">
        <f>VLOOKUP(A1547,'Data Key'!$A$1:$B$500,2,FALSE)</f>
        <v>Arkansas</v>
      </c>
      <c r="I1547" s="14" t="str">
        <f t="shared" si="606"/>
        <v>AR-Arkansas</v>
      </c>
      <c r="J1547" s="15">
        <f t="shared" si="607"/>
        <v>3629</v>
      </c>
      <c r="K1547" s="15">
        <f t="shared" si="608"/>
        <v>433646</v>
      </c>
      <c r="L1547" s="16">
        <f t="shared" si="600"/>
        <v>2.6889162443129492E-4</v>
      </c>
      <c r="M1547" s="17">
        <f t="shared" si="609"/>
        <v>8.0302336399904082</v>
      </c>
      <c r="N1547" s="17">
        <f t="shared" si="610"/>
        <v>8.5680168888529984</v>
      </c>
      <c r="O1547" s="16">
        <f t="shared" si="611"/>
        <v>3.0233639990408179E-2</v>
      </c>
      <c r="P1547" s="16">
        <f t="shared" si="612"/>
        <v>3.1983111147001253E-2</v>
      </c>
      <c r="Q1547" s="16">
        <f t="shared" si="623"/>
        <v>3512</v>
      </c>
      <c r="R1547" s="16">
        <f t="shared" si="624"/>
        <v>3747</v>
      </c>
      <c r="S1547" s="17">
        <f t="shared" si="613"/>
        <v>8.0315590875307308</v>
      </c>
      <c r="T1547" s="17">
        <f t="shared" si="614"/>
        <v>8.5689783317134527</v>
      </c>
      <c r="U1547" s="16">
        <f t="shared" si="615"/>
        <v>3.1559087530730778E-2</v>
      </c>
      <c r="V1547" s="16">
        <f t="shared" si="616"/>
        <v>3.1021668286546955E-2</v>
      </c>
      <c r="W1547" s="16">
        <f t="shared" si="601"/>
        <v>8.3034448163490128E-3</v>
      </c>
      <c r="X1547" s="16">
        <f t="shared" si="602"/>
        <v>2.6899450851415065E-4</v>
      </c>
      <c r="Y1547" s="17">
        <f t="shared" si="617"/>
        <v>8.0344503078348612</v>
      </c>
      <c r="Z1547" s="17">
        <f t="shared" si="618"/>
        <v>8.5724393248631632</v>
      </c>
      <c r="AA1547" s="16">
        <f t="shared" si="619"/>
        <v>3.4450307834861249E-2</v>
      </c>
      <c r="AB1547" s="16">
        <f t="shared" si="620"/>
        <v>2.7560675136836466E-2</v>
      </c>
      <c r="AC1547" s="16">
        <f t="shared" si="603"/>
        <v>235.17448140981381</v>
      </c>
      <c r="AD1547" s="17">
        <f t="shared" si="604"/>
        <v>8.0356814818270692</v>
      </c>
      <c r="AE1547" s="17">
        <f t="shared" si="605"/>
        <v>8.5734950211815928</v>
      </c>
      <c r="AF1547" s="16">
        <f t="shared" si="621"/>
        <v>3.5681481827069206E-2</v>
      </c>
      <c r="AG1547" s="16">
        <f t="shared" si="622"/>
        <v>2.6504978818406855E-2</v>
      </c>
    </row>
    <row r="1548" spans="1:33" x14ac:dyDescent="0.25">
      <c r="A1548" s="11" t="s">
        <v>42</v>
      </c>
      <c r="B1548" s="12">
        <v>5717500</v>
      </c>
      <c r="C1548" s="11">
        <v>12</v>
      </c>
      <c r="D1548" s="27">
        <v>11.9</v>
      </c>
      <c r="E1548" s="27">
        <v>12.1</v>
      </c>
      <c r="F1548" s="11">
        <v>2014</v>
      </c>
      <c r="G1548" s="11" t="s">
        <v>7</v>
      </c>
      <c r="H1548" s="14" t="str">
        <f>VLOOKUP(A1548,'Data Key'!$A$1:$B$500,2,FALSE)</f>
        <v>California</v>
      </c>
      <c r="I1548" s="14" t="str">
        <f t="shared" si="606"/>
        <v>CA-California</v>
      </c>
      <c r="J1548" s="15">
        <f t="shared" si="607"/>
        <v>68610</v>
      </c>
      <c r="K1548" s="15">
        <f t="shared" si="608"/>
        <v>5648890</v>
      </c>
      <c r="L1548" s="16">
        <f t="shared" si="600"/>
        <v>8.92512073366235E-5</v>
      </c>
      <c r="M1548" s="17">
        <f t="shared" si="609"/>
        <v>11.910748792663377</v>
      </c>
      <c r="N1548" s="17">
        <f t="shared" si="610"/>
        <v>12.089251207336623</v>
      </c>
      <c r="O1548" s="16">
        <f t="shared" si="611"/>
        <v>1.074879266337625E-2</v>
      </c>
      <c r="P1548" s="16">
        <f t="shared" si="612"/>
        <v>1.074879266337625E-2</v>
      </c>
      <c r="Q1548" s="16">
        <f t="shared" si="623"/>
        <v>68100</v>
      </c>
      <c r="R1548" s="16">
        <f t="shared" si="624"/>
        <v>69121</v>
      </c>
      <c r="S1548" s="17">
        <f t="shared" si="613"/>
        <v>11.910800174901619</v>
      </c>
      <c r="T1548" s="17">
        <f t="shared" si="614"/>
        <v>12.089374726716223</v>
      </c>
      <c r="U1548" s="16">
        <f t="shared" si="615"/>
        <v>1.080017490161822E-2</v>
      </c>
      <c r="V1548" s="16">
        <f t="shared" si="616"/>
        <v>1.0625273283777048E-2</v>
      </c>
      <c r="W1548" s="16">
        <f t="shared" si="601"/>
        <v>1.2000327875932658E-2</v>
      </c>
      <c r="X1548" s="16">
        <f t="shared" si="602"/>
        <v>8.9252984077214999E-5</v>
      </c>
      <c r="Y1548" s="17">
        <f t="shared" si="617"/>
        <v>11.911074891855442</v>
      </c>
      <c r="Z1548" s="17">
        <f t="shared" si="618"/>
        <v>12.089580860009873</v>
      </c>
      <c r="AA1548" s="16">
        <f t="shared" si="619"/>
        <v>1.1074891855441749E-2</v>
      </c>
      <c r="AB1548" s="16">
        <f t="shared" si="620"/>
        <v>1.041913999012678E-2</v>
      </c>
      <c r="AC1548" s="16">
        <f t="shared" si="603"/>
        <v>1020.59111181896</v>
      </c>
      <c r="AD1548" s="17">
        <f t="shared" si="604"/>
        <v>11.911163868343742</v>
      </c>
      <c r="AE1548" s="17">
        <f t="shared" si="605"/>
        <v>12.089666785021899</v>
      </c>
      <c r="AF1548" s="16">
        <f t="shared" si="621"/>
        <v>1.1163868343741612E-2</v>
      </c>
      <c r="AG1548" s="16">
        <f t="shared" si="622"/>
        <v>1.0333214978100358E-2</v>
      </c>
    </row>
    <row r="1549" spans="1:33" x14ac:dyDescent="0.25">
      <c r="A1549" s="11" t="s">
        <v>19</v>
      </c>
      <c r="B1549" s="12">
        <v>791275</v>
      </c>
      <c r="C1549" s="11">
        <v>6.2</v>
      </c>
      <c r="D1549" s="27">
        <v>6.1</v>
      </c>
      <c r="E1549" s="27">
        <v>6.4</v>
      </c>
      <c r="F1549" s="11">
        <v>2014</v>
      </c>
      <c r="G1549" s="11" t="s">
        <v>7</v>
      </c>
      <c r="H1549" s="14" t="str">
        <f>VLOOKUP(A1549,'Data Key'!$A$1:$B$500,2,FALSE)</f>
        <v>Colorado</v>
      </c>
      <c r="I1549" s="14" t="str">
        <f t="shared" si="606"/>
        <v>CO-Colorado</v>
      </c>
      <c r="J1549" s="15">
        <f t="shared" si="607"/>
        <v>4906</v>
      </c>
      <c r="K1549" s="15">
        <f t="shared" si="608"/>
        <v>786369</v>
      </c>
      <c r="L1549" s="16">
        <f t="shared" si="600"/>
        <v>1.7295530532263152E-4</v>
      </c>
      <c r="M1549" s="17">
        <f t="shared" si="609"/>
        <v>6.0271647540751756</v>
      </c>
      <c r="N1549" s="17">
        <f t="shared" si="610"/>
        <v>6.3730753647204388</v>
      </c>
      <c r="O1549" s="16">
        <f t="shared" si="611"/>
        <v>7.2835245924824044E-2</v>
      </c>
      <c r="P1549" s="16">
        <f t="shared" si="612"/>
        <v>2.6924635279561571E-2</v>
      </c>
      <c r="Q1549" s="16">
        <f t="shared" si="623"/>
        <v>4770</v>
      </c>
      <c r="R1549" s="16">
        <f t="shared" si="624"/>
        <v>5043</v>
      </c>
      <c r="S1549" s="17">
        <f t="shared" si="613"/>
        <v>6.0282455530630941</v>
      </c>
      <c r="T1549" s="17">
        <f t="shared" si="614"/>
        <v>6.373258348867334</v>
      </c>
      <c r="U1549" s="16">
        <f t="shared" si="615"/>
        <v>7.175444693690558E-2</v>
      </c>
      <c r="V1549" s="16">
        <f t="shared" si="616"/>
        <v>2.6741651132666355E-2</v>
      </c>
      <c r="W1549" s="16">
        <f t="shared" si="601"/>
        <v>6.202517333032672E-3</v>
      </c>
      <c r="X1549" s="16">
        <f t="shared" si="602"/>
        <v>1.7300471986486491E-4</v>
      </c>
      <c r="Y1549" s="17">
        <f t="shared" si="617"/>
        <v>6.0295126131678076</v>
      </c>
      <c r="Z1549" s="17">
        <f t="shared" si="618"/>
        <v>6.3755220528975372</v>
      </c>
      <c r="AA1549" s="16">
        <f t="shared" si="619"/>
        <v>7.0487386832192023E-2</v>
      </c>
      <c r="AB1549" s="16">
        <f t="shared" si="620"/>
        <v>2.4477947102463204E-2</v>
      </c>
      <c r="AC1549" s="16">
        <f t="shared" si="603"/>
        <v>273.72351436273146</v>
      </c>
      <c r="AD1549" s="17">
        <f t="shared" si="604"/>
        <v>6.0301864807000536</v>
      </c>
      <c r="AE1549" s="17">
        <f t="shared" si="605"/>
        <v>6.3761119623647566</v>
      </c>
      <c r="AF1549" s="16">
        <f t="shared" si="621"/>
        <v>6.9813519299946059E-2</v>
      </c>
      <c r="AG1549" s="16">
        <f t="shared" si="622"/>
        <v>2.388803763524372E-2</v>
      </c>
    </row>
    <row r="1550" spans="1:33" x14ac:dyDescent="0.25">
      <c r="A1550" s="11" t="s">
        <v>31</v>
      </c>
      <c r="B1550" s="12">
        <v>487037</v>
      </c>
      <c r="C1550" s="11">
        <v>13.9</v>
      </c>
      <c r="D1550" s="27">
        <v>13.6</v>
      </c>
      <c r="E1550" s="27">
        <v>14.2</v>
      </c>
      <c r="F1550" s="11">
        <v>2014</v>
      </c>
      <c r="G1550" s="11" t="s">
        <v>7</v>
      </c>
      <c r="H1550" s="14" t="str">
        <f>VLOOKUP(A1550,'Data Key'!$A$1:$B$500,2,FALSE)</f>
        <v>Connecticut</v>
      </c>
      <c r="I1550" s="14" t="str">
        <f t="shared" si="606"/>
        <v>CT-Connecticut</v>
      </c>
      <c r="J1550" s="15">
        <f t="shared" si="607"/>
        <v>6770</v>
      </c>
      <c r="K1550" s="15">
        <f t="shared" si="608"/>
        <v>480267</v>
      </c>
      <c r="L1550" s="16">
        <f t="shared" si="600"/>
        <v>3.2880685649988074E-4</v>
      </c>
      <c r="M1550" s="17">
        <f t="shared" si="609"/>
        <v>13.571574428700217</v>
      </c>
      <c r="N1550" s="17">
        <f t="shared" si="610"/>
        <v>14.229188141699979</v>
      </c>
      <c r="O1550" s="16">
        <f t="shared" si="611"/>
        <v>2.8425571299782959E-2</v>
      </c>
      <c r="P1550" s="16">
        <f t="shared" si="612"/>
        <v>2.9188141699979298E-2</v>
      </c>
      <c r="Q1550" s="16">
        <f t="shared" si="623"/>
        <v>6610</v>
      </c>
      <c r="R1550" s="16">
        <f t="shared" si="624"/>
        <v>6930</v>
      </c>
      <c r="S1550" s="17">
        <f t="shared" si="613"/>
        <v>13.571864149951647</v>
      </c>
      <c r="T1550" s="17">
        <f t="shared" si="614"/>
        <v>14.22889842044855</v>
      </c>
      <c r="U1550" s="16">
        <f t="shared" si="615"/>
        <v>2.8135850048352395E-2</v>
      </c>
      <c r="V1550" s="16">
        <f t="shared" si="616"/>
        <v>2.889842044855051E-2</v>
      </c>
      <c r="W1550" s="16">
        <f t="shared" si="601"/>
        <v>1.3904215320272915E-2</v>
      </c>
      <c r="X1550" s="16">
        <f t="shared" si="602"/>
        <v>3.2887261253619637E-4</v>
      </c>
      <c r="Y1550" s="17">
        <f t="shared" si="617"/>
        <v>13.575342707736718</v>
      </c>
      <c r="Z1550" s="17">
        <f t="shared" si="618"/>
        <v>14.233087932809111</v>
      </c>
      <c r="AA1550" s="16">
        <f t="shared" si="619"/>
        <v>2.4657292263281505E-2</v>
      </c>
      <c r="AB1550" s="16">
        <f t="shared" si="620"/>
        <v>3.308793280911182E-2</v>
      </c>
      <c r="AC1550" s="16">
        <f t="shared" si="603"/>
        <v>320.29358637701483</v>
      </c>
      <c r="AD1550" s="17">
        <f t="shared" si="604"/>
        <v>13.576425985993842</v>
      </c>
      <c r="AE1550" s="17">
        <f t="shared" si="605"/>
        <v>14.234057870452745</v>
      </c>
      <c r="AF1550" s="16">
        <f t="shared" si="621"/>
        <v>2.3574014006157995E-2</v>
      </c>
      <c r="AG1550" s="16">
        <f t="shared" si="622"/>
        <v>3.405787045274522E-2</v>
      </c>
    </row>
    <row r="1551" spans="1:33" x14ac:dyDescent="0.25">
      <c r="A1551" s="11" t="s">
        <v>43</v>
      </c>
      <c r="B1551" s="12">
        <v>122317</v>
      </c>
      <c r="C1551" s="11">
        <v>9.3000000000000007</v>
      </c>
      <c r="D1551" s="27">
        <v>8.8000000000000007</v>
      </c>
      <c r="E1551" s="27">
        <v>9.9</v>
      </c>
      <c r="F1551" s="11">
        <v>2014</v>
      </c>
      <c r="G1551" s="11" t="s">
        <v>7</v>
      </c>
      <c r="H1551" s="14" t="str">
        <f>VLOOKUP(A1551,'Data Key'!$A$1:$B$500,2,FALSE)</f>
        <v>Delaware</v>
      </c>
      <c r="I1551" s="14" t="str">
        <f t="shared" si="606"/>
        <v>DE-Delaware</v>
      </c>
      <c r="J1551" s="15">
        <f t="shared" si="607"/>
        <v>1138</v>
      </c>
      <c r="K1551" s="15">
        <f t="shared" si="608"/>
        <v>121179</v>
      </c>
      <c r="L1551" s="16">
        <f t="shared" si="600"/>
        <v>5.3802526852796421E-4</v>
      </c>
      <c r="M1551" s="17">
        <f t="shared" si="609"/>
        <v>8.7656692301925734</v>
      </c>
      <c r="N1551" s="17">
        <f t="shared" si="610"/>
        <v>9.8417197672485024</v>
      </c>
      <c r="O1551" s="16">
        <f t="shared" si="611"/>
        <v>3.433076980742733E-2</v>
      </c>
      <c r="P1551" s="16">
        <f t="shared" si="612"/>
        <v>5.8280232751497962E-2</v>
      </c>
      <c r="Q1551" s="16">
        <f t="shared" si="623"/>
        <v>1072</v>
      </c>
      <c r="R1551" s="16">
        <f t="shared" si="624"/>
        <v>1204</v>
      </c>
      <c r="S1551" s="17">
        <f t="shared" si="613"/>
        <v>8.7641129197086265</v>
      </c>
      <c r="T1551" s="17">
        <f t="shared" si="614"/>
        <v>9.8432760777324493</v>
      </c>
      <c r="U1551" s="16">
        <f t="shared" si="615"/>
        <v>3.5887080291374218E-2</v>
      </c>
      <c r="V1551" s="16">
        <f t="shared" si="616"/>
        <v>5.6723922267551075E-2</v>
      </c>
      <c r="W1551" s="16">
        <f t="shared" si="601"/>
        <v>9.3191047070592739E-3</v>
      </c>
      <c r="X1551" s="16">
        <f t="shared" si="602"/>
        <v>5.3867847551774411E-4</v>
      </c>
      <c r="Y1551" s="17">
        <f t="shared" si="617"/>
        <v>8.7804262315415293</v>
      </c>
      <c r="Z1551" s="17">
        <f t="shared" si="618"/>
        <v>9.8577831825770179</v>
      </c>
      <c r="AA1551" s="16">
        <f t="shared" si="619"/>
        <v>1.9573768458471363E-2</v>
      </c>
      <c r="AB1551" s="16">
        <f t="shared" si="620"/>
        <v>4.2216817422982444E-2</v>
      </c>
      <c r="AC1551" s="16">
        <f t="shared" si="603"/>
        <v>131.64668618442369</v>
      </c>
      <c r="AD1551" s="17">
        <f t="shared" si="604"/>
        <v>8.7850718937369194</v>
      </c>
      <c r="AE1551" s="17">
        <f t="shared" si="605"/>
        <v>9.8613127421024238</v>
      </c>
      <c r="AF1551" s="16">
        <f t="shared" si="621"/>
        <v>1.4928106263081276E-2</v>
      </c>
      <c r="AG1551" s="16">
        <f t="shared" si="622"/>
        <v>3.8687257897576544E-2</v>
      </c>
    </row>
    <row r="1552" spans="1:33" x14ac:dyDescent="0.25">
      <c r="A1552" s="11" t="s">
        <v>58</v>
      </c>
      <c r="B1552" s="12">
        <v>60718</v>
      </c>
      <c r="C1552" s="11">
        <v>10.199999999999999</v>
      </c>
      <c r="D1552" s="27">
        <v>9.4</v>
      </c>
      <c r="E1552" s="27">
        <v>11</v>
      </c>
      <c r="F1552" s="11">
        <v>2014</v>
      </c>
      <c r="G1552" s="11" t="s">
        <v>7</v>
      </c>
      <c r="H1552" s="14" t="str">
        <f>VLOOKUP(A1552,'Data Key'!$A$1:$B$500,2,FALSE)</f>
        <v>District of Columbia</v>
      </c>
      <c r="I1552" s="14" t="str">
        <f t="shared" si="606"/>
        <v>DC-District of Columbia</v>
      </c>
      <c r="J1552" s="15">
        <f t="shared" si="607"/>
        <v>619</v>
      </c>
      <c r="K1552" s="15">
        <f t="shared" si="608"/>
        <v>60099</v>
      </c>
      <c r="L1552" s="16">
        <f t="shared" si="600"/>
        <v>7.9900749220073787E-4</v>
      </c>
      <c r="M1552" s="17">
        <f t="shared" si="609"/>
        <v>9.3956629514897667</v>
      </c>
      <c r="N1552" s="17">
        <f t="shared" si="610"/>
        <v>10.993677935891242</v>
      </c>
      <c r="O1552" s="16">
        <f t="shared" si="611"/>
        <v>4.3370485102336431E-3</v>
      </c>
      <c r="P1552" s="16">
        <f t="shared" si="612"/>
        <v>6.3220641087582408E-3</v>
      </c>
      <c r="Q1552" s="16">
        <f t="shared" si="623"/>
        <v>571</v>
      </c>
      <c r="R1552" s="16">
        <f t="shared" si="624"/>
        <v>668</v>
      </c>
      <c r="S1552" s="17">
        <f t="shared" si="613"/>
        <v>9.4041305708356671</v>
      </c>
      <c r="T1552" s="17">
        <f t="shared" si="614"/>
        <v>11.001679897229817</v>
      </c>
      <c r="U1552" s="16">
        <f t="shared" si="615"/>
        <v>4.1305708356667026E-3</v>
      </c>
      <c r="V1552" s="16">
        <f t="shared" si="616"/>
        <v>1.6798972298168735E-3</v>
      </c>
      <c r="W1552" s="16">
        <f t="shared" si="601"/>
        <v>1.0225657102830661E-2</v>
      </c>
      <c r="X1552" s="16">
        <f t="shared" si="602"/>
        <v>8.0078269302206605E-4</v>
      </c>
      <c r="Y1552" s="17">
        <f t="shared" si="617"/>
        <v>9.424874409808595</v>
      </c>
      <c r="Z1552" s="17">
        <f t="shared" si="618"/>
        <v>11.026439795852728</v>
      </c>
      <c r="AA1552" s="16">
        <f t="shared" si="619"/>
        <v>2.4874409808594677E-2</v>
      </c>
      <c r="AB1552" s="16">
        <f t="shared" si="620"/>
        <v>2.6439795852727599E-2</v>
      </c>
      <c r="AC1552" s="16">
        <f t="shared" si="603"/>
        <v>97.065526298675024</v>
      </c>
      <c r="AD1552" s="17">
        <f t="shared" si="604"/>
        <v>9.4346276808736267</v>
      </c>
      <c r="AE1552" s="17">
        <f t="shared" si="605"/>
        <v>11.033155063553567</v>
      </c>
      <c r="AF1552" s="16">
        <f t="shared" si="621"/>
        <v>3.4627680873626332E-2</v>
      </c>
      <c r="AG1552" s="16">
        <f t="shared" si="622"/>
        <v>3.3155063553566677E-2</v>
      </c>
    </row>
    <row r="1553" spans="1:33" x14ac:dyDescent="0.25">
      <c r="A1553" s="11" t="s">
        <v>25</v>
      </c>
      <c r="B1553" s="12">
        <v>2493779</v>
      </c>
      <c r="C1553" s="11">
        <v>10.199999999999999</v>
      </c>
      <c r="D1553" s="27">
        <v>10.1</v>
      </c>
      <c r="E1553" s="27">
        <v>10.4</v>
      </c>
      <c r="F1553" s="11">
        <v>2014</v>
      </c>
      <c r="G1553" s="11" t="s">
        <v>7</v>
      </c>
      <c r="H1553" s="14" t="str">
        <f>VLOOKUP(A1553,'Data Key'!$A$1:$B$500,2,FALSE)</f>
        <v>Florida</v>
      </c>
      <c r="I1553" s="14" t="str">
        <f t="shared" si="606"/>
        <v>FL-Florida</v>
      </c>
      <c r="J1553" s="15">
        <f t="shared" si="607"/>
        <v>25437</v>
      </c>
      <c r="K1553" s="15">
        <f t="shared" si="608"/>
        <v>2468342</v>
      </c>
      <c r="L1553" s="16">
        <f t="shared" si="600"/>
        <v>1.2470870152548989E-4</v>
      </c>
      <c r="M1553" s="17">
        <f t="shared" si="609"/>
        <v>10.075473431694816</v>
      </c>
      <c r="N1553" s="17">
        <f t="shared" si="610"/>
        <v>10.324890834745794</v>
      </c>
      <c r="O1553" s="16">
        <f t="shared" si="611"/>
        <v>2.4526568305184071E-2</v>
      </c>
      <c r="P1553" s="16">
        <f t="shared" si="612"/>
        <v>7.5109165254206189E-2</v>
      </c>
      <c r="Q1553" s="16">
        <f t="shared" si="623"/>
        <v>25126</v>
      </c>
      <c r="R1553" s="16">
        <f t="shared" si="624"/>
        <v>25748</v>
      </c>
      <c r="S1553" s="17">
        <f t="shared" si="613"/>
        <v>10.075471804037166</v>
      </c>
      <c r="T1553" s="17">
        <f t="shared" si="614"/>
        <v>10.324892462403445</v>
      </c>
      <c r="U1553" s="16">
        <f t="shared" si="615"/>
        <v>2.4528195962833621E-2</v>
      </c>
      <c r="V1553" s="16">
        <f t="shared" si="616"/>
        <v>7.5107537596554863E-2</v>
      </c>
      <c r="W1553" s="16">
        <f t="shared" si="601"/>
        <v>1.0200936627877752E-2</v>
      </c>
      <c r="X1553" s="16">
        <f t="shared" si="602"/>
        <v>1.2471545238334692E-4</v>
      </c>
      <c r="Y1553" s="17">
        <f t="shared" si="617"/>
        <v>10.076221175494405</v>
      </c>
      <c r="Z1553" s="17">
        <f t="shared" si="618"/>
        <v>10.325652080261099</v>
      </c>
      <c r="AA1553" s="16">
        <f t="shared" si="619"/>
        <v>2.3778824505594542E-2</v>
      </c>
      <c r="AB1553" s="16">
        <f t="shared" si="620"/>
        <v>7.4347919738901425E-2</v>
      </c>
      <c r="AC1553" s="16">
        <f t="shared" si="603"/>
        <v>621.99769440808097</v>
      </c>
      <c r="AD1553" s="17">
        <f t="shared" si="604"/>
        <v>10.076427451680839</v>
      </c>
      <c r="AE1553" s="17">
        <f t="shared" si="605"/>
        <v>10.325846801300001</v>
      </c>
      <c r="AF1553" s="16">
        <f t="shared" si="621"/>
        <v>2.3572548319160447E-2</v>
      </c>
      <c r="AG1553" s="16">
        <f t="shared" si="622"/>
        <v>7.4153198699999479E-2</v>
      </c>
    </row>
    <row r="1554" spans="1:33" x14ac:dyDescent="0.25">
      <c r="A1554" s="11" t="s">
        <v>12</v>
      </c>
      <c r="B1554" s="12">
        <v>1564671</v>
      </c>
      <c r="C1554" s="11">
        <v>8.9</v>
      </c>
      <c r="D1554" s="27">
        <v>8.6999999999999993</v>
      </c>
      <c r="E1554" s="27">
        <v>9</v>
      </c>
      <c r="F1554" s="11">
        <v>2014</v>
      </c>
      <c r="G1554" s="11" t="s">
        <v>7</v>
      </c>
      <c r="H1554" s="14" t="str">
        <f>VLOOKUP(A1554,'Data Key'!$A$1:$B$500,2,FALSE)</f>
        <v>Georgia</v>
      </c>
      <c r="I1554" s="14" t="str">
        <f t="shared" si="606"/>
        <v>GA-Georgia</v>
      </c>
      <c r="J1554" s="15">
        <f t="shared" si="607"/>
        <v>13926</v>
      </c>
      <c r="K1554" s="15">
        <f t="shared" si="608"/>
        <v>1550745</v>
      </c>
      <c r="L1554" s="16">
        <f t="shared" si="600"/>
        <v>1.4716242349330566E-4</v>
      </c>
      <c r="M1554" s="17">
        <f t="shared" si="609"/>
        <v>8.7531111803505688</v>
      </c>
      <c r="N1554" s="17">
        <f t="shared" si="610"/>
        <v>9.0474360273371808</v>
      </c>
      <c r="O1554" s="16">
        <f t="shared" si="611"/>
        <v>5.3111180350569498E-2</v>
      </c>
      <c r="P1554" s="16">
        <f t="shared" si="612"/>
        <v>4.7436027337180775E-2</v>
      </c>
      <c r="Q1554" s="16">
        <f t="shared" si="623"/>
        <v>13696</v>
      </c>
      <c r="R1554" s="16">
        <f t="shared" si="624"/>
        <v>14156</v>
      </c>
      <c r="S1554" s="17">
        <f t="shared" si="613"/>
        <v>8.7532778456301674</v>
      </c>
      <c r="T1554" s="17">
        <f t="shared" si="614"/>
        <v>9.0472693620575821</v>
      </c>
      <c r="U1554" s="16">
        <f t="shared" si="615"/>
        <v>5.327784563016813E-2</v>
      </c>
      <c r="V1554" s="16">
        <f t="shared" si="616"/>
        <v>4.7269362057582143E-2</v>
      </c>
      <c r="W1554" s="16">
        <f t="shared" si="601"/>
        <v>8.9014793108226128E-3</v>
      </c>
      <c r="X1554" s="16">
        <f t="shared" si="602"/>
        <v>1.4717705967901094E-4</v>
      </c>
      <c r="Y1554" s="17">
        <f t="shared" si="617"/>
        <v>8.7543022511436011</v>
      </c>
      <c r="Z1554" s="17">
        <f t="shared" si="618"/>
        <v>9.0486563705016252</v>
      </c>
      <c r="AA1554" s="16">
        <f t="shared" si="619"/>
        <v>5.4302251143601765E-2</v>
      </c>
      <c r="AB1554" s="16">
        <f t="shared" si="620"/>
        <v>4.865637050162519E-2</v>
      </c>
      <c r="AC1554" s="16">
        <f t="shared" si="603"/>
        <v>460.52938137509352</v>
      </c>
      <c r="AD1554" s="17">
        <f t="shared" si="604"/>
        <v>8.7546343021348481</v>
      </c>
      <c r="AE1554" s="17">
        <f t="shared" si="605"/>
        <v>9.0489634299335169</v>
      </c>
      <c r="AF1554" s="16">
        <f t="shared" si="621"/>
        <v>5.4634302134848767E-2</v>
      </c>
      <c r="AG1554" s="16">
        <f t="shared" si="622"/>
        <v>4.8963429933516878E-2</v>
      </c>
    </row>
    <row r="1555" spans="1:33" x14ac:dyDescent="0.25">
      <c r="A1555" s="11" t="s">
        <v>56</v>
      </c>
      <c r="B1555" s="12">
        <v>168899</v>
      </c>
      <c r="C1555" s="11">
        <v>7.3</v>
      </c>
      <c r="D1555" s="27">
        <v>6.9</v>
      </c>
      <c r="E1555" s="27">
        <v>7.7</v>
      </c>
      <c r="F1555" s="11">
        <v>2014</v>
      </c>
      <c r="G1555" s="11" t="s">
        <v>7</v>
      </c>
      <c r="H1555" s="14" t="str">
        <f>VLOOKUP(A1555,'Data Key'!$A$1:$B$500,2,FALSE)</f>
        <v>Hawaii</v>
      </c>
      <c r="I1555" s="14" t="str">
        <f t="shared" si="606"/>
        <v>HI-Hawaii</v>
      </c>
      <c r="J1555" s="15">
        <f t="shared" si="607"/>
        <v>1233</v>
      </c>
      <c r="K1555" s="15">
        <f t="shared" si="608"/>
        <v>167666</v>
      </c>
      <c r="L1555" s="16">
        <f t="shared" si="600"/>
        <v>4.0598642632421275E-4</v>
      </c>
      <c r="M1555" s="17">
        <f t="shared" si="609"/>
        <v>6.8942344157174809</v>
      </c>
      <c r="N1555" s="17">
        <f t="shared" si="610"/>
        <v>7.7062072683659064</v>
      </c>
      <c r="O1555" s="16">
        <f t="shared" si="611"/>
        <v>5.7655842825194981E-3</v>
      </c>
      <c r="P1555" s="16">
        <f t="shared" si="612"/>
        <v>6.2072683659062378E-3</v>
      </c>
      <c r="Q1555" s="16">
        <f t="shared" si="623"/>
        <v>1165</v>
      </c>
      <c r="R1555" s="16">
        <f t="shared" si="624"/>
        <v>1302</v>
      </c>
      <c r="S1555" s="17">
        <f t="shared" si="613"/>
        <v>6.8976133665681854</v>
      </c>
      <c r="T1555" s="17">
        <f t="shared" si="614"/>
        <v>7.7087490156839298</v>
      </c>
      <c r="U1555" s="16">
        <f t="shared" si="615"/>
        <v>2.3866334318149995E-3</v>
      </c>
      <c r="V1555" s="16">
        <f t="shared" si="616"/>
        <v>8.7490156839296063E-3</v>
      </c>
      <c r="W1555" s="16">
        <f t="shared" si="601"/>
        <v>7.3114266091931111E-3</v>
      </c>
      <c r="X1555" s="16">
        <f t="shared" si="602"/>
        <v>4.0644548063757267E-4</v>
      </c>
      <c r="Y1555" s="17">
        <f t="shared" si="617"/>
        <v>6.9049811285555389</v>
      </c>
      <c r="Z1555" s="17">
        <f t="shared" si="618"/>
        <v>7.7178720898306832</v>
      </c>
      <c r="AA1555" s="16">
        <f t="shared" si="619"/>
        <v>4.9811285555385609E-3</v>
      </c>
      <c r="AB1555" s="16">
        <f t="shared" si="620"/>
        <v>1.7872089830683002E-2</v>
      </c>
      <c r="AC1555" s="16">
        <f t="shared" si="603"/>
        <v>137.16759971747476</v>
      </c>
      <c r="AD1555" s="17">
        <f t="shared" si="604"/>
        <v>6.9083321480775099</v>
      </c>
      <c r="AE1555" s="17">
        <f t="shared" si="605"/>
        <v>7.7204416338194468</v>
      </c>
      <c r="AF1555" s="16">
        <f t="shared" si="621"/>
        <v>8.3321480775095935E-3</v>
      </c>
      <c r="AG1555" s="16">
        <f t="shared" si="622"/>
        <v>2.0441633819446636E-2</v>
      </c>
    </row>
    <row r="1556" spans="1:33" x14ac:dyDescent="0.25">
      <c r="A1556" s="11" t="s">
        <v>32</v>
      </c>
      <c r="B1556" s="12">
        <v>266586</v>
      </c>
      <c r="C1556" s="11">
        <v>8.5</v>
      </c>
      <c r="D1556" s="27">
        <v>8.1</v>
      </c>
      <c r="E1556" s="27">
        <v>8.8000000000000007</v>
      </c>
      <c r="F1556" s="11">
        <v>2014</v>
      </c>
      <c r="G1556" s="11" t="s">
        <v>7</v>
      </c>
      <c r="H1556" s="14" t="str">
        <f>VLOOKUP(A1556,'Data Key'!$A$1:$B$500,2,FALSE)</f>
        <v>Idaho</v>
      </c>
      <c r="I1556" s="14" t="str">
        <f t="shared" si="606"/>
        <v>ID-Idaho</v>
      </c>
      <c r="J1556" s="15">
        <f t="shared" si="607"/>
        <v>2266</v>
      </c>
      <c r="K1556" s="15">
        <f t="shared" si="608"/>
        <v>264320</v>
      </c>
      <c r="L1556" s="16">
        <f t="shared" si="600"/>
        <v>3.484873750232011E-4</v>
      </c>
      <c r="M1556" s="17">
        <f t="shared" si="609"/>
        <v>8.1515838965364438</v>
      </c>
      <c r="N1556" s="17">
        <f t="shared" si="610"/>
        <v>8.8485586465828483</v>
      </c>
      <c r="O1556" s="16">
        <f t="shared" si="611"/>
        <v>5.1583896536444129E-2</v>
      </c>
      <c r="P1556" s="16">
        <f t="shared" si="612"/>
        <v>4.8558646582847587E-2</v>
      </c>
      <c r="Q1556" s="16">
        <f t="shared" si="623"/>
        <v>2174</v>
      </c>
      <c r="R1556" s="16">
        <f t="shared" si="624"/>
        <v>2359</v>
      </c>
      <c r="S1556" s="17">
        <f t="shared" si="613"/>
        <v>8.1549668774804385</v>
      </c>
      <c r="T1556" s="17">
        <f t="shared" si="614"/>
        <v>8.8489268003571073</v>
      </c>
      <c r="U1556" s="16">
        <f t="shared" si="615"/>
        <v>5.4966877480438825E-2</v>
      </c>
      <c r="V1556" s="16">
        <f t="shared" si="616"/>
        <v>4.8926800357106615E-2</v>
      </c>
      <c r="W1556" s="16">
        <f t="shared" si="601"/>
        <v>8.5071535997018298E-3</v>
      </c>
      <c r="X1556" s="16">
        <f t="shared" si="602"/>
        <v>3.4870069765312138E-4</v>
      </c>
      <c r="Y1556" s="17">
        <f t="shared" si="617"/>
        <v>8.1584529020487082</v>
      </c>
      <c r="Z1556" s="17">
        <f t="shared" si="618"/>
        <v>8.8558542973549521</v>
      </c>
      <c r="AA1556" s="16">
        <f t="shared" si="619"/>
        <v>5.8452902048708566E-2</v>
      </c>
      <c r="AB1556" s="16">
        <f t="shared" si="620"/>
        <v>5.5854297354951399E-2</v>
      </c>
      <c r="AC1556" s="16">
        <f t="shared" si="603"/>
        <v>185.82309705820128</v>
      </c>
      <c r="AD1556" s="17">
        <f t="shared" si="604"/>
        <v>8.1605104267159057</v>
      </c>
      <c r="AE1556" s="17">
        <f t="shared" si="605"/>
        <v>8.8575478533535801</v>
      </c>
      <c r="AF1556" s="16">
        <f t="shared" si="621"/>
        <v>6.0510426715906007E-2</v>
      </c>
      <c r="AG1556" s="16">
        <f t="shared" si="622"/>
        <v>5.754785335357937E-2</v>
      </c>
    </row>
    <row r="1557" spans="1:33" x14ac:dyDescent="0.25">
      <c r="A1557" s="11" t="s">
        <v>45</v>
      </c>
      <c r="B1557" s="12">
        <v>1831161</v>
      </c>
      <c r="C1557" s="11">
        <v>9.8000000000000007</v>
      </c>
      <c r="D1557" s="27">
        <v>9.6999999999999993</v>
      </c>
      <c r="E1557" s="27">
        <v>10</v>
      </c>
      <c r="F1557" s="11">
        <v>2014</v>
      </c>
      <c r="G1557" s="11" t="s">
        <v>7</v>
      </c>
      <c r="H1557" s="14" t="str">
        <f>VLOOKUP(A1557,'Data Key'!$A$1:$B$500,2,FALSE)</f>
        <v>Illinois</v>
      </c>
      <c r="I1557" s="14" t="str">
        <f t="shared" si="606"/>
        <v>IL-Illinois</v>
      </c>
      <c r="J1557" s="15">
        <f t="shared" si="607"/>
        <v>17945</v>
      </c>
      <c r="K1557" s="15">
        <f t="shared" si="608"/>
        <v>1813216</v>
      </c>
      <c r="L1557" s="16">
        <f t="shared" si="600"/>
        <v>1.4267727246553623E-4</v>
      </c>
      <c r="M1557" s="17">
        <f t="shared" si="609"/>
        <v>9.6571164103400715</v>
      </c>
      <c r="N1557" s="17">
        <f t="shared" si="610"/>
        <v>9.9424709552711459</v>
      </c>
      <c r="O1557" s="16">
        <f t="shared" si="611"/>
        <v>4.2883589659927779E-2</v>
      </c>
      <c r="P1557" s="16">
        <f t="shared" si="612"/>
        <v>5.7529044728854117E-2</v>
      </c>
      <c r="Q1557" s="16">
        <f t="shared" si="623"/>
        <v>17685</v>
      </c>
      <c r="R1557" s="16">
        <f t="shared" si="624"/>
        <v>18207</v>
      </c>
      <c r="S1557" s="17">
        <f t="shared" si="613"/>
        <v>9.6578072599842404</v>
      </c>
      <c r="T1557" s="17">
        <f t="shared" si="614"/>
        <v>9.9428723088794477</v>
      </c>
      <c r="U1557" s="16">
        <f t="shared" si="615"/>
        <v>4.2192740015758901E-2</v>
      </c>
      <c r="V1557" s="16">
        <f t="shared" si="616"/>
        <v>5.7127691120552271E-2</v>
      </c>
      <c r="W1557" s="16">
        <f t="shared" si="601"/>
        <v>9.8008220358319596E-3</v>
      </c>
      <c r="X1557" s="16">
        <f t="shared" si="602"/>
        <v>1.4268824021771413E-4</v>
      </c>
      <c r="Y1557" s="17">
        <f t="shared" si="617"/>
        <v>9.6581337956142459</v>
      </c>
      <c r="Z1557" s="17">
        <f t="shared" si="618"/>
        <v>9.9435102760496736</v>
      </c>
      <c r="AA1557" s="16">
        <f t="shared" si="619"/>
        <v>4.1866204385753392E-2</v>
      </c>
      <c r="AB1557" s="16">
        <f t="shared" si="620"/>
        <v>5.6489723950326365E-2</v>
      </c>
      <c r="AC1557" s="16">
        <f t="shared" si="603"/>
        <v>522.53702677302465</v>
      </c>
      <c r="AD1557" s="17">
        <f t="shared" si="604"/>
        <v>9.6584162253431742</v>
      </c>
      <c r="AE1557" s="17">
        <f t="shared" si="605"/>
        <v>9.9437739468013575</v>
      </c>
      <c r="AF1557" s="16">
        <f t="shared" si="621"/>
        <v>4.1583774656825057E-2</v>
      </c>
      <c r="AG1557" s="16">
        <f t="shared" si="622"/>
        <v>5.6226053198642489E-2</v>
      </c>
    </row>
    <row r="1558" spans="1:33" x14ac:dyDescent="0.25">
      <c r="A1558" s="11" t="s">
        <v>33</v>
      </c>
      <c r="B1558" s="12">
        <v>949973</v>
      </c>
      <c r="C1558" s="11">
        <v>13.3</v>
      </c>
      <c r="D1558" s="27">
        <v>13.1</v>
      </c>
      <c r="E1558" s="27">
        <v>13.6</v>
      </c>
      <c r="F1558" s="11">
        <v>2014</v>
      </c>
      <c r="G1558" s="11" t="s">
        <v>7</v>
      </c>
      <c r="H1558" s="14" t="str">
        <f>VLOOKUP(A1558,'Data Key'!$A$1:$B$500,2,FALSE)</f>
        <v>Indiana</v>
      </c>
      <c r="I1558" s="14" t="str">
        <f t="shared" si="606"/>
        <v>IN-Indiana</v>
      </c>
      <c r="J1558" s="15">
        <f t="shared" si="607"/>
        <v>12635</v>
      </c>
      <c r="K1558" s="15">
        <f t="shared" si="608"/>
        <v>937338</v>
      </c>
      <c r="L1558" s="16">
        <f t="shared" si="600"/>
        <v>2.3036523172922582E-4</v>
      </c>
      <c r="M1558" s="17">
        <f t="shared" si="609"/>
        <v>13.070012779014238</v>
      </c>
      <c r="N1558" s="17">
        <f t="shared" si="610"/>
        <v>13.530743242472688</v>
      </c>
      <c r="O1558" s="16">
        <f t="shared" si="611"/>
        <v>2.9987220985761454E-2</v>
      </c>
      <c r="P1558" s="16">
        <f t="shared" si="612"/>
        <v>6.9256757527311308E-2</v>
      </c>
      <c r="Q1558" s="16">
        <f t="shared" si="623"/>
        <v>12416</v>
      </c>
      <c r="R1558" s="16">
        <f t="shared" si="624"/>
        <v>12854</v>
      </c>
      <c r="S1558" s="17">
        <f t="shared" si="613"/>
        <v>13.069845142967221</v>
      </c>
      <c r="T1558" s="17">
        <f t="shared" si="614"/>
        <v>13.530910878519705</v>
      </c>
      <c r="U1558" s="16">
        <f t="shared" si="615"/>
        <v>3.0154857032778537E-2</v>
      </c>
      <c r="V1558" s="16">
        <f t="shared" si="616"/>
        <v>6.9089121480294224E-2</v>
      </c>
      <c r="W1558" s="16">
        <f t="shared" si="601"/>
        <v>1.3302346097200232E-2</v>
      </c>
      <c r="X1558" s="16">
        <f t="shared" si="602"/>
        <v>2.3038998555025047E-4</v>
      </c>
      <c r="Y1558" s="17">
        <f t="shared" si="617"/>
        <v>13.071956111649982</v>
      </c>
      <c r="Z1558" s="17">
        <f t="shared" si="618"/>
        <v>13.532736082750482</v>
      </c>
      <c r="AA1558" s="16">
        <f t="shared" si="619"/>
        <v>2.8043888350017809E-2</v>
      </c>
      <c r="AB1558" s="16">
        <f t="shared" si="620"/>
        <v>6.7263917249517746E-2</v>
      </c>
      <c r="AC1558" s="16">
        <f t="shared" si="603"/>
        <v>437.68981504108217</v>
      </c>
      <c r="AD1558" s="17">
        <f t="shared" si="604"/>
        <v>13.072503749480216</v>
      </c>
      <c r="AE1558" s="17">
        <f t="shared" si="605"/>
        <v>13.533241102160254</v>
      </c>
      <c r="AF1558" s="16">
        <f t="shared" si="621"/>
        <v>2.7496250519783771E-2</v>
      </c>
      <c r="AG1558" s="16">
        <f t="shared" si="622"/>
        <v>6.6758897839745757E-2</v>
      </c>
    </row>
    <row r="1559" spans="1:33" x14ac:dyDescent="0.25">
      <c r="A1559" s="11" t="s">
        <v>44</v>
      </c>
      <c r="B1559" s="12">
        <v>436504</v>
      </c>
      <c r="C1559" s="11">
        <v>1.4</v>
      </c>
      <c r="D1559" s="27">
        <v>1.3</v>
      </c>
      <c r="E1559" s="27">
        <v>1.5</v>
      </c>
      <c r="F1559" s="11">
        <v>2014</v>
      </c>
      <c r="G1559" s="11" t="s">
        <v>7</v>
      </c>
      <c r="H1559" s="14" t="str">
        <f>VLOOKUP(A1559,'Data Key'!$A$1:$B$500,2,FALSE)</f>
        <v>Iowa</v>
      </c>
      <c r="I1559" s="14" t="str">
        <f t="shared" si="606"/>
        <v>IA-Iowa</v>
      </c>
      <c r="J1559" s="15">
        <f t="shared" si="607"/>
        <v>611</v>
      </c>
      <c r="K1559" s="15">
        <f t="shared" si="608"/>
        <v>435893</v>
      </c>
      <c r="L1559" s="16">
        <f t="shared" si="600"/>
        <v>1.1091142924231888E-4</v>
      </c>
      <c r="M1559" s="17">
        <f t="shared" si="609"/>
        <v>1.2888466485759831</v>
      </c>
      <c r="N1559" s="17">
        <f t="shared" si="610"/>
        <v>1.5106695070606206</v>
      </c>
      <c r="O1559" s="16">
        <f t="shared" si="611"/>
        <v>1.1153351424016966E-2</v>
      </c>
      <c r="P1559" s="16">
        <f t="shared" si="612"/>
        <v>1.0669507060620642E-2</v>
      </c>
      <c r="Q1559" s="16">
        <f t="shared" si="623"/>
        <v>563</v>
      </c>
      <c r="R1559" s="16">
        <f t="shared" si="624"/>
        <v>660</v>
      </c>
      <c r="S1559" s="17">
        <f t="shared" si="613"/>
        <v>1.2897934497736561</v>
      </c>
      <c r="T1559" s="17">
        <f t="shared" si="614"/>
        <v>1.5120136356138776</v>
      </c>
      <c r="U1559" s="16">
        <f t="shared" si="615"/>
        <v>1.020655022634398E-2</v>
      </c>
      <c r="V1559" s="16">
        <f t="shared" si="616"/>
        <v>1.2013635613877582E-2</v>
      </c>
      <c r="W1559" s="16">
        <f t="shared" si="601"/>
        <v>1.4041459767640139E-3</v>
      </c>
      <c r="X1559" s="16">
        <f t="shared" si="602"/>
        <v>1.1117102744213809E-4</v>
      </c>
      <c r="Y1559" s="17">
        <f t="shared" si="617"/>
        <v>1.2929749493218758</v>
      </c>
      <c r="Z1559" s="17">
        <f t="shared" si="618"/>
        <v>1.5153170042061521</v>
      </c>
      <c r="AA1559" s="16">
        <f t="shared" si="619"/>
        <v>7.0250506781242006E-3</v>
      </c>
      <c r="AB1559" s="16">
        <f t="shared" si="620"/>
        <v>1.5317004206152118E-2</v>
      </c>
      <c r="AC1559" s="16">
        <f t="shared" si="603"/>
        <v>96.863197765969588</v>
      </c>
      <c r="AD1559" s="17">
        <f t="shared" si="604"/>
        <v>1.2943390172308331</v>
      </c>
      <c r="AE1559" s="17">
        <f t="shared" si="605"/>
        <v>1.5162438458869465</v>
      </c>
      <c r="AF1559" s="16">
        <f t="shared" si="621"/>
        <v>5.6609827691669334E-3</v>
      </c>
      <c r="AG1559" s="16">
        <f t="shared" si="622"/>
        <v>1.6243845886946495E-2</v>
      </c>
    </row>
    <row r="1560" spans="1:33" x14ac:dyDescent="0.25">
      <c r="A1560" s="11" t="s">
        <v>46</v>
      </c>
      <c r="B1560" s="12">
        <v>434554</v>
      </c>
      <c r="C1560" s="11">
        <v>7.3</v>
      </c>
      <c r="D1560" s="27">
        <v>7</v>
      </c>
      <c r="E1560" s="27">
        <v>7.6</v>
      </c>
      <c r="F1560" s="11">
        <v>2014</v>
      </c>
      <c r="G1560" s="11" t="s">
        <v>7</v>
      </c>
      <c r="H1560" s="14" t="str">
        <f>VLOOKUP(A1560,'Data Key'!$A$1:$B$500,2,FALSE)</f>
        <v>Kansas</v>
      </c>
      <c r="I1560" s="14" t="str">
        <f t="shared" si="606"/>
        <v>KS-Kansas</v>
      </c>
      <c r="J1560" s="15">
        <f t="shared" si="607"/>
        <v>3172</v>
      </c>
      <c r="K1560" s="15">
        <f t="shared" si="608"/>
        <v>431382</v>
      </c>
      <c r="L1560" s="16">
        <f t="shared" si="600"/>
        <v>2.5309295840854286E-4</v>
      </c>
      <c r="M1560" s="17">
        <f t="shared" si="609"/>
        <v>7.0463450861152683</v>
      </c>
      <c r="N1560" s="17">
        <f t="shared" si="610"/>
        <v>7.5525310029323531</v>
      </c>
      <c r="O1560" s="16">
        <f t="shared" si="611"/>
        <v>4.634508611526833E-2</v>
      </c>
      <c r="P1560" s="16">
        <f t="shared" si="612"/>
        <v>4.7468997067646512E-2</v>
      </c>
      <c r="Q1560" s="16">
        <f t="shared" si="623"/>
        <v>3063</v>
      </c>
      <c r="R1560" s="16">
        <f t="shared" si="624"/>
        <v>3283</v>
      </c>
      <c r="S1560" s="17">
        <f t="shared" si="613"/>
        <v>7.0486061571174119</v>
      </c>
      <c r="T1560" s="17">
        <f t="shared" si="614"/>
        <v>7.5548723518826195</v>
      </c>
      <c r="U1560" s="16">
        <f t="shared" si="615"/>
        <v>4.8606157117411897E-2</v>
      </c>
      <c r="V1560" s="16">
        <f t="shared" si="616"/>
        <v>4.5127648117380126E-2</v>
      </c>
      <c r="W1560" s="16">
        <f t="shared" si="601"/>
        <v>7.303793480645574E-3</v>
      </c>
      <c r="X1560" s="16">
        <f t="shared" si="602"/>
        <v>2.5320424229008083E-4</v>
      </c>
      <c r="Y1560" s="17">
        <f t="shared" si="617"/>
        <v>7.0505892383554931</v>
      </c>
      <c r="Z1560" s="17">
        <f t="shared" si="618"/>
        <v>7.5569977229356553</v>
      </c>
      <c r="AA1560" s="16">
        <f t="shared" si="619"/>
        <v>5.0589238355493116E-2</v>
      </c>
      <c r="AB1560" s="16">
        <f t="shared" si="620"/>
        <v>4.3002277064344341E-2</v>
      </c>
      <c r="AC1560" s="16">
        <f t="shared" si="603"/>
        <v>219.98144879238521</v>
      </c>
      <c r="AD1560" s="17">
        <f t="shared" si="604"/>
        <v>7.0518345606807884</v>
      </c>
      <c r="AE1560" s="17">
        <f t="shared" si="605"/>
        <v>7.5580535902440387</v>
      </c>
      <c r="AF1560" s="16">
        <f t="shared" si="621"/>
        <v>5.18345606807884E-2</v>
      </c>
      <c r="AG1560" s="16">
        <f t="shared" si="622"/>
        <v>4.1946409755960978E-2</v>
      </c>
    </row>
    <row r="1561" spans="1:33" x14ac:dyDescent="0.25">
      <c r="A1561" s="11" t="s">
        <v>47</v>
      </c>
      <c r="B1561" s="12">
        <v>608929</v>
      </c>
      <c r="C1561" s="11">
        <v>8</v>
      </c>
      <c r="D1561" s="27">
        <v>7.7</v>
      </c>
      <c r="E1561" s="27">
        <v>8.1999999999999993</v>
      </c>
      <c r="F1561" s="11">
        <v>2014</v>
      </c>
      <c r="G1561" s="11" t="s">
        <v>7</v>
      </c>
      <c r="H1561" s="14" t="str">
        <f>VLOOKUP(A1561,'Data Key'!$A$1:$B$500,2,FALSE)</f>
        <v>Kentucky</v>
      </c>
      <c r="I1561" s="14" t="str">
        <f t="shared" si="606"/>
        <v>KY-Kentucky</v>
      </c>
      <c r="J1561" s="15">
        <f t="shared" si="607"/>
        <v>4871</v>
      </c>
      <c r="K1561" s="15">
        <f t="shared" si="608"/>
        <v>604058</v>
      </c>
      <c r="L1561" s="16">
        <f t="shared" si="600"/>
        <v>2.2374147124973597E-4</v>
      </c>
      <c r="M1561" s="17">
        <f t="shared" si="609"/>
        <v>7.7755490864343288</v>
      </c>
      <c r="N1561" s="17">
        <f t="shared" si="610"/>
        <v>8.223032028933801</v>
      </c>
      <c r="O1561" s="16">
        <f t="shared" si="611"/>
        <v>7.5549086434328672E-2</v>
      </c>
      <c r="P1561" s="16">
        <f t="shared" si="612"/>
        <v>2.303202893380174E-2</v>
      </c>
      <c r="Q1561" s="16">
        <f t="shared" si="623"/>
        <v>4736</v>
      </c>
      <c r="R1561" s="16">
        <f t="shared" si="624"/>
        <v>5008</v>
      </c>
      <c r="S1561" s="17">
        <f t="shared" si="613"/>
        <v>7.7775898339543694</v>
      </c>
      <c r="T1561" s="17">
        <f t="shared" si="614"/>
        <v>8.2242757365801271</v>
      </c>
      <c r="U1561" s="16">
        <f t="shared" si="615"/>
        <v>7.7589833954369247E-2</v>
      </c>
      <c r="V1561" s="16">
        <f t="shared" si="616"/>
        <v>2.4275736580127827E-2</v>
      </c>
      <c r="W1561" s="16">
        <f t="shared" si="601"/>
        <v>8.0023943489996186E-3</v>
      </c>
      <c r="X1561" s="16">
        <f t="shared" si="602"/>
        <v>2.2380534071088378E-4</v>
      </c>
      <c r="Y1561" s="17">
        <f t="shared" si="617"/>
        <v>7.7785890082887352</v>
      </c>
      <c r="Z1561" s="17">
        <f t="shared" si="618"/>
        <v>8.2261996897105014</v>
      </c>
      <c r="AA1561" s="16">
        <f t="shared" si="619"/>
        <v>7.8589008288735052E-2</v>
      </c>
      <c r="AB1561" s="16">
        <f t="shared" si="620"/>
        <v>2.6199689710502128E-2</v>
      </c>
      <c r="AC1561" s="16">
        <f t="shared" si="603"/>
        <v>272.49854621708488</v>
      </c>
      <c r="AD1561" s="17">
        <f t="shared" si="604"/>
        <v>7.7794645546674088</v>
      </c>
      <c r="AE1561" s="17">
        <f t="shared" si="605"/>
        <v>8.2269663605550001</v>
      </c>
      <c r="AF1561" s="16">
        <f t="shared" si="621"/>
        <v>7.9464554667408649E-2</v>
      </c>
      <c r="AG1561" s="16">
        <f t="shared" si="622"/>
        <v>2.696636055500079E-2</v>
      </c>
    </row>
    <row r="1562" spans="1:33" x14ac:dyDescent="0.25">
      <c r="A1562" s="11" t="s">
        <v>48</v>
      </c>
      <c r="B1562" s="12">
        <v>632481</v>
      </c>
      <c r="C1562" s="11">
        <v>6.1</v>
      </c>
      <c r="D1562" s="27">
        <v>5.9</v>
      </c>
      <c r="E1562" s="27">
        <v>6.3</v>
      </c>
      <c r="F1562" s="11">
        <v>2014</v>
      </c>
      <c r="G1562" s="11" t="s">
        <v>7</v>
      </c>
      <c r="H1562" s="14" t="str">
        <f>VLOOKUP(A1562,'Data Key'!$A$1:$B$500,2,FALSE)</f>
        <v>Louisiana</v>
      </c>
      <c r="I1562" s="14" t="str">
        <f t="shared" si="606"/>
        <v>LA-Louisiana</v>
      </c>
      <c r="J1562" s="15">
        <f t="shared" si="607"/>
        <v>3858</v>
      </c>
      <c r="K1562" s="15">
        <f t="shared" si="608"/>
        <v>628623</v>
      </c>
      <c r="L1562" s="16">
        <f t="shared" si="600"/>
        <v>1.9189033924360836E-4</v>
      </c>
      <c r="M1562" s="17">
        <f t="shared" si="609"/>
        <v>5.9078976385770696</v>
      </c>
      <c r="N1562" s="17">
        <f t="shared" si="610"/>
        <v>6.291678317064286</v>
      </c>
      <c r="O1562" s="16">
        <f t="shared" si="611"/>
        <v>7.8976385770692659E-3</v>
      </c>
      <c r="P1562" s="16">
        <f t="shared" si="612"/>
        <v>8.3216829357137811E-3</v>
      </c>
      <c r="Q1562" s="16">
        <f t="shared" si="623"/>
        <v>3737</v>
      </c>
      <c r="R1562" s="16">
        <f t="shared" si="624"/>
        <v>3980</v>
      </c>
      <c r="S1562" s="17">
        <f t="shared" si="613"/>
        <v>5.9084778831300859</v>
      </c>
      <c r="T1562" s="17">
        <f t="shared" si="614"/>
        <v>6.2926791476740016</v>
      </c>
      <c r="U1562" s="16">
        <f t="shared" si="615"/>
        <v>8.4778831300855728E-3</v>
      </c>
      <c r="V1562" s="16">
        <f t="shared" si="616"/>
        <v>7.3208523259982172E-3</v>
      </c>
      <c r="W1562" s="16">
        <f t="shared" si="601"/>
        <v>6.1027877292797626E-3</v>
      </c>
      <c r="X1562" s="16">
        <f t="shared" si="602"/>
        <v>1.9196008443443465E-4</v>
      </c>
      <c r="Y1562" s="17">
        <f t="shared" si="617"/>
        <v>5.9108276448453276</v>
      </c>
      <c r="Z1562" s="17">
        <f t="shared" si="618"/>
        <v>6.2947478137141974</v>
      </c>
      <c r="AA1562" s="16">
        <f t="shared" si="619"/>
        <v>1.0827644845327278E-2</v>
      </c>
      <c r="AB1562" s="16">
        <f t="shared" si="620"/>
        <v>5.2521862858023738E-3</v>
      </c>
      <c r="AC1562" s="16">
        <f t="shared" si="603"/>
        <v>242.74875119356915</v>
      </c>
      <c r="AD1562" s="17">
        <f t="shared" si="604"/>
        <v>5.9116774169472341</v>
      </c>
      <c r="AE1562" s="17">
        <f t="shared" si="605"/>
        <v>6.2954791071722065</v>
      </c>
      <c r="AF1562" s="16">
        <f t="shared" si="621"/>
        <v>1.1677416947233787E-2</v>
      </c>
      <c r="AG1562" s="16">
        <f t="shared" si="622"/>
        <v>4.5208928277933325E-3</v>
      </c>
    </row>
    <row r="1563" spans="1:33" x14ac:dyDescent="0.25">
      <c r="A1563" s="11" t="s">
        <v>34</v>
      </c>
      <c r="B1563" s="12">
        <v>164158</v>
      </c>
      <c r="C1563" s="11">
        <v>15.2</v>
      </c>
      <c r="D1563" s="27">
        <v>14.6</v>
      </c>
      <c r="E1563" s="27">
        <v>15.8</v>
      </c>
      <c r="F1563" s="11">
        <v>2014</v>
      </c>
      <c r="G1563" s="11" t="s">
        <v>7</v>
      </c>
      <c r="H1563" s="14" t="str">
        <f>VLOOKUP(A1563,'Data Key'!$A$1:$B$500,2,FALSE)</f>
        <v>Maine</v>
      </c>
      <c r="I1563" s="14" t="str">
        <f t="shared" si="606"/>
        <v>ME-Maine</v>
      </c>
      <c r="J1563" s="15">
        <f t="shared" si="607"/>
        <v>2495</v>
      </c>
      <c r="K1563" s="15">
        <f t="shared" si="608"/>
        <v>161663</v>
      </c>
      <c r="L1563" s="16">
        <f t="shared" si="600"/>
        <v>5.9182813113543473E-4</v>
      </c>
      <c r="M1563" s="17">
        <f t="shared" si="609"/>
        <v>14.606943783727075</v>
      </c>
      <c r="N1563" s="17">
        <f t="shared" si="610"/>
        <v>15.790600045997943</v>
      </c>
      <c r="O1563" s="16">
        <f t="shared" si="611"/>
        <v>6.9437837270758251E-3</v>
      </c>
      <c r="P1563" s="16">
        <f t="shared" si="612"/>
        <v>9.3999540020579531E-3</v>
      </c>
      <c r="Q1563" s="16">
        <f t="shared" si="623"/>
        <v>2399</v>
      </c>
      <c r="R1563" s="16">
        <f t="shared" si="624"/>
        <v>2593</v>
      </c>
      <c r="S1563" s="17">
        <f t="shared" si="613"/>
        <v>14.613969468438944</v>
      </c>
      <c r="T1563" s="17">
        <f t="shared" si="614"/>
        <v>15.795757745586569</v>
      </c>
      <c r="U1563" s="16">
        <f t="shared" si="615"/>
        <v>1.3969468438943977E-2</v>
      </c>
      <c r="V1563" s="16">
        <f t="shared" si="616"/>
        <v>4.2422544134321782E-3</v>
      </c>
      <c r="W1563" s="16">
        <f t="shared" si="601"/>
        <v>1.5210116475433721E-2</v>
      </c>
      <c r="X1563" s="16">
        <f t="shared" si="602"/>
        <v>5.9214730319620936E-4</v>
      </c>
      <c r="Y1563" s="17">
        <f t="shared" si="617"/>
        <v>14.617969172237512</v>
      </c>
      <c r="Z1563" s="17">
        <f t="shared" si="618"/>
        <v>15.802263778629932</v>
      </c>
      <c r="AA1563" s="16">
        <f t="shared" si="619"/>
        <v>1.7969172237512154E-2</v>
      </c>
      <c r="AB1563" s="16">
        <f t="shared" si="620"/>
        <v>2.2637786299313234E-3</v>
      </c>
      <c r="AC1563" s="16">
        <f t="shared" si="603"/>
        <v>194.32544759230549</v>
      </c>
      <c r="AD1563" s="17">
        <f t="shared" si="604"/>
        <v>14.621290698766247</v>
      </c>
      <c r="AE1563" s="17">
        <f t="shared" si="605"/>
        <v>15.805033801703184</v>
      </c>
      <c r="AF1563" s="16">
        <f t="shared" si="621"/>
        <v>2.1290698766247118E-2</v>
      </c>
      <c r="AG1563" s="16">
        <f t="shared" si="622"/>
        <v>5.0338017031830162E-3</v>
      </c>
    </row>
    <row r="1564" spans="1:33" x14ac:dyDescent="0.25">
      <c r="A1564" s="11" t="s">
        <v>13</v>
      </c>
      <c r="B1564" s="12">
        <v>777929</v>
      </c>
      <c r="C1564" s="11">
        <v>11.3</v>
      </c>
      <c r="D1564" s="27">
        <v>11.1</v>
      </c>
      <c r="E1564" s="27">
        <v>11.6</v>
      </c>
      <c r="F1564" s="11">
        <v>2014</v>
      </c>
      <c r="G1564" s="11" t="s">
        <v>7</v>
      </c>
      <c r="H1564" s="14" t="str">
        <f>VLOOKUP(A1564,'Data Key'!$A$1:$B$500,2,FALSE)</f>
        <v>Maryland</v>
      </c>
      <c r="I1564" s="14" t="str">
        <f t="shared" si="606"/>
        <v>MD-Maryland</v>
      </c>
      <c r="J1564" s="15">
        <f t="shared" si="607"/>
        <v>8791</v>
      </c>
      <c r="K1564" s="15">
        <f t="shared" si="608"/>
        <v>769138</v>
      </c>
      <c r="L1564" s="16">
        <f t="shared" si="600"/>
        <v>2.3488723896767375E-4</v>
      </c>
      <c r="M1564" s="17">
        <f t="shared" si="609"/>
        <v>11.065629903342229</v>
      </c>
      <c r="N1564" s="17">
        <f t="shared" si="610"/>
        <v>11.535404381277576</v>
      </c>
      <c r="O1564" s="16">
        <f t="shared" si="611"/>
        <v>3.4370096657770688E-2</v>
      </c>
      <c r="P1564" s="16">
        <f t="shared" si="612"/>
        <v>6.4595618722423254E-2</v>
      </c>
      <c r="Q1564" s="16">
        <f t="shared" si="623"/>
        <v>8608</v>
      </c>
      <c r="R1564" s="16">
        <f t="shared" si="624"/>
        <v>8974</v>
      </c>
      <c r="S1564" s="17">
        <f t="shared" si="613"/>
        <v>11.065277165396843</v>
      </c>
      <c r="T1564" s="17">
        <f t="shared" si="614"/>
        <v>11.535757119222962</v>
      </c>
      <c r="U1564" s="16">
        <f t="shared" si="615"/>
        <v>3.4722834603156727E-2</v>
      </c>
      <c r="V1564" s="16">
        <f t="shared" si="616"/>
        <v>6.4242880777037215E-2</v>
      </c>
      <c r="W1564" s="16">
        <f t="shared" si="601"/>
        <v>1.1302930356971944E-2</v>
      </c>
      <c r="X1564" s="16">
        <f t="shared" si="602"/>
        <v>2.3492384578265984E-4</v>
      </c>
      <c r="Y1564" s="17">
        <f t="shared" si="617"/>
        <v>11.068006511189283</v>
      </c>
      <c r="Z1564" s="17">
        <f t="shared" si="618"/>
        <v>11.537854202754605</v>
      </c>
      <c r="AA1564" s="16">
        <f t="shared" si="619"/>
        <v>3.1993488810716286E-2</v>
      </c>
      <c r="AB1564" s="16">
        <f t="shared" si="620"/>
        <v>6.2145797245394263E-2</v>
      </c>
      <c r="AC1564" s="16">
        <f t="shared" si="603"/>
        <v>365.46110557057017</v>
      </c>
      <c r="AD1564" s="17">
        <f t="shared" si="604"/>
        <v>11.068680633765045</v>
      </c>
      <c r="AE1564" s="17">
        <f t="shared" si="605"/>
        <v>11.538465538185893</v>
      </c>
      <c r="AF1564" s="16">
        <f t="shared" si="621"/>
        <v>3.1319366234955126E-2</v>
      </c>
      <c r="AG1564" s="16">
        <f t="shared" si="622"/>
        <v>6.1534461814106933E-2</v>
      </c>
    </row>
    <row r="1565" spans="1:33" x14ac:dyDescent="0.25">
      <c r="A1565" s="11" t="s">
        <v>28</v>
      </c>
      <c r="B1565" s="12">
        <v>858611</v>
      </c>
      <c r="C1565" s="11">
        <v>15.5</v>
      </c>
      <c r="D1565" s="27">
        <v>15.2</v>
      </c>
      <c r="E1565" s="27">
        <v>15.7</v>
      </c>
      <c r="F1565" s="11">
        <v>2014</v>
      </c>
      <c r="G1565" s="11" t="s">
        <v>7</v>
      </c>
      <c r="H1565" s="14" t="str">
        <f>VLOOKUP(A1565,'Data Key'!$A$1:$B$500,2,FALSE)</f>
        <v>Massachusetts</v>
      </c>
      <c r="I1565" s="14" t="str">
        <f t="shared" si="606"/>
        <v>MA-Massachusetts</v>
      </c>
      <c r="J1565" s="15">
        <f t="shared" si="607"/>
        <v>13308</v>
      </c>
      <c r="K1565" s="15">
        <f t="shared" si="608"/>
        <v>845303</v>
      </c>
      <c r="L1565" s="16">
        <f t="shared" si="600"/>
        <v>2.6128592766315689E-4</v>
      </c>
      <c r="M1565" s="17">
        <f t="shared" si="609"/>
        <v>15.238166094265283</v>
      </c>
      <c r="N1565" s="17">
        <f t="shared" si="610"/>
        <v>15.760737949591597</v>
      </c>
      <c r="O1565" s="16">
        <f t="shared" si="611"/>
        <v>3.8166094265283945E-2</v>
      </c>
      <c r="P1565" s="16">
        <f t="shared" si="612"/>
        <v>6.073794959159784E-2</v>
      </c>
      <c r="Q1565" s="16">
        <f t="shared" si="623"/>
        <v>13085</v>
      </c>
      <c r="R1565" s="16">
        <f t="shared" si="624"/>
        <v>13533</v>
      </c>
      <c r="S1565" s="17">
        <f t="shared" si="613"/>
        <v>15.239730215429338</v>
      </c>
      <c r="T1565" s="17">
        <f t="shared" si="614"/>
        <v>15.761503171983588</v>
      </c>
      <c r="U1565" s="16">
        <f t="shared" si="615"/>
        <v>3.9730215429338855E-2</v>
      </c>
      <c r="V1565" s="16">
        <f t="shared" si="616"/>
        <v>6.1503171983588345E-2</v>
      </c>
      <c r="W1565" s="16">
        <f t="shared" si="601"/>
        <v>1.5501619686419891E-2</v>
      </c>
      <c r="X1565" s="16">
        <f t="shared" si="602"/>
        <v>2.6131231658116469E-4</v>
      </c>
      <c r="Y1565" s="17">
        <f t="shared" si="617"/>
        <v>15.240307369838725</v>
      </c>
      <c r="Z1565" s="17">
        <f t="shared" si="618"/>
        <v>15.762932003001055</v>
      </c>
      <c r="AA1565" s="16">
        <f t="shared" si="619"/>
        <v>4.0307369838725293E-2</v>
      </c>
      <c r="AB1565" s="16">
        <f t="shared" si="620"/>
        <v>6.2932003001055392E-2</v>
      </c>
      <c r="AC1565" s="16">
        <f t="shared" si="603"/>
        <v>448.69409148894096</v>
      </c>
      <c r="AD1565" s="17">
        <f t="shared" si="604"/>
        <v>15.240912516061469</v>
      </c>
      <c r="AE1565" s="17">
        <f t="shared" si="605"/>
        <v>15.763491523345566</v>
      </c>
      <c r="AF1565" s="16">
        <f t="shared" si="621"/>
        <v>4.0912516061469617E-2</v>
      </c>
      <c r="AG1565" s="16">
        <f t="shared" si="622"/>
        <v>6.3491523345566847E-2</v>
      </c>
    </row>
    <row r="1566" spans="1:33" x14ac:dyDescent="0.25">
      <c r="A1566" s="11" t="s">
        <v>49</v>
      </c>
      <c r="B1566" s="12">
        <v>1383880</v>
      </c>
      <c r="C1566" s="11">
        <v>10.3</v>
      </c>
      <c r="D1566" s="27">
        <v>10.1</v>
      </c>
      <c r="E1566" s="27">
        <v>10.5</v>
      </c>
      <c r="F1566" s="11">
        <v>2014</v>
      </c>
      <c r="G1566" s="11" t="s">
        <v>7</v>
      </c>
      <c r="H1566" s="14" t="str">
        <f>VLOOKUP(A1566,'Data Key'!$A$1:$B$500,2,FALSE)</f>
        <v>Michigan</v>
      </c>
      <c r="I1566" s="14" t="str">
        <f t="shared" si="606"/>
        <v>MI-Michigan</v>
      </c>
      <c r="J1566" s="15">
        <f t="shared" si="607"/>
        <v>14254</v>
      </c>
      <c r="K1566" s="15">
        <f t="shared" si="608"/>
        <v>1369626</v>
      </c>
      <c r="L1566" s="16">
        <f t="shared" si="600"/>
        <v>1.68216973399442E-4</v>
      </c>
      <c r="M1566" s="17">
        <f t="shared" si="609"/>
        <v>10.131809040416785</v>
      </c>
      <c r="N1566" s="17">
        <f t="shared" si="610"/>
        <v>10.468242987215667</v>
      </c>
      <c r="O1566" s="16">
        <f t="shared" si="611"/>
        <v>3.180904041678545E-2</v>
      </c>
      <c r="P1566" s="16">
        <f t="shared" si="612"/>
        <v>3.1757012784332517E-2</v>
      </c>
      <c r="Q1566" s="16">
        <f t="shared" si="623"/>
        <v>14022</v>
      </c>
      <c r="R1566" s="16">
        <f t="shared" si="624"/>
        <v>14487</v>
      </c>
      <c r="S1566" s="17">
        <f t="shared" si="613"/>
        <v>10.132381420354365</v>
      </c>
      <c r="T1566" s="17">
        <f t="shared" si="614"/>
        <v>10.468393213284388</v>
      </c>
      <c r="U1566" s="16">
        <f t="shared" si="615"/>
        <v>3.2381420354365531E-2</v>
      </c>
      <c r="V1566" s="16">
        <f t="shared" si="616"/>
        <v>3.160678671561179E-2</v>
      </c>
      <c r="W1566" s="16">
        <f t="shared" si="601"/>
        <v>1.0301385349208551E-2</v>
      </c>
      <c r="X1566" s="16">
        <f t="shared" si="602"/>
        <v>1.6823321596587002E-4</v>
      </c>
      <c r="Y1566" s="17">
        <f t="shared" si="617"/>
        <v>10.13315213324268</v>
      </c>
      <c r="Z1566" s="17">
        <f t="shared" si="618"/>
        <v>10.469618565174422</v>
      </c>
      <c r="AA1566" s="16">
        <f t="shared" si="619"/>
        <v>3.3152133242680293E-2</v>
      </c>
      <c r="AB1566" s="16">
        <f t="shared" si="620"/>
        <v>3.0381434825578424E-2</v>
      </c>
      <c r="AC1566" s="16">
        <f t="shared" si="603"/>
        <v>465.59197698300585</v>
      </c>
      <c r="AD1566" s="17">
        <f t="shared" si="604"/>
        <v>10.133527338635476</v>
      </c>
      <c r="AE1566" s="17">
        <f t="shared" si="605"/>
        <v>10.46996596378208</v>
      </c>
      <c r="AF1566" s="16">
        <f t="shared" si="621"/>
        <v>3.3527338635476411E-2</v>
      </c>
      <c r="AG1566" s="16">
        <f t="shared" si="622"/>
        <v>3.0034036217919891E-2</v>
      </c>
    </row>
    <row r="1567" spans="1:33" x14ac:dyDescent="0.25">
      <c r="A1567" s="11" t="s">
        <v>26</v>
      </c>
      <c r="B1567" s="12">
        <v>777804</v>
      </c>
      <c r="C1567" s="11">
        <v>18.399999999999999</v>
      </c>
      <c r="D1567" s="27">
        <v>18.100000000000001</v>
      </c>
      <c r="E1567" s="27">
        <v>18.7</v>
      </c>
      <c r="F1567" s="11">
        <v>2014</v>
      </c>
      <c r="G1567" s="11" t="s">
        <v>7</v>
      </c>
      <c r="H1567" s="14" t="str">
        <f>VLOOKUP(A1567,'Data Key'!$A$1:$B$500,2,FALSE)</f>
        <v>Minnesota</v>
      </c>
      <c r="I1567" s="14" t="str">
        <f t="shared" si="606"/>
        <v>MN-Minnesota</v>
      </c>
      <c r="J1567" s="15">
        <f t="shared" si="607"/>
        <v>14312</v>
      </c>
      <c r="K1567" s="15">
        <f t="shared" si="608"/>
        <v>763492</v>
      </c>
      <c r="L1567" s="16">
        <f t="shared" si="600"/>
        <v>2.986725031935343E-4</v>
      </c>
      <c r="M1567" s="17">
        <f t="shared" si="609"/>
        <v>18.101849993476577</v>
      </c>
      <c r="N1567" s="17">
        <f t="shared" si="610"/>
        <v>18.69919499986365</v>
      </c>
      <c r="O1567" s="16">
        <f t="shared" si="611"/>
        <v>1.849993476575662E-3</v>
      </c>
      <c r="P1567" s="16">
        <f t="shared" si="612"/>
        <v>8.0500013634932088E-4</v>
      </c>
      <c r="Q1567" s="16">
        <f t="shared" si="623"/>
        <v>14080</v>
      </c>
      <c r="R1567" s="16">
        <f t="shared" si="624"/>
        <v>14544</v>
      </c>
      <c r="S1567" s="17">
        <f t="shared" si="613"/>
        <v>18.102246838535159</v>
      </c>
      <c r="T1567" s="17">
        <f t="shared" si="614"/>
        <v>18.698798154805065</v>
      </c>
      <c r="U1567" s="16">
        <f t="shared" si="615"/>
        <v>2.2468385351572806E-3</v>
      </c>
      <c r="V1567" s="16">
        <f t="shared" si="616"/>
        <v>1.2018451949344922E-3</v>
      </c>
      <c r="W1567" s="16">
        <f t="shared" si="601"/>
        <v>1.8402901033452962E-2</v>
      </c>
      <c r="X1567" s="16">
        <f t="shared" si="602"/>
        <v>2.9870017713809878E-4</v>
      </c>
      <c r="Y1567" s="17">
        <f t="shared" si="617"/>
        <v>18.104200856314865</v>
      </c>
      <c r="Z1567" s="17">
        <f t="shared" si="618"/>
        <v>18.701601210591061</v>
      </c>
      <c r="AA1567" s="16">
        <f t="shared" si="619"/>
        <v>4.2008563148634437E-3</v>
      </c>
      <c r="AB1567" s="16">
        <f t="shared" si="620"/>
        <v>1.6012105910618857E-3</v>
      </c>
      <c r="AC1567" s="16">
        <f t="shared" si="603"/>
        <v>464.62525214247665</v>
      </c>
      <c r="AD1567" s="17">
        <f t="shared" si="604"/>
        <v>18.104867748475453</v>
      </c>
      <c r="AE1567" s="17">
        <f t="shared" si="605"/>
        <v>18.702219983020999</v>
      </c>
      <c r="AF1567" s="16">
        <f t="shared" si="621"/>
        <v>4.86774847545135E-3</v>
      </c>
      <c r="AG1567" s="16">
        <f t="shared" si="622"/>
        <v>2.219983020999905E-3</v>
      </c>
    </row>
    <row r="1568" spans="1:33" x14ac:dyDescent="0.25">
      <c r="A1568" s="11" t="s">
        <v>59</v>
      </c>
      <c r="B1568" s="12">
        <v>438190</v>
      </c>
      <c r="C1568" s="11">
        <v>7.9</v>
      </c>
      <c r="D1568" s="27">
        <v>7.7</v>
      </c>
      <c r="E1568" s="27">
        <v>8.1999999999999993</v>
      </c>
      <c r="F1568" s="11">
        <v>2014</v>
      </c>
      <c r="G1568" s="11" t="s">
        <v>7</v>
      </c>
      <c r="H1568" s="14" t="str">
        <f>VLOOKUP(A1568,'Data Key'!$A$1:$B$500,2,FALSE)</f>
        <v>Mississippi</v>
      </c>
      <c r="I1568" s="14" t="str">
        <f t="shared" si="606"/>
        <v>MS-Mississippi</v>
      </c>
      <c r="J1568" s="15">
        <f t="shared" si="607"/>
        <v>3462</v>
      </c>
      <c r="K1568" s="15">
        <f t="shared" si="608"/>
        <v>434728</v>
      </c>
      <c r="L1568" s="16">
        <f t="shared" si="600"/>
        <v>2.6213604097414768E-4</v>
      </c>
      <c r="M1568" s="17">
        <f t="shared" si="609"/>
        <v>7.6385463114300602</v>
      </c>
      <c r="N1568" s="17">
        <f t="shared" si="610"/>
        <v>8.1628183933783554</v>
      </c>
      <c r="O1568" s="16">
        <f t="shared" si="611"/>
        <v>6.1453688569939935E-2</v>
      </c>
      <c r="P1568" s="16">
        <f t="shared" si="612"/>
        <v>3.7181606621643937E-2</v>
      </c>
      <c r="Q1568" s="16">
        <f t="shared" si="623"/>
        <v>3347</v>
      </c>
      <c r="R1568" s="16">
        <f t="shared" si="624"/>
        <v>3577</v>
      </c>
      <c r="S1568" s="17">
        <f t="shared" si="613"/>
        <v>7.638239120016431</v>
      </c>
      <c r="T1568" s="17">
        <f t="shared" si="614"/>
        <v>8.1631255847919846</v>
      </c>
      <c r="U1568" s="16">
        <f t="shared" si="615"/>
        <v>6.1760879983569161E-2</v>
      </c>
      <c r="V1568" s="16">
        <f t="shared" si="616"/>
        <v>3.687441520801471E-2</v>
      </c>
      <c r="W1568" s="16">
        <f t="shared" si="601"/>
        <v>7.9049963775811513E-3</v>
      </c>
      <c r="X1568" s="16">
        <f t="shared" si="602"/>
        <v>2.6224136502469219E-4</v>
      </c>
      <c r="Y1568" s="17">
        <f t="shared" si="617"/>
        <v>7.6427550125564583</v>
      </c>
      <c r="Z1568" s="17">
        <f t="shared" si="618"/>
        <v>8.1672377426058436</v>
      </c>
      <c r="AA1568" s="16">
        <f t="shared" si="619"/>
        <v>5.7244987443541895E-2</v>
      </c>
      <c r="AB1568" s="16">
        <f t="shared" si="620"/>
        <v>3.2762257394155725E-2</v>
      </c>
      <c r="AC1568" s="16">
        <f t="shared" si="603"/>
        <v>229.74644329875389</v>
      </c>
      <c r="AD1568" s="17">
        <f t="shared" si="604"/>
        <v>7.6439858136978041</v>
      </c>
      <c r="AE1568" s="17">
        <f t="shared" si="605"/>
        <v>8.1682890365224079</v>
      </c>
      <c r="AF1568" s="16">
        <f t="shared" si="621"/>
        <v>5.6014186302196123E-2</v>
      </c>
      <c r="AG1568" s="16">
        <f t="shared" si="622"/>
        <v>3.1710963477591392E-2</v>
      </c>
    </row>
    <row r="1569" spans="1:33" x14ac:dyDescent="0.25">
      <c r="A1569" s="11" t="s">
        <v>20</v>
      </c>
      <c r="B1569" s="12">
        <v>817879</v>
      </c>
      <c r="C1569" s="11">
        <v>10.8</v>
      </c>
      <c r="D1569" s="27">
        <v>10.6</v>
      </c>
      <c r="E1569" s="27">
        <v>11.1</v>
      </c>
      <c r="F1569" s="11">
        <v>2014</v>
      </c>
      <c r="G1569" s="11" t="s">
        <v>7</v>
      </c>
      <c r="H1569" s="14" t="str">
        <f>VLOOKUP(A1569,'Data Key'!$A$1:$B$500,2,FALSE)</f>
        <v>Missouri</v>
      </c>
      <c r="I1569" s="14" t="str">
        <f t="shared" si="606"/>
        <v>MO-Missouri</v>
      </c>
      <c r="J1569" s="15">
        <f t="shared" si="607"/>
        <v>8833</v>
      </c>
      <c r="K1569" s="15">
        <f t="shared" si="608"/>
        <v>809046</v>
      </c>
      <c r="L1569" s="16">
        <f t="shared" si="600"/>
        <v>2.2400371851352268E-4</v>
      </c>
      <c r="M1569" s="17">
        <f t="shared" si="609"/>
        <v>10.575882328199988</v>
      </c>
      <c r="N1569" s="17">
        <f t="shared" si="610"/>
        <v>11.023889765227034</v>
      </c>
      <c r="O1569" s="16">
        <f t="shared" si="611"/>
        <v>2.4117671800011564E-2</v>
      </c>
      <c r="P1569" s="16">
        <f t="shared" si="612"/>
        <v>7.6110234772965413E-2</v>
      </c>
      <c r="Q1569" s="16">
        <f t="shared" si="623"/>
        <v>8650</v>
      </c>
      <c r="R1569" s="16">
        <f t="shared" si="624"/>
        <v>9017</v>
      </c>
      <c r="S1569" s="17">
        <f t="shared" si="613"/>
        <v>10.576136567878622</v>
      </c>
      <c r="T1569" s="17">
        <f t="shared" si="614"/>
        <v>11.024858200296132</v>
      </c>
      <c r="U1569" s="16">
        <f t="shared" si="615"/>
        <v>2.3863432121377315E-2</v>
      </c>
      <c r="V1569" s="16">
        <f t="shared" si="616"/>
        <v>7.5141799703867918E-2</v>
      </c>
      <c r="W1569" s="16">
        <f t="shared" si="601"/>
        <v>1.0802183737773368E-2</v>
      </c>
      <c r="X1569" s="16">
        <f t="shared" si="602"/>
        <v>2.2403854201904046E-4</v>
      </c>
      <c r="Y1569" s="17">
        <f t="shared" si="617"/>
        <v>10.578145195754328</v>
      </c>
      <c r="Z1569" s="17">
        <f t="shared" si="618"/>
        <v>11.026222279792409</v>
      </c>
      <c r="AA1569" s="16">
        <f t="shared" si="619"/>
        <v>2.1854804245672099E-2</v>
      </c>
      <c r="AB1569" s="16">
        <f t="shared" si="620"/>
        <v>7.3777720207591102E-2</v>
      </c>
      <c r="AC1569" s="16">
        <f t="shared" si="603"/>
        <v>366.42575371153953</v>
      </c>
      <c r="AD1569" s="17">
        <f t="shared" si="604"/>
        <v>10.57878636642141</v>
      </c>
      <c r="AE1569" s="17">
        <f t="shared" si="605"/>
        <v>11.026803778130358</v>
      </c>
      <c r="AF1569" s="16">
        <f t="shared" si="621"/>
        <v>2.1213633578589963E-2</v>
      </c>
      <c r="AG1569" s="16">
        <f t="shared" si="622"/>
        <v>7.3196221869642031E-2</v>
      </c>
    </row>
    <row r="1570" spans="1:33" x14ac:dyDescent="0.25">
      <c r="A1570" s="11" t="s">
        <v>50</v>
      </c>
      <c r="B1570" s="12">
        <v>131621</v>
      </c>
      <c r="C1570" s="11">
        <v>4.4000000000000004</v>
      </c>
      <c r="D1570" s="27">
        <v>4</v>
      </c>
      <c r="E1570" s="27">
        <v>4.8</v>
      </c>
      <c r="F1570" s="11">
        <v>2014</v>
      </c>
      <c r="G1570" s="11" t="s">
        <v>7</v>
      </c>
      <c r="H1570" s="14" t="str">
        <f>VLOOKUP(A1570,'Data Key'!$A$1:$B$500,2,FALSE)</f>
        <v>Montana</v>
      </c>
      <c r="I1570" s="14" t="str">
        <f t="shared" si="606"/>
        <v>MT-Montana</v>
      </c>
      <c r="J1570" s="15">
        <f t="shared" si="607"/>
        <v>579</v>
      </c>
      <c r="K1570" s="15">
        <f t="shared" si="608"/>
        <v>131042</v>
      </c>
      <c r="L1570" s="16">
        <f t="shared" si="600"/>
        <v>3.5752371153848449E-4</v>
      </c>
      <c r="M1570" s="17">
        <f t="shared" si="609"/>
        <v>4.0414703699530712</v>
      </c>
      <c r="N1570" s="17">
        <f t="shared" si="610"/>
        <v>4.7565177930300404</v>
      </c>
      <c r="O1570" s="16">
        <f t="shared" si="611"/>
        <v>4.1470369953071184E-2</v>
      </c>
      <c r="P1570" s="16">
        <f t="shared" si="612"/>
        <v>4.3482206969959414E-2</v>
      </c>
      <c r="Q1570" s="16">
        <f t="shared" si="623"/>
        <v>533</v>
      </c>
      <c r="R1570" s="16">
        <f t="shared" si="624"/>
        <v>627</v>
      </c>
      <c r="S1570" s="17">
        <f t="shared" si="613"/>
        <v>4.0495057779533665</v>
      </c>
      <c r="T1570" s="17">
        <f t="shared" si="614"/>
        <v>4.76367752866184</v>
      </c>
      <c r="U1570" s="16">
        <f t="shared" si="615"/>
        <v>4.9505777953366525E-2</v>
      </c>
      <c r="V1570" s="16">
        <f t="shared" si="616"/>
        <v>3.6322471338159801E-2</v>
      </c>
      <c r="W1570" s="16">
        <f t="shared" si="601"/>
        <v>4.4134581509987243E-3</v>
      </c>
      <c r="X1570" s="16">
        <f t="shared" si="602"/>
        <v>3.5839514980939857E-4</v>
      </c>
      <c r="Y1570" s="17">
        <f t="shared" si="617"/>
        <v>4.0550630011893256</v>
      </c>
      <c r="Z1570" s="17">
        <f t="shared" si="618"/>
        <v>4.7718533008081225</v>
      </c>
      <c r="AA1570" s="16">
        <f t="shared" si="619"/>
        <v>5.5063001189325611E-2</v>
      </c>
      <c r="AB1570" s="16">
        <f t="shared" si="620"/>
        <v>2.8146699191877289E-2</v>
      </c>
      <c r="AC1570" s="16">
        <f t="shared" si="603"/>
        <v>94.153189162651955</v>
      </c>
      <c r="AD1570" s="17">
        <f t="shared" si="604"/>
        <v>4.059599456354845</v>
      </c>
      <c r="AE1570" s="17">
        <f t="shared" si="605"/>
        <v>4.7749141957242216</v>
      </c>
      <c r="AF1570" s="16">
        <f t="shared" si="621"/>
        <v>5.9599456354844982E-2</v>
      </c>
      <c r="AG1570" s="16">
        <f t="shared" si="622"/>
        <v>2.5085804275778223E-2</v>
      </c>
    </row>
    <row r="1571" spans="1:33" x14ac:dyDescent="0.25">
      <c r="A1571" s="11" t="s">
        <v>51</v>
      </c>
      <c r="B1571" s="12">
        <v>273431</v>
      </c>
      <c r="C1571" s="11">
        <v>9.5</v>
      </c>
      <c r="D1571" s="27">
        <v>9.1</v>
      </c>
      <c r="E1571" s="27">
        <v>9.8000000000000007</v>
      </c>
      <c r="F1571" s="11">
        <v>2014</v>
      </c>
      <c r="G1571" s="11" t="s">
        <v>7</v>
      </c>
      <c r="H1571" s="14" t="str">
        <f>VLOOKUP(A1571,'Data Key'!$A$1:$B$500,2,FALSE)</f>
        <v>Nebraska</v>
      </c>
      <c r="I1571" s="14" t="str">
        <f t="shared" si="606"/>
        <v>NE-Nebraska</v>
      </c>
      <c r="J1571" s="15">
        <f t="shared" si="607"/>
        <v>2598</v>
      </c>
      <c r="K1571" s="15">
        <f t="shared" si="608"/>
        <v>270833</v>
      </c>
      <c r="L1571" s="16">
        <f t="shared" si="600"/>
        <v>3.6361921795126639E-4</v>
      </c>
      <c r="M1571" s="17">
        <f t="shared" si="609"/>
        <v>9.1378637887304919</v>
      </c>
      <c r="N1571" s="17">
        <f t="shared" si="610"/>
        <v>9.8651022246330271</v>
      </c>
      <c r="O1571" s="16">
        <f t="shared" si="611"/>
        <v>3.7863788730492232E-2</v>
      </c>
      <c r="P1571" s="16">
        <f t="shared" si="612"/>
        <v>6.5102224633026395E-2</v>
      </c>
      <c r="Q1571" s="16">
        <f t="shared" si="623"/>
        <v>2499</v>
      </c>
      <c r="R1571" s="16">
        <f t="shared" si="624"/>
        <v>2697</v>
      </c>
      <c r="S1571" s="17">
        <f t="shared" si="613"/>
        <v>9.13941725700451</v>
      </c>
      <c r="T1571" s="17">
        <f t="shared" si="614"/>
        <v>9.863548756359009</v>
      </c>
      <c r="U1571" s="16">
        <f t="shared" si="615"/>
        <v>3.9417257004510375E-2</v>
      </c>
      <c r="V1571" s="16">
        <f t="shared" si="616"/>
        <v>6.3548756359008252E-2</v>
      </c>
      <c r="W1571" s="16">
        <f t="shared" si="601"/>
        <v>9.5083739714344178E-3</v>
      </c>
      <c r="X1571" s="16">
        <f t="shared" si="602"/>
        <v>3.6381249609815781E-4</v>
      </c>
      <c r="Y1571" s="17">
        <f t="shared" si="617"/>
        <v>9.1445614753362605</v>
      </c>
      <c r="Z1571" s="17">
        <f t="shared" si="618"/>
        <v>9.8721864675325754</v>
      </c>
      <c r="AA1571" s="16">
        <f t="shared" si="619"/>
        <v>4.456147533626087E-2</v>
      </c>
      <c r="AB1571" s="16">
        <f t="shared" si="620"/>
        <v>7.2186467532574738E-2</v>
      </c>
      <c r="AC1571" s="16">
        <f t="shared" si="603"/>
        <v>198.86768604819434</v>
      </c>
      <c r="AD1571" s="17">
        <f t="shared" si="604"/>
        <v>9.14655525624703</v>
      </c>
      <c r="AE1571" s="17">
        <f t="shared" si="605"/>
        <v>9.8738498650364672</v>
      </c>
      <c r="AF1571" s="16">
        <f t="shared" si="621"/>
        <v>4.6555256247030385E-2</v>
      </c>
      <c r="AG1571" s="16">
        <f t="shared" si="622"/>
        <v>7.3849865036466511E-2</v>
      </c>
    </row>
    <row r="1572" spans="1:33" x14ac:dyDescent="0.25">
      <c r="A1572" s="11" t="s">
        <v>29</v>
      </c>
      <c r="B1572" s="12">
        <v>419082</v>
      </c>
      <c r="C1572" s="11">
        <v>11.1</v>
      </c>
      <c r="D1572" s="27">
        <v>10.8</v>
      </c>
      <c r="E1572" s="27">
        <v>11.4</v>
      </c>
      <c r="F1572" s="11">
        <v>2014</v>
      </c>
      <c r="G1572" s="11" t="s">
        <v>7</v>
      </c>
      <c r="H1572" s="14" t="str">
        <f>VLOOKUP(A1572,'Data Key'!$A$1:$B$500,2,FALSE)</f>
        <v>Nevada</v>
      </c>
      <c r="I1572" s="14" t="str">
        <f t="shared" si="606"/>
        <v>NV-Nevada</v>
      </c>
      <c r="J1572" s="15">
        <f t="shared" si="607"/>
        <v>4652</v>
      </c>
      <c r="K1572" s="15">
        <f t="shared" si="608"/>
        <v>414430</v>
      </c>
      <c r="L1572" s="16">
        <f t="shared" si="600"/>
        <v>3.1720865260620224E-4</v>
      </c>
      <c r="M1572" s="17">
        <f t="shared" si="609"/>
        <v>10.78324424205403</v>
      </c>
      <c r="N1572" s="17">
        <f t="shared" si="610"/>
        <v>11.417661547266436</v>
      </c>
      <c r="O1572" s="16">
        <f t="shared" si="611"/>
        <v>1.6755757945970728E-2</v>
      </c>
      <c r="P1572" s="16">
        <f t="shared" si="612"/>
        <v>1.7661547266435207E-2</v>
      </c>
      <c r="Q1572" s="16">
        <f t="shared" si="623"/>
        <v>4519</v>
      </c>
      <c r="R1572" s="16">
        <f t="shared" si="624"/>
        <v>4785</v>
      </c>
      <c r="S1572" s="17">
        <f t="shared" si="613"/>
        <v>10.783092568996043</v>
      </c>
      <c r="T1572" s="17">
        <f t="shared" si="614"/>
        <v>11.417813220324424</v>
      </c>
      <c r="U1572" s="16">
        <f t="shared" si="615"/>
        <v>1.690743100395764E-2</v>
      </c>
      <c r="V1572" s="16">
        <f t="shared" si="616"/>
        <v>1.7813220324423895E-2</v>
      </c>
      <c r="W1572" s="16">
        <f t="shared" si="601"/>
        <v>1.1104934285563643E-2</v>
      </c>
      <c r="X1572" s="16">
        <f t="shared" si="602"/>
        <v>3.1730215096314844E-4</v>
      </c>
      <c r="Y1572" s="17">
        <f t="shared" si="617"/>
        <v>10.787632134600495</v>
      </c>
      <c r="Z1572" s="17">
        <f t="shared" si="618"/>
        <v>11.422236436526791</v>
      </c>
      <c r="AA1572" s="16">
        <f t="shared" si="619"/>
        <v>1.2367865399506073E-2</v>
      </c>
      <c r="AB1572" s="16">
        <f t="shared" si="620"/>
        <v>2.2236436526791081E-2</v>
      </c>
      <c r="AC1572" s="16">
        <f t="shared" si="603"/>
        <v>265.88649664631572</v>
      </c>
      <c r="AD1572" s="17">
        <f t="shared" si="604"/>
        <v>10.788905359694594</v>
      </c>
      <c r="AE1572" s="17">
        <f t="shared" si="605"/>
        <v>11.423349357422543</v>
      </c>
      <c r="AF1572" s="16">
        <f t="shared" si="621"/>
        <v>1.1094640305406855E-2</v>
      </c>
      <c r="AG1572" s="16">
        <f t="shared" si="622"/>
        <v>2.3349357422542738E-2</v>
      </c>
    </row>
    <row r="1573" spans="1:33" x14ac:dyDescent="0.25">
      <c r="A1573" s="11" t="s">
        <v>35</v>
      </c>
      <c r="B1573" s="12">
        <v>169433</v>
      </c>
      <c r="C1573" s="11">
        <v>12.3</v>
      </c>
      <c r="D1573" s="27">
        <v>11.7</v>
      </c>
      <c r="E1573" s="27">
        <v>12.8</v>
      </c>
      <c r="F1573" s="11">
        <v>2014</v>
      </c>
      <c r="G1573" s="11" t="s">
        <v>7</v>
      </c>
      <c r="H1573" s="14" t="str">
        <f>VLOOKUP(A1573,'Data Key'!$A$1:$B$500,2,FALSE)</f>
        <v>New Hampshire</v>
      </c>
      <c r="I1573" s="14" t="str">
        <f t="shared" si="606"/>
        <v>NH-New Hampshire</v>
      </c>
      <c r="J1573" s="15">
        <f t="shared" si="607"/>
        <v>2084</v>
      </c>
      <c r="K1573" s="15">
        <f t="shared" si="608"/>
        <v>167349</v>
      </c>
      <c r="L1573" s="16">
        <f t="shared" si="600"/>
        <v>5.2482136716121882E-4</v>
      </c>
      <c r="M1573" s="17">
        <f t="shared" si="609"/>
        <v>11.775025770055262</v>
      </c>
      <c r="N1573" s="17">
        <f t="shared" si="610"/>
        <v>12.824668504377698</v>
      </c>
      <c r="O1573" s="16">
        <f t="shared" si="611"/>
        <v>7.5025770055262342E-2</v>
      </c>
      <c r="P1573" s="16">
        <f t="shared" si="612"/>
        <v>2.4668504377697076E-2</v>
      </c>
      <c r="Q1573" s="16">
        <f t="shared" si="623"/>
        <v>1996</v>
      </c>
      <c r="R1573" s="16">
        <f t="shared" si="624"/>
        <v>2173</v>
      </c>
      <c r="S1573" s="17">
        <f t="shared" si="613"/>
        <v>11.780467795529797</v>
      </c>
      <c r="T1573" s="17">
        <f t="shared" si="614"/>
        <v>12.825128516876877</v>
      </c>
      <c r="U1573" s="16">
        <f t="shared" si="615"/>
        <v>8.0467795529797215E-2</v>
      </c>
      <c r="V1573" s="16">
        <f t="shared" si="616"/>
        <v>2.5128516876876006E-2</v>
      </c>
      <c r="W1573" s="16">
        <f t="shared" si="601"/>
        <v>1.2310904236947204E-2</v>
      </c>
      <c r="X1573" s="16">
        <f t="shared" si="602"/>
        <v>5.2516472918514299E-4</v>
      </c>
      <c r="Y1573" s="17">
        <f t="shared" si="617"/>
        <v>11.785739507762061</v>
      </c>
      <c r="Z1573" s="17">
        <f t="shared" si="618"/>
        <v>12.836068966132347</v>
      </c>
      <c r="AA1573" s="16">
        <f t="shared" si="619"/>
        <v>8.5739507762061962E-2</v>
      </c>
      <c r="AB1573" s="16">
        <f t="shared" si="620"/>
        <v>3.6068966132345892E-2</v>
      </c>
      <c r="AC1573" s="16">
        <f t="shared" si="603"/>
        <v>177.86453541488092</v>
      </c>
      <c r="AD1573" s="17">
        <f t="shared" si="604"/>
        <v>11.788985468006196</v>
      </c>
      <c r="AE1573" s="17">
        <f t="shared" si="605"/>
        <v>12.838724910051381</v>
      </c>
      <c r="AF1573" s="16">
        <f t="shared" si="621"/>
        <v>8.8985468006196555E-2</v>
      </c>
      <c r="AG1573" s="16">
        <f t="shared" si="622"/>
        <v>3.8724910051380235E-2</v>
      </c>
    </row>
    <row r="1574" spans="1:33" x14ac:dyDescent="0.25">
      <c r="A1574" s="11" t="s">
        <v>14</v>
      </c>
      <c r="B1574" s="12">
        <v>1194487</v>
      </c>
      <c r="C1574" s="11">
        <v>12.7</v>
      </c>
      <c r="D1574" s="27">
        <v>12.5</v>
      </c>
      <c r="E1574" s="27">
        <v>12.9</v>
      </c>
      <c r="F1574" s="11">
        <v>2014</v>
      </c>
      <c r="G1574" s="11" t="s">
        <v>7</v>
      </c>
      <c r="H1574" s="14" t="str">
        <f>VLOOKUP(A1574,'Data Key'!$A$1:$B$500,2,FALSE)</f>
        <v>New Jersey</v>
      </c>
      <c r="I1574" s="14" t="str">
        <f t="shared" si="606"/>
        <v>NJ-New Jersey</v>
      </c>
      <c r="J1574" s="15">
        <f t="shared" si="607"/>
        <v>15170</v>
      </c>
      <c r="K1574" s="15">
        <f t="shared" si="608"/>
        <v>1179317</v>
      </c>
      <c r="L1574" s="16">
        <f t="shared" si="600"/>
        <v>2.0080939125378261E-4</v>
      </c>
      <c r="M1574" s="17">
        <f t="shared" si="609"/>
        <v>12.499203250156295</v>
      </c>
      <c r="N1574" s="17">
        <f t="shared" si="610"/>
        <v>12.900822032663861</v>
      </c>
      <c r="O1574" s="16">
        <f t="shared" si="611"/>
        <v>7.967498437047027E-4</v>
      </c>
      <c r="P1574" s="16">
        <f t="shared" si="612"/>
        <v>8.2203266386038365E-4</v>
      </c>
      <c r="Q1574" s="16">
        <f t="shared" si="623"/>
        <v>14931</v>
      </c>
      <c r="R1574" s="16">
        <f t="shared" si="624"/>
        <v>15410</v>
      </c>
      <c r="S1574" s="17">
        <f t="shared" si="613"/>
        <v>12.499926746795905</v>
      </c>
      <c r="T1574" s="17">
        <f t="shared" si="614"/>
        <v>12.900935715499624</v>
      </c>
      <c r="U1574" s="16">
        <f t="shared" si="615"/>
        <v>7.3253204094569924E-5</v>
      </c>
      <c r="V1574" s="16">
        <f t="shared" si="616"/>
        <v>9.3571549962412348E-4</v>
      </c>
      <c r="W1574" s="16">
        <f t="shared" si="601"/>
        <v>1.2701579788490482E-2</v>
      </c>
      <c r="X1574" s="16">
        <f t="shared" si="602"/>
        <v>2.0082741286843279E-4</v>
      </c>
      <c r="Y1574" s="17">
        <f t="shared" si="617"/>
        <v>12.500752375622049</v>
      </c>
      <c r="Z1574" s="17">
        <f t="shared" si="618"/>
        <v>12.902407201358916</v>
      </c>
      <c r="AA1574" s="16">
        <f t="shared" si="619"/>
        <v>7.5237562204932829E-4</v>
      </c>
      <c r="AB1574" s="16">
        <f t="shared" si="620"/>
        <v>2.4072013589151453E-3</v>
      </c>
      <c r="AC1574" s="16">
        <f t="shared" si="603"/>
        <v>479.73599079554356</v>
      </c>
      <c r="AD1574" s="17">
        <f t="shared" si="604"/>
        <v>12.5011864601453</v>
      </c>
      <c r="AE1574" s="17">
        <f t="shared" si="605"/>
        <v>12.902810293618687</v>
      </c>
      <c r="AF1574" s="16">
        <f t="shared" si="621"/>
        <v>1.1864601453002166E-3</v>
      </c>
      <c r="AG1574" s="16">
        <f t="shared" si="622"/>
        <v>2.8102936186868988E-3</v>
      </c>
    </row>
    <row r="1575" spans="1:33" x14ac:dyDescent="0.25">
      <c r="A1575" s="11" t="s">
        <v>60</v>
      </c>
      <c r="B1575" s="12">
        <v>305701</v>
      </c>
      <c r="C1575" s="11">
        <v>6.8</v>
      </c>
      <c r="D1575" s="27">
        <v>6.5</v>
      </c>
      <c r="E1575" s="27">
        <v>7.1</v>
      </c>
      <c r="F1575" s="11">
        <v>2014</v>
      </c>
      <c r="G1575" s="11" t="s">
        <v>7</v>
      </c>
      <c r="H1575" s="14" t="str">
        <f>VLOOKUP(A1575,'Data Key'!$A$1:$B$500,2,FALSE)</f>
        <v>New Mexico</v>
      </c>
      <c r="I1575" s="14" t="str">
        <f t="shared" si="606"/>
        <v>NM-New Mexico</v>
      </c>
      <c r="J1575" s="15">
        <f t="shared" si="607"/>
        <v>2079</v>
      </c>
      <c r="K1575" s="15">
        <f t="shared" si="608"/>
        <v>303622</v>
      </c>
      <c r="L1575" s="16">
        <f t="shared" si="600"/>
        <v>2.9133768500783005E-4</v>
      </c>
      <c r="M1575" s="17">
        <f t="shared" si="609"/>
        <v>6.5094251518818105</v>
      </c>
      <c r="N1575" s="17">
        <f t="shared" si="610"/>
        <v>7.0921005218974704</v>
      </c>
      <c r="O1575" s="16">
        <f t="shared" si="611"/>
        <v>9.4251518818104785E-3</v>
      </c>
      <c r="P1575" s="16">
        <f t="shared" si="612"/>
        <v>7.8994781025292227E-3</v>
      </c>
      <c r="Q1575" s="16">
        <f t="shared" si="623"/>
        <v>1990</v>
      </c>
      <c r="R1575" s="16">
        <f t="shared" si="624"/>
        <v>2168</v>
      </c>
      <c r="S1575" s="17">
        <f t="shared" si="613"/>
        <v>6.5096286894710849</v>
      </c>
      <c r="T1575" s="17">
        <f t="shared" si="614"/>
        <v>7.0918969843081969</v>
      </c>
      <c r="U1575" s="16">
        <f t="shared" si="615"/>
        <v>9.6286894710848614E-3</v>
      </c>
      <c r="V1575" s="16">
        <f t="shared" si="616"/>
        <v>8.1030156918027174E-3</v>
      </c>
      <c r="W1575" s="16">
        <f t="shared" si="601"/>
        <v>6.806960332980702E-3</v>
      </c>
      <c r="X1575" s="16">
        <f t="shared" si="602"/>
        <v>2.9153354106606577E-4</v>
      </c>
      <c r="Y1575" s="17">
        <f t="shared" si="617"/>
        <v>6.5154267919146358</v>
      </c>
      <c r="Z1575" s="17">
        <f t="shared" si="618"/>
        <v>7.0984938740467678</v>
      </c>
      <c r="AA1575" s="16">
        <f t="shared" si="619"/>
        <v>1.5426791914635807E-2</v>
      </c>
      <c r="AB1575" s="16">
        <f t="shared" si="620"/>
        <v>1.5061259532318516E-3</v>
      </c>
      <c r="AC1575" s="16">
        <f t="shared" si="603"/>
        <v>178.14459203730379</v>
      </c>
      <c r="AD1575" s="17">
        <f t="shared" si="604"/>
        <v>6.5172289188624779</v>
      </c>
      <c r="AE1575" s="17">
        <f t="shared" si="605"/>
        <v>7.0999628761894185</v>
      </c>
      <c r="AF1575" s="16">
        <f t="shared" si="621"/>
        <v>1.7228918862477904E-2</v>
      </c>
      <c r="AG1575" s="16">
        <f t="shared" si="622"/>
        <v>3.7123810581185523E-5</v>
      </c>
    </row>
    <row r="1576" spans="1:33" x14ac:dyDescent="0.25">
      <c r="A1576" s="11" t="s">
        <v>36</v>
      </c>
      <c r="B1576" s="12">
        <v>2435476</v>
      </c>
      <c r="C1576" s="11">
        <v>10.9</v>
      </c>
      <c r="D1576" s="27">
        <v>10.8</v>
      </c>
      <c r="E1576" s="27">
        <v>11</v>
      </c>
      <c r="F1576" s="11">
        <v>2014</v>
      </c>
      <c r="G1576" s="11" t="s">
        <v>7</v>
      </c>
      <c r="H1576" s="14" t="str">
        <f>VLOOKUP(A1576,'Data Key'!$A$1:$B$500,2,FALSE)</f>
        <v>New York</v>
      </c>
      <c r="I1576" s="14" t="str">
        <f t="shared" si="606"/>
        <v>NY-New York</v>
      </c>
      <c r="J1576" s="15">
        <f t="shared" si="607"/>
        <v>26547</v>
      </c>
      <c r="K1576" s="15">
        <f t="shared" si="608"/>
        <v>2408929</v>
      </c>
      <c r="L1576" s="16">
        <f t="shared" si="600"/>
        <v>1.3040433672536694E-4</v>
      </c>
      <c r="M1576" s="17">
        <f t="shared" si="609"/>
        <v>10.769723605409968</v>
      </c>
      <c r="N1576" s="17">
        <f t="shared" si="610"/>
        <v>11.030532278860703</v>
      </c>
      <c r="O1576" s="16">
        <f t="shared" si="611"/>
        <v>3.0276394590032396E-2</v>
      </c>
      <c r="P1576" s="16">
        <f t="shared" si="612"/>
        <v>3.0532278860702533E-2</v>
      </c>
      <c r="Q1576" s="16">
        <f t="shared" si="623"/>
        <v>26230</v>
      </c>
      <c r="R1576" s="16">
        <f t="shared" si="624"/>
        <v>26865</v>
      </c>
      <c r="S1576" s="17">
        <f t="shared" si="613"/>
        <v>10.769968581090513</v>
      </c>
      <c r="T1576" s="17">
        <f t="shared" si="614"/>
        <v>11.030697900533612</v>
      </c>
      <c r="U1576" s="16">
        <f t="shared" si="615"/>
        <v>3.0031418909487684E-2</v>
      </c>
      <c r="V1576" s="16">
        <f t="shared" si="616"/>
        <v>3.0697900533612099E-2</v>
      </c>
      <c r="W1576" s="16">
        <f t="shared" si="601"/>
        <v>1.0900899394637523E-2</v>
      </c>
      <c r="X1576" s="16">
        <f t="shared" si="602"/>
        <v>1.3041107939348908E-4</v>
      </c>
      <c r="Y1576" s="17">
        <f t="shared" si="617"/>
        <v>10.770488315244034</v>
      </c>
      <c r="Z1576" s="17">
        <f t="shared" si="618"/>
        <v>11.031310474031011</v>
      </c>
      <c r="AA1576" s="16">
        <f t="shared" si="619"/>
        <v>2.9511684755966883E-2</v>
      </c>
      <c r="AB1576" s="16">
        <f t="shared" si="620"/>
        <v>3.1310474031011282E-2</v>
      </c>
      <c r="AC1576" s="16">
        <f t="shared" si="603"/>
        <v>635.19896489170605</v>
      </c>
      <c r="AD1576" s="17">
        <f t="shared" si="604"/>
        <v>10.770699391727247</v>
      </c>
      <c r="AE1576" s="17">
        <f t="shared" si="605"/>
        <v>11.03150999425362</v>
      </c>
      <c r="AF1576" s="16">
        <f t="shared" si="621"/>
        <v>2.9300608272754047E-2</v>
      </c>
      <c r="AG1576" s="16">
        <f t="shared" si="622"/>
        <v>3.1509994253619666E-2</v>
      </c>
    </row>
    <row r="1577" spans="1:33" x14ac:dyDescent="0.25">
      <c r="A1577" s="11" t="s">
        <v>21</v>
      </c>
      <c r="B1577" s="12">
        <v>1396051</v>
      </c>
      <c r="C1577" s="11">
        <v>10</v>
      </c>
      <c r="D1577" s="27">
        <v>9.8000000000000007</v>
      </c>
      <c r="E1577" s="27">
        <v>10.199999999999999</v>
      </c>
      <c r="F1577" s="11">
        <v>2014</v>
      </c>
      <c r="G1577" s="11" t="s">
        <v>7</v>
      </c>
      <c r="H1577" s="14" t="str">
        <f>VLOOKUP(A1577,'Data Key'!$A$1:$B$500,2,FALSE)</f>
        <v>North Carolina</v>
      </c>
      <c r="I1577" s="14" t="str">
        <f t="shared" si="606"/>
        <v>NC-North Carolina</v>
      </c>
      <c r="J1577" s="15">
        <f t="shared" si="607"/>
        <v>13961</v>
      </c>
      <c r="K1577" s="15">
        <f t="shared" si="608"/>
        <v>1382090</v>
      </c>
      <c r="L1577" s="16">
        <f t="shared" si="600"/>
        <v>1.6505268393542639E-4</v>
      </c>
      <c r="M1577" s="17">
        <f t="shared" si="609"/>
        <v>9.8352983061072017</v>
      </c>
      <c r="N1577" s="17">
        <f t="shared" si="610"/>
        <v>10.165403673978053</v>
      </c>
      <c r="O1577" s="16">
        <f t="shared" si="611"/>
        <v>3.5298306107200972E-2</v>
      </c>
      <c r="P1577" s="16">
        <f t="shared" si="612"/>
        <v>3.4596326021945956E-2</v>
      </c>
      <c r="Q1577" s="16">
        <f t="shared" si="623"/>
        <v>13731</v>
      </c>
      <c r="R1577" s="16">
        <f t="shared" si="624"/>
        <v>14191</v>
      </c>
      <c r="S1577" s="17">
        <f t="shared" si="613"/>
        <v>9.8356005618705904</v>
      </c>
      <c r="T1577" s="17">
        <f t="shared" si="614"/>
        <v>10.165101418214665</v>
      </c>
      <c r="U1577" s="16">
        <f t="shared" si="615"/>
        <v>3.5600561870589686E-2</v>
      </c>
      <c r="V1577" s="16">
        <f t="shared" si="616"/>
        <v>3.489858178533467E-2</v>
      </c>
      <c r="W1577" s="16">
        <f t="shared" si="601"/>
        <v>1.000169929916196E-2</v>
      </c>
      <c r="X1577" s="16">
        <f t="shared" si="602"/>
        <v>1.6506897743100678E-4</v>
      </c>
      <c r="Y1577" s="17">
        <f t="shared" si="617"/>
        <v>9.8366303217309525</v>
      </c>
      <c r="Z1577" s="17">
        <f t="shared" si="618"/>
        <v>10.166768276592967</v>
      </c>
      <c r="AA1577" s="16">
        <f t="shared" si="619"/>
        <v>3.663032173095182E-2</v>
      </c>
      <c r="AB1577" s="16">
        <f t="shared" si="620"/>
        <v>3.3231723407032732E-2</v>
      </c>
      <c r="AC1577" s="16">
        <f t="shared" si="603"/>
        <v>460.85177050001965</v>
      </c>
      <c r="AD1577" s="17">
        <f t="shared" si="604"/>
        <v>9.8370024130355187</v>
      </c>
      <c r="AE1577" s="17">
        <f t="shared" si="605"/>
        <v>10.167112489526817</v>
      </c>
      <c r="AF1577" s="16">
        <f t="shared" si="621"/>
        <v>3.7002413035517989E-2</v>
      </c>
      <c r="AG1577" s="16">
        <f t="shared" si="622"/>
        <v>3.2887510473182502E-2</v>
      </c>
    </row>
    <row r="1578" spans="1:33" x14ac:dyDescent="0.25">
      <c r="A1578" s="11" t="s">
        <v>57</v>
      </c>
      <c r="B1578" s="12">
        <v>95492</v>
      </c>
      <c r="C1578" s="11">
        <v>8.3000000000000007</v>
      </c>
      <c r="D1578" s="27">
        <v>7.7</v>
      </c>
      <c r="E1578" s="27">
        <v>8.9</v>
      </c>
      <c r="F1578" s="11">
        <v>2014</v>
      </c>
      <c r="G1578" s="11" t="s">
        <v>7</v>
      </c>
      <c r="H1578" s="14" t="str">
        <f>VLOOKUP(A1578,'Data Key'!$A$1:$B$500,2,FALSE)</f>
        <v>North Dakota</v>
      </c>
      <c r="I1578" s="14" t="str">
        <f t="shared" si="606"/>
        <v>ND-North Dakota</v>
      </c>
      <c r="J1578" s="15">
        <f t="shared" si="607"/>
        <v>793</v>
      </c>
      <c r="K1578" s="15">
        <f t="shared" si="608"/>
        <v>94699</v>
      </c>
      <c r="L1578" s="16">
        <f t="shared" si="600"/>
        <v>5.7558159338102111E-4</v>
      </c>
      <c r="M1578" s="17">
        <f t="shared" si="609"/>
        <v>7.7287789813268075</v>
      </c>
      <c r="N1578" s="17">
        <f t="shared" si="610"/>
        <v>8.8799421680888493</v>
      </c>
      <c r="O1578" s="16">
        <f t="shared" si="611"/>
        <v>2.877898132680734E-2</v>
      </c>
      <c r="P1578" s="16">
        <f t="shared" si="612"/>
        <v>2.0057831911151069E-2</v>
      </c>
      <c r="Q1578" s="16">
        <f t="shared" si="623"/>
        <v>738</v>
      </c>
      <c r="R1578" s="16">
        <f t="shared" si="624"/>
        <v>848</v>
      </c>
      <c r="S1578" s="17">
        <f t="shared" si="613"/>
        <v>7.7283960960080424</v>
      </c>
      <c r="T1578" s="17">
        <f t="shared" si="614"/>
        <v>8.8803250534076152</v>
      </c>
      <c r="U1578" s="16">
        <f t="shared" si="615"/>
        <v>2.8396096008042271E-2</v>
      </c>
      <c r="V1578" s="16">
        <f t="shared" si="616"/>
        <v>1.9674946592385112E-2</v>
      </c>
      <c r="W1578" s="16">
        <f t="shared" si="601"/>
        <v>8.3241397454268153E-3</v>
      </c>
      <c r="X1578" s="16">
        <f t="shared" si="602"/>
        <v>5.765886258175556E-4</v>
      </c>
      <c r="Y1578" s="17">
        <f t="shared" si="617"/>
        <v>7.7475511196092599</v>
      </c>
      <c r="Z1578" s="17">
        <f t="shared" si="618"/>
        <v>8.9007283712443712</v>
      </c>
      <c r="AA1578" s="16">
        <f t="shared" si="619"/>
        <v>4.7551119609259729E-2</v>
      </c>
      <c r="AB1578" s="16">
        <f t="shared" si="620"/>
        <v>7.2837124437086231E-4</v>
      </c>
      <c r="AC1578" s="16">
        <f t="shared" si="603"/>
        <v>109.95962579675029</v>
      </c>
      <c r="AD1578" s="17">
        <f t="shared" si="604"/>
        <v>7.7536456582903837</v>
      </c>
      <c r="AE1578" s="17">
        <f t="shared" si="605"/>
        <v>8.9051054927394748</v>
      </c>
      <c r="AF1578" s="16">
        <f t="shared" si="621"/>
        <v>5.364565829038348E-2</v>
      </c>
      <c r="AG1578" s="16">
        <f t="shared" si="622"/>
        <v>5.1054927394744709E-3</v>
      </c>
    </row>
    <row r="1579" spans="1:33" x14ac:dyDescent="0.25">
      <c r="A1579" s="11" t="s">
        <v>52</v>
      </c>
      <c r="B1579" s="12">
        <v>1564662</v>
      </c>
      <c r="C1579" s="11">
        <v>11.2</v>
      </c>
      <c r="D1579" s="27">
        <v>11.1</v>
      </c>
      <c r="E1579" s="27">
        <v>11.4</v>
      </c>
      <c r="F1579" s="11">
        <v>2014</v>
      </c>
      <c r="G1579" s="11" t="s">
        <v>7</v>
      </c>
      <c r="H1579" s="14" t="str">
        <f>VLOOKUP(A1579,'Data Key'!$A$1:$B$500,2,FALSE)</f>
        <v>Ohio</v>
      </c>
      <c r="I1579" s="14" t="str">
        <f t="shared" si="606"/>
        <v>OH-Ohio</v>
      </c>
      <c r="J1579" s="15">
        <f t="shared" si="607"/>
        <v>17524</v>
      </c>
      <c r="K1579" s="15">
        <f t="shared" si="608"/>
        <v>1547138</v>
      </c>
      <c r="L1579" s="16">
        <f t="shared" si="600"/>
        <v>1.6489156387651971E-4</v>
      </c>
      <c r="M1579" s="17">
        <f t="shared" si="609"/>
        <v>11.034971409724166</v>
      </c>
      <c r="N1579" s="17">
        <f t="shared" si="610"/>
        <v>11.364754537477207</v>
      </c>
      <c r="O1579" s="16">
        <f t="shared" si="611"/>
        <v>6.5028590275833409E-2</v>
      </c>
      <c r="P1579" s="16">
        <f t="shared" si="612"/>
        <v>3.5245462522793147E-2</v>
      </c>
      <c r="Q1579" s="16">
        <f t="shared" si="623"/>
        <v>17267</v>
      </c>
      <c r="R1579" s="16">
        <f t="shared" si="624"/>
        <v>17783</v>
      </c>
      <c r="S1579" s="17">
        <f t="shared" si="613"/>
        <v>11.03561024681369</v>
      </c>
      <c r="T1579" s="17">
        <f t="shared" si="614"/>
        <v>11.365393931724551</v>
      </c>
      <c r="U1579" s="16">
        <f t="shared" si="615"/>
        <v>6.4389753186310017E-2</v>
      </c>
      <c r="V1579" s="16">
        <f t="shared" si="616"/>
        <v>3.4606068275449431E-2</v>
      </c>
      <c r="W1579" s="16">
        <f t="shared" si="601"/>
        <v>1.1201063041722701E-2</v>
      </c>
      <c r="X1579" s="16">
        <f t="shared" si="602"/>
        <v>1.6490446193001288E-4</v>
      </c>
      <c r="Y1579" s="17">
        <f t="shared" si="617"/>
        <v>11.036158579792689</v>
      </c>
      <c r="Z1579" s="17">
        <f t="shared" si="618"/>
        <v>11.365967503652712</v>
      </c>
      <c r="AA1579" s="16">
        <f t="shared" si="619"/>
        <v>6.3841420207310762E-2</v>
      </c>
      <c r="AB1579" s="16">
        <f t="shared" si="620"/>
        <v>3.4032496347288443E-2</v>
      </c>
      <c r="AC1579" s="16">
        <f t="shared" si="603"/>
        <v>516.00614949986095</v>
      </c>
      <c r="AD1579" s="17">
        <f t="shared" si="604"/>
        <v>11.036489196031889</v>
      </c>
      <c r="AE1579" s="17">
        <f t="shared" si="605"/>
        <v>11.366276001512833</v>
      </c>
      <c r="AF1579" s="16">
        <f t="shared" si="621"/>
        <v>6.3510803968110707E-2</v>
      </c>
      <c r="AG1579" s="16">
        <f t="shared" si="622"/>
        <v>3.3723998487166895E-2</v>
      </c>
    </row>
    <row r="1580" spans="1:33" x14ac:dyDescent="0.25">
      <c r="A1580" s="11" t="s">
        <v>37</v>
      </c>
      <c r="B1580" s="12">
        <v>589376</v>
      </c>
      <c r="C1580" s="11">
        <v>7.5</v>
      </c>
      <c r="D1580" s="27">
        <v>7.3</v>
      </c>
      <c r="E1580" s="27">
        <v>7.7</v>
      </c>
      <c r="F1580" s="11">
        <v>2014</v>
      </c>
      <c r="G1580" s="11" t="s">
        <v>7</v>
      </c>
      <c r="H1580" s="14" t="str">
        <f>VLOOKUP(A1580,'Data Key'!$A$1:$B$500,2,FALSE)</f>
        <v>Oklahoma</v>
      </c>
      <c r="I1580" s="14" t="str">
        <f t="shared" si="606"/>
        <v>OK-Oklahoma</v>
      </c>
      <c r="J1580" s="15">
        <f t="shared" si="607"/>
        <v>4420</v>
      </c>
      <c r="K1580" s="15">
        <f t="shared" si="608"/>
        <v>584956</v>
      </c>
      <c r="L1580" s="16">
        <f t="shared" si="600"/>
        <v>2.2025823524777585E-4</v>
      </c>
      <c r="M1580" s="17">
        <f t="shared" si="609"/>
        <v>7.2791988176352724</v>
      </c>
      <c r="N1580" s="17">
        <f t="shared" si="610"/>
        <v>7.7197152881308249</v>
      </c>
      <c r="O1580" s="16">
        <f t="shared" si="611"/>
        <v>2.0801182364727389E-2</v>
      </c>
      <c r="P1580" s="16">
        <f t="shared" si="612"/>
        <v>1.9715288130824682E-2</v>
      </c>
      <c r="Q1580" s="16">
        <f t="shared" si="623"/>
        <v>4291</v>
      </c>
      <c r="R1580" s="16">
        <f t="shared" si="624"/>
        <v>4551</v>
      </c>
      <c r="S1580" s="17">
        <f t="shared" si="613"/>
        <v>7.2805814963622542</v>
      </c>
      <c r="T1580" s="17">
        <f t="shared" si="614"/>
        <v>7.7217260288847864</v>
      </c>
      <c r="U1580" s="16">
        <f t="shared" si="615"/>
        <v>1.9418503637745665E-2</v>
      </c>
      <c r="V1580" s="16">
        <f t="shared" si="616"/>
        <v>2.1726028884786253E-2</v>
      </c>
      <c r="W1580" s="16">
        <f t="shared" si="601"/>
        <v>7.5026670719943534E-3</v>
      </c>
      <c r="X1580" s="16">
        <f t="shared" si="602"/>
        <v>2.2032767973776855E-4</v>
      </c>
      <c r="Y1580" s="17">
        <f t="shared" si="617"/>
        <v>7.2823393922565849</v>
      </c>
      <c r="Z1580" s="17">
        <f t="shared" si="618"/>
        <v>7.7229947517321227</v>
      </c>
      <c r="AA1580" s="16">
        <f t="shared" si="619"/>
        <v>1.7660607743414936E-2</v>
      </c>
      <c r="AB1580" s="16">
        <f t="shared" si="620"/>
        <v>2.2994751732122509E-2</v>
      </c>
      <c r="AC1580" s="16">
        <f t="shared" si="603"/>
        <v>259.64367988209671</v>
      </c>
      <c r="AD1580" s="17">
        <f t="shared" si="604"/>
        <v>7.2832468766565679</v>
      </c>
      <c r="AE1580" s="17">
        <f t="shared" si="605"/>
        <v>7.7237839660137997</v>
      </c>
      <c r="AF1580" s="16">
        <f t="shared" si="621"/>
        <v>1.675312334343193E-2</v>
      </c>
      <c r="AG1580" s="16">
        <f t="shared" si="622"/>
        <v>2.3783966013799507E-2</v>
      </c>
    </row>
    <row r="1581" spans="1:33" x14ac:dyDescent="0.25">
      <c r="A1581" s="11" t="s">
        <v>30</v>
      </c>
      <c r="B1581" s="12">
        <v>529212</v>
      </c>
      <c r="C1581" s="11">
        <v>14.5</v>
      </c>
      <c r="D1581" s="27">
        <v>14.2</v>
      </c>
      <c r="E1581" s="27">
        <v>14.8</v>
      </c>
      <c r="F1581" s="11">
        <v>2014</v>
      </c>
      <c r="G1581" s="11" t="s">
        <v>7</v>
      </c>
      <c r="H1581" s="14" t="str">
        <f>VLOOKUP(A1581,'Data Key'!$A$1:$B$500,2,FALSE)</f>
        <v>Oregon</v>
      </c>
      <c r="I1581" s="14" t="str">
        <f t="shared" si="606"/>
        <v>OR-Oregon</v>
      </c>
      <c r="J1581" s="15">
        <f t="shared" si="607"/>
        <v>7674</v>
      </c>
      <c r="K1581" s="15">
        <f t="shared" si="608"/>
        <v>521538</v>
      </c>
      <c r="L1581" s="16">
        <f t="shared" si="600"/>
        <v>3.2207531635004784E-4</v>
      </c>
      <c r="M1581" s="17">
        <f t="shared" si="609"/>
        <v>14.178729654058786</v>
      </c>
      <c r="N1581" s="17">
        <f t="shared" si="610"/>
        <v>14.822880286758883</v>
      </c>
      <c r="O1581" s="16">
        <f t="shared" si="611"/>
        <v>2.1270345941212909E-2</v>
      </c>
      <c r="P1581" s="16">
        <f t="shared" si="612"/>
        <v>2.2880286758882207E-2</v>
      </c>
      <c r="Q1581" s="16">
        <f t="shared" si="623"/>
        <v>7504</v>
      </c>
      <c r="R1581" s="16">
        <f t="shared" si="624"/>
        <v>7844</v>
      </c>
      <c r="S1581" s="17">
        <f t="shared" si="613"/>
        <v>14.179572647634597</v>
      </c>
      <c r="T1581" s="17">
        <f t="shared" si="614"/>
        <v>14.822037293183072</v>
      </c>
      <c r="U1581" s="16">
        <f t="shared" si="615"/>
        <v>2.0427352365402385E-2</v>
      </c>
      <c r="V1581" s="16">
        <f t="shared" si="616"/>
        <v>2.2037293183071682E-2</v>
      </c>
      <c r="W1581" s="16">
        <f t="shared" si="601"/>
        <v>1.4504329099920991E-2</v>
      </c>
      <c r="X1581" s="16">
        <f t="shared" si="602"/>
        <v>3.2213198324137712E-4</v>
      </c>
      <c r="Y1581" s="17">
        <f t="shared" si="617"/>
        <v>14.182197116679614</v>
      </c>
      <c r="Z1581" s="17">
        <f t="shared" si="618"/>
        <v>14.826461083162368</v>
      </c>
      <c r="AA1581" s="16">
        <f t="shared" si="619"/>
        <v>1.7802883320385376E-2</v>
      </c>
      <c r="AB1581" s="16">
        <f t="shared" si="620"/>
        <v>2.6461083162367061E-2</v>
      </c>
      <c r="AC1581" s="16">
        <f t="shared" si="603"/>
        <v>340.90294681701442</v>
      </c>
      <c r="AD1581" s="17">
        <f t="shared" si="604"/>
        <v>14.183190804173789</v>
      </c>
      <c r="AE1581" s="17">
        <f t="shared" si="605"/>
        <v>14.827356983850668</v>
      </c>
      <c r="AF1581" s="16">
        <f t="shared" si="621"/>
        <v>1.6809195826210654E-2</v>
      </c>
      <c r="AG1581" s="16">
        <f t="shared" si="622"/>
        <v>2.735698385066776E-2</v>
      </c>
    </row>
    <row r="1582" spans="1:33" x14ac:dyDescent="0.25">
      <c r="A1582" s="11" t="s">
        <v>22</v>
      </c>
      <c r="B1582" s="12">
        <v>1607656</v>
      </c>
      <c r="C1582" s="11">
        <v>15</v>
      </c>
      <c r="D1582" s="27">
        <v>14.8</v>
      </c>
      <c r="E1582" s="27">
        <v>15.1</v>
      </c>
      <c r="F1582" s="11">
        <v>2014</v>
      </c>
      <c r="G1582" s="11" t="s">
        <v>7</v>
      </c>
      <c r="H1582" s="14" t="str">
        <f>VLOOKUP(A1582,'Data Key'!$A$1:$B$500,2,FALSE)</f>
        <v>Pennsylvania</v>
      </c>
      <c r="I1582" s="14" t="str">
        <f t="shared" si="606"/>
        <v>PA-Pennsylvania</v>
      </c>
      <c r="J1582" s="15">
        <f t="shared" si="607"/>
        <v>24115</v>
      </c>
      <c r="K1582" s="15">
        <f t="shared" si="608"/>
        <v>1583541</v>
      </c>
      <c r="L1582" s="16">
        <f t="shared" si="600"/>
        <v>1.8789563526976896E-4</v>
      </c>
      <c r="M1582" s="17">
        <f t="shared" si="609"/>
        <v>14.81220388850895</v>
      </c>
      <c r="N1582" s="17">
        <f t="shared" si="610"/>
        <v>15.187995159048489</v>
      </c>
      <c r="O1582" s="16">
        <f t="shared" si="611"/>
        <v>1.220388850894949E-2</v>
      </c>
      <c r="P1582" s="16">
        <f t="shared" si="612"/>
        <v>8.7995159048489313E-2</v>
      </c>
      <c r="Q1582" s="16">
        <f t="shared" si="623"/>
        <v>23813</v>
      </c>
      <c r="R1582" s="16">
        <f t="shared" si="624"/>
        <v>24417</v>
      </c>
      <c r="S1582" s="17">
        <f t="shared" si="613"/>
        <v>14.812248391446927</v>
      </c>
      <c r="T1582" s="17">
        <f t="shared" si="614"/>
        <v>15.187950656110511</v>
      </c>
      <c r="U1582" s="16">
        <f t="shared" si="615"/>
        <v>1.2248391446926021E-2</v>
      </c>
      <c r="V1582" s="16">
        <f t="shared" si="616"/>
        <v>8.7950656110511005E-2</v>
      </c>
      <c r="W1582" s="16">
        <f t="shared" si="601"/>
        <v>1.5001258417655192E-2</v>
      </c>
      <c r="X1582" s="16">
        <f t="shared" si="602"/>
        <v>1.8790613212207969E-4</v>
      </c>
      <c r="Y1582" s="17">
        <f t="shared" si="617"/>
        <v>14.813352285533112</v>
      </c>
      <c r="Z1582" s="17">
        <f t="shared" si="618"/>
        <v>15.189164549777272</v>
      </c>
      <c r="AA1582" s="16">
        <f t="shared" si="619"/>
        <v>1.3352285533111186E-2</v>
      </c>
      <c r="AB1582" s="16">
        <f t="shared" si="620"/>
        <v>8.9164549777272839E-2</v>
      </c>
      <c r="AC1582" s="16">
        <f t="shared" si="603"/>
        <v>604.14913603608022</v>
      </c>
      <c r="AD1582" s="17">
        <f t="shared" si="604"/>
        <v>14.813672362296375</v>
      </c>
      <c r="AE1582" s="17">
        <f t="shared" si="605"/>
        <v>15.189466495144694</v>
      </c>
      <c r="AF1582" s="16">
        <f t="shared" si="621"/>
        <v>1.3672362296373919E-2</v>
      </c>
      <c r="AG1582" s="16">
        <f t="shared" si="622"/>
        <v>8.9466495144694846E-2</v>
      </c>
    </row>
    <row r="1583" spans="1:33" x14ac:dyDescent="0.25">
      <c r="A1583" s="11" t="s">
        <v>38</v>
      </c>
      <c r="B1583" s="12">
        <v>129705</v>
      </c>
      <c r="C1583" s="11">
        <v>14.4</v>
      </c>
      <c r="D1583" s="27">
        <v>13.8</v>
      </c>
      <c r="E1583" s="27">
        <v>15.1</v>
      </c>
      <c r="F1583" s="11">
        <v>2014</v>
      </c>
      <c r="G1583" s="11" t="s">
        <v>7</v>
      </c>
      <c r="H1583" s="14" t="str">
        <f>VLOOKUP(A1583,'Data Key'!$A$1:$B$500,2,FALSE)</f>
        <v>Rhode Island</v>
      </c>
      <c r="I1583" s="14" t="str">
        <f t="shared" si="606"/>
        <v>RI-Rhode Island</v>
      </c>
      <c r="J1583" s="15">
        <f t="shared" si="607"/>
        <v>1868</v>
      </c>
      <c r="K1583" s="15">
        <f t="shared" si="608"/>
        <v>127837</v>
      </c>
      <c r="L1583" s="16">
        <f t="shared" si="600"/>
        <v>6.4838018661724851E-4</v>
      </c>
      <c r="M1583" s="17">
        <f t="shared" si="609"/>
        <v>13.753531844530357</v>
      </c>
      <c r="N1583" s="17">
        <f t="shared" si="610"/>
        <v>15.050292217764852</v>
      </c>
      <c r="O1583" s="16">
        <f t="shared" si="611"/>
        <v>4.6468155469643335E-2</v>
      </c>
      <c r="P1583" s="16">
        <f t="shared" si="612"/>
        <v>4.9707782235147491E-2</v>
      </c>
      <c r="Q1583" s="16">
        <f t="shared" si="623"/>
        <v>1784</v>
      </c>
      <c r="R1583" s="16">
        <f t="shared" si="624"/>
        <v>1952</v>
      </c>
      <c r="S1583" s="17">
        <f t="shared" si="613"/>
        <v>13.754288577926834</v>
      </c>
      <c r="T1583" s="17">
        <f t="shared" si="614"/>
        <v>15.049535484368374</v>
      </c>
      <c r="U1583" s="16">
        <f t="shared" si="615"/>
        <v>4.5711422073166474E-2</v>
      </c>
      <c r="V1583" s="16">
        <f t="shared" si="616"/>
        <v>5.0464515631626128E-2</v>
      </c>
      <c r="W1583" s="16">
        <f t="shared" si="601"/>
        <v>1.441629351075501E-2</v>
      </c>
      <c r="X1583" s="16">
        <f t="shared" si="602"/>
        <v>6.4884888719145186E-4</v>
      </c>
      <c r="Y1583" s="17">
        <f t="shared" si="617"/>
        <v>13.767444623563559</v>
      </c>
      <c r="Z1583" s="17">
        <f t="shared" si="618"/>
        <v>15.065142397946461</v>
      </c>
      <c r="AA1583" s="16">
        <f t="shared" si="619"/>
        <v>3.2555376436441463E-2</v>
      </c>
      <c r="AB1583" s="16">
        <f t="shared" si="620"/>
        <v>3.4857602053538272E-2</v>
      </c>
      <c r="AC1583" s="16">
        <f t="shared" si="603"/>
        <v>168.2179892462506</v>
      </c>
      <c r="AD1583" s="17">
        <f t="shared" si="604"/>
        <v>13.771703722712928</v>
      </c>
      <c r="AE1583" s="17">
        <f t="shared" si="605"/>
        <v>15.068592873477993</v>
      </c>
      <c r="AF1583" s="16">
        <f t="shared" si="621"/>
        <v>2.8296277287072513E-2</v>
      </c>
      <c r="AG1583" s="16">
        <f t="shared" si="622"/>
        <v>3.1407126522006834E-2</v>
      </c>
    </row>
    <row r="1584" spans="1:33" x14ac:dyDescent="0.25">
      <c r="A1584" s="11" t="s">
        <v>15</v>
      </c>
      <c r="B1584" s="12">
        <v>673967</v>
      </c>
      <c r="C1584" s="11">
        <v>8</v>
      </c>
      <c r="D1584" s="27">
        <v>7.8</v>
      </c>
      <c r="E1584" s="27">
        <v>8.1999999999999993</v>
      </c>
      <c r="F1584" s="11">
        <v>2014</v>
      </c>
      <c r="G1584" s="11" t="s">
        <v>7</v>
      </c>
      <c r="H1584" s="14" t="str">
        <f>VLOOKUP(A1584,'Data Key'!$A$1:$B$500,2,FALSE)</f>
        <v>South Carolina</v>
      </c>
      <c r="I1584" s="14" t="str">
        <f t="shared" si="606"/>
        <v>SC-South Carolina</v>
      </c>
      <c r="J1584" s="15">
        <f t="shared" si="607"/>
        <v>5392</v>
      </c>
      <c r="K1584" s="15">
        <f t="shared" si="608"/>
        <v>668575</v>
      </c>
      <c r="L1584" s="16">
        <f t="shared" si="600"/>
        <v>2.1268661081566618E-4</v>
      </c>
      <c r="M1584" s="17">
        <f t="shared" si="609"/>
        <v>7.7877050997576998</v>
      </c>
      <c r="N1584" s="17">
        <f t="shared" si="610"/>
        <v>8.2130783213890322</v>
      </c>
      <c r="O1584" s="16">
        <f t="shared" si="611"/>
        <v>1.2294900242300066E-2</v>
      </c>
      <c r="P1584" s="16">
        <f t="shared" si="612"/>
        <v>1.3078321389032865E-2</v>
      </c>
      <c r="Q1584" s="16">
        <f t="shared" si="623"/>
        <v>5249</v>
      </c>
      <c r="R1584" s="16">
        <f t="shared" si="624"/>
        <v>5536</v>
      </c>
      <c r="S1584" s="17">
        <f t="shared" si="613"/>
        <v>7.7882151499999255</v>
      </c>
      <c r="T1584" s="17">
        <f t="shared" si="614"/>
        <v>8.2140520233186489</v>
      </c>
      <c r="U1584" s="16">
        <f t="shared" si="615"/>
        <v>1.1784850000074343E-2</v>
      </c>
      <c r="V1584" s="16">
        <f t="shared" si="616"/>
        <v>1.4052023318649631E-2</v>
      </c>
      <c r="W1584" s="16">
        <f t="shared" si="601"/>
        <v>8.0031959806081791E-3</v>
      </c>
      <c r="X1584" s="16">
        <f t="shared" si="602"/>
        <v>2.12741458690891E-4</v>
      </c>
      <c r="Y1584" s="17">
        <f t="shared" si="617"/>
        <v>7.7904545219172885</v>
      </c>
      <c r="Z1584" s="17">
        <f t="shared" si="618"/>
        <v>8.2159374392990703</v>
      </c>
      <c r="AA1584" s="16">
        <f t="shared" si="619"/>
        <v>9.5454780827113339E-3</v>
      </c>
      <c r="AB1584" s="16">
        <f t="shared" si="620"/>
        <v>1.5937439299070988E-2</v>
      </c>
      <c r="AC1584" s="16">
        <f t="shared" si="603"/>
        <v>286.70006546035358</v>
      </c>
      <c r="AD1584" s="17">
        <f t="shared" si="604"/>
        <v>7.7912431423800808</v>
      </c>
      <c r="AE1584" s="17">
        <f t="shared" si="605"/>
        <v>8.2166325625511192</v>
      </c>
      <c r="AF1584" s="16">
        <f t="shared" si="621"/>
        <v>8.7568576199190673E-3</v>
      </c>
      <c r="AG1584" s="16">
        <f t="shared" si="622"/>
        <v>1.6632562551119889E-2</v>
      </c>
    </row>
    <row r="1585" spans="1:33" x14ac:dyDescent="0.25">
      <c r="A1585" s="11" t="s">
        <v>53</v>
      </c>
      <c r="B1585" s="12">
        <v>118485</v>
      </c>
      <c r="C1585" s="11">
        <v>6.6</v>
      </c>
      <c r="D1585" s="27">
        <v>6.2</v>
      </c>
      <c r="E1585" s="27">
        <v>7.1</v>
      </c>
      <c r="F1585" s="11">
        <v>2014</v>
      </c>
      <c r="G1585" s="11" t="s">
        <v>7</v>
      </c>
      <c r="H1585" s="14" t="str">
        <f>VLOOKUP(A1585,'Data Key'!$A$1:$B$500,2,FALSE)</f>
        <v>South Dakota</v>
      </c>
      <c r="I1585" s="14" t="str">
        <f t="shared" si="606"/>
        <v>SD-South Dakota</v>
      </c>
      <c r="J1585" s="15">
        <f t="shared" si="607"/>
        <v>782</v>
      </c>
      <c r="K1585" s="15">
        <f t="shared" si="608"/>
        <v>117703</v>
      </c>
      <c r="L1585" s="16">
        <f t="shared" si="600"/>
        <v>4.6105228032095763E-4</v>
      </c>
      <c r="M1585" s="17">
        <f t="shared" si="609"/>
        <v>6.1389392797921367</v>
      </c>
      <c r="N1585" s="17">
        <f t="shared" si="610"/>
        <v>7.0610438404340519</v>
      </c>
      <c r="O1585" s="16">
        <f t="shared" si="611"/>
        <v>6.1060720207863461E-2</v>
      </c>
      <c r="P1585" s="16">
        <f t="shared" si="612"/>
        <v>3.8956159565947779E-2</v>
      </c>
      <c r="Q1585" s="16">
        <f t="shared" si="623"/>
        <v>728</v>
      </c>
      <c r="R1585" s="16">
        <f t="shared" si="624"/>
        <v>837</v>
      </c>
      <c r="S1585" s="17">
        <f t="shared" si="613"/>
        <v>6.1442376672152594</v>
      </c>
      <c r="T1585" s="17">
        <f t="shared" si="614"/>
        <v>7.0641853399164454</v>
      </c>
      <c r="U1585" s="16">
        <f t="shared" si="615"/>
        <v>5.5762332784740742E-2</v>
      </c>
      <c r="V1585" s="16">
        <f t="shared" si="616"/>
        <v>3.5814660083554273E-2</v>
      </c>
      <c r="W1585" s="16">
        <f t="shared" si="601"/>
        <v>6.6159877990096556E-3</v>
      </c>
      <c r="X1585" s="16">
        <f t="shared" si="602"/>
        <v>4.6187652862466846E-4</v>
      </c>
      <c r="Y1585" s="17">
        <f t="shared" si="617"/>
        <v>6.1541112703849876</v>
      </c>
      <c r="Z1585" s="17">
        <f t="shared" si="618"/>
        <v>7.077864327634324</v>
      </c>
      <c r="AA1585" s="16">
        <f t="shared" si="619"/>
        <v>4.5888729615012558E-2</v>
      </c>
      <c r="AB1585" s="16">
        <f t="shared" si="620"/>
        <v>2.2135672365675596E-2</v>
      </c>
      <c r="AC1585" s="16">
        <f t="shared" si="603"/>
        <v>109.28839102885328</v>
      </c>
      <c r="AD1585" s="17">
        <f t="shared" si="604"/>
        <v>6.1590317274689959</v>
      </c>
      <c r="AE1585" s="17">
        <f t="shared" si="605"/>
        <v>7.0813834838310923</v>
      </c>
      <c r="AF1585" s="16">
        <f t="shared" si="621"/>
        <v>4.0968272531004324E-2</v>
      </c>
      <c r="AG1585" s="16">
        <f t="shared" si="622"/>
        <v>1.861651616890736E-2</v>
      </c>
    </row>
    <row r="1586" spans="1:33" x14ac:dyDescent="0.25">
      <c r="A1586" s="11" t="s">
        <v>27</v>
      </c>
      <c r="B1586" s="12">
        <v>894603</v>
      </c>
      <c r="C1586" s="11">
        <v>8.1</v>
      </c>
      <c r="D1586" s="27">
        <v>7.9</v>
      </c>
      <c r="E1586" s="27">
        <v>8.1999999999999993</v>
      </c>
      <c r="F1586" s="11">
        <v>2014</v>
      </c>
      <c r="G1586" s="11" t="s">
        <v>7</v>
      </c>
      <c r="H1586" s="14" t="str">
        <f>VLOOKUP(A1586,'Data Key'!$A$1:$B$500,2,FALSE)</f>
        <v>Tennessee</v>
      </c>
      <c r="I1586" s="14" t="str">
        <f t="shared" si="606"/>
        <v>TN-Tennessee</v>
      </c>
      <c r="J1586" s="15">
        <f t="shared" si="607"/>
        <v>7246</v>
      </c>
      <c r="K1586" s="15">
        <f t="shared" si="608"/>
        <v>887357</v>
      </c>
      <c r="L1586" s="16">
        <f t="shared" si="600"/>
        <v>1.8573806651856931E-4</v>
      </c>
      <c r="M1586" s="17">
        <f t="shared" si="609"/>
        <v>7.9139441388842728</v>
      </c>
      <c r="N1586" s="17">
        <f t="shared" si="610"/>
        <v>8.2854202719214118</v>
      </c>
      <c r="O1586" s="16">
        <f t="shared" si="611"/>
        <v>1.3944138884272483E-2</v>
      </c>
      <c r="P1586" s="16">
        <f t="shared" si="612"/>
        <v>8.5420271921412549E-2</v>
      </c>
      <c r="Q1586" s="16">
        <f t="shared" si="623"/>
        <v>7081</v>
      </c>
      <c r="R1586" s="16">
        <f t="shared" si="624"/>
        <v>7413</v>
      </c>
      <c r="S1586" s="17">
        <f t="shared" si="613"/>
        <v>7.9152428507393786</v>
      </c>
      <c r="T1586" s="17">
        <f t="shared" si="614"/>
        <v>8.2863571886076848</v>
      </c>
      <c r="U1586" s="16">
        <f t="shared" si="615"/>
        <v>1.5242850739378255E-2</v>
      </c>
      <c r="V1586" s="16">
        <f t="shared" si="616"/>
        <v>8.6357188607685487E-2</v>
      </c>
      <c r="W1586" s="16">
        <f t="shared" si="601"/>
        <v>8.1017944347388186E-3</v>
      </c>
      <c r="X1586" s="16">
        <f t="shared" si="602"/>
        <v>1.8577369484702264E-4</v>
      </c>
      <c r="Y1586" s="17">
        <f t="shared" si="617"/>
        <v>7.9160207398917963</v>
      </c>
      <c r="Z1586" s="17">
        <f t="shared" si="618"/>
        <v>8.287568129585841</v>
      </c>
      <c r="AA1586" s="16">
        <f t="shared" si="619"/>
        <v>1.6020739891795976E-2</v>
      </c>
      <c r="AB1586" s="16">
        <f t="shared" si="620"/>
        <v>8.7568129585841703E-2</v>
      </c>
      <c r="AC1586" s="16">
        <f t="shared" si="603"/>
        <v>332.3344931855811</v>
      </c>
      <c r="AD1586" s="17">
        <f t="shared" si="604"/>
        <v>7.9166100175006946</v>
      </c>
      <c r="AE1586" s="17">
        <f t="shared" si="605"/>
        <v>8.2880966614477138</v>
      </c>
      <c r="AF1586" s="16">
        <f t="shared" si="621"/>
        <v>1.6610017500694241E-2</v>
      </c>
      <c r="AG1586" s="16">
        <f t="shared" si="622"/>
        <v>8.8096661447714553E-2</v>
      </c>
    </row>
    <row r="1587" spans="1:33" x14ac:dyDescent="0.25">
      <c r="A1587" s="11" t="s">
        <v>61</v>
      </c>
      <c r="B1587" s="12">
        <v>4601387</v>
      </c>
      <c r="C1587" s="11">
        <v>8.9</v>
      </c>
      <c r="D1587" s="27">
        <v>8.9</v>
      </c>
      <c r="E1587" s="27">
        <v>9</v>
      </c>
      <c r="F1587" s="11">
        <v>2014</v>
      </c>
      <c r="G1587" s="11" t="s">
        <v>7</v>
      </c>
      <c r="H1587" s="14" t="str">
        <f>VLOOKUP(A1587,'Data Key'!$A$1:$B$500,2,FALSE)</f>
        <v>Texas</v>
      </c>
      <c r="I1587" s="14" t="str">
        <f t="shared" si="606"/>
        <v>TX-Texas</v>
      </c>
      <c r="J1587" s="15">
        <f t="shared" si="607"/>
        <v>40952</v>
      </c>
      <c r="K1587" s="15">
        <f t="shared" si="608"/>
        <v>4560435</v>
      </c>
      <c r="L1587" s="16">
        <f t="shared" si="600"/>
        <v>8.5813505347181906E-5</v>
      </c>
      <c r="M1587" s="17">
        <f t="shared" si="609"/>
        <v>8.8141116693881756</v>
      </c>
      <c r="N1587" s="17">
        <f t="shared" si="610"/>
        <v>8.9857386800825392</v>
      </c>
      <c r="O1587" s="16">
        <f t="shared" si="611"/>
        <v>8.588833061182477E-2</v>
      </c>
      <c r="P1587" s="16">
        <f t="shared" si="612"/>
        <v>1.4261319917460824E-2</v>
      </c>
      <c r="Q1587" s="16">
        <f t="shared" si="623"/>
        <v>40558</v>
      </c>
      <c r="R1587" s="16">
        <f t="shared" si="624"/>
        <v>41348</v>
      </c>
      <c r="S1587" s="17">
        <f t="shared" si="613"/>
        <v>8.814298819030002</v>
      </c>
      <c r="T1587" s="17">
        <f t="shared" si="614"/>
        <v>8.9859861819925158</v>
      </c>
      <c r="U1587" s="16">
        <f t="shared" si="615"/>
        <v>8.5701180969998347E-2</v>
      </c>
      <c r="V1587" s="16">
        <f t="shared" si="616"/>
        <v>1.4013818007484247E-2</v>
      </c>
      <c r="W1587" s="16">
        <f t="shared" si="601"/>
        <v>8.9003351683175774E-3</v>
      </c>
      <c r="X1587" s="16">
        <f t="shared" si="602"/>
        <v>8.5816407731749276E-5</v>
      </c>
      <c r="Y1587" s="17">
        <f t="shared" si="617"/>
        <v>8.8145187605858268</v>
      </c>
      <c r="Z1587" s="17">
        <f t="shared" si="618"/>
        <v>8.9861515760493269</v>
      </c>
      <c r="AA1587" s="16">
        <f t="shared" si="619"/>
        <v>8.5481239414173515E-2</v>
      </c>
      <c r="AB1587" s="16">
        <f t="shared" si="620"/>
        <v>1.3848423950673094E-2</v>
      </c>
      <c r="AC1587" s="16">
        <f t="shared" si="603"/>
        <v>789.726861147107</v>
      </c>
      <c r="AD1587" s="17">
        <f t="shared" si="604"/>
        <v>8.814629901331708</v>
      </c>
      <c r="AE1587" s="17">
        <f t="shared" si="605"/>
        <v>8.986257760897912</v>
      </c>
      <c r="AF1587" s="16">
        <f t="shared" si="621"/>
        <v>8.5370098668292371E-2</v>
      </c>
      <c r="AG1587" s="16">
        <f t="shared" si="622"/>
        <v>1.374223910208805E-2</v>
      </c>
    </row>
    <row r="1588" spans="1:33" x14ac:dyDescent="0.25">
      <c r="A1588" s="11" t="s">
        <v>23</v>
      </c>
      <c r="B1588" s="12">
        <v>573594</v>
      </c>
      <c r="C1588" s="11">
        <v>7.9</v>
      </c>
      <c r="D1588" s="27">
        <v>7.6</v>
      </c>
      <c r="E1588" s="27">
        <v>8.1</v>
      </c>
      <c r="F1588" s="11">
        <v>2014</v>
      </c>
      <c r="G1588" s="11" t="s">
        <v>7</v>
      </c>
      <c r="H1588" s="14" t="str">
        <f>VLOOKUP(A1588,'Data Key'!$A$1:$B$500,2,FALSE)</f>
        <v>Utah</v>
      </c>
      <c r="I1588" s="14" t="str">
        <f t="shared" si="606"/>
        <v>UT-Utah</v>
      </c>
      <c r="J1588" s="15">
        <f t="shared" si="607"/>
        <v>4531</v>
      </c>
      <c r="K1588" s="15">
        <f t="shared" si="608"/>
        <v>569063</v>
      </c>
      <c r="L1588" s="16">
        <f t="shared" si="600"/>
        <v>2.2909646971201725E-4</v>
      </c>
      <c r="M1588" s="17">
        <f t="shared" si="609"/>
        <v>7.6702190740349545</v>
      </c>
      <c r="N1588" s="17">
        <f t="shared" si="610"/>
        <v>8.1284120134589894</v>
      </c>
      <c r="O1588" s="16">
        <f t="shared" si="611"/>
        <v>7.0219074034954865E-2</v>
      </c>
      <c r="P1588" s="16">
        <f t="shared" si="612"/>
        <v>2.8412013458989804E-2</v>
      </c>
      <c r="Q1588" s="16">
        <f t="shared" si="623"/>
        <v>4400</v>
      </c>
      <c r="R1588" s="16">
        <f t="shared" si="624"/>
        <v>4663</v>
      </c>
      <c r="S1588" s="17">
        <f t="shared" si="613"/>
        <v>7.6709310069491661</v>
      </c>
      <c r="T1588" s="17">
        <f t="shared" si="614"/>
        <v>8.1294434739554458</v>
      </c>
      <c r="U1588" s="16">
        <f t="shared" si="615"/>
        <v>7.0931006949166431E-2</v>
      </c>
      <c r="V1588" s="16">
        <f t="shared" si="616"/>
        <v>2.9443473955446109E-2</v>
      </c>
      <c r="W1588" s="16">
        <f t="shared" si="601"/>
        <v>7.90261120558239E-3</v>
      </c>
      <c r="X1588" s="16">
        <f t="shared" si="602"/>
        <v>2.2916680579215186E-4</v>
      </c>
      <c r="Y1588" s="17">
        <f t="shared" si="617"/>
        <v>7.6734443997902382</v>
      </c>
      <c r="Z1588" s="17">
        <f t="shared" si="618"/>
        <v>8.131778011374541</v>
      </c>
      <c r="AA1588" s="16">
        <f t="shared" si="619"/>
        <v>7.3444399790238535E-2</v>
      </c>
      <c r="AB1588" s="16">
        <f t="shared" si="620"/>
        <v>3.1778011374541393E-2</v>
      </c>
      <c r="AC1588" s="16">
        <f t="shared" si="603"/>
        <v>262.83040928255343</v>
      </c>
      <c r="AD1588" s="17">
        <f t="shared" si="604"/>
        <v>7.674376028984927</v>
      </c>
      <c r="AE1588" s="17">
        <f t="shared" si="605"/>
        <v>8.1325897639147886</v>
      </c>
      <c r="AF1588" s="16">
        <f t="shared" si="621"/>
        <v>7.4376028984927345E-2</v>
      </c>
      <c r="AG1588" s="16">
        <f t="shared" si="622"/>
        <v>3.2589763914788961E-2</v>
      </c>
    </row>
    <row r="1589" spans="1:33" x14ac:dyDescent="0.25">
      <c r="A1589" s="11" t="s">
        <v>55</v>
      </c>
      <c r="B1589" s="12">
        <v>75559</v>
      </c>
      <c r="C1589" s="11">
        <v>11.3</v>
      </c>
      <c r="D1589" s="27">
        <v>10.6</v>
      </c>
      <c r="E1589" s="27">
        <v>12.1</v>
      </c>
      <c r="F1589" s="11">
        <v>2014</v>
      </c>
      <c r="G1589" s="11" t="s">
        <v>7</v>
      </c>
      <c r="H1589" s="14" t="str">
        <f>VLOOKUP(A1589,'Data Key'!$A$1:$B$500,2,FALSE)</f>
        <v>Vermont</v>
      </c>
      <c r="I1589" s="14" t="str">
        <f t="shared" si="606"/>
        <v>VT-Vermont</v>
      </c>
      <c r="J1589" s="15">
        <f t="shared" si="607"/>
        <v>854</v>
      </c>
      <c r="K1589" s="15">
        <f t="shared" si="608"/>
        <v>74705</v>
      </c>
      <c r="L1589" s="16">
        <f t="shared" si="600"/>
        <v>7.5374172822729752E-4</v>
      </c>
      <c r="M1589" s="17">
        <f t="shared" si="609"/>
        <v>10.548684190591109</v>
      </c>
      <c r="N1589" s="17">
        <f t="shared" si="610"/>
        <v>12.056167647045704</v>
      </c>
      <c r="O1589" s="16">
        <f t="shared" si="611"/>
        <v>5.13158094088908E-2</v>
      </c>
      <c r="P1589" s="16">
        <f t="shared" si="612"/>
        <v>4.3832352954295217E-2</v>
      </c>
      <c r="Q1589" s="16">
        <f t="shared" si="623"/>
        <v>797</v>
      </c>
      <c r="R1589" s="16">
        <f t="shared" si="624"/>
        <v>911</v>
      </c>
      <c r="S1589" s="17">
        <f t="shared" si="613"/>
        <v>10.54804854484575</v>
      </c>
      <c r="T1589" s="17">
        <f t="shared" si="614"/>
        <v>12.056803292791065</v>
      </c>
      <c r="U1589" s="16">
        <f t="shared" si="615"/>
        <v>5.195145515424926E-2</v>
      </c>
      <c r="V1589" s="16">
        <f t="shared" si="616"/>
        <v>4.3196707208934981E-2</v>
      </c>
      <c r="W1589" s="16">
        <f t="shared" si="601"/>
        <v>1.1327270294312531E-2</v>
      </c>
      <c r="X1589" s="16">
        <f t="shared" si="602"/>
        <v>7.5494989590891637E-4</v>
      </c>
      <c r="Y1589" s="17">
        <f t="shared" si="617"/>
        <v>10.572320398403615</v>
      </c>
      <c r="Z1589" s="17">
        <f t="shared" si="618"/>
        <v>12.082220190221447</v>
      </c>
      <c r="AA1589" s="16">
        <f t="shared" si="619"/>
        <v>2.7679601596384273E-2</v>
      </c>
      <c r="AB1589" s="16">
        <f t="shared" si="620"/>
        <v>1.7779809778552647E-2</v>
      </c>
      <c r="AC1589" s="16">
        <f t="shared" si="603"/>
        <v>113.93575216987739</v>
      </c>
      <c r="AD1589" s="17">
        <f t="shared" si="604"/>
        <v>10.579973408769762</v>
      </c>
      <c r="AE1589" s="17">
        <f t="shared" si="605"/>
        <v>12.087801197802401</v>
      </c>
      <c r="AF1589" s="16">
        <f t="shared" si="621"/>
        <v>2.0026591230237756E-2</v>
      </c>
      <c r="AG1589" s="16">
        <f t="shared" si="622"/>
        <v>1.2198802197598724E-2</v>
      </c>
    </row>
    <row r="1590" spans="1:33" x14ac:dyDescent="0.25">
      <c r="A1590" s="11" t="s">
        <v>54</v>
      </c>
      <c r="B1590" s="12">
        <v>1153689</v>
      </c>
      <c r="C1590" s="11">
        <v>12.5</v>
      </c>
      <c r="D1590" s="27">
        <v>12.3</v>
      </c>
      <c r="E1590" s="27">
        <v>12.7</v>
      </c>
      <c r="F1590" s="11">
        <v>2014</v>
      </c>
      <c r="G1590" s="11" t="s">
        <v>7</v>
      </c>
      <c r="H1590" s="14" t="str">
        <f>VLOOKUP(A1590,'Data Key'!$A$1:$B$500,2,FALSE)</f>
        <v>Virginia</v>
      </c>
      <c r="I1590" s="14" t="str">
        <f t="shared" si="606"/>
        <v>VA-Virginia</v>
      </c>
      <c r="J1590" s="15">
        <f t="shared" si="607"/>
        <v>14421</v>
      </c>
      <c r="K1590" s="15">
        <f t="shared" si="608"/>
        <v>1139268</v>
      </c>
      <c r="L1590" s="16">
        <f t="shared" si="600"/>
        <v>2.0273353879365232E-4</v>
      </c>
      <c r="M1590" s="17">
        <f t="shared" si="609"/>
        <v>12.297168947925039</v>
      </c>
      <c r="N1590" s="17">
        <f t="shared" si="610"/>
        <v>12.702636025512344</v>
      </c>
      <c r="O1590" s="16">
        <f t="shared" si="611"/>
        <v>2.8310520749617041E-3</v>
      </c>
      <c r="P1590" s="16">
        <f t="shared" si="612"/>
        <v>2.6360255123449861E-3</v>
      </c>
      <c r="Q1590" s="16">
        <f t="shared" si="623"/>
        <v>14188</v>
      </c>
      <c r="R1590" s="16">
        <f t="shared" si="624"/>
        <v>14655</v>
      </c>
      <c r="S1590" s="17">
        <f t="shared" si="613"/>
        <v>12.297941646318895</v>
      </c>
      <c r="T1590" s="17">
        <f t="shared" si="614"/>
        <v>12.702730111841232</v>
      </c>
      <c r="U1590" s="16">
        <f t="shared" si="615"/>
        <v>2.0583536811056291E-3</v>
      </c>
      <c r="V1590" s="16">
        <f t="shared" si="616"/>
        <v>2.7301118412328407E-3</v>
      </c>
      <c r="W1590" s="16">
        <f t="shared" si="601"/>
        <v>1.250152571907516E-2</v>
      </c>
      <c r="X1590" s="16">
        <f t="shared" si="602"/>
        <v>2.027526954726467E-4</v>
      </c>
      <c r="Y1590" s="17">
        <f t="shared" si="617"/>
        <v>12.298773023602513</v>
      </c>
      <c r="Z1590" s="17">
        <f t="shared" si="618"/>
        <v>12.704278414547806</v>
      </c>
      <c r="AA1590" s="16">
        <f t="shared" si="619"/>
        <v>1.2269763974881442E-3</v>
      </c>
      <c r="AB1590" s="16">
        <f t="shared" si="620"/>
        <v>4.2784145478069746E-3</v>
      </c>
      <c r="AC1590" s="16">
        <f t="shared" si="603"/>
        <v>467.79067358663559</v>
      </c>
      <c r="AD1590" s="17">
        <f t="shared" si="604"/>
        <v>12.299222880393943</v>
      </c>
      <c r="AE1590" s="17">
        <f t="shared" si="605"/>
        <v>12.704695339592982</v>
      </c>
      <c r="AF1590" s="16">
        <f t="shared" si="621"/>
        <v>7.7711960605775232E-4</v>
      </c>
      <c r="AG1590" s="16">
        <f t="shared" si="622"/>
        <v>4.6953395929829611E-3</v>
      </c>
    </row>
    <row r="1591" spans="1:33" x14ac:dyDescent="0.25">
      <c r="A1591" s="11" t="s">
        <v>39</v>
      </c>
      <c r="B1591" s="12">
        <v>979763</v>
      </c>
      <c r="C1591" s="11">
        <v>9.9</v>
      </c>
      <c r="D1591" s="27">
        <v>9.6999999999999993</v>
      </c>
      <c r="E1591" s="27">
        <v>10.1</v>
      </c>
      <c r="F1591" s="11">
        <v>2014</v>
      </c>
      <c r="G1591" s="11" t="s">
        <v>7</v>
      </c>
      <c r="H1591" s="14" t="str">
        <f>VLOOKUP(A1591,'Data Key'!$A$1:$B$500,2,FALSE)</f>
        <v>Washington</v>
      </c>
      <c r="I1591" s="14" t="str">
        <f t="shared" si="606"/>
        <v>WA-Washington</v>
      </c>
      <c r="J1591" s="15">
        <f t="shared" si="607"/>
        <v>9700</v>
      </c>
      <c r="K1591" s="15">
        <f t="shared" si="608"/>
        <v>970063</v>
      </c>
      <c r="L1591" s="16">
        <f t="shared" si="600"/>
        <v>1.9604346786503769E-4</v>
      </c>
      <c r="M1591" s="17">
        <f t="shared" si="609"/>
        <v>9.704309984959778</v>
      </c>
      <c r="N1591" s="17">
        <f t="shared" si="610"/>
        <v>10.096396920689855</v>
      </c>
      <c r="O1591" s="16">
        <f t="shared" si="611"/>
        <v>4.3099849597787454E-3</v>
      </c>
      <c r="P1591" s="16">
        <f t="shared" si="612"/>
        <v>3.6030793101442526E-3</v>
      </c>
      <c r="Q1591" s="16">
        <f t="shared" si="623"/>
        <v>9508</v>
      </c>
      <c r="R1591" s="16">
        <f t="shared" si="624"/>
        <v>9892</v>
      </c>
      <c r="S1591" s="17">
        <f t="shared" si="613"/>
        <v>9.7043876937585924</v>
      </c>
      <c r="T1591" s="17">
        <f t="shared" si="614"/>
        <v>10.096319211891039</v>
      </c>
      <c r="U1591" s="16">
        <f t="shared" si="615"/>
        <v>4.3876937585931586E-3</v>
      </c>
      <c r="V1591" s="16">
        <f t="shared" si="616"/>
        <v>3.6807881089604422E-3</v>
      </c>
      <c r="W1591" s="16">
        <f t="shared" si="601"/>
        <v>9.9022750300109177E-3</v>
      </c>
      <c r="X1591" s="16">
        <f t="shared" si="602"/>
        <v>1.9607133379953364E-4</v>
      </c>
      <c r="Y1591" s="17">
        <f t="shared" si="617"/>
        <v>9.706203696211384</v>
      </c>
      <c r="Z1591" s="17">
        <f t="shared" si="618"/>
        <v>10.098346363810451</v>
      </c>
      <c r="AA1591" s="16">
        <f t="shared" si="619"/>
        <v>6.2036962113847238E-3</v>
      </c>
      <c r="AB1591" s="16">
        <f t="shared" si="620"/>
        <v>1.6536361895482798E-3</v>
      </c>
      <c r="AC1591" s="16">
        <f t="shared" si="603"/>
        <v>384.16167743618928</v>
      </c>
      <c r="AD1591" s="17">
        <f t="shared" si="604"/>
        <v>9.7067378566637981</v>
      </c>
      <c r="AE1591" s="17">
        <f t="shared" si="605"/>
        <v>10.098832854351404</v>
      </c>
      <c r="AF1591" s="16">
        <f t="shared" si="621"/>
        <v>6.7378566637987802E-3</v>
      </c>
      <c r="AG1591" s="16">
        <f t="shared" si="622"/>
        <v>1.1671456485959908E-3</v>
      </c>
    </row>
    <row r="1592" spans="1:33" x14ac:dyDescent="0.25">
      <c r="A1592" s="11" t="s">
        <v>16</v>
      </c>
      <c r="B1592" s="12">
        <v>244197</v>
      </c>
      <c r="C1592" s="11">
        <v>6.7</v>
      </c>
      <c r="D1592" s="27">
        <v>6.4</v>
      </c>
      <c r="E1592" s="27">
        <v>7.1</v>
      </c>
      <c r="F1592" s="11">
        <v>2014</v>
      </c>
      <c r="G1592" s="11" t="s">
        <v>7</v>
      </c>
      <c r="H1592" s="14" t="str">
        <f>VLOOKUP(A1592,'Data Key'!$A$1:$B$500,2,FALSE)</f>
        <v>West Virginia</v>
      </c>
      <c r="I1592" s="14" t="str">
        <f t="shared" si="606"/>
        <v>WV-West Virginia</v>
      </c>
      <c r="J1592" s="15">
        <f t="shared" si="607"/>
        <v>1636</v>
      </c>
      <c r="K1592" s="15">
        <f t="shared" si="608"/>
        <v>242561</v>
      </c>
      <c r="L1592" s="16">
        <f t="shared" si="600"/>
        <v>3.2354876131845668E-4</v>
      </c>
      <c r="M1592" s="17">
        <f t="shared" si="609"/>
        <v>6.3759602416586478</v>
      </c>
      <c r="N1592" s="17">
        <f t="shared" si="610"/>
        <v>7.0230577642955616</v>
      </c>
      <c r="O1592" s="16">
        <f t="shared" si="611"/>
        <v>2.4039758341352524E-2</v>
      </c>
      <c r="P1592" s="16">
        <f t="shared" si="612"/>
        <v>7.6942235704438033E-2</v>
      </c>
      <c r="Q1592" s="16">
        <f t="shared" si="623"/>
        <v>1558</v>
      </c>
      <c r="R1592" s="16">
        <f t="shared" si="624"/>
        <v>1716</v>
      </c>
      <c r="S1592" s="17">
        <f t="shared" si="613"/>
        <v>6.3800947595588804</v>
      </c>
      <c r="T1592" s="17">
        <f t="shared" si="614"/>
        <v>7.0271133552009237</v>
      </c>
      <c r="U1592" s="16">
        <f t="shared" si="615"/>
        <v>1.9905240441119965E-2</v>
      </c>
      <c r="V1592" s="16">
        <f t="shared" si="616"/>
        <v>7.2886644799075917E-2</v>
      </c>
      <c r="W1592" s="16">
        <f t="shared" si="601"/>
        <v>6.7072689824721511E-3</v>
      </c>
      <c r="X1592" s="16">
        <f t="shared" si="602"/>
        <v>3.2382526646488485E-4</v>
      </c>
      <c r="Y1592" s="17">
        <f t="shared" si="617"/>
        <v>6.3834437160072666</v>
      </c>
      <c r="Z1592" s="17">
        <f t="shared" si="618"/>
        <v>7.0310942489370358</v>
      </c>
      <c r="AA1592" s="16">
        <f t="shared" si="619"/>
        <v>1.6556283992733789E-2</v>
      </c>
      <c r="AB1592" s="16">
        <f t="shared" si="620"/>
        <v>6.8905751062963816E-2</v>
      </c>
      <c r="AC1592" s="16">
        <f t="shared" si="603"/>
        <v>158.04198077695423</v>
      </c>
      <c r="AD1592" s="17">
        <f t="shared" si="604"/>
        <v>6.3857263132519959</v>
      </c>
      <c r="AE1592" s="17">
        <f t="shared" si="605"/>
        <v>7.0329066416768855</v>
      </c>
      <c r="AF1592" s="16">
        <f t="shared" si="621"/>
        <v>1.4273686748004444E-2</v>
      </c>
      <c r="AG1592" s="16">
        <f t="shared" si="622"/>
        <v>6.7093358323114138E-2</v>
      </c>
    </row>
    <row r="1593" spans="1:33" x14ac:dyDescent="0.25">
      <c r="A1593" s="11" t="s">
        <v>24</v>
      </c>
      <c r="B1593" s="12">
        <v>755177</v>
      </c>
      <c r="C1593" s="11">
        <v>12.2</v>
      </c>
      <c r="D1593" s="27">
        <v>11.9</v>
      </c>
      <c r="E1593" s="27">
        <v>12.4</v>
      </c>
      <c r="F1593" s="11">
        <v>2014</v>
      </c>
      <c r="G1593" s="11" t="s">
        <v>7</v>
      </c>
      <c r="H1593" s="14" t="str">
        <f>VLOOKUP(A1593,'Data Key'!$A$1:$B$500,2,FALSE)</f>
        <v>Wisconsin</v>
      </c>
      <c r="I1593" s="14" t="str">
        <f t="shared" si="606"/>
        <v>WI-Wisconsin</v>
      </c>
      <c r="J1593" s="15">
        <f t="shared" si="607"/>
        <v>9213</v>
      </c>
      <c r="K1593" s="15">
        <f t="shared" si="608"/>
        <v>745964</v>
      </c>
      <c r="L1593" s="16">
        <f t="shared" si="600"/>
        <v>2.4759075803449401E-4</v>
      </c>
      <c r="M1593" s="17">
        <f t="shared" si="609"/>
        <v>11.952198165621816</v>
      </c>
      <c r="N1593" s="17">
        <f t="shared" si="610"/>
        <v>12.447379681690803</v>
      </c>
      <c r="O1593" s="16">
        <f t="shared" si="611"/>
        <v>5.2198165621815562E-2</v>
      </c>
      <c r="P1593" s="16">
        <f t="shared" si="612"/>
        <v>4.7379681690802755E-2</v>
      </c>
      <c r="Q1593" s="16">
        <f t="shared" si="623"/>
        <v>9027</v>
      </c>
      <c r="R1593" s="16">
        <f t="shared" si="624"/>
        <v>9401</v>
      </c>
      <c r="S1593" s="17">
        <f t="shared" si="613"/>
        <v>11.95348904958705</v>
      </c>
      <c r="T1593" s="17">
        <f t="shared" si="614"/>
        <v>12.448737183468246</v>
      </c>
      <c r="U1593" s="16">
        <f t="shared" si="615"/>
        <v>5.3489049587049919E-2</v>
      </c>
      <c r="V1593" s="16">
        <f t="shared" si="616"/>
        <v>4.8737183468245959E-2</v>
      </c>
      <c r="W1593" s="16">
        <f t="shared" si="601"/>
        <v>1.2202270268945676E-2</v>
      </c>
      <c r="X1593" s="16">
        <f t="shared" si="602"/>
        <v>2.4762742733027787E-4</v>
      </c>
      <c r="Y1593" s="17">
        <f t="shared" si="617"/>
        <v>11.954642841615399</v>
      </c>
      <c r="Z1593" s="17">
        <f t="shared" si="618"/>
        <v>12.449897696275952</v>
      </c>
      <c r="AA1593" s="16">
        <f t="shared" si="619"/>
        <v>5.4642841615399007E-2</v>
      </c>
      <c r="AB1593" s="16">
        <f t="shared" si="620"/>
        <v>4.9897696275952086E-2</v>
      </c>
      <c r="AC1593" s="16">
        <f t="shared" si="603"/>
        <v>373.95940061831664</v>
      </c>
      <c r="AD1593" s="17">
        <f t="shared" si="604"/>
        <v>11.955336435257673</v>
      </c>
      <c r="AE1593" s="17">
        <f t="shared" si="605"/>
        <v>12.450528288769107</v>
      </c>
      <c r="AF1593" s="16">
        <f t="shared" si="621"/>
        <v>5.5336435257672179E-2</v>
      </c>
      <c r="AG1593" s="16">
        <f t="shared" si="622"/>
        <v>5.0528288769106311E-2</v>
      </c>
    </row>
    <row r="1594" spans="1:33" x14ac:dyDescent="0.25">
      <c r="A1594" s="11" t="s">
        <v>17</v>
      </c>
      <c r="B1594" s="12">
        <v>674946</v>
      </c>
      <c r="C1594" s="11">
        <v>8.6</v>
      </c>
      <c r="D1594" s="27">
        <v>8.4</v>
      </c>
      <c r="E1594" s="27">
        <v>8.8000000000000007</v>
      </c>
      <c r="F1594" s="11">
        <v>2015</v>
      </c>
      <c r="G1594" s="11" t="s">
        <v>7</v>
      </c>
      <c r="H1594" s="14" t="str">
        <f>VLOOKUP(A1594,'Data Key'!$A$1:$B$500,2,FALSE)</f>
        <v>Alabama</v>
      </c>
      <c r="I1594" s="14" t="str">
        <f t="shared" si="606"/>
        <v>AL-Alabama</v>
      </c>
      <c r="J1594" s="15">
        <f t="shared" si="607"/>
        <v>5805</v>
      </c>
      <c r="K1594" s="15">
        <f t="shared" si="608"/>
        <v>669141</v>
      </c>
      <c r="L1594" s="16">
        <f t="shared" si="600"/>
        <v>2.2029491965344815E-4</v>
      </c>
      <c r="M1594" s="17">
        <f t="shared" si="609"/>
        <v>8.3803931353909551</v>
      </c>
      <c r="N1594" s="17">
        <f t="shared" si="610"/>
        <v>8.8209829746978521</v>
      </c>
      <c r="O1594" s="16">
        <f t="shared" si="611"/>
        <v>1.960686460904526E-2</v>
      </c>
      <c r="P1594" s="16">
        <f t="shared" si="612"/>
        <v>2.0982974697851375E-2</v>
      </c>
      <c r="Q1594" s="16">
        <f t="shared" si="623"/>
        <v>5656</v>
      </c>
      <c r="R1594" s="16">
        <f t="shared" si="624"/>
        <v>5954</v>
      </c>
      <c r="S1594" s="17">
        <f t="shared" si="613"/>
        <v>8.3799296536315495</v>
      </c>
      <c r="T1594" s="17">
        <f t="shared" si="614"/>
        <v>8.8214464564572577</v>
      </c>
      <c r="U1594" s="16">
        <f t="shared" si="615"/>
        <v>2.0070346368450842E-2</v>
      </c>
      <c r="V1594" s="16">
        <f t="shared" si="616"/>
        <v>2.1446456457256957E-2</v>
      </c>
      <c r="W1594" s="16">
        <f t="shared" si="601"/>
        <v>8.6034848409763387E-3</v>
      </c>
      <c r="X1594" s="16">
        <f t="shared" si="602"/>
        <v>2.2034754666178739E-4</v>
      </c>
      <c r="Y1594" s="17">
        <f t="shared" si="617"/>
        <v>8.383137294314551</v>
      </c>
      <c r="Z1594" s="17">
        <f t="shared" si="618"/>
        <v>8.8238323876381273</v>
      </c>
      <c r="AA1594" s="16">
        <f t="shared" si="619"/>
        <v>1.6862705685449342E-2</v>
      </c>
      <c r="AB1594" s="16">
        <f t="shared" si="620"/>
        <v>2.3832387638126562E-2</v>
      </c>
      <c r="AC1594" s="16">
        <f t="shared" si="603"/>
        <v>297.38646554171254</v>
      </c>
      <c r="AD1594" s="17">
        <f t="shared" si="604"/>
        <v>8.3839229955352685</v>
      </c>
      <c r="AE1594" s="17">
        <f t="shared" si="605"/>
        <v>8.8245282779944034</v>
      </c>
      <c r="AF1594" s="16">
        <f t="shared" si="621"/>
        <v>1.6077004464731814E-2</v>
      </c>
      <c r="AG1594" s="16">
        <f t="shared" si="622"/>
        <v>2.4528277994402714E-2</v>
      </c>
    </row>
    <row r="1595" spans="1:33" x14ac:dyDescent="0.25">
      <c r="A1595" s="11" t="s">
        <v>41</v>
      </c>
      <c r="B1595" s="12">
        <v>118699</v>
      </c>
      <c r="C1595" s="11">
        <v>9.4</v>
      </c>
      <c r="D1595" s="27">
        <v>8.8000000000000007</v>
      </c>
      <c r="E1595" s="27">
        <v>9.9</v>
      </c>
      <c r="F1595" s="11">
        <v>2015</v>
      </c>
      <c r="G1595" s="11" t="s">
        <v>7</v>
      </c>
      <c r="H1595" s="14" t="str">
        <f>VLOOKUP(A1595,'Data Key'!$A$1:$B$500,2,FALSE)</f>
        <v>Alaska</v>
      </c>
      <c r="I1595" s="14" t="str">
        <f t="shared" si="606"/>
        <v>AK-Alaska</v>
      </c>
      <c r="J1595" s="15">
        <f t="shared" si="607"/>
        <v>1116</v>
      </c>
      <c r="K1595" s="15">
        <f t="shared" si="608"/>
        <v>117583</v>
      </c>
      <c r="L1595" s="16">
        <f t="shared" si="600"/>
        <v>5.4901203690626199E-4</v>
      </c>
      <c r="M1595" s="17">
        <f t="shared" si="609"/>
        <v>8.8529205825766315</v>
      </c>
      <c r="N1595" s="17">
        <f t="shared" si="610"/>
        <v>9.9509446563891562</v>
      </c>
      <c r="O1595" s="16">
        <f t="shared" si="611"/>
        <v>5.2920582576630792E-2</v>
      </c>
      <c r="P1595" s="16">
        <f t="shared" si="612"/>
        <v>5.0944656389155796E-2</v>
      </c>
      <c r="Q1595" s="16">
        <f t="shared" si="623"/>
        <v>1051</v>
      </c>
      <c r="R1595" s="16">
        <f t="shared" si="624"/>
        <v>1181</v>
      </c>
      <c r="S1595" s="17">
        <f t="shared" si="613"/>
        <v>8.8543290170936579</v>
      </c>
      <c r="T1595" s="17">
        <f t="shared" si="614"/>
        <v>9.9495362218721297</v>
      </c>
      <c r="U1595" s="16">
        <f t="shared" si="615"/>
        <v>5.4329017093657228E-2</v>
      </c>
      <c r="V1595" s="16">
        <f t="shared" si="616"/>
        <v>4.953622187212936E-2</v>
      </c>
      <c r="W1595" s="16">
        <f t="shared" si="601"/>
        <v>9.4178093436639923E-3</v>
      </c>
      <c r="X1595" s="16">
        <f t="shared" si="602"/>
        <v>5.496914124738199E-4</v>
      </c>
      <c r="Y1595" s="17">
        <f t="shared" si="617"/>
        <v>8.8681179311901719</v>
      </c>
      <c r="Z1595" s="17">
        <f t="shared" si="618"/>
        <v>9.9675007561378131</v>
      </c>
      <c r="AA1595" s="16">
        <f t="shared" si="619"/>
        <v>6.8117931190171177E-2</v>
      </c>
      <c r="AB1595" s="16">
        <f t="shared" si="620"/>
        <v>6.7500756137812701E-2</v>
      </c>
      <c r="AC1595" s="16">
        <f t="shared" si="603"/>
        <v>130.36204815995285</v>
      </c>
      <c r="AD1595" s="17">
        <f t="shared" si="604"/>
        <v>8.872910642966799</v>
      </c>
      <c r="AE1595" s="17">
        <f t="shared" si="605"/>
        <v>9.9711324425281571</v>
      </c>
      <c r="AF1595" s="16">
        <f t="shared" si="621"/>
        <v>7.2910642966798278E-2</v>
      </c>
      <c r="AG1595" s="16">
        <f t="shared" si="622"/>
        <v>7.1132442528156758E-2</v>
      </c>
    </row>
    <row r="1596" spans="1:33" x14ac:dyDescent="0.25">
      <c r="A1596" s="11" t="s">
        <v>11</v>
      </c>
      <c r="B1596" s="12">
        <v>1020723</v>
      </c>
      <c r="C1596" s="11">
        <v>9.8000000000000007</v>
      </c>
      <c r="D1596" s="27">
        <v>9.6</v>
      </c>
      <c r="E1596" s="27">
        <v>10</v>
      </c>
      <c r="F1596" s="11">
        <v>2015</v>
      </c>
      <c r="G1596" s="11" t="s">
        <v>7</v>
      </c>
      <c r="H1596" s="14" t="str">
        <f>VLOOKUP(A1596,'Data Key'!$A$1:$B$500,2,FALSE)</f>
        <v>Arizona</v>
      </c>
      <c r="I1596" s="14" t="str">
        <f t="shared" si="606"/>
        <v>AZ-Arizona</v>
      </c>
      <c r="J1596" s="15">
        <f t="shared" si="607"/>
        <v>10003</v>
      </c>
      <c r="K1596" s="15">
        <f t="shared" si="608"/>
        <v>1010720</v>
      </c>
      <c r="L1596" s="16">
        <f t="shared" si="600"/>
        <v>1.9110269158145884E-4</v>
      </c>
      <c r="M1596" s="17">
        <f t="shared" si="609"/>
        <v>9.6088136422329065</v>
      </c>
      <c r="N1596" s="17">
        <f t="shared" si="610"/>
        <v>9.9910190253958238</v>
      </c>
      <c r="O1596" s="16">
        <f t="shared" si="611"/>
        <v>8.8136422329068154E-3</v>
      </c>
      <c r="P1596" s="16">
        <f t="shared" si="612"/>
        <v>8.9809746041762395E-3</v>
      </c>
      <c r="Q1596" s="16">
        <f t="shared" si="623"/>
        <v>9808</v>
      </c>
      <c r="R1596" s="16">
        <f t="shared" si="624"/>
        <v>10199</v>
      </c>
      <c r="S1596" s="17">
        <f t="shared" si="613"/>
        <v>9.6088752776218431</v>
      </c>
      <c r="T1596" s="17">
        <f t="shared" si="614"/>
        <v>9.9919370877309515</v>
      </c>
      <c r="U1596" s="16">
        <f t="shared" si="615"/>
        <v>8.8752776218434803E-3</v>
      </c>
      <c r="V1596" s="16">
        <f t="shared" si="616"/>
        <v>8.0629122690485389E-3</v>
      </c>
      <c r="W1596" s="16">
        <f t="shared" si="601"/>
        <v>9.8017611794271372E-3</v>
      </c>
      <c r="X1596" s="16">
        <f t="shared" si="602"/>
        <v>1.9112904440457863E-4</v>
      </c>
      <c r="Y1596" s="17">
        <f t="shared" si="617"/>
        <v>9.6106321350225574</v>
      </c>
      <c r="Z1596" s="17">
        <f t="shared" si="618"/>
        <v>9.9928902238317168</v>
      </c>
      <c r="AA1596" s="16">
        <f t="shared" si="619"/>
        <v>1.0632135022557776E-2</v>
      </c>
      <c r="AB1596" s="16">
        <f t="shared" si="620"/>
        <v>7.1097761682832328E-3</v>
      </c>
      <c r="AC1596" s="16">
        <f t="shared" si="603"/>
        <v>390.13508435998847</v>
      </c>
      <c r="AD1596" s="17">
        <f t="shared" si="604"/>
        <v>9.6111445185564204</v>
      </c>
      <c r="AE1596" s="17">
        <f t="shared" si="605"/>
        <v>9.9933575343348711</v>
      </c>
      <c r="AF1596" s="16">
        <f t="shared" si="621"/>
        <v>1.1144518556420735E-2</v>
      </c>
      <c r="AG1596" s="16">
        <f t="shared" si="622"/>
        <v>6.6424656651289382E-3</v>
      </c>
    </row>
    <row r="1597" spans="1:33" x14ac:dyDescent="0.25">
      <c r="A1597" s="11" t="s">
        <v>18</v>
      </c>
      <c r="B1597" s="12">
        <v>438292</v>
      </c>
      <c r="C1597" s="11">
        <v>8.9</v>
      </c>
      <c r="D1597" s="27">
        <v>8.6999999999999993</v>
      </c>
      <c r="E1597" s="27">
        <v>9.1999999999999993</v>
      </c>
      <c r="F1597" s="11">
        <v>2015</v>
      </c>
      <c r="G1597" s="11" t="s">
        <v>7</v>
      </c>
      <c r="H1597" s="14" t="str">
        <f>VLOOKUP(A1597,'Data Key'!$A$1:$B$500,2,FALSE)</f>
        <v>Arkansas</v>
      </c>
      <c r="I1597" s="14" t="str">
        <f t="shared" si="606"/>
        <v>AR-Arkansas</v>
      </c>
      <c r="J1597" s="15">
        <f t="shared" si="607"/>
        <v>3901</v>
      </c>
      <c r="K1597" s="15">
        <f t="shared" si="608"/>
        <v>434391</v>
      </c>
      <c r="L1597" s="16">
        <f t="shared" si="600"/>
        <v>2.7805528874145802E-4</v>
      </c>
      <c r="M1597" s="17">
        <f t="shared" si="609"/>
        <v>8.6224037659526722</v>
      </c>
      <c r="N1597" s="17">
        <f t="shared" si="610"/>
        <v>9.1785143434355891</v>
      </c>
      <c r="O1597" s="16">
        <f t="shared" si="611"/>
        <v>7.7596234047327073E-2</v>
      </c>
      <c r="P1597" s="16">
        <f t="shared" si="612"/>
        <v>2.1485656564410149E-2</v>
      </c>
      <c r="Q1597" s="16">
        <f t="shared" si="623"/>
        <v>3779</v>
      </c>
      <c r="R1597" s="16">
        <f t="shared" si="624"/>
        <v>4023</v>
      </c>
      <c r="S1597" s="17">
        <f t="shared" si="613"/>
        <v>8.6221058107380468</v>
      </c>
      <c r="T1597" s="17">
        <f t="shared" si="614"/>
        <v>9.1788122986502145</v>
      </c>
      <c r="U1597" s="16">
        <f t="shared" si="615"/>
        <v>7.7894189261952462E-2</v>
      </c>
      <c r="V1597" s="16">
        <f t="shared" si="616"/>
        <v>2.118770134978476E-2</v>
      </c>
      <c r="W1597" s="16">
        <f t="shared" si="601"/>
        <v>8.9047633133362471E-3</v>
      </c>
      <c r="X1597" s="16">
        <f t="shared" si="602"/>
        <v>2.7815399585416303E-4</v>
      </c>
      <c r="Y1597" s="17">
        <f t="shared" si="617"/>
        <v>8.6266093174820853</v>
      </c>
      <c r="Z1597" s="17">
        <f t="shared" si="618"/>
        <v>9.1829173091904099</v>
      </c>
      <c r="AA1597" s="16">
        <f t="shared" si="619"/>
        <v>7.339068251791403E-2</v>
      </c>
      <c r="AB1597" s="16">
        <f t="shared" si="620"/>
        <v>1.7082690809589351E-2</v>
      </c>
      <c r="AC1597" s="16">
        <f t="shared" si="603"/>
        <v>243.75360851739535</v>
      </c>
      <c r="AD1597" s="17">
        <f t="shared" si="604"/>
        <v>8.6278343699661537</v>
      </c>
      <c r="AE1597" s="17">
        <f t="shared" si="605"/>
        <v>9.1839738206761758</v>
      </c>
      <c r="AF1597" s="16">
        <f t="shared" si="621"/>
        <v>7.2165630033845574E-2</v>
      </c>
      <c r="AG1597" s="16">
        <f t="shared" si="622"/>
        <v>1.6026179323823442E-2</v>
      </c>
    </row>
    <row r="1598" spans="1:33" x14ac:dyDescent="0.25">
      <c r="A1598" s="11" t="s">
        <v>42</v>
      </c>
      <c r="B1598" s="12">
        <v>5689474</v>
      </c>
      <c r="C1598" s="11">
        <v>12.9</v>
      </c>
      <c r="D1598" s="27">
        <v>12.8</v>
      </c>
      <c r="E1598" s="27">
        <v>13</v>
      </c>
      <c r="F1598" s="11">
        <v>2015</v>
      </c>
      <c r="G1598" s="11" t="s">
        <v>7</v>
      </c>
      <c r="H1598" s="14" t="str">
        <f>VLOOKUP(A1598,'Data Key'!$A$1:$B$500,2,FALSE)</f>
        <v>California</v>
      </c>
      <c r="I1598" s="14" t="str">
        <f t="shared" si="606"/>
        <v>CA-California</v>
      </c>
      <c r="J1598" s="15">
        <f t="shared" si="607"/>
        <v>73394</v>
      </c>
      <c r="K1598" s="15">
        <f t="shared" si="608"/>
        <v>5616080</v>
      </c>
      <c r="L1598" s="16">
        <f t="shared" si="600"/>
        <v>9.2722863872714219E-5</v>
      </c>
      <c r="M1598" s="17">
        <f t="shared" si="609"/>
        <v>12.80723941735047</v>
      </c>
      <c r="N1598" s="17">
        <f t="shared" si="610"/>
        <v>12.9926851450959</v>
      </c>
      <c r="O1598" s="16">
        <f t="shared" si="611"/>
        <v>7.2394173504690684E-3</v>
      </c>
      <c r="P1598" s="16">
        <f t="shared" si="612"/>
        <v>7.3148549041004429E-3</v>
      </c>
      <c r="Q1598" s="16">
        <f t="shared" si="623"/>
        <v>72867</v>
      </c>
      <c r="R1598" s="16">
        <f t="shared" si="624"/>
        <v>73922</v>
      </c>
      <c r="S1598" s="17">
        <f t="shared" si="613"/>
        <v>12.807335089324601</v>
      </c>
      <c r="T1598" s="17">
        <f t="shared" si="614"/>
        <v>12.992765236294252</v>
      </c>
      <c r="U1598" s="16">
        <f t="shared" si="615"/>
        <v>7.3350893246004745E-3</v>
      </c>
      <c r="V1598" s="16">
        <f t="shared" si="616"/>
        <v>7.2347637057479375E-3</v>
      </c>
      <c r="W1598" s="16">
        <f t="shared" si="601"/>
        <v>1.2900291164609078E-2</v>
      </c>
      <c r="X1598" s="16">
        <f t="shared" si="602"/>
        <v>9.2724582352508977E-5</v>
      </c>
      <c r="Y1598" s="17">
        <f t="shared" si="617"/>
        <v>12.80756658225657</v>
      </c>
      <c r="Z1598" s="17">
        <f t="shared" si="618"/>
        <v>12.993015746961586</v>
      </c>
      <c r="AA1598" s="16">
        <f t="shared" si="619"/>
        <v>7.5665822565689211E-3</v>
      </c>
      <c r="AB1598" s="16">
        <f t="shared" si="620"/>
        <v>6.9842530384143231E-3</v>
      </c>
      <c r="AC1598" s="16">
        <f t="shared" si="603"/>
        <v>1055.092092619351</v>
      </c>
      <c r="AD1598" s="17">
        <f t="shared" si="604"/>
        <v>12.807655942011118</v>
      </c>
      <c r="AE1598" s="17">
        <f t="shared" si="605"/>
        <v>12.993102150260842</v>
      </c>
      <c r="AF1598" s="16">
        <f t="shared" si="621"/>
        <v>7.6559420111177445E-3</v>
      </c>
      <c r="AG1598" s="16">
        <f t="shared" si="622"/>
        <v>6.8978497391576354E-3</v>
      </c>
    </row>
    <row r="1599" spans="1:33" x14ac:dyDescent="0.25">
      <c r="A1599" s="11" t="s">
        <v>19</v>
      </c>
      <c r="B1599" s="12">
        <v>802257</v>
      </c>
      <c r="C1599" s="11">
        <v>6.8</v>
      </c>
      <c r="D1599" s="27">
        <v>6.6</v>
      </c>
      <c r="E1599" s="27">
        <v>7</v>
      </c>
      <c r="F1599" s="11">
        <v>2015</v>
      </c>
      <c r="G1599" s="11" t="s">
        <v>7</v>
      </c>
      <c r="H1599" s="14" t="str">
        <f>VLOOKUP(A1599,'Data Key'!$A$1:$B$500,2,FALSE)</f>
        <v>Colorado</v>
      </c>
      <c r="I1599" s="14" t="str">
        <f t="shared" si="606"/>
        <v>CO-Colorado</v>
      </c>
      <c r="J1599" s="15">
        <f t="shared" si="607"/>
        <v>5455</v>
      </c>
      <c r="K1599" s="15">
        <f t="shared" si="608"/>
        <v>796802</v>
      </c>
      <c r="L1599" s="16">
        <f t="shared" si="600"/>
        <v>1.7982513850803303E-4</v>
      </c>
      <c r="M1599" s="17">
        <f t="shared" si="609"/>
        <v>6.61974158387644</v>
      </c>
      <c r="N1599" s="17">
        <f t="shared" si="610"/>
        <v>6.9793918608925054</v>
      </c>
      <c r="O1599" s="16">
        <f t="shared" si="611"/>
        <v>1.9741583876440316E-2</v>
      </c>
      <c r="P1599" s="16">
        <f t="shared" si="612"/>
        <v>2.0608139107494594E-2</v>
      </c>
      <c r="Q1599" s="16">
        <f t="shared" si="623"/>
        <v>5312</v>
      </c>
      <c r="R1599" s="16">
        <f t="shared" si="624"/>
        <v>5600</v>
      </c>
      <c r="S1599" s="17">
        <f t="shared" si="613"/>
        <v>6.6213196020726528</v>
      </c>
      <c r="T1599" s="17">
        <f t="shared" si="614"/>
        <v>6.9803068094139409</v>
      </c>
      <c r="U1599" s="16">
        <f t="shared" si="615"/>
        <v>2.1319602072653154E-2</v>
      </c>
      <c r="V1599" s="16">
        <f t="shared" si="616"/>
        <v>1.9693190586059117E-2</v>
      </c>
      <c r="W1599" s="16">
        <f t="shared" si="601"/>
        <v>6.8019283098593635E-3</v>
      </c>
      <c r="X1599" s="16">
        <f t="shared" si="602"/>
        <v>1.7987122284054852E-4</v>
      </c>
      <c r="Y1599" s="17">
        <f t="shared" si="617"/>
        <v>6.6220570870188142</v>
      </c>
      <c r="Z1599" s="17">
        <f t="shared" si="618"/>
        <v>6.9817995326999123</v>
      </c>
      <c r="AA1599" s="16">
        <f t="shared" si="619"/>
        <v>2.2057087018814592E-2</v>
      </c>
      <c r="AB1599" s="16">
        <f t="shared" si="620"/>
        <v>1.820046730008773E-2</v>
      </c>
      <c r="AC1599" s="16">
        <f t="shared" si="603"/>
        <v>288.54439148185401</v>
      </c>
      <c r="AD1599" s="17">
        <f t="shared" si="604"/>
        <v>6.622719518514776</v>
      </c>
      <c r="AE1599" s="17">
        <f t="shared" si="605"/>
        <v>6.9823835785942485</v>
      </c>
      <c r="AF1599" s="16">
        <f t="shared" si="621"/>
        <v>2.2719518514776382E-2</v>
      </c>
      <c r="AG1599" s="16">
        <f t="shared" si="622"/>
        <v>1.7616421405751481E-2</v>
      </c>
    </row>
    <row r="1600" spans="1:33" x14ac:dyDescent="0.25">
      <c r="A1600" s="11" t="s">
        <v>31</v>
      </c>
      <c r="B1600" s="12">
        <v>482907</v>
      </c>
      <c r="C1600" s="11">
        <v>14.7</v>
      </c>
      <c r="D1600" s="27">
        <v>14.4</v>
      </c>
      <c r="E1600" s="27">
        <v>15</v>
      </c>
      <c r="F1600" s="11">
        <v>2015</v>
      </c>
      <c r="G1600" s="11" t="s">
        <v>7</v>
      </c>
      <c r="H1600" s="14" t="str">
        <f>VLOOKUP(A1600,'Data Key'!$A$1:$B$500,2,FALSE)</f>
        <v>Connecticut</v>
      </c>
      <c r="I1600" s="14" t="str">
        <f t="shared" si="606"/>
        <v>CT-Connecticut</v>
      </c>
      <c r="J1600" s="15">
        <f t="shared" si="607"/>
        <v>7099</v>
      </c>
      <c r="K1600" s="15">
        <f t="shared" si="608"/>
        <v>475808</v>
      </c>
      <c r="L1600" s="16">
        <f t="shared" si="600"/>
        <v>3.3944334448832386E-4</v>
      </c>
      <c r="M1600" s="17">
        <f t="shared" si="609"/>
        <v>14.361109764081236</v>
      </c>
      <c r="N1600" s="17">
        <f t="shared" si="610"/>
        <v>15.039996453057883</v>
      </c>
      <c r="O1600" s="16">
        <f t="shared" si="611"/>
        <v>3.8890235918763949E-2</v>
      </c>
      <c r="P1600" s="16">
        <f t="shared" si="612"/>
        <v>3.999645305788313E-2</v>
      </c>
      <c r="Q1600" s="16">
        <f t="shared" si="623"/>
        <v>6935</v>
      </c>
      <c r="R1600" s="16">
        <f t="shared" si="624"/>
        <v>7263</v>
      </c>
      <c r="S1600" s="17">
        <f t="shared" si="613"/>
        <v>14.360943204385109</v>
      </c>
      <c r="T1600" s="17">
        <f t="shared" si="614"/>
        <v>15.040163012754009</v>
      </c>
      <c r="U1600" s="16">
        <f t="shared" si="615"/>
        <v>3.9056795614891726E-2</v>
      </c>
      <c r="V1600" s="16">
        <f t="shared" si="616"/>
        <v>4.0163012754009131E-2</v>
      </c>
      <c r="W1600" s="16">
        <f t="shared" si="601"/>
        <v>1.4704413568267063E-2</v>
      </c>
      <c r="X1600" s="16">
        <f t="shared" si="602"/>
        <v>3.3950784474416255E-4</v>
      </c>
      <c r="Y1600" s="17">
        <f t="shared" si="617"/>
        <v>14.364905723522901</v>
      </c>
      <c r="Z1600" s="17">
        <f t="shared" si="618"/>
        <v>15.043921413011226</v>
      </c>
      <c r="AA1600" s="16">
        <f t="shared" si="619"/>
        <v>3.5094276477099839E-2</v>
      </c>
      <c r="AB1600" s="16">
        <f t="shared" si="620"/>
        <v>4.3921413011226207E-2</v>
      </c>
      <c r="AC1600" s="16">
        <f t="shared" si="603"/>
        <v>327.85026727772134</v>
      </c>
      <c r="AD1600" s="17">
        <f t="shared" si="604"/>
        <v>14.365996784860066</v>
      </c>
      <c r="AE1600" s="17">
        <f t="shared" si="605"/>
        <v>15.044901127300012</v>
      </c>
      <c r="AF1600" s="16">
        <f t="shared" si="621"/>
        <v>3.4003215139934539E-2</v>
      </c>
      <c r="AG1600" s="16">
        <f t="shared" si="622"/>
        <v>4.4901127300011723E-2</v>
      </c>
    </row>
    <row r="1601" spans="1:33" x14ac:dyDescent="0.25">
      <c r="A1601" s="11" t="s">
        <v>43</v>
      </c>
      <c r="B1601" s="12">
        <v>123254</v>
      </c>
      <c r="C1601" s="11">
        <v>10.6</v>
      </c>
      <c r="D1601" s="27">
        <v>10.1</v>
      </c>
      <c r="E1601" s="27">
        <v>11.2</v>
      </c>
      <c r="F1601" s="11">
        <v>2015</v>
      </c>
      <c r="G1601" s="11" t="s">
        <v>7</v>
      </c>
      <c r="H1601" s="14" t="str">
        <f>VLOOKUP(A1601,'Data Key'!$A$1:$B$500,2,FALSE)</f>
        <v>Delaware</v>
      </c>
      <c r="I1601" s="14" t="str">
        <f t="shared" si="606"/>
        <v>DE-Delaware</v>
      </c>
      <c r="J1601" s="15">
        <f t="shared" si="607"/>
        <v>1306</v>
      </c>
      <c r="K1601" s="15">
        <f t="shared" si="608"/>
        <v>121948</v>
      </c>
      <c r="L1601" s="16">
        <f t="shared" si="600"/>
        <v>5.7161746134884483E-4</v>
      </c>
      <c r="M1601" s="17">
        <f t="shared" si="609"/>
        <v>10.024387536460557</v>
      </c>
      <c r="N1601" s="17">
        <f t="shared" si="610"/>
        <v>11.167622459158247</v>
      </c>
      <c r="O1601" s="16">
        <f t="shared" si="611"/>
        <v>7.5612463539442842E-2</v>
      </c>
      <c r="P1601" s="16">
        <f t="shared" si="612"/>
        <v>3.237754084175215E-2</v>
      </c>
      <c r="Q1601" s="16">
        <f t="shared" si="623"/>
        <v>1236</v>
      </c>
      <c r="R1601" s="16">
        <f t="shared" si="624"/>
        <v>1377</v>
      </c>
      <c r="S1601" s="17">
        <f t="shared" si="613"/>
        <v>10.028072111249939</v>
      </c>
      <c r="T1601" s="17">
        <f t="shared" si="614"/>
        <v>11.172051211319713</v>
      </c>
      <c r="U1601" s="16">
        <f t="shared" si="615"/>
        <v>7.1927888750060731E-2</v>
      </c>
      <c r="V1601" s="16">
        <f t="shared" si="616"/>
        <v>2.794878868028583E-2</v>
      </c>
      <c r="W1601" s="16">
        <f t="shared" si="601"/>
        <v>1.0611257782307596E-2</v>
      </c>
      <c r="X1601" s="16">
        <f t="shared" si="602"/>
        <v>5.7221871629358986E-4</v>
      </c>
      <c r="Y1601" s="17">
        <f t="shared" si="617"/>
        <v>10.039039066014006</v>
      </c>
      <c r="Z1601" s="17">
        <f t="shared" si="618"/>
        <v>11.183476498601186</v>
      </c>
      <c r="AA1601" s="16">
        <f t="shared" si="619"/>
        <v>6.0960933985994004E-2</v>
      </c>
      <c r="AB1601" s="16">
        <f t="shared" si="620"/>
        <v>1.6523501398813423E-2</v>
      </c>
      <c r="AC1601" s="16">
        <f t="shared" si="603"/>
        <v>140.93395349008048</v>
      </c>
      <c r="AD1601" s="17">
        <f t="shared" si="604"/>
        <v>10.043610516081412</v>
      </c>
      <c r="AE1601" s="17">
        <f t="shared" si="605"/>
        <v>11.187018122624361</v>
      </c>
      <c r="AF1601" s="16">
        <f t="shared" si="621"/>
        <v>5.6389483918588112E-2</v>
      </c>
      <c r="AG1601" s="16">
        <f t="shared" si="622"/>
        <v>1.2981877375638717E-2</v>
      </c>
    </row>
    <row r="1602" spans="1:33" x14ac:dyDescent="0.25">
      <c r="A1602" s="11" t="s">
        <v>58</v>
      </c>
      <c r="B1602" s="12">
        <v>63880</v>
      </c>
      <c r="C1602" s="11">
        <v>10.9</v>
      </c>
      <c r="D1602" s="27">
        <v>10.1</v>
      </c>
      <c r="E1602" s="27">
        <v>11.7</v>
      </c>
      <c r="F1602" s="11">
        <v>2015</v>
      </c>
      <c r="G1602" s="11" t="s">
        <v>7</v>
      </c>
      <c r="H1602" s="14" t="str">
        <f>VLOOKUP(A1602,'Data Key'!$A$1:$B$500,2,FALSE)</f>
        <v>District of Columbia</v>
      </c>
      <c r="I1602" s="14" t="str">
        <f t="shared" si="606"/>
        <v>DC-District of Columbia</v>
      </c>
      <c r="J1602" s="15">
        <f t="shared" si="607"/>
        <v>696</v>
      </c>
      <c r="K1602" s="15">
        <f t="shared" si="608"/>
        <v>63184</v>
      </c>
      <c r="L1602" s="16">
        <f t="shared" si="600"/>
        <v>8.0502414780360149E-4</v>
      </c>
      <c r="M1602" s="17">
        <f t="shared" si="609"/>
        <v>10.090404781438727</v>
      </c>
      <c r="N1602" s="17">
        <f t="shared" si="610"/>
        <v>11.700453077045932</v>
      </c>
      <c r="O1602" s="16">
        <f t="shared" si="611"/>
        <v>9.5952185612731E-3</v>
      </c>
      <c r="P1602" s="16">
        <f t="shared" si="612"/>
        <v>4.5307704593255949E-4</v>
      </c>
      <c r="Q1602" s="16">
        <f t="shared" si="623"/>
        <v>645</v>
      </c>
      <c r="R1602" s="16">
        <f t="shared" si="624"/>
        <v>748</v>
      </c>
      <c r="S1602" s="17">
        <f t="shared" si="613"/>
        <v>10.097056981840952</v>
      </c>
      <c r="T1602" s="17">
        <f t="shared" si="614"/>
        <v>11.709455228553537</v>
      </c>
      <c r="U1602" s="16">
        <f t="shared" si="615"/>
        <v>2.9430181590477389E-3</v>
      </c>
      <c r="V1602" s="16">
        <f t="shared" si="616"/>
        <v>9.4552285535378644E-3</v>
      </c>
      <c r="W1602" s="16">
        <f t="shared" si="601"/>
        <v>1.0924839732128887E-2</v>
      </c>
      <c r="X1602" s="16">
        <f t="shared" si="602"/>
        <v>8.0661002916814612E-4</v>
      </c>
      <c r="Y1602" s="17">
        <f t="shared" si="617"/>
        <v>10.118229702960742</v>
      </c>
      <c r="Z1602" s="17">
        <f t="shared" si="618"/>
        <v>11.731449761297034</v>
      </c>
      <c r="AA1602" s="16">
        <f t="shared" si="619"/>
        <v>1.8229702960741889E-2</v>
      </c>
      <c r="AB1602" s="16">
        <f t="shared" si="620"/>
        <v>3.1449761297034584E-2</v>
      </c>
      <c r="AC1602" s="16">
        <f t="shared" si="603"/>
        <v>102.88508208362643</v>
      </c>
      <c r="AD1602" s="17">
        <f t="shared" si="604"/>
        <v>10.127415221039481</v>
      </c>
      <c r="AE1602" s="17">
        <f t="shared" si="605"/>
        <v>11.737917653801698</v>
      </c>
      <c r="AF1602" s="16">
        <f t="shared" si="621"/>
        <v>2.7415221039481352E-2</v>
      </c>
      <c r="AG1602" s="16">
        <f t="shared" si="622"/>
        <v>3.7917653801699203E-2</v>
      </c>
    </row>
    <row r="1603" spans="1:33" x14ac:dyDescent="0.25">
      <c r="A1603" s="11" t="s">
        <v>25</v>
      </c>
      <c r="B1603" s="12">
        <v>2532598</v>
      </c>
      <c r="C1603" s="11">
        <v>11.2</v>
      </c>
      <c r="D1603" s="27">
        <v>11.1</v>
      </c>
      <c r="E1603" s="27">
        <v>11.3</v>
      </c>
      <c r="F1603" s="11">
        <v>2015</v>
      </c>
      <c r="G1603" s="11" t="s">
        <v>7</v>
      </c>
      <c r="H1603" s="14" t="str">
        <f>VLOOKUP(A1603,'Data Key'!$A$1:$B$500,2,FALSE)</f>
        <v>Florida</v>
      </c>
      <c r="I1603" s="14" t="str">
        <f t="shared" si="606"/>
        <v>FL-Florida</v>
      </c>
      <c r="J1603" s="15">
        <f t="shared" si="607"/>
        <v>28365</v>
      </c>
      <c r="K1603" s="15">
        <f t="shared" si="608"/>
        <v>2504233</v>
      </c>
      <c r="L1603" s="16">
        <f t="shared" ref="L1603:L1666" si="625">_xlfn.NORM.S.INV(0.975)*SQRT(J1603/B1603*(1-J1603/B1603)/B1603)</f>
        <v>1.2960670293201101E-4</v>
      </c>
      <c r="M1603" s="17">
        <f t="shared" si="609"/>
        <v>11.070354759566184</v>
      </c>
      <c r="N1603" s="17">
        <f t="shared" si="610"/>
        <v>11.329568165430205</v>
      </c>
      <c r="O1603" s="16">
        <f t="shared" si="611"/>
        <v>2.9645240433815445E-2</v>
      </c>
      <c r="P1603" s="16">
        <f t="shared" si="612"/>
        <v>2.9568165430204019E-2</v>
      </c>
      <c r="Q1603" s="16">
        <f t="shared" si="623"/>
        <v>28037</v>
      </c>
      <c r="R1603" s="16">
        <f t="shared" si="624"/>
        <v>28694</v>
      </c>
      <c r="S1603" s="17">
        <f t="shared" si="613"/>
        <v>11.070450185935549</v>
      </c>
      <c r="T1603" s="17">
        <f t="shared" si="614"/>
        <v>11.329867590513773</v>
      </c>
      <c r="U1603" s="16">
        <f t="shared" si="615"/>
        <v>2.9549814064450786E-2</v>
      </c>
      <c r="V1603" s="16">
        <f t="shared" si="616"/>
        <v>2.9867590513772413E-2</v>
      </c>
      <c r="W1603" s="16">
        <f t="shared" ref="W1603:W1666" si="626">((J1603/B1603)+_xlfn.NORM.S.INV(0.975)^2/(2*B1603))/(1+_xlfn.NORM.S.INV(0.975)^2/B1603)</f>
        <v>1.1200702876007756E-2</v>
      </c>
      <c r="X1603" s="16">
        <f t="shared" ref="X1603:X1666" si="627">_xlfn.NORM.S.INV(0.975)*SQRT(W1603*(1-W1603)/B1603+(_xlfn.NORM.S.INV(0.975)^2/(4*B1603^2)))/(1+_xlfn.NORM.S.INV(0.975)^2/B1603)</f>
        <v>1.2961296634702674E-4</v>
      </c>
      <c r="Y1603" s="17">
        <f t="shared" si="617"/>
        <v>11.07108990966073</v>
      </c>
      <c r="Z1603" s="17">
        <f t="shared" si="618"/>
        <v>11.330315842354782</v>
      </c>
      <c r="AA1603" s="16">
        <f t="shared" si="619"/>
        <v>2.8910090339270056E-2</v>
      </c>
      <c r="AB1603" s="16">
        <f t="shared" si="620"/>
        <v>3.0315842354781353E-2</v>
      </c>
      <c r="AC1603" s="16">
        <f t="shared" ref="AC1603:AC1666" si="628">_xlfn.NORM.S.INV(0.975)*SQRT(_xlfn.NORM.S.INV(0.975)^2-1/B1603+4*B1603*(J1603/B1603)*(1-(J1603/B1603))+(4*(J1603/B1603)-2))</f>
        <v>656.48887202812546</v>
      </c>
      <c r="AD1603" s="17">
        <f t="shared" ref="AD1603:AD1666" si="629">1000*(2*B1603*(J1603/B1603)+_xlfn.NORM.S.INV(0.975)^2+1-AC1603)/(2*B1603+2*_xlfn.NORM.S.INV(0.975)^2)</f>
        <v>11.071292705546346</v>
      </c>
      <c r="AE1603" s="17">
        <f t="shared" ref="AE1603:AE1666" si="630">1000*(2*B1603*(J1603/B1603)+_xlfn.NORM.S.INV(0.975)^2+1+AC1603)/(2*B1603+2*_xlfn.NORM.S.INV(0.975)^2)</f>
        <v>11.330507897323185</v>
      </c>
      <c r="AF1603" s="16">
        <f t="shared" si="621"/>
        <v>2.8707294453653276E-2</v>
      </c>
      <c r="AG1603" s="16">
        <f t="shared" si="622"/>
        <v>3.0507897323184707E-2</v>
      </c>
    </row>
    <row r="1604" spans="1:33" x14ac:dyDescent="0.25">
      <c r="A1604" s="11" t="s">
        <v>12</v>
      </c>
      <c r="B1604" s="12">
        <v>1581764</v>
      </c>
      <c r="C1604" s="11">
        <v>9.6</v>
      </c>
      <c r="D1604" s="27">
        <v>9.4</v>
      </c>
      <c r="E1604" s="27">
        <v>9.6999999999999993</v>
      </c>
      <c r="F1604" s="11">
        <v>2015</v>
      </c>
      <c r="G1604" s="11" t="s">
        <v>7</v>
      </c>
      <c r="H1604" s="14" t="str">
        <f>VLOOKUP(A1604,'Data Key'!$A$1:$B$500,2,FALSE)</f>
        <v>Georgia</v>
      </c>
      <c r="I1604" s="14" t="str">
        <f t="shared" ref="I1604:I1667" si="631">CONCATENATE(A1604,"-",H1604)</f>
        <v>GA-Georgia</v>
      </c>
      <c r="J1604" s="15">
        <f t="shared" ref="J1604:J1667" si="632">ROUND(B1604*C1604/1000,0)</f>
        <v>15185</v>
      </c>
      <c r="K1604" s="15">
        <f t="shared" ref="K1604:K1667" si="633">B1604-J1604</f>
        <v>1566579</v>
      </c>
      <c r="L1604" s="16">
        <f t="shared" si="625"/>
        <v>1.5195643944177165E-4</v>
      </c>
      <c r="M1604" s="17">
        <f t="shared" ref="M1604:M1667" si="634">1000*(J1604/B1604-L1604)</f>
        <v>9.4480850332431547</v>
      </c>
      <c r="N1604" s="17">
        <f t="shared" ref="N1604:N1667" si="635">1000*(J1604/B1604+L1604)</f>
        <v>9.7519979121266971</v>
      </c>
      <c r="O1604" s="16">
        <f t="shared" ref="O1604:O1667" si="636">ABS($D1604-M1604)</f>
        <v>4.8085033243154385E-2</v>
      </c>
      <c r="P1604" s="16">
        <f t="shared" ref="P1604:P1667" si="637">ABS($E1604-N1604)</f>
        <v>5.1997912126697798E-2</v>
      </c>
      <c r="Q1604" s="16">
        <f t="shared" si="623"/>
        <v>14945</v>
      </c>
      <c r="R1604" s="16">
        <f t="shared" si="624"/>
        <v>15426</v>
      </c>
      <c r="S1604" s="17">
        <f t="shared" ref="S1604:S1667" si="638">1000*Q1604/B1604</f>
        <v>9.4483121375881609</v>
      </c>
      <c r="T1604" s="17">
        <f t="shared" ref="T1604:T1667" si="639">1000*R1604/B1604</f>
        <v>9.7524030133445958</v>
      </c>
      <c r="U1604" s="16">
        <f t="shared" ref="U1604:U1667" si="640">ABS($D1604-S1604)</f>
        <v>4.8312137588160553E-2</v>
      </c>
      <c r="V1604" s="16">
        <f t="shared" ref="V1604:V1667" si="641">ABS($E1604-T1604)</f>
        <v>5.2403013344596516E-2</v>
      </c>
      <c r="W1604" s="16">
        <f t="shared" si="626"/>
        <v>9.6012324510301537E-3</v>
      </c>
      <c r="X1604" s="16">
        <f t="shared" si="627"/>
        <v>1.5197025593139508E-4</v>
      </c>
      <c r="Y1604" s="17">
        <f t="shared" ref="Y1604:Y1667" si="642">1000*(W1604-X1604)</f>
        <v>9.4492621950987576</v>
      </c>
      <c r="Z1604" s="17">
        <f t="shared" ref="Z1604:Z1667" si="643">1000*(W1604+X1604)</f>
        <v>9.7532027069615488</v>
      </c>
      <c r="AA1604" s="16">
        <f t="shared" ref="AA1604:AA1667" si="644">ABS($D1604-Y1604)</f>
        <v>4.9262195098757289E-2</v>
      </c>
      <c r="AB1604" s="16">
        <f t="shared" ref="AB1604:AB1667" si="645">ABS($E1604-Z1604)</f>
        <v>5.3202706961549495E-2</v>
      </c>
      <c r="AC1604" s="16">
        <f t="shared" si="628"/>
        <v>480.72596194339854</v>
      </c>
      <c r="AD1604" s="17">
        <f t="shared" si="629"/>
        <v>9.4495901084026279</v>
      </c>
      <c r="AE1604" s="17">
        <f t="shared" si="630"/>
        <v>9.753506997685216</v>
      </c>
      <c r="AF1604" s="16">
        <f t="shared" ref="AF1604:AF1667" si="646">ABS($D1604-AD1604)</f>
        <v>4.9590108402627564E-2</v>
      </c>
      <c r="AG1604" s="16">
        <f t="shared" ref="AG1604:AG1667" si="647">ABS($E1604-AE1604)</f>
        <v>5.3506997685216717E-2</v>
      </c>
    </row>
    <row r="1605" spans="1:33" x14ac:dyDescent="0.25">
      <c r="A1605" s="11" t="s">
        <v>56</v>
      </c>
      <c r="B1605" s="12">
        <v>165143</v>
      </c>
      <c r="C1605" s="11">
        <v>7.8</v>
      </c>
      <c r="D1605" s="27">
        <v>7.4</v>
      </c>
      <c r="E1605" s="27">
        <v>8.3000000000000007</v>
      </c>
      <c r="F1605" s="11">
        <v>2015</v>
      </c>
      <c r="G1605" s="11" t="s">
        <v>7</v>
      </c>
      <c r="H1605" s="14" t="str">
        <f>VLOOKUP(A1605,'Data Key'!$A$1:$B$500,2,FALSE)</f>
        <v>Hawaii</v>
      </c>
      <c r="I1605" s="14" t="str">
        <f t="shared" si="631"/>
        <v>HI-Hawaii</v>
      </c>
      <c r="J1605" s="15">
        <f t="shared" si="632"/>
        <v>1288</v>
      </c>
      <c r="K1605" s="15">
        <f t="shared" si="633"/>
        <v>163855</v>
      </c>
      <c r="L1605" s="16">
        <f t="shared" si="625"/>
        <v>4.2427321703493844E-4</v>
      </c>
      <c r="M1605" s="17">
        <f t="shared" si="634"/>
        <v>7.3750279946422133</v>
      </c>
      <c r="N1605" s="17">
        <f t="shared" si="635"/>
        <v>8.2235744287120909</v>
      </c>
      <c r="O1605" s="16">
        <f t="shared" si="636"/>
        <v>2.4972005357787097E-2</v>
      </c>
      <c r="P1605" s="16">
        <f t="shared" si="637"/>
        <v>7.6425571287909833E-2</v>
      </c>
      <c r="Q1605" s="16">
        <f t="shared" ref="Q1605:Q1668" si="648">_xlfn.BINOM.INV(B1605, C1605/1000, 0.025)</f>
        <v>1219</v>
      </c>
      <c r="R1605" s="16">
        <f t="shared" ref="R1605:R1668" si="649">_xlfn.BINOM.INV(B1605, C1605/1000, 0.975)</f>
        <v>1359</v>
      </c>
      <c r="S1605" s="17">
        <f t="shared" si="638"/>
        <v>7.3814815039087334</v>
      </c>
      <c r="T1605" s="17">
        <f t="shared" si="639"/>
        <v>8.2292316356127717</v>
      </c>
      <c r="U1605" s="16">
        <f t="shared" si="640"/>
        <v>1.8518496091266989E-2</v>
      </c>
      <c r="V1605" s="16">
        <f t="shared" si="641"/>
        <v>7.0768364387228999E-2</v>
      </c>
      <c r="W1605" s="16">
        <f t="shared" si="626"/>
        <v>7.8107502269850453E-3</v>
      </c>
      <c r="X1605" s="16">
        <f t="shared" si="627"/>
        <v>4.247314519363562E-4</v>
      </c>
      <c r="Y1605" s="17">
        <f t="shared" si="642"/>
        <v>7.3860187750486892</v>
      </c>
      <c r="Z1605" s="17">
        <f t="shared" si="643"/>
        <v>8.2354816789214009</v>
      </c>
      <c r="AA1605" s="16">
        <f t="shared" si="644"/>
        <v>1.3981224951311155E-2</v>
      </c>
      <c r="AB1605" s="16">
        <f t="shared" si="645"/>
        <v>6.4518321078599783E-2</v>
      </c>
      <c r="AC1605" s="16">
        <f t="shared" si="628"/>
        <v>140.15716911465435</v>
      </c>
      <c r="AD1605" s="17">
        <f t="shared" si="629"/>
        <v>7.3894367828845944</v>
      </c>
      <c r="AE1605" s="17">
        <f t="shared" si="630"/>
        <v>8.2381188883162171</v>
      </c>
      <c r="AF1605" s="16">
        <f t="shared" si="646"/>
        <v>1.0563217115405976E-2</v>
      </c>
      <c r="AG1605" s="16">
        <f t="shared" si="647"/>
        <v>6.1881111683783629E-2</v>
      </c>
    </row>
    <row r="1606" spans="1:33" x14ac:dyDescent="0.25">
      <c r="A1606" s="11" t="s">
        <v>32</v>
      </c>
      <c r="B1606" s="12">
        <v>268654</v>
      </c>
      <c r="C1606" s="11">
        <v>9.1</v>
      </c>
      <c r="D1606" s="27">
        <v>8.6999999999999993</v>
      </c>
      <c r="E1606" s="27">
        <v>9.4</v>
      </c>
      <c r="F1606" s="11">
        <v>2015</v>
      </c>
      <c r="G1606" s="11" t="s">
        <v>7</v>
      </c>
      <c r="H1606" s="14" t="str">
        <f>VLOOKUP(A1606,'Data Key'!$A$1:$B$500,2,FALSE)</f>
        <v>Idaho</v>
      </c>
      <c r="I1606" s="14" t="str">
        <f t="shared" si="631"/>
        <v>ID-Idaho</v>
      </c>
      <c r="J1606" s="15">
        <f t="shared" si="632"/>
        <v>2445</v>
      </c>
      <c r="K1606" s="15">
        <f t="shared" si="633"/>
        <v>266209</v>
      </c>
      <c r="L1606" s="16">
        <f t="shared" si="625"/>
        <v>3.5909464023320409E-4</v>
      </c>
      <c r="M1606" s="17">
        <f t="shared" si="634"/>
        <v>8.7418307135675946</v>
      </c>
      <c r="N1606" s="17">
        <f t="shared" si="635"/>
        <v>9.4600199940340026</v>
      </c>
      <c r="O1606" s="16">
        <f t="shared" si="636"/>
        <v>4.1830713567595268E-2</v>
      </c>
      <c r="P1606" s="16">
        <f t="shared" si="637"/>
        <v>6.0019994034002266E-2</v>
      </c>
      <c r="Q1606" s="16">
        <f t="shared" si="648"/>
        <v>2349</v>
      </c>
      <c r="R1606" s="16">
        <f t="shared" si="649"/>
        <v>2542</v>
      </c>
      <c r="S1606" s="17">
        <f t="shared" si="638"/>
        <v>8.7435884073938972</v>
      </c>
      <c r="T1606" s="17">
        <f t="shared" si="639"/>
        <v>9.4619845600661066</v>
      </c>
      <c r="U1606" s="16">
        <f t="shared" si="640"/>
        <v>4.358840739389791E-2</v>
      </c>
      <c r="V1606" s="16">
        <f t="shared" si="641"/>
        <v>6.1984560066106198E-2</v>
      </c>
      <c r="W1606" s="16">
        <f t="shared" si="626"/>
        <v>9.1079445741225687E-3</v>
      </c>
      <c r="X1606" s="16">
        <f t="shared" si="627"/>
        <v>3.5929781948903735E-4</v>
      </c>
      <c r="Y1606" s="17">
        <f t="shared" si="642"/>
        <v>8.7486467546335316</v>
      </c>
      <c r="Z1606" s="17">
        <f t="shared" si="643"/>
        <v>9.4672423936116061</v>
      </c>
      <c r="AA1606" s="16">
        <f t="shared" si="644"/>
        <v>4.8646754633532296E-2</v>
      </c>
      <c r="AB1606" s="16">
        <f t="shared" si="645"/>
        <v>6.7242393611605777E-2</v>
      </c>
      <c r="AC1606" s="16">
        <f t="shared" si="628"/>
        <v>192.96311581871228</v>
      </c>
      <c r="AD1606" s="17">
        <f t="shared" si="629"/>
        <v>8.7506813824428722</v>
      </c>
      <c r="AE1606" s="17">
        <f t="shared" si="630"/>
        <v>9.4689299724371789</v>
      </c>
      <c r="AF1606" s="16">
        <f t="shared" si="646"/>
        <v>5.0681382442872902E-2</v>
      </c>
      <c r="AG1606" s="16">
        <f t="shared" si="647"/>
        <v>6.8929972437178577E-2</v>
      </c>
    </row>
    <row r="1607" spans="1:33" x14ac:dyDescent="0.25">
      <c r="A1607" s="11" t="s">
        <v>45</v>
      </c>
      <c r="B1607" s="12">
        <v>1818262</v>
      </c>
      <c r="C1607" s="11">
        <v>10.4</v>
      </c>
      <c r="D1607" s="27">
        <v>10.3</v>
      </c>
      <c r="E1607" s="27">
        <v>10.6</v>
      </c>
      <c r="F1607" s="11">
        <v>2015</v>
      </c>
      <c r="G1607" s="11" t="s">
        <v>7</v>
      </c>
      <c r="H1607" s="14" t="str">
        <f>VLOOKUP(A1607,'Data Key'!$A$1:$B$500,2,FALSE)</f>
        <v>Illinois</v>
      </c>
      <c r="I1607" s="14" t="str">
        <f t="shared" si="631"/>
        <v>IL-Illinois</v>
      </c>
      <c r="J1607" s="15">
        <f t="shared" si="632"/>
        <v>18910</v>
      </c>
      <c r="K1607" s="15">
        <f t="shared" si="633"/>
        <v>1799352</v>
      </c>
      <c r="L1607" s="16">
        <f t="shared" si="625"/>
        <v>1.474576224437425E-4</v>
      </c>
      <c r="M1607" s="17">
        <f t="shared" si="634"/>
        <v>10.252583735732362</v>
      </c>
      <c r="N1607" s="17">
        <f t="shared" si="635"/>
        <v>10.547498980619846</v>
      </c>
      <c r="O1607" s="16">
        <f t="shared" si="636"/>
        <v>4.7416264267639008E-2</v>
      </c>
      <c r="P1607" s="16">
        <f t="shared" si="637"/>
        <v>5.2501019380153835E-2</v>
      </c>
      <c r="Q1607" s="16">
        <f t="shared" si="648"/>
        <v>18642</v>
      </c>
      <c r="R1607" s="16">
        <f t="shared" si="649"/>
        <v>19179</v>
      </c>
      <c r="S1607" s="17">
        <f t="shared" si="638"/>
        <v>10.252647858229452</v>
      </c>
      <c r="T1607" s="17">
        <f t="shared" si="639"/>
        <v>10.547984833868826</v>
      </c>
      <c r="U1607" s="16">
        <f t="shared" si="640"/>
        <v>4.7352141770549139E-2</v>
      </c>
      <c r="V1607" s="16">
        <f t="shared" si="641"/>
        <v>5.2015166131173629E-2</v>
      </c>
      <c r="W1607" s="16">
        <f t="shared" si="626"/>
        <v>1.0401075738318354E-2</v>
      </c>
      <c r="X1607" s="16">
        <f t="shared" si="627"/>
        <v>1.4746835015925231E-4</v>
      </c>
      <c r="Y1607" s="17">
        <f t="shared" si="642"/>
        <v>10.253607388159102</v>
      </c>
      <c r="Z1607" s="17">
        <f t="shared" si="643"/>
        <v>10.548544088477605</v>
      </c>
      <c r="AA1607" s="16">
        <f t="shared" si="644"/>
        <v>4.6392611840898823E-2</v>
      </c>
      <c r="AB1607" s="16">
        <f t="shared" si="645"/>
        <v>5.145591152239426E-2</v>
      </c>
      <c r="AC1607" s="16">
        <f t="shared" si="628"/>
        <v>536.2399278693548</v>
      </c>
      <c r="AD1607" s="17">
        <f t="shared" si="629"/>
        <v>10.253891559947625</v>
      </c>
      <c r="AE1607" s="17">
        <f t="shared" si="630"/>
        <v>10.548809891273216</v>
      </c>
      <c r="AF1607" s="16">
        <f t="shared" si="646"/>
        <v>4.6108440052375244E-2</v>
      </c>
      <c r="AG1607" s="16">
        <f t="shared" si="647"/>
        <v>5.1190108726784089E-2</v>
      </c>
    </row>
    <row r="1608" spans="1:33" x14ac:dyDescent="0.25">
      <c r="A1608" s="11" t="s">
        <v>33</v>
      </c>
      <c r="B1608" s="12">
        <v>950202</v>
      </c>
      <c r="C1608" s="11">
        <v>13.7</v>
      </c>
      <c r="D1608" s="27">
        <v>13.5</v>
      </c>
      <c r="E1608" s="27">
        <v>14</v>
      </c>
      <c r="F1608" s="11">
        <v>2015</v>
      </c>
      <c r="G1608" s="11" t="s">
        <v>7</v>
      </c>
      <c r="H1608" s="14" t="str">
        <f>VLOOKUP(A1608,'Data Key'!$A$1:$B$500,2,FALSE)</f>
        <v>Indiana</v>
      </c>
      <c r="I1608" s="14" t="str">
        <f t="shared" si="631"/>
        <v>IN-Indiana</v>
      </c>
      <c r="J1608" s="15">
        <f t="shared" si="632"/>
        <v>13018</v>
      </c>
      <c r="K1608" s="15">
        <f t="shared" si="633"/>
        <v>937184</v>
      </c>
      <c r="L1608" s="16">
        <f t="shared" si="625"/>
        <v>2.3372692593301385E-4</v>
      </c>
      <c r="M1608" s="17">
        <f t="shared" si="634"/>
        <v>13.466517864122153</v>
      </c>
      <c r="N1608" s="17">
        <f t="shared" si="635"/>
        <v>13.933971715988182</v>
      </c>
      <c r="O1608" s="16">
        <f t="shared" si="636"/>
        <v>3.3482135877846986E-2</v>
      </c>
      <c r="P1608" s="16">
        <f t="shared" si="637"/>
        <v>6.6028284011817817E-2</v>
      </c>
      <c r="Q1608" s="16">
        <f t="shared" si="648"/>
        <v>12796</v>
      </c>
      <c r="R1608" s="16">
        <f t="shared" si="649"/>
        <v>13240</v>
      </c>
      <c r="S1608" s="17">
        <f t="shared" si="638"/>
        <v>13.466610257608382</v>
      </c>
      <c r="T1608" s="17">
        <f t="shared" si="639"/>
        <v>13.933879322501951</v>
      </c>
      <c r="U1608" s="16">
        <f t="shared" si="640"/>
        <v>3.3389742391618071E-2</v>
      </c>
      <c r="V1608" s="16">
        <f t="shared" si="641"/>
        <v>6.6120677498048508E-2</v>
      </c>
      <c r="W1608" s="16">
        <f t="shared" si="626"/>
        <v>1.3702210785634909E-2</v>
      </c>
      <c r="X1608" s="16">
        <f t="shared" si="627"/>
        <v>2.3375125759191447E-4</v>
      </c>
      <c r="Y1608" s="17">
        <f t="shared" si="642"/>
        <v>13.468459528042995</v>
      </c>
      <c r="Z1608" s="17">
        <f t="shared" si="643"/>
        <v>13.935962043226823</v>
      </c>
      <c r="AA1608" s="16">
        <f t="shared" si="644"/>
        <v>3.1540471957004712E-2</v>
      </c>
      <c r="AB1608" s="16">
        <f t="shared" si="645"/>
        <v>6.4037956773177029E-2</v>
      </c>
      <c r="AC1608" s="16">
        <f t="shared" si="628"/>
        <v>444.18378478539705</v>
      </c>
      <c r="AD1608" s="17">
        <f t="shared" si="629"/>
        <v>13.469006691611979</v>
      </c>
      <c r="AE1608" s="17">
        <f t="shared" si="630"/>
        <v>13.936467283207014</v>
      </c>
      <c r="AF1608" s="16">
        <f t="shared" si="646"/>
        <v>3.099330838802139E-2</v>
      </c>
      <c r="AG1608" s="16">
        <f t="shared" si="647"/>
        <v>6.3532716792986221E-2</v>
      </c>
    </row>
    <row r="1609" spans="1:33" x14ac:dyDescent="0.25">
      <c r="A1609" s="11" t="s">
        <v>44</v>
      </c>
      <c r="B1609" s="12">
        <v>439825</v>
      </c>
      <c r="C1609" s="11">
        <v>1.4</v>
      </c>
      <c r="D1609" s="27">
        <v>1.3</v>
      </c>
      <c r="E1609" s="27">
        <v>1.5</v>
      </c>
      <c r="F1609" s="11">
        <v>2015</v>
      </c>
      <c r="G1609" s="11" t="s">
        <v>7</v>
      </c>
      <c r="H1609" s="14" t="str">
        <f>VLOOKUP(A1609,'Data Key'!$A$1:$B$500,2,FALSE)</f>
        <v>Iowa</v>
      </c>
      <c r="I1609" s="14" t="str">
        <f t="shared" si="631"/>
        <v>IA-Iowa</v>
      </c>
      <c r="J1609" s="15">
        <f t="shared" si="632"/>
        <v>616</v>
      </c>
      <c r="K1609" s="15">
        <f t="shared" si="633"/>
        <v>439209</v>
      </c>
      <c r="L1609" s="16">
        <f t="shared" si="625"/>
        <v>1.105233895499885E-4</v>
      </c>
      <c r="M1609" s="17">
        <f t="shared" si="634"/>
        <v>1.2900336501817229</v>
      </c>
      <c r="N1609" s="17">
        <f t="shared" si="635"/>
        <v>1.5110804292816999</v>
      </c>
      <c r="O1609" s="16">
        <f t="shared" si="636"/>
        <v>9.9663498182771537E-3</v>
      </c>
      <c r="P1609" s="16">
        <f t="shared" si="637"/>
        <v>1.1080429281699944E-2</v>
      </c>
      <c r="Q1609" s="16">
        <f t="shared" si="648"/>
        <v>568</v>
      </c>
      <c r="R1609" s="16">
        <f t="shared" si="649"/>
        <v>665</v>
      </c>
      <c r="S1609" s="17">
        <f t="shared" si="638"/>
        <v>1.2914227249474222</v>
      </c>
      <c r="T1609" s="17">
        <f t="shared" si="639"/>
        <v>1.5119649860740068</v>
      </c>
      <c r="U1609" s="16">
        <f t="shared" si="640"/>
        <v>8.5772750525778818E-3</v>
      </c>
      <c r="V1609" s="16">
        <f t="shared" si="641"/>
        <v>1.1964986074006756E-2</v>
      </c>
      <c r="W1609" s="16">
        <f t="shared" si="626"/>
        <v>1.404911800146695E-3</v>
      </c>
      <c r="X1609" s="16">
        <f t="shared" si="627"/>
        <v>1.1077998134249119E-4</v>
      </c>
      <c r="Y1609" s="17">
        <f t="shared" si="642"/>
        <v>1.2941318188042037</v>
      </c>
      <c r="Z1609" s="17">
        <f t="shared" si="643"/>
        <v>1.5156917814891864</v>
      </c>
      <c r="AA1609" s="16">
        <f t="shared" si="644"/>
        <v>5.8681811957963514E-3</v>
      </c>
      <c r="AB1609" s="16">
        <f t="shared" si="645"/>
        <v>1.5691781489186374E-2</v>
      </c>
      <c r="AC1609" s="16">
        <f t="shared" si="628"/>
        <v>97.258383522904168</v>
      </c>
      <c r="AD1609" s="17">
        <f t="shared" si="629"/>
        <v>1.2954847066395534</v>
      </c>
      <c r="AE1609" s="17">
        <f t="shared" si="630"/>
        <v>1.5166125053539767</v>
      </c>
      <c r="AF1609" s="16">
        <f t="shared" si="646"/>
        <v>4.5152933604466483E-3</v>
      </c>
      <c r="AG1609" s="16">
        <f t="shared" si="647"/>
        <v>1.6612505353976736E-2</v>
      </c>
    </row>
    <row r="1610" spans="1:33" x14ac:dyDescent="0.25">
      <c r="A1610" s="11" t="s">
        <v>46</v>
      </c>
      <c r="B1610" s="12">
        <v>435155</v>
      </c>
      <c r="C1610" s="11">
        <v>7.7</v>
      </c>
      <c r="D1610" s="27">
        <v>7.4</v>
      </c>
      <c r="E1610" s="27">
        <v>7.9</v>
      </c>
      <c r="F1610" s="11">
        <v>2015</v>
      </c>
      <c r="G1610" s="11" t="s">
        <v>7</v>
      </c>
      <c r="H1610" s="14" t="str">
        <f>VLOOKUP(A1610,'Data Key'!$A$1:$B$500,2,FALSE)</f>
        <v>Kansas</v>
      </c>
      <c r="I1610" s="14" t="str">
        <f t="shared" si="631"/>
        <v>KS-Kansas</v>
      </c>
      <c r="J1610" s="15">
        <f t="shared" si="632"/>
        <v>3351</v>
      </c>
      <c r="K1610" s="15">
        <f t="shared" si="633"/>
        <v>431804</v>
      </c>
      <c r="L1610" s="16">
        <f t="shared" si="625"/>
        <v>2.5972435025604668E-4</v>
      </c>
      <c r="M1610" s="17">
        <f t="shared" si="634"/>
        <v>7.4409799964709817</v>
      </c>
      <c r="N1610" s="17">
        <f t="shared" si="635"/>
        <v>7.960428696983076</v>
      </c>
      <c r="O1610" s="16">
        <f t="shared" si="636"/>
        <v>4.0979996470981384E-2</v>
      </c>
      <c r="P1610" s="16">
        <f t="shared" si="637"/>
        <v>6.0428696983075625E-2</v>
      </c>
      <c r="Q1610" s="16">
        <f t="shared" si="648"/>
        <v>3238</v>
      </c>
      <c r="R1610" s="16">
        <f t="shared" si="649"/>
        <v>3464</v>
      </c>
      <c r="S1610" s="17">
        <f t="shared" si="638"/>
        <v>7.4410267605795637</v>
      </c>
      <c r="T1610" s="17">
        <f t="shared" si="639"/>
        <v>7.9603819328744931</v>
      </c>
      <c r="U1610" s="16">
        <f t="shared" si="640"/>
        <v>4.1026760579563337E-2</v>
      </c>
      <c r="V1610" s="16">
        <f t="shared" si="641"/>
        <v>6.0381932874492783E-2</v>
      </c>
      <c r="W1610" s="16">
        <f t="shared" si="626"/>
        <v>7.7050502252696057E-3</v>
      </c>
      <c r="X1610" s="16">
        <f t="shared" si="627"/>
        <v>2.5983225763503504E-4</v>
      </c>
      <c r="Y1610" s="17">
        <f t="shared" si="642"/>
        <v>7.4452179676345702</v>
      </c>
      <c r="Z1610" s="17">
        <f t="shared" si="643"/>
        <v>7.964882482904641</v>
      </c>
      <c r="AA1610" s="16">
        <f t="shared" si="644"/>
        <v>4.5217967634569867E-2</v>
      </c>
      <c r="AB1610" s="16">
        <f t="shared" si="645"/>
        <v>6.4882482904640604E-2</v>
      </c>
      <c r="AC1610" s="16">
        <f t="shared" si="628"/>
        <v>226.05660780926718</v>
      </c>
      <c r="AD1610" s="17">
        <f t="shared" si="629"/>
        <v>7.4464588945100258</v>
      </c>
      <c r="AE1610" s="17">
        <f t="shared" si="630"/>
        <v>7.9659395674786317</v>
      </c>
      <c r="AF1610" s="16">
        <f t="shared" si="646"/>
        <v>4.6458894510025495E-2</v>
      </c>
      <c r="AG1610" s="16">
        <f t="shared" si="647"/>
        <v>6.5939567478631389E-2</v>
      </c>
    </row>
    <row r="1611" spans="1:33" x14ac:dyDescent="0.25">
      <c r="A1611" s="11" t="s">
        <v>47</v>
      </c>
      <c r="B1611" s="12">
        <v>609496</v>
      </c>
      <c r="C1611" s="11">
        <v>8.6999999999999993</v>
      </c>
      <c r="D1611" s="27">
        <v>8.4</v>
      </c>
      <c r="E1611" s="27">
        <v>8.9</v>
      </c>
      <c r="F1611" s="11">
        <v>2015</v>
      </c>
      <c r="G1611" s="11" t="s">
        <v>7</v>
      </c>
      <c r="H1611" s="14" t="str">
        <f>VLOOKUP(A1611,'Data Key'!$A$1:$B$500,2,FALSE)</f>
        <v>Kentucky</v>
      </c>
      <c r="I1611" s="14" t="str">
        <f t="shared" si="631"/>
        <v>KY-Kentucky</v>
      </c>
      <c r="J1611" s="15">
        <f t="shared" si="632"/>
        <v>5303</v>
      </c>
      <c r="K1611" s="15">
        <f t="shared" si="633"/>
        <v>604193</v>
      </c>
      <c r="L1611" s="16">
        <f t="shared" si="625"/>
        <v>2.3315270562330131E-4</v>
      </c>
      <c r="M1611" s="17">
        <f t="shared" si="634"/>
        <v>8.4674786356816458</v>
      </c>
      <c r="N1611" s="17">
        <f t="shared" si="635"/>
        <v>8.9337840469282472</v>
      </c>
      <c r="O1611" s="16">
        <f t="shared" si="636"/>
        <v>6.7478635681645471E-2</v>
      </c>
      <c r="P1611" s="16">
        <f t="shared" si="637"/>
        <v>3.378404692824688E-2</v>
      </c>
      <c r="Q1611" s="16">
        <f t="shared" si="648"/>
        <v>5161</v>
      </c>
      <c r="R1611" s="16">
        <f t="shared" si="649"/>
        <v>5445</v>
      </c>
      <c r="S1611" s="17">
        <f t="shared" si="638"/>
        <v>8.4676519616207493</v>
      </c>
      <c r="T1611" s="17">
        <f t="shared" si="639"/>
        <v>8.9336107209891455</v>
      </c>
      <c r="U1611" s="16">
        <f t="shared" si="640"/>
        <v>6.7651961620748935E-2</v>
      </c>
      <c r="V1611" s="16">
        <f t="shared" si="641"/>
        <v>3.3610720989145193E-2</v>
      </c>
      <c r="W1611" s="16">
        <f t="shared" si="626"/>
        <v>8.7037278249542573E-3</v>
      </c>
      <c r="X1611" s="16">
        <f t="shared" si="627"/>
        <v>2.3321364878241458E-4</v>
      </c>
      <c r="Y1611" s="17">
        <f t="shared" si="642"/>
        <v>8.470514176171843</v>
      </c>
      <c r="Z1611" s="17">
        <f t="shared" si="643"/>
        <v>8.9369414737366721</v>
      </c>
      <c r="AA1611" s="16">
        <f t="shared" si="644"/>
        <v>7.0514176171842635E-2</v>
      </c>
      <c r="AB1611" s="16">
        <f t="shared" si="645"/>
        <v>3.6941473736671782E-2</v>
      </c>
      <c r="AC1611" s="16">
        <f t="shared" si="628"/>
        <v>284.22396260855174</v>
      </c>
      <c r="AD1611" s="17">
        <f t="shared" si="629"/>
        <v>8.4713865318616595</v>
      </c>
      <c r="AE1611" s="17">
        <f t="shared" si="630"/>
        <v>8.9377098075630457</v>
      </c>
      <c r="AF1611" s="16">
        <f t="shared" si="646"/>
        <v>7.1386531861659108E-2</v>
      </c>
      <c r="AG1611" s="16">
        <f t="shared" si="647"/>
        <v>3.7709807563045317E-2</v>
      </c>
    </row>
    <row r="1612" spans="1:33" x14ac:dyDescent="0.25">
      <c r="A1612" s="11" t="s">
        <v>48</v>
      </c>
      <c r="B1612" s="12">
        <v>636551</v>
      </c>
      <c r="C1612" s="11">
        <v>6.7</v>
      </c>
      <c r="D1612" s="27">
        <v>6.5</v>
      </c>
      <c r="E1612" s="27">
        <v>6.9</v>
      </c>
      <c r="F1612" s="11">
        <v>2015</v>
      </c>
      <c r="G1612" s="11" t="s">
        <v>7</v>
      </c>
      <c r="H1612" s="14" t="str">
        <f>VLOOKUP(A1612,'Data Key'!$A$1:$B$500,2,FALSE)</f>
        <v>Louisiana</v>
      </c>
      <c r="I1612" s="14" t="str">
        <f t="shared" si="631"/>
        <v>LA-Louisiana</v>
      </c>
      <c r="J1612" s="15">
        <f t="shared" si="632"/>
        <v>4265</v>
      </c>
      <c r="K1612" s="15">
        <f t="shared" si="633"/>
        <v>632286</v>
      </c>
      <c r="L1612" s="16">
        <f t="shared" si="625"/>
        <v>2.0040778340183705E-4</v>
      </c>
      <c r="M1612" s="17">
        <f t="shared" si="634"/>
        <v>6.499762352219661</v>
      </c>
      <c r="N1612" s="17">
        <f t="shared" si="635"/>
        <v>6.9005779190233349</v>
      </c>
      <c r="O1612" s="16">
        <f t="shared" si="636"/>
        <v>2.3764778033896761E-4</v>
      </c>
      <c r="P1612" s="16">
        <f t="shared" si="637"/>
        <v>5.7791902333459433E-4</v>
      </c>
      <c r="Q1612" s="16">
        <f t="shared" si="648"/>
        <v>4138</v>
      </c>
      <c r="R1612" s="16">
        <f t="shared" si="649"/>
        <v>4393</v>
      </c>
      <c r="S1612" s="17">
        <f t="shared" si="638"/>
        <v>6.5006574492852893</v>
      </c>
      <c r="T1612" s="17">
        <f t="shared" si="639"/>
        <v>6.9012537879918501</v>
      </c>
      <c r="U1612" s="16">
        <f t="shared" si="640"/>
        <v>6.5744928528932434E-4</v>
      </c>
      <c r="V1612" s="16">
        <f t="shared" si="641"/>
        <v>1.2537879918497197E-3</v>
      </c>
      <c r="W1612" s="16">
        <f t="shared" si="626"/>
        <v>6.7031470841250025E-3</v>
      </c>
      <c r="X1612" s="16">
        <f t="shared" si="627"/>
        <v>2.0047349894392657E-4</v>
      </c>
      <c r="Y1612" s="17">
        <f t="shared" si="642"/>
        <v>6.5026735851810757</v>
      </c>
      <c r="Z1612" s="17">
        <f t="shared" si="643"/>
        <v>6.9036205830689292</v>
      </c>
      <c r="AA1612" s="16">
        <f t="shared" si="644"/>
        <v>2.6735851810757438E-3</v>
      </c>
      <c r="AB1612" s="16">
        <f t="shared" si="645"/>
        <v>3.6205830689288732E-3</v>
      </c>
      <c r="AC1612" s="16">
        <f t="shared" si="628"/>
        <v>255.1536140072044</v>
      </c>
      <c r="AD1612" s="17">
        <f t="shared" si="629"/>
        <v>6.5035149413352711</v>
      </c>
      <c r="AE1612" s="17">
        <f t="shared" si="630"/>
        <v>6.9043501834684653</v>
      </c>
      <c r="AF1612" s="16">
        <f t="shared" si="646"/>
        <v>3.5149413352710823E-3</v>
      </c>
      <c r="AG1612" s="16">
        <f t="shared" si="647"/>
        <v>4.350183468464941E-3</v>
      </c>
    </row>
    <row r="1613" spans="1:33" x14ac:dyDescent="0.25">
      <c r="A1613" s="11" t="s">
        <v>34</v>
      </c>
      <c r="B1613" s="12">
        <v>163382</v>
      </c>
      <c r="C1613" s="11">
        <v>16</v>
      </c>
      <c r="D1613" s="27">
        <v>15.4</v>
      </c>
      <c r="E1613" s="27">
        <v>16.600000000000001</v>
      </c>
      <c r="F1613" s="11">
        <v>2015</v>
      </c>
      <c r="G1613" s="11" t="s">
        <v>7</v>
      </c>
      <c r="H1613" s="14" t="str">
        <f>VLOOKUP(A1613,'Data Key'!$A$1:$B$500,2,FALSE)</f>
        <v>Maine</v>
      </c>
      <c r="I1613" s="14" t="str">
        <f t="shared" si="631"/>
        <v>ME-Maine</v>
      </c>
      <c r="J1613" s="15">
        <f t="shared" si="632"/>
        <v>2614</v>
      </c>
      <c r="K1613" s="15">
        <f t="shared" si="633"/>
        <v>160768</v>
      </c>
      <c r="L1613" s="16">
        <f t="shared" si="625"/>
        <v>6.0840724222498512E-4</v>
      </c>
      <c r="M1613" s="17">
        <f t="shared" si="634"/>
        <v>15.390907247743311</v>
      </c>
      <c r="N1613" s="17">
        <f t="shared" si="635"/>
        <v>16.60772173219328</v>
      </c>
      <c r="O1613" s="16">
        <f t="shared" si="636"/>
        <v>9.0927522566897068E-3</v>
      </c>
      <c r="P1613" s="16">
        <f t="shared" si="637"/>
        <v>7.721732193278541E-3</v>
      </c>
      <c r="Q1613" s="16">
        <f t="shared" si="648"/>
        <v>2515</v>
      </c>
      <c r="R1613" s="16">
        <f t="shared" si="649"/>
        <v>2714</v>
      </c>
      <c r="S1613" s="17">
        <f t="shared" si="638"/>
        <v>15.393372586943482</v>
      </c>
      <c r="T1613" s="17">
        <f t="shared" si="639"/>
        <v>16.611377018276187</v>
      </c>
      <c r="U1613" s="16">
        <f t="shared" si="640"/>
        <v>6.627413056518705E-3</v>
      </c>
      <c r="V1613" s="16">
        <f t="shared" si="641"/>
        <v>1.1377018276185424E-2</v>
      </c>
      <c r="W1613" s="16">
        <f t="shared" si="626"/>
        <v>1.6010694109438218E-2</v>
      </c>
      <c r="X1613" s="16">
        <f t="shared" si="627"/>
        <v>6.0871926817304375E-4</v>
      </c>
      <c r="Y1613" s="17">
        <f t="shared" si="642"/>
        <v>15.401974841265174</v>
      </c>
      <c r="Z1613" s="17">
        <f t="shared" si="643"/>
        <v>16.619413377611263</v>
      </c>
      <c r="AA1613" s="16">
        <f t="shared" si="644"/>
        <v>1.9748412651736658E-3</v>
      </c>
      <c r="AB1613" s="16">
        <f t="shared" si="645"/>
        <v>1.9413377611261495E-2</v>
      </c>
      <c r="AC1613" s="16">
        <f t="shared" si="628"/>
        <v>198.82399245628446</v>
      </c>
      <c r="AD1613" s="17">
        <f t="shared" si="629"/>
        <v>15.405305078510031</v>
      </c>
      <c r="AE1613" s="17">
        <f t="shared" si="630"/>
        <v>16.622203621743935</v>
      </c>
      <c r="AF1613" s="16">
        <f t="shared" si="646"/>
        <v>5.3050785100303699E-3</v>
      </c>
      <c r="AG1613" s="16">
        <f t="shared" si="647"/>
        <v>2.2203621743933866E-2</v>
      </c>
    </row>
    <row r="1614" spans="1:33" x14ac:dyDescent="0.25">
      <c r="A1614" s="11" t="s">
        <v>13</v>
      </c>
      <c r="B1614" s="12">
        <v>783637</v>
      </c>
      <c r="C1614" s="11">
        <v>11.6</v>
      </c>
      <c r="D1614" s="27">
        <v>11.4</v>
      </c>
      <c r="E1614" s="27">
        <v>11.9</v>
      </c>
      <c r="F1614" s="11">
        <v>2015</v>
      </c>
      <c r="G1614" s="11" t="s">
        <v>7</v>
      </c>
      <c r="H1614" s="14" t="str">
        <f>VLOOKUP(A1614,'Data Key'!$A$1:$B$500,2,FALSE)</f>
        <v>Maryland</v>
      </c>
      <c r="I1614" s="14" t="str">
        <f t="shared" si="631"/>
        <v>MD-Maryland</v>
      </c>
      <c r="J1614" s="15">
        <f t="shared" si="632"/>
        <v>9090</v>
      </c>
      <c r="K1614" s="15">
        <f t="shared" si="633"/>
        <v>774547</v>
      </c>
      <c r="L1614" s="16">
        <f t="shared" si="625"/>
        <v>2.3707268625770462E-4</v>
      </c>
      <c r="M1614" s="17">
        <f t="shared" si="634"/>
        <v>11.362685875423278</v>
      </c>
      <c r="N1614" s="17">
        <f t="shared" si="635"/>
        <v>11.836831247938688</v>
      </c>
      <c r="O1614" s="16">
        <f t="shared" si="636"/>
        <v>3.7314124576722563E-2</v>
      </c>
      <c r="P1614" s="16">
        <f t="shared" si="637"/>
        <v>6.3168752061312006E-2</v>
      </c>
      <c r="Q1614" s="16">
        <f t="shared" si="648"/>
        <v>8905</v>
      </c>
      <c r="R1614" s="16">
        <f t="shared" si="649"/>
        <v>9276</v>
      </c>
      <c r="S1614" s="17">
        <f t="shared" si="638"/>
        <v>11.363679867081315</v>
      </c>
      <c r="T1614" s="17">
        <f t="shared" si="639"/>
        <v>11.837113357332541</v>
      </c>
      <c r="U1614" s="16">
        <f t="shared" si="640"/>
        <v>3.6320132918685744E-2</v>
      </c>
      <c r="V1614" s="16">
        <f t="shared" si="641"/>
        <v>6.2886642667459469E-2</v>
      </c>
      <c r="W1614" s="16">
        <f t="shared" si="626"/>
        <v>1.1602152731709192E-2</v>
      </c>
      <c r="X1614" s="16">
        <f t="shared" si="627"/>
        <v>2.3710836999667038E-4</v>
      </c>
      <c r="Y1614" s="17">
        <f t="shared" si="642"/>
        <v>11.365044361712522</v>
      </c>
      <c r="Z1614" s="17">
        <f t="shared" si="643"/>
        <v>11.839261101705862</v>
      </c>
      <c r="AA1614" s="16">
        <f t="shared" si="644"/>
        <v>3.4955638287478052E-2</v>
      </c>
      <c r="AB1614" s="16">
        <f t="shared" si="645"/>
        <v>6.0738898294138366E-2</v>
      </c>
      <c r="AC1614" s="16">
        <f t="shared" si="628"/>
        <v>371.56761623046799</v>
      </c>
      <c r="AD1614" s="17">
        <f t="shared" si="629"/>
        <v>11.365713028323761</v>
      </c>
      <c r="AE1614" s="17">
        <f t="shared" si="630"/>
        <v>11.839868529890982</v>
      </c>
      <c r="AF1614" s="16">
        <f t="shared" si="646"/>
        <v>3.428697167623973E-2</v>
      </c>
      <c r="AG1614" s="16">
        <f t="shared" si="647"/>
        <v>6.0131470109018537E-2</v>
      </c>
    </row>
    <row r="1615" spans="1:33" x14ac:dyDescent="0.25">
      <c r="A1615" s="11" t="s">
        <v>28</v>
      </c>
      <c r="B1615" s="12">
        <v>866134</v>
      </c>
      <c r="C1615" s="11">
        <v>16.2</v>
      </c>
      <c r="D1615" s="27">
        <v>16</v>
      </c>
      <c r="E1615" s="27">
        <v>16.5</v>
      </c>
      <c r="F1615" s="11">
        <v>2015</v>
      </c>
      <c r="G1615" s="11" t="s">
        <v>7</v>
      </c>
      <c r="H1615" s="14" t="str">
        <f>VLOOKUP(A1615,'Data Key'!$A$1:$B$500,2,FALSE)</f>
        <v>Massachusetts</v>
      </c>
      <c r="I1615" s="14" t="str">
        <f t="shared" si="631"/>
        <v>MA-Massachusetts</v>
      </c>
      <c r="J1615" s="15">
        <f t="shared" si="632"/>
        <v>14031</v>
      </c>
      <c r="K1615" s="15">
        <f t="shared" si="633"/>
        <v>852103</v>
      </c>
      <c r="L1615" s="16">
        <f t="shared" si="625"/>
        <v>2.6586478681096029E-4</v>
      </c>
      <c r="M1615" s="17">
        <f t="shared" si="634"/>
        <v>15.933707103912644</v>
      </c>
      <c r="N1615" s="17">
        <f t="shared" si="635"/>
        <v>16.465436677534566</v>
      </c>
      <c r="O1615" s="16">
        <f t="shared" si="636"/>
        <v>6.6292896087356112E-2</v>
      </c>
      <c r="P1615" s="16">
        <f t="shared" si="637"/>
        <v>3.4563322465434254E-2</v>
      </c>
      <c r="Q1615" s="16">
        <f t="shared" si="648"/>
        <v>13802</v>
      </c>
      <c r="R1615" s="16">
        <f t="shared" si="649"/>
        <v>14262</v>
      </c>
      <c r="S1615" s="17">
        <f t="shared" si="638"/>
        <v>15.935178621321874</v>
      </c>
      <c r="T1615" s="17">
        <f t="shared" si="639"/>
        <v>16.466274271648498</v>
      </c>
      <c r="U1615" s="16">
        <f t="shared" si="640"/>
        <v>6.4821378678125541E-2</v>
      </c>
      <c r="V1615" s="16">
        <f t="shared" si="641"/>
        <v>3.3725728351502227E-2</v>
      </c>
      <c r="W1615" s="16">
        <f t="shared" si="626"/>
        <v>1.6201717622422483E-2</v>
      </c>
      <c r="X1615" s="16">
        <f t="shared" si="627"/>
        <v>2.6589017244571219E-4</v>
      </c>
      <c r="Y1615" s="17">
        <f t="shared" si="642"/>
        <v>15.93582744997677</v>
      </c>
      <c r="Z1615" s="17">
        <f t="shared" si="643"/>
        <v>16.467607794868194</v>
      </c>
      <c r="AA1615" s="16">
        <f t="shared" si="644"/>
        <v>6.4172550023229746E-2</v>
      </c>
      <c r="AB1615" s="16">
        <f t="shared" si="645"/>
        <v>3.2392205131806406E-2</v>
      </c>
      <c r="AC1615" s="16">
        <f t="shared" si="628"/>
        <v>460.55701253079491</v>
      </c>
      <c r="AD1615" s="17">
        <f t="shared" si="629"/>
        <v>15.936426700739181</v>
      </c>
      <c r="AE1615" s="17">
        <f t="shared" si="630"/>
        <v>16.468163094746725</v>
      </c>
      <c r="AF1615" s="16">
        <f t="shared" si="646"/>
        <v>6.3573299260818672E-2</v>
      </c>
      <c r="AG1615" s="16">
        <f t="shared" si="647"/>
        <v>3.1836905253275205E-2</v>
      </c>
    </row>
    <row r="1616" spans="1:33" x14ac:dyDescent="0.25">
      <c r="A1616" s="11" t="s">
        <v>49</v>
      </c>
      <c r="B1616" s="12">
        <v>1370222</v>
      </c>
      <c r="C1616" s="11">
        <v>10.8</v>
      </c>
      <c r="D1616" s="27">
        <v>10.6</v>
      </c>
      <c r="E1616" s="27">
        <v>11</v>
      </c>
      <c r="F1616" s="11">
        <v>2015</v>
      </c>
      <c r="G1616" s="11" t="s">
        <v>7</v>
      </c>
      <c r="H1616" s="14" t="str">
        <f>VLOOKUP(A1616,'Data Key'!$A$1:$B$500,2,FALSE)</f>
        <v>Michigan</v>
      </c>
      <c r="I1616" s="14" t="str">
        <f t="shared" si="631"/>
        <v>MI-Michigan</v>
      </c>
      <c r="J1616" s="15">
        <f t="shared" si="632"/>
        <v>14798</v>
      </c>
      <c r="K1616" s="15">
        <f t="shared" si="633"/>
        <v>1355424</v>
      </c>
      <c r="L1616" s="16">
        <f t="shared" si="625"/>
        <v>1.7306162761924408E-4</v>
      </c>
      <c r="M1616" s="17">
        <f t="shared" si="634"/>
        <v>10.626648200423221</v>
      </c>
      <c r="N1616" s="17">
        <f t="shared" si="635"/>
        <v>10.972771455661707</v>
      </c>
      <c r="O1616" s="16">
        <f t="shared" si="636"/>
        <v>2.6648200423220914E-2</v>
      </c>
      <c r="P1616" s="16">
        <f t="shared" si="637"/>
        <v>2.7228544338292693E-2</v>
      </c>
      <c r="Q1616" s="16">
        <f t="shared" si="648"/>
        <v>14562</v>
      </c>
      <c r="R1616" s="16">
        <f t="shared" si="649"/>
        <v>15036</v>
      </c>
      <c r="S1616" s="17">
        <f t="shared" si="638"/>
        <v>10.627474963910958</v>
      </c>
      <c r="T1616" s="17">
        <f t="shared" si="639"/>
        <v>10.973404309666609</v>
      </c>
      <c r="U1616" s="16">
        <f t="shared" si="640"/>
        <v>2.7474963910957939E-2</v>
      </c>
      <c r="V1616" s="16">
        <f t="shared" si="641"/>
        <v>2.659569033339082E-2</v>
      </c>
      <c r="W1616" s="16">
        <f t="shared" si="626"/>
        <v>1.0801081312007303E-2</v>
      </c>
      <c r="X1616" s="16">
        <f t="shared" si="627"/>
        <v>1.7307768740304808E-4</v>
      </c>
      <c r="Y1616" s="17">
        <f t="shared" si="642"/>
        <v>10.628003624604254</v>
      </c>
      <c r="Z1616" s="17">
        <f t="shared" si="643"/>
        <v>10.974158999410351</v>
      </c>
      <c r="AA1616" s="16">
        <f t="shared" si="644"/>
        <v>2.800362460425454E-2</v>
      </c>
      <c r="AB1616" s="16">
        <f t="shared" si="645"/>
        <v>2.5841000589648999E-2</v>
      </c>
      <c r="AC1616" s="16">
        <f t="shared" si="628"/>
        <v>474.27333165307886</v>
      </c>
      <c r="AD1616" s="17">
        <f t="shared" si="629"/>
        <v>10.628382287754041</v>
      </c>
      <c r="AE1616" s="17">
        <f t="shared" si="630"/>
        <v>10.974510142960845</v>
      </c>
      <c r="AF1616" s="16">
        <f t="shared" si="646"/>
        <v>2.8382287754041613E-2</v>
      </c>
      <c r="AG1616" s="16">
        <f t="shared" si="647"/>
        <v>2.5489857039154629E-2</v>
      </c>
    </row>
    <row r="1617" spans="1:33" x14ac:dyDescent="0.25">
      <c r="A1617" s="11" t="s">
        <v>26</v>
      </c>
      <c r="B1617" s="12">
        <v>785350</v>
      </c>
      <c r="C1617" s="11">
        <v>18.8</v>
      </c>
      <c r="D1617" s="27">
        <v>18.5</v>
      </c>
      <c r="E1617" s="27">
        <v>19.100000000000001</v>
      </c>
      <c r="F1617" s="11">
        <v>2015</v>
      </c>
      <c r="G1617" s="11" t="s">
        <v>7</v>
      </c>
      <c r="H1617" s="14" t="str">
        <f>VLOOKUP(A1617,'Data Key'!$A$1:$B$500,2,FALSE)</f>
        <v>Minnesota</v>
      </c>
      <c r="I1617" s="14" t="str">
        <f t="shared" si="631"/>
        <v>MN-Minnesota</v>
      </c>
      <c r="J1617" s="15">
        <f t="shared" si="632"/>
        <v>14765</v>
      </c>
      <c r="K1617" s="15">
        <f t="shared" si="633"/>
        <v>770585</v>
      </c>
      <c r="L1617" s="16">
        <f t="shared" si="625"/>
        <v>3.0038636813087635E-4</v>
      </c>
      <c r="M1617" s="17">
        <f t="shared" si="634"/>
        <v>18.500148425273338</v>
      </c>
      <c r="N1617" s="17">
        <f t="shared" si="635"/>
        <v>19.100921161535091</v>
      </c>
      <c r="O1617" s="16">
        <f t="shared" si="636"/>
        <v>1.484252733376934E-4</v>
      </c>
      <c r="P1617" s="16">
        <f t="shared" si="637"/>
        <v>9.2116153508925436E-4</v>
      </c>
      <c r="Q1617" s="16">
        <f t="shared" si="648"/>
        <v>14529</v>
      </c>
      <c r="R1617" s="16">
        <f t="shared" si="649"/>
        <v>15001</v>
      </c>
      <c r="S1617" s="17">
        <f t="shared" si="638"/>
        <v>18.500031832940728</v>
      </c>
      <c r="T1617" s="17">
        <f t="shared" si="639"/>
        <v>19.101037753867701</v>
      </c>
      <c r="U1617" s="16">
        <f t="shared" si="640"/>
        <v>3.1832940727838377E-5</v>
      </c>
      <c r="V1617" s="16">
        <f t="shared" si="641"/>
        <v>1.0377538676991094E-3</v>
      </c>
      <c r="W1617" s="16">
        <f t="shared" si="626"/>
        <v>1.8802888519626141E-2</v>
      </c>
      <c r="X1617" s="16">
        <f t="shared" si="627"/>
        <v>3.0041329664429986E-4</v>
      </c>
      <c r="Y1617" s="17">
        <f t="shared" si="642"/>
        <v>18.502475222981843</v>
      </c>
      <c r="Z1617" s="17">
        <f t="shared" si="643"/>
        <v>19.103301816270438</v>
      </c>
      <c r="AA1617" s="16">
        <f t="shared" si="644"/>
        <v>2.475222981843217E-3</v>
      </c>
      <c r="AB1617" s="16">
        <f t="shared" si="645"/>
        <v>3.301816270436575E-3</v>
      </c>
      <c r="AC1617" s="16">
        <f t="shared" si="628"/>
        <v>471.82467092968301</v>
      </c>
      <c r="AD1617" s="17">
        <f t="shared" si="629"/>
        <v>18.503135308987282</v>
      </c>
      <c r="AE1617" s="17">
        <f t="shared" si="630"/>
        <v>19.103915041665807</v>
      </c>
      <c r="AF1617" s="16">
        <f t="shared" si="646"/>
        <v>3.1353089872823148E-3</v>
      </c>
      <c r="AG1617" s="16">
        <f t="shared" si="647"/>
        <v>3.9150416658060294E-3</v>
      </c>
    </row>
    <row r="1618" spans="1:33" x14ac:dyDescent="0.25">
      <c r="A1618" s="11" t="s">
        <v>59</v>
      </c>
      <c r="B1618" s="12">
        <v>436866</v>
      </c>
      <c r="C1618" s="11">
        <v>8.6</v>
      </c>
      <c r="D1618" s="27">
        <v>8.3000000000000007</v>
      </c>
      <c r="E1618" s="27">
        <v>8.9</v>
      </c>
      <c r="F1618" s="11">
        <v>2015</v>
      </c>
      <c r="G1618" s="11" t="s">
        <v>7</v>
      </c>
      <c r="H1618" s="14" t="str">
        <f>VLOOKUP(A1618,'Data Key'!$A$1:$B$500,2,FALSE)</f>
        <v>Mississippi</v>
      </c>
      <c r="I1618" s="14" t="str">
        <f t="shared" si="631"/>
        <v>MS-Mississippi</v>
      </c>
      <c r="J1618" s="15">
        <f t="shared" si="632"/>
        <v>3757</v>
      </c>
      <c r="K1618" s="15">
        <f t="shared" si="633"/>
        <v>433109</v>
      </c>
      <c r="L1618" s="16">
        <f t="shared" si="625"/>
        <v>2.738072374756677E-4</v>
      </c>
      <c r="M1618" s="17">
        <f t="shared" si="634"/>
        <v>8.3260838046287748</v>
      </c>
      <c r="N1618" s="17">
        <f t="shared" si="635"/>
        <v>8.8736982795801111</v>
      </c>
      <c r="O1618" s="16">
        <f t="shared" si="636"/>
        <v>2.6083804628774132E-2</v>
      </c>
      <c r="P1618" s="16">
        <f t="shared" si="637"/>
        <v>2.6301720419889207E-2</v>
      </c>
      <c r="Q1618" s="16">
        <f t="shared" si="648"/>
        <v>3638</v>
      </c>
      <c r="R1618" s="16">
        <f t="shared" si="649"/>
        <v>3877</v>
      </c>
      <c r="S1618" s="17">
        <f t="shared" si="638"/>
        <v>8.3274963032142573</v>
      </c>
      <c r="T1618" s="17">
        <f t="shared" si="639"/>
        <v>8.8745748124138757</v>
      </c>
      <c r="U1618" s="16">
        <f t="shared" si="640"/>
        <v>2.7496303214256557E-2</v>
      </c>
      <c r="V1618" s="16">
        <f t="shared" si="641"/>
        <v>2.5425187586124665E-2</v>
      </c>
      <c r="W1618" s="16">
        <f t="shared" si="626"/>
        <v>8.6042119933441592E-3</v>
      </c>
      <c r="X1618" s="16">
        <f t="shared" si="627"/>
        <v>2.7390829749194845E-4</v>
      </c>
      <c r="Y1618" s="17">
        <f t="shared" si="642"/>
        <v>8.3303036958522103</v>
      </c>
      <c r="Z1618" s="17">
        <f t="shared" si="643"/>
        <v>8.8781202908361081</v>
      </c>
      <c r="AA1618" s="16">
        <f t="shared" si="644"/>
        <v>3.03036958522096E-2</v>
      </c>
      <c r="AB1618" s="16">
        <f t="shared" si="645"/>
        <v>2.1879709163892258E-2</v>
      </c>
      <c r="AC1618" s="16">
        <f t="shared" si="628"/>
        <v>239.2492053492802</v>
      </c>
      <c r="AD1618" s="17">
        <f t="shared" si="629"/>
        <v>8.331534432730562</v>
      </c>
      <c r="AE1618" s="17">
        <f t="shared" si="630"/>
        <v>8.879178565249223</v>
      </c>
      <c r="AF1618" s="16">
        <f t="shared" si="646"/>
        <v>3.1534432730561335E-2</v>
      </c>
      <c r="AG1618" s="16">
        <f t="shared" si="647"/>
        <v>2.0821434750777357E-2</v>
      </c>
    </row>
    <row r="1619" spans="1:33" x14ac:dyDescent="0.25">
      <c r="A1619" s="11" t="s">
        <v>20</v>
      </c>
      <c r="B1619" s="12">
        <v>818748</v>
      </c>
      <c r="C1619" s="11">
        <v>11.6</v>
      </c>
      <c r="D1619" s="27">
        <v>11.4</v>
      </c>
      <c r="E1619" s="27">
        <v>11.9</v>
      </c>
      <c r="F1619" s="11">
        <v>2015</v>
      </c>
      <c r="G1619" s="11" t="s">
        <v>7</v>
      </c>
      <c r="H1619" s="14" t="str">
        <f>VLOOKUP(A1619,'Data Key'!$A$1:$B$500,2,FALSE)</f>
        <v>Missouri</v>
      </c>
      <c r="I1619" s="14" t="str">
        <f t="shared" si="631"/>
        <v>MO-Missouri</v>
      </c>
      <c r="J1619" s="15">
        <f t="shared" si="632"/>
        <v>9497</v>
      </c>
      <c r="K1619" s="15">
        <f t="shared" si="633"/>
        <v>809251</v>
      </c>
      <c r="L1619" s="16">
        <f t="shared" si="625"/>
        <v>2.3193033442087525E-4</v>
      </c>
      <c r="M1619" s="17">
        <f t="shared" si="634"/>
        <v>11.367487313011546</v>
      </c>
      <c r="N1619" s="17">
        <f t="shared" si="635"/>
        <v>11.831347981853295</v>
      </c>
      <c r="O1619" s="16">
        <f t="shared" si="636"/>
        <v>3.251268698845422E-2</v>
      </c>
      <c r="P1619" s="16">
        <f t="shared" si="637"/>
        <v>6.8652018146705629E-2</v>
      </c>
      <c r="Q1619" s="16">
        <f t="shared" si="648"/>
        <v>9308</v>
      </c>
      <c r="R1619" s="16">
        <f t="shared" si="649"/>
        <v>9688</v>
      </c>
      <c r="S1619" s="17">
        <f t="shared" si="638"/>
        <v>11.368577388891332</v>
      </c>
      <c r="T1619" s="17">
        <f t="shared" si="639"/>
        <v>11.832700660032147</v>
      </c>
      <c r="U1619" s="16">
        <f t="shared" si="640"/>
        <v>3.1422611108668619E-2</v>
      </c>
      <c r="V1619" s="16">
        <f t="shared" si="641"/>
        <v>6.72993399678532E-2</v>
      </c>
      <c r="W1619" s="16">
        <f t="shared" si="626"/>
        <v>1.1601709148507725E-2</v>
      </c>
      <c r="X1619" s="16">
        <f t="shared" si="627"/>
        <v>2.3196374824493819E-4</v>
      </c>
      <c r="Y1619" s="17">
        <f t="shared" si="642"/>
        <v>11.369745400262786</v>
      </c>
      <c r="Z1619" s="17">
        <f t="shared" si="643"/>
        <v>11.833672896752663</v>
      </c>
      <c r="AA1619" s="16">
        <f t="shared" si="644"/>
        <v>3.0254599737213894E-2</v>
      </c>
      <c r="AB1619" s="16">
        <f t="shared" si="645"/>
        <v>6.6327103247337149E-2</v>
      </c>
      <c r="AC1619" s="16">
        <f t="shared" si="628"/>
        <v>379.79454243582472</v>
      </c>
      <c r="AD1619" s="17">
        <f t="shared" si="629"/>
        <v>11.370384757370537</v>
      </c>
      <c r="AE1619" s="17">
        <f t="shared" si="630"/>
        <v>11.834254910943717</v>
      </c>
      <c r="AF1619" s="16">
        <f t="shared" si="646"/>
        <v>2.9615242629462912E-2</v>
      </c>
      <c r="AG1619" s="16">
        <f t="shared" si="647"/>
        <v>6.5745089056283845E-2</v>
      </c>
    </row>
    <row r="1620" spans="1:33" x14ac:dyDescent="0.25">
      <c r="A1620" s="11" t="s">
        <v>50</v>
      </c>
      <c r="B1620" s="12">
        <v>132659</v>
      </c>
      <c r="C1620" s="11">
        <v>4.9000000000000004</v>
      </c>
      <c r="D1620" s="27">
        <v>4.5999999999999996</v>
      </c>
      <c r="E1620" s="27">
        <v>5.3</v>
      </c>
      <c r="F1620" s="11">
        <v>2015</v>
      </c>
      <c r="G1620" s="11" t="s">
        <v>7</v>
      </c>
      <c r="H1620" s="14" t="str">
        <f>VLOOKUP(A1620,'Data Key'!$A$1:$B$500,2,FALSE)</f>
        <v>Montana</v>
      </c>
      <c r="I1620" s="14" t="str">
        <f t="shared" si="631"/>
        <v>MT-Montana</v>
      </c>
      <c r="J1620" s="15">
        <f t="shared" si="632"/>
        <v>650</v>
      </c>
      <c r="K1620" s="15">
        <f t="shared" si="633"/>
        <v>132009</v>
      </c>
      <c r="L1620" s="16">
        <f t="shared" si="625"/>
        <v>3.7575213865121191E-4</v>
      </c>
      <c r="M1620" s="17">
        <f t="shared" si="634"/>
        <v>4.5240285019385711</v>
      </c>
      <c r="N1620" s="17">
        <f t="shared" si="635"/>
        <v>5.2755327792409954</v>
      </c>
      <c r="O1620" s="16">
        <f t="shared" si="636"/>
        <v>7.5971498061428555E-2</v>
      </c>
      <c r="P1620" s="16">
        <f t="shared" si="637"/>
        <v>2.4467220759004427E-2</v>
      </c>
      <c r="Q1620" s="16">
        <f t="shared" si="648"/>
        <v>601</v>
      </c>
      <c r="R1620" s="16">
        <f t="shared" si="649"/>
        <v>700</v>
      </c>
      <c r="S1620" s="17">
        <f t="shared" si="638"/>
        <v>4.5304125615299373</v>
      </c>
      <c r="T1620" s="17">
        <f t="shared" si="639"/>
        <v>5.2766868437120742</v>
      </c>
      <c r="U1620" s="16">
        <f t="shared" si="640"/>
        <v>6.9587438470062324E-2</v>
      </c>
      <c r="V1620" s="16">
        <f t="shared" si="641"/>
        <v>2.3313156287925629E-2</v>
      </c>
      <c r="W1620" s="16">
        <f t="shared" si="626"/>
        <v>4.9141170371562338E-3</v>
      </c>
      <c r="X1620" s="16">
        <f t="shared" si="627"/>
        <v>3.7656627607866823E-4</v>
      </c>
      <c r="Y1620" s="17">
        <f t="shared" si="642"/>
        <v>4.5375507610775649</v>
      </c>
      <c r="Z1620" s="17">
        <f t="shared" si="643"/>
        <v>5.2906833132349025</v>
      </c>
      <c r="AA1620" s="16">
        <f t="shared" si="644"/>
        <v>6.2449238922434702E-2</v>
      </c>
      <c r="AB1620" s="16">
        <f t="shared" si="645"/>
        <v>9.3166867650973373E-3</v>
      </c>
      <c r="AC1620" s="16">
        <f t="shared" si="628"/>
        <v>99.729655007124123</v>
      </c>
      <c r="AD1620" s="17">
        <f t="shared" si="629"/>
        <v>4.5420096183739727</v>
      </c>
      <c r="AE1620" s="17">
        <f t="shared" si="630"/>
        <v>5.2937623617228384</v>
      </c>
      <c r="AF1620" s="16">
        <f t="shared" si="646"/>
        <v>5.7990381626026988E-2</v>
      </c>
      <c r="AG1620" s="16">
        <f t="shared" si="647"/>
        <v>6.2376382771613947E-3</v>
      </c>
    </row>
    <row r="1621" spans="1:33" x14ac:dyDescent="0.25">
      <c r="A1621" s="11" t="s">
        <v>51</v>
      </c>
      <c r="B1621" s="12">
        <v>276975</v>
      </c>
      <c r="C1621" s="11">
        <v>10.1</v>
      </c>
      <c r="D1621" s="27">
        <v>9.8000000000000007</v>
      </c>
      <c r="E1621" s="27">
        <v>10.5</v>
      </c>
      <c r="F1621" s="11">
        <v>2015</v>
      </c>
      <c r="G1621" s="11" t="s">
        <v>7</v>
      </c>
      <c r="H1621" s="14" t="str">
        <f>VLOOKUP(A1621,'Data Key'!$A$1:$B$500,2,FALSE)</f>
        <v>Nebraska</v>
      </c>
      <c r="I1621" s="14" t="str">
        <f t="shared" si="631"/>
        <v>NE-Nebraska</v>
      </c>
      <c r="J1621" s="15">
        <f t="shared" si="632"/>
        <v>2797</v>
      </c>
      <c r="K1621" s="15">
        <f t="shared" si="633"/>
        <v>274178</v>
      </c>
      <c r="L1621" s="16">
        <f t="shared" si="625"/>
        <v>3.7234863809767186E-4</v>
      </c>
      <c r="M1621" s="17">
        <f t="shared" si="634"/>
        <v>9.7260356926180975</v>
      </c>
      <c r="N1621" s="17">
        <f t="shared" si="635"/>
        <v>10.47073296881344</v>
      </c>
      <c r="O1621" s="16">
        <f t="shared" si="636"/>
        <v>7.3964307381903183E-2</v>
      </c>
      <c r="P1621" s="16">
        <f t="shared" si="637"/>
        <v>2.9267031186559933E-2</v>
      </c>
      <c r="Q1621" s="16">
        <f t="shared" si="648"/>
        <v>2695</v>
      </c>
      <c r="R1621" s="16">
        <f t="shared" si="649"/>
        <v>2901</v>
      </c>
      <c r="S1621" s="17">
        <f t="shared" si="638"/>
        <v>9.7301200469356441</v>
      </c>
      <c r="T1621" s="17">
        <f t="shared" si="639"/>
        <v>10.473869482805307</v>
      </c>
      <c r="U1621" s="16">
        <f t="shared" si="640"/>
        <v>6.987995306435657E-2</v>
      </c>
      <c r="V1621" s="16">
        <f t="shared" si="641"/>
        <v>2.6130517194692615E-2</v>
      </c>
      <c r="W1621" s="16">
        <f t="shared" si="626"/>
        <v>1.0105178845678983E-2</v>
      </c>
      <c r="X1621" s="16">
        <f t="shared" si="627"/>
        <v>3.7253198494445873E-4</v>
      </c>
      <c r="Y1621" s="17">
        <f t="shared" si="642"/>
        <v>9.7326468607345245</v>
      </c>
      <c r="Z1621" s="17">
        <f t="shared" si="643"/>
        <v>10.47771083062344</v>
      </c>
      <c r="AA1621" s="16">
        <f t="shared" si="644"/>
        <v>6.7353139265476258E-2</v>
      </c>
      <c r="AB1621" s="16">
        <f t="shared" si="645"/>
        <v>2.228916937655967E-2</v>
      </c>
      <c r="AC1621" s="16">
        <f t="shared" si="628"/>
        <v>206.28005122171402</v>
      </c>
      <c r="AD1621" s="17">
        <f t="shared" si="629"/>
        <v>9.7346089311314952</v>
      </c>
      <c r="AE1621" s="17">
        <f t="shared" si="630"/>
        <v>10.479359144307551</v>
      </c>
      <c r="AF1621" s="16">
        <f t="shared" si="646"/>
        <v>6.5391068868505542E-2</v>
      </c>
      <c r="AG1621" s="16">
        <f t="shared" si="647"/>
        <v>2.0640855692448667E-2</v>
      </c>
    </row>
    <row r="1622" spans="1:33" x14ac:dyDescent="0.25">
      <c r="A1622" s="11" t="s">
        <v>29</v>
      </c>
      <c r="B1622" s="12">
        <v>426638</v>
      </c>
      <c r="C1622" s="11">
        <v>11.8</v>
      </c>
      <c r="D1622" s="27">
        <v>11.5</v>
      </c>
      <c r="E1622" s="27">
        <v>12.2</v>
      </c>
      <c r="F1622" s="11">
        <v>2015</v>
      </c>
      <c r="G1622" s="11" t="s">
        <v>7</v>
      </c>
      <c r="H1622" s="14" t="str">
        <f>VLOOKUP(A1622,'Data Key'!$A$1:$B$500,2,FALSE)</f>
        <v>Nevada</v>
      </c>
      <c r="I1622" s="14" t="str">
        <f t="shared" si="631"/>
        <v>NV-Nevada</v>
      </c>
      <c r="J1622" s="15">
        <f t="shared" si="632"/>
        <v>5034</v>
      </c>
      <c r="K1622" s="15">
        <f t="shared" si="633"/>
        <v>421604</v>
      </c>
      <c r="L1622" s="16">
        <f t="shared" si="625"/>
        <v>3.2401696948037266E-4</v>
      </c>
      <c r="M1622" s="17">
        <f t="shared" si="634"/>
        <v>11.475213291302774</v>
      </c>
      <c r="N1622" s="17">
        <f t="shared" si="635"/>
        <v>12.123247230263518</v>
      </c>
      <c r="O1622" s="16">
        <f t="shared" si="636"/>
        <v>2.478670869722599E-2</v>
      </c>
      <c r="P1622" s="16">
        <f t="shared" si="637"/>
        <v>7.6752769736481596E-2</v>
      </c>
      <c r="Q1622" s="16">
        <f t="shared" si="648"/>
        <v>4897</v>
      </c>
      <c r="R1622" s="16">
        <f t="shared" si="649"/>
        <v>5173</v>
      </c>
      <c r="S1622" s="17">
        <f t="shared" si="638"/>
        <v>11.478114935847252</v>
      </c>
      <c r="T1622" s="17">
        <f t="shared" si="639"/>
        <v>12.125033400681609</v>
      </c>
      <c r="U1622" s="16">
        <f t="shared" si="640"/>
        <v>2.1885064152748157E-2</v>
      </c>
      <c r="V1622" s="16">
        <f t="shared" si="641"/>
        <v>7.4966599318390337E-2</v>
      </c>
      <c r="W1622" s="16">
        <f t="shared" si="626"/>
        <v>1.1803625992685043E-2</v>
      </c>
      <c r="X1622" s="16">
        <f t="shared" si="627"/>
        <v>3.2410494915881711E-4</v>
      </c>
      <c r="Y1622" s="17">
        <f t="shared" si="642"/>
        <v>11.479521043526226</v>
      </c>
      <c r="Z1622" s="17">
        <f t="shared" si="643"/>
        <v>12.127730941843861</v>
      </c>
      <c r="AA1622" s="16">
        <f t="shared" si="644"/>
        <v>2.0478956473773735E-2</v>
      </c>
      <c r="AB1622" s="16">
        <f t="shared" si="645"/>
        <v>7.2269058156138044E-2</v>
      </c>
      <c r="AC1622" s="16">
        <f t="shared" si="628"/>
        <v>276.48902416465535</v>
      </c>
      <c r="AD1622" s="17">
        <f t="shared" si="629"/>
        <v>11.480768507326044</v>
      </c>
      <c r="AE1622" s="17">
        <f t="shared" si="630"/>
        <v>12.128827364420918</v>
      </c>
      <c r="AF1622" s="16">
        <f t="shared" si="646"/>
        <v>1.9231492673956296E-2</v>
      </c>
      <c r="AG1622" s="16">
        <f t="shared" si="647"/>
        <v>7.11726355790816E-2</v>
      </c>
    </row>
    <row r="1623" spans="1:33" x14ac:dyDescent="0.25">
      <c r="A1623" s="11" t="s">
        <v>35</v>
      </c>
      <c r="B1623" s="12">
        <v>167477</v>
      </c>
      <c r="C1623" s="11">
        <v>13.2</v>
      </c>
      <c r="D1623" s="27">
        <v>12.6</v>
      </c>
      <c r="E1623" s="27">
        <v>13.7</v>
      </c>
      <c r="F1623" s="11">
        <v>2015</v>
      </c>
      <c r="G1623" s="11" t="s">
        <v>7</v>
      </c>
      <c r="H1623" s="14" t="str">
        <f>VLOOKUP(A1623,'Data Key'!$A$1:$B$500,2,FALSE)</f>
        <v>New Hampshire</v>
      </c>
      <c r="I1623" s="14" t="str">
        <f t="shared" si="631"/>
        <v>NH-New Hampshire</v>
      </c>
      <c r="J1623" s="15">
        <f t="shared" si="632"/>
        <v>2211</v>
      </c>
      <c r="K1623" s="15">
        <f t="shared" si="633"/>
        <v>165266</v>
      </c>
      <c r="L1623" s="16">
        <f t="shared" si="625"/>
        <v>5.4664006706807346E-4</v>
      </c>
      <c r="M1623" s="17">
        <f t="shared" si="634"/>
        <v>12.655172719165261</v>
      </c>
      <c r="N1623" s="17">
        <f t="shared" si="635"/>
        <v>13.748452853301407</v>
      </c>
      <c r="O1623" s="16">
        <f t="shared" si="636"/>
        <v>5.5172719165261341E-2</v>
      </c>
      <c r="P1623" s="16">
        <f t="shared" si="637"/>
        <v>4.8452853301407472E-2</v>
      </c>
      <c r="Q1623" s="16">
        <f t="shared" si="648"/>
        <v>2120</v>
      </c>
      <c r="R1623" s="16">
        <f t="shared" si="649"/>
        <v>2303</v>
      </c>
      <c r="S1623" s="17">
        <f t="shared" si="638"/>
        <v>12.658454593765114</v>
      </c>
      <c r="T1623" s="17">
        <f t="shared" si="639"/>
        <v>13.751141947849556</v>
      </c>
      <c r="U1623" s="16">
        <f t="shared" si="640"/>
        <v>5.8454593765114637E-2</v>
      </c>
      <c r="V1623" s="16">
        <f t="shared" si="641"/>
        <v>5.1141947849556502E-2</v>
      </c>
      <c r="W1623" s="16">
        <f t="shared" si="626"/>
        <v>1.3212978333133396E-2</v>
      </c>
      <c r="X1623" s="16">
        <f t="shared" si="627"/>
        <v>5.4697578448989882E-4</v>
      </c>
      <c r="Y1623" s="17">
        <f t="shared" si="642"/>
        <v>12.666002548643498</v>
      </c>
      <c r="Z1623" s="17">
        <f t="shared" si="643"/>
        <v>13.759954117623295</v>
      </c>
      <c r="AA1623" s="16">
        <f t="shared" si="644"/>
        <v>6.600254864349786E-2</v>
      </c>
      <c r="AB1623" s="16">
        <f t="shared" si="645"/>
        <v>5.9954117623295389E-2</v>
      </c>
      <c r="AC1623" s="16">
        <f t="shared" si="628"/>
        <v>183.11914692120027</v>
      </c>
      <c r="AD1623" s="17">
        <f t="shared" si="629"/>
        <v>12.669276900375852</v>
      </c>
      <c r="AE1623" s="17">
        <f t="shared" si="630"/>
        <v>13.762650598084578</v>
      </c>
      <c r="AF1623" s="16">
        <f t="shared" si="646"/>
        <v>6.9276900375852435E-2</v>
      </c>
      <c r="AG1623" s="16">
        <f t="shared" si="647"/>
        <v>6.2650598084578846E-2</v>
      </c>
    </row>
    <row r="1624" spans="1:33" x14ac:dyDescent="0.25">
      <c r="A1624" s="11" t="s">
        <v>14</v>
      </c>
      <c r="B1624" s="12">
        <v>1192233</v>
      </c>
      <c r="C1624" s="11">
        <v>13.4</v>
      </c>
      <c r="D1624" s="27">
        <v>13.2</v>
      </c>
      <c r="E1624" s="27">
        <v>13.6</v>
      </c>
      <c r="F1624" s="11">
        <v>2015</v>
      </c>
      <c r="G1624" s="11" t="s">
        <v>7</v>
      </c>
      <c r="H1624" s="14" t="str">
        <f>VLOOKUP(A1624,'Data Key'!$A$1:$B$500,2,FALSE)</f>
        <v>New Jersey</v>
      </c>
      <c r="I1624" s="14" t="str">
        <f t="shared" si="631"/>
        <v>NJ-New Jersey</v>
      </c>
      <c r="J1624" s="15">
        <f t="shared" si="632"/>
        <v>15976</v>
      </c>
      <c r="K1624" s="15">
        <f t="shared" si="633"/>
        <v>1176257</v>
      </c>
      <c r="L1624" s="16">
        <f t="shared" si="625"/>
        <v>2.0639136322348308E-4</v>
      </c>
      <c r="M1624" s="17">
        <f t="shared" si="634"/>
        <v>13.193673892477374</v>
      </c>
      <c r="N1624" s="17">
        <f t="shared" si="635"/>
        <v>13.606456618924341</v>
      </c>
      <c r="O1624" s="16">
        <f t="shared" si="636"/>
        <v>6.3261075226250796E-3</v>
      </c>
      <c r="P1624" s="16">
        <f t="shared" si="637"/>
        <v>6.4566189243411287E-3</v>
      </c>
      <c r="Q1624" s="16">
        <f t="shared" si="648"/>
        <v>15730</v>
      </c>
      <c r="R1624" s="16">
        <f t="shared" si="649"/>
        <v>16222</v>
      </c>
      <c r="S1624" s="17">
        <f t="shared" si="638"/>
        <v>13.193729749134608</v>
      </c>
      <c r="T1624" s="17">
        <f t="shared" si="639"/>
        <v>13.606400762267107</v>
      </c>
      <c r="U1624" s="16">
        <f t="shared" si="640"/>
        <v>6.2702508653913469E-3</v>
      </c>
      <c r="V1624" s="16">
        <f t="shared" si="641"/>
        <v>6.400762267107396E-3</v>
      </c>
      <c r="W1624" s="16">
        <f t="shared" si="626"/>
        <v>1.3401633109961413E-2</v>
      </c>
      <c r="X1624" s="16">
        <f t="shared" si="627"/>
        <v>2.0640889525179191E-4</v>
      </c>
      <c r="Y1624" s="17">
        <f t="shared" si="642"/>
        <v>13.19522421470962</v>
      </c>
      <c r="Z1624" s="17">
        <f t="shared" si="643"/>
        <v>13.608042005213205</v>
      </c>
      <c r="AA1624" s="16">
        <f t="shared" si="644"/>
        <v>4.77578529037892E-3</v>
      </c>
      <c r="AB1624" s="16">
        <f t="shared" si="645"/>
        <v>8.0420052132055275E-3</v>
      </c>
      <c r="AC1624" s="16">
        <f t="shared" si="628"/>
        <v>492.14058440101388</v>
      </c>
      <c r="AD1624" s="17">
        <f t="shared" si="629"/>
        <v>13.195658689727905</v>
      </c>
      <c r="AE1624" s="17">
        <f t="shared" si="630"/>
        <v>13.608446289714189</v>
      </c>
      <c r="AF1624" s="16">
        <f t="shared" si="646"/>
        <v>4.3413102720943897E-3</v>
      </c>
      <c r="AG1624" s="16">
        <f t="shared" si="647"/>
        <v>8.4462897141897031E-3</v>
      </c>
    </row>
    <row r="1625" spans="1:33" x14ac:dyDescent="0.25">
      <c r="A1625" s="11" t="s">
        <v>60</v>
      </c>
      <c r="B1625" s="12">
        <v>302489</v>
      </c>
      <c r="C1625" s="11">
        <v>7.8</v>
      </c>
      <c r="D1625" s="27">
        <v>7.5</v>
      </c>
      <c r="E1625" s="27">
        <v>8.1</v>
      </c>
      <c r="F1625" s="11">
        <v>2015</v>
      </c>
      <c r="G1625" s="11" t="s">
        <v>7</v>
      </c>
      <c r="H1625" s="14" t="str">
        <f>VLOOKUP(A1625,'Data Key'!$A$1:$B$500,2,FALSE)</f>
        <v>New Mexico</v>
      </c>
      <c r="I1625" s="14" t="str">
        <f t="shared" si="631"/>
        <v>NM-New Mexico</v>
      </c>
      <c r="J1625" s="15">
        <f t="shared" si="632"/>
        <v>2359</v>
      </c>
      <c r="K1625" s="15">
        <f t="shared" si="633"/>
        <v>300130</v>
      </c>
      <c r="L1625" s="16">
        <f t="shared" si="625"/>
        <v>3.1347462124473301E-4</v>
      </c>
      <c r="M1625" s="17">
        <f t="shared" si="634"/>
        <v>7.4851560727639752</v>
      </c>
      <c r="N1625" s="17">
        <f t="shared" si="635"/>
        <v>8.1121053152534408</v>
      </c>
      <c r="O1625" s="16">
        <f t="shared" si="636"/>
        <v>1.484392723602479E-2</v>
      </c>
      <c r="P1625" s="16">
        <f t="shared" si="637"/>
        <v>1.2105315253441162E-2</v>
      </c>
      <c r="Q1625" s="16">
        <f t="shared" si="648"/>
        <v>2265</v>
      </c>
      <c r="R1625" s="16">
        <f t="shared" si="649"/>
        <v>2455</v>
      </c>
      <c r="S1625" s="17">
        <f t="shared" si="638"/>
        <v>7.487875592170294</v>
      </c>
      <c r="T1625" s="17">
        <f t="shared" si="639"/>
        <v>8.1159976065245356</v>
      </c>
      <c r="U1625" s="16">
        <f t="shared" si="640"/>
        <v>1.212440782970603E-2</v>
      </c>
      <c r="V1625" s="16">
        <f t="shared" si="641"/>
        <v>1.5997606524535968E-2</v>
      </c>
      <c r="W1625" s="16">
        <f t="shared" si="626"/>
        <v>7.8048813255362495E-3</v>
      </c>
      <c r="X1625" s="16">
        <f t="shared" si="627"/>
        <v>3.1365952869643964E-4</v>
      </c>
      <c r="Y1625" s="17">
        <f t="shared" si="642"/>
        <v>7.4912217968398096</v>
      </c>
      <c r="Z1625" s="17">
        <f t="shared" si="643"/>
        <v>8.1185408542326893</v>
      </c>
      <c r="AA1625" s="16">
        <f t="shared" si="644"/>
        <v>8.7782031601904009E-3</v>
      </c>
      <c r="AB1625" s="16">
        <f t="shared" si="645"/>
        <v>1.8540854232689696E-2</v>
      </c>
      <c r="AC1625" s="16">
        <f t="shared" si="628"/>
        <v>189.66421468562669</v>
      </c>
      <c r="AD1625" s="17">
        <f t="shared" si="629"/>
        <v>7.4930322685870632</v>
      </c>
      <c r="AE1625" s="17">
        <f t="shared" si="630"/>
        <v>8.1200362458413338</v>
      </c>
      <c r="AF1625" s="16">
        <f t="shared" si="646"/>
        <v>6.9677314129368284E-3</v>
      </c>
      <c r="AG1625" s="16">
        <f t="shared" si="647"/>
        <v>2.0036245841334122E-2</v>
      </c>
    </row>
    <row r="1626" spans="1:33" x14ac:dyDescent="0.25">
      <c r="A1626" s="11" t="s">
        <v>36</v>
      </c>
      <c r="B1626" s="12">
        <v>2421417</v>
      </c>
      <c r="C1626" s="11">
        <v>11.8</v>
      </c>
      <c r="D1626" s="27">
        <v>11.6</v>
      </c>
      <c r="E1626" s="27">
        <v>11.9</v>
      </c>
      <c r="F1626" s="11">
        <v>2015</v>
      </c>
      <c r="G1626" s="11" t="s">
        <v>7</v>
      </c>
      <c r="H1626" s="14" t="str">
        <f>VLOOKUP(A1626,'Data Key'!$A$1:$B$500,2,FALSE)</f>
        <v>New York</v>
      </c>
      <c r="I1626" s="14" t="str">
        <f t="shared" si="631"/>
        <v>NY-New York</v>
      </c>
      <c r="J1626" s="15">
        <f t="shared" si="632"/>
        <v>28573</v>
      </c>
      <c r="K1626" s="15">
        <f t="shared" si="633"/>
        <v>2392844</v>
      </c>
      <c r="L1626" s="16">
        <f t="shared" si="625"/>
        <v>1.360125001872476E-4</v>
      </c>
      <c r="M1626" s="17">
        <f t="shared" si="634"/>
        <v>11.664102886794838</v>
      </c>
      <c r="N1626" s="17">
        <f t="shared" si="635"/>
        <v>11.936127887169333</v>
      </c>
      <c r="O1626" s="16">
        <f t="shared" si="636"/>
        <v>6.4102886794838554E-2</v>
      </c>
      <c r="P1626" s="16">
        <f t="shared" si="637"/>
        <v>3.612788716933224E-2</v>
      </c>
      <c r="Q1626" s="16">
        <f t="shared" si="648"/>
        <v>28244</v>
      </c>
      <c r="R1626" s="16">
        <f t="shared" si="649"/>
        <v>28903</v>
      </c>
      <c r="S1626" s="17">
        <f t="shared" si="638"/>
        <v>11.664244531198054</v>
      </c>
      <c r="T1626" s="17">
        <f t="shared" si="639"/>
        <v>11.936399224090687</v>
      </c>
      <c r="U1626" s="16">
        <f t="shared" si="640"/>
        <v>6.4244531198054844E-2</v>
      </c>
      <c r="V1626" s="16">
        <f t="shared" si="641"/>
        <v>3.6399224090686744E-2</v>
      </c>
      <c r="W1626" s="16">
        <f t="shared" si="626"/>
        <v>1.1800889890827471E-2</v>
      </c>
      <c r="X1626" s="16">
        <f t="shared" si="627"/>
        <v>1.3601900758574093E-4</v>
      </c>
      <c r="Y1626" s="17">
        <f t="shared" si="642"/>
        <v>11.664870883241731</v>
      </c>
      <c r="Z1626" s="17">
        <f t="shared" si="643"/>
        <v>11.936908898413211</v>
      </c>
      <c r="AA1626" s="16">
        <f t="shared" si="644"/>
        <v>6.4870883241731292E-2</v>
      </c>
      <c r="AB1626" s="16">
        <f t="shared" si="645"/>
        <v>3.6908898413210878E-2</v>
      </c>
      <c r="AC1626" s="16">
        <f t="shared" si="628"/>
        <v>658.69146764134564</v>
      </c>
      <c r="AD1626" s="17">
        <f t="shared" si="629"/>
        <v>11.665082959545524</v>
      </c>
      <c r="AE1626" s="17">
        <f t="shared" si="630"/>
        <v>11.937109802778817</v>
      </c>
      <c r="AF1626" s="16">
        <f t="shared" si="646"/>
        <v>6.5082959545524233E-2</v>
      </c>
      <c r="AG1626" s="16">
        <f t="shared" si="647"/>
        <v>3.7109802778816814E-2</v>
      </c>
    </row>
    <row r="1627" spans="1:33" x14ac:dyDescent="0.25">
      <c r="A1627" s="11" t="s">
        <v>21</v>
      </c>
      <c r="B1627" s="12">
        <v>1408521</v>
      </c>
      <c r="C1627" s="11">
        <v>10.6</v>
      </c>
      <c r="D1627" s="27">
        <v>10.4</v>
      </c>
      <c r="E1627" s="27">
        <v>10.8</v>
      </c>
      <c r="F1627" s="11">
        <v>2015</v>
      </c>
      <c r="G1627" s="11" t="s">
        <v>7</v>
      </c>
      <c r="H1627" s="14" t="str">
        <f>VLOOKUP(A1627,'Data Key'!$A$1:$B$500,2,FALSE)</f>
        <v>North Carolina</v>
      </c>
      <c r="I1627" s="14" t="str">
        <f t="shared" si="631"/>
        <v>NC-North Carolina</v>
      </c>
      <c r="J1627" s="15">
        <f t="shared" si="632"/>
        <v>14930</v>
      </c>
      <c r="K1627" s="15">
        <f t="shared" si="633"/>
        <v>1393591</v>
      </c>
      <c r="L1627" s="16">
        <f t="shared" si="625"/>
        <v>1.6912222037959005E-4</v>
      </c>
      <c r="M1627" s="17">
        <f t="shared" si="634"/>
        <v>10.430648745051524</v>
      </c>
      <c r="N1627" s="17">
        <f t="shared" si="635"/>
        <v>10.768893185810706</v>
      </c>
      <c r="O1627" s="16">
        <f t="shared" si="636"/>
        <v>3.0648745051523818E-2</v>
      </c>
      <c r="P1627" s="16">
        <f t="shared" si="637"/>
        <v>3.1106814189294951E-2</v>
      </c>
      <c r="Q1627" s="16">
        <f t="shared" si="648"/>
        <v>14693</v>
      </c>
      <c r="R1627" s="16">
        <f t="shared" si="649"/>
        <v>15169</v>
      </c>
      <c r="S1627" s="17">
        <f t="shared" si="638"/>
        <v>10.431509363367674</v>
      </c>
      <c r="T1627" s="17">
        <f t="shared" si="639"/>
        <v>10.769452496625894</v>
      </c>
      <c r="U1627" s="16">
        <f t="shared" si="640"/>
        <v>3.1509363367673515E-2</v>
      </c>
      <c r="V1627" s="16">
        <f t="shared" si="641"/>
        <v>3.0547503374107166E-2</v>
      </c>
      <c r="W1627" s="16">
        <f t="shared" si="626"/>
        <v>1.0601105702860898E-2</v>
      </c>
      <c r="X1627" s="16">
        <f t="shared" si="627"/>
        <v>1.6913778991303698E-4</v>
      </c>
      <c r="Y1627" s="17">
        <f t="shared" si="642"/>
        <v>10.43196791294786</v>
      </c>
      <c r="Z1627" s="17">
        <f t="shared" si="643"/>
        <v>10.770243492773934</v>
      </c>
      <c r="AA1627" s="16">
        <f t="shared" si="644"/>
        <v>3.1967912947859389E-2</v>
      </c>
      <c r="AB1627" s="16">
        <f t="shared" si="645"/>
        <v>2.9756507226066375E-2</v>
      </c>
      <c r="AC1627" s="16">
        <f t="shared" si="628"/>
        <v>476.43199274898495</v>
      </c>
      <c r="AD1627" s="17">
        <f t="shared" si="629"/>
        <v>10.432336229027346</v>
      </c>
      <c r="AE1627" s="17">
        <f t="shared" si="630"/>
        <v>10.770585139323838</v>
      </c>
      <c r="AF1627" s="16">
        <f t="shared" si="646"/>
        <v>3.2336229027345453E-2</v>
      </c>
      <c r="AG1627" s="16">
        <f t="shared" si="647"/>
        <v>2.9414860676162391E-2</v>
      </c>
    </row>
    <row r="1628" spans="1:33" x14ac:dyDescent="0.25">
      <c r="A1628" s="11" t="s">
        <v>57</v>
      </c>
      <c r="B1628" s="12">
        <v>97502</v>
      </c>
      <c r="C1628" s="11">
        <v>8.6999999999999993</v>
      </c>
      <c r="D1628" s="27">
        <v>8.1</v>
      </c>
      <c r="E1628" s="27">
        <v>9.3000000000000007</v>
      </c>
      <c r="F1628" s="11">
        <v>2015</v>
      </c>
      <c r="G1628" s="11" t="s">
        <v>7</v>
      </c>
      <c r="H1628" s="14" t="str">
        <f>VLOOKUP(A1628,'Data Key'!$A$1:$B$500,2,FALSE)</f>
        <v>North Dakota</v>
      </c>
      <c r="I1628" s="14" t="str">
        <f t="shared" si="631"/>
        <v>ND-North Dakota</v>
      </c>
      <c r="J1628" s="15">
        <f t="shared" si="632"/>
        <v>848</v>
      </c>
      <c r="K1628" s="15">
        <f t="shared" si="633"/>
        <v>96654</v>
      </c>
      <c r="L1628" s="16">
        <f t="shared" si="625"/>
        <v>5.8282161068120338E-4</v>
      </c>
      <c r="M1628" s="17">
        <f t="shared" si="634"/>
        <v>8.1144358814728044</v>
      </c>
      <c r="N1628" s="17">
        <f t="shared" si="635"/>
        <v>9.2800791028352094</v>
      </c>
      <c r="O1628" s="16">
        <f t="shared" si="636"/>
        <v>1.4435881472804724E-2</v>
      </c>
      <c r="P1628" s="16">
        <f t="shared" si="637"/>
        <v>1.9920897164791285E-2</v>
      </c>
      <c r="Q1628" s="16">
        <f t="shared" si="648"/>
        <v>792</v>
      </c>
      <c r="R1628" s="16">
        <f t="shared" si="649"/>
        <v>906</v>
      </c>
      <c r="S1628" s="17">
        <f t="shared" si="638"/>
        <v>8.1229102992759117</v>
      </c>
      <c r="T1628" s="17">
        <f t="shared" si="639"/>
        <v>9.2921170847777486</v>
      </c>
      <c r="U1628" s="16">
        <f t="shared" si="640"/>
        <v>2.2910299275912038E-2</v>
      </c>
      <c r="V1628" s="16">
        <f t="shared" si="641"/>
        <v>7.8829152222521515E-3</v>
      </c>
      <c r="W1628" s="16">
        <f t="shared" si="626"/>
        <v>8.7166134530441558E-3</v>
      </c>
      <c r="X1628" s="16">
        <f t="shared" si="627"/>
        <v>5.8377355436447977E-4</v>
      </c>
      <c r="Y1628" s="17">
        <f t="shared" si="642"/>
        <v>8.1328398986796753</v>
      </c>
      <c r="Z1628" s="17">
        <f t="shared" si="643"/>
        <v>9.3003870074086361</v>
      </c>
      <c r="AA1628" s="16">
        <f t="shared" si="644"/>
        <v>3.2839898679675628E-2</v>
      </c>
      <c r="AB1628" s="16">
        <f t="shared" si="645"/>
        <v>3.8700740863539806E-4</v>
      </c>
      <c r="AC1628" s="16">
        <f t="shared" si="628"/>
        <v>113.68424938562345</v>
      </c>
      <c r="AD1628" s="17">
        <f t="shared" si="629"/>
        <v>8.1387801268571653</v>
      </c>
      <c r="AE1628" s="17">
        <f t="shared" si="630"/>
        <v>9.3047025750382346</v>
      </c>
      <c r="AF1628" s="16">
        <f t="shared" si="646"/>
        <v>3.8780126857165698E-2</v>
      </c>
      <c r="AG1628" s="16">
        <f t="shared" si="647"/>
        <v>4.7025750382339027E-3</v>
      </c>
    </row>
    <row r="1629" spans="1:33" x14ac:dyDescent="0.25">
      <c r="A1629" s="11" t="s">
        <v>52</v>
      </c>
      <c r="B1629" s="12">
        <v>1559370</v>
      </c>
      <c r="C1629" s="11">
        <v>11.7</v>
      </c>
      <c r="D1629" s="27">
        <v>11.6</v>
      </c>
      <c r="E1629" s="27">
        <v>11.9</v>
      </c>
      <c r="F1629" s="11">
        <v>2015</v>
      </c>
      <c r="G1629" s="11" t="s">
        <v>7</v>
      </c>
      <c r="H1629" s="14" t="str">
        <f>VLOOKUP(A1629,'Data Key'!$A$1:$B$500,2,FALSE)</f>
        <v>Ohio</v>
      </c>
      <c r="I1629" s="14" t="str">
        <f t="shared" si="631"/>
        <v>OH-Ohio</v>
      </c>
      <c r="J1629" s="15">
        <f t="shared" si="632"/>
        <v>18245</v>
      </c>
      <c r="K1629" s="15">
        <f t="shared" si="633"/>
        <v>1541125</v>
      </c>
      <c r="L1629" s="16">
        <f t="shared" si="625"/>
        <v>1.6877775099414282E-4</v>
      </c>
      <c r="M1629" s="17">
        <f t="shared" si="634"/>
        <v>11.531460165600381</v>
      </c>
      <c r="N1629" s="17">
        <f t="shared" si="635"/>
        <v>11.869015667588664</v>
      </c>
      <c r="O1629" s="16">
        <f t="shared" si="636"/>
        <v>6.8539834399619082E-2</v>
      </c>
      <c r="P1629" s="16">
        <f t="shared" si="637"/>
        <v>3.0984332411335913E-2</v>
      </c>
      <c r="Q1629" s="16">
        <f t="shared" si="648"/>
        <v>17982</v>
      </c>
      <c r="R1629" s="16">
        <f t="shared" si="649"/>
        <v>18508</v>
      </c>
      <c r="S1629" s="17">
        <f t="shared" si="638"/>
        <v>11.531580061178554</v>
      </c>
      <c r="T1629" s="17">
        <f t="shared" si="639"/>
        <v>11.868895772010491</v>
      </c>
      <c r="U1629" s="16">
        <f t="shared" si="640"/>
        <v>6.8419938821445925E-2</v>
      </c>
      <c r="V1629" s="16">
        <f t="shared" si="641"/>
        <v>3.110422798950907E-2</v>
      </c>
      <c r="W1629" s="16">
        <f t="shared" si="626"/>
        <v>1.1701440824696692E-2</v>
      </c>
      <c r="X1629" s="16">
        <f t="shared" si="627"/>
        <v>1.6879040259931363E-4</v>
      </c>
      <c r="Y1629" s="17">
        <f t="shared" si="642"/>
        <v>11.532650422097378</v>
      </c>
      <c r="Z1629" s="17">
        <f t="shared" si="643"/>
        <v>11.870231227296005</v>
      </c>
      <c r="AA1629" s="16">
        <f t="shared" si="644"/>
        <v>6.734957790262186E-2</v>
      </c>
      <c r="AB1629" s="16">
        <f t="shared" si="645"/>
        <v>2.9768772703995694E-2</v>
      </c>
      <c r="AC1629" s="16">
        <f t="shared" si="628"/>
        <v>526.38081331553462</v>
      </c>
      <c r="AD1629" s="17">
        <f t="shared" si="629"/>
        <v>11.532981921723163</v>
      </c>
      <c r="AE1629" s="17">
        <f t="shared" si="630"/>
        <v>11.870541010711788</v>
      </c>
      <c r="AF1629" s="16">
        <f t="shared" si="646"/>
        <v>6.701807827683659E-2</v>
      </c>
      <c r="AG1629" s="16">
        <f t="shared" si="647"/>
        <v>2.9458989288212223E-2</v>
      </c>
    </row>
    <row r="1630" spans="1:33" x14ac:dyDescent="0.25">
      <c r="A1630" s="11" t="s">
        <v>37</v>
      </c>
      <c r="B1630" s="12">
        <v>596154</v>
      </c>
      <c r="C1630" s="11">
        <v>8.3000000000000007</v>
      </c>
      <c r="D1630" s="27">
        <v>8.1</v>
      </c>
      <c r="E1630" s="27">
        <v>8.5</v>
      </c>
      <c r="F1630" s="11">
        <v>2015</v>
      </c>
      <c r="G1630" s="11" t="s">
        <v>7</v>
      </c>
      <c r="H1630" s="14" t="str">
        <f>VLOOKUP(A1630,'Data Key'!$A$1:$B$500,2,FALSE)</f>
        <v>Oklahoma</v>
      </c>
      <c r="I1630" s="14" t="str">
        <f t="shared" si="631"/>
        <v>OK-Oklahoma</v>
      </c>
      <c r="J1630" s="15">
        <f t="shared" si="632"/>
        <v>4948</v>
      </c>
      <c r="K1630" s="15">
        <f t="shared" si="633"/>
        <v>591206</v>
      </c>
      <c r="L1630" s="16">
        <f t="shared" si="625"/>
        <v>2.3030038265326919E-4</v>
      </c>
      <c r="M1630" s="17">
        <f t="shared" si="634"/>
        <v>8.0695684431870323</v>
      </c>
      <c r="N1630" s="17">
        <f t="shared" si="635"/>
        <v>8.5301692084935716</v>
      </c>
      <c r="O1630" s="16">
        <f t="shared" si="636"/>
        <v>3.0431556812967386E-2</v>
      </c>
      <c r="P1630" s="16">
        <f t="shared" si="637"/>
        <v>3.0169208493571631E-2</v>
      </c>
      <c r="Q1630" s="16">
        <f t="shared" si="648"/>
        <v>4811</v>
      </c>
      <c r="R1630" s="16">
        <f t="shared" si="649"/>
        <v>5086</v>
      </c>
      <c r="S1630" s="17">
        <f t="shared" si="638"/>
        <v>8.070062433532275</v>
      </c>
      <c r="T1630" s="17">
        <f t="shared" si="639"/>
        <v>8.5313526370702863</v>
      </c>
      <c r="U1630" s="16">
        <f t="shared" si="640"/>
        <v>2.9937566467724608E-2</v>
      </c>
      <c r="V1630" s="16">
        <f t="shared" si="641"/>
        <v>3.1352637070286349E-2</v>
      </c>
      <c r="W1630" s="16">
        <f t="shared" si="626"/>
        <v>8.3030371911198969E-3</v>
      </c>
      <c r="X1630" s="16">
        <f t="shared" si="627"/>
        <v>2.3036501450839582E-4</v>
      </c>
      <c r="Y1630" s="17">
        <f t="shared" si="642"/>
        <v>8.0726721766115013</v>
      </c>
      <c r="Z1630" s="17">
        <f t="shared" si="643"/>
        <v>8.5334022056282937</v>
      </c>
      <c r="AA1630" s="16">
        <f t="shared" si="644"/>
        <v>2.7327823388498373E-2</v>
      </c>
      <c r="AB1630" s="16">
        <f t="shared" si="645"/>
        <v>3.3402205628293657E-2</v>
      </c>
      <c r="AC1630" s="16">
        <f t="shared" si="628"/>
        <v>274.60210141010498</v>
      </c>
      <c r="AD1630" s="17">
        <f t="shared" si="629"/>
        <v>8.0735659987754396</v>
      </c>
      <c r="AE1630" s="17">
        <f t="shared" si="630"/>
        <v>8.5341857915775332</v>
      </c>
      <c r="AF1630" s="16">
        <f t="shared" si="646"/>
        <v>2.6434001224560078E-2</v>
      </c>
      <c r="AG1630" s="16">
        <f t="shared" si="647"/>
        <v>3.4185791577533209E-2</v>
      </c>
    </row>
    <row r="1631" spans="1:33" x14ac:dyDescent="0.25">
      <c r="A1631" s="11" t="s">
        <v>30</v>
      </c>
      <c r="B1631" s="12">
        <v>534782</v>
      </c>
      <c r="C1631" s="11">
        <v>14.8</v>
      </c>
      <c r="D1631" s="27">
        <v>14.5</v>
      </c>
      <c r="E1631" s="27">
        <v>15.1</v>
      </c>
      <c r="F1631" s="11">
        <v>2015</v>
      </c>
      <c r="G1631" s="11" t="s">
        <v>7</v>
      </c>
      <c r="H1631" s="14" t="str">
        <f>VLOOKUP(A1631,'Data Key'!$A$1:$B$500,2,FALSE)</f>
        <v>Oregon</v>
      </c>
      <c r="I1631" s="14" t="str">
        <f t="shared" si="631"/>
        <v>OR-Oregon</v>
      </c>
      <c r="J1631" s="15">
        <f t="shared" si="632"/>
        <v>7915</v>
      </c>
      <c r="K1631" s="15">
        <f t="shared" si="633"/>
        <v>526867</v>
      </c>
      <c r="L1631" s="16">
        <f t="shared" si="625"/>
        <v>3.2363752985846932E-4</v>
      </c>
      <c r="M1631" s="17">
        <f t="shared" si="634"/>
        <v>14.476785820216888</v>
      </c>
      <c r="N1631" s="17">
        <f t="shared" si="635"/>
        <v>15.124060879933827</v>
      </c>
      <c r="O1631" s="16">
        <f t="shared" si="636"/>
        <v>2.3214179783112243E-2</v>
      </c>
      <c r="P1631" s="16">
        <f t="shared" si="637"/>
        <v>2.406087993382755E-2</v>
      </c>
      <c r="Q1631" s="16">
        <f t="shared" si="648"/>
        <v>7742</v>
      </c>
      <c r="R1631" s="16">
        <f t="shared" si="649"/>
        <v>8088</v>
      </c>
      <c r="S1631" s="17">
        <f t="shared" si="638"/>
        <v>14.476927046908834</v>
      </c>
      <c r="T1631" s="17">
        <f t="shared" si="639"/>
        <v>15.123919653241881</v>
      </c>
      <c r="U1631" s="16">
        <f t="shared" si="640"/>
        <v>2.3072953091165971E-2</v>
      </c>
      <c r="V1631" s="16">
        <f t="shared" si="641"/>
        <v>2.3919653241881278E-2</v>
      </c>
      <c r="W1631" s="16">
        <f t="shared" si="626"/>
        <v>1.4803908622214264E-2</v>
      </c>
      <c r="X1631" s="16">
        <f t="shared" si="627"/>
        <v>3.2369266204584825E-4</v>
      </c>
      <c r="Y1631" s="17">
        <f t="shared" si="642"/>
        <v>14.480215960168415</v>
      </c>
      <c r="Z1631" s="17">
        <f t="shared" si="643"/>
        <v>15.127601284260113</v>
      </c>
      <c r="AA1631" s="16">
        <f t="shared" si="644"/>
        <v>1.9784039831584721E-2</v>
      </c>
      <c r="AB1631" s="16">
        <f t="shared" si="645"/>
        <v>2.760128426011299E-2</v>
      </c>
      <c r="AC1631" s="16">
        <f t="shared" si="628"/>
        <v>346.16159723503466</v>
      </c>
      <c r="AD1631" s="17">
        <f t="shared" si="629"/>
        <v>14.481198510542756</v>
      </c>
      <c r="AE1631" s="17">
        <f t="shared" si="630"/>
        <v>15.128488641281363</v>
      </c>
      <c r="AF1631" s="16">
        <f t="shared" si="646"/>
        <v>1.8801489457244358E-2</v>
      </c>
      <c r="AG1631" s="16">
        <f t="shared" si="647"/>
        <v>2.8488641281363414E-2</v>
      </c>
    </row>
    <row r="1632" spans="1:33" x14ac:dyDescent="0.25">
      <c r="A1632" s="11" t="s">
        <v>22</v>
      </c>
      <c r="B1632" s="12">
        <v>1588339</v>
      </c>
      <c r="C1632" s="11">
        <v>16.100000000000001</v>
      </c>
      <c r="D1632" s="27">
        <v>15.9</v>
      </c>
      <c r="E1632" s="27">
        <v>16.3</v>
      </c>
      <c r="F1632" s="11">
        <v>2015</v>
      </c>
      <c r="G1632" s="11" t="s">
        <v>7</v>
      </c>
      <c r="H1632" s="14" t="str">
        <f>VLOOKUP(A1632,'Data Key'!$A$1:$B$500,2,FALSE)</f>
        <v>Pennsylvania</v>
      </c>
      <c r="I1632" s="14" t="str">
        <f t="shared" si="631"/>
        <v>PA-Pennsylvania</v>
      </c>
      <c r="J1632" s="15">
        <f t="shared" si="632"/>
        <v>25572</v>
      </c>
      <c r="K1632" s="15">
        <f t="shared" si="633"/>
        <v>1562767</v>
      </c>
      <c r="L1632" s="16">
        <f t="shared" si="625"/>
        <v>1.9573241534537845E-4</v>
      </c>
      <c r="M1632" s="17">
        <f t="shared" si="634"/>
        <v>15.904105213775356</v>
      </c>
      <c r="N1632" s="17">
        <f t="shared" si="635"/>
        <v>16.295570044466118</v>
      </c>
      <c r="O1632" s="16">
        <f t="shared" si="636"/>
        <v>4.105213775355665E-3</v>
      </c>
      <c r="P1632" s="16">
        <f t="shared" si="637"/>
        <v>4.4299555338831453E-3</v>
      </c>
      <c r="Q1632" s="16">
        <f t="shared" si="648"/>
        <v>25262</v>
      </c>
      <c r="R1632" s="16">
        <f t="shared" si="649"/>
        <v>25884</v>
      </c>
      <c r="S1632" s="17">
        <f t="shared" si="638"/>
        <v>15.904665187973096</v>
      </c>
      <c r="T1632" s="17">
        <f t="shared" si="639"/>
        <v>16.296269247308036</v>
      </c>
      <c r="U1632" s="16">
        <f t="shared" si="640"/>
        <v>4.6651879730958967E-3</v>
      </c>
      <c r="V1632" s="16">
        <f t="shared" si="641"/>
        <v>3.7307526919647671E-3</v>
      </c>
      <c r="W1632" s="16">
        <f t="shared" si="626"/>
        <v>1.6101007957401606E-2</v>
      </c>
      <c r="X1632" s="16">
        <f t="shared" si="627"/>
        <v>1.957426748438418E-4</v>
      </c>
      <c r="Y1632" s="17">
        <f t="shared" si="642"/>
        <v>15.905265282557764</v>
      </c>
      <c r="Z1632" s="17">
        <f t="shared" si="643"/>
        <v>16.296750632245448</v>
      </c>
      <c r="AA1632" s="16">
        <f t="shared" si="644"/>
        <v>5.2652825577634843E-3</v>
      </c>
      <c r="AB1632" s="16">
        <f t="shared" si="645"/>
        <v>3.2493677545524235E-3</v>
      </c>
      <c r="AC1632" s="16">
        <f t="shared" si="628"/>
        <v>621.78474504770963</v>
      </c>
      <c r="AD1632" s="17">
        <f t="shared" si="629"/>
        <v>15.905588955645804</v>
      </c>
      <c r="AE1632" s="17">
        <f t="shared" si="630"/>
        <v>16.297056546154558</v>
      </c>
      <c r="AF1632" s="16">
        <f t="shared" si="646"/>
        <v>5.5889556458037504E-3</v>
      </c>
      <c r="AG1632" s="16">
        <f t="shared" si="647"/>
        <v>2.9434538454431447E-3</v>
      </c>
    </row>
    <row r="1633" spans="1:33" x14ac:dyDescent="0.25">
      <c r="A1633" s="11" t="s">
        <v>38</v>
      </c>
      <c r="B1633" s="12">
        <v>129667</v>
      </c>
      <c r="C1633" s="11">
        <v>14.8</v>
      </c>
      <c r="D1633" s="27">
        <v>14.1</v>
      </c>
      <c r="E1633" s="27">
        <v>15.5</v>
      </c>
      <c r="F1633" s="11">
        <v>2015</v>
      </c>
      <c r="G1633" s="11" t="s">
        <v>7</v>
      </c>
      <c r="H1633" s="14" t="str">
        <f>VLOOKUP(A1633,'Data Key'!$A$1:$B$500,2,FALSE)</f>
        <v>Rhode Island</v>
      </c>
      <c r="I1633" s="14" t="str">
        <f t="shared" si="631"/>
        <v>RI-Rhode Island</v>
      </c>
      <c r="J1633" s="15">
        <f t="shared" si="632"/>
        <v>1919</v>
      </c>
      <c r="K1633" s="15">
        <f t="shared" si="633"/>
        <v>127748</v>
      </c>
      <c r="L1633" s="16">
        <f t="shared" si="625"/>
        <v>6.572316034653443E-4</v>
      </c>
      <c r="M1633" s="17">
        <f t="shared" si="634"/>
        <v>14.142216212864177</v>
      </c>
      <c r="N1633" s="17">
        <f t="shared" si="635"/>
        <v>15.456679419794867</v>
      </c>
      <c r="O1633" s="16">
        <f t="shared" si="636"/>
        <v>4.2216212864177649E-2</v>
      </c>
      <c r="P1633" s="16">
        <f t="shared" si="637"/>
        <v>4.3320580205133297E-2</v>
      </c>
      <c r="Q1633" s="16">
        <f t="shared" si="648"/>
        <v>1834</v>
      </c>
      <c r="R1633" s="16">
        <f t="shared" si="649"/>
        <v>2005</v>
      </c>
      <c r="S1633" s="17">
        <f t="shared" si="638"/>
        <v>14.143922509196635</v>
      </c>
      <c r="T1633" s="17">
        <f t="shared" si="639"/>
        <v>15.462685185899264</v>
      </c>
      <c r="U1633" s="16">
        <f t="shared" si="640"/>
        <v>4.3922509196635318E-2</v>
      </c>
      <c r="V1633" s="16">
        <f t="shared" si="641"/>
        <v>3.731481410073556E-2</v>
      </c>
      <c r="W1633" s="16">
        <f t="shared" si="626"/>
        <v>1.4813821733549634E-2</v>
      </c>
      <c r="X1633" s="16">
        <f t="shared" si="627"/>
        <v>6.5769323718144147E-4</v>
      </c>
      <c r="Y1633" s="17">
        <f t="shared" si="642"/>
        <v>14.156128496368192</v>
      </c>
      <c r="Z1633" s="17">
        <f t="shared" si="643"/>
        <v>15.471514970731075</v>
      </c>
      <c r="AA1633" s="16">
        <f t="shared" si="644"/>
        <v>5.612849636819206E-2</v>
      </c>
      <c r="AB1633" s="16">
        <f t="shared" si="645"/>
        <v>2.8485029268924933E-2</v>
      </c>
      <c r="AC1633" s="16">
        <f t="shared" si="628"/>
        <v>170.46391786345075</v>
      </c>
      <c r="AD1633" s="17">
        <f t="shared" si="629"/>
        <v>14.160382934367989</v>
      </c>
      <c r="AE1633" s="17">
        <f t="shared" si="630"/>
        <v>15.47497236670066</v>
      </c>
      <c r="AF1633" s="16">
        <f t="shared" si="646"/>
        <v>6.0382934367989805E-2</v>
      </c>
      <c r="AG1633" s="16">
        <f t="shared" si="647"/>
        <v>2.5027633299339769E-2</v>
      </c>
    </row>
    <row r="1634" spans="1:33" x14ac:dyDescent="0.25">
      <c r="A1634" s="11" t="s">
        <v>15</v>
      </c>
      <c r="B1634" s="12">
        <v>683490</v>
      </c>
      <c r="C1634" s="11">
        <v>8.8000000000000007</v>
      </c>
      <c r="D1634" s="27">
        <v>8.6</v>
      </c>
      <c r="E1634" s="27">
        <v>9.1</v>
      </c>
      <c r="F1634" s="11">
        <v>2015</v>
      </c>
      <c r="G1634" s="11" t="s">
        <v>7</v>
      </c>
      <c r="H1634" s="14" t="str">
        <f>VLOOKUP(A1634,'Data Key'!$A$1:$B$500,2,FALSE)</f>
        <v>South Carolina</v>
      </c>
      <c r="I1634" s="14" t="str">
        <f t="shared" si="631"/>
        <v>SC-South Carolina</v>
      </c>
      <c r="J1634" s="15">
        <f t="shared" si="632"/>
        <v>6015</v>
      </c>
      <c r="K1634" s="15">
        <f t="shared" si="633"/>
        <v>677475</v>
      </c>
      <c r="L1634" s="16">
        <f t="shared" si="625"/>
        <v>2.2141869987595987E-4</v>
      </c>
      <c r="M1634" s="17">
        <f t="shared" si="634"/>
        <v>8.5790026669326238</v>
      </c>
      <c r="N1634" s="17">
        <f t="shared" si="635"/>
        <v>9.0218400666845451</v>
      </c>
      <c r="O1634" s="16">
        <f t="shared" si="636"/>
        <v>2.0997333067375834E-2</v>
      </c>
      <c r="P1634" s="16">
        <f t="shared" si="637"/>
        <v>7.8159933315454566E-2</v>
      </c>
      <c r="Q1634" s="16">
        <f t="shared" si="648"/>
        <v>5864</v>
      </c>
      <c r="R1634" s="16">
        <f t="shared" si="649"/>
        <v>6167</v>
      </c>
      <c r="S1634" s="17">
        <f t="shared" si="638"/>
        <v>8.5794964081405727</v>
      </c>
      <c r="T1634" s="17">
        <f t="shared" si="639"/>
        <v>9.0228094046730742</v>
      </c>
      <c r="U1634" s="16">
        <f t="shared" si="640"/>
        <v>2.0503591859426962E-2</v>
      </c>
      <c r="V1634" s="16">
        <f t="shared" si="641"/>
        <v>7.7190595326925404E-2</v>
      </c>
      <c r="W1634" s="16">
        <f t="shared" si="626"/>
        <v>8.8031820690118914E-3</v>
      </c>
      <c r="X1634" s="16">
        <f t="shared" si="627"/>
        <v>2.2146970314858443E-4</v>
      </c>
      <c r="Y1634" s="17">
        <f t="shared" si="642"/>
        <v>8.5817123658633072</v>
      </c>
      <c r="Z1634" s="17">
        <f t="shared" si="643"/>
        <v>9.0246517721604764</v>
      </c>
      <c r="AA1634" s="16">
        <f t="shared" si="644"/>
        <v>1.8287634136692432E-2</v>
      </c>
      <c r="AB1634" s="16">
        <f t="shared" si="645"/>
        <v>7.5348227839523219E-2</v>
      </c>
      <c r="AC1634" s="16">
        <f t="shared" si="628"/>
        <v>302.68684311695733</v>
      </c>
      <c r="AD1634" s="17">
        <f t="shared" si="629"/>
        <v>8.5824874373872291</v>
      </c>
      <c r="AE1634" s="17">
        <f t="shared" si="630"/>
        <v>9.0253397716100441</v>
      </c>
      <c r="AF1634" s="16">
        <f t="shared" si="646"/>
        <v>1.7512562612770566E-2</v>
      </c>
      <c r="AG1634" s="16">
        <f t="shared" si="647"/>
        <v>7.4660228389955563E-2</v>
      </c>
    </row>
    <row r="1635" spans="1:33" x14ac:dyDescent="0.25">
      <c r="A1635" s="11" t="s">
        <v>53</v>
      </c>
      <c r="B1635" s="12">
        <v>119589</v>
      </c>
      <c r="C1635" s="11">
        <v>7.8</v>
      </c>
      <c r="D1635" s="27">
        <v>7.4</v>
      </c>
      <c r="E1635" s="27">
        <v>8.4</v>
      </c>
      <c r="F1635" s="11">
        <v>2015</v>
      </c>
      <c r="G1635" s="11" t="s">
        <v>7</v>
      </c>
      <c r="H1635" s="14" t="str">
        <f>VLOOKUP(A1635,'Data Key'!$A$1:$B$500,2,FALSE)</f>
        <v>South Dakota</v>
      </c>
      <c r="I1635" s="14" t="str">
        <f t="shared" si="631"/>
        <v>SD-South Dakota</v>
      </c>
      <c r="J1635" s="15">
        <f t="shared" si="632"/>
        <v>933</v>
      </c>
      <c r="K1635" s="15">
        <f t="shared" si="633"/>
        <v>118656</v>
      </c>
      <c r="L1635" s="16">
        <f t="shared" si="625"/>
        <v>4.986512514059576E-4</v>
      </c>
      <c r="M1635" s="17">
        <f t="shared" si="634"/>
        <v>7.3030696426562045</v>
      </c>
      <c r="N1635" s="17">
        <f t="shared" si="635"/>
        <v>8.3003721454681205</v>
      </c>
      <c r="O1635" s="16">
        <f t="shared" si="636"/>
        <v>9.6930357343795848E-2</v>
      </c>
      <c r="P1635" s="16">
        <f t="shared" si="637"/>
        <v>9.9627854531879834E-2</v>
      </c>
      <c r="Q1635" s="16">
        <f t="shared" si="648"/>
        <v>874</v>
      </c>
      <c r="R1635" s="16">
        <f t="shared" si="649"/>
        <v>993</v>
      </c>
      <c r="S1635" s="17">
        <f t="shared" si="638"/>
        <v>7.3083644816830979</v>
      </c>
      <c r="T1635" s="17">
        <f t="shared" si="639"/>
        <v>8.3034392795323981</v>
      </c>
      <c r="U1635" s="16">
        <f t="shared" si="640"/>
        <v>9.163551831690242E-2</v>
      </c>
      <c r="V1635" s="16">
        <f t="shared" si="641"/>
        <v>9.6560720467602223E-2</v>
      </c>
      <c r="W1635" s="16">
        <f t="shared" si="626"/>
        <v>7.8175308656101075E-3</v>
      </c>
      <c r="X1635" s="16">
        <f t="shared" si="627"/>
        <v>4.9939455846307354E-4</v>
      </c>
      <c r="Y1635" s="17">
        <f t="shared" si="642"/>
        <v>7.318136307147034</v>
      </c>
      <c r="Z1635" s="17">
        <f t="shared" si="643"/>
        <v>8.3169254240731796</v>
      </c>
      <c r="AA1635" s="16">
        <f t="shared" si="644"/>
        <v>8.1863692852966352E-2</v>
      </c>
      <c r="AB1635" s="16">
        <f t="shared" si="645"/>
        <v>8.3074575926820771E-2</v>
      </c>
      <c r="AC1635" s="16">
        <f t="shared" si="628"/>
        <v>119.29656346229719</v>
      </c>
      <c r="AD1635" s="17">
        <f t="shared" si="629"/>
        <v>7.3229504123852802</v>
      </c>
      <c r="AE1635" s="17">
        <f t="shared" si="630"/>
        <v>8.3204730233299689</v>
      </c>
      <c r="AF1635" s="16">
        <f t="shared" si="646"/>
        <v>7.7049587614720139E-2</v>
      </c>
      <c r="AG1635" s="16">
        <f t="shared" si="647"/>
        <v>7.9526976670031502E-2</v>
      </c>
    </row>
    <row r="1636" spans="1:33" x14ac:dyDescent="0.25">
      <c r="A1636" s="11" t="s">
        <v>27</v>
      </c>
      <c r="B1636" s="12">
        <v>896643</v>
      </c>
      <c r="C1636" s="11">
        <v>8.6999999999999993</v>
      </c>
      <c r="D1636" s="27">
        <v>8.5</v>
      </c>
      <c r="E1636" s="27">
        <v>8.9</v>
      </c>
      <c r="F1636" s="11">
        <v>2015</v>
      </c>
      <c r="G1636" s="11" t="s">
        <v>7</v>
      </c>
      <c r="H1636" s="14" t="str">
        <f>VLOOKUP(A1636,'Data Key'!$A$1:$B$500,2,FALSE)</f>
        <v>Tennessee</v>
      </c>
      <c r="I1636" s="14" t="str">
        <f t="shared" si="631"/>
        <v>TN-Tennessee</v>
      </c>
      <c r="J1636" s="15">
        <f t="shared" si="632"/>
        <v>7801</v>
      </c>
      <c r="K1636" s="15">
        <f t="shared" si="633"/>
        <v>888842</v>
      </c>
      <c r="L1636" s="16">
        <f t="shared" si="625"/>
        <v>1.9222336270614045E-4</v>
      </c>
      <c r="M1636" s="17">
        <f t="shared" si="634"/>
        <v>8.508006271607627</v>
      </c>
      <c r="N1636" s="17">
        <f t="shared" si="635"/>
        <v>8.8924529970199089</v>
      </c>
      <c r="O1636" s="16">
        <f t="shared" si="636"/>
        <v>8.0062716076270135E-3</v>
      </c>
      <c r="P1636" s="16">
        <f t="shared" si="637"/>
        <v>7.5470029800914773E-3</v>
      </c>
      <c r="Q1636" s="16">
        <f t="shared" si="648"/>
        <v>7629</v>
      </c>
      <c r="R1636" s="16">
        <f t="shared" si="649"/>
        <v>7974</v>
      </c>
      <c r="S1636" s="17">
        <f t="shared" si="638"/>
        <v>8.5084030098935699</v>
      </c>
      <c r="T1636" s="17">
        <f t="shared" si="639"/>
        <v>8.8931715298061764</v>
      </c>
      <c r="U1636" s="16">
        <f t="shared" si="640"/>
        <v>8.4030098935699016E-3</v>
      </c>
      <c r="V1636" s="16">
        <f t="shared" si="641"/>
        <v>6.8284701938239323E-3</v>
      </c>
      <c r="W1636" s="16">
        <f t="shared" si="626"/>
        <v>8.7023344851304019E-3</v>
      </c>
      <c r="X1636" s="16">
        <f t="shared" si="627"/>
        <v>1.9225752001349679E-4</v>
      </c>
      <c r="Y1636" s="17">
        <f t="shared" si="642"/>
        <v>8.5100769651169053</v>
      </c>
      <c r="Z1636" s="17">
        <f t="shared" si="643"/>
        <v>8.8945920051438989</v>
      </c>
      <c r="AA1636" s="16">
        <f t="shared" si="644"/>
        <v>1.0076965116905257E-2</v>
      </c>
      <c r="AB1636" s="16">
        <f t="shared" si="645"/>
        <v>5.407994856101439E-3</v>
      </c>
      <c r="AC1636" s="16">
        <f t="shared" si="628"/>
        <v>344.72191955272575</v>
      </c>
      <c r="AD1636" s="17">
        <f t="shared" si="629"/>
        <v>8.5106637494182795</v>
      </c>
      <c r="AE1636" s="17">
        <f t="shared" si="630"/>
        <v>8.8951204871366336</v>
      </c>
      <c r="AF1636" s="16">
        <f t="shared" si="646"/>
        <v>1.0663749418279522E-2</v>
      </c>
      <c r="AG1636" s="16">
        <f t="shared" si="647"/>
        <v>4.8795128633667417E-3</v>
      </c>
    </row>
    <row r="1637" spans="1:33" x14ac:dyDescent="0.25">
      <c r="A1637" s="11" t="s">
        <v>61</v>
      </c>
      <c r="B1637" s="12">
        <v>4681157</v>
      </c>
      <c r="C1637" s="11">
        <v>9.5</v>
      </c>
      <c r="D1637" s="27">
        <v>9.5</v>
      </c>
      <c r="E1637" s="27">
        <v>9.6</v>
      </c>
      <c r="F1637" s="11">
        <v>2015</v>
      </c>
      <c r="G1637" s="11" t="s">
        <v>7</v>
      </c>
      <c r="H1637" s="14" t="str">
        <f>VLOOKUP(A1637,'Data Key'!$A$1:$B$500,2,FALSE)</f>
        <v>Texas</v>
      </c>
      <c r="I1637" s="14" t="str">
        <f t="shared" si="631"/>
        <v>TX-Texas</v>
      </c>
      <c r="J1637" s="15">
        <f t="shared" si="632"/>
        <v>44471</v>
      </c>
      <c r="K1637" s="15">
        <f t="shared" si="633"/>
        <v>4636686</v>
      </c>
      <c r="L1637" s="16">
        <f t="shared" si="625"/>
        <v>8.7874035483428403E-5</v>
      </c>
      <c r="M1637" s="17">
        <f t="shared" si="634"/>
        <v>9.4121277803069834</v>
      </c>
      <c r="N1637" s="17">
        <f t="shared" si="635"/>
        <v>9.5878758512738411</v>
      </c>
      <c r="O1637" s="16">
        <f t="shared" si="636"/>
        <v>8.7872219693016618E-2</v>
      </c>
      <c r="P1637" s="16">
        <f t="shared" si="637"/>
        <v>1.2124148726158523E-2</v>
      </c>
      <c r="Q1637" s="16">
        <f t="shared" si="648"/>
        <v>44060</v>
      </c>
      <c r="R1637" s="16">
        <f t="shared" si="649"/>
        <v>44883</v>
      </c>
      <c r="S1637" s="17">
        <f t="shared" si="638"/>
        <v>9.4122030087860757</v>
      </c>
      <c r="T1637" s="17">
        <f t="shared" si="639"/>
        <v>9.58801424519622</v>
      </c>
      <c r="U1637" s="16">
        <f t="shared" si="640"/>
        <v>8.7796991213924258E-2</v>
      </c>
      <c r="V1637" s="16">
        <f t="shared" si="641"/>
        <v>1.1985754803779614E-2</v>
      </c>
      <c r="W1637" s="16">
        <f t="shared" si="626"/>
        <v>9.5004043303820677E-3</v>
      </c>
      <c r="X1637" s="16">
        <f t="shared" si="627"/>
        <v>8.7876765012285775E-5</v>
      </c>
      <c r="Y1637" s="17">
        <f t="shared" si="642"/>
        <v>9.412527565369782</v>
      </c>
      <c r="Z1637" s="17">
        <f t="shared" si="643"/>
        <v>9.5882810953943522</v>
      </c>
      <c r="AA1637" s="16">
        <f t="shared" si="644"/>
        <v>8.7472434630218032E-2</v>
      </c>
      <c r="AB1637" s="16">
        <f t="shared" si="645"/>
        <v>1.1718904605647396E-2</v>
      </c>
      <c r="AC1637" s="16">
        <f t="shared" si="628"/>
        <v>822.70870051571774</v>
      </c>
      <c r="AD1637" s="17">
        <f t="shared" si="629"/>
        <v>9.4126367094494316</v>
      </c>
      <c r="AE1637" s="17">
        <f t="shared" si="630"/>
        <v>9.5883855735408723</v>
      </c>
      <c r="AF1637" s="16">
        <f t="shared" si="646"/>
        <v>8.7363290550568351E-2</v>
      </c>
      <c r="AG1637" s="16">
        <f t="shared" si="647"/>
        <v>1.1614426459127358E-2</v>
      </c>
    </row>
    <row r="1638" spans="1:33" x14ac:dyDescent="0.25">
      <c r="A1638" s="11" t="s">
        <v>23</v>
      </c>
      <c r="B1638" s="12">
        <v>585739</v>
      </c>
      <c r="C1638" s="11">
        <v>8.3000000000000007</v>
      </c>
      <c r="D1638" s="27">
        <v>8.1</v>
      </c>
      <c r="E1638" s="27">
        <v>8.5</v>
      </c>
      <c r="F1638" s="11">
        <v>2015</v>
      </c>
      <c r="G1638" s="11" t="s">
        <v>7</v>
      </c>
      <c r="H1638" s="14" t="str">
        <f>VLOOKUP(A1638,'Data Key'!$A$1:$B$500,2,FALSE)</f>
        <v>Utah</v>
      </c>
      <c r="I1638" s="14" t="str">
        <f t="shared" si="631"/>
        <v>UT-Utah</v>
      </c>
      <c r="J1638" s="15">
        <f t="shared" si="632"/>
        <v>4862</v>
      </c>
      <c r="K1638" s="15">
        <f t="shared" si="633"/>
        <v>580877</v>
      </c>
      <c r="L1638" s="16">
        <f t="shared" si="625"/>
        <v>2.3234934179177378E-4</v>
      </c>
      <c r="M1638" s="17">
        <f t="shared" si="634"/>
        <v>8.0682760220648255</v>
      </c>
      <c r="N1638" s="17">
        <f t="shared" si="635"/>
        <v>8.5329747056483711</v>
      </c>
      <c r="O1638" s="16">
        <f t="shared" si="636"/>
        <v>3.1723977935174119E-2</v>
      </c>
      <c r="P1638" s="16">
        <f t="shared" si="637"/>
        <v>3.2974705648371128E-2</v>
      </c>
      <c r="Q1638" s="16">
        <f t="shared" si="648"/>
        <v>4726</v>
      </c>
      <c r="R1638" s="16">
        <f t="shared" si="649"/>
        <v>4998</v>
      </c>
      <c r="S1638" s="17">
        <f t="shared" si="638"/>
        <v>8.0684400389934758</v>
      </c>
      <c r="T1638" s="17">
        <f t="shared" si="639"/>
        <v>8.532810688719719</v>
      </c>
      <c r="U1638" s="16">
        <f t="shared" si="640"/>
        <v>3.1559961006523807E-2</v>
      </c>
      <c r="V1638" s="16">
        <f t="shared" si="641"/>
        <v>3.2810688719719039E-2</v>
      </c>
      <c r="W1638" s="16">
        <f t="shared" si="626"/>
        <v>8.303850060372089E-3</v>
      </c>
      <c r="X1638" s="16">
        <f t="shared" si="627"/>
        <v>2.3241570164949442E-4</v>
      </c>
      <c r="Y1638" s="17">
        <f t="shared" si="642"/>
        <v>8.0714343587225947</v>
      </c>
      <c r="Z1638" s="17">
        <f t="shared" si="643"/>
        <v>8.5362657620215838</v>
      </c>
      <c r="AA1638" s="16">
        <f t="shared" si="644"/>
        <v>2.8565641277404907E-2</v>
      </c>
      <c r="AB1638" s="16">
        <f t="shared" si="645"/>
        <v>3.6265762021583825E-2</v>
      </c>
      <c r="AC1638" s="16">
        <f t="shared" si="628"/>
        <v>272.2053704759611</v>
      </c>
      <c r="AD1638" s="17">
        <f t="shared" si="629"/>
        <v>8.0723445674491945</v>
      </c>
      <c r="AE1638" s="17">
        <f t="shared" si="630"/>
        <v>8.53706278713417</v>
      </c>
      <c r="AF1638" s="16">
        <f t="shared" si="646"/>
        <v>2.7655432550805159E-2</v>
      </c>
      <c r="AG1638" s="16">
        <f t="shared" si="647"/>
        <v>3.7062787134169994E-2</v>
      </c>
    </row>
    <row r="1639" spans="1:33" x14ac:dyDescent="0.25">
      <c r="A1639" s="11" t="s">
        <v>55</v>
      </c>
      <c r="B1639" s="12">
        <v>74724</v>
      </c>
      <c r="C1639" s="11">
        <v>11.9</v>
      </c>
      <c r="D1639" s="27">
        <v>11.2</v>
      </c>
      <c r="E1639" s="27">
        <v>12.7</v>
      </c>
      <c r="F1639" s="11">
        <v>2015</v>
      </c>
      <c r="G1639" s="11" t="s">
        <v>7</v>
      </c>
      <c r="H1639" s="14" t="str">
        <f>VLOOKUP(A1639,'Data Key'!$A$1:$B$500,2,FALSE)</f>
        <v>Vermont</v>
      </c>
      <c r="I1639" s="14" t="str">
        <f t="shared" si="631"/>
        <v>VT-Vermont</v>
      </c>
      <c r="J1639" s="15">
        <f t="shared" si="632"/>
        <v>889</v>
      </c>
      <c r="K1639" s="15">
        <f t="shared" si="633"/>
        <v>73835</v>
      </c>
      <c r="L1639" s="16">
        <f t="shared" si="625"/>
        <v>7.7739177873162801E-4</v>
      </c>
      <c r="M1639" s="17">
        <f t="shared" si="634"/>
        <v>11.119722936754695</v>
      </c>
      <c r="N1639" s="17">
        <f t="shared" si="635"/>
        <v>12.674506494217951</v>
      </c>
      <c r="O1639" s="16">
        <f t="shared" si="636"/>
        <v>8.0277063245304703E-2</v>
      </c>
      <c r="P1639" s="16">
        <f t="shared" si="637"/>
        <v>2.5493505782048231E-2</v>
      </c>
      <c r="Q1639" s="16">
        <f t="shared" si="648"/>
        <v>832</v>
      </c>
      <c r="R1639" s="16">
        <f t="shared" si="649"/>
        <v>948</v>
      </c>
      <c r="S1639" s="17">
        <f t="shared" si="638"/>
        <v>11.134307585247042</v>
      </c>
      <c r="T1639" s="17">
        <f t="shared" si="639"/>
        <v>12.686687008190139</v>
      </c>
      <c r="U1639" s="16">
        <f t="shared" si="640"/>
        <v>6.5692414752957617E-2</v>
      </c>
      <c r="V1639" s="16">
        <f t="shared" si="641"/>
        <v>1.3312991809860009E-2</v>
      </c>
      <c r="W1639" s="16">
        <f t="shared" si="626"/>
        <v>1.1922206128505603E-2</v>
      </c>
      <c r="X1639" s="16">
        <f t="shared" si="627"/>
        <v>7.7858560927970691E-4</v>
      </c>
      <c r="Y1639" s="17">
        <f t="shared" si="642"/>
        <v>11.143620519225896</v>
      </c>
      <c r="Z1639" s="17">
        <f t="shared" si="643"/>
        <v>12.700791737785309</v>
      </c>
      <c r="AA1639" s="16">
        <f t="shared" si="644"/>
        <v>5.637948077410293E-2</v>
      </c>
      <c r="AB1639" s="16">
        <f t="shared" si="645"/>
        <v>7.9173778530972072E-4</v>
      </c>
      <c r="AC1639" s="16">
        <f t="shared" si="628"/>
        <v>116.21087263211415</v>
      </c>
      <c r="AD1639" s="17">
        <f t="shared" si="629"/>
        <v>11.151336326949766</v>
      </c>
      <c r="AE1639" s="17">
        <f t="shared" si="630"/>
        <v>12.70645782334884</v>
      </c>
      <c r="AF1639" s="16">
        <f t="shared" si="646"/>
        <v>4.8663673050233669E-2</v>
      </c>
      <c r="AG1639" s="16">
        <f t="shared" si="647"/>
        <v>6.4578233488408188E-3</v>
      </c>
    </row>
    <row r="1640" spans="1:33" x14ac:dyDescent="0.25">
      <c r="A1640" s="11" t="s">
        <v>54</v>
      </c>
      <c r="B1640" s="12">
        <v>1159195</v>
      </c>
      <c r="C1640" s="11">
        <v>13.3</v>
      </c>
      <c r="D1640" s="27">
        <v>13.1</v>
      </c>
      <c r="E1640" s="27">
        <v>13.6</v>
      </c>
      <c r="F1640" s="11">
        <v>2015</v>
      </c>
      <c r="G1640" s="11" t="s">
        <v>7</v>
      </c>
      <c r="H1640" s="14" t="str">
        <f>VLOOKUP(A1640,'Data Key'!$A$1:$B$500,2,FALSE)</f>
        <v>Virginia</v>
      </c>
      <c r="I1640" s="14" t="str">
        <f t="shared" si="631"/>
        <v>VA-Virginia</v>
      </c>
      <c r="J1640" s="15">
        <f t="shared" si="632"/>
        <v>15417</v>
      </c>
      <c r="K1640" s="15">
        <f t="shared" si="633"/>
        <v>1143778</v>
      </c>
      <c r="L1640" s="16">
        <f t="shared" si="625"/>
        <v>2.08537492812794E-4</v>
      </c>
      <c r="M1640" s="17">
        <f t="shared" si="634"/>
        <v>13.091209314238652</v>
      </c>
      <c r="N1640" s="17">
        <f t="shared" si="635"/>
        <v>13.50828429986424</v>
      </c>
      <c r="O1640" s="16">
        <f t="shared" si="636"/>
        <v>8.7906857613475609E-3</v>
      </c>
      <c r="P1640" s="16">
        <f t="shared" si="637"/>
        <v>9.1715700135759803E-2</v>
      </c>
      <c r="Q1640" s="16">
        <f t="shared" si="648"/>
        <v>15176</v>
      </c>
      <c r="R1640" s="16">
        <f t="shared" si="649"/>
        <v>15659</v>
      </c>
      <c r="S1640" s="17">
        <f t="shared" si="638"/>
        <v>13.091843908919552</v>
      </c>
      <c r="T1640" s="17">
        <f t="shared" si="639"/>
        <v>13.508512372810442</v>
      </c>
      <c r="U1640" s="16">
        <f t="shared" si="640"/>
        <v>8.1560910804476805E-3</v>
      </c>
      <c r="V1640" s="16">
        <f t="shared" si="641"/>
        <v>9.1487627189557941E-2</v>
      </c>
      <c r="W1640" s="16">
        <f t="shared" si="626"/>
        <v>1.3301359678729533E-2</v>
      </c>
      <c r="X1640" s="16">
        <f t="shared" si="627"/>
        <v>2.0855585782665647E-4</v>
      </c>
      <c r="Y1640" s="17">
        <f t="shared" si="642"/>
        <v>13.092803820902876</v>
      </c>
      <c r="Z1640" s="17">
        <f t="shared" si="643"/>
        <v>13.509915536556189</v>
      </c>
      <c r="AA1640" s="16">
        <f t="shared" si="644"/>
        <v>7.1961790971233341E-3</v>
      </c>
      <c r="AB1640" s="16">
        <f t="shared" si="645"/>
        <v>9.0084463443810492E-2</v>
      </c>
      <c r="AC1640" s="16">
        <f t="shared" si="628"/>
        <v>483.47876497669313</v>
      </c>
      <c r="AD1640" s="17">
        <f t="shared" si="629"/>
        <v>13.093250962726371</v>
      </c>
      <c r="AE1640" s="17">
        <f t="shared" si="630"/>
        <v>13.510331059501011</v>
      </c>
      <c r="AF1640" s="16">
        <f t="shared" si="646"/>
        <v>6.7490372736287441E-3</v>
      </c>
      <c r="AG1640" s="16">
        <f t="shared" si="647"/>
        <v>8.9668940498988547E-2</v>
      </c>
    </row>
    <row r="1641" spans="1:33" x14ac:dyDescent="0.25">
      <c r="A1641" s="11" t="s">
        <v>39</v>
      </c>
      <c r="B1641" s="12">
        <v>993605</v>
      </c>
      <c r="C1641" s="11">
        <v>10.6</v>
      </c>
      <c r="D1641" s="27">
        <v>10.4</v>
      </c>
      <c r="E1641" s="27">
        <v>10.8</v>
      </c>
      <c r="F1641" s="11">
        <v>2015</v>
      </c>
      <c r="G1641" s="11" t="s">
        <v>7</v>
      </c>
      <c r="H1641" s="14" t="str">
        <f>VLOOKUP(A1641,'Data Key'!$A$1:$B$500,2,FALSE)</f>
        <v>Washington</v>
      </c>
      <c r="I1641" s="14" t="str">
        <f t="shared" si="631"/>
        <v>WA-Washington</v>
      </c>
      <c r="J1641" s="15">
        <f t="shared" si="632"/>
        <v>10532</v>
      </c>
      <c r="K1641" s="15">
        <f t="shared" si="633"/>
        <v>983073</v>
      </c>
      <c r="L1641" s="16">
        <f t="shared" si="625"/>
        <v>2.013611802084385E-4</v>
      </c>
      <c r="M1641" s="17">
        <f t="shared" si="634"/>
        <v>10.398424448889642</v>
      </c>
      <c r="N1641" s="17">
        <f t="shared" si="635"/>
        <v>10.80114680930652</v>
      </c>
      <c r="O1641" s="16">
        <f t="shared" si="636"/>
        <v>1.5755511103581199E-3</v>
      </c>
      <c r="P1641" s="16">
        <f t="shared" si="637"/>
        <v>1.1468093065190033E-3</v>
      </c>
      <c r="Q1641" s="16">
        <f t="shared" si="648"/>
        <v>10333</v>
      </c>
      <c r="R1641" s="16">
        <f t="shared" si="649"/>
        <v>10733</v>
      </c>
      <c r="S1641" s="17">
        <f t="shared" si="638"/>
        <v>10.399504833409654</v>
      </c>
      <c r="T1641" s="17">
        <f t="shared" si="639"/>
        <v>10.802079297104987</v>
      </c>
      <c r="U1641" s="16">
        <f t="shared" si="640"/>
        <v>4.9516659034587462E-4</v>
      </c>
      <c r="V1641" s="16">
        <f t="shared" si="641"/>
        <v>2.0792971049861109E-3</v>
      </c>
      <c r="W1641" s="16">
        <f t="shared" si="626"/>
        <v>1.0601677732601894E-2</v>
      </c>
      <c r="X1641" s="16">
        <f t="shared" si="627"/>
        <v>2.013874580541474E-4</v>
      </c>
      <c r="Y1641" s="17">
        <f t="shared" si="642"/>
        <v>10.400290274547746</v>
      </c>
      <c r="Z1641" s="17">
        <f t="shared" si="643"/>
        <v>10.803065190656042</v>
      </c>
      <c r="AA1641" s="16">
        <f t="shared" si="644"/>
        <v>2.9027454774599448E-4</v>
      </c>
      <c r="AB1641" s="16">
        <f t="shared" si="645"/>
        <v>3.0651906560414943E-3</v>
      </c>
      <c r="AC1641" s="16">
        <f t="shared" si="628"/>
        <v>400.15599344643817</v>
      </c>
      <c r="AD1641" s="17">
        <f t="shared" si="629"/>
        <v>10.40081599667954</v>
      </c>
      <c r="AE1641" s="17">
        <f t="shared" si="630"/>
        <v>10.803545900792438</v>
      </c>
      <c r="AF1641" s="16">
        <f t="shared" si="646"/>
        <v>8.1599667954002086E-4</v>
      </c>
      <c r="AG1641" s="16">
        <f t="shared" si="647"/>
        <v>3.5459007924369956E-3</v>
      </c>
    </row>
    <row r="1642" spans="1:33" x14ac:dyDescent="0.25">
      <c r="A1642" s="11" t="s">
        <v>16</v>
      </c>
      <c r="B1642" s="12">
        <v>242212</v>
      </c>
      <c r="C1642" s="11">
        <v>7.7</v>
      </c>
      <c r="D1642" s="27">
        <v>7.4</v>
      </c>
      <c r="E1642" s="27">
        <v>8.1</v>
      </c>
      <c r="F1642" s="11">
        <v>2015</v>
      </c>
      <c r="G1642" s="11" t="s">
        <v>7</v>
      </c>
      <c r="H1642" s="14" t="str">
        <f>VLOOKUP(A1642,'Data Key'!$A$1:$B$500,2,FALSE)</f>
        <v>West Virginia</v>
      </c>
      <c r="I1642" s="14" t="str">
        <f t="shared" si="631"/>
        <v>WV-West Virginia</v>
      </c>
      <c r="J1642" s="15">
        <f t="shared" si="632"/>
        <v>1865</v>
      </c>
      <c r="K1642" s="15">
        <f t="shared" si="633"/>
        <v>240347</v>
      </c>
      <c r="L1642" s="16">
        <f t="shared" si="625"/>
        <v>3.4810749839588371E-4</v>
      </c>
      <c r="M1642" s="17">
        <f t="shared" si="634"/>
        <v>7.3517587344910087</v>
      </c>
      <c r="N1642" s="17">
        <f t="shared" si="635"/>
        <v>8.0479737312827755</v>
      </c>
      <c r="O1642" s="16">
        <f t="shared" si="636"/>
        <v>4.824126550899166E-2</v>
      </c>
      <c r="P1642" s="16">
        <f t="shared" si="637"/>
        <v>5.2026268717224156E-2</v>
      </c>
      <c r="Q1642" s="16">
        <f t="shared" si="648"/>
        <v>1781</v>
      </c>
      <c r="R1642" s="16">
        <f t="shared" si="649"/>
        <v>1950</v>
      </c>
      <c r="S1642" s="17">
        <f t="shared" si="638"/>
        <v>7.3530626063118261</v>
      </c>
      <c r="T1642" s="17">
        <f t="shared" si="639"/>
        <v>8.0507984740640435</v>
      </c>
      <c r="U1642" s="16">
        <f t="shared" si="640"/>
        <v>4.6937393688174289E-2</v>
      </c>
      <c r="V1642" s="16">
        <f t="shared" si="641"/>
        <v>4.920152593595617E-2</v>
      </c>
      <c r="W1642" s="16">
        <f t="shared" si="626"/>
        <v>7.707673941416188E-3</v>
      </c>
      <c r="X1642" s="16">
        <f t="shared" si="627"/>
        <v>3.4836731566329415E-4</v>
      </c>
      <c r="Y1642" s="17">
        <f t="shared" si="642"/>
        <v>7.3593066257528932</v>
      </c>
      <c r="Z1642" s="17">
        <f t="shared" si="643"/>
        <v>8.0560412570794817</v>
      </c>
      <c r="AA1642" s="16">
        <f t="shared" si="644"/>
        <v>4.0693374247107172E-2</v>
      </c>
      <c r="AB1642" s="16">
        <f t="shared" si="645"/>
        <v>4.3958742920517935E-2</v>
      </c>
      <c r="AC1642" s="16">
        <f t="shared" si="628"/>
        <v>168.65295059810805</v>
      </c>
      <c r="AD1642" s="17">
        <f t="shared" si="629"/>
        <v>7.3615922202777915</v>
      </c>
      <c r="AE1642" s="17">
        <f t="shared" si="630"/>
        <v>8.0578842116782816</v>
      </c>
      <c r="AF1642" s="16">
        <f t="shared" si="646"/>
        <v>3.8407779722208879E-2</v>
      </c>
      <c r="AG1642" s="16">
        <f t="shared" si="647"/>
        <v>4.2115788321718028E-2</v>
      </c>
    </row>
    <row r="1643" spans="1:33" x14ac:dyDescent="0.25">
      <c r="A1643" s="11" t="s">
        <v>24</v>
      </c>
      <c r="B1643" s="12">
        <v>753815</v>
      </c>
      <c r="C1643" s="11">
        <v>12.9</v>
      </c>
      <c r="D1643" s="27">
        <v>12.7</v>
      </c>
      <c r="E1643" s="27">
        <v>13.2</v>
      </c>
      <c r="F1643" s="11">
        <v>2015</v>
      </c>
      <c r="G1643" s="11" t="s">
        <v>7</v>
      </c>
      <c r="H1643" s="14" t="str">
        <f>VLOOKUP(A1643,'Data Key'!$A$1:$B$500,2,FALSE)</f>
        <v>Wisconsin</v>
      </c>
      <c r="I1643" s="14" t="str">
        <f t="shared" si="631"/>
        <v>WI-Wisconsin</v>
      </c>
      <c r="J1643" s="15">
        <f t="shared" si="632"/>
        <v>9724</v>
      </c>
      <c r="K1643" s="15">
        <f t="shared" si="633"/>
        <v>744091</v>
      </c>
      <c r="L1643" s="16">
        <f t="shared" si="625"/>
        <v>2.5473371494105291E-4</v>
      </c>
      <c r="M1643" s="17">
        <f t="shared" si="634"/>
        <v>12.644983059068485</v>
      </c>
      <c r="N1643" s="17">
        <f t="shared" si="635"/>
        <v>13.154450488950589</v>
      </c>
      <c r="O1643" s="16">
        <f t="shared" si="636"/>
        <v>5.5016940931514213E-2</v>
      </c>
      <c r="P1643" s="16">
        <f t="shared" si="637"/>
        <v>4.5549511049410185E-2</v>
      </c>
      <c r="Q1643" s="16">
        <f t="shared" si="648"/>
        <v>9533</v>
      </c>
      <c r="R1643" s="16">
        <f t="shared" si="649"/>
        <v>9917</v>
      </c>
      <c r="S1643" s="17">
        <f t="shared" si="638"/>
        <v>12.646338955844604</v>
      </c>
      <c r="T1643" s="17">
        <f t="shared" si="639"/>
        <v>13.15574776304531</v>
      </c>
      <c r="U1643" s="16">
        <f t="shared" si="640"/>
        <v>5.3661044155395743E-2</v>
      </c>
      <c r="V1643" s="16">
        <f t="shared" si="641"/>
        <v>4.4252236954688939E-2</v>
      </c>
      <c r="W1643" s="16">
        <f t="shared" si="626"/>
        <v>1.2902199035763489E-2</v>
      </c>
      <c r="X1643" s="16">
        <f t="shared" si="627"/>
        <v>2.547693459350849E-4</v>
      </c>
      <c r="Y1643" s="17">
        <f t="shared" si="642"/>
        <v>12.647429689828405</v>
      </c>
      <c r="Z1643" s="17">
        <f t="shared" si="643"/>
        <v>13.156968381698574</v>
      </c>
      <c r="AA1643" s="16">
        <f t="shared" si="644"/>
        <v>5.2570310171594414E-2</v>
      </c>
      <c r="AB1643" s="16">
        <f t="shared" si="645"/>
        <v>4.3031618301425212E-2</v>
      </c>
      <c r="AC1643" s="16">
        <f t="shared" si="628"/>
        <v>384.05365832800516</v>
      </c>
      <c r="AD1643" s="17">
        <f t="shared" si="629"/>
        <v>12.648123628476837</v>
      </c>
      <c r="AE1643" s="17">
        <f t="shared" si="630"/>
        <v>13.157601021725283</v>
      </c>
      <c r="AF1643" s="16">
        <f t="shared" si="646"/>
        <v>5.187637152316249E-2</v>
      </c>
      <c r="AG1643" s="16">
        <f t="shared" si="647"/>
        <v>4.2398978274716725E-2</v>
      </c>
    </row>
    <row r="1644" spans="1:33" x14ac:dyDescent="0.25">
      <c r="A1644" s="11" t="s">
        <v>40</v>
      </c>
      <c r="B1644" s="12">
        <v>86367</v>
      </c>
      <c r="C1644" s="11">
        <v>9.1999999999999993</v>
      </c>
      <c r="D1644" s="27">
        <v>8.6</v>
      </c>
      <c r="E1644" s="27">
        <v>9.8000000000000007</v>
      </c>
      <c r="F1644" s="11">
        <v>2015</v>
      </c>
      <c r="G1644" s="11" t="s">
        <v>7</v>
      </c>
      <c r="H1644" s="14" t="str">
        <f>VLOOKUP(A1644,'Data Key'!$A$1:$B$500,2,FALSE)</f>
        <v>Wyoming</v>
      </c>
      <c r="I1644" s="14" t="str">
        <f t="shared" si="631"/>
        <v>WY-Wyoming</v>
      </c>
      <c r="J1644" s="15">
        <f t="shared" si="632"/>
        <v>795</v>
      </c>
      <c r="K1644" s="15">
        <f t="shared" si="633"/>
        <v>85572</v>
      </c>
      <c r="L1644" s="16">
        <f t="shared" si="625"/>
        <v>6.3690659359149607E-4</v>
      </c>
      <c r="M1644" s="17">
        <f t="shared" si="634"/>
        <v>8.5679980574905148</v>
      </c>
      <c r="N1644" s="17">
        <f t="shared" si="635"/>
        <v>9.841811244673508</v>
      </c>
      <c r="O1644" s="16">
        <f t="shared" si="636"/>
        <v>3.2001942509484849E-2</v>
      </c>
      <c r="P1644" s="16">
        <f t="shared" si="637"/>
        <v>4.1811244673507275E-2</v>
      </c>
      <c r="Q1644" s="16">
        <f t="shared" si="648"/>
        <v>740</v>
      </c>
      <c r="R1644" s="16">
        <f t="shared" si="649"/>
        <v>850</v>
      </c>
      <c r="S1644" s="17">
        <f t="shared" si="638"/>
        <v>8.5680873481769666</v>
      </c>
      <c r="T1644" s="17">
        <f t="shared" si="639"/>
        <v>9.8417219539870544</v>
      </c>
      <c r="U1644" s="16">
        <f t="shared" si="640"/>
        <v>3.1912651823033045E-2</v>
      </c>
      <c r="V1644" s="16">
        <f t="shared" si="641"/>
        <v>4.1721953987053695E-2</v>
      </c>
      <c r="W1644" s="16">
        <f t="shared" si="626"/>
        <v>9.2267334201010156E-3</v>
      </c>
      <c r="X1644" s="16">
        <f t="shared" si="627"/>
        <v>6.3801362761805019E-4</v>
      </c>
      <c r="Y1644" s="17">
        <f t="shared" si="642"/>
        <v>8.5887197924829657</v>
      </c>
      <c r="Z1644" s="17">
        <f t="shared" si="643"/>
        <v>9.8647470477190655</v>
      </c>
      <c r="AA1644" s="16">
        <f t="shared" si="644"/>
        <v>1.1280207517033958E-2</v>
      </c>
      <c r="AB1644" s="16">
        <f t="shared" si="645"/>
        <v>6.474704771906481E-2</v>
      </c>
      <c r="AC1644" s="16">
        <f t="shared" si="628"/>
        <v>110.04821080290635</v>
      </c>
      <c r="AD1644" s="17">
        <f t="shared" si="629"/>
        <v>8.5954543393310434</v>
      </c>
      <c r="AE1644" s="17">
        <f t="shared" si="630"/>
        <v>9.8695904823183067</v>
      </c>
      <c r="AF1644" s="16">
        <f t="shared" si="646"/>
        <v>4.5456606689562307E-3</v>
      </c>
      <c r="AG1644" s="16">
        <f t="shared" si="647"/>
        <v>6.9590482318306002E-2</v>
      </c>
    </row>
    <row r="1645" spans="1:33" x14ac:dyDescent="0.25">
      <c r="A1645" s="11" t="s">
        <v>17</v>
      </c>
      <c r="B1645" s="12">
        <v>674701</v>
      </c>
      <c r="C1645" s="11">
        <v>9.1</v>
      </c>
      <c r="D1645" s="27">
        <v>8.9</v>
      </c>
      <c r="E1645" s="27">
        <v>9.3000000000000007</v>
      </c>
      <c r="F1645" s="11">
        <v>2016</v>
      </c>
      <c r="G1645" s="11" t="s">
        <v>7</v>
      </c>
      <c r="H1645" s="14" t="str">
        <f>VLOOKUP(A1645,'Data Key'!$A$1:$B$500,2,FALSE)</f>
        <v>Alabama</v>
      </c>
      <c r="I1645" s="14" t="str">
        <f t="shared" si="631"/>
        <v>AL-Alabama</v>
      </c>
      <c r="J1645" s="15">
        <f t="shared" si="632"/>
        <v>6140</v>
      </c>
      <c r="K1645" s="15">
        <f t="shared" si="633"/>
        <v>668561</v>
      </c>
      <c r="L1645" s="16">
        <f t="shared" si="625"/>
        <v>2.2658740475757884E-4</v>
      </c>
      <c r="M1645" s="17">
        <f t="shared" si="634"/>
        <v>8.8737399995296542</v>
      </c>
      <c r="N1645" s="17">
        <f t="shared" si="635"/>
        <v>9.3269148090448102</v>
      </c>
      <c r="O1645" s="16">
        <f t="shared" si="636"/>
        <v>2.6260000470346156E-2</v>
      </c>
      <c r="P1645" s="16">
        <f t="shared" si="637"/>
        <v>2.6914809044809473E-2</v>
      </c>
      <c r="Q1645" s="16">
        <f t="shared" si="648"/>
        <v>5987</v>
      </c>
      <c r="R1645" s="16">
        <f t="shared" si="649"/>
        <v>6293</v>
      </c>
      <c r="S1645" s="17">
        <f t="shared" si="638"/>
        <v>8.8735602881869156</v>
      </c>
      <c r="T1645" s="17">
        <f t="shared" si="639"/>
        <v>9.3270945203875488</v>
      </c>
      <c r="U1645" s="16">
        <f t="shared" si="640"/>
        <v>2.6439711813084799E-2</v>
      </c>
      <c r="V1645" s="16">
        <f t="shared" si="641"/>
        <v>2.7094520387548116E-2</v>
      </c>
      <c r="W1645" s="16">
        <f t="shared" si="626"/>
        <v>9.1031223610764725E-3</v>
      </c>
      <c r="X1645" s="16">
        <f t="shared" si="627"/>
        <v>2.2663846737663943E-4</v>
      </c>
      <c r="Y1645" s="17">
        <f t="shared" si="642"/>
        <v>8.8764838936998345</v>
      </c>
      <c r="Z1645" s="17">
        <f t="shared" si="643"/>
        <v>9.3297608284531108</v>
      </c>
      <c r="AA1645" s="16">
        <f t="shared" si="644"/>
        <v>2.3516106300165873E-2</v>
      </c>
      <c r="AB1645" s="16">
        <f t="shared" si="645"/>
        <v>2.9760828453110122E-2</v>
      </c>
      <c r="AC1645" s="16">
        <f t="shared" si="628"/>
        <v>305.76929339449072</v>
      </c>
      <c r="AD1645" s="17">
        <f t="shared" si="629"/>
        <v>8.8772685694128981</v>
      </c>
      <c r="AE1645" s="17">
        <f t="shared" si="630"/>
        <v>9.3304582823151616</v>
      </c>
      <c r="AF1645" s="16">
        <f t="shared" si="646"/>
        <v>2.2731430587102253E-2</v>
      </c>
      <c r="AG1645" s="16">
        <f t="shared" si="647"/>
        <v>3.0458282315160901E-2</v>
      </c>
    </row>
    <row r="1646" spans="1:33" x14ac:dyDescent="0.25">
      <c r="A1646" s="11" t="s">
        <v>41</v>
      </c>
      <c r="B1646" s="12">
        <v>119217</v>
      </c>
      <c r="C1646" s="11">
        <v>10.1</v>
      </c>
      <c r="D1646" s="27">
        <v>9.5</v>
      </c>
      <c r="E1646" s="27">
        <v>10.7</v>
      </c>
      <c r="F1646" s="11">
        <v>2016</v>
      </c>
      <c r="G1646" s="11" t="s">
        <v>7</v>
      </c>
      <c r="H1646" s="14" t="str">
        <f>VLOOKUP(A1646,'Data Key'!$A$1:$B$500,2,FALSE)</f>
        <v>Alaska</v>
      </c>
      <c r="I1646" s="14" t="str">
        <f t="shared" si="631"/>
        <v>AK-Alaska</v>
      </c>
      <c r="J1646" s="15">
        <f t="shared" si="632"/>
        <v>1204</v>
      </c>
      <c r="K1646" s="15">
        <f t="shared" si="633"/>
        <v>118013</v>
      </c>
      <c r="L1646" s="16">
        <f t="shared" si="625"/>
        <v>5.6756940465654989E-4</v>
      </c>
      <c r="M1646" s="17">
        <f t="shared" si="634"/>
        <v>9.5316614097407264</v>
      </c>
      <c r="N1646" s="17">
        <f t="shared" si="635"/>
        <v>10.666800219053826</v>
      </c>
      <c r="O1646" s="16">
        <f t="shared" si="636"/>
        <v>3.1661409740726398E-2</v>
      </c>
      <c r="P1646" s="16">
        <f t="shared" si="637"/>
        <v>3.3199780946173263E-2</v>
      </c>
      <c r="Q1646" s="16">
        <f t="shared" si="648"/>
        <v>1137</v>
      </c>
      <c r="R1646" s="16">
        <f t="shared" si="649"/>
        <v>1272</v>
      </c>
      <c r="S1646" s="17">
        <f t="shared" si="638"/>
        <v>9.5372304285462643</v>
      </c>
      <c r="T1646" s="17">
        <f t="shared" si="639"/>
        <v>10.66961926570875</v>
      </c>
      <c r="U1646" s="16">
        <f t="shared" si="640"/>
        <v>3.7230428546264349E-2</v>
      </c>
      <c r="V1646" s="16">
        <f t="shared" si="641"/>
        <v>3.0380734291249212E-2</v>
      </c>
      <c r="W1646" s="16">
        <f t="shared" si="626"/>
        <v>1.0115016088247259E-2</v>
      </c>
      <c r="X1646" s="16">
        <f t="shared" si="627"/>
        <v>5.6821839990961269E-4</v>
      </c>
      <c r="Y1646" s="17">
        <f t="shared" si="642"/>
        <v>9.5467976883376462</v>
      </c>
      <c r="Z1646" s="17">
        <f t="shared" si="643"/>
        <v>10.683234488156872</v>
      </c>
      <c r="AA1646" s="16">
        <f t="shared" si="644"/>
        <v>4.6797688337646193E-2</v>
      </c>
      <c r="AB1646" s="16">
        <f t="shared" si="645"/>
        <v>1.6765511843127356E-2</v>
      </c>
      <c r="AC1646" s="16">
        <f t="shared" si="628"/>
        <v>135.3545501507302</v>
      </c>
      <c r="AD1646" s="17">
        <f t="shared" si="629"/>
        <v>9.5515468637948509</v>
      </c>
      <c r="AE1646" s="17">
        <f t="shared" si="630"/>
        <v>10.68687310788517</v>
      </c>
      <c r="AF1646" s="16">
        <f t="shared" si="646"/>
        <v>5.154686379485085E-2</v>
      </c>
      <c r="AG1646" s="16">
        <f t="shared" si="647"/>
        <v>1.3126892114829758E-2</v>
      </c>
    </row>
    <row r="1647" spans="1:33" x14ac:dyDescent="0.25">
      <c r="A1647" s="11" t="s">
        <v>11</v>
      </c>
      <c r="B1647" s="12">
        <v>1033241</v>
      </c>
      <c r="C1647" s="11">
        <v>10.4</v>
      </c>
      <c r="D1647" s="27">
        <v>10.199999999999999</v>
      </c>
      <c r="E1647" s="27">
        <v>10.6</v>
      </c>
      <c r="F1647" s="11">
        <v>2016</v>
      </c>
      <c r="G1647" s="11" t="s">
        <v>7</v>
      </c>
      <c r="H1647" s="14" t="str">
        <f>VLOOKUP(A1647,'Data Key'!$A$1:$B$500,2,FALSE)</f>
        <v>Arizona</v>
      </c>
      <c r="I1647" s="14" t="str">
        <f t="shared" si="631"/>
        <v>AZ-Arizona</v>
      </c>
      <c r="J1647" s="15">
        <f t="shared" si="632"/>
        <v>10746</v>
      </c>
      <c r="K1647" s="15">
        <f t="shared" si="633"/>
        <v>1022495</v>
      </c>
      <c r="L1647" s="16">
        <f t="shared" si="625"/>
        <v>1.9561387623264005E-4</v>
      </c>
      <c r="M1647" s="17">
        <f t="shared" si="634"/>
        <v>10.204670278190193</v>
      </c>
      <c r="N1647" s="17">
        <f t="shared" si="635"/>
        <v>10.595898030655471</v>
      </c>
      <c r="O1647" s="16">
        <f t="shared" si="636"/>
        <v>4.6702781901934998E-3</v>
      </c>
      <c r="P1647" s="16">
        <f t="shared" si="637"/>
        <v>4.1019693445285554E-3</v>
      </c>
      <c r="Q1647" s="16">
        <f t="shared" si="648"/>
        <v>10544</v>
      </c>
      <c r="R1647" s="16">
        <f t="shared" si="649"/>
        <v>10948</v>
      </c>
      <c r="S1647" s="17">
        <f t="shared" si="638"/>
        <v>10.204782814464389</v>
      </c>
      <c r="T1647" s="17">
        <f t="shared" si="639"/>
        <v>10.595785494381271</v>
      </c>
      <c r="U1647" s="16">
        <f t="shared" si="640"/>
        <v>4.782814464389773E-3</v>
      </c>
      <c r="V1647" s="16">
        <f t="shared" si="641"/>
        <v>4.2145056187283814E-3</v>
      </c>
      <c r="W1647" s="16">
        <f t="shared" si="626"/>
        <v>1.0402104417221714E-2</v>
      </c>
      <c r="X1647" s="16">
        <f t="shared" si="627"/>
        <v>1.9563891827721378E-4</v>
      </c>
      <c r="Y1647" s="17">
        <f t="shared" si="642"/>
        <v>10.2064654989445</v>
      </c>
      <c r="Z1647" s="17">
        <f t="shared" si="643"/>
        <v>10.597743335498929</v>
      </c>
      <c r="AA1647" s="16">
        <f t="shared" si="644"/>
        <v>6.4654989445003253E-3</v>
      </c>
      <c r="AB1647" s="16">
        <f t="shared" si="645"/>
        <v>2.2566645010702047E-3</v>
      </c>
      <c r="AC1647" s="16">
        <f t="shared" si="628"/>
        <v>404.24150152659558</v>
      </c>
      <c r="AD1647" s="17">
        <f t="shared" si="629"/>
        <v>10.206970850932978</v>
      </c>
      <c r="AE1647" s="17">
        <f t="shared" si="630"/>
        <v>10.598205808327831</v>
      </c>
      <c r="AF1647" s="16">
        <f t="shared" si="646"/>
        <v>6.9708509329782231E-3</v>
      </c>
      <c r="AG1647" s="16">
        <f t="shared" si="647"/>
        <v>1.7941916721682105E-3</v>
      </c>
    </row>
    <row r="1648" spans="1:33" x14ac:dyDescent="0.25">
      <c r="A1648" s="11" t="s">
        <v>18</v>
      </c>
      <c r="B1648" s="12">
        <v>440130</v>
      </c>
      <c r="C1648" s="11">
        <v>9.5</v>
      </c>
      <c r="D1648" s="27">
        <v>9.3000000000000007</v>
      </c>
      <c r="E1648" s="27">
        <v>9.8000000000000007</v>
      </c>
      <c r="F1648" s="11">
        <v>2016</v>
      </c>
      <c r="G1648" s="11" t="s">
        <v>7</v>
      </c>
      <c r="H1648" s="14" t="str">
        <f>VLOOKUP(A1648,'Data Key'!$A$1:$B$500,2,FALSE)</f>
        <v>Arkansas</v>
      </c>
      <c r="I1648" s="14" t="str">
        <f t="shared" si="631"/>
        <v>AR-Arkansas</v>
      </c>
      <c r="J1648" s="15">
        <f t="shared" si="632"/>
        <v>4181</v>
      </c>
      <c r="K1648" s="15">
        <f t="shared" si="633"/>
        <v>435949</v>
      </c>
      <c r="L1648" s="16">
        <f t="shared" si="625"/>
        <v>2.8657253139164327E-4</v>
      </c>
      <c r="M1648" s="17">
        <f t="shared" si="634"/>
        <v>9.2128935354522454</v>
      </c>
      <c r="N1648" s="17">
        <f t="shared" si="635"/>
        <v>9.7860385982355318</v>
      </c>
      <c r="O1648" s="16">
        <f t="shared" si="636"/>
        <v>8.710646454775528E-2</v>
      </c>
      <c r="P1648" s="16">
        <f t="shared" si="637"/>
        <v>1.3961401764468917E-2</v>
      </c>
      <c r="Q1648" s="16">
        <f t="shared" si="648"/>
        <v>4056</v>
      </c>
      <c r="R1648" s="16">
        <f t="shared" si="649"/>
        <v>4308</v>
      </c>
      <c r="S1648" s="17">
        <f t="shared" si="638"/>
        <v>9.2154590689114588</v>
      </c>
      <c r="T1648" s="17">
        <f t="shared" si="639"/>
        <v>9.7880171767432351</v>
      </c>
      <c r="U1648" s="16">
        <f t="shared" si="640"/>
        <v>8.4540931088541882E-2</v>
      </c>
      <c r="V1648" s="16">
        <f t="shared" si="641"/>
        <v>1.1982823256765585E-2</v>
      </c>
      <c r="W1648" s="16">
        <f t="shared" si="626"/>
        <v>9.5037471227981136E-3</v>
      </c>
      <c r="X1648" s="16">
        <f t="shared" si="627"/>
        <v>2.8666719522365197E-4</v>
      </c>
      <c r="Y1648" s="17">
        <f t="shared" si="642"/>
        <v>9.2170799275744617</v>
      </c>
      <c r="Z1648" s="17">
        <f t="shared" si="643"/>
        <v>9.7904143180217655</v>
      </c>
      <c r="AA1648" s="16">
        <f t="shared" si="644"/>
        <v>8.2920072425539004E-2</v>
      </c>
      <c r="AB1648" s="16">
        <f t="shared" si="645"/>
        <v>9.5856819782351721E-3</v>
      </c>
      <c r="AC1648" s="16">
        <f t="shared" si="628"/>
        <v>252.27264649938977</v>
      </c>
      <c r="AD1648" s="17">
        <f t="shared" si="629"/>
        <v>9.2182968542314558</v>
      </c>
      <c r="AE1648" s="17">
        <f t="shared" si="630"/>
        <v>9.7914694275178764</v>
      </c>
      <c r="AF1648" s="16">
        <f t="shared" si="646"/>
        <v>8.1703145768544871E-2</v>
      </c>
      <c r="AG1648" s="16">
        <f t="shared" si="647"/>
        <v>8.530572482124299E-3</v>
      </c>
    </row>
    <row r="1649" spans="1:33" x14ac:dyDescent="0.25">
      <c r="A1649" s="11" t="s">
        <v>42</v>
      </c>
      <c r="B1649" s="12">
        <v>5686400</v>
      </c>
      <c r="C1649" s="11">
        <v>13.9</v>
      </c>
      <c r="D1649" s="27">
        <v>13.8</v>
      </c>
      <c r="E1649" s="27">
        <v>14</v>
      </c>
      <c r="F1649" s="11">
        <v>2016</v>
      </c>
      <c r="G1649" s="11" t="s">
        <v>7</v>
      </c>
      <c r="H1649" s="14" t="str">
        <f>VLOOKUP(A1649,'Data Key'!$A$1:$B$500,2,FALSE)</f>
        <v>California</v>
      </c>
      <c r="I1649" s="14" t="str">
        <f t="shared" si="631"/>
        <v>CA-California</v>
      </c>
      <c r="J1649" s="15">
        <f t="shared" si="632"/>
        <v>79041</v>
      </c>
      <c r="K1649" s="15">
        <f t="shared" si="633"/>
        <v>5607359</v>
      </c>
      <c r="L1649" s="16">
        <f t="shared" si="625"/>
        <v>9.6227095166689415E-5</v>
      </c>
      <c r="M1649" s="17">
        <f t="shared" si="634"/>
        <v>13.80377993916083</v>
      </c>
      <c r="N1649" s="17">
        <f t="shared" si="635"/>
        <v>13.996234129494209</v>
      </c>
      <c r="O1649" s="16">
        <f t="shared" si="636"/>
        <v>3.7799391608288602E-3</v>
      </c>
      <c r="P1649" s="16">
        <f t="shared" si="637"/>
        <v>3.7658705057914688E-3</v>
      </c>
      <c r="Q1649" s="16">
        <f t="shared" si="648"/>
        <v>78494</v>
      </c>
      <c r="R1649" s="16">
        <f t="shared" si="649"/>
        <v>79589</v>
      </c>
      <c r="S1649" s="17">
        <f t="shared" si="638"/>
        <v>13.803812605514914</v>
      </c>
      <c r="T1649" s="17">
        <f t="shared" si="639"/>
        <v>13.996377321328081</v>
      </c>
      <c r="U1649" s="16">
        <f t="shared" si="640"/>
        <v>3.8126055149128035E-3</v>
      </c>
      <c r="V1649" s="16">
        <f t="shared" si="641"/>
        <v>3.6226786719186777E-3</v>
      </c>
      <c r="W1649" s="16">
        <f t="shared" si="626"/>
        <v>1.3900335419921962E-2</v>
      </c>
      <c r="X1649" s="16">
        <f t="shared" si="627"/>
        <v>9.6228743626440103E-5</v>
      </c>
      <c r="Y1649" s="17">
        <f t="shared" si="642"/>
        <v>13.804106676295522</v>
      </c>
      <c r="Z1649" s="17">
        <f t="shared" si="643"/>
        <v>13.996564163548403</v>
      </c>
      <c r="AA1649" s="16">
        <f t="shared" si="644"/>
        <v>4.1066762955210834E-3</v>
      </c>
      <c r="AB1649" s="16">
        <f t="shared" si="645"/>
        <v>3.435836451597396E-3</v>
      </c>
      <c r="AC1649" s="16">
        <f t="shared" si="628"/>
        <v>1094.3748374308302</v>
      </c>
      <c r="AD1649" s="17">
        <f t="shared" si="629"/>
        <v>13.804196026034807</v>
      </c>
      <c r="AE1649" s="17">
        <f t="shared" si="630"/>
        <v>13.996650671878266</v>
      </c>
      <c r="AF1649" s="16">
        <f t="shared" si="646"/>
        <v>4.1960260348066214E-3</v>
      </c>
      <c r="AG1649" s="16">
        <f t="shared" si="647"/>
        <v>3.3493281217342741E-3</v>
      </c>
    </row>
    <row r="1650" spans="1:33" x14ac:dyDescent="0.25">
      <c r="A1650" s="11" t="s">
        <v>19</v>
      </c>
      <c r="B1650" s="12">
        <v>808556</v>
      </c>
      <c r="C1650" s="11">
        <v>7.3</v>
      </c>
      <c r="D1650" s="27">
        <v>7.1</v>
      </c>
      <c r="E1650" s="27">
        <v>7.5</v>
      </c>
      <c r="F1650" s="11">
        <v>2016</v>
      </c>
      <c r="G1650" s="11" t="s">
        <v>7</v>
      </c>
      <c r="H1650" s="14" t="str">
        <f>VLOOKUP(A1650,'Data Key'!$A$1:$B$500,2,FALSE)</f>
        <v>Colorado</v>
      </c>
      <c r="I1650" s="14" t="str">
        <f t="shared" si="631"/>
        <v>CO-Colorado</v>
      </c>
      <c r="J1650" s="15">
        <f t="shared" si="632"/>
        <v>5902</v>
      </c>
      <c r="K1650" s="15">
        <f t="shared" si="633"/>
        <v>802654</v>
      </c>
      <c r="L1650" s="16">
        <f t="shared" si="625"/>
        <v>1.8554391860319198E-4</v>
      </c>
      <c r="M1650" s="17">
        <f t="shared" si="634"/>
        <v>7.1138886500747978</v>
      </c>
      <c r="N1650" s="17">
        <f t="shared" si="635"/>
        <v>7.4849764872811804</v>
      </c>
      <c r="O1650" s="16">
        <f t="shared" si="636"/>
        <v>1.3888650074798115E-2</v>
      </c>
      <c r="P1650" s="16">
        <f t="shared" si="637"/>
        <v>1.5023512718819632E-2</v>
      </c>
      <c r="Q1650" s="16">
        <f t="shared" si="648"/>
        <v>5753</v>
      </c>
      <c r="R1650" s="16">
        <f t="shared" si="649"/>
        <v>6053</v>
      </c>
      <c r="S1650" s="17">
        <f t="shared" si="638"/>
        <v>7.1151534340231226</v>
      </c>
      <c r="T1650" s="17">
        <f t="shared" si="639"/>
        <v>7.486185248764464</v>
      </c>
      <c r="U1650" s="16">
        <f t="shared" si="640"/>
        <v>1.5153434023122969E-2</v>
      </c>
      <c r="V1650" s="16">
        <f t="shared" si="641"/>
        <v>1.3814751235535994E-2</v>
      </c>
      <c r="W1650" s="16">
        <f t="shared" si="626"/>
        <v>7.3017733835981386E-3</v>
      </c>
      <c r="X1650" s="16">
        <f t="shared" si="627"/>
        <v>1.8558776989840997E-4</v>
      </c>
      <c r="Y1650" s="17">
        <f t="shared" si="642"/>
        <v>7.116185613699729</v>
      </c>
      <c r="Z1650" s="17">
        <f t="shared" si="643"/>
        <v>7.4873611534965487</v>
      </c>
      <c r="AA1650" s="16">
        <f t="shared" si="644"/>
        <v>1.6185613699729373E-2</v>
      </c>
      <c r="AB1650" s="16">
        <f t="shared" si="645"/>
        <v>1.2638846503451262E-2</v>
      </c>
      <c r="AC1650" s="16">
        <f t="shared" si="628"/>
        <v>300.05727199544691</v>
      </c>
      <c r="AD1650" s="17">
        <f t="shared" si="629"/>
        <v>7.1168413249790241</v>
      </c>
      <c r="AE1650" s="17">
        <f t="shared" si="630"/>
        <v>7.4879422090571612</v>
      </c>
      <c r="AF1650" s="16">
        <f t="shared" si="646"/>
        <v>1.6841324979024463E-2</v>
      </c>
      <c r="AG1650" s="16">
        <f t="shared" si="647"/>
        <v>1.2057790942838764E-2</v>
      </c>
    </row>
    <row r="1651" spans="1:33" x14ac:dyDescent="0.25">
      <c r="A1651" s="11" t="s">
        <v>31</v>
      </c>
      <c r="B1651" s="12">
        <v>479961</v>
      </c>
      <c r="C1651" s="11">
        <v>15.4</v>
      </c>
      <c r="D1651" s="27">
        <v>15</v>
      </c>
      <c r="E1651" s="27">
        <v>15.7</v>
      </c>
      <c r="F1651" s="11">
        <v>2016</v>
      </c>
      <c r="G1651" s="11" t="s">
        <v>7</v>
      </c>
      <c r="H1651" s="14" t="str">
        <f>VLOOKUP(A1651,'Data Key'!$A$1:$B$500,2,FALSE)</f>
        <v>Connecticut</v>
      </c>
      <c r="I1651" s="14" t="str">
        <f t="shared" si="631"/>
        <v>CT-Connecticut</v>
      </c>
      <c r="J1651" s="15">
        <f t="shared" si="632"/>
        <v>7391</v>
      </c>
      <c r="K1651" s="15">
        <f t="shared" si="633"/>
        <v>472570</v>
      </c>
      <c r="L1651" s="16">
        <f t="shared" si="625"/>
        <v>3.4835643857439557E-4</v>
      </c>
      <c r="M1651" s="17">
        <f t="shared" si="634"/>
        <v>15.050811410480007</v>
      </c>
      <c r="N1651" s="17">
        <f t="shared" si="635"/>
        <v>15.747524287628798</v>
      </c>
      <c r="O1651" s="16">
        <f t="shared" si="636"/>
        <v>5.0811410480006813E-2</v>
      </c>
      <c r="P1651" s="16">
        <f t="shared" si="637"/>
        <v>4.7524287628798234E-2</v>
      </c>
      <c r="Q1651" s="16">
        <f t="shared" si="648"/>
        <v>7225</v>
      </c>
      <c r="R1651" s="16">
        <f t="shared" si="649"/>
        <v>7559</v>
      </c>
      <c r="S1651" s="17">
        <f t="shared" si="638"/>
        <v>15.053306414479509</v>
      </c>
      <c r="T1651" s="17">
        <f t="shared" si="639"/>
        <v>15.749196288865138</v>
      </c>
      <c r="U1651" s="16">
        <f t="shared" si="640"/>
        <v>5.3306414479509456E-2</v>
      </c>
      <c r="V1651" s="16">
        <f t="shared" si="641"/>
        <v>4.9196288865138271E-2</v>
      </c>
      <c r="W1651" s="16">
        <f t="shared" si="626"/>
        <v>1.5403046412608189E-2</v>
      </c>
      <c r="X1651" s="16">
        <f t="shared" si="627"/>
        <v>3.484198135053965E-4</v>
      </c>
      <c r="Y1651" s="17">
        <f t="shared" si="642"/>
        <v>15.054626599102793</v>
      </c>
      <c r="Z1651" s="17">
        <f t="shared" si="643"/>
        <v>15.751466226113585</v>
      </c>
      <c r="AA1651" s="16">
        <f t="shared" si="644"/>
        <v>5.4626599102792994E-2</v>
      </c>
      <c r="AB1651" s="16">
        <f t="shared" si="645"/>
        <v>5.1466226113586089E-2</v>
      </c>
      <c r="AC1651" s="16">
        <f t="shared" si="628"/>
        <v>334.405939987176</v>
      </c>
      <c r="AD1651" s="17">
        <f t="shared" si="629"/>
        <v>15.055723118079147</v>
      </c>
      <c r="AE1651" s="17">
        <f t="shared" si="630"/>
        <v>15.752453193079582</v>
      </c>
      <c r="AF1651" s="16">
        <f t="shared" si="646"/>
        <v>5.5723118079146872E-2</v>
      </c>
      <c r="AG1651" s="16">
        <f t="shared" si="647"/>
        <v>5.2453193079582405E-2</v>
      </c>
    </row>
    <row r="1652" spans="1:33" x14ac:dyDescent="0.25">
      <c r="A1652" s="11" t="s">
        <v>43</v>
      </c>
      <c r="B1652" s="12">
        <v>124609</v>
      </c>
      <c r="C1652" s="11">
        <v>11.1</v>
      </c>
      <c r="D1652" s="27">
        <v>10.5</v>
      </c>
      <c r="E1652" s="27">
        <v>11.7</v>
      </c>
      <c r="F1652" s="11">
        <v>2016</v>
      </c>
      <c r="G1652" s="11" t="s">
        <v>7</v>
      </c>
      <c r="H1652" s="14" t="str">
        <f>VLOOKUP(A1652,'Data Key'!$A$1:$B$500,2,FALSE)</f>
        <v>Delaware</v>
      </c>
      <c r="I1652" s="14" t="str">
        <f t="shared" si="631"/>
        <v>DE-Delaware</v>
      </c>
      <c r="J1652" s="15">
        <f t="shared" si="632"/>
        <v>1383</v>
      </c>
      <c r="K1652" s="15">
        <f t="shared" si="633"/>
        <v>123226</v>
      </c>
      <c r="L1652" s="16">
        <f t="shared" si="625"/>
        <v>5.8168282457653079E-4</v>
      </c>
      <c r="M1652" s="17">
        <f t="shared" si="634"/>
        <v>10.517033961530412</v>
      </c>
      <c r="N1652" s="17">
        <f t="shared" si="635"/>
        <v>11.680399610683473</v>
      </c>
      <c r="O1652" s="16">
        <f t="shared" si="636"/>
        <v>1.7033961530412256E-2</v>
      </c>
      <c r="P1652" s="16">
        <f t="shared" si="637"/>
        <v>1.960038931652619E-2</v>
      </c>
      <c r="Q1652" s="16">
        <f t="shared" si="648"/>
        <v>1311</v>
      </c>
      <c r="R1652" s="16">
        <f t="shared" si="649"/>
        <v>1456</v>
      </c>
      <c r="S1652" s="17">
        <f t="shared" si="638"/>
        <v>10.520909404617644</v>
      </c>
      <c r="T1652" s="17">
        <f t="shared" si="639"/>
        <v>11.684549270116925</v>
      </c>
      <c r="U1652" s="16">
        <f t="shared" si="640"/>
        <v>2.0909404617643901E-2</v>
      </c>
      <c r="V1652" s="16">
        <f t="shared" si="641"/>
        <v>1.5450729883074388E-2</v>
      </c>
      <c r="W1652" s="16">
        <f t="shared" si="626"/>
        <v>1.1113788219555248E-2</v>
      </c>
      <c r="X1652" s="16">
        <f t="shared" si="627"/>
        <v>5.8225930752666289E-4</v>
      </c>
      <c r="Y1652" s="17">
        <f t="shared" si="642"/>
        <v>10.531528912028586</v>
      </c>
      <c r="Z1652" s="17">
        <f t="shared" si="643"/>
        <v>11.696047527081911</v>
      </c>
      <c r="AA1652" s="16">
        <f t="shared" si="644"/>
        <v>3.1528912028585765E-2</v>
      </c>
      <c r="AB1652" s="16">
        <f t="shared" si="645"/>
        <v>3.9524729180886453E-3</v>
      </c>
      <c r="AC1652" s="16">
        <f t="shared" si="628"/>
        <v>144.99081459483398</v>
      </c>
      <c r="AD1652" s="17">
        <f t="shared" si="629"/>
        <v>10.536035505993954</v>
      </c>
      <c r="AE1652" s="17">
        <f t="shared" si="630"/>
        <v>11.699565788246183</v>
      </c>
      <c r="AF1652" s="16">
        <f t="shared" si="646"/>
        <v>3.6035505993954331E-2</v>
      </c>
      <c r="AG1652" s="16">
        <f t="shared" si="647"/>
        <v>4.3421175381652688E-4</v>
      </c>
    </row>
    <row r="1653" spans="1:33" x14ac:dyDescent="0.25">
      <c r="A1653" s="11" t="s">
        <v>58</v>
      </c>
      <c r="B1653" s="12">
        <v>65732</v>
      </c>
      <c r="C1653" s="11">
        <v>11.9</v>
      </c>
      <c r="D1653" s="27">
        <v>11.1</v>
      </c>
      <c r="E1653" s="27">
        <v>12.7</v>
      </c>
      <c r="F1653" s="11">
        <v>2016</v>
      </c>
      <c r="G1653" s="11" t="s">
        <v>7</v>
      </c>
      <c r="H1653" s="14" t="str">
        <f>VLOOKUP(A1653,'Data Key'!$A$1:$B$500,2,FALSE)</f>
        <v>District of Columbia</v>
      </c>
      <c r="I1653" s="14" t="str">
        <f t="shared" si="631"/>
        <v>DC-District of Columbia</v>
      </c>
      <c r="J1653" s="15">
        <f t="shared" si="632"/>
        <v>782</v>
      </c>
      <c r="K1653" s="15">
        <f t="shared" si="633"/>
        <v>64950</v>
      </c>
      <c r="L1653" s="16">
        <f t="shared" si="625"/>
        <v>8.2884968238688701E-4</v>
      </c>
      <c r="M1653" s="17">
        <f t="shared" si="634"/>
        <v>11.067943356011456</v>
      </c>
      <c r="N1653" s="17">
        <f t="shared" si="635"/>
        <v>12.725642720785233</v>
      </c>
      <c r="O1653" s="16">
        <f t="shared" si="636"/>
        <v>3.2056643988543243E-2</v>
      </c>
      <c r="P1653" s="16">
        <f t="shared" si="637"/>
        <v>2.5642720785233664E-2</v>
      </c>
      <c r="Q1653" s="16">
        <f t="shared" si="648"/>
        <v>728</v>
      </c>
      <c r="R1653" s="16">
        <f t="shared" si="649"/>
        <v>837</v>
      </c>
      <c r="S1653" s="17">
        <f t="shared" si="638"/>
        <v>11.075275360554981</v>
      </c>
      <c r="T1653" s="17">
        <f t="shared" si="639"/>
        <v>12.733524006572141</v>
      </c>
      <c r="U1653" s="16">
        <f t="shared" si="640"/>
        <v>2.4724639445018681E-2</v>
      </c>
      <c r="V1653" s="16">
        <f t="shared" si="641"/>
        <v>3.3524006572141829E-2</v>
      </c>
      <c r="W1653" s="16">
        <f t="shared" si="626"/>
        <v>1.1925316722406655E-2</v>
      </c>
      <c r="X1653" s="16">
        <f t="shared" si="627"/>
        <v>8.3029651854654696E-4</v>
      </c>
      <c r="Y1653" s="17">
        <f t="shared" si="642"/>
        <v>11.095020203860107</v>
      </c>
      <c r="Z1653" s="17">
        <f t="shared" si="643"/>
        <v>12.755613240953203</v>
      </c>
      <c r="AA1653" s="16">
        <f t="shared" si="644"/>
        <v>4.9797961398923007E-3</v>
      </c>
      <c r="AB1653" s="16">
        <f t="shared" si="645"/>
        <v>5.5613240953203302E-2</v>
      </c>
      <c r="AC1653" s="16">
        <f t="shared" si="628"/>
        <v>108.99718790053645</v>
      </c>
      <c r="AD1653" s="17">
        <f t="shared" si="629"/>
        <v>11.103868441652617</v>
      </c>
      <c r="AE1653" s="17">
        <f t="shared" si="630"/>
        <v>12.761977404459705</v>
      </c>
      <c r="AF1653" s="16">
        <f t="shared" si="646"/>
        <v>3.8684416526173493E-3</v>
      </c>
      <c r="AG1653" s="16">
        <f t="shared" si="647"/>
        <v>6.1977404459705454E-2</v>
      </c>
    </row>
    <row r="1654" spans="1:33" x14ac:dyDescent="0.25">
      <c r="A1654" s="11" t="s">
        <v>25</v>
      </c>
      <c r="B1654" s="12">
        <v>2555399</v>
      </c>
      <c r="C1654" s="11">
        <v>12.1</v>
      </c>
      <c r="D1654" s="27">
        <v>12</v>
      </c>
      <c r="E1654" s="27">
        <v>12.3</v>
      </c>
      <c r="F1654" s="11">
        <v>2016</v>
      </c>
      <c r="G1654" s="11" t="s">
        <v>7</v>
      </c>
      <c r="H1654" s="14" t="str">
        <f>VLOOKUP(A1654,'Data Key'!$A$1:$B$500,2,FALSE)</f>
        <v>Florida</v>
      </c>
      <c r="I1654" s="14" t="str">
        <f t="shared" si="631"/>
        <v>FL-Florida</v>
      </c>
      <c r="J1654" s="15">
        <f t="shared" si="632"/>
        <v>30920</v>
      </c>
      <c r="K1654" s="15">
        <f t="shared" si="633"/>
        <v>2524479</v>
      </c>
      <c r="L1654" s="16">
        <f t="shared" si="625"/>
        <v>1.3404963446478739E-4</v>
      </c>
      <c r="M1654" s="17">
        <f t="shared" si="634"/>
        <v>11.965822048978778</v>
      </c>
      <c r="N1654" s="17">
        <f t="shared" si="635"/>
        <v>12.233921317908351</v>
      </c>
      <c r="O1654" s="16">
        <f t="shared" si="636"/>
        <v>3.4177951021222341E-2</v>
      </c>
      <c r="P1654" s="16">
        <f t="shared" si="637"/>
        <v>6.607868209164991E-2</v>
      </c>
      <c r="Q1654" s="16">
        <f t="shared" si="648"/>
        <v>30578</v>
      </c>
      <c r="R1654" s="16">
        <f t="shared" si="649"/>
        <v>31263</v>
      </c>
      <c r="S1654" s="17">
        <f t="shared" si="638"/>
        <v>11.966037397682319</v>
      </c>
      <c r="T1654" s="17">
        <f t="shared" si="639"/>
        <v>12.234097297525748</v>
      </c>
      <c r="U1654" s="16">
        <f t="shared" si="640"/>
        <v>3.396260231768089E-2</v>
      </c>
      <c r="V1654" s="16">
        <f t="shared" si="641"/>
        <v>6.590270247425245E-2</v>
      </c>
      <c r="W1654" s="16">
        <f t="shared" si="626"/>
        <v>1.2100605128762295E-2</v>
      </c>
      <c r="X1654" s="16">
        <f t="shared" si="627"/>
        <v>1.3405555307826207E-4</v>
      </c>
      <c r="Y1654" s="17">
        <f t="shared" si="642"/>
        <v>11.966549575684033</v>
      </c>
      <c r="Z1654" s="17">
        <f t="shared" si="643"/>
        <v>12.234660681840555</v>
      </c>
      <c r="AA1654" s="16">
        <f t="shared" si="644"/>
        <v>3.3450424315967453E-2</v>
      </c>
      <c r="AB1654" s="16">
        <f t="shared" si="645"/>
        <v>6.533931815944527E-2</v>
      </c>
      <c r="AC1654" s="16">
        <f t="shared" si="628"/>
        <v>685.10590205710764</v>
      </c>
      <c r="AD1654" s="17">
        <f t="shared" si="629"/>
        <v>11.966750322984087</v>
      </c>
      <c r="AE1654" s="17">
        <f t="shared" si="630"/>
        <v>12.234851262273169</v>
      </c>
      <c r="AF1654" s="16">
        <f t="shared" si="646"/>
        <v>3.3249677015913193E-2</v>
      </c>
      <c r="AG1654" s="16">
        <f t="shared" si="647"/>
        <v>6.5148737726831385E-2</v>
      </c>
    </row>
    <row r="1655" spans="1:33" x14ac:dyDescent="0.25">
      <c r="A1655" s="11" t="s">
        <v>12</v>
      </c>
      <c r="B1655" s="12">
        <v>1589860</v>
      </c>
      <c r="C1655" s="11">
        <v>10.3</v>
      </c>
      <c r="D1655" s="27">
        <v>10.1</v>
      </c>
      <c r="E1655" s="27">
        <v>10.5</v>
      </c>
      <c r="F1655" s="11">
        <v>2016</v>
      </c>
      <c r="G1655" s="11" t="s">
        <v>7</v>
      </c>
      <c r="H1655" s="14" t="str">
        <f>VLOOKUP(A1655,'Data Key'!$A$1:$B$500,2,FALSE)</f>
        <v>Georgia</v>
      </c>
      <c r="I1655" s="14" t="str">
        <f t="shared" si="631"/>
        <v>GA-Georgia</v>
      </c>
      <c r="J1655" s="15">
        <f t="shared" si="632"/>
        <v>16376</v>
      </c>
      <c r="K1655" s="15">
        <f t="shared" si="633"/>
        <v>1573484</v>
      </c>
      <c r="L1655" s="16">
        <f t="shared" si="625"/>
        <v>1.569440469504543E-4</v>
      </c>
      <c r="M1655" s="17">
        <f t="shared" si="634"/>
        <v>10.143333964949965</v>
      </c>
      <c r="N1655" s="17">
        <f t="shared" si="635"/>
        <v>10.457222058850874</v>
      </c>
      <c r="O1655" s="16">
        <f t="shared" si="636"/>
        <v>4.3333964949965775E-2</v>
      </c>
      <c r="P1655" s="16">
        <f t="shared" si="637"/>
        <v>4.2777941149125809E-2</v>
      </c>
      <c r="Q1655" s="16">
        <f t="shared" si="648"/>
        <v>16127</v>
      </c>
      <c r="R1655" s="16">
        <f t="shared" si="649"/>
        <v>16626</v>
      </c>
      <c r="S1655" s="17">
        <f t="shared" si="638"/>
        <v>10.143660448089769</v>
      </c>
      <c r="T1655" s="17">
        <f t="shared" si="639"/>
        <v>10.457524561911111</v>
      </c>
      <c r="U1655" s="16">
        <f t="shared" si="640"/>
        <v>4.3660448089768877E-2</v>
      </c>
      <c r="V1655" s="16">
        <f t="shared" si="641"/>
        <v>4.2475438088889206E-2</v>
      </c>
      <c r="W1655" s="16">
        <f t="shared" si="626"/>
        <v>1.0301461233549639E-2</v>
      </c>
      <c r="X1655" s="16">
        <f t="shared" si="627"/>
        <v>1.5695723745185955E-4</v>
      </c>
      <c r="Y1655" s="17">
        <f t="shared" si="642"/>
        <v>10.144503996097781</v>
      </c>
      <c r="Z1655" s="17">
        <f t="shared" si="643"/>
        <v>10.458418471001499</v>
      </c>
      <c r="AA1655" s="16">
        <f t="shared" si="644"/>
        <v>4.4503996097780885E-2</v>
      </c>
      <c r="AB1655" s="16">
        <f t="shared" si="645"/>
        <v>4.1581528998500872E-2</v>
      </c>
      <c r="AC1655" s="16">
        <f t="shared" si="628"/>
        <v>499.04537101456225</v>
      </c>
      <c r="AD1655" s="17">
        <f t="shared" si="629"/>
        <v>10.144829779324736</v>
      </c>
      <c r="AE1655" s="17">
        <f t="shared" si="630"/>
        <v>10.458721672454811</v>
      </c>
      <c r="AF1655" s="16">
        <f t="shared" si="646"/>
        <v>4.4829779324736307E-2</v>
      </c>
      <c r="AG1655" s="16">
        <f t="shared" si="647"/>
        <v>4.1278327545189342E-2</v>
      </c>
    </row>
    <row r="1656" spans="1:33" x14ac:dyDescent="0.25">
      <c r="A1656" s="11" t="s">
        <v>56</v>
      </c>
      <c r="B1656" s="12">
        <v>164822</v>
      </c>
      <c r="C1656" s="11">
        <v>8.3000000000000007</v>
      </c>
      <c r="D1656" s="27">
        <v>7.9</v>
      </c>
      <c r="E1656" s="27">
        <v>8.6999999999999993</v>
      </c>
      <c r="F1656" s="11">
        <v>2016</v>
      </c>
      <c r="G1656" s="11" t="s">
        <v>7</v>
      </c>
      <c r="H1656" s="14" t="str">
        <f>VLOOKUP(A1656,'Data Key'!$A$1:$B$500,2,FALSE)</f>
        <v>Hawaii</v>
      </c>
      <c r="I1656" s="14" t="str">
        <f t="shared" si="631"/>
        <v>HI-Hawaii</v>
      </c>
      <c r="J1656" s="15">
        <f t="shared" si="632"/>
        <v>1368</v>
      </c>
      <c r="K1656" s="15">
        <f t="shared" si="633"/>
        <v>163454</v>
      </c>
      <c r="L1656" s="16">
        <f t="shared" si="625"/>
        <v>4.3799196827585342E-4</v>
      </c>
      <c r="M1656" s="17">
        <f t="shared" si="634"/>
        <v>7.861870914106353</v>
      </c>
      <c r="N1656" s="17">
        <f t="shared" si="635"/>
        <v>8.7378548506580618</v>
      </c>
      <c r="O1656" s="16">
        <f t="shared" si="636"/>
        <v>3.8129085893647385E-2</v>
      </c>
      <c r="P1656" s="16">
        <f t="shared" si="637"/>
        <v>3.7854850658062489E-2</v>
      </c>
      <c r="Q1656" s="16">
        <f t="shared" si="648"/>
        <v>1296</v>
      </c>
      <c r="R1656" s="16">
        <f t="shared" si="649"/>
        <v>1441</v>
      </c>
      <c r="S1656" s="17">
        <f t="shared" si="638"/>
        <v>7.8630279938357743</v>
      </c>
      <c r="T1656" s="17">
        <f t="shared" si="639"/>
        <v>8.7427649221584502</v>
      </c>
      <c r="U1656" s="16">
        <f t="shared" si="640"/>
        <v>3.6972006164226023E-2</v>
      </c>
      <c r="V1656" s="16">
        <f t="shared" si="641"/>
        <v>4.2764922158450958E-2</v>
      </c>
      <c r="W1656" s="16">
        <f t="shared" si="626"/>
        <v>8.311322528589073E-3</v>
      </c>
      <c r="X1656" s="16">
        <f t="shared" si="627"/>
        <v>4.3843637461009853E-4</v>
      </c>
      <c r="Y1656" s="17">
        <f t="shared" si="642"/>
        <v>7.8728861539789747</v>
      </c>
      <c r="Z1656" s="17">
        <f t="shared" si="643"/>
        <v>8.7497589031991723</v>
      </c>
      <c r="AA1656" s="16">
        <f t="shared" si="644"/>
        <v>2.7113846021025623E-2</v>
      </c>
      <c r="AB1656" s="16">
        <f t="shared" si="645"/>
        <v>4.9758903199172977E-2</v>
      </c>
      <c r="AC1656" s="16">
        <f t="shared" si="628"/>
        <v>144.40636103796871</v>
      </c>
      <c r="AD1656" s="17">
        <f t="shared" si="629"/>
        <v>7.8762986276985201</v>
      </c>
      <c r="AE1656" s="17">
        <f t="shared" si="630"/>
        <v>8.7524134393073911</v>
      </c>
      <c r="AF1656" s="16">
        <f t="shared" si="646"/>
        <v>2.3701372301480284E-2</v>
      </c>
      <c r="AG1656" s="16">
        <f t="shared" si="647"/>
        <v>5.241343930739184E-2</v>
      </c>
    </row>
    <row r="1657" spans="1:33" x14ac:dyDescent="0.25">
      <c r="A1657" s="11" t="s">
        <v>32</v>
      </c>
      <c r="B1657" s="12">
        <v>273516</v>
      </c>
      <c r="C1657" s="11">
        <v>9.5</v>
      </c>
      <c r="D1657" s="27">
        <v>9.1999999999999993</v>
      </c>
      <c r="E1657" s="27">
        <v>9.9</v>
      </c>
      <c r="F1657" s="11">
        <v>2016</v>
      </c>
      <c r="G1657" s="11" t="s">
        <v>7</v>
      </c>
      <c r="H1657" s="14" t="str">
        <f>VLOOKUP(A1657,'Data Key'!$A$1:$B$500,2,FALSE)</f>
        <v>Idaho</v>
      </c>
      <c r="I1657" s="14" t="str">
        <f t="shared" si="631"/>
        <v>ID-Idaho</v>
      </c>
      <c r="J1657" s="15">
        <f t="shared" si="632"/>
        <v>2598</v>
      </c>
      <c r="K1657" s="15">
        <f t="shared" si="633"/>
        <v>270918</v>
      </c>
      <c r="L1657" s="16">
        <f t="shared" si="625"/>
        <v>3.6350675858142151E-4</v>
      </c>
      <c r="M1657" s="17">
        <f t="shared" si="634"/>
        <v>9.1350234919340885</v>
      </c>
      <c r="N1657" s="17">
        <f t="shared" si="635"/>
        <v>9.8620370090969303</v>
      </c>
      <c r="O1657" s="16">
        <f t="shared" si="636"/>
        <v>6.4976508065910821E-2</v>
      </c>
      <c r="P1657" s="16">
        <f t="shared" si="637"/>
        <v>3.7962990903070093E-2</v>
      </c>
      <c r="Q1657" s="16">
        <f t="shared" si="648"/>
        <v>2499</v>
      </c>
      <c r="R1657" s="16">
        <f t="shared" si="649"/>
        <v>2698</v>
      </c>
      <c r="S1657" s="17">
        <f t="shared" si="638"/>
        <v>9.1365770192602991</v>
      </c>
      <c r="T1657" s="17">
        <f t="shared" si="639"/>
        <v>9.8641395750157219</v>
      </c>
      <c r="U1657" s="16">
        <f t="shared" si="640"/>
        <v>6.3422980739700208E-2</v>
      </c>
      <c r="V1657" s="16">
        <f t="shared" si="641"/>
        <v>3.5860424984278438E-2</v>
      </c>
      <c r="W1657" s="16">
        <f t="shared" si="626"/>
        <v>9.5054191152775074E-3</v>
      </c>
      <c r="X1657" s="16">
        <f t="shared" si="627"/>
        <v>3.6369997952028952E-4</v>
      </c>
      <c r="Y1657" s="17">
        <f t="shared" si="642"/>
        <v>9.1417191357572172</v>
      </c>
      <c r="Z1657" s="17">
        <f t="shared" si="643"/>
        <v>9.8691190947977976</v>
      </c>
      <c r="AA1657" s="16">
        <f t="shared" si="644"/>
        <v>5.8280864242782116E-2</v>
      </c>
      <c r="AB1657" s="16">
        <f t="shared" si="645"/>
        <v>3.0880905202202769E-2</v>
      </c>
      <c r="AC1657" s="16">
        <f t="shared" si="628"/>
        <v>198.86798230012178</v>
      </c>
      <c r="AD1657" s="17">
        <f t="shared" si="629"/>
        <v>9.1437122986078432</v>
      </c>
      <c r="AE1657" s="17">
        <f t="shared" si="630"/>
        <v>9.8707819738440445</v>
      </c>
      <c r="AF1657" s="16">
        <f t="shared" si="646"/>
        <v>5.6287701392156109E-2</v>
      </c>
      <c r="AG1657" s="16">
        <f t="shared" si="647"/>
        <v>2.9218026155955812E-2</v>
      </c>
    </row>
    <row r="1658" spans="1:33" x14ac:dyDescent="0.25">
      <c r="A1658" s="11" t="s">
        <v>45</v>
      </c>
      <c r="B1658" s="12">
        <v>1806961</v>
      </c>
      <c r="C1658" s="11">
        <v>11</v>
      </c>
      <c r="D1658" s="27">
        <v>10.8</v>
      </c>
      <c r="E1658" s="27">
        <v>11.1</v>
      </c>
      <c r="F1658" s="11">
        <v>2016</v>
      </c>
      <c r="G1658" s="11" t="s">
        <v>7</v>
      </c>
      <c r="H1658" s="14" t="str">
        <f>VLOOKUP(A1658,'Data Key'!$A$1:$B$500,2,FALSE)</f>
        <v>Illinois</v>
      </c>
      <c r="I1658" s="14" t="str">
        <f t="shared" si="631"/>
        <v>IL-Illinois</v>
      </c>
      <c r="J1658" s="15">
        <f t="shared" si="632"/>
        <v>19877</v>
      </c>
      <c r="K1658" s="15">
        <f t="shared" si="633"/>
        <v>1787084</v>
      </c>
      <c r="L1658" s="16">
        <f t="shared" si="625"/>
        <v>1.5208025230139445E-4</v>
      </c>
      <c r="M1658" s="17">
        <f t="shared" si="634"/>
        <v>10.848157162894617</v>
      </c>
      <c r="N1658" s="17">
        <f t="shared" si="635"/>
        <v>11.152317667497405</v>
      </c>
      <c r="O1658" s="16">
        <f t="shared" si="636"/>
        <v>4.815716289461669E-2</v>
      </c>
      <c r="P1658" s="16">
        <f t="shared" si="637"/>
        <v>5.2317667497405296E-2</v>
      </c>
      <c r="Q1658" s="16">
        <f t="shared" si="648"/>
        <v>19602</v>
      </c>
      <c r="R1658" s="16">
        <f t="shared" si="649"/>
        <v>20152</v>
      </c>
      <c r="S1658" s="17">
        <f t="shared" si="638"/>
        <v>10.84804818698356</v>
      </c>
      <c r="T1658" s="17">
        <f t="shared" si="639"/>
        <v>11.152426643408463</v>
      </c>
      <c r="U1658" s="16">
        <f t="shared" si="640"/>
        <v>4.8048186983558949E-2</v>
      </c>
      <c r="V1658" s="16">
        <f t="shared" si="641"/>
        <v>5.2426643408463036E-2</v>
      </c>
      <c r="W1658" s="16">
        <f t="shared" si="626"/>
        <v>1.1001276988522619E-2</v>
      </c>
      <c r="X1658" s="16">
        <f t="shared" si="627"/>
        <v>1.5209074956151099E-4</v>
      </c>
      <c r="Y1658" s="17">
        <f t="shared" si="642"/>
        <v>10.849186238961108</v>
      </c>
      <c r="Z1658" s="17">
        <f t="shared" si="643"/>
        <v>11.15336773808413</v>
      </c>
      <c r="AA1658" s="16">
        <f t="shared" si="644"/>
        <v>4.918623896110752E-2</v>
      </c>
      <c r="AB1658" s="16">
        <f t="shared" si="645"/>
        <v>5.3367738084130423E-2</v>
      </c>
      <c r="AC1658" s="16">
        <f t="shared" si="628"/>
        <v>549.61275870350164</v>
      </c>
      <c r="AD1658" s="17">
        <f t="shared" si="629"/>
        <v>10.849471943367289</v>
      </c>
      <c r="AE1658" s="17">
        <f t="shared" si="630"/>
        <v>11.15363544787675</v>
      </c>
      <c r="AF1658" s="16">
        <f t="shared" si="646"/>
        <v>4.9471943367288773E-2</v>
      </c>
      <c r="AG1658" s="16">
        <f t="shared" si="647"/>
        <v>5.3635447876750675E-2</v>
      </c>
    </row>
    <row r="1659" spans="1:33" x14ac:dyDescent="0.25">
      <c r="A1659" s="11" t="s">
        <v>33</v>
      </c>
      <c r="B1659" s="12">
        <v>952511</v>
      </c>
      <c r="C1659" s="11">
        <v>14.2</v>
      </c>
      <c r="D1659" s="27">
        <v>13.9</v>
      </c>
      <c r="E1659" s="27">
        <v>14.4</v>
      </c>
      <c r="F1659" s="11">
        <v>2016</v>
      </c>
      <c r="G1659" s="11" t="s">
        <v>7</v>
      </c>
      <c r="H1659" s="14" t="str">
        <f>VLOOKUP(A1659,'Data Key'!$A$1:$B$500,2,FALSE)</f>
        <v>Indiana</v>
      </c>
      <c r="I1659" s="14" t="str">
        <f t="shared" si="631"/>
        <v>IN-Indiana</v>
      </c>
      <c r="J1659" s="15">
        <f t="shared" si="632"/>
        <v>13526</v>
      </c>
      <c r="K1659" s="15">
        <f t="shared" si="633"/>
        <v>938985</v>
      </c>
      <c r="L1659" s="16">
        <f t="shared" si="625"/>
        <v>2.3760583968196204E-4</v>
      </c>
      <c r="M1659" s="17">
        <f t="shared" si="634"/>
        <v>13.962755101031584</v>
      </c>
      <c r="N1659" s="17">
        <f t="shared" si="635"/>
        <v>14.437966780395508</v>
      </c>
      <c r="O1659" s="16">
        <f t="shared" si="636"/>
        <v>6.2755101031584104E-2</v>
      </c>
      <c r="P1659" s="16">
        <f t="shared" si="637"/>
        <v>3.7966780395507271E-2</v>
      </c>
      <c r="Q1659" s="16">
        <f t="shared" si="648"/>
        <v>13300</v>
      </c>
      <c r="R1659" s="16">
        <f t="shared" si="649"/>
        <v>13752</v>
      </c>
      <c r="S1659" s="17">
        <f t="shared" si="638"/>
        <v>13.963093339604477</v>
      </c>
      <c r="T1659" s="17">
        <f t="shared" si="639"/>
        <v>14.437628541822614</v>
      </c>
      <c r="U1659" s="16">
        <f t="shared" si="640"/>
        <v>6.3093339604476384E-2</v>
      </c>
      <c r="V1659" s="16">
        <f t="shared" si="641"/>
        <v>3.7628541822613215E-2</v>
      </c>
      <c r="W1659" s="16">
        <f t="shared" si="626"/>
        <v>1.4202320153554467E-2</v>
      </c>
      <c r="X1659" s="16">
        <f t="shared" si="627"/>
        <v>2.3762959172245025E-4</v>
      </c>
      <c r="Y1659" s="17">
        <f t="shared" si="642"/>
        <v>13.964690561832017</v>
      </c>
      <c r="Z1659" s="17">
        <f t="shared" si="643"/>
        <v>14.439949745276918</v>
      </c>
      <c r="AA1659" s="16">
        <f t="shared" si="644"/>
        <v>6.4690561832016158E-2</v>
      </c>
      <c r="AB1659" s="16">
        <f t="shared" si="645"/>
        <v>3.9949745276917525E-2</v>
      </c>
      <c r="AC1659" s="16">
        <f t="shared" si="628"/>
        <v>452.65240683337157</v>
      </c>
      <c r="AD1659" s="17">
        <f t="shared" si="629"/>
        <v>13.965235970098782</v>
      </c>
      <c r="AE1659" s="17">
        <f t="shared" si="630"/>
        <v>14.440454189418192</v>
      </c>
      <c r="AF1659" s="16">
        <f t="shared" si="646"/>
        <v>6.5235970098781237E-2</v>
      </c>
      <c r="AG1659" s="16">
        <f t="shared" si="647"/>
        <v>4.0454189418191788E-2</v>
      </c>
    </row>
    <row r="1660" spans="1:33" x14ac:dyDescent="0.25">
      <c r="A1660" s="11" t="s">
        <v>44</v>
      </c>
      <c r="B1660" s="12">
        <v>442346</v>
      </c>
      <c r="C1660" s="11">
        <v>1.4</v>
      </c>
      <c r="D1660" s="27">
        <v>1.3</v>
      </c>
      <c r="E1660" s="27">
        <v>1.5</v>
      </c>
      <c r="F1660" s="11">
        <v>2016</v>
      </c>
      <c r="G1660" s="11" t="s">
        <v>7</v>
      </c>
      <c r="H1660" s="14" t="str">
        <f>VLOOKUP(A1660,'Data Key'!$A$1:$B$500,2,FALSE)</f>
        <v>Iowa</v>
      </c>
      <c r="I1660" s="14" t="str">
        <f t="shared" si="631"/>
        <v>IA-Iowa</v>
      </c>
      <c r="J1660" s="15">
        <f t="shared" si="632"/>
        <v>619</v>
      </c>
      <c r="K1660" s="15">
        <f t="shared" si="633"/>
        <v>441727</v>
      </c>
      <c r="L1660" s="16">
        <f t="shared" si="625"/>
        <v>1.1016083820273613E-4</v>
      </c>
      <c r="M1660" s="17">
        <f t="shared" si="634"/>
        <v>1.2891962261767316</v>
      </c>
      <c r="N1660" s="17">
        <f t="shared" si="635"/>
        <v>1.5095179025822039</v>
      </c>
      <c r="O1660" s="16">
        <f t="shared" si="636"/>
        <v>1.080377382326847E-2</v>
      </c>
      <c r="P1660" s="16">
        <f t="shared" si="637"/>
        <v>9.5179025822038632E-3</v>
      </c>
      <c r="Q1660" s="16">
        <f t="shared" si="648"/>
        <v>571</v>
      </c>
      <c r="R1660" s="16">
        <f t="shared" si="649"/>
        <v>668</v>
      </c>
      <c r="S1660" s="17">
        <f t="shared" si="638"/>
        <v>1.2908447233613507</v>
      </c>
      <c r="T1660" s="17">
        <f t="shared" si="639"/>
        <v>1.5101300791687955</v>
      </c>
      <c r="U1660" s="16">
        <f t="shared" si="640"/>
        <v>9.1552766386493456E-3</v>
      </c>
      <c r="V1660" s="16">
        <f t="shared" si="641"/>
        <v>1.0130079168795492E-2</v>
      </c>
      <c r="W1660" s="16">
        <f t="shared" si="626"/>
        <v>1.4036870169606467E-3</v>
      </c>
      <c r="X1660" s="16">
        <f t="shared" si="627"/>
        <v>1.1041535158980631E-4</v>
      </c>
      <c r="Y1660" s="17">
        <f t="shared" si="642"/>
        <v>1.2932716653708405</v>
      </c>
      <c r="Z1660" s="17">
        <f t="shared" si="643"/>
        <v>1.5141023685504529</v>
      </c>
      <c r="AA1660" s="16">
        <f t="shared" si="644"/>
        <v>6.7283346291595603E-3</v>
      </c>
      <c r="AB1660" s="16">
        <f t="shared" si="645"/>
        <v>1.4102368550452882E-2</v>
      </c>
      <c r="AC1660" s="16">
        <f t="shared" si="628"/>
        <v>97.494807575939575</v>
      </c>
      <c r="AD1660" s="17">
        <f t="shared" si="629"/>
        <v>1.2946163238891737</v>
      </c>
      <c r="AE1660" s="17">
        <f t="shared" si="630"/>
        <v>1.5150183641711652</v>
      </c>
      <c r="AF1660" s="16">
        <f t="shared" si="646"/>
        <v>5.383676110826352E-3</v>
      </c>
      <c r="AG1660" s="16">
        <f t="shared" si="647"/>
        <v>1.5018364171165199E-2</v>
      </c>
    </row>
    <row r="1661" spans="1:33" x14ac:dyDescent="0.25">
      <c r="A1661" s="11" t="s">
        <v>46</v>
      </c>
      <c r="B1661" s="12">
        <v>435568</v>
      </c>
      <c r="C1661" s="11">
        <v>8.1999999999999993</v>
      </c>
      <c r="D1661" s="27">
        <v>8</v>
      </c>
      <c r="E1661" s="27">
        <v>8.5</v>
      </c>
      <c r="F1661" s="11">
        <v>2016</v>
      </c>
      <c r="G1661" s="11" t="s">
        <v>7</v>
      </c>
      <c r="H1661" s="14" t="str">
        <f>VLOOKUP(A1661,'Data Key'!$A$1:$B$500,2,FALSE)</f>
        <v>Kansas</v>
      </c>
      <c r="I1661" s="14" t="str">
        <f t="shared" si="631"/>
        <v>KS-Kansas</v>
      </c>
      <c r="J1661" s="15">
        <f t="shared" si="632"/>
        <v>3572</v>
      </c>
      <c r="K1661" s="15">
        <f t="shared" si="633"/>
        <v>431996</v>
      </c>
      <c r="L1661" s="16">
        <f t="shared" si="625"/>
        <v>2.6783031381817602E-4</v>
      </c>
      <c r="M1661" s="17">
        <f t="shared" si="634"/>
        <v>7.9329557861708038</v>
      </c>
      <c r="N1661" s="17">
        <f t="shared" si="635"/>
        <v>8.4686164138071565</v>
      </c>
      <c r="O1661" s="16">
        <f t="shared" si="636"/>
        <v>6.7044213829196231E-2</v>
      </c>
      <c r="P1661" s="16">
        <f t="shared" si="637"/>
        <v>3.1383586192843538E-2</v>
      </c>
      <c r="Q1661" s="16">
        <f t="shared" si="648"/>
        <v>3455</v>
      </c>
      <c r="R1661" s="16">
        <f t="shared" si="649"/>
        <v>3689</v>
      </c>
      <c r="S1661" s="17">
        <f t="shared" si="638"/>
        <v>7.9321713257172242</v>
      </c>
      <c r="T1661" s="17">
        <f t="shared" si="639"/>
        <v>8.4694008742607352</v>
      </c>
      <c r="U1661" s="16">
        <f t="shared" si="640"/>
        <v>6.7828674282775836E-2</v>
      </c>
      <c r="V1661" s="16">
        <f t="shared" si="641"/>
        <v>3.0599125739264821E-2</v>
      </c>
      <c r="W1661" s="16">
        <f t="shared" si="626"/>
        <v>8.2051234474674571E-3</v>
      </c>
      <c r="X1661" s="16">
        <f t="shared" si="627"/>
        <v>2.6793447261002907E-4</v>
      </c>
      <c r="Y1661" s="17">
        <f t="shared" si="642"/>
        <v>7.9371889748574285</v>
      </c>
      <c r="Z1661" s="17">
        <f t="shared" si="643"/>
        <v>8.4730579200774852</v>
      </c>
      <c r="AA1661" s="16">
        <f t="shared" si="644"/>
        <v>6.281102514257153E-2</v>
      </c>
      <c r="AB1661" s="16">
        <f t="shared" si="645"/>
        <v>2.694207992251485E-2</v>
      </c>
      <c r="AC1661" s="16">
        <f t="shared" si="628"/>
        <v>233.33205719138851</v>
      </c>
      <c r="AD1661" s="17">
        <f t="shared" si="629"/>
        <v>7.9384257008761496</v>
      </c>
      <c r="AE1661" s="17">
        <f t="shared" si="630"/>
        <v>8.4741170265824</v>
      </c>
      <c r="AF1661" s="16">
        <f t="shared" si="646"/>
        <v>6.1574299123850373E-2</v>
      </c>
      <c r="AG1661" s="16">
        <f t="shared" si="647"/>
        <v>2.5882973417600041E-2</v>
      </c>
    </row>
    <row r="1662" spans="1:33" x14ac:dyDescent="0.25">
      <c r="A1662" s="11" t="s">
        <v>47</v>
      </c>
      <c r="B1662" s="12">
        <v>607668</v>
      </c>
      <c r="C1662" s="11">
        <v>9.3000000000000007</v>
      </c>
      <c r="D1662" s="27">
        <v>9.1</v>
      </c>
      <c r="E1662" s="27">
        <v>9.6</v>
      </c>
      <c r="F1662" s="11">
        <v>2016</v>
      </c>
      <c r="G1662" s="11" t="s">
        <v>7</v>
      </c>
      <c r="H1662" s="14" t="str">
        <f>VLOOKUP(A1662,'Data Key'!$A$1:$B$500,2,FALSE)</f>
        <v>Kentucky</v>
      </c>
      <c r="I1662" s="14" t="str">
        <f t="shared" si="631"/>
        <v>KY-Kentucky</v>
      </c>
      <c r="J1662" s="15">
        <f t="shared" si="632"/>
        <v>5651</v>
      </c>
      <c r="K1662" s="15">
        <f t="shared" si="633"/>
        <v>602017</v>
      </c>
      <c r="L1662" s="16">
        <f t="shared" si="625"/>
        <v>2.4133236671911219E-4</v>
      </c>
      <c r="M1662" s="17">
        <f t="shared" si="634"/>
        <v>9.0581535367676604</v>
      </c>
      <c r="N1662" s="17">
        <f t="shared" si="635"/>
        <v>9.5408182702058841</v>
      </c>
      <c r="O1662" s="16">
        <f t="shared" si="636"/>
        <v>4.1846463232339204E-2</v>
      </c>
      <c r="P1662" s="16">
        <f t="shared" si="637"/>
        <v>5.9181729794115512E-2</v>
      </c>
      <c r="Q1662" s="16">
        <f t="shared" si="648"/>
        <v>5505</v>
      </c>
      <c r="R1662" s="16">
        <f t="shared" si="649"/>
        <v>5798</v>
      </c>
      <c r="S1662" s="17">
        <f t="shared" si="638"/>
        <v>9.0592231284188074</v>
      </c>
      <c r="T1662" s="17">
        <f t="shared" si="639"/>
        <v>9.5413943140004083</v>
      </c>
      <c r="U1662" s="16">
        <f t="shared" si="640"/>
        <v>4.0776871581192253E-2</v>
      </c>
      <c r="V1662" s="16">
        <f t="shared" si="641"/>
        <v>5.8605685999591373E-2</v>
      </c>
      <c r="W1662" s="16">
        <f t="shared" si="626"/>
        <v>9.3025879162666816E-3</v>
      </c>
      <c r="X1662" s="16">
        <f t="shared" si="627"/>
        <v>2.4139140480824571E-4</v>
      </c>
      <c r="Y1662" s="17">
        <f t="shared" si="642"/>
        <v>9.0611965114584354</v>
      </c>
      <c r="Z1662" s="17">
        <f t="shared" si="643"/>
        <v>9.5439793210749286</v>
      </c>
      <c r="AA1662" s="16">
        <f t="shared" si="644"/>
        <v>3.8803488541564235E-2</v>
      </c>
      <c r="AB1662" s="16">
        <f t="shared" si="645"/>
        <v>5.602067892507101E-2</v>
      </c>
      <c r="AC1662" s="16">
        <f t="shared" si="628"/>
        <v>293.31221570580004</v>
      </c>
      <c r="AD1662" s="17">
        <f t="shared" si="629"/>
        <v>9.0620697650519926</v>
      </c>
      <c r="AE1662" s="17">
        <f t="shared" si="630"/>
        <v>9.5447516925239864</v>
      </c>
      <c r="AF1662" s="16">
        <f t="shared" si="646"/>
        <v>3.7930234948007069E-2</v>
      </c>
      <c r="AG1662" s="16">
        <f t="shared" si="647"/>
        <v>5.5248307476013281E-2</v>
      </c>
    </row>
    <row r="1663" spans="1:33" x14ac:dyDescent="0.25">
      <c r="A1663" s="11" t="s">
        <v>48</v>
      </c>
      <c r="B1663" s="12">
        <v>635216</v>
      </c>
      <c r="C1663" s="11">
        <v>6.9</v>
      </c>
      <c r="D1663" s="27">
        <v>6.7</v>
      </c>
      <c r="E1663" s="27">
        <v>7.2</v>
      </c>
      <c r="F1663" s="11">
        <v>2016</v>
      </c>
      <c r="G1663" s="11" t="s">
        <v>7</v>
      </c>
      <c r="H1663" s="14" t="str">
        <f>VLOOKUP(A1663,'Data Key'!$A$1:$B$500,2,FALSE)</f>
        <v>Louisiana</v>
      </c>
      <c r="I1663" s="14" t="str">
        <f t="shared" si="631"/>
        <v>LA-Louisiana</v>
      </c>
      <c r="J1663" s="15">
        <f t="shared" si="632"/>
        <v>4383</v>
      </c>
      <c r="K1663" s="15">
        <f t="shared" si="633"/>
        <v>630833</v>
      </c>
      <c r="L1663" s="16">
        <f t="shared" si="625"/>
        <v>2.0356770725968854E-4</v>
      </c>
      <c r="M1663" s="17">
        <f t="shared" si="634"/>
        <v>6.6964474057097583</v>
      </c>
      <c r="N1663" s="17">
        <f t="shared" si="635"/>
        <v>7.1035828202291356</v>
      </c>
      <c r="O1663" s="16">
        <f t="shared" si="636"/>
        <v>3.5525942902419061E-3</v>
      </c>
      <c r="P1663" s="16">
        <f t="shared" si="637"/>
        <v>9.6417179770864614E-2</v>
      </c>
      <c r="Q1663" s="16">
        <f t="shared" si="648"/>
        <v>4254</v>
      </c>
      <c r="R1663" s="16">
        <f t="shared" si="649"/>
        <v>4513</v>
      </c>
      <c r="S1663" s="17">
        <f t="shared" si="638"/>
        <v>6.6969345860305785</v>
      </c>
      <c r="T1663" s="17">
        <f t="shared" si="639"/>
        <v>7.1046699075590034</v>
      </c>
      <c r="U1663" s="16">
        <f t="shared" si="640"/>
        <v>3.0654139694217264E-3</v>
      </c>
      <c r="V1663" s="16">
        <f t="shared" si="641"/>
        <v>9.5330092440996772E-2</v>
      </c>
      <c r="W1663" s="16">
        <f t="shared" si="626"/>
        <v>6.9029971093788767E-3</v>
      </c>
      <c r="X1663" s="16">
        <f t="shared" si="627"/>
        <v>2.0363260441368713E-4</v>
      </c>
      <c r="Y1663" s="17">
        <f t="shared" si="642"/>
        <v>6.6993645049651898</v>
      </c>
      <c r="Z1663" s="17">
        <f t="shared" si="643"/>
        <v>7.1066297137925636</v>
      </c>
      <c r="AA1663" s="16">
        <f t="shared" si="644"/>
        <v>6.3549503481041825E-4</v>
      </c>
      <c r="AB1663" s="16">
        <f t="shared" si="645"/>
        <v>9.3370286207436592E-2</v>
      </c>
      <c r="AC1663" s="16">
        <f t="shared" si="628"/>
        <v>258.63281034421311</v>
      </c>
      <c r="AD1663" s="17">
        <f t="shared" si="629"/>
        <v>6.7002068362093965</v>
      </c>
      <c r="AE1663" s="17">
        <f t="shared" si="630"/>
        <v>7.1073616406787421</v>
      </c>
      <c r="AF1663" s="16">
        <f t="shared" si="646"/>
        <v>2.0683620939632164E-4</v>
      </c>
      <c r="AG1663" s="16">
        <f t="shared" si="647"/>
        <v>9.2638359321258079E-2</v>
      </c>
    </row>
    <row r="1664" spans="1:33" x14ac:dyDescent="0.25">
      <c r="A1664" s="11" t="s">
        <v>34</v>
      </c>
      <c r="B1664" s="12">
        <v>162425</v>
      </c>
      <c r="C1664" s="11">
        <v>16.7</v>
      </c>
      <c r="D1664" s="27">
        <v>16.100000000000001</v>
      </c>
      <c r="E1664" s="27">
        <v>17.3</v>
      </c>
      <c r="F1664" s="11">
        <v>2016</v>
      </c>
      <c r="G1664" s="11" t="s">
        <v>7</v>
      </c>
      <c r="H1664" s="14" t="str">
        <f>VLOOKUP(A1664,'Data Key'!$A$1:$B$500,2,FALSE)</f>
        <v>Maine</v>
      </c>
      <c r="I1664" s="14" t="str">
        <f t="shared" si="631"/>
        <v>ME-Maine</v>
      </c>
      <c r="J1664" s="15">
        <f t="shared" si="632"/>
        <v>2712</v>
      </c>
      <c r="K1664" s="15">
        <f t="shared" si="633"/>
        <v>159713</v>
      </c>
      <c r="L1664" s="16">
        <f t="shared" si="625"/>
        <v>6.2313730855649942E-4</v>
      </c>
      <c r="M1664" s="17">
        <f t="shared" si="634"/>
        <v>16.073799739311745</v>
      </c>
      <c r="N1664" s="17">
        <f t="shared" si="635"/>
        <v>17.320074356424744</v>
      </c>
      <c r="O1664" s="16">
        <f t="shared" si="636"/>
        <v>2.6200260688256094E-2</v>
      </c>
      <c r="P1664" s="16">
        <f t="shared" si="637"/>
        <v>2.00743564247432E-2</v>
      </c>
      <c r="Q1664" s="16">
        <f t="shared" si="648"/>
        <v>2612</v>
      </c>
      <c r="R1664" s="16">
        <f t="shared" si="649"/>
        <v>2814</v>
      </c>
      <c r="S1664" s="17">
        <f t="shared" si="638"/>
        <v>16.081268277666616</v>
      </c>
      <c r="T1664" s="17">
        <f t="shared" si="639"/>
        <v>17.32491919347391</v>
      </c>
      <c r="U1664" s="16">
        <f t="shared" si="640"/>
        <v>1.8731722333384937E-2</v>
      </c>
      <c r="V1664" s="16">
        <f t="shared" si="641"/>
        <v>2.4919193473909473E-2</v>
      </c>
      <c r="W1664" s="16">
        <f t="shared" si="626"/>
        <v>1.6708367215057588E-2</v>
      </c>
      <c r="X1664" s="16">
        <f t="shared" si="627"/>
        <v>6.2344435106431999E-4</v>
      </c>
      <c r="Y1664" s="17">
        <f t="shared" si="642"/>
        <v>16.084922863993267</v>
      </c>
      <c r="Z1664" s="17">
        <f t="shared" si="643"/>
        <v>17.33181156612191</v>
      </c>
      <c r="AA1664" s="16">
        <f t="shared" si="644"/>
        <v>1.5077136006734548E-2</v>
      </c>
      <c r="AB1664" s="16">
        <f t="shared" si="645"/>
        <v>3.1811566121909607E-2</v>
      </c>
      <c r="AC1664" s="16">
        <f t="shared" si="628"/>
        <v>202.44426029736795</v>
      </c>
      <c r="AD1664" s="17">
        <f t="shared" si="629"/>
        <v>16.088267180826794</v>
      </c>
      <c r="AE1664" s="17">
        <f t="shared" si="630"/>
        <v>17.334623791384111</v>
      </c>
      <c r="AF1664" s="16">
        <f t="shared" si="646"/>
        <v>1.1732819173207787E-2</v>
      </c>
      <c r="AG1664" s="16">
        <f t="shared" si="647"/>
        <v>3.4623791384110092E-2</v>
      </c>
    </row>
    <row r="1665" spans="1:33" x14ac:dyDescent="0.25">
      <c r="A1665" s="11" t="s">
        <v>13</v>
      </c>
      <c r="B1665" s="12">
        <v>790804</v>
      </c>
      <c r="C1665" s="11">
        <v>11.9</v>
      </c>
      <c r="D1665" s="27">
        <v>11.7</v>
      </c>
      <c r="E1665" s="27">
        <v>12.1</v>
      </c>
      <c r="F1665" s="11">
        <v>2016</v>
      </c>
      <c r="G1665" s="11" t="s">
        <v>7</v>
      </c>
      <c r="H1665" s="14" t="str">
        <f>VLOOKUP(A1665,'Data Key'!$A$1:$B$500,2,FALSE)</f>
        <v>Maryland</v>
      </c>
      <c r="I1665" s="14" t="str">
        <f t="shared" si="631"/>
        <v>MD-Maryland</v>
      </c>
      <c r="J1665" s="15">
        <f t="shared" si="632"/>
        <v>9411</v>
      </c>
      <c r="K1665" s="15">
        <f t="shared" si="633"/>
        <v>781393</v>
      </c>
      <c r="L1665" s="16">
        <f t="shared" si="625"/>
        <v>2.3899975174854692E-4</v>
      </c>
      <c r="M1665" s="17">
        <f t="shared" si="634"/>
        <v>11.661547033548441</v>
      </c>
      <c r="N1665" s="17">
        <f t="shared" si="635"/>
        <v>12.139546537045536</v>
      </c>
      <c r="O1665" s="16">
        <f t="shared" si="636"/>
        <v>3.8452966451558268E-2</v>
      </c>
      <c r="P1665" s="16">
        <f t="shared" si="637"/>
        <v>3.9546537045536567E-2</v>
      </c>
      <c r="Q1665" s="16">
        <f t="shared" si="648"/>
        <v>9222</v>
      </c>
      <c r="R1665" s="16">
        <f t="shared" si="649"/>
        <v>9600</v>
      </c>
      <c r="S1665" s="17">
        <f t="shared" si="638"/>
        <v>11.66154951163626</v>
      </c>
      <c r="T1665" s="17">
        <f t="shared" si="639"/>
        <v>12.139544058957719</v>
      </c>
      <c r="U1665" s="16">
        <f t="shared" si="640"/>
        <v>3.8450488363739765E-2</v>
      </c>
      <c r="V1665" s="16">
        <f t="shared" si="641"/>
        <v>3.9544058957719841E-2</v>
      </c>
      <c r="W1665" s="16">
        <f t="shared" si="626"/>
        <v>1.1902917796118618E-2</v>
      </c>
      <c r="X1665" s="16">
        <f t="shared" si="627"/>
        <v>2.3903445119539677E-4</v>
      </c>
      <c r="Y1665" s="17">
        <f t="shared" si="642"/>
        <v>11.663883344923223</v>
      </c>
      <c r="Z1665" s="17">
        <f t="shared" si="643"/>
        <v>12.141952247314014</v>
      </c>
      <c r="AA1665" s="16">
        <f t="shared" si="644"/>
        <v>3.6116655076776638E-2</v>
      </c>
      <c r="AB1665" s="16">
        <f t="shared" si="645"/>
        <v>4.1952247314014812E-2</v>
      </c>
      <c r="AC1665" s="16">
        <f t="shared" si="628"/>
        <v>378.01351801145034</v>
      </c>
      <c r="AD1665" s="17">
        <f t="shared" si="629"/>
        <v>11.664545401305253</v>
      </c>
      <c r="AE1665" s="17">
        <f t="shared" si="630"/>
        <v>12.142554720628798</v>
      </c>
      <c r="AF1665" s="16">
        <f t="shared" si="646"/>
        <v>3.5454598694746764E-2</v>
      </c>
      <c r="AG1665" s="16">
        <f t="shared" si="647"/>
        <v>4.2554720628798393E-2</v>
      </c>
    </row>
    <row r="1666" spans="1:33" x14ac:dyDescent="0.25">
      <c r="A1666" s="11" t="s">
        <v>28</v>
      </c>
      <c r="B1666" s="12">
        <v>865940</v>
      </c>
      <c r="C1666" s="11">
        <v>17.399999999999999</v>
      </c>
      <c r="D1666" s="27">
        <v>17.100000000000001</v>
      </c>
      <c r="E1666" s="27">
        <v>17.7</v>
      </c>
      <c r="F1666" s="11">
        <v>2016</v>
      </c>
      <c r="G1666" s="11" t="s">
        <v>7</v>
      </c>
      <c r="H1666" s="14" t="str">
        <f>VLOOKUP(A1666,'Data Key'!$A$1:$B$500,2,FALSE)</f>
        <v>Massachusetts</v>
      </c>
      <c r="I1666" s="14" t="str">
        <f t="shared" si="631"/>
        <v>MA-Massachusetts</v>
      </c>
      <c r="J1666" s="15">
        <f t="shared" si="632"/>
        <v>15067</v>
      </c>
      <c r="K1666" s="15">
        <f t="shared" si="633"/>
        <v>850873</v>
      </c>
      <c r="L1666" s="16">
        <f t="shared" si="625"/>
        <v>2.7539887042244695E-4</v>
      </c>
      <c r="M1666" s="17">
        <f t="shared" si="634"/>
        <v>17.124190015643563</v>
      </c>
      <c r="N1666" s="17">
        <f t="shared" si="635"/>
        <v>17.674987756488456</v>
      </c>
      <c r="O1666" s="16">
        <f t="shared" si="636"/>
        <v>2.4190015643561935E-2</v>
      </c>
      <c r="P1666" s="16">
        <f t="shared" si="637"/>
        <v>2.501224351154363E-2</v>
      </c>
      <c r="Q1666" s="16">
        <f t="shared" si="648"/>
        <v>14829</v>
      </c>
      <c r="R1666" s="16">
        <f t="shared" si="649"/>
        <v>15306</v>
      </c>
      <c r="S1666" s="17">
        <f t="shared" si="638"/>
        <v>17.124743053791256</v>
      </c>
      <c r="T1666" s="17">
        <f t="shared" si="639"/>
        <v>17.675589532762086</v>
      </c>
      <c r="U1666" s="16">
        <f t="shared" si="640"/>
        <v>2.4743053791254965E-2</v>
      </c>
      <c r="V1666" s="16">
        <f t="shared" si="641"/>
        <v>2.4410467237913736E-2</v>
      </c>
      <c r="W1666" s="16">
        <f t="shared" si="626"/>
        <v>1.7401729775021375E-2</v>
      </c>
      <c r="X1666" s="16">
        <f t="shared" si="627"/>
        <v>2.7542322256409943E-4</v>
      </c>
      <c r="Y1666" s="17">
        <f t="shared" si="642"/>
        <v>17.126306552457276</v>
      </c>
      <c r="Z1666" s="17">
        <f t="shared" si="643"/>
        <v>17.677152997585473</v>
      </c>
      <c r="AA1666" s="16">
        <f t="shared" si="644"/>
        <v>2.6306552457274535E-2</v>
      </c>
      <c r="AB1666" s="16">
        <f t="shared" si="645"/>
        <v>2.2847002414525974E-2</v>
      </c>
      <c r="AC1666" s="16">
        <f t="shared" si="628"/>
        <v>476.96549154934434</v>
      </c>
      <c r="AD1666" s="17">
        <f t="shared" si="629"/>
        <v>17.126905087344454</v>
      </c>
      <c r="AE1666" s="17">
        <f t="shared" si="630"/>
        <v>17.677709271996683</v>
      </c>
      <c r="AF1666" s="16">
        <f t="shared" si="646"/>
        <v>2.6905087344452738E-2</v>
      </c>
      <c r="AG1666" s="16">
        <f t="shared" si="647"/>
        <v>2.2290728003316218E-2</v>
      </c>
    </row>
    <row r="1667" spans="1:33" x14ac:dyDescent="0.25">
      <c r="A1667" s="11" t="s">
        <v>49</v>
      </c>
      <c r="B1667" s="12">
        <v>1360566</v>
      </c>
      <c r="C1667" s="11">
        <v>11.2</v>
      </c>
      <c r="D1667" s="27">
        <v>11.1</v>
      </c>
      <c r="E1667" s="27">
        <v>11.4</v>
      </c>
      <c r="F1667" s="11">
        <v>2016</v>
      </c>
      <c r="G1667" s="11" t="s">
        <v>7</v>
      </c>
      <c r="H1667" s="14" t="str">
        <f>VLOOKUP(A1667,'Data Key'!$A$1:$B$500,2,FALSE)</f>
        <v>Michigan</v>
      </c>
      <c r="I1667" s="14" t="str">
        <f t="shared" si="631"/>
        <v>MI-Michigan</v>
      </c>
      <c r="J1667" s="15">
        <f t="shared" si="632"/>
        <v>15238</v>
      </c>
      <c r="K1667" s="15">
        <f t="shared" si="633"/>
        <v>1345328</v>
      </c>
      <c r="L1667" s="16">
        <f t="shared" ref="L1667:L1694" si="650">_xlfn.NORM.S.INV(0.975)*SQRT(J1667/B1667*(1-J1667/B1667)/B1667)</f>
        <v>1.7682625346714212E-4</v>
      </c>
      <c r="M1667" s="17">
        <f t="shared" si="634"/>
        <v>11.022924438524278</v>
      </c>
      <c r="N1667" s="17">
        <f t="shared" si="635"/>
        <v>11.376576945458563</v>
      </c>
      <c r="O1667" s="16">
        <f t="shared" si="636"/>
        <v>7.7075561475721699E-2</v>
      </c>
      <c r="P1667" s="16">
        <f t="shared" si="637"/>
        <v>2.3423054541437338E-2</v>
      </c>
      <c r="Q1667" s="16">
        <f t="shared" si="648"/>
        <v>14998</v>
      </c>
      <c r="R1667" s="16">
        <f t="shared" si="649"/>
        <v>15479</v>
      </c>
      <c r="S1667" s="17">
        <f t="shared" si="638"/>
        <v>11.023353516110207</v>
      </c>
      <c r="T1667" s="17">
        <f t="shared" si="639"/>
        <v>11.376882856105473</v>
      </c>
      <c r="U1667" s="16">
        <f t="shared" si="640"/>
        <v>7.6646483889792449E-2</v>
      </c>
      <c r="V1667" s="16">
        <f t="shared" si="641"/>
        <v>2.3117143894527459E-2</v>
      </c>
      <c r="W1667" s="16">
        <f t="shared" ref="W1667:W1694" si="651">((J1667/B1667)+_xlfn.NORM.S.INV(0.975)^2/(2*B1667))/(1+_xlfn.NORM.S.INV(0.975)^2/B1667)</f>
        <v>1.120113077993108E-2</v>
      </c>
      <c r="X1667" s="16">
        <f t="shared" ref="X1667:X1694" si="652">_xlfn.NORM.S.INV(0.975)*SQRT(W1667*(1-W1667)/B1667+(_xlfn.NORM.S.INV(0.975)^2/(4*B1667^2)))/(1+_xlfn.NORM.S.INV(0.975)^2/B1667)</f>
        <v>1.7684215997870484E-4</v>
      </c>
      <c r="Y1667" s="17">
        <f t="shared" si="642"/>
        <v>11.024288619952374</v>
      </c>
      <c r="Z1667" s="17">
        <f t="shared" si="643"/>
        <v>11.377972939909785</v>
      </c>
      <c r="AA1667" s="16">
        <f t="shared" si="644"/>
        <v>7.5711380047625454E-2</v>
      </c>
      <c r="AB1667" s="16">
        <f t="shared" si="645"/>
        <v>2.2027060090215045E-2</v>
      </c>
      <c r="AC1667" s="16">
        <f t="shared" ref="AC1667:AC1694" si="653">_xlfn.NORM.S.INV(0.975)*SQRT(_xlfn.NORM.S.INV(0.975)^2-1/B1667+4*B1667*(J1667/B1667)*(1-(J1667/B1667))+(4*(J1667/B1667)-2))</f>
        <v>481.17510627002099</v>
      </c>
      <c r="AD1667" s="17">
        <f t="shared" ref="AD1667:AD1694" si="654">1000*(2*B1667*(J1667/B1667)+_xlfn.NORM.S.INV(0.975)^2+1-AC1667)/(2*B1667+2*_xlfn.NORM.S.INV(0.975)^2)</f>
        <v>11.024669751750722</v>
      </c>
      <c r="AE1667" s="17">
        <f t="shared" ref="AE1667:AE1694" si="655">1000*(2*B1667*(J1667/B1667)+_xlfn.NORM.S.INV(0.975)^2+1+AC1667)/(2*B1667+2*_xlfn.NORM.S.INV(0.975)^2)</f>
        <v>11.378326794269096</v>
      </c>
      <c r="AF1667" s="16">
        <f t="shared" si="646"/>
        <v>7.5330248249278142E-2</v>
      </c>
      <c r="AG1667" s="16">
        <f t="shared" si="647"/>
        <v>2.1673205730904144E-2</v>
      </c>
    </row>
    <row r="1668" spans="1:33" x14ac:dyDescent="0.25">
      <c r="A1668" s="11" t="s">
        <v>26</v>
      </c>
      <c r="B1668" s="12">
        <v>792766</v>
      </c>
      <c r="C1668" s="11">
        <v>19.399999999999999</v>
      </c>
      <c r="D1668" s="27">
        <v>19.100000000000001</v>
      </c>
      <c r="E1668" s="27">
        <v>19.7</v>
      </c>
      <c r="F1668" s="11">
        <v>2016</v>
      </c>
      <c r="G1668" s="11" t="s">
        <v>7</v>
      </c>
      <c r="H1668" s="14" t="str">
        <f>VLOOKUP(A1668,'Data Key'!$A$1:$B$500,2,FALSE)</f>
        <v>Minnesota</v>
      </c>
      <c r="I1668" s="14" t="str">
        <f t="shared" ref="I1668:I1695" si="656">CONCATENATE(A1668,"-",H1668)</f>
        <v>MN-Minnesota</v>
      </c>
      <c r="J1668" s="15">
        <f t="shared" ref="J1668:J1694" si="657">ROUND(B1668*C1668/1000,0)</f>
        <v>15380</v>
      </c>
      <c r="K1668" s="15">
        <f t="shared" ref="K1668:K1694" si="658">B1668-J1668</f>
        <v>777386</v>
      </c>
      <c r="L1668" s="16">
        <f t="shared" si="650"/>
        <v>3.036177044645189E-4</v>
      </c>
      <c r="M1668" s="17">
        <f t="shared" ref="M1668:M1694" si="659">1000*(J1668/B1668-L1668)</f>
        <v>19.096810669103469</v>
      </c>
      <c r="N1668" s="17">
        <f t="shared" ref="N1668:N1694" si="660">1000*(J1668/B1668+L1668)</f>
        <v>19.704046078032512</v>
      </c>
      <c r="O1668" s="16">
        <f t="shared" ref="O1668:O1694" si="661">ABS($D1668-M1668)</f>
        <v>3.1893308965322831E-3</v>
      </c>
      <c r="P1668" s="16">
        <f t="shared" ref="P1668:P1694" si="662">ABS($E1668-N1668)</f>
        <v>4.0460780325126677E-3</v>
      </c>
      <c r="Q1668" s="16">
        <f t="shared" si="648"/>
        <v>15139</v>
      </c>
      <c r="R1668" s="16">
        <f t="shared" si="649"/>
        <v>15621</v>
      </c>
      <c r="S1668" s="17">
        <f t="shared" ref="S1668:S1694" si="663">1000*Q1668/B1668</f>
        <v>19.096429463423004</v>
      </c>
      <c r="T1668" s="17">
        <f t="shared" ref="T1668:T1694" si="664">1000*R1668/B1668</f>
        <v>19.704427283712974</v>
      </c>
      <c r="U1668" s="16">
        <f t="shared" ref="U1668:U1694" si="665">ABS($D1668-S1668)</f>
        <v>3.5705365769977959E-3</v>
      </c>
      <c r="V1668" s="16">
        <f t="shared" ref="V1668:V1694" si="666">ABS($E1668-T1668)</f>
        <v>4.4272837129746279E-3</v>
      </c>
      <c r="W1668" s="16">
        <f t="shared" si="651"/>
        <v>1.9402757174901107E-2</v>
      </c>
      <c r="X1668" s="16">
        <f t="shared" si="652"/>
        <v>3.0364376108440338E-4</v>
      </c>
      <c r="Y1668" s="17">
        <f t="shared" ref="Y1668:Y1694" si="667">1000*(W1668-X1668)</f>
        <v>19.099113413816703</v>
      </c>
      <c r="Z1668" s="17">
        <f t="shared" ref="Z1668:Z1694" si="668">1000*(W1668+X1668)</f>
        <v>19.70640093598551</v>
      </c>
      <c r="AA1668" s="16">
        <f t="shared" ref="AA1668:AA1694" si="669">ABS($D1668-Y1668)</f>
        <v>8.8658618329873207E-4</v>
      </c>
      <c r="AB1668" s="16">
        <f t="shared" ref="AB1668:AB1694" si="670">ABS($E1668-Z1668)</f>
        <v>6.400935985510614E-3</v>
      </c>
      <c r="AC1668" s="16">
        <f t="shared" si="653"/>
        <v>481.40324302525715</v>
      </c>
      <c r="AD1668" s="17">
        <f t="shared" si="654"/>
        <v>19.09976681256515</v>
      </c>
      <c r="AE1668" s="17">
        <f t="shared" si="655"/>
        <v>19.707008937390938</v>
      </c>
      <c r="AF1668" s="16">
        <f t="shared" ref="AF1668:AF1694" si="671">ABS($D1668-AD1668)</f>
        <v>2.3318743485134519E-4</v>
      </c>
      <c r="AG1668" s="16">
        <f t="shared" ref="AG1668:AG1694" si="672">ABS($E1668-AE1668)</f>
        <v>7.0089373909389963E-3</v>
      </c>
    </row>
    <row r="1669" spans="1:33" x14ac:dyDescent="0.25">
      <c r="A1669" s="11" t="s">
        <v>59</v>
      </c>
      <c r="B1669" s="12">
        <v>433377</v>
      </c>
      <c r="C1669" s="11">
        <v>9.5</v>
      </c>
      <c r="D1669" s="27">
        <v>9.1999999999999993</v>
      </c>
      <c r="E1669" s="27">
        <v>9.8000000000000007</v>
      </c>
      <c r="F1669" s="11">
        <v>2016</v>
      </c>
      <c r="G1669" s="11" t="s">
        <v>7</v>
      </c>
      <c r="H1669" s="14" t="str">
        <f>VLOOKUP(A1669,'Data Key'!$A$1:$B$500,2,FALSE)</f>
        <v>Mississippi</v>
      </c>
      <c r="I1669" s="14" t="str">
        <f t="shared" si="656"/>
        <v>MS-Mississippi</v>
      </c>
      <c r="J1669" s="15">
        <f t="shared" si="657"/>
        <v>4117</v>
      </c>
      <c r="K1669" s="15">
        <f t="shared" si="658"/>
        <v>429260</v>
      </c>
      <c r="L1669" s="16">
        <f t="shared" si="650"/>
        <v>2.8880183396119859E-4</v>
      </c>
      <c r="M1669" s="17">
        <f t="shared" si="659"/>
        <v>9.2110101080661817</v>
      </c>
      <c r="N1669" s="17">
        <f t="shared" si="660"/>
        <v>9.7886137759885781</v>
      </c>
      <c r="O1669" s="16">
        <f t="shared" si="661"/>
        <v>1.1010108066182411E-2</v>
      </c>
      <c r="P1669" s="16">
        <f t="shared" si="662"/>
        <v>1.1386224011422641E-2</v>
      </c>
      <c r="Q1669" s="16">
        <f t="shared" ref="Q1669:Q1694" si="673">_xlfn.BINOM.INV(B1669, C1669/1000, 0.025)</f>
        <v>3992</v>
      </c>
      <c r="R1669" s="16">
        <f t="shared" ref="R1669:R1694" si="674">_xlfn.BINOM.INV(B1669, C1669/1000, 0.975)</f>
        <v>4243</v>
      </c>
      <c r="S1669" s="17">
        <f t="shared" si="663"/>
        <v>9.21137946868431</v>
      </c>
      <c r="T1669" s="17">
        <f t="shared" si="664"/>
        <v>9.7905518751571954</v>
      </c>
      <c r="U1669" s="16">
        <f t="shared" si="665"/>
        <v>1.1379468684310723E-2</v>
      </c>
      <c r="V1669" s="16">
        <f t="shared" si="666"/>
        <v>9.4481248428053277E-3</v>
      </c>
      <c r="W1669" s="16">
        <f t="shared" si="651"/>
        <v>9.5041597029196807E-3</v>
      </c>
      <c r="X1669" s="16">
        <f t="shared" si="652"/>
        <v>2.8889871678735603E-4</v>
      </c>
      <c r="Y1669" s="17">
        <f t="shared" si="667"/>
        <v>9.2152609861323249</v>
      </c>
      <c r="Z1669" s="17">
        <f t="shared" si="668"/>
        <v>9.7930584197070374</v>
      </c>
      <c r="AA1669" s="16">
        <f t="shared" si="669"/>
        <v>1.5260986132325627E-2</v>
      </c>
      <c r="AB1669" s="16">
        <f t="shared" si="670"/>
        <v>6.941580292963323E-3</v>
      </c>
      <c r="AC1669" s="16">
        <f t="shared" si="653"/>
        <v>250.33456561410406</v>
      </c>
      <c r="AD1669" s="17">
        <f t="shared" si="654"/>
        <v>9.2164975109607479</v>
      </c>
      <c r="AE1669" s="17">
        <f t="shared" si="655"/>
        <v>9.7941293342121938</v>
      </c>
      <c r="AF1669" s="16">
        <f t="shared" si="671"/>
        <v>1.6497510960748585E-2</v>
      </c>
      <c r="AG1669" s="16">
        <f t="shared" si="672"/>
        <v>5.8706657878069279E-3</v>
      </c>
    </row>
    <row r="1670" spans="1:33" x14ac:dyDescent="0.25">
      <c r="A1670" s="11" t="s">
        <v>20</v>
      </c>
      <c r="B1670" s="12">
        <v>817180</v>
      </c>
      <c r="C1670" s="11">
        <v>12.4</v>
      </c>
      <c r="D1670" s="27">
        <v>12.2</v>
      </c>
      <c r="E1670" s="27">
        <v>12.7</v>
      </c>
      <c r="F1670" s="11">
        <v>2016</v>
      </c>
      <c r="G1670" s="11" t="s">
        <v>7</v>
      </c>
      <c r="H1670" s="14" t="str">
        <f>VLOOKUP(A1670,'Data Key'!$A$1:$B$500,2,FALSE)</f>
        <v>Missouri</v>
      </c>
      <c r="I1670" s="14" t="str">
        <f t="shared" si="656"/>
        <v>MO-Missouri</v>
      </c>
      <c r="J1670" s="15">
        <f t="shared" si="657"/>
        <v>10133</v>
      </c>
      <c r="K1670" s="15">
        <f t="shared" si="658"/>
        <v>807047</v>
      </c>
      <c r="L1670" s="16">
        <f t="shared" si="650"/>
        <v>2.3993297146789408E-4</v>
      </c>
      <c r="M1670" s="17">
        <f t="shared" si="659"/>
        <v>12.160027869472902</v>
      </c>
      <c r="N1670" s="17">
        <f t="shared" si="660"/>
        <v>12.63989381240869</v>
      </c>
      <c r="O1670" s="16">
        <f t="shared" si="661"/>
        <v>3.9972130527097249E-2</v>
      </c>
      <c r="P1670" s="16">
        <f t="shared" si="662"/>
        <v>6.0106187591308924E-2</v>
      </c>
      <c r="Q1670" s="16">
        <f t="shared" si="673"/>
        <v>9937</v>
      </c>
      <c r="R1670" s="16">
        <f t="shared" si="674"/>
        <v>10330</v>
      </c>
      <c r="S1670" s="17">
        <f t="shared" si="663"/>
        <v>12.160111603318731</v>
      </c>
      <c r="T1670" s="17">
        <f t="shared" si="664"/>
        <v>12.641033799162976</v>
      </c>
      <c r="U1670" s="16">
        <f t="shared" si="665"/>
        <v>3.9888396681268645E-2</v>
      </c>
      <c r="V1670" s="16">
        <f t="shared" si="666"/>
        <v>5.8966200837023308E-2</v>
      </c>
      <c r="W1670" s="16">
        <f t="shared" si="651"/>
        <v>1.240225297568009E-2</v>
      </c>
      <c r="X1670" s="16">
        <f t="shared" si="652"/>
        <v>2.3996525113141037E-4</v>
      </c>
      <c r="Y1670" s="17">
        <f t="shared" si="667"/>
        <v>12.162287724548678</v>
      </c>
      <c r="Z1670" s="17">
        <f t="shared" si="668"/>
        <v>12.642218226811501</v>
      </c>
      <c r="AA1670" s="16">
        <f t="shared" si="669"/>
        <v>3.7712275451321275E-2</v>
      </c>
      <c r="AB1670" s="16">
        <f t="shared" si="670"/>
        <v>5.778177318849842E-2</v>
      </c>
      <c r="AC1670" s="16">
        <f t="shared" si="653"/>
        <v>392.14611374612701</v>
      </c>
      <c r="AD1670" s="17">
        <f t="shared" si="654"/>
        <v>12.162927322196868</v>
      </c>
      <c r="AE1670" s="17">
        <f t="shared" si="655"/>
        <v>12.642802344010901</v>
      </c>
      <c r="AF1670" s="16">
        <f t="shared" si="671"/>
        <v>3.7072677803131171E-2</v>
      </c>
      <c r="AG1670" s="16">
        <f t="shared" si="672"/>
        <v>5.7197655989098095E-2</v>
      </c>
    </row>
    <row r="1671" spans="1:33" x14ac:dyDescent="0.25">
      <c r="A1671" s="11" t="s">
        <v>50</v>
      </c>
      <c r="B1671" s="12">
        <v>133631</v>
      </c>
      <c r="C1671" s="11">
        <v>5.5</v>
      </c>
      <c r="D1671" s="27">
        <v>5.0999999999999996</v>
      </c>
      <c r="E1671" s="27">
        <v>5.9</v>
      </c>
      <c r="F1671" s="11">
        <v>2016</v>
      </c>
      <c r="G1671" s="11" t="s">
        <v>7</v>
      </c>
      <c r="H1671" s="14" t="str">
        <f>VLOOKUP(A1671,'Data Key'!$A$1:$B$500,2,FALSE)</f>
        <v>Montana</v>
      </c>
      <c r="I1671" s="14" t="str">
        <f t="shared" si="656"/>
        <v>MT-Montana</v>
      </c>
      <c r="J1671" s="15">
        <f t="shared" si="657"/>
        <v>735</v>
      </c>
      <c r="K1671" s="15">
        <f t="shared" si="658"/>
        <v>132896</v>
      </c>
      <c r="L1671" s="16">
        <f t="shared" si="650"/>
        <v>3.9653989542030871E-4</v>
      </c>
      <c r="M1671" s="17">
        <f t="shared" si="659"/>
        <v>5.103680861739333</v>
      </c>
      <c r="N1671" s="17">
        <f t="shared" si="660"/>
        <v>5.8967606525799505</v>
      </c>
      <c r="O1671" s="16">
        <f t="shared" si="661"/>
        <v>3.680861739333352E-3</v>
      </c>
      <c r="P1671" s="16">
        <f t="shared" si="662"/>
        <v>3.2393474200498318E-3</v>
      </c>
      <c r="Q1671" s="16">
        <f t="shared" si="673"/>
        <v>682</v>
      </c>
      <c r="R1671" s="16">
        <f t="shared" si="674"/>
        <v>788</v>
      </c>
      <c r="S1671" s="17">
        <f t="shared" si="663"/>
        <v>5.1036061991603745</v>
      </c>
      <c r="T1671" s="17">
        <f t="shared" si="664"/>
        <v>5.8968353151589081</v>
      </c>
      <c r="U1671" s="16">
        <f t="shared" si="665"/>
        <v>3.6061991603748567E-3</v>
      </c>
      <c r="V1671" s="16">
        <f t="shared" si="666"/>
        <v>3.1646848410922246E-3</v>
      </c>
      <c r="W1671" s="16">
        <f t="shared" si="651"/>
        <v>5.5144356169826245E-3</v>
      </c>
      <c r="X1671" s="16">
        <f t="shared" si="652"/>
        <v>3.9729779489830079E-4</v>
      </c>
      <c r="Y1671" s="17">
        <f t="shared" si="667"/>
        <v>5.1171378220843238</v>
      </c>
      <c r="Z1671" s="17">
        <f t="shared" si="668"/>
        <v>5.9117334118809248</v>
      </c>
      <c r="AA1671" s="16">
        <f t="shared" si="669"/>
        <v>1.7137822084324128E-2</v>
      </c>
      <c r="AB1671" s="16">
        <f t="shared" si="670"/>
        <v>1.1733411880924471E-2</v>
      </c>
      <c r="AC1671" s="16">
        <f t="shared" si="653"/>
        <v>106.01381242777927</v>
      </c>
      <c r="AD1671" s="17">
        <f t="shared" si="654"/>
        <v>5.1215223195169362</v>
      </c>
      <c r="AE1671" s="17">
        <f t="shared" si="655"/>
        <v>5.9148319928811786</v>
      </c>
      <c r="AF1671" s="16">
        <f t="shared" si="671"/>
        <v>2.1522319516936506E-2</v>
      </c>
      <c r="AG1671" s="16">
        <f t="shared" si="672"/>
        <v>1.4831992881178202E-2</v>
      </c>
    </row>
    <row r="1672" spans="1:33" x14ac:dyDescent="0.25">
      <c r="A1672" s="11" t="s">
        <v>51</v>
      </c>
      <c r="B1672" s="12">
        <v>280444</v>
      </c>
      <c r="C1672" s="11">
        <v>10.8</v>
      </c>
      <c r="D1672" s="27">
        <v>10.4</v>
      </c>
      <c r="E1672" s="27">
        <v>11.2</v>
      </c>
      <c r="F1672" s="11">
        <v>2016</v>
      </c>
      <c r="G1672" s="11" t="s">
        <v>7</v>
      </c>
      <c r="H1672" s="14" t="str">
        <f>VLOOKUP(A1672,'Data Key'!$A$1:$B$500,2,FALSE)</f>
        <v>Nebraska</v>
      </c>
      <c r="I1672" s="14" t="str">
        <f t="shared" si="656"/>
        <v>NE-Nebraska</v>
      </c>
      <c r="J1672" s="15">
        <f t="shared" si="657"/>
        <v>3029</v>
      </c>
      <c r="K1672" s="15">
        <f t="shared" si="658"/>
        <v>277415</v>
      </c>
      <c r="L1672" s="16">
        <f t="shared" si="650"/>
        <v>3.8255463513007501E-4</v>
      </c>
      <c r="M1672" s="17">
        <f t="shared" si="659"/>
        <v>10.418175635440877</v>
      </c>
      <c r="N1672" s="17">
        <f t="shared" si="660"/>
        <v>11.183284905701028</v>
      </c>
      <c r="O1672" s="16">
        <f t="shared" si="661"/>
        <v>1.8175635440876192E-2</v>
      </c>
      <c r="P1672" s="16">
        <f t="shared" si="662"/>
        <v>1.6715094298971778E-2</v>
      </c>
      <c r="Q1672" s="16">
        <f t="shared" si="673"/>
        <v>2922</v>
      </c>
      <c r="R1672" s="16">
        <f t="shared" si="674"/>
        <v>3137</v>
      </c>
      <c r="S1672" s="17">
        <f t="shared" si="663"/>
        <v>10.419192423442826</v>
      </c>
      <c r="T1672" s="17">
        <f t="shared" si="664"/>
        <v>11.185833891971303</v>
      </c>
      <c r="U1672" s="16">
        <f t="shared" si="665"/>
        <v>1.9192423442826012E-2</v>
      </c>
      <c r="V1672" s="16">
        <f t="shared" si="666"/>
        <v>1.4166108028696556E-2</v>
      </c>
      <c r="W1672" s="16">
        <f t="shared" si="651"/>
        <v>1.0807431120326129E-2</v>
      </c>
      <c r="X1672" s="16">
        <f t="shared" si="652"/>
        <v>3.8272803210834304E-4</v>
      </c>
      <c r="Y1672" s="17">
        <f t="shared" si="667"/>
        <v>10.424703088217786</v>
      </c>
      <c r="Z1672" s="17">
        <f t="shared" si="668"/>
        <v>11.190159152434472</v>
      </c>
      <c r="AA1672" s="16">
        <f t="shared" si="669"/>
        <v>2.4703088217785663E-2</v>
      </c>
      <c r="AB1672" s="16">
        <f t="shared" si="670"/>
        <v>9.8408475655276106E-3</v>
      </c>
      <c r="AC1672" s="16">
        <f t="shared" si="653"/>
        <v>214.58717407260028</v>
      </c>
      <c r="AD1672" s="17">
        <f t="shared" si="654"/>
        <v>10.426634511299701</v>
      </c>
      <c r="AE1672" s="17">
        <f t="shared" si="655"/>
        <v>11.191793454782278</v>
      </c>
      <c r="AF1672" s="16">
        <f t="shared" si="671"/>
        <v>2.6634511299700847E-2</v>
      </c>
      <c r="AG1672" s="16">
        <f t="shared" si="672"/>
        <v>8.2065452177211284E-3</v>
      </c>
    </row>
    <row r="1673" spans="1:33" x14ac:dyDescent="0.25">
      <c r="A1673" s="11" t="s">
        <v>29</v>
      </c>
      <c r="B1673" s="12">
        <v>432794</v>
      </c>
      <c r="C1673" s="11">
        <v>12.7</v>
      </c>
      <c r="D1673" s="27">
        <v>12.3</v>
      </c>
      <c r="E1673" s="27">
        <v>13</v>
      </c>
      <c r="F1673" s="11">
        <v>2016</v>
      </c>
      <c r="G1673" s="11" t="s">
        <v>7</v>
      </c>
      <c r="H1673" s="14" t="str">
        <f>VLOOKUP(A1673,'Data Key'!$A$1:$B$500,2,FALSE)</f>
        <v>Nevada</v>
      </c>
      <c r="I1673" s="14" t="str">
        <f t="shared" si="656"/>
        <v>NV-Nevada</v>
      </c>
      <c r="J1673" s="15">
        <f t="shared" si="657"/>
        <v>5496</v>
      </c>
      <c r="K1673" s="15">
        <f t="shared" si="658"/>
        <v>427298</v>
      </c>
      <c r="L1673" s="16">
        <f t="shared" si="650"/>
        <v>3.3359154601627624E-4</v>
      </c>
      <c r="M1673" s="17">
        <f t="shared" si="659"/>
        <v>12.365290601148425</v>
      </c>
      <c r="N1673" s="17">
        <f t="shared" si="660"/>
        <v>13.032473693180979</v>
      </c>
      <c r="O1673" s="16">
        <f t="shared" si="661"/>
        <v>6.5290601148424443E-2</v>
      </c>
      <c r="P1673" s="16">
        <f t="shared" si="662"/>
        <v>3.2473693180978813E-2</v>
      </c>
      <c r="Q1673" s="16">
        <f t="shared" si="673"/>
        <v>5353</v>
      </c>
      <c r="R1673" s="16">
        <f t="shared" si="674"/>
        <v>5641</v>
      </c>
      <c r="S1673" s="17">
        <f t="shared" si="663"/>
        <v>12.368470912258488</v>
      </c>
      <c r="T1673" s="17">
        <f t="shared" si="664"/>
        <v>13.033914518223451</v>
      </c>
      <c r="U1673" s="16">
        <f t="shared" si="665"/>
        <v>6.8470912258487004E-2</v>
      </c>
      <c r="V1673" s="16">
        <f t="shared" si="666"/>
        <v>3.391451822345104E-2</v>
      </c>
      <c r="W1673" s="16">
        <f t="shared" si="651"/>
        <v>1.2703207370163044E-2</v>
      </c>
      <c r="X1673" s="16">
        <f t="shared" si="652"/>
        <v>3.3367417340978079E-4</v>
      </c>
      <c r="Y1673" s="17">
        <f t="shared" si="667"/>
        <v>12.369533196753263</v>
      </c>
      <c r="Z1673" s="17">
        <f t="shared" si="668"/>
        <v>13.036881543572823</v>
      </c>
      <c r="AA1673" s="16">
        <f t="shared" si="669"/>
        <v>6.9533196753262416E-2</v>
      </c>
      <c r="AB1673" s="16">
        <f t="shared" si="670"/>
        <v>3.6881543572823361E-2</v>
      </c>
      <c r="AC1673" s="16">
        <f t="shared" si="653"/>
        <v>288.76542576238614</v>
      </c>
      <c r="AD1673" s="17">
        <f t="shared" si="654"/>
        <v>12.370759517844252</v>
      </c>
      <c r="AE1673" s="17">
        <f t="shared" si="655"/>
        <v>13.037965770049791</v>
      </c>
      <c r="AF1673" s="16">
        <f t="shared" si="671"/>
        <v>7.0759517844251718E-2</v>
      </c>
      <c r="AG1673" s="16">
        <f t="shared" si="672"/>
        <v>3.7965770049790848E-2</v>
      </c>
    </row>
    <row r="1674" spans="1:33" x14ac:dyDescent="0.25">
      <c r="A1674" s="11" t="s">
        <v>35</v>
      </c>
      <c r="B1674" s="12">
        <v>165487</v>
      </c>
      <c r="C1674" s="11">
        <v>14.1</v>
      </c>
      <c r="D1674" s="27">
        <v>13.6</v>
      </c>
      <c r="E1674" s="27">
        <v>14.7</v>
      </c>
      <c r="F1674" s="11">
        <v>2016</v>
      </c>
      <c r="G1674" s="11" t="s">
        <v>7</v>
      </c>
      <c r="H1674" s="14" t="str">
        <f>VLOOKUP(A1674,'Data Key'!$A$1:$B$500,2,FALSE)</f>
        <v>New Hampshire</v>
      </c>
      <c r="I1674" s="14" t="str">
        <f t="shared" si="656"/>
        <v>NH-New Hampshire</v>
      </c>
      <c r="J1674" s="15">
        <f t="shared" si="657"/>
        <v>2333</v>
      </c>
      <c r="K1674" s="15">
        <f t="shared" si="658"/>
        <v>163154</v>
      </c>
      <c r="L1674" s="16">
        <f t="shared" si="650"/>
        <v>5.6801329210144711E-4</v>
      </c>
      <c r="M1674" s="17">
        <f t="shared" si="659"/>
        <v>13.529770823871411</v>
      </c>
      <c r="N1674" s="17">
        <f t="shared" si="660"/>
        <v>14.665797408074303</v>
      </c>
      <c r="O1674" s="16">
        <f t="shared" si="661"/>
        <v>7.0229176128588477E-2</v>
      </c>
      <c r="P1674" s="16">
        <f t="shared" si="662"/>
        <v>3.4202591925696524E-2</v>
      </c>
      <c r="Q1674" s="16">
        <f t="shared" si="673"/>
        <v>2240</v>
      </c>
      <c r="R1674" s="16">
        <f t="shared" si="674"/>
        <v>2428</v>
      </c>
      <c r="S1674" s="17">
        <f t="shared" si="663"/>
        <v>13.535806437967937</v>
      </c>
      <c r="T1674" s="17">
        <f t="shared" si="664"/>
        <v>14.671847335440246</v>
      </c>
      <c r="U1674" s="16">
        <f t="shared" si="665"/>
        <v>6.4193562032063056E-2</v>
      </c>
      <c r="V1674" s="16">
        <f t="shared" si="666"/>
        <v>2.8152664559753404E-2</v>
      </c>
      <c r="W1674" s="16">
        <f t="shared" si="651"/>
        <v>1.4109063128978945E-2</v>
      </c>
      <c r="X1674" s="16">
        <f t="shared" si="652"/>
        <v>5.6834254660622231E-4</v>
      </c>
      <c r="Y1674" s="17">
        <f t="shared" si="667"/>
        <v>13.540720582372725</v>
      </c>
      <c r="Z1674" s="17">
        <f t="shared" si="668"/>
        <v>14.677405675585167</v>
      </c>
      <c r="AA1674" s="16">
        <f t="shared" si="669"/>
        <v>5.9279417627275066E-2</v>
      </c>
      <c r="AB1674" s="16">
        <f t="shared" si="670"/>
        <v>2.2594324414832556E-2</v>
      </c>
      <c r="AC1674" s="16">
        <f t="shared" si="653"/>
        <v>188.01702018351926</v>
      </c>
      <c r="AD1674" s="17">
        <f t="shared" si="654"/>
        <v>13.544025757318551</v>
      </c>
      <c r="AE1674" s="17">
        <f t="shared" si="655"/>
        <v>14.680143131102666</v>
      </c>
      <c r="AF1674" s="16">
        <f t="shared" si="671"/>
        <v>5.5974242681449127E-2</v>
      </c>
      <c r="AG1674" s="16">
        <f t="shared" si="672"/>
        <v>1.9856868897333513E-2</v>
      </c>
    </row>
    <row r="1675" spans="1:33" x14ac:dyDescent="0.25">
      <c r="A1675" s="11" t="s">
        <v>14</v>
      </c>
      <c r="B1675" s="12">
        <v>1197357</v>
      </c>
      <c r="C1675" s="11">
        <v>14.1</v>
      </c>
      <c r="D1675" s="27">
        <v>13.9</v>
      </c>
      <c r="E1675" s="27">
        <v>14.4</v>
      </c>
      <c r="F1675" s="11">
        <v>2016</v>
      </c>
      <c r="G1675" s="11" t="s">
        <v>7</v>
      </c>
      <c r="H1675" s="14" t="str">
        <f>VLOOKUP(A1675,'Data Key'!$A$1:$B$500,2,FALSE)</f>
        <v>New Jersey</v>
      </c>
      <c r="I1675" s="14" t="str">
        <f t="shared" si="656"/>
        <v>NJ-New Jersey</v>
      </c>
      <c r="J1675" s="15">
        <f t="shared" si="657"/>
        <v>16883</v>
      </c>
      <c r="K1675" s="15">
        <f t="shared" si="658"/>
        <v>1180474</v>
      </c>
      <c r="L1675" s="16">
        <f t="shared" si="650"/>
        <v>2.1118624489219377E-4</v>
      </c>
      <c r="M1675" s="17">
        <f t="shared" si="659"/>
        <v>13.889036161624826</v>
      </c>
      <c r="N1675" s="17">
        <f t="shared" si="660"/>
        <v>14.311408651409215</v>
      </c>
      <c r="O1675" s="16">
        <f t="shared" si="661"/>
        <v>1.0963838375174007E-2</v>
      </c>
      <c r="P1675" s="16">
        <f t="shared" si="662"/>
        <v>8.8591348590785657E-2</v>
      </c>
      <c r="Q1675" s="16">
        <f t="shared" si="673"/>
        <v>16630</v>
      </c>
      <c r="R1675" s="16">
        <f t="shared" si="674"/>
        <v>17136</v>
      </c>
      <c r="S1675" s="17">
        <f t="shared" si="663"/>
        <v>13.888923687755614</v>
      </c>
      <c r="T1675" s="17">
        <f t="shared" si="664"/>
        <v>14.311521125278425</v>
      </c>
      <c r="U1675" s="16">
        <f t="shared" si="665"/>
        <v>1.1076312244385988E-2</v>
      </c>
      <c r="V1675" s="16">
        <f t="shared" si="666"/>
        <v>8.8478874721575451E-2</v>
      </c>
      <c r="W1675" s="16">
        <f t="shared" si="651"/>
        <v>1.4101781304989378E-2</v>
      </c>
      <c r="X1675" s="16">
        <f t="shared" si="652"/>
        <v>2.1120316620233066E-4</v>
      </c>
      <c r="Y1675" s="17">
        <f t="shared" si="667"/>
        <v>13.890578138787047</v>
      </c>
      <c r="Z1675" s="17">
        <f t="shared" si="668"/>
        <v>14.31298447119171</v>
      </c>
      <c r="AA1675" s="16">
        <f t="shared" si="669"/>
        <v>9.4218612129530754E-3</v>
      </c>
      <c r="AB1675" s="16">
        <f t="shared" si="670"/>
        <v>8.7015528808290554E-2</v>
      </c>
      <c r="AC1675" s="16">
        <f t="shared" si="653"/>
        <v>505.73786513371431</v>
      </c>
      <c r="AD1675" s="17">
        <f t="shared" si="654"/>
        <v>13.891010312796766</v>
      </c>
      <c r="AE1675" s="17">
        <f t="shared" si="655"/>
        <v>14.313387467303958</v>
      </c>
      <c r="AF1675" s="16">
        <f t="shared" si="671"/>
        <v>8.9896872032344532E-3</v>
      </c>
      <c r="AG1675" s="16">
        <f t="shared" si="672"/>
        <v>8.6612532696042521E-2</v>
      </c>
    </row>
    <row r="1676" spans="1:33" x14ac:dyDescent="0.25">
      <c r="A1676" s="11" t="s">
        <v>60</v>
      </c>
      <c r="B1676" s="12">
        <v>304532</v>
      </c>
      <c r="C1676" s="11">
        <v>8.5</v>
      </c>
      <c r="D1676" s="27">
        <v>8.1999999999999993</v>
      </c>
      <c r="E1676" s="27">
        <v>8.8000000000000007</v>
      </c>
      <c r="F1676" s="11">
        <v>2016</v>
      </c>
      <c r="G1676" s="11" t="s">
        <v>7</v>
      </c>
      <c r="H1676" s="14" t="str">
        <f>VLOOKUP(A1676,'Data Key'!$A$1:$B$500,2,FALSE)</f>
        <v>New Mexico</v>
      </c>
      <c r="I1676" s="14" t="str">
        <f t="shared" si="656"/>
        <v>NM-New Mexico</v>
      </c>
      <c r="J1676" s="15">
        <f t="shared" si="657"/>
        <v>2589</v>
      </c>
      <c r="K1676" s="15">
        <f t="shared" si="658"/>
        <v>301943</v>
      </c>
      <c r="L1676" s="16">
        <f t="shared" si="650"/>
        <v>3.26082278547883E-4</v>
      </c>
      <c r="M1676" s="17">
        <f t="shared" si="659"/>
        <v>8.1754873430353996</v>
      </c>
      <c r="N1676" s="17">
        <f t="shared" si="660"/>
        <v>8.8276519001311655</v>
      </c>
      <c r="O1676" s="16">
        <f t="shared" si="661"/>
        <v>2.4512656964599699E-2</v>
      </c>
      <c r="P1676" s="16">
        <f t="shared" si="662"/>
        <v>2.7651900131164808E-2</v>
      </c>
      <c r="Q1676" s="16">
        <f t="shared" si="673"/>
        <v>2490</v>
      </c>
      <c r="R1676" s="16">
        <f t="shared" si="674"/>
        <v>2688</v>
      </c>
      <c r="S1676" s="17">
        <f t="shared" si="663"/>
        <v>8.176480632577201</v>
      </c>
      <c r="T1676" s="17">
        <f t="shared" si="664"/>
        <v>8.8266586105893641</v>
      </c>
      <c r="U1676" s="16">
        <f t="shared" si="665"/>
        <v>2.3519367422798254E-2</v>
      </c>
      <c r="V1676" s="16">
        <f t="shared" si="666"/>
        <v>2.6658610589363363E-2</v>
      </c>
      <c r="W1676" s="16">
        <f t="shared" si="651"/>
        <v>8.5077694533393419E-3</v>
      </c>
      <c r="X1676" s="16">
        <f t="shared" si="652"/>
        <v>3.2625698982904965E-4</v>
      </c>
      <c r="Y1676" s="17">
        <f t="shared" si="667"/>
        <v>8.1815124635102929</v>
      </c>
      <c r="Z1676" s="17">
        <f t="shared" si="668"/>
        <v>8.8340264431683906</v>
      </c>
      <c r="AA1676" s="16">
        <f t="shared" si="669"/>
        <v>1.8487536489706358E-2</v>
      </c>
      <c r="AB1676" s="16">
        <f t="shared" si="670"/>
        <v>3.4026443168389875E-2</v>
      </c>
      <c r="AC1676" s="16">
        <f t="shared" si="653"/>
        <v>198.62311385982838</v>
      </c>
      <c r="AD1676" s="17">
        <f t="shared" si="654"/>
        <v>8.1833033528745283</v>
      </c>
      <c r="AE1676" s="17">
        <f t="shared" si="655"/>
        <v>8.8355192395444266</v>
      </c>
      <c r="AF1676" s="16">
        <f t="shared" si="671"/>
        <v>1.6696647125471031E-2</v>
      </c>
      <c r="AG1676" s="16">
        <f t="shared" si="672"/>
        <v>3.5519239544425929E-2</v>
      </c>
    </row>
    <row r="1677" spans="1:33" x14ac:dyDescent="0.25">
      <c r="A1677" s="11" t="s">
        <v>36</v>
      </c>
      <c r="B1677" s="12">
        <v>2422245</v>
      </c>
      <c r="C1677" s="11">
        <v>13</v>
      </c>
      <c r="D1677" s="27">
        <v>12.9</v>
      </c>
      <c r="E1677" s="27">
        <v>13.2</v>
      </c>
      <c r="F1677" s="11">
        <v>2016</v>
      </c>
      <c r="G1677" s="11" t="s">
        <v>7</v>
      </c>
      <c r="H1677" s="14" t="str">
        <f>VLOOKUP(A1677,'Data Key'!$A$1:$B$500,2,FALSE)</f>
        <v>New York</v>
      </c>
      <c r="I1677" s="14" t="str">
        <f t="shared" si="656"/>
        <v>NY-New York</v>
      </c>
      <c r="J1677" s="15">
        <f t="shared" si="657"/>
        <v>31489</v>
      </c>
      <c r="K1677" s="15">
        <f t="shared" si="658"/>
        <v>2390756</v>
      </c>
      <c r="L1677" s="16">
        <f t="shared" si="650"/>
        <v>1.4264877631793517E-4</v>
      </c>
      <c r="M1677" s="17">
        <f t="shared" si="659"/>
        <v>12.857274848253486</v>
      </c>
      <c r="N1677" s="17">
        <f t="shared" si="660"/>
        <v>13.142572400889357</v>
      </c>
      <c r="O1677" s="16">
        <f t="shared" si="661"/>
        <v>4.2725151746514811E-2</v>
      </c>
      <c r="P1677" s="16">
        <f t="shared" si="662"/>
        <v>5.7427599110642547E-2</v>
      </c>
      <c r="Q1677" s="16">
        <f t="shared" si="673"/>
        <v>31144</v>
      </c>
      <c r="R1677" s="16">
        <f t="shared" si="674"/>
        <v>31835</v>
      </c>
      <c r="S1677" s="17">
        <f t="shared" si="663"/>
        <v>12.85749377127417</v>
      </c>
      <c r="T1677" s="17">
        <f t="shared" si="664"/>
        <v>13.142766318023156</v>
      </c>
      <c r="U1677" s="16">
        <f t="shared" si="665"/>
        <v>4.2506228725830653E-2</v>
      </c>
      <c r="V1677" s="16">
        <f t="shared" si="666"/>
        <v>5.7233681976843087E-2</v>
      </c>
      <c r="W1677" s="16">
        <f t="shared" si="651"/>
        <v>1.3000695960884292E-2</v>
      </c>
      <c r="X1677" s="16">
        <f t="shared" si="652"/>
        <v>1.4265493549549873E-4</v>
      </c>
      <c r="Y1677" s="17">
        <f t="shared" si="667"/>
        <v>12.858041025388792</v>
      </c>
      <c r="Z1677" s="17">
        <f t="shared" si="668"/>
        <v>13.143350896379792</v>
      </c>
      <c r="AA1677" s="16">
        <f t="shared" si="669"/>
        <v>4.1958974611208788E-2</v>
      </c>
      <c r="AB1677" s="16">
        <f t="shared" si="670"/>
        <v>5.6649103620207697E-2</v>
      </c>
      <c r="AC1677" s="16">
        <f t="shared" si="653"/>
        <v>691.0658330299965</v>
      </c>
      <c r="AD1677" s="17">
        <f t="shared" si="654"/>
        <v>12.858252744229805</v>
      </c>
      <c r="AE1677" s="17">
        <f t="shared" si="655"/>
        <v>13.143552017038539</v>
      </c>
      <c r="AF1677" s="16">
        <f t="shared" si="671"/>
        <v>4.1747255770195224E-2</v>
      </c>
      <c r="AG1677" s="16">
        <f t="shared" si="672"/>
        <v>5.6447982961460141E-2</v>
      </c>
    </row>
    <row r="1678" spans="1:33" x14ac:dyDescent="0.25">
      <c r="A1678" s="11" t="s">
        <v>21</v>
      </c>
      <c r="B1678" s="12">
        <v>1415113</v>
      </c>
      <c r="C1678" s="11">
        <v>11.2</v>
      </c>
      <c r="D1678" s="27">
        <v>11</v>
      </c>
      <c r="E1678" s="27">
        <v>11.4</v>
      </c>
      <c r="F1678" s="11">
        <v>2016</v>
      </c>
      <c r="G1678" s="11" t="s">
        <v>7</v>
      </c>
      <c r="H1678" s="14" t="str">
        <f>VLOOKUP(A1678,'Data Key'!$A$1:$B$500,2,FALSE)</f>
        <v>North Carolina</v>
      </c>
      <c r="I1678" s="14" t="str">
        <f t="shared" si="656"/>
        <v>NC-North Carolina</v>
      </c>
      <c r="J1678" s="15">
        <f t="shared" si="657"/>
        <v>15849</v>
      </c>
      <c r="K1678" s="15">
        <f t="shared" si="658"/>
        <v>1399264</v>
      </c>
      <c r="L1678" s="16">
        <f t="shared" si="650"/>
        <v>1.7338525965196206E-4</v>
      </c>
      <c r="M1678" s="17">
        <f t="shared" si="659"/>
        <v>11.026427052156354</v>
      </c>
      <c r="N1678" s="17">
        <f t="shared" si="660"/>
        <v>11.373197571460276</v>
      </c>
      <c r="O1678" s="16">
        <f t="shared" si="661"/>
        <v>2.6427052156353881E-2</v>
      </c>
      <c r="P1678" s="16">
        <f t="shared" si="662"/>
        <v>2.6802428539724588E-2</v>
      </c>
      <c r="Q1678" s="16">
        <f t="shared" si="673"/>
        <v>15604</v>
      </c>
      <c r="R1678" s="16">
        <f t="shared" si="674"/>
        <v>16095</v>
      </c>
      <c r="S1678" s="17">
        <f t="shared" si="663"/>
        <v>11.026681261496432</v>
      </c>
      <c r="T1678" s="17">
        <f t="shared" si="664"/>
        <v>11.37365001946841</v>
      </c>
      <c r="U1678" s="16">
        <f t="shared" si="665"/>
        <v>2.6681261496431574E-2</v>
      </c>
      <c r="V1678" s="16">
        <f t="shared" si="666"/>
        <v>2.6349980531589878E-2</v>
      </c>
      <c r="W1678" s="16">
        <f t="shared" si="651"/>
        <v>1.1201139202802428E-2</v>
      </c>
      <c r="X1678" s="16">
        <f t="shared" si="652"/>
        <v>1.7340025536952803E-4</v>
      </c>
      <c r="Y1678" s="17">
        <f t="shared" si="667"/>
        <v>11.0277389474329</v>
      </c>
      <c r="Z1678" s="17">
        <f t="shared" si="668"/>
        <v>11.374539458171956</v>
      </c>
      <c r="AA1678" s="16">
        <f t="shared" si="669"/>
        <v>2.7738947432899508E-2</v>
      </c>
      <c r="AB1678" s="16">
        <f t="shared" si="670"/>
        <v>2.546054182804447E-2</v>
      </c>
      <c r="AC1678" s="16">
        <f t="shared" si="653"/>
        <v>490.72685284479712</v>
      </c>
      <c r="AD1678" s="17">
        <f t="shared" si="654"/>
        <v>11.028105132930168</v>
      </c>
      <c r="AE1678" s="17">
        <f t="shared" si="655"/>
        <v>11.374879928104619</v>
      </c>
      <c r="AF1678" s="16">
        <f t="shared" si="671"/>
        <v>2.8105132930168253E-2</v>
      </c>
      <c r="AG1678" s="16">
        <f t="shared" si="672"/>
        <v>2.5120071895381457E-2</v>
      </c>
    </row>
    <row r="1679" spans="1:33" x14ac:dyDescent="0.25">
      <c r="A1679" s="11" t="s">
        <v>57</v>
      </c>
      <c r="B1679" s="12">
        <v>98198</v>
      </c>
      <c r="C1679" s="11">
        <v>9.8000000000000007</v>
      </c>
      <c r="D1679" s="27">
        <v>9.1999999999999993</v>
      </c>
      <c r="E1679" s="27">
        <v>10.4</v>
      </c>
      <c r="F1679" s="11">
        <v>2016</v>
      </c>
      <c r="G1679" s="11" t="s">
        <v>7</v>
      </c>
      <c r="H1679" s="14" t="str">
        <f>VLOOKUP(A1679,'Data Key'!$A$1:$B$500,2,FALSE)</f>
        <v>North Dakota</v>
      </c>
      <c r="I1679" s="14" t="str">
        <f t="shared" si="656"/>
        <v>ND-North Dakota</v>
      </c>
      <c r="J1679" s="15">
        <f t="shared" si="657"/>
        <v>962</v>
      </c>
      <c r="K1679" s="15">
        <f t="shared" si="658"/>
        <v>97236</v>
      </c>
      <c r="L1679" s="16">
        <f t="shared" si="650"/>
        <v>6.1602055775518882E-4</v>
      </c>
      <c r="M1679" s="17">
        <f t="shared" si="659"/>
        <v>9.1805129765326772</v>
      </c>
      <c r="N1679" s="17">
        <f t="shared" si="660"/>
        <v>10.412554092043056</v>
      </c>
      <c r="O1679" s="16">
        <f t="shared" si="661"/>
        <v>1.9487023467322118E-2</v>
      </c>
      <c r="P1679" s="16">
        <f t="shared" si="662"/>
        <v>1.2554092043055576E-2</v>
      </c>
      <c r="Q1679" s="16">
        <f t="shared" si="673"/>
        <v>902</v>
      </c>
      <c r="R1679" s="16">
        <f t="shared" si="674"/>
        <v>1023</v>
      </c>
      <c r="S1679" s="17">
        <f t="shared" si="663"/>
        <v>9.1855231267439255</v>
      </c>
      <c r="T1679" s="17">
        <f t="shared" si="664"/>
        <v>10.417727448624209</v>
      </c>
      <c r="U1679" s="16">
        <f t="shared" si="665"/>
        <v>1.447687325607383E-2</v>
      </c>
      <c r="V1679" s="16">
        <f t="shared" si="666"/>
        <v>1.7727448624208719E-2</v>
      </c>
      <c r="W1679" s="16">
        <f t="shared" si="651"/>
        <v>9.8157093094282857E-3</v>
      </c>
      <c r="X1679" s="16">
        <f t="shared" si="652"/>
        <v>6.1690321034549994E-4</v>
      </c>
      <c r="Y1679" s="17">
        <f t="shared" si="667"/>
        <v>9.1988060990827858</v>
      </c>
      <c r="Z1679" s="17">
        <f t="shared" si="668"/>
        <v>10.432612519773786</v>
      </c>
      <c r="AA1679" s="16">
        <f t="shared" si="669"/>
        <v>1.1939009172134973E-3</v>
      </c>
      <c r="AB1679" s="16">
        <f t="shared" si="670"/>
        <v>3.2612519773785209E-2</v>
      </c>
      <c r="AC1679" s="16">
        <f t="shared" si="653"/>
        <v>121.01382654645573</v>
      </c>
      <c r="AD1679" s="17">
        <f t="shared" si="654"/>
        <v>9.2046524047734923</v>
      </c>
      <c r="AE1679" s="17">
        <f t="shared" si="655"/>
        <v>10.436949322517147</v>
      </c>
      <c r="AF1679" s="16">
        <f t="shared" si="671"/>
        <v>4.6524047734930463E-3</v>
      </c>
      <c r="AG1679" s="16">
        <f t="shared" si="672"/>
        <v>3.694932251714711E-2</v>
      </c>
    </row>
    <row r="1680" spans="1:33" x14ac:dyDescent="0.25">
      <c r="A1680" s="11" t="s">
        <v>52</v>
      </c>
      <c r="B1680" s="12">
        <v>1551479</v>
      </c>
      <c r="C1680" s="11">
        <v>12.5</v>
      </c>
      <c r="D1680" s="27">
        <v>12.3</v>
      </c>
      <c r="E1680" s="27">
        <v>12.7</v>
      </c>
      <c r="F1680" s="11">
        <v>2016</v>
      </c>
      <c r="G1680" s="11" t="s">
        <v>7</v>
      </c>
      <c r="H1680" s="14" t="str">
        <f>VLOOKUP(A1680,'Data Key'!$A$1:$B$500,2,FALSE)</f>
        <v>Ohio</v>
      </c>
      <c r="I1680" s="14" t="str">
        <f t="shared" si="656"/>
        <v>OH-Ohio</v>
      </c>
      <c r="J1680" s="15">
        <f t="shared" si="657"/>
        <v>19393</v>
      </c>
      <c r="K1680" s="15">
        <f t="shared" si="658"/>
        <v>1532086</v>
      </c>
      <c r="L1680" s="16">
        <f t="shared" si="650"/>
        <v>1.7482088297466914E-4</v>
      </c>
      <c r="M1680" s="17">
        <f t="shared" si="659"/>
        <v>12.324864900719469</v>
      </c>
      <c r="N1680" s="17">
        <f t="shared" si="660"/>
        <v>12.674506666668808</v>
      </c>
      <c r="O1680" s="16">
        <f t="shared" si="661"/>
        <v>2.4864900719467897E-2</v>
      </c>
      <c r="P1680" s="16">
        <f t="shared" si="662"/>
        <v>2.5493333331191081E-2</v>
      </c>
      <c r="Q1680" s="16">
        <f t="shared" si="673"/>
        <v>19123</v>
      </c>
      <c r="R1680" s="16">
        <f t="shared" si="674"/>
        <v>19665</v>
      </c>
      <c r="S1680" s="17">
        <f t="shared" si="663"/>
        <v>12.325658291217605</v>
      </c>
      <c r="T1680" s="17">
        <f t="shared" si="664"/>
        <v>12.675002368707537</v>
      </c>
      <c r="U1680" s="16">
        <f t="shared" si="665"/>
        <v>2.5658291217604656E-2</v>
      </c>
      <c r="V1680" s="16">
        <f t="shared" si="666"/>
        <v>2.4997631292462685E-2</v>
      </c>
      <c r="W1680" s="16">
        <f t="shared" si="651"/>
        <v>1.2500892830483246E-2</v>
      </c>
      <c r="X1680" s="16">
        <f t="shared" si="652"/>
        <v>1.7483316712502644E-4</v>
      </c>
      <c r="Y1680" s="17">
        <f t="shared" si="667"/>
        <v>12.326059663358219</v>
      </c>
      <c r="Z1680" s="17">
        <f t="shared" si="668"/>
        <v>12.675725997608273</v>
      </c>
      <c r="AA1680" s="16">
        <f t="shared" si="669"/>
        <v>2.6059663358218188E-2</v>
      </c>
      <c r="AB1680" s="16">
        <f t="shared" si="670"/>
        <v>2.4274002391726057E-2</v>
      </c>
      <c r="AC1680" s="16">
        <f t="shared" si="653"/>
        <v>542.46855455451976</v>
      </c>
      <c r="AD1680" s="17">
        <f t="shared" si="654"/>
        <v>12.326392494390134</v>
      </c>
      <c r="AE1680" s="17">
        <f t="shared" si="655"/>
        <v>12.676037711248899</v>
      </c>
      <c r="AF1680" s="16">
        <f t="shared" si="671"/>
        <v>2.6392494390133692E-2</v>
      </c>
      <c r="AG1680" s="16">
        <f t="shared" si="672"/>
        <v>2.3962288751100402E-2</v>
      </c>
    </row>
    <row r="1681" spans="1:33" x14ac:dyDescent="0.25">
      <c r="A1681" s="11" t="s">
        <v>37</v>
      </c>
      <c r="B1681" s="12">
        <v>598799</v>
      </c>
      <c r="C1681" s="11">
        <v>8.9</v>
      </c>
      <c r="D1681" s="27">
        <v>8.6999999999999993</v>
      </c>
      <c r="E1681" s="27">
        <v>9.1</v>
      </c>
      <c r="F1681" s="11">
        <v>2016</v>
      </c>
      <c r="G1681" s="11" t="s">
        <v>7</v>
      </c>
      <c r="H1681" s="14" t="str">
        <f>VLOOKUP(A1681,'Data Key'!$A$1:$B$500,2,FALSE)</f>
        <v>Oklahoma</v>
      </c>
      <c r="I1681" s="14" t="str">
        <f t="shared" si="656"/>
        <v>OK-Oklahoma</v>
      </c>
      <c r="J1681" s="15">
        <f t="shared" si="657"/>
        <v>5329</v>
      </c>
      <c r="K1681" s="15">
        <f t="shared" si="658"/>
        <v>593470</v>
      </c>
      <c r="L1681" s="16">
        <f t="shared" si="650"/>
        <v>2.3787496458841471E-4</v>
      </c>
      <c r="M1681" s="17">
        <f t="shared" si="659"/>
        <v>8.6616054954657926</v>
      </c>
      <c r="N1681" s="17">
        <f t="shared" si="660"/>
        <v>9.1373554246426227</v>
      </c>
      <c r="O1681" s="16">
        <f t="shared" si="661"/>
        <v>3.8394504534206675E-2</v>
      </c>
      <c r="P1681" s="16">
        <f t="shared" si="662"/>
        <v>3.7355424642623092E-2</v>
      </c>
      <c r="Q1681" s="16">
        <f t="shared" si="673"/>
        <v>5187</v>
      </c>
      <c r="R1681" s="16">
        <f t="shared" si="674"/>
        <v>5472</v>
      </c>
      <c r="S1681" s="17">
        <f t="shared" si="663"/>
        <v>8.6623391154627853</v>
      </c>
      <c r="T1681" s="17">
        <f t="shared" si="664"/>
        <v>9.1382918141145861</v>
      </c>
      <c r="U1681" s="16">
        <f t="shared" si="665"/>
        <v>3.7660884537213946E-2</v>
      </c>
      <c r="V1681" s="16">
        <f t="shared" si="666"/>
        <v>3.8291814114586487E-2</v>
      </c>
      <c r="W1681" s="16">
        <f t="shared" si="651"/>
        <v>8.9026309835521233E-3</v>
      </c>
      <c r="X1681" s="16">
        <f t="shared" si="652"/>
        <v>2.3793678357746139E-4</v>
      </c>
      <c r="Y1681" s="17">
        <f t="shared" si="667"/>
        <v>8.6646941999746616</v>
      </c>
      <c r="Z1681" s="17">
        <f t="shared" si="668"/>
        <v>9.1405677671295837</v>
      </c>
      <c r="AA1681" s="16">
        <f t="shared" si="669"/>
        <v>3.5305800025337675E-2</v>
      </c>
      <c r="AB1681" s="16">
        <f t="shared" si="670"/>
        <v>4.0567767129584098E-2</v>
      </c>
      <c r="AC1681" s="16">
        <f t="shared" si="653"/>
        <v>284.89123717937281</v>
      </c>
      <c r="AD1681" s="17">
        <f t="shared" si="654"/>
        <v>8.6655819771648552</v>
      </c>
      <c r="AE1681" s="17">
        <f t="shared" si="655"/>
        <v>9.1413499886948468</v>
      </c>
      <c r="AF1681" s="16">
        <f t="shared" si="671"/>
        <v>3.4418022835144058E-2</v>
      </c>
      <c r="AG1681" s="16">
        <f t="shared" si="672"/>
        <v>4.1349988694847184E-2</v>
      </c>
    </row>
    <row r="1682" spans="1:33" x14ac:dyDescent="0.25">
      <c r="A1682" s="11" t="s">
        <v>30</v>
      </c>
      <c r="B1682" s="12">
        <v>537151</v>
      </c>
      <c r="C1682" s="11">
        <v>15.1</v>
      </c>
      <c r="D1682" s="27">
        <v>14.8</v>
      </c>
      <c r="E1682" s="27">
        <v>15.5</v>
      </c>
      <c r="F1682" s="11">
        <v>2016</v>
      </c>
      <c r="G1682" s="11" t="s">
        <v>7</v>
      </c>
      <c r="H1682" s="14" t="str">
        <f>VLOOKUP(A1682,'Data Key'!$A$1:$B$500,2,FALSE)</f>
        <v>Oregon</v>
      </c>
      <c r="I1682" s="14" t="str">
        <f t="shared" si="656"/>
        <v>OR-Oregon</v>
      </c>
      <c r="J1682" s="15">
        <f t="shared" si="657"/>
        <v>8111</v>
      </c>
      <c r="K1682" s="15">
        <f t="shared" si="658"/>
        <v>529040</v>
      </c>
      <c r="L1682" s="16">
        <f t="shared" si="650"/>
        <v>3.261256545010068E-4</v>
      </c>
      <c r="M1682" s="17">
        <f t="shared" si="659"/>
        <v>14.773911392809712</v>
      </c>
      <c r="N1682" s="17">
        <f t="shared" si="660"/>
        <v>15.426162701811727</v>
      </c>
      <c r="O1682" s="16">
        <f t="shared" si="661"/>
        <v>2.6088607190288826E-2</v>
      </c>
      <c r="P1682" s="16">
        <f t="shared" si="662"/>
        <v>7.3837298188273337E-2</v>
      </c>
      <c r="Q1682" s="16">
        <f t="shared" si="673"/>
        <v>7936</v>
      </c>
      <c r="R1682" s="16">
        <f t="shared" si="674"/>
        <v>8287</v>
      </c>
      <c r="S1682" s="17">
        <f t="shared" si="663"/>
        <v>14.774244113852529</v>
      </c>
      <c r="T1682" s="17">
        <f t="shared" si="664"/>
        <v>15.427691654674383</v>
      </c>
      <c r="U1682" s="16">
        <f t="shared" si="665"/>
        <v>2.575588614747204E-2</v>
      </c>
      <c r="V1682" s="16">
        <f t="shared" si="666"/>
        <v>7.2308345325616585E-2</v>
      </c>
      <c r="W1682" s="16">
        <f t="shared" si="651"/>
        <v>1.5103504805759624E-2</v>
      </c>
      <c r="X1682" s="16">
        <f t="shared" si="652"/>
        <v>3.2617979350913894E-4</v>
      </c>
      <c r="Y1682" s="17">
        <f t="shared" si="667"/>
        <v>14.777325012250484</v>
      </c>
      <c r="Z1682" s="17">
        <f t="shared" si="668"/>
        <v>15.429684599268764</v>
      </c>
      <c r="AA1682" s="16">
        <f t="shared" si="669"/>
        <v>2.2674987749516262E-2</v>
      </c>
      <c r="AB1682" s="16">
        <f t="shared" si="670"/>
        <v>7.0315400731235655E-2</v>
      </c>
      <c r="AC1682" s="16">
        <f t="shared" si="653"/>
        <v>350.36786908675327</v>
      </c>
      <c r="AD1682" s="17">
        <f t="shared" si="654"/>
        <v>14.778302608812156</v>
      </c>
      <c r="AE1682" s="17">
        <f t="shared" si="655"/>
        <v>15.430568663298816</v>
      </c>
      <c r="AF1682" s="16">
        <f t="shared" si="671"/>
        <v>2.1697391187844417E-2</v>
      </c>
      <c r="AG1682" s="16">
        <f t="shared" si="672"/>
        <v>6.9431336701184065E-2</v>
      </c>
    </row>
    <row r="1683" spans="1:33" x14ac:dyDescent="0.25">
      <c r="A1683" s="11" t="s">
        <v>22</v>
      </c>
      <c r="B1683" s="12">
        <v>1596875</v>
      </c>
      <c r="C1683" s="11">
        <v>16.899999999999999</v>
      </c>
      <c r="D1683" s="27">
        <v>16.7</v>
      </c>
      <c r="E1683" s="27">
        <v>17.100000000000001</v>
      </c>
      <c r="F1683" s="11">
        <v>2016</v>
      </c>
      <c r="G1683" s="11" t="s">
        <v>7</v>
      </c>
      <c r="H1683" s="14" t="str">
        <f>VLOOKUP(A1683,'Data Key'!$A$1:$B$500,2,FALSE)</f>
        <v>Pennsylvania</v>
      </c>
      <c r="I1683" s="14" t="str">
        <f t="shared" si="656"/>
        <v>PA-Pennsylvania</v>
      </c>
      <c r="J1683" s="15">
        <f t="shared" si="657"/>
        <v>26987</v>
      </c>
      <c r="K1683" s="15">
        <f t="shared" si="658"/>
        <v>1569888</v>
      </c>
      <c r="L1683" s="16">
        <f t="shared" si="650"/>
        <v>1.999186671564139E-4</v>
      </c>
      <c r="M1683" s="17">
        <f t="shared" si="659"/>
        <v>16.699963916013839</v>
      </c>
      <c r="N1683" s="17">
        <f t="shared" si="660"/>
        <v>17.099801250326667</v>
      </c>
      <c r="O1683" s="16">
        <f t="shared" si="661"/>
        <v>3.6083986159951564E-5</v>
      </c>
      <c r="P1683" s="16">
        <f t="shared" si="662"/>
        <v>1.9874967333421978E-4</v>
      </c>
      <c r="Q1683" s="16">
        <f t="shared" si="673"/>
        <v>26668</v>
      </c>
      <c r="R1683" s="16">
        <f t="shared" si="674"/>
        <v>27307</v>
      </c>
      <c r="S1683" s="17">
        <f t="shared" si="663"/>
        <v>16.700117416829745</v>
      </c>
      <c r="T1683" s="17">
        <f t="shared" si="664"/>
        <v>17.100273972602739</v>
      </c>
      <c r="U1683" s="16">
        <f t="shared" si="665"/>
        <v>1.1741682974530931E-4</v>
      </c>
      <c r="V1683" s="16">
        <f t="shared" si="666"/>
        <v>2.7397260273787083E-4</v>
      </c>
      <c r="W1683" s="16">
        <f t="shared" si="651"/>
        <v>1.6901044730954513E-2</v>
      </c>
      <c r="X1683" s="16">
        <f t="shared" si="652"/>
        <v>1.9992855995163886E-4</v>
      </c>
      <c r="Y1683" s="17">
        <f t="shared" si="667"/>
        <v>16.701116171002873</v>
      </c>
      <c r="Z1683" s="17">
        <f t="shared" si="668"/>
        <v>17.10097329090615</v>
      </c>
      <c r="AA1683" s="16">
        <f t="shared" si="669"/>
        <v>1.1161710028737559E-3</v>
      </c>
      <c r="AB1683" s="16">
        <f t="shared" si="670"/>
        <v>9.7329090614906022E-4</v>
      </c>
      <c r="AC1683" s="16">
        <f t="shared" si="653"/>
        <v>638.49598610136798</v>
      </c>
      <c r="AD1683" s="17">
        <f t="shared" si="654"/>
        <v>16.701437857361334</v>
      </c>
      <c r="AE1683" s="17">
        <f t="shared" si="655"/>
        <v>17.101277826133217</v>
      </c>
      <c r="AF1683" s="16">
        <f t="shared" si="671"/>
        <v>1.4378573613349488E-3</v>
      </c>
      <c r="AG1683" s="16">
        <f t="shared" si="672"/>
        <v>1.277826133215143E-3</v>
      </c>
    </row>
    <row r="1684" spans="1:33" x14ac:dyDescent="0.25">
      <c r="A1684" s="11" t="s">
        <v>38</v>
      </c>
      <c r="B1684" s="12">
        <v>129593</v>
      </c>
      <c r="C1684" s="11">
        <v>15.2</v>
      </c>
      <c r="D1684" s="27">
        <v>14.6</v>
      </c>
      <c r="E1684" s="27">
        <v>15.9</v>
      </c>
      <c r="F1684" s="11">
        <v>2016</v>
      </c>
      <c r="G1684" s="11" t="s">
        <v>7</v>
      </c>
      <c r="H1684" s="14" t="str">
        <f>VLOOKUP(A1684,'Data Key'!$A$1:$B$500,2,FALSE)</f>
        <v>Rhode Island</v>
      </c>
      <c r="I1684" s="14" t="str">
        <f t="shared" si="656"/>
        <v>RI-Rhode Island</v>
      </c>
      <c r="J1684" s="15">
        <f t="shared" si="657"/>
        <v>1970</v>
      </c>
      <c r="K1684" s="15">
        <f t="shared" si="658"/>
        <v>127623</v>
      </c>
      <c r="L1684" s="16">
        <f t="shared" si="650"/>
        <v>6.6615204164348731E-4</v>
      </c>
      <c r="M1684" s="17">
        <f t="shared" si="659"/>
        <v>14.53528630765007</v>
      </c>
      <c r="N1684" s="17">
        <f t="shared" si="660"/>
        <v>15.867590390937044</v>
      </c>
      <c r="O1684" s="16">
        <f t="shared" si="661"/>
        <v>6.471369234992963E-2</v>
      </c>
      <c r="P1684" s="16">
        <f t="shared" si="662"/>
        <v>3.240960906295598E-2</v>
      </c>
      <c r="Q1684" s="16">
        <f t="shared" si="673"/>
        <v>1884</v>
      </c>
      <c r="R1684" s="16">
        <f t="shared" si="674"/>
        <v>2057</v>
      </c>
      <c r="S1684" s="17">
        <f t="shared" si="663"/>
        <v>14.537822258918306</v>
      </c>
      <c r="T1684" s="17">
        <f t="shared" si="664"/>
        <v>15.872770905835964</v>
      </c>
      <c r="U1684" s="16">
        <f t="shared" si="665"/>
        <v>6.2177741081693938E-2</v>
      </c>
      <c r="V1684" s="16">
        <f t="shared" si="666"/>
        <v>2.7229094164036738E-2</v>
      </c>
      <c r="W1684" s="16">
        <f t="shared" si="651"/>
        <v>1.5215808558397031E-2</v>
      </c>
      <c r="X1684" s="16">
        <f t="shared" si="652"/>
        <v>6.6660699008848888E-4</v>
      </c>
      <c r="Y1684" s="17">
        <f t="shared" si="667"/>
        <v>14.549201568308542</v>
      </c>
      <c r="Z1684" s="17">
        <f t="shared" si="668"/>
        <v>15.882415548485522</v>
      </c>
      <c r="AA1684" s="16">
        <f t="shared" si="669"/>
        <v>5.0798431691458035E-2</v>
      </c>
      <c r="AB1684" s="16">
        <f t="shared" si="670"/>
        <v>1.7584451514478516E-2</v>
      </c>
      <c r="AC1684" s="16">
        <f t="shared" si="653"/>
        <v>172.6784434633162</v>
      </c>
      <c r="AD1684" s="17">
        <f t="shared" si="654"/>
        <v>14.553452741963547</v>
      </c>
      <c r="AE1684" s="17">
        <f t="shared" si="655"/>
        <v>15.885880612269203</v>
      </c>
      <c r="AF1684" s="16">
        <f t="shared" si="671"/>
        <v>4.6547258036452988E-2</v>
      </c>
      <c r="AG1684" s="16">
        <f t="shared" si="672"/>
        <v>1.4119387730797683E-2</v>
      </c>
    </row>
    <row r="1685" spans="1:33" x14ac:dyDescent="0.25">
      <c r="A1685" s="11" t="s">
        <v>15</v>
      </c>
      <c r="B1685" s="12">
        <v>690213</v>
      </c>
      <c r="C1685" s="11">
        <v>9.6</v>
      </c>
      <c r="D1685" s="27">
        <v>9.4</v>
      </c>
      <c r="E1685" s="27">
        <v>9.8000000000000007</v>
      </c>
      <c r="F1685" s="11">
        <v>2016</v>
      </c>
      <c r="G1685" s="11" t="s">
        <v>7</v>
      </c>
      <c r="H1685" s="14" t="str">
        <f>VLOOKUP(A1685,'Data Key'!$A$1:$B$500,2,FALSE)</f>
        <v>South Carolina</v>
      </c>
      <c r="I1685" s="14" t="str">
        <f t="shared" si="656"/>
        <v>SC-South Carolina</v>
      </c>
      <c r="J1685" s="15">
        <f t="shared" si="657"/>
        <v>6626</v>
      </c>
      <c r="K1685" s="15">
        <f t="shared" si="658"/>
        <v>683587</v>
      </c>
      <c r="L1685" s="16">
        <f t="shared" si="650"/>
        <v>2.3003610316485614E-4</v>
      </c>
      <c r="M1685" s="17">
        <f t="shared" si="659"/>
        <v>9.3698989893355744</v>
      </c>
      <c r="N1685" s="17">
        <f t="shared" si="660"/>
        <v>9.8299711956652871</v>
      </c>
      <c r="O1685" s="16">
        <f t="shared" si="661"/>
        <v>3.0101010664425942E-2</v>
      </c>
      <c r="P1685" s="16">
        <f t="shared" si="662"/>
        <v>2.9971195665286388E-2</v>
      </c>
      <c r="Q1685" s="16">
        <f t="shared" si="673"/>
        <v>6468</v>
      </c>
      <c r="R1685" s="16">
        <f t="shared" si="674"/>
        <v>6785</v>
      </c>
      <c r="S1685" s="17">
        <f t="shared" si="663"/>
        <v>9.3710202502705684</v>
      </c>
      <c r="T1685" s="17">
        <f t="shared" si="664"/>
        <v>9.8302987628456719</v>
      </c>
      <c r="U1685" s="16">
        <f t="shared" si="665"/>
        <v>2.8979749729431958E-2</v>
      </c>
      <c r="V1685" s="16">
        <f t="shared" si="666"/>
        <v>3.0298762845671234E-2</v>
      </c>
      <c r="W1685" s="16">
        <f t="shared" si="651"/>
        <v>9.6026644545528349E-3</v>
      </c>
      <c r="X1685" s="16">
        <f t="shared" si="652"/>
        <v>2.3008403328952568E-4</v>
      </c>
      <c r="Y1685" s="17">
        <f t="shared" si="667"/>
        <v>9.3725804212633097</v>
      </c>
      <c r="Z1685" s="17">
        <f t="shared" si="668"/>
        <v>9.8327484878423608</v>
      </c>
      <c r="AA1685" s="16">
        <f t="shared" si="669"/>
        <v>2.7419578736690653E-2</v>
      </c>
      <c r="AB1685" s="16">
        <f t="shared" si="670"/>
        <v>3.2748487842360063E-2</v>
      </c>
      <c r="AC1685" s="16">
        <f t="shared" si="653"/>
        <v>317.55918810491522</v>
      </c>
      <c r="AD1685" s="17">
        <f t="shared" si="654"/>
        <v>9.3733458048978608</v>
      </c>
      <c r="AE1685" s="17">
        <f t="shared" si="655"/>
        <v>9.8334319242596138</v>
      </c>
      <c r="AF1685" s="16">
        <f t="shared" si="671"/>
        <v>2.6654195102139511E-2</v>
      </c>
      <c r="AG1685" s="16">
        <f t="shared" si="672"/>
        <v>3.3431924259613055E-2</v>
      </c>
    </row>
    <row r="1686" spans="1:33" x14ac:dyDescent="0.25">
      <c r="A1686" s="11" t="s">
        <v>53</v>
      </c>
      <c r="B1686" s="12">
        <v>121369</v>
      </c>
      <c r="C1686" s="11">
        <v>9</v>
      </c>
      <c r="D1686" s="27">
        <v>8.5</v>
      </c>
      <c r="E1686" s="27">
        <v>9.5</v>
      </c>
      <c r="F1686" s="11">
        <v>2016</v>
      </c>
      <c r="G1686" s="11" t="s">
        <v>7</v>
      </c>
      <c r="H1686" s="14" t="str">
        <f>VLOOKUP(A1686,'Data Key'!$A$1:$B$500,2,FALSE)</f>
        <v>South Dakota</v>
      </c>
      <c r="I1686" s="14" t="str">
        <f t="shared" si="656"/>
        <v>SD-South Dakota</v>
      </c>
      <c r="J1686" s="15">
        <f t="shared" si="657"/>
        <v>1092</v>
      </c>
      <c r="K1686" s="15">
        <f t="shared" si="658"/>
        <v>120277</v>
      </c>
      <c r="L1686" s="16">
        <f t="shared" si="650"/>
        <v>5.3123789030187535E-4</v>
      </c>
      <c r="M1686" s="17">
        <f t="shared" si="659"/>
        <v>8.4661172827653814</v>
      </c>
      <c r="N1686" s="17">
        <f t="shared" si="660"/>
        <v>9.5285930633691329</v>
      </c>
      <c r="O1686" s="16">
        <f t="shared" si="661"/>
        <v>3.3882717234618553E-2</v>
      </c>
      <c r="P1686" s="16">
        <f t="shared" si="662"/>
        <v>2.8593063369132921E-2</v>
      </c>
      <c r="Q1686" s="16">
        <f t="shared" si="673"/>
        <v>1028</v>
      </c>
      <c r="R1686" s="16">
        <f t="shared" si="674"/>
        <v>1157</v>
      </c>
      <c r="S1686" s="17">
        <f t="shared" si="663"/>
        <v>8.470037653766612</v>
      </c>
      <c r="T1686" s="17">
        <f t="shared" si="664"/>
        <v>9.532912028606976</v>
      </c>
      <c r="U1686" s="16">
        <f t="shared" si="665"/>
        <v>2.9962346233388004E-2</v>
      </c>
      <c r="V1686" s="16">
        <f t="shared" si="666"/>
        <v>3.2912028606975952E-2</v>
      </c>
      <c r="W1686" s="16">
        <f t="shared" si="651"/>
        <v>9.0128954407110232E-3</v>
      </c>
      <c r="X1686" s="16">
        <f t="shared" si="652"/>
        <v>5.3191093317819262E-4</v>
      </c>
      <c r="Y1686" s="17">
        <f t="shared" si="667"/>
        <v>8.4809845075328312</v>
      </c>
      <c r="Z1686" s="17">
        <f t="shared" si="668"/>
        <v>9.5448063738892159</v>
      </c>
      <c r="AA1686" s="16">
        <f t="shared" si="669"/>
        <v>1.9015492467168826E-2</v>
      </c>
      <c r="AB1686" s="16">
        <f t="shared" si="670"/>
        <v>4.4806373889215934E-2</v>
      </c>
      <c r="AC1686" s="16">
        <f t="shared" si="653"/>
        <v>128.97958438040382</v>
      </c>
      <c r="AD1686" s="17">
        <f t="shared" si="654"/>
        <v>8.485678713961553</v>
      </c>
      <c r="AE1686" s="17">
        <f t="shared" si="655"/>
        <v>9.5483512429240083</v>
      </c>
      <c r="AF1686" s="16">
        <f t="shared" si="671"/>
        <v>1.4321286038446956E-2</v>
      </c>
      <c r="AG1686" s="16">
        <f t="shared" si="672"/>
        <v>4.8351242924008275E-2</v>
      </c>
    </row>
    <row r="1687" spans="1:33" x14ac:dyDescent="0.25">
      <c r="A1687" s="11" t="s">
        <v>27</v>
      </c>
      <c r="B1687" s="12">
        <v>898908</v>
      </c>
      <c r="C1687" s="11">
        <v>9.5</v>
      </c>
      <c r="D1687" s="27">
        <v>9.3000000000000007</v>
      </c>
      <c r="E1687" s="27">
        <v>9.6999999999999993</v>
      </c>
      <c r="F1687" s="11">
        <v>2016</v>
      </c>
      <c r="G1687" s="11" t="s">
        <v>7</v>
      </c>
      <c r="H1687" s="14" t="str">
        <f>VLOOKUP(A1687,'Data Key'!$A$1:$B$500,2,FALSE)</f>
        <v>Tennessee</v>
      </c>
      <c r="I1687" s="14" t="str">
        <f t="shared" si="656"/>
        <v>TN-Tennessee</v>
      </c>
      <c r="J1687" s="15">
        <f t="shared" si="657"/>
        <v>8540</v>
      </c>
      <c r="K1687" s="15">
        <f t="shared" si="658"/>
        <v>890368</v>
      </c>
      <c r="L1687" s="16">
        <f t="shared" si="650"/>
        <v>2.0053442152871185E-4</v>
      </c>
      <c r="M1687" s="17">
        <f t="shared" si="659"/>
        <v>9.2998816388467667</v>
      </c>
      <c r="N1687" s="17">
        <f t="shared" si="660"/>
        <v>9.7009504819041901</v>
      </c>
      <c r="O1687" s="16">
        <f t="shared" si="661"/>
        <v>1.1836115323404783E-4</v>
      </c>
      <c r="P1687" s="16">
        <f t="shared" si="662"/>
        <v>9.5048190419078082E-4</v>
      </c>
      <c r="Q1687" s="16">
        <f t="shared" si="673"/>
        <v>8360</v>
      </c>
      <c r="R1687" s="16">
        <f t="shared" si="674"/>
        <v>8720</v>
      </c>
      <c r="S1687" s="17">
        <f t="shared" si="663"/>
        <v>9.3001730989155735</v>
      </c>
      <c r="T1687" s="17">
        <f t="shared" si="664"/>
        <v>9.7006590218353832</v>
      </c>
      <c r="U1687" s="16">
        <f t="shared" si="665"/>
        <v>1.7309891557282242E-4</v>
      </c>
      <c r="V1687" s="16">
        <f t="shared" si="666"/>
        <v>6.5902183538391057E-4</v>
      </c>
      <c r="W1687" s="16">
        <f t="shared" si="651"/>
        <v>9.5025121880115467E-3</v>
      </c>
      <c r="X1687" s="16">
        <f t="shared" si="652"/>
        <v>2.0056685559133715E-4</v>
      </c>
      <c r="Y1687" s="17">
        <f t="shared" si="667"/>
        <v>9.3019453324202104</v>
      </c>
      <c r="Z1687" s="17">
        <f t="shared" si="668"/>
        <v>9.7030790436028838</v>
      </c>
      <c r="AA1687" s="16">
        <f t="shared" si="669"/>
        <v>1.9453324202096667E-3</v>
      </c>
      <c r="AB1687" s="16">
        <f t="shared" si="670"/>
        <v>3.0790436028844681E-3</v>
      </c>
      <c r="AC1687" s="16">
        <f t="shared" si="653"/>
        <v>360.53400445311723</v>
      </c>
      <c r="AD1687" s="17">
        <f t="shared" si="654"/>
        <v>9.3025292820851764</v>
      </c>
      <c r="AE1687" s="17">
        <f t="shared" si="655"/>
        <v>9.7036075500808643</v>
      </c>
      <c r="AF1687" s="16">
        <f t="shared" si="671"/>
        <v>2.5292820851756659E-3</v>
      </c>
      <c r="AG1687" s="16">
        <f t="shared" si="672"/>
        <v>3.6075500808649963E-3</v>
      </c>
    </row>
    <row r="1688" spans="1:33" x14ac:dyDescent="0.25">
      <c r="A1688" s="11" t="s">
        <v>61</v>
      </c>
      <c r="B1688" s="12">
        <v>4740714</v>
      </c>
      <c r="C1688" s="11">
        <v>10.199999999999999</v>
      </c>
      <c r="D1688" s="27">
        <v>10.1</v>
      </c>
      <c r="E1688" s="27">
        <v>10.3</v>
      </c>
      <c r="F1688" s="11">
        <v>2016</v>
      </c>
      <c r="G1688" s="11" t="s">
        <v>7</v>
      </c>
      <c r="H1688" s="14" t="str">
        <f>VLOOKUP(A1688,'Data Key'!$A$1:$B$500,2,FALSE)</f>
        <v>Texas</v>
      </c>
      <c r="I1688" s="14" t="str">
        <f t="shared" si="656"/>
        <v>TX-Texas</v>
      </c>
      <c r="J1688" s="15">
        <f t="shared" si="657"/>
        <v>48355</v>
      </c>
      <c r="K1688" s="15">
        <f t="shared" si="658"/>
        <v>4692359</v>
      </c>
      <c r="L1688" s="16">
        <f t="shared" si="650"/>
        <v>9.0447958087227037E-5</v>
      </c>
      <c r="M1688" s="17">
        <f t="shared" si="659"/>
        <v>10.109492388451292</v>
      </c>
      <c r="N1688" s="17">
        <f t="shared" si="660"/>
        <v>10.290388304625743</v>
      </c>
      <c r="O1688" s="16">
        <f t="shared" si="661"/>
        <v>9.4923884512922996E-3</v>
      </c>
      <c r="P1688" s="16">
        <f t="shared" si="662"/>
        <v>9.611695374257323E-3</v>
      </c>
      <c r="Q1688" s="16">
        <f t="shared" si="673"/>
        <v>47927</v>
      </c>
      <c r="R1688" s="16">
        <f t="shared" si="674"/>
        <v>48785</v>
      </c>
      <c r="S1688" s="17">
        <f t="shared" si="663"/>
        <v>10.109658587292969</v>
      </c>
      <c r="T1688" s="17">
        <f t="shared" si="664"/>
        <v>10.290643983163717</v>
      </c>
      <c r="U1688" s="16">
        <f t="shared" si="665"/>
        <v>9.6585872929697558E-3</v>
      </c>
      <c r="V1688" s="16">
        <f t="shared" si="666"/>
        <v>9.3560168362838425E-3</v>
      </c>
      <c r="W1688" s="16">
        <f t="shared" si="651"/>
        <v>1.0200337237225215E-2</v>
      </c>
      <c r="X1688" s="16">
        <f t="shared" si="652"/>
        <v>9.0450533770637082E-5</v>
      </c>
      <c r="Y1688" s="17">
        <f t="shared" si="667"/>
        <v>10.109886703454578</v>
      </c>
      <c r="Z1688" s="17">
        <f t="shared" si="668"/>
        <v>10.290787770995854</v>
      </c>
      <c r="AA1688" s="16">
        <f t="shared" si="669"/>
        <v>9.8867034545779831E-3</v>
      </c>
      <c r="AB1688" s="16">
        <f t="shared" si="670"/>
        <v>9.2122290041469768E-3</v>
      </c>
      <c r="AC1688" s="16">
        <f t="shared" si="653"/>
        <v>857.58001807183473</v>
      </c>
      <c r="AD1688" s="17">
        <f t="shared" si="654"/>
        <v>10.109994377059522</v>
      </c>
      <c r="AE1688" s="17">
        <f t="shared" si="655"/>
        <v>10.290891035909807</v>
      </c>
      <c r="AF1688" s="16">
        <f t="shared" si="671"/>
        <v>9.9943770595221082E-3</v>
      </c>
      <c r="AG1688" s="16">
        <f t="shared" si="672"/>
        <v>9.108964090193794E-3</v>
      </c>
    </row>
    <row r="1689" spans="1:33" x14ac:dyDescent="0.25">
      <c r="A1689" s="11" t="s">
        <v>23</v>
      </c>
      <c r="B1689" s="12">
        <v>596257</v>
      </c>
      <c r="C1689" s="11">
        <v>8.6999999999999993</v>
      </c>
      <c r="D1689" s="27">
        <v>8.5</v>
      </c>
      <c r="E1689" s="27">
        <v>9</v>
      </c>
      <c r="F1689" s="11">
        <v>2016</v>
      </c>
      <c r="G1689" s="11" t="s">
        <v>7</v>
      </c>
      <c r="H1689" s="14" t="str">
        <f>VLOOKUP(A1689,'Data Key'!$A$1:$B$500,2,FALSE)</f>
        <v>Utah</v>
      </c>
      <c r="I1689" s="14" t="str">
        <f t="shared" si="656"/>
        <v>UT-Utah</v>
      </c>
      <c r="J1689" s="15">
        <f t="shared" si="657"/>
        <v>5187</v>
      </c>
      <c r="K1689" s="15">
        <f t="shared" si="658"/>
        <v>591070</v>
      </c>
      <c r="L1689" s="16">
        <f t="shared" si="650"/>
        <v>2.3570860500915614E-4</v>
      </c>
      <c r="M1689" s="17">
        <f t="shared" si="659"/>
        <v>8.4635603343911345</v>
      </c>
      <c r="N1689" s="17">
        <f t="shared" si="660"/>
        <v>8.934977544409449</v>
      </c>
      <c r="O1689" s="16">
        <f t="shared" si="661"/>
        <v>3.6439665608865468E-2</v>
      </c>
      <c r="P1689" s="16">
        <f t="shared" si="662"/>
        <v>6.5022455590550976E-2</v>
      </c>
      <c r="Q1689" s="16">
        <f t="shared" si="673"/>
        <v>5047</v>
      </c>
      <c r="R1689" s="16">
        <f t="shared" si="674"/>
        <v>5328</v>
      </c>
      <c r="S1689" s="17">
        <f t="shared" si="663"/>
        <v>8.4644708573651961</v>
      </c>
      <c r="T1689" s="17">
        <f t="shared" si="664"/>
        <v>8.9357441505927806</v>
      </c>
      <c r="U1689" s="16">
        <f t="shared" si="665"/>
        <v>3.552914263480389E-2</v>
      </c>
      <c r="V1689" s="16">
        <f t="shared" si="666"/>
        <v>6.4255849407219401E-2</v>
      </c>
      <c r="W1689" s="16">
        <f t="shared" si="651"/>
        <v>8.7024341841987398E-3</v>
      </c>
      <c r="X1689" s="16">
        <f t="shared" si="652"/>
        <v>2.3577159427120138E-4</v>
      </c>
      <c r="Y1689" s="17">
        <f t="shared" si="667"/>
        <v>8.4666625899275392</v>
      </c>
      <c r="Z1689" s="17">
        <f t="shared" si="668"/>
        <v>8.9382057784699409</v>
      </c>
      <c r="AA1689" s="16">
        <f t="shared" si="669"/>
        <v>3.3337410072460827E-2</v>
      </c>
      <c r="AB1689" s="16">
        <f t="shared" si="670"/>
        <v>6.179422153005909E-2</v>
      </c>
      <c r="AC1689" s="16">
        <f t="shared" si="653"/>
        <v>281.09863201424781</v>
      </c>
      <c r="AD1689" s="17">
        <f t="shared" si="654"/>
        <v>8.467554906088715</v>
      </c>
      <c r="AE1689" s="17">
        <f t="shared" si="655"/>
        <v>8.9389905806611178</v>
      </c>
      <c r="AF1689" s="16">
        <f t="shared" si="671"/>
        <v>3.2445093911285028E-2</v>
      </c>
      <c r="AG1689" s="16">
        <f t="shared" si="672"/>
        <v>6.1009419338882154E-2</v>
      </c>
    </row>
    <row r="1690" spans="1:33" x14ac:dyDescent="0.25">
      <c r="A1690" s="11" t="s">
        <v>55</v>
      </c>
      <c r="B1690" s="12">
        <v>74108</v>
      </c>
      <c r="C1690" s="11">
        <v>12.1</v>
      </c>
      <c r="D1690" s="27">
        <v>11.3</v>
      </c>
      <c r="E1690" s="27">
        <v>12.9</v>
      </c>
      <c r="F1690" s="11">
        <v>2016</v>
      </c>
      <c r="G1690" s="11" t="s">
        <v>7</v>
      </c>
      <c r="H1690" s="14" t="str">
        <f>VLOOKUP(A1690,'Data Key'!$A$1:$B$500,2,FALSE)</f>
        <v>Vermont</v>
      </c>
      <c r="I1690" s="14" t="str">
        <f t="shared" si="656"/>
        <v>VT-Vermont</v>
      </c>
      <c r="J1690" s="15">
        <f t="shared" si="657"/>
        <v>897</v>
      </c>
      <c r="K1690" s="15">
        <f t="shared" si="658"/>
        <v>73211</v>
      </c>
      <c r="L1690" s="16">
        <f t="shared" si="650"/>
        <v>7.8729019508913555E-4</v>
      </c>
      <c r="M1690" s="17">
        <f t="shared" si="659"/>
        <v>11.316666192885172</v>
      </c>
      <c r="N1690" s="17">
        <f t="shared" si="660"/>
        <v>12.891246583063444</v>
      </c>
      <c r="O1690" s="16">
        <f t="shared" si="661"/>
        <v>1.6666192885171682E-2</v>
      </c>
      <c r="P1690" s="16">
        <f t="shared" si="662"/>
        <v>8.7534169365568459E-3</v>
      </c>
      <c r="Q1690" s="16">
        <f t="shared" si="673"/>
        <v>839</v>
      </c>
      <c r="R1690" s="16">
        <f t="shared" si="674"/>
        <v>955</v>
      </c>
      <c r="S1690" s="17">
        <f t="shared" si="663"/>
        <v>11.321314837804286</v>
      </c>
      <c r="T1690" s="17">
        <f t="shared" si="664"/>
        <v>12.88659793814433</v>
      </c>
      <c r="U1690" s="16">
        <f t="shared" si="665"/>
        <v>2.1314837804284892E-2</v>
      </c>
      <c r="V1690" s="16">
        <f t="shared" si="666"/>
        <v>1.3402061855670055E-2</v>
      </c>
      <c r="W1690" s="16">
        <f t="shared" si="651"/>
        <v>1.2129245633571539E-2</v>
      </c>
      <c r="X1690" s="16">
        <f t="shared" si="652"/>
        <v>7.8848732524125617E-4</v>
      </c>
      <c r="Y1690" s="17">
        <f t="shared" si="667"/>
        <v>11.340758308330283</v>
      </c>
      <c r="Z1690" s="17">
        <f t="shared" si="668"/>
        <v>12.917732958812795</v>
      </c>
      <c r="AA1690" s="16">
        <f t="shared" si="669"/>
        <v>4.0758308330282489E-2</v>
      </c>
      <c r="AB1690" s="16">
        <f t="shared" si="670"/>
        <v>1.7732958812795019E-2</v>
      </c>
      <c r="AC1690" s="16">
        <f t="shared" si="653"/>
        <v>116.72010698474362</v>
      </c>
      <c r="AD1690" s="17">
        <f t="shared" si="654"/>
        <v>11.348532965346704</v>
      </c>
      <c r="AE1690" s="17">
        <f t="shared" si="655"/>
        <v>12.923451422198132</v>
      </c>
      <c r="AF1690" s="16">
        <f t="shared" si="671"/>
        <v>4.8532965346703705E-2</v>
      </c>
      <c r="AG1690" s="16">
        <f t="shared" si="672"/>
        <v>2.3451422198132121E-2</v>
      </c>
    </row>
    <row r="1691" spans="1:33" x14ac:dyDescent="0.25">
      <c r="A1691" s="11" t="s">
        <v>54</v>
      </c>
      <c r="B1691" s="12">
        <v>1162945</v>
      </c>
      <c r="C1691" s="11">
        <v>14.2</v>
      </c>
      <c r="D1691" s="27">
        <v>14</v>
      </c>
      <c r="E1691" s="27">
        <v>14.4</v>
      </c>
      <c r="F1691" s="11">
        <v>2016</v>
      </c>
      <c r="G1691" s="11" t="s">
        <v>7</v>
      </c>
      <c r="H1691" s="14" t="str">
        <f>VLOOKUP(A1691,'Data Key'!$A$1:$B$500,2,FALSE)</f>
        <v>Virginia</v>
      </c>
      <c r="I1691" s="14" t="str">
        <f t="shared" si="656"/>
        <v>VA-Virginia</v>
      </c>
      <c r="J1691" s="15">
        <f t="shared" si="657"/>
        <v>16514</v>
      </c>
      <c r="K1691" s="15">
        <f t="shared" si="658"/>
        <v>1146431</v>
      </c>
      <c r="L1691" s="16">
        <f t="shared" si="650"/>
        <v>2.1503513601494164E-4</v>
      </c>
      <c r="M1691" s="17">
        <f t="shared" si="659"/>
        <v>13.985120503331716</v>
      </c>
      <c r="N1691" s="17">
        <f t="shared" si="660"/>
        <v>14.4151907753616</v>
      </c>
      <c r="O1691" s="16">
        <f t="shared" si="661"/>
        <v>1.487949666828392E-2</v>
      </c>
      <c r="P1691" s="16">
        <f t="shared" si="662"/>
        <v>1.5190775361599407E-2</v>
      </c>
      <c r="Q1691" s="16">
        <f t="shared" si="673"/>
        <v>16264</v>
      </c>
      <c r="R1691" s="16">
        <f t="shared" si="674"/>
        <v>16764</v>
      </c>
      <c r="S1691" s="17">
        <f t="shared" si="663"/>
        <v>13.985184166061163</v>
      </c>
      <c r="T1691" s="17">
        <f t="shared" si="664"/>
        <v>14.415127112632154</v>
      </c>
      <c r="U1691" s="16">
        <f t="shared" si="665"/>
        <v>1.4815833938836676E-2</v>
      </c>
      <c r="V1691" s="16">
        <f t="shared" si="666"/>
        <v>1.5127112632153938E-2</v>
      </c>
      <c r="W1691" s="16">
        <f t="shared" si="651"/>
        <v>1.4201760335985653E-2</v>
      </c>
      <c r="X1691" s="16">
        <f t="shared" si="652"/>
        <v>2.1505274262091859E-4</v>
      </c>
      <c r="Y1691" s="17">
        <f t="shared" si="667"/>
        <v>13.986707593364734</v>
      </c>
      <c r="Z1691" s="17">
        <f t="shared" si="668"/>
        <v>14.416813078606571</v>
      </c>
      <c r="AA1691" s="16">
        <f t="shared" si="669"/>
        <v>1.3292406635265763E-2</v>
      </c>
      <c r="AB1691" s="16">
        <f t="shared" si="670"/>
        <v>1.6813078606570997E-2</v>
      </c>
      <c r="AC1691" s="16">
        <f t="shared" si="653"/>
        <v>500.15536237597075</v>
      </c>
      <c r="AD1691" s="17">
        <f t="shared" si="654"/>
        <v>13.987152717584388</v>
      </c>
      <c r="AE1691" s="17">
        <f t="shared" si="655"/>
        <v>14.417227837439677</v>
      </c>
      <c r="AF1691" s="16">
        <f t="shared" si="671"/>
        <v>1.2847282415611616E-2</v>
      </c>
      <c r="AG1691" s="16">
        <f t="shared" si="672"/>
        <v>1.7227837439676819E-2</v>
      </c>
    </row>
    <row r="1692" spans="1:33" x14ac:dyDescent="0.25">
      <c r="A1692" s="11" t="s">
        <v>39</v>
      </c>
      <c r="B1692" s="12">
        <v>1006676</v>
      </c>
      <c r="C1692" s="11">
        <v>11.2</v>
      </c>
      <c r="D1692" s="27">
        <v>11</v>
      </c>
      <c r="E1692" s="27">
        <v>11.4</v>
      </c>
      <c r="F1692" s="11">
        <v>2016</v>
      </c>
      <c r="G1692" s="11" t="s">
        <v>7</v>
      </c>
      <c r="H1692" s="14" t="str">
        <f>VLOOKUP(A1692,'Data Key'!$A$1:$B$500,2,FALSE)</f>
        <v>Washington</v>
      </c>
      <c r="I1692" s="14" t="str">
        <f t="shared" si="656"/>
        <v>WA-Washington</v>
      </c>
      <c r="J1692" s="15">
        <f t="shared" si="657"/>
        <v>11275</v>
      </c>
      <c r="K1692" s="15">
        <f t="shared" si="658"/>
        <v>995401</v>
      </c>
      <c r="L1692" s="16">
        <f t="shared" si="650"/>
        <v>2.0557525160352956E-4</v>
      </c>
      <c r="M1692" s="17">
        <f t="shared" si="659"/>
        <v>10.994652031057427</v>
      </c>
      <c r="N1692" s="17">
        <f t="shared" si="660"/>
        <v>11.405802534264485</v>
      </c>
      <c r="O1692" s="16">
        <f t="shared" si="661"/>
        <v>5.3479689425728338E-3</v>
      </c>
      <c r="P1692" s="16">
        <f t="shared" si="662"/>
        <v>5.8025342644842937E-3</v>
      </c>
      <c r="Q1692" s="16">
        <f t="shared" si="673"/>
        <v>11068</v>
      </c>
      <c r="R1692" s="16">
        <f t="shared" si="674"/>
        <v>11482</v>
      </c>
      <c r="S1692" s="17">
        <f t="shared" si="663"/>
        <v>10.994600050065761</v>
      </c>
      <c r="T1692" s="17">
        <f t="shared" si="664"/>
        <v>11.40585451525615</v>
      </c>
      <c r="U1692" s="16">
        <f t="shared" si="665"/>
        <v>5.3999499342385349E-3</v>
      </c>
      <c r="V1692" s="16">
        <f t="shared" si="666"/>
        <v>5.8545152561499947E-3</v>
      </c>
      <c r="W1692" s="16">
        <f t="shared" si="651"/>
        <v>1.1202092527320805E-2</v>
      </c>
      <c r="X1692" s="16">
        <f t="shared" si="652"/>
        <v>2.0560024362240194E-4</v>
      </c>
      <c r="Y1692" s="17">
        <f t="shared" si="667"/>
        <v>10.996492283698403</v>
      </c>
      <c r="Z1692" s="17">
        <f t="shared" si="668"/>
        <v>11.407692770943207</v>
      </c>
      <c r="AA1692" s="16">
        <f t="shared" si="669"/>
        <v>3.5077163015966306E-3</v>
      </c>
      <c r="AB1692" s="16">
        <f t="shared" si="670"/>
        <v>7.6927709432066393E-3</v>
      </c>
      <c r="AC1692" s="16">
        <f t="shared" si="653"/>
        <v>413.9040972766316</v>
      </c>
      <c r="AD1692" s="17">
        <f t="shared" si="654"/>
        <v>10.997010394813673</v>
      </c>
      <c r="AE1692" s="17">
        <f t="shared" si="655"/>
        <v>11.40816802431068</v>
      </c>
      <c r="AF1692" s="16">
        <f t="shared" si="671"/>
        <v>2.9896051863271822E-3</v>
      </c>
      <c r="AG1692" s="16">
        <f t="shared" si="672"/>
        <v>8.1680243106792005E-3</v>
      </c>
    </row>
    <row r="1693" spans="1:33" x14ac:dyDescent="0.25">
      <c r="A1693" s="11" t="s">
        <v>16</v>
      </c>
      <c r="B1693" s="12">
        <v>239037</v>
      </c>
      <c r="C1693" s="11">
        <v>8.6</v>
      </c>
      <c r="D1693" s="27">
        <v>8.3000000000000007</v>
      </c>
      <c r="E1693" s="27">
        <v>9</v>
      </c>
      <c r="F1693" s="11">
        <v>2016</v>
      </c>
      <c r="G1693" s="11" t="s">
        <v>7</v>
      </c>
      <c r="H1693" s="14" t="str">
        <f>VLOOKUP(A1693,'Data Key'!$A$1:$B$500,2,FALSE)</f>
        <v>West Virginia</v>
      </c>
      <c r="I1693" s="14" t="str">
        <f t="shared" si="656"/>
        <v>WV-West Virginia</v>
      </c>
      <c r="J1693" s="15">
        <f t="shared" si="657"/>
        <v>2056</v>
      </c>
      <c r="K1693" s="15">
        <f t="shared" si="658"/>
        <v>236981</v>
      </c>
      <c r="L1693" s="16">
        <f t="shared" si="650"/>
        <v>3.701849135632452E-4</v>
      </c>
      <c r="M1693" s="17">
        <f t="shared" si="659"/>
        <v>8.2309939834275969</v>
      </c>
      <c r="N1693" s="17">
        <f t="shared" si="660"/>
        <v>8.9713638105540863</v>
      </c>
      <c r="O1693" s="16">
        <f t="shared" si="661"/>
        <v>6.9006016572403794E-2</v>
      </c>
      <c r="P1693" s="16">
        <f t="shared" si="662"/>
        <v>2.8636189445913729E-2</v>
      </c>
      <c r="Q1693" s="16">
        <f t="shared" si="673"/>
        <v>1968</v>
      </c>
      <c r="R1693" s="16">
        <f t="shared" si="674"/>
        <v>2145</v>
      </c>
      <c r="S1693" s="17">
        <f t="shared" si="663"/>
        <v>8.2330350531507683</v>
      </c>
      <c r="T1693" s="17">
        <f t="shared" si="664"/>
        <v>8.9735061936018266</v>
      </c>
      <c r="U1693" s="16">
        <f t="shared" si="665"/>
        <v>6.6964946849232376E-2</v>
      </c>
      <c r="V1693" s="16">
        <f t="shared" si="666"/>
        <v>2.6493806398173447E-2</v>
      </c>
      <c r="W1693" s="16">
        <f t="shared" si="651"/>
        <v>8.6090758250818109E-3</v>
      </c>
      <c r="X1693" s="16">
        <f t="shared" si="652"/>
        <v>3.7043454134178075E-4</v>
      </c>
      <c r="Y1693" s="17">
        <f t="shared" si="667"/>
        <v>8.23864128374003</v>
      </c>
      <c r="Z1693" s="17">
        <f t="shared" si="668"/>
        <v>8.9795103664235931</v>
      </c>
      <c r="AA1693" s="16">
        <f t="shared" si="669"/>
        <v>6.1358716259970691E-2</v>
      </c>
      <c r="AB1693" s="16">
        <f t="shared" si="670"/>
        <v>2.0489633576406874E-2</v>
      </c>
      <c r="AC1693" s="16">
        <f t="shared" si="653"/>
        <v>176.99614001669815</v>
      </c>
      <c r="AD1693" s="17">
        <f t="shared" si="654"/>
        <v>8.2409459713241286</v>
      </c>
      <c r="AE1693" s="17">
        <f t="shared" si="655"/>
        <v>8.9813890643810499</v>
      </c>
      <c r="AF1693" s="16">
        <f t="shared" si="671"/>
        <v>5.9054028675872061E-2</v>
      </c>
      <c r="AG1693" s="16">
        <f t="shared" si="672"/>
        <v>1.8610935618950109E-2</v>
      </c>
    </row>
    <row r="1694" spans="1:33" x14ac:dyDescent="0.25">
      <c r="A1694" s="11" t="s">
        <v>40</v>
      </c>
      <c r="B1694" s="12">
        <v>85922</v>
      </c>
      <c r="C1694" s="11">
        <v>9.3000000000000007</v>
      </c>
      <c r="D1694" s="27">
        <v>8.6999999999999993</v>
      </c>
      <c r="E1694" s="27">
        <v>10</v>
      </c>
      <c r="F1694" s="11">
        <v>2016</v>
      </c>
      <c r="G1694" s="11" t="s">
        <v>7</v>
      </c>
      <c r="H1694" s="14" t="str">
        <f>VLOOKUP(A1694,'Data Key'!$A$1:$B$500,2,FALSE)</f>
        <v>Wyoming</v>
      </c>
      <c r="I1694" s="14" t="str">
        <f t="shared" si="656"/>
        <v>WY-Wyoming</v>
      </c>
      <c r="J1694" s="15">
        <f t="shared" si="657"/>
        <v>799</v>
      </c>
      <c r="K1694" s="15">
        <f t="shared" si="658"/>
        <v>85123</v>
      </c>
      <c r="L1694" s="16">
        <f t="shared" si="650"/>
        <v>6.4178324523352418E-4</v>
      </c>
      <c r="M1694" s="17">
        <f t="shared" si="659"/>
        <v>8.6573485254422042</v>
      </c>
      <c r="N1694" s="17">
        <f t="shared" si="660"/>
        <v>9.940915015909253</v>
      </c>
      <c r="O1694" s="16">
        <f t="shared" si="661"/>
        <v>4.2651474557795055E-2</v>
      </c>
      <c r="P1694" s="16">
        <f t="shared" si="662"/>
        <v>5.9084984090747028E-2</v>
      </c>
      <c r="Q1694" s="16">
        <f t="shared" si="673"/>
        <v>744</v>
      </c>
      <c r="R1694" s="16">
        <f t="shared" si="674"/>
        <v>855</v>
      </c>
      <c r="S1694" s="17">
        <f t="shared" si="663"/>
        <v>8.6590163171248342</v>
      </c>
      <c r="T1694" s="17">
        <f t="shared" si="664"/>
        <v>9.9508856870184594</v>
      </c>
      <c r="U1694" s="16">
        <f t="shared" si="665"/>
        <v>4.0983682875165073E-2</v>
      </c>
      <c r="V1694" s="16">
        <f t="shared" si="666"/>
        <v>4.9114312981540564E-2</v>
      </c>
      <c r="W1694" s="16">
        <f t="shared" si="651"/>
        <v>9.3210693757847241E-3</v>
      </c>
      <c r="X1694" s="16">
        <f t="shared" si="652"/>
        <v>6.4289270553367721E-4</v>
      </c>
      <c r="Y1694" s="17">
        <f t="shared" si="667"/>
        <v>8.6781766702510463</v>
      </c>
      <c r="Z1694" s="17">
        <f t="shared" si="668"/>
        <v>9.9639620813184013</v>
      </c>
      <c r="AA1694" s="16">
        <f t="shared" si="669"/>
        <v>2.1823329748952958E-2</v>
      </c>
      <c r="AB1694" s="16">
        <f t="shared" si="670"/>
        <v>3.6037918681598669E-2</v>
      </c>
      <c r="AC1694" s="16">
        <f t="shared" si="653"/>
        <v>110.31931322603823</v>
      </c>
      <c r="AD1694" s="17">
        <f t="shared" si="654"/>
        <v>8.6849434364278864</v>
      </c>
      <c r="AE1694" s="17">
        <f t="shared" si="655"/>
        <v>9.9688332576164029</v>
      </c>
      <c r="AF1694" s="16">
        <f t="shared" si="671"/>
        <v>1.5056563572112935E-2</v>
      </c>
      <c r="AG1694" s="16">
        <f t="shared" si="672"/>
        <v>3.1166742383597068E-2</v>
      </c>
    </row>
    <row r="1695" spans="1:33" x14ac:dyDescent="0.25">
      <c r="I1695" s="14" t="str">
        <f t="shared" si="656"/>
        <v>-</v>
      </c>
    </row>
    <row r="1696" spans="1:33" x14ac:dyDescent="0.25">
      <c r="O1696" s="23" t="s">
        <v>138</v>
      </c>
      <c r="P1696" s="26">
        <f>AVERAGE(O3:P1694)</f>
        <v>0.21975770788916482</v>
      </c>
      <c r="U1696" s="23" t="s">
        <v>138</v>
      </c>
      <c r="V1696" s="26">
        <f>AVERAGE(U3:V1694)</f>
        <v>0.21286891824867168</v>
      </c>
      <c r="AA1696" s="23" t="s">
        <v>138</v>
      </c>
      <c r="AB1696" s="26">
        <f>AVERAGE(AA3:AB1694)</f>
        <v>0.18581423412290421</v>
      </c>
      <c r="AF1696" s="23" t="s">
        <v>138</v>
      </c>
      <c r="AG1696" s="26">
        <f>AVERAGE(AF3:AG1694)</f>
        <v>0.20154601650718945</v>
      </c>
    </row>
  </sheetData>
  <autoFilter ref="A2:AG1696"/>
  <conditionalFormatting sqref="AA3:AB169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:AG169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:V169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:P16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865"/>
  <sheetViews>
    <sheetView zoomScaleNormal="100" workbookViewId="0"/>
  </sheetViews>
  <sheetFormatPr defaultRowHeight="15" x14ac:dyDescent="0.25"/>
  <cols>
    <col min="2" max="2" width="25.7109375" customWidth="1"/>
    <col min="3" max="3" width="23.140625" style="2" customWidth="1"/>
    <col min="4" max="4" width="19" customWidth="1"/>
    <col min="5" max="5" width="18.85546875" customWidth="1"/>
    <col min="6" max="6" width="21.140625" customWidth="1"/>
    <col min="7" max="7" width="24.5703125" customWidth="1"/>
    <col min="8" max="8" width="22.7109375" customWidth="1"/>
    <col min="9" max="9" width="20.28515625" customWidth="1"/>
    <col min="10" max="10" width="20.42578125" customWidth="1"/>
    <col min="11" max="11" width="19.5703125" customWidth="1"/>
    <col min="12" max="12" width="19.140625" customWidth="1"/>
    <col min="13" max="13" width="15.28515625" customWidth="1"/>
    <col min="14" max="14" width="15.42578125" customWidth="1"/>
    <col min="15" max="15" width="19.5703125" customWidth="1"/>
    <col min="16" max="16" width="19.140625" customWidth="1"/>
    <col min="17" max="17" width="15.28515625" customWidth="1"/>
    <col min="18" max="18" width="15.42578125" customWidth="1"/>
    <col min="19" max="19" width="24.5703125" customWidth="1"/>
    <col min="20" max="20" width="24.140625" customWidth="1"/>
    <col min="21" max="21" width="19.5703125" customWidth="1"/>
    <col min="22" max="22" width="19.28515625" customWidth="1"/>
    <col min="23" max="23" width="23.140625" bestFit="1" customWidth="1"/>
    <col min="24" max="24" width="19" customWidth="1"/>
    <col min="25" max="25" width="18.85546875" customWidth="1"/>
    <col min="26" max="26" width="21.140625" customWidth="1"/>
    <col min="27" max="27" width="28.140625" customWidth="1"/>
    <col min="28" max="28" width="24" customWidth="1"/>
    <col min="29" max="29" width="23.85546875" customWidth="1"/>
    <col min="30" max="30" width="26.28515625" customWidth="1"/>
    <col min="31" max="31" width="19.5703125" customWidth="1"/>
    <col min="32" max="32" width="17.7109375" customWidth="1"/>
    <col min="33" max="33" width="19.5703125" customWidth="1"/>
    <col min="34" max="34" width="17.7109375" customWidth="1"/>
    <col min="35" max="35" width="19.5703125" bestFit="1" customWidth="1"/>
    <col min="36" max="36" width="17.7109375" bestFit="1" customWidth="1"/>
    <col min="37" max="37" width="19.5703125" customWidth="1"/>
    <col min="38" max="38" width="17.7109375" customWidth="1"/>
    <col min="39" max="39" width="19.5703125" customWidth="1"/>
    <col min="40" max="40" width="17.7109375" customWidth="1"/>
    <col min="41" max="41" width="19.5703125" customWidth="1"/>
    <col min="42" max="42" width="17.7109375" customWidth="1"/>
    <col min="43" max="43" width="19.5703125" customWidth="1"/>
    <col min="44" max="44" width="17.7109375" customWidth="1"/>
    <col min="45" max="45" width="19.28515625" customWidth="1"/>
    <col min="46" max="46" width="39.5703125" customWidth="1"/>
    <col min="47" max="47" width="39" customWidth="1"/>
    <col min="48" max="48" width="29.28515625" customWidth="1"/>
    <col min="49" max="49" width="43.28515625" customWidth="1"/>
    <col min="50" max="50" width="44.5703125" customWidth="1"/>
    <col min="51" max="51" width="44" customWidth="1"/>
    <col min="52" max="52" width="34.42578125" customWidth="1"/>
    <col min="53" max="53" width="48.28515625" customWidth="1"/>
    <col min="54" max="54" width="22.85546875" customWidth="1"/>
    <col min="55" max="55" width="24.85546875" customWidth="1"/>
    <col min="56" max="56" width="36" customWidth="1"/>
    <col min="57" max="57" width="35.42578125" customWidth="1"/>
    <col min="58" max="58" width="25.85546875" customWidth="1"/>
    <col min="59" max="59" width="39.7109375" customWidth="1"/>
    <col min="60" max="60" width="17.7109375" customWidth="1"/>
    <col min="61" max="61" width="22.85546875" customWidth="1"/>
    <col min="62" max="62" width="24.85546875" customWidth="1"/>
  </cols>
  <sheetData>
    <row r="2" spans="2:53" x14ac:dyDescent="0.25">
      <c r="B2" s="3" t="s">
        <v>62</v>
      </c>
      <c r="C2" s="2" t="s">
        <v>296</v>
      </c>
      <c r="D2" t="s">
        <v>297</v>
      </c>
      <c r="E2" t="s">
        <v>298</v>
      </c>
      <c r="F2" t="s">
        <v>299</v>
      </c>
      <c r="W2" s="3" t="s">
        <v>259</v>
      </c>
      <c r="AT2" s="3" t="s">
        <v>259</v>
      </c>
    </row>
    <row r="3" spans="2:53" x14ac:dyDescent="0.25">
      <c r="B3" s="4" t="s">
        <v>5</v>
      </c>
      <c r="C3" s="2">
        <v>28265.825581395347</v>
      </c>
      <c r="D3" s="5">
        <v>12.844186046511629</v>
      </c>
      <c r="E3" s="5">
        <v>10.133720930232558</v>
      </c>
      <c r="F3" s="5">
        <v>11.398837209302322</v>
      </c>
      <c r="W3" t="s">
        <v>5</v>
      </c>
      <c r="AA3" t="s">
        <v>303</v>
      </c>
      <c r="AB3" t="s">
        <v>300</v>
      </c>
      <c r="AC3" t="s">
        <v>301</v>
      </c>
      <c r="AD3" t="s">
        <v>302</v>
      </c>
      <c r="AT3" t="s">
        <v>5</v>
      </c>
      <c r="AX3" t="s">
        <v>288</v>
      </c>
      <c r="AY3" t="s">
        <v>290</v>
      </c>
      <c r="AZ3" t="s">
        <v>292</v>
      </c>
      <c r="BA3" t="s">
        <v>294</v>
      </c>
    </row>
    <row r="4" spans="2:53" x14ac:dyDescent="0.25">
      <c r="B4" s="6" t="s">
        <v>149</v>
      </c>
      <c r="C4" s="2">
        <v>28134.6</v>
      </c>
      <c r="D4" s="5">
        <v>5.82</v>
      </c>
      <c r="E4" s="5">
        <v>4.08</v>
      </c>
      <c r="F4" s="5">
        <v>4.88</v>
      </c>
      <c r="V4" s="3" t="s">
        <v>62</v>
      </c>
      <c r="W4" t="s">
        <v>296</v>
      </c>
      <c r="X4" t="s">
        <v>297</v>
      </c>
      <c r="Y4" t="s">
        <v>298</v>
      </c>
      <c r="Z4" t="s">
        <v>299</v>
      </c>
      <c r="AS4" s="3" t="s">
        <v>62</v>
      </c>
      <c r="AT4" t="s">
        <v>289</v>
      </c>
      <c r="AU4" t="s">
        <v>291</v>
      </c>
      <c r="AV4" t="s">
        <v>293</v>
      </c>
      <c r="AW4" t="s">
        <v>295</v>
      </c>
    </row>
    <row r="5" spans="2:53" x14ac:dyDescent="0.25">
      <c r="B5" s="6" t="s">
        <v>150</v>
      </c>
      <c r="C5" s="2">
        <v>26902.6</v>
      </c>
      <c r="D5" s="5">
        <v>12.620000000000001</v>
      </c>
      <c r="E5" s="5">
        <v>9.5599999999999987</v>
      </c>
      <c r="F5" s="5">
        <v>10.96</v>
      </c>
      <c r="V5" s="4" t="s">
        <v>149</v>
      </c>
      <c r="W5" s="5">
        <v>28134.6</v>
      </c>
      <c r="X5" s="5">
        <v>5.82</v>
      </c>
      <c r="Y5" s="5">
        <v>4.08</v>
      </c>
      <c r="Z5" s="5">
        <v>4.88</v>
      </c>
      <c r="AA5" s="5">
        <v>28134.6</v>
      </c>
      <c r="AB5" s="5">
        <v>5.82</v>
      </c>
      <c r="AC5" s="5">
        <v>4.08</v>
      </c>
      <c r="AD5" s="5">
        <v>4.88</v>
      </c>
      <c r="AS5" s="4" t="s">
        <v>149</v>
      </c>
      <c r="AT5" s="5">
        <v>4.8199999999999994</v>
      </c>
      <c r="AU5" s="5">
        <v>5.0999999999999996</v>
      </c>
      <c r="AV5" s="5">
        <v>1.2749999999999999</v>
      </c>
      <c r="AW5" s="5">
        <v>3.2666666666666671</v>
      </c>
      <c r="AX5" s="5">
        <v>4.8199999999999994</v>
      </c>
      <c r="AY5" s="5">
        <v>5.0999999999999996</v>
      </c>
      <c r="AZ5" s="5">
        <v>1.2749999999999999</v>
      </c>
      <c r="BA5" s="5">
        <v>3.2666666666666671</v>
      </c>
    </row>
    <row r="6" spans="2:53" x14ac:dyDescent="0.25">
      <c r="B6" s="6" t="s">
        <v>143</v>
      </c>
      <c r="C6" s="2">
        <v>33705.125</v>
      </c>
      <c r="D6" s="5">
        <v>13.149999999999999</v>
      </c>
      <c r="E6" s="5">
        <v>10.725</v>
      </c>
      <c r="F6" s="5">
        <v>11.875</v>
      </c>
      <c r="V6" s="4" t="s">
        <v>150</v>
      </c>
      <c r="W6" s="5">
        <v>26902.6</v>
      </c>
      <c r="X6" s="5">
        <v>12.620000000000001</v>
      </c>
      <c r="Y6" s="5">
        <v>9.5599999999999987</v>
      </c>
      <c r="Z6" s="5">
        <v>10.96</v>
      </c>
      <c r="AA6" s="5">
        <v>26902.6</v>
      </c>
      <c r="AB6" s="5">
        <v>12.620000000000001</v>
      </c>
      <c r="AC6" s="5">
        <v>9.5599999999999987</v>
      </c>
      <c r="AD6" s="5">
        <v>10.96</v>
      </c>
      <c r="AS6" s="4" t="s">
        <v>150</v>
      </c>
      <c r="AT6" s="5">
        <v>12.26</v>
      </c>
      <c r="AU6" s="5">
        <v>8.4599999999999991</v>
      </c>
      <c r="AV6" s="5">
        <v>7.625</v>
      </c>
      <c r="AW6" s="5">
        <v>12.85</v>
      </c>
      <c r="AX6" s="5">
        <v>12.26</v>
      </c>
      <c r="AY6" s="5">
        <v>8.4599999999999991</v>
      </c>
      <c r="AZ6" s="5">
        <v>7.625</v>
      </c>
      <c r="BA6" s="5">
        <v>12.85</v>
      </c>
    </row>
    <row r="7" spans="2:53" x14ac:dyDescent="0.25">
      <c r="B7" s="6" t="s">
        <v>151</v>
      </c>
      <c r="C7" s="2">
        <v>24400.166666666668</v>
      </c>
      <c r="D7" s="5">
        <v>11.583333333333334</v>
      </c>
      <c r="E7" s="5">
        <v>8.6</v>
      </c>
      <c r="F7" s="5">
        <v>9.9666666666666668</v>
      </c>
      <c r="V7" s="4" t="s">
        <v>143</v>
      </c>
      <c r="W7" s="5">
        <v>33705.125</v>
      </c>
      <c r="X7" s="5">
        <v>13.149999999999999</v>
      </c>
      <c r="Y7" s="5">
        <v>10.725</v>
      </c>
      <c r="Z7" s="5">
        <v>11.875</v>
      </c>
      <c r="AA7" s="5">
        <v>33705.125</v>
      </c>
      <c r="AB7" s="5">
        <v>13.149999999999999</v>
      </c>
      <c r="AC7" s="5">
        <v>10.725</v>
      </c>
      <c r="AD7" s="5">
        <v>11.875</v>
      </c>
      <c r="AS7" s="4" t="s">
        <v>143</v>
      </c>
      <c r="AT7" s="5">
        <v>14.5375</v>
      </c>
      <c r="AU7" s="5">
        <v>12.925000000000001</v>
      </c>
      <c r="AV7" s="5">
        <v>8.5428571428571427</v>
      </c>
      <c r="AW7" s="5">
        <v>13.242857142857142</v>
      </c>
      <c r="AX7" s="5">
        <v>14.5375</v>
      </c>
      <c r="AY7" s="5">
        <v>12.925000000000001</v>
      </c>
      <c r="AZ7" s="5">
        <v>8.5428571428571427</v>
      </c>
      <c r="BA7" s="5">
        <v>13.242857142857142</v>
      </c>
    </row>
    <row r="8" spans="2:53" x14ac:dyDescent="0.25">
      <c r="B8" s="6" t="s">
        <v>157</v>
      </c>
      <c r="C8" s="2">
        <v>28490.5</v>
      </c>
      <c r="D8" s="5">
        <v>6.6</v>
      </c>
      <c r="E8" s="5">
        <v>4.9000000000000004</v>
      </c>
      <c r="F8" s="5">
        <v>5.7</v>
      </c>
      <c r="V8" s="4" t="s">
        <v>151</v>
      </c>
      <c r="W8" s="5">
        <v>24400.166666666668</v>
      </c>
      <c r="X8" s="5">
        <v>11.583333333333334</v>
      </c>
      <c r="Y8" s="5">
        <v>8.6</v>
      </c>
      <c r="Z8" s="5">
        <v>9.9666666666666668</v>
      </c>
      <c r="AA8" s="5">
        <v>24400.166666666668</v>
      </c>
      <c r="AB8" s="5">
        <v>11.583333333333334</v>
      </c>
      <c r="AC8" s="5">
        <v>8.6</v>
      </c>
      <c r="AD8" s="5">
        <v>9.9666666666666668</v>
      </c>
      <c r="AS8" s="4" t="s">
        <v>151</v>
      </c>
      <c r="AT8" s="5">
        <v>11.066666666666668</v>
      </c>
      <c r="AU8" s="5">
        <v>10.083333333333332</v>
      </c>
      <c r="AV8" s="5">
        <v>6.0666666666666664</v>
      </c>
      <c r="AW8" s="5">
        <v>6.6499999999999995</v>
      </c>
      <c r="AX8" s="5">
        <v>11.066666666666668</v>
      </c>
      <c r="AY8" s="5">
        <v>10.083333333333332</v>
      </c>
      <c r="AZ8" s="5">
        <v>6.0666666666666664</v>
      </c>
      <c r="BA8" s="5">
        <v>6.6499999999999995</v>
      </c>
    </row>
    <row r="9" spans="2:53" x14ac:dyDescent="0.25">
      <c r="B9" s="6" t="s">
        <v>144</v>
      </c>
      <c r="C9" s="2">
        <v>47442.5</v>
      </c>
      <c r="D9" s="5">
        <v>12.625</v>
      </c>
      <c r="E9" s="5">
        <v>10.725000000000001</v>
      </c>
      <c r="F9" s="5">
        <v>11.637499999999999</v>
      </c>
      <c r="V9" s="4" t="s">
        <v>157</v>
      </c>
      <c r="W9" s="5">
        <v>28490.5</v>
      </c>
      <c r="X9" s="5">
        <v>6.6</v>
      </c>
      <c r="Y9" s="5">
        <v>4.9000000000000004</v>
      </c>
      <c r="Z9" s="5">
        <v>5.7</v>
      </c>
      <c r="AA9" s="5">
        <v>28490.5</v>
      </c>
      <c r="AB9" s="5">
        <v>6.6</v>
      </c>
      <c r="AC9" s="5">
        <v>4.9000000000000004</v>
      </c>
      <c r="AD9" s="5">
        <v>5.7</v>
      </c>
      <c r="AS9" s="4" t="s">
        <v>157</v>
      </c>
      <c r="AT9" s="5">
        <v>4</v>
      </c>
      <c r="AU9" s="5">
        <v>2.2999999999999998</v>
      </c>
      <c r="AV9" s="5">
        <v>6.6999999999999993</v>
      </c>
      <c r="AW9" s="5">
        <v>2.2000000000000002</v>
      </c>
      <c r="AX9" s="5">
        <v>4</v>
      </c>
      <c r="AY9" s="5">
        <v>2.2999999999999998</v>
      </c>
      <c r="AZ9" s="5">
        <v>6.6999999999999993</v>
      </c>
      <c r="BA9" s="5">
        <v>2.2000000000000002</v>
      </c>
    </row>
    <row r="10" spans="2:53" x14ac:dyDescent="0.25">
      <c r="B10" s="6" t="s">
        <v>145</v>
      </c>
      <c r="C10" s="2">
        <v>21610.375</v>
      </c>
      <c r="D10" s="5">
        <v>13.850000000000001</v>
      </c>
      <c r="E10" s="5">
        <v>10.7</v>
      </c>
      <c r="F10" s="5">
        <v>12.175000000000001</v>
      </c>
      <c r="V10" s="4" t="s">
        <v>144</v>
      </c>
      <c r="W10" s="5">
        <v>47442.5</v>
      </c>
      <c r="X10" s="5">
        <v>12.625</v>
      </c>
      <c r="Y10" s="5">
        <v>10.725000000000001</v>
      </c>
      <c r="Z10" s="5">
        <v>11.637499999999999</v>
      </c>
      <c r="AA10" s="5">
        <v>47442.5</v>
      </c>
      <c r="AB10" s="5">
        <v>12.625</v>
      </c>
      <c r="AC10" s="5">
        <v>10.725000000000001</v>
      </c>
      <c r="AD10" s="5">
        <v>11.637499999999999</v>
      </c>
      <c r="AS10" s="4" t="s">
        <v>144</v>
      </c>
      <c r="AT10" s="5">
        <v>13.087499999999999</v>
      </c>
      <c r="AU10" s="5">
        <v>10.774999999999999</v>
      </c>
      <c r="AV10" s="5">
        <v>7.8857142857142852</v>
      </c>
      <c r="AW10" s="5">
        <v>10.671428571428573</v>
      </c>
      <c r="AX10" s="5">
        <v>13.087499999999999</v>
      </c>
      <c r="AY10" s="5">
        <v>10.774999999999999</v>
      </c>
      <c r="AZ10" s="5">
        <v>7.8857142857142852</v>
      </c>
      <c r="BA10" s="5">
        <v>10.671428571428573</v>
      </c>
    </row>
    <row r="11" spans="2:53" x14ac:dyDescent="0.25">
      <c r="B11" s="6" t="s">
        <v>158</v>
      </c>
      <c r="C11" s="2">
        <v>9767</v>
      </c>
      <c r="D11" s="5">
        <v>27.2</v>
      </c>
      <c r="E11" s="5">
        <v>21.1</v>
      </c>
      <c r="F11" s="5">
        <v>24</v>
      </c>
      <c r="V11" s="4" t="s">
        <v>145</v>
      </c>
      <c r="W11" s="5">
        <v>21610.375</v>
      </c>
      <c r="X11" s="5">
        <v>13.850000000000001</v>
      </c>
      <c r="Y11" s="5">
        <v>10.7</v>
      </c>
      <c r="Z11" s="5">
        <v>12.175000000000001</v>
      </c>
      <c r="AA11" s="5">
        <v>21610.375</v>
      </c>
      <c r="AB11" s="5">
        <v>13.850000000000001</v>
      </c>
      <c r="AC11" s="5">
        <v>10.7</v>
      </c>
      <c r="AD11" s="5">
        <v>12.175000000000001</v>
      </c>
      <c r="AS11" s="4" t="s">
        <v>145</v>
      </c>
      <c r="AT11" s="5">
        <v>12.0375</v>
      </c>
      <c r="AU11" s="5">
        <v>11.912500000000001</v>
      </c>
      <c r="AV11" s="5">
        <v>8.5857142857142872</v>
      </c>
      <c r="AW11" s="5">
        <v>9.8857142857142861</v>
      </c>
      <c r="AX11" s="5">
        <v>12.0375</v>
      </c>
      <c r="AY11" s="5">
        <v>11.912500000000001</v>
      </c>
      <c r="AZ11" s="5">
        <v>8.5857142857142872</v>
      </c>
      <c r="BA11" s="5">
        <v>9.8857142857142861</v>
      </c>
    </row>
    <row r="12" spans="2:53" x14ac:dyDescent="0.25">
      <c r="B12" s="6" t="s">
        <v>152</v>
      </c>
      <c r="C12" s="2">
        <v>26255.714285714286</v>
      </c>
      <c r="D12" s="5">
        <v>12.985714285714284</v>
      </c>
      <c r="E12" s="5">
        <v>10.414285714285713</v>
      </c>
      <c r="F12" s="5">
        <v>11.628571428571428</v>
      </c>
      <c r="V12" s="4" t="s">
        <v>158</v>
      </c>
      <c r="W12" s="5">
        <v>9767</v>
      </c>
      <c r="X12" s="5">
        <v>27.2</v>
      </c>
      <c r="Y12" s="5">
        <v>21.1</v>
      </c>
      <c r="Z12" s="5">
        <v>24</v>
      </c>
      <c r="AA12" s="5">
        <v>9767</v>
      </c>
      <c r="AB12" s="5">
        <v>27.2</v>
      </c>
      <c r="AC12" s="5">
        <v>21.1</v>
      </c>
      <c r="AD12" s="5">
        <v>24</v>
      </c>
      <c r="AS12" s="4" t="s">
        <v>158</v>
      </c>
      <c r="AT12" s="5">
        <v>24.3</v>
      </c>
      <c r="AU12" s="5">
        <v>27.2</v>
      </c>
      <c r="AV12" s="5">
        <v>20.9</v>
      </c>
      <c r="AW12" s="5">
        <v>17.8</v>
      </c>
      <c r="AX12" s="5">
        <v>24.3</v>
      </c>
      <c r="AY12" s="5">
        <v>27.2</v>
      </c>
      <c r="AZ12" s="5">
        <v>20.9</v>
      </c>
      <c r="BA12" s="5">
        <v>17.8</v>
      </c>
    </row>
    <row r="13" spans="2:53" x14ac:dyDescent="0.25">
      <c r="B13" s="6" t="s">
        <v>153</v>
      </c>
      <c r="C13" s="2">
        <v>29571.285714285714</v>
      </c>
      <c r="D13" s="5">
        <v>14.400000000000002</v>
      </c>
      <c r="E13" s="5">
        <v>11.842857142857143</v>
      </c>
      <c r="F13" s="5">
        <v>13.042857142857141</v>
      </c>
      <c r="V13" s="4" t="s">
        <v>152</v>
      </c>
      <c r="W13" s="5">
        <v>26255.714285714286</v>
      </c>
      <c r="X13" s="5">
        <v>12.985714285714284</v>
      </c>
      <c r="Y13" s="5">
        <v>10.414285714285713</v>
      </c>
      <c r="Z13" s="5">
        <v>11.628571428571428</v>
      </c>
      <c r="AA13" s="5">
        <v>26255.714285714286</v>
      </c>
      <c r="AB13" s="5">
        <v>12.985714285714284</v>
      </c>
      <c r="AC13" s="5">
        <v>10.414285714285713</v>
      </c>
      <c r="AD13" s="5">
        <v>11.628571428571428</v>
      </c>
      <c r="AS13" s="4" t="s">
        <v>152</v>
      </c>
      <c r="AT13" s="5">
        <v>12.071428571428569</v>
      </c>
      <c r="AU13" s="5">
        <v>7.2142857142857144</v>
      </c>
      <c r="AV13" s="5">
        <v>6.3142857142857141</v>
      </c>
      <c r="AW13" s="5">
        <v>8.0333333333333332</v>
      </c>
      <c r="AX13" s="5">
        <v>12.071428571428569</v>
      </c>
      <c r="AY13" s="5">
        <v>7.2142857142857144</v>
      </c>
      <c r="AZ13" s="5">
        <v>6.3142857142857141</v>
      </c>
      <c r="BA13" s="5">
        <v>8.0333333333333332</v>
      </c>
    </row>
    <row r="14" spans="2:53" x14ac:dyDescent="0.25">
      <c r="B14" s="6" t="s">
        <v>146</v>
      </c>
      <c r="C14" s="2">
        <v>27297.166666666668</v>
      </c>
      <c r="D14" s="5">
        <v>21.349999999999998</v>
      </c>
      <c r="E14" s="5">
        <v>17.783333333333331</v>
      </c>
      <c r="F14" s="5">
        <v>19.466666666666665</v>
      </c>
      <c r="V14" s="4" t="s">
        <v>153</v>
      </c>
      <c r="W14" s="5">
        <v>29571.285714285714</v>
      </c>
      <c r="X14" s="5">
        <v>14.400000000000002</v>
      </c>
      <c r="Y14" s="5">
        <v>11.842857142857143</v>
      </c>
      <c r="Z14" s="5">
        <v>13.042857142857141</v>
      </c>
      <c r="AA14" s="5">
        <v>29571.285714285714</v>
      </c>
      <c r="AB14" s="5">
        <v>14.400000000000002</v>
      </c>
      <c r="AC14" s="5">
        <v>11.842857142857143</v>
      </c>
      <c r="AD14" s="5">
        <v>13.042857142857141</v>
      </c>
      <c r="AS14" s="4" t="s">
        <v>153</v>
      </c>
      <c r="AT14" s="5">
        <v>14.028571428571427</v>
      </c>
      <c r="AU14" s="5">
        <v>12.342857142857143</v>
      </c>
      <c r="AV14" s="5">
        <v>7.8999999999999995</v>
      </c>
      <c r="AW14" s="5">
        <v>11.428571428571429</v>
      </c>
      <c r="AX14" s="5">
        <v>14.028571428571427</v>
      </c>
      <c r="AY14" s="5">
        <v>12.342857142857143</v>
      </c>
      <c r="AZ14" s="5">
        <v>7.8999999999999995</v>
      </c>
      <c r="BA14" s="5">
        <v>11.428571428571429</v>
      </c>
    </row>
    <row r="15" spans="2:53" x14ac:dyDescent="0.25">
      <c r="B15" s="6" t="s">
        <v>154</v>
      </c>
      <c r="C15" s="2">
        <v>19129</v>
      </c>
      <c r="D15" s="5">
        <v>10.366666666666667</v>
      </c>
      <c r="E15" s="5">
        <v>7.7666666666666666</v>
      </c>
      <c r="F15" s="5">
        <v>9</v>
      </c>
      <c r="V15" s="4" t="s">
        <v>146</v>
      </c>
      <c r="W15" s="5">
        <v>27297.166666666668</v>
      </c>
      <c r="X15" s="5">
        <v>21.349999999999998</v>
      </c>
      <c r="Y15" s="5">
        <v>17.783333333333331</v>
      </c>
      <c r="Z15" s="5">
        <v>19.466666666666665</v>
      </c>
      <c r="AA15" s="5">
        <v>27297.166666666668</v>
      </c>
      <c r="AB15" s="5">
        <v>21.349999999999998</v>
      </c>
      <c r="AC15" s="5">
        <v>17.783333333333331</v>
      </c>
      <c r="AD15" s="5">
        <v>19.466666666666665</v>
      </c>
      <c r="AS15" s="4" t="s">
        <v>146</v>
      </c>
      <c r="AT15" s="5">
        <v>20.716666666666665</v>
      </c>
      <c r="AU15" s="5">
        <v>17.883333333333333</v>
      </c>
      <c r="AV15" s="5">
        <v>19.599999999999998</v>
      </c>
      <c r="AW15" s="5">
        <v>15.84</v>
      </c>
      <c r="AX15" s="5">
        <v>20.716666666666665</v>
      </c>
      <c r="AY15" s="5">
        <v>17.883333333333333</v>
      </c>
      <c r="AZ15" s="5">
        <v>19.599999999999998</v>
      </c>
      <c r="BA15" s="5">
        <v>15.84</v>
      </c>
    </row>
    <row r="16" spans="2:53" x14ac:dyDescent="0.25">
      <c r="B16" s="6" t="s">
        <v>147</v>
      </c>
      <c r="C16" s="2">
        <v>23488.5</v>
      </c>
      <c r="D16" s="5">
        <v>9.5166666666666675</v>
      </c>
      <c r="E16" s="5">
        <v>7.2333333333333334</v>
      </c>
      <c r="F16" s="5">
        <v>8.2833333333333332</v>
      </c>
      <c r="V16" s="4" t="s">
        <v>154</v>
      </c>
      <c r="W16" s="5">
        <v>19129</v>
      </c>
      <c r="X16" s="5">
        <v>10.366666666666667</v>
      </c>
      <c r="Y16" s="5">
        <v>7.7666666666666666</v>
      </c>
      <c r="Z16" s="5">
        <v>9</v>
      </c>
      <c r="AA16" s="5">
        <v>19129</v>
      </c>
      <c r="AB16" s="5">
        <v>10.366666666666667</v>
      </c>
      <c r="AC16" s="5">
        <v>7.7666666666666666</v>
      </c>
      <c r="AD16" s="5">
        <v>9</v>
      </c>
      <c r="AS16" s="4" t="s">
        <v>154</v>
      </c>
      <c r="AT16" s="5">
        <v>10.666666666666666</v>
      </c>
      <c r="AU16" s="5">
        <v>8.1333333333333329</v>
      </c>
      <c r="AV16" s="5">
        <v>7.166666666666667</v>
      </c>
      <c r="AW16" s="5">
        <v>3.5333333333333337</v>
      </c>
      <c r="AX16" s="5">
        <v>10.666666666666666</v>
      </c>
      <c r="AY16" s="5">
        <v>8.1333333333333329</v>
      </c>
      <c r="AZ16" s="5">
        <v>7.166666666666667</v>
      </c>
      <c r="BA16" s="5">
        <v>3.5333333333333337</v>
      </c>
    </row>
    <row r="17" spans="2:53" x14ac:dyDescent="0.25">
      <c r="B17" s="6" t="s">
        <v>159</v>
      </c>
      <c r="C17" s="2">
        <v>24940</v>
      </c>
      <c r="D17" s="5">
        <v>17.100000000000001</v>
      </c>
      <c r="E17" s="5">
        <v>14.1</v>
      </c>
      <c r="F17" s="5">
        <v>15.5</v>
      </c>
      <c r="V17" s="4" t="s">
        <v>147</v>
      </c>
      <c r="W17" s="5">
        <v>23488.5</v>
      </c>
      <c r="X17" s="5">
        <v>9.5166666666666675</v>
      </c>
      <c r="Y17" s="5">
        <v>7.2333333333333334</v>
      </c>
      <c r="Z17" s="5">
        <v>8.2833333333333332</v>
      </c>
      <c r="AA17" s="5">
        <v>23488.5</v>
      </c>
      <c r="AB17" s="5">
        <v>9.5166666666666675</v>
      </c>
      <c r="AC17" s="5">
        <v>7.2333333333333334</v>
      </c>
      <c r="AD17" s="5">
        <v>8.2833333333333332</v>
      </c>
      <c r="AS17" s="4" t="s">
        <v>147</v>
      </c>
      <c r="AT17" s="5">
        <v>8</v>
      </c>
      <c r="AU17" s="5">
        <v>7.2</v>
      </c>
      <c r="AV17" s="5">
        <v>5.0400000000000009</v>
      </c>
      <c r="AW17" s="5">
        <v>4.05</v>
      </c>
      <c r="AX17" s="5">
        <v>8</v>
      </c>
      <c r="AY17" s="5">
        <v>7.2</v>
      </c>
      <c r="AZ17" s="5">
        <v>5.0400000000000009</v>
      </c>
      <c r="BA17" s="5">
        <v>4.05</v>
      </c>
    </row>
    <row r="18" spans="2:53" x14ac:dyDescent="0.25">
      <c r="B18" s="6" t="s">
        <v>155</v>
      </c>
      <c r="C18" s="2">
        <v>19233</v>
      </c>
      <c r="D18" s="5">
        <v>19.049999999999997</v>
      </c>
      <c r="E18" s="5">
        <v>13.774999999999999</v>
      </c>
      <c r="F18" s="5">
        <v>16.149999999999999</v>
      </c>
      <c r="V18" s="4" t="s">
        <v>159</v>
      </c>
      <c r="W18" s="5">
        <v>24940</v>
      </c>
      <c r="X18" s="5">
        <v>17.100000000000001</v>
      </c>
      <c r="Y18" s="5">
        <v>14.1</v>
      </c>
      <c r="Z18" s="5">
        <v>15.5</v>
      </c>
      <c r="AA18" s="5">
        <v>24940</v>
      </c>
      <c r="AB18" s="5">
        <v>17.100000000000001</v>
      </c>
      <c r="AC18" s="5">
        <v>14.1</v>
      </c>
      <c r="AD18" s="5">
        <v>15.5</v>
      </c>
      <c r="AS18" s="4" t="s">
        <v>159</v>
      </c>
      <c r="AT18" s="5">
        <v>16.100000000000001</v>
      </c>
      <c r="AU18" s="5">
        <v>12.5</v>
      </c>
      <c r="AV18" s="5">
        <v>10.5</v>
      </c>
      <c r="AW18" s="5">
        <v>12.5</v>
      </c>
      <c r="AX18" s="5">
        <v>16.100000000000001</v>
      </c>
      <c r="AY18" s="5">
        <v>12.5</v>
      </c>
      <c r="AZ18" s="5">
        <v>10.5</v>
      </c>
      <c r="BA18" s="5">
        <v>12.5</v>
      </c>
    </row>
    <row r="19" spans="2:53" x14ac:dyDescent="0.25">
      <c r="B19" s="6" t="s">
        <v>156</v>
      </c>
      <c r="C19" s="2">
        <v>31594.714285714286</v>
      </c>
      <c r="D19" s="5">
        <v>10.057142857142855</v>
      </c>
      <c r="E19" s="5">
        <v>7.9142857142857137</v>
      </c>
      <c r="F19" s="5">
        <v>8.9285714285714288</v>
      </c>
      <c r="V19" s="4" t="s">
        <v>155</v>
      </c>
      <c r="W19" s="5">
        <v>19233</v>
      </c>
      <c r="X19" s="5">
        <v>19.049999999999997</v>
      </c>
      <c r="Y19" s="5">
        <v>13.774999999999999</v>
      </c>
      <c r="Z19" s="5">
        <v>16.149999999999999</v>
      </c>
      <c r="AA19" s="5">
        <v>19233</v>
      </c>
      <c r="AB19" s="5">
        <v>19.049999999999997</v>
      </c>
      <c r="AC19" s="5">
        <v>13.774999999999999</v>
      </c>
      <c r="AD19" s="5">
        <v>16.149999999999999</v>
      </c>
      <c r="AS19" s="4" t="s">
        <v>155</v>
      </c>
      <c r="AT19" s="5">
        <v>21.2</v>
      </c>
      <c r="AU19" s="5">
        <v>13.175000000000001</v>
      </c>
      <c r="AV19" s="5">
        <v>9.65</v>
      </c>
      <c r="AW19" s="5">
        <v>4.1333333333333337</v>
      </c>
      <c r="AX19" s="5">
        <v>21.2</v>
      </c>
      <c r="AY19" s="5">
        <v>13.175000000000001</v>
      </c>
      <c r="AZ19" s="5">
        <v>9.65</v>
      </c>
      <c r="BA19" s="5">
        <v>4.1333333333333337</v>
      </c>
    </row>
    <row r="20" spans="2:53" x14ac:dyDescent="0.25">
      <c r="B20" s="6" t="s">
        <v>148</v>
      </c>
      <c r="C20" s="2">
        <v>22268.5</v>
      </c>
      <c r="D20" s="5">
        <v>6.9</v>
      </c>
      <c r="E20" s="5">
        <v>4.9000000000000004</v>
      </c>
      <c r="F20" s="5">
        <v>5.8</v>
      </c>
      <c r="V20" s="4" t="s">
        <v>156</v>
      </c>
      <c r="W20" s="5">
        <v>31594.714285714286</v>
      </c>
      <c r="X20" s="5">
        <v>10.057142857142855</v>
      </c>
      <c r="Y20" s="5">
        <v>7.9142857142857137</v>
      </c>
      <c r="Z20" s="5">
        <v>8.9285714285714288</v>
      </c>
      <c r="AA20" s="5">
        <v>31594.714285714286</v>
      </c>
      <c r="AB20" s="5">
        <v>10.057142857142855</v>
      </c>
      <c r="AC20" s="5">
        <v>7.9142857142857137</v>
      </c>
      <c r="AD20" s="5">
        <v>8.9285714285714288</v>
      </c>
      <c r="AS20" s="4" t="s">
        <v>156</v>
      </c>
      <c r="AT20" s="5">
        <v>9.7285714285714278</v>
      </c>
      <c r="AU20" s="5">
        <v>5.3714285714285719</v>
      </c>
      <c r="AV20" s="5">
        <v>4.7</v>
      </c>
      <c r="AW20" s="5">
        <v>5.3714285714285719</v>
      </c>
      <c r="AX20" s="5">
        <v>9.7285714285714278</v>
      </c>
      <c r="AY20" s="5">
        <v>5.3714285714285719</v>
      </c>
      <c r="AZ20" s="5">
        <v>4.7</v>
      </c>
      <c r="BA20" s="5">
        <v>5.3714285714285719</v>
      </c>
    </row>
    <row r="21" spans="2:53" x14ac:dyDescent="0.25">
      <c r="B21" s="4" t="s">
        <v>8</v>
      </c>
      <c r="C21" s="2">
        <v>413753.25648854964</v>
      </c>
      <c r="D21" s="5">
        <v>6.2430534351145051</v>
      </c>
      <c r="E21" s="5">
        <v>5.5494656488549721</v>
      </c>
      <c r="F21" s="5">
        <v>5.8833587786259551</v>
      </c>
      <c r="V21" s="4" t="s">
        <v>148</v>
      </c>
      <c r="W21" s="5">
        <v>22268.5</v>
      </c>
      <c r="X21" s="5">
        <v>6.9</v>
      </c>
      <c r="Y21" s="5">
        <v>4.9000000000000004</v>
      </c>
      <c r="Z21" s="5">
        <v>5.8</v>
      </c>
      <c r="AA21" s="5">
        <v>22268.5</v>
      </c>
      <c r="AB21" s="5">
        <v>6.9</v>
      </c>
      <c r="AC21" s="5">
        <v>4.9000000000000004</v>
      </c>
      <c r="AD21" s="5">
        <v>5.8</v>
      </c>
      <c r="AS21" s="4" t="s">
        <v>148</v>
      </c>
      <c r="AT21" s="5">
        <v>5.65</v>
      </c>
      <c r="AU21" s="5">
        <v>6.4</v>
      </c>
      <c r="AV21" s="5" t="e">
        <v>#DIV/0!</v>
      </c>
      <c r="AW21" s="5" t="e">
        <v>#DIV/0!</v>
      </c>
      <c r="AX21" s="5">
        <v>5.65</v>
      </c>
      <c r="AY21" s="5">
        <v>6.4</v>
      </c>
      <c r="AZ21" s="5" t="e">
        <v>#DIV/0!</v>
      </c>
      <c r="BA21" s="5" t="e">
        <v>#DIV/0!</v>
      </c>
    </row>
    <row r="22" spans="2:53" x14ac:dyDescent="0.25">
      <c r="B22" s="6" t="s">
        <v>173</v>
      </c>
      <c r="C22" s="2">
        <v>58571.615384615383</v>
      </c>
      <c r="D22" s="5">
        <v>7.1</v>
      </c>
      <c r="E22" s="5">
        <v>5.8307692307692305</v>
      </c>
      <c r="F22" s="5">
        <v>6.4384615384615387</v>
      </c>
      <c r="V22" s="4" t="s">
        <v>63</v>
      </c>
      <c r="W22" s="5">
        <v>28265.825581395347</v>
      </c>
      <c r="X22" s="5">
        <v>12.844186046511629</v>
      </c>
      <c r="Y22" s="5">
        <v>10.133720930232558</v>
      </c>
      <c r="Z22" s="5">
        <v>11.398837209302322</v>
      </c>
      <c r="AA22" s="5">
        <v>28265.825581395347</v>
      </c>
      <c r="AB22" s="5">
        <v>12.844186046511629</v>
      </c>
      <c r="AC22" s="5">
        <v>10.133720930232558</v>
      </c>
      <c r="AD22" s="5">
        <v>11.398837209302325</v>
      </c>
      <c r="AS22" s="4" t="s">
        <v>63</v>
      </c>
      <c r="AT22" s="5">
        <v>12.426744186046514</v>
      </c>
      <c r="AU22" s="5">
        <v>10.188235294117648</v>
      </c>
      <c r="AV22" s="5">
        <v>7.8909090909090915</v>
      </c>
      <c r="AW22" s="5">
        <v>9.1264705882352963</v>
      </c>
      <c r="AX22" s="5">
        <v>12.426744186046509</v>
      </c>
      <c r="AY22" s="5">
        <v>10.188235294117646</v>
      </c>
      <c r="AZ22" s="5">
        <v>7.8909090909090915</v>
      </c>
      <c r="BA22" s="5">
        <v>9.1264705882352946</v>
      </c>
    </row>
    <row r="23" spans="2:53" x14ac:dyDescent="0.25">
      <c r="B23" s="6" t="s">
        <v>149</v>
      </c>
      <c r="C23" s="2">
        <v>335815.53846153844</v>
      </c>
      <c r="D23" s="5">
        <v>13.923076923076923</v>
      </c>
      <c r="E23" s="5">
        <v>13.215384615384616</v>
      </c>
      <c r="F23" s="5">
        <v>13.569230769230773</v>
      </c>
    </row>
    <row r="24" spans="2:53" x14ac:dyDescent="0.25">
      <c r="B24" s="6" t="s">
        <v>150</v>
      </c>
      <c r="C24" s="2">
        <v>300939.46153846156</v>
      </c>
      <c r="D24" s="5">
        <v>5.8692307692307697</v>
      </c>
      <c r="E24" s="5">
        <v>5.315384615384616</v>
      </c>
      <c r="F24" s="5">
        <v>5.5923076923076929</v>
      </c>
    </row>
    <row r="25" spans="2:53" x14ac:dyDescent="0.25">
      <c r="B25" s="6" t="s">
        <v>143</v>
      </c>
      <c r="C25" s="2">
        <v>468533.92307692306</v>
      </c>
      <c r="D25" s="5">
        <v>7.5384615384615374</v>
      </c>
      <c r="E25" s="5">
        <v>7.0615384615384604</v>
      </c>
      <c r="F25" s="5">
        <v>7.2846153846153845</v>
      </c>
    </row>
    <row r="26" spans="2:53" x14ac:dyDescent="0.25">
      <c r="B26" s="6" t="s">
        <v>174</v>
      </c>
      <c r="C26" s="2">
        <v>2859673</v>
      </c>
      <c r="D26" s="5">
        <v>3.2461538461538462</v>
      </c>
      <c r="E26" s="5">
        <v>3.1153846153846154</v>
      </c>
      <c r="F26" s="5">
        <v>3.1769230769230767</v>
      </c>
    </row>
    <row r="27" spans="2:53" x14ac:dyDescent="0.25">
      <c r="B27" s="6" t="s">
        <v>151</v>
      </c>
      <c r="C27" s="2">
        <v>218602.76923076922</v>
      </c>
      <c r="D27" s="5">
        <v>3.930769230769231</v>
      </c>
      <c r="E27" s="5">
        <v>3.4461538461538463</v>
      </c>
      <c r="F27" s="5">
        <v>3.6769230769230772</v>
      </c>
    </row>
    <row r="28" spans="2:53" x14ac:dyDescent="0.25">
      <c r="B28" s="6" t="s">
        <v>163</v>
      </c>
      <c r="C28" s="2">
        <v>199025.46153846153</v>
      </c>
      <c r="D28" s="5">
        <v>3.3692307692307688</v>
      </c>
      <c r="E28" s="5">
        <v>2.9461538461538463</v>
      </c>
      <c r="F28" s="5">
        <v>3.1384615384615389</v>
      </c>
    </row>
    <row r="29" spans="2:53" x14ac:dyDescent="0.25">
      <c r="B29" s="6" t="s">
        <v>196</v>
      </c>
      <c r="C29" s="2">
        <v>60497</v>
      </c>
      <c r="D29" s="5">
        <v>2.6538461538461542</v>
      </c>
      <c r="E29" s="5">
        <v>1.9615384615384615</v>
      </c>
      <c r="F29" s="5">
        <v>2.2538461538461538</v>
      </c>
    </row>
    <row r="30" spans="2:53" x14ac:dyDescent="0.25">
      <c r="B30" s="6" t="s">
        <v>175</v>
      </c>
      <c r="C30" s="2">
        <v>58487.692307692305</v>
      </c>
      <c r="D30" s="5">
        <v>5.4384615384615387</v>
      </c>
      <c r="E30" s="5">
        <v>4.3461538461538458</v>
      </c>
      <c r="F30" s="5">
        <v>4.8538461538461535</v>
      </c>
    </row>
    <row r="31" spans="2:53" x14ac:dyDescent="0.25">
      <c r="B31" s="6" t="s">
        <v>157</v>
      </c>
      <c r="C31" s="2">
        <v>1126042.8461538462</v>
      </c>
      <c r="D31" s="5">
        <v>3.523076923076923</v>
      </c>
      <c r="E31" s="5">
        <v>3.3153846153846156</v>
      </c>
      <c r="F31" s="5">
        <v>3.4230769230769238</v>
      </c>
    </row>
    <row r="32" spans="2:53" x14ac:dyDescent="0.25">
      <c r="B32" s="6" t="s">
        <v>144</v>
      </c>
      <c r="C32" s="2">
        <v>685452.5384615385</v>
      </c>
      <c r="D32" s="5">
        <v>4.6615384615384619</v>
      </c>
      <c r="E32" s="5">
        <v>4.361538461538462</v>
      </c>
      <c r="F32" s="5">
        <v>4.5076923076923077</v>
      </c>
    </row>
    <row r="33" spans="2:6" x14ac:dyDescent="0.25">
      <c r="B33" s="6" t="s">
        <v>188</v>
      </c>
      <c r="C33" s="2">
        <v>82707.538461538468</v>
      </c>
      <c r="D33" s="5">
        <v>1.7615384615384615</v>
      </c>
      <c r="E33" s="5">
        <v>1.2615384615384615</v>
      </c>
      <c r="F33" s="5">
        <v>1.5</v>
      </c>
    </row>
    <row r="34" spans="2:6" x14ac:dyDescent="0.25">
      <c r="B34" s="6" t="s">
        <v>176</v>
      </c>
      <c r="C34" s="2">
        <v>161899.53846153847</v>
      </c>
      <c r="D34" s="5">
        <v>6.2153846153846164</v>
      </c>
      <c r="E34" s="5">
        <v>5.5153846153846144</v>
      </c>
      <c r="F34" s="5">
        <v>5.861538461538462</v>
      </c>
    </row>
    <row r="35" spans="2:6" x14ac:dyDescent="0.25">
      <c r="B35" s="6" t="s">
        <v>164</v>
      </c>
      <c r="C35" s="2">
        <v>103339.5</v>
      </c>
      <c r="D35" s="5">
        <v>14.091666666666667</v>
      </c>
      <c r="E35" s="5">
        <v>12.741666666666667</v>
      </c>
      <c r="F35" s="5">
        <v>13.416666666666664</v>
      </c>
    </row>
    <row r="36" spans="2:6" x14ac:dyDescent="0.25">
      <c r="B36" s="6" t="s">
        <v>177</v>
      </c>
      <c r="C36" s="2">
        <v>976240.92307692312</v>
      </c>
      <c r="D36" s="5">
        <v>3.8846153846153841</v>
      </c>
      <c r="E36" s="5">
        <v>3.6384615384615389</v>
      </c>
      <c r="F36" s="5">
        <v>3.7538461538461543</v>
      </c>
    </row>
    <row r="37" spans="2:6" x14ac:dyDescent="0.25">
      <c r="B37" s="6" t="s">
        <v>165</v>
      </c>
      <c r="C37" s="2">
        <v>442269.46153846156</v>
      </c>
      <c r="D37" s="5">
        <v>5.9538461538461531</v>
      </c>
      <c r="E37" s="5">
        <v>5.523076923076923</v>
      </c>
      <c r="F37" s="5">
        <v>5.7307692307692308</v>
      </c>
    </row>
    <row r="38" spans="2:6" x14ac:dyDescent="0.25">
      <c r="B38" s="6" t="s">
        <v>178</v>
      </c>
      <c r="C38" s="2">
        <v>137428</v>
      </c>
      <c r="D38" s="5">
        <v>6.8833333333333329</v>
      </c>
      <c r="E38" s="5">
        <v>6.041666666666667</v>
      </c>
      <c r="F38" s="5">
        <v>6.4583333333333321</v>
      </c>
    </row>
    <row r="39" spans="2:6" x14ac:dyDescent="0.25">
      <c r="B39" s="6" t="s">
        <v>179</v>
      </c>
      <c r="C39" s="2">
        <v>330194.76923076925</v>
      </c>
      <c r="D39" s="5">
        <v>5.9230769230769234</v>
      </c>
      <c r="E39" s="5">
        <v>5.4</v>
      </c>
      <c r="F39" s="5">
        <v>5.638461538461538</v>
      </c>
    </row>
    <row r="40" spans="2:6" x14ac:dyDescent="0.25">
      <c r="B40" s="6" t="s">
        <v>180</v>
      </c>
      <c r="C40" s="2">
        <v>514598.84615384613</v>
      </c>
      <c r="D40" s="5">
        <v>3.1076923076923078</v>
      </c>
      <c r="E40" s="5">
        <v>2.8384615384615381</v>
      </c>
      <c r="F40" s="5">
        <v>2.976923076923077</v>
      </c>
    </row>
    <row r="41" spans="2:6" x14ac:dyDescent="0.25">
      <c r="B41" s="6" t="s">
        <v>160</v>
      </c>
      <c r="C41" s="2">
        <v>351073.30769230769</v>
      </c>
      <c r="D41" s="5">
        <v>4.2692307692307692</v>
      </c>
      <c r="E41" s="5">
        <v>3.8923076923076922</v>
      </c>
      <c r="F41" s="5">
        <v>4.069230769230769</v>
      </c>
    </row>
    <row r="42" spans="2:6" x14ac:dyDescent="0.25">
      <c r="B42" s="6" t="s">
        <v>145</v>
      </c>
      <c r="C42" s="2">
        <v>352368</v>
      </c>
      <c r="D42" s="5">
        <v>5.2153846153846164</v>
      </c>
      <c r="E42" s="5">
        <v>4.7615384615384624</v>
      </c>
      <c r="F42" s="5">
        <v>4.9923076923076923</v>
      </c>
    </row>
    <row r="43" spans="2:6" x14ac:dyDescent="0.25">
      <c r="B43" s="6" t="s">
        <v>166</v>
      </c>
      <c r="C43" s="2">
        <v>86765.857142857145</v>
      </c>
      <c r="D43" s="5">
        <v>18.742857142857144</v>
      </c>
      <c r="E43" s="5">
        <v>17.042857142857144</v>
      </c>
      <c r="F43" s="5">
        <v>17.885714285714283</v>
      </c>
    </row>
    <row r="44" spans="2:6" x14ac:dyDescent="0.25">
      <c r="B44" s="6" t="s">
        <v>181</v>
      </c>
      <c r="C44" s="2">
        <v>737280.5384615385</v>
      </c>
      <c r="D44" s="5">
        <v>7.7384615384615376</v>
      </c>
      <c r="E44" s="5">
        <v>7.3384615384615364</v>
      </c>
      <c r="F44" s="5">
        <v>7.5307692307692298</v>
      </c>
    </row>
    <row r="45" spans="2:6" x14ac:dyDescent="0.25">
      <c r="B45" s="6" t="s">
        <v>158</v>
      </c>
      <c r="C45" s="2">
        <v>266481.69230769231</v>
      </c>
      <c r="D45" s="5">
        <v>13.369230769230768</v>
      </c>
      <c r="E45" s="5">
        <v>12.538461538461538</v>
      </c>
      <c r="F45" s="5">
        <v>12.938461538461537</v>
      </c>
    </row>
    <row r="46" spans="2:6" x14ac:dyDescent="0.25">
      <c r="B46" s="6" t="s">
        <v>152</v>
      </c>
      <c r="C46" s="2">
        <v>441840.84615384613</v>
      </c>
      <c r="D46" s="5">
        <v>6.3153846153846143</v>
      </c>
      <c r="E46" s="5">
        <v>5.8461538461538476</v>
      </c>
      <c r="F46" s="5">
        <v>6.0846153846153843</v>
      </c>
    </row>
    <row r="47" spans="2:6" x14ac:dyDescent="0.25">
      <c r="B47" s="6" t="s">
        <v>190</v>
      </c>
      <c r="C47" s="2">
        <v>280517.46153846156</v>
      </c>
      <c r="D47" s="5">
        <v>3.5153846153846158</v>
      </c>
      <c r="E47" s="5">
        <v>3.1076923076923082</v>
      </c>
      <c r="F47" s="5">
        <v>3.3000000000000003</v>
      </c>
    </row>
    <row r="48" spans="2:6" x14ac:dyDescent="0.25">
      <c r="B48" s="6" t="s">
        <v>182</v>
      </c>
      <c r="C48" s="2">
        <v>44194.769230769234</v>
      </c>
      <c r="D48" s="5">
        <v>11.830769230769231</v>
      </c>
      <c r="E48" s="5">
        <v>9.9153846153846157</v>
      </c>
      <c r="F48" s="5">
        <v>10.838461538461537</v>
      </c>
    </row>
    <row r="49" spans="2:6" x14ac:dyDescent="0.25">
      <c r="B49" s="6" t="s">
        <v>153</v>
      </c>
      <c r="C49" s="2">
        <v>617617.4615384615</v>
      </c>
      <c r="D49" s="5">
        <v>6.2153846153846137</v>
      </c>
      <c r="E49" s="5">
        <v>5.8153846153846152</v>
      </c>
      <c r="F49" s="5">
        <v>6.0153846153846153</v>
      </c>
    </row>
    <row r="50" spans="2:6" x14ac:dyDescent="0.25">
      <c r="B50" s="6" t="s">
        <v>189</v>
      </c>
      <c r="C50" s="2">
        <v>25858.461538461539</v>
      </c>
      <c r="D50" s="5">
        <v>9.953846153846154</v>
      </c>
      <c r="E50" s="5">
        <v>7.7538461538461538</v>
      </c>
      <c r="F50" s="5">
        <v>8.7846153846153836</v>
      </c>
    </row>
    <row r="51" spans="2:6" x14ac:dyDescent="0.25">
      <c r="B51" s="6" t="s">
        <v>183</v>
      </c>
      <c r="C51" s="2">
        <v>114860</v>
      </c>
      <c r="D51" s="5">
        <v>2.569230769230769</v>
      </c>
      <c r="E51" s="5">
        <v>2.023076923076923</v>
      </c>
      <c r="F51" s="5">
        <v>2.2846153846153845</v>
      </c>
    </row>
    <row r="52" spans="2:6" x14ac:dyDescent="0.25">
      <c r="B52" s="6" t="s">
        <v>167</v>
      </c>
      <c r="C52" s="2">
        <v>58827.384615384617</v>
      </c>
      <c r="D52" s="5">
        <v>10.984615384615385</v>
      </c>
      <c r="E52" s="5">
        <v>9.4153846153846157</v>
      </c>
      <c r="F52" s="5">
        <v>10.169230769230769</v>
      </c>
    </row>
    <row r="53" spans="2:6" x14ac:dyDescent="0.25">
      <c r="B53" s="6" t="s">
        <v>146</v>
      </c>
      <c r="C53" s="2">
        <v>414468.84615384613</v>
      </c>
      <c r="D53" s="5">
        <v>5.1384615384615397</v>
      </c>
      <c r="E53" s="5">
        <v>4.7461538461538462</v>
      </c>
      <c r="F53" s="5">
        <v>4.930769230769231</v>
      </c>
    </row>
    <row r="54" spans="2:6" x14ac:dyDescent="0.25">
      <c r="B54" s="6" t="s">
        <v>191</v>
      </c>
      <c r="C54" s="2">
        <v>232440.84615384616</v>
      </c>
      <c r="D54" s="5">
        <v>3.2615384615384615</v>
      </c>
      <c r="E54" s="5">
        <v>2.8307692307692309</v>
      </c>
      <c r="F54" s="5">
        <v>3.023076923076923</v>
      </c>
    </row>
    <row r="55" spans="2:6" x14ac:dyDescent="0.25">
      <c r="B55" s="6" t="s">
        <v>161</v>
      </c>
      <c r="C55" s="2">
        <v>103642</v>
      </c>
      <c r="D55" s="5">
        <v>4.7000000000000011</v>
      </c>
      <c r="E55" s="5">
        <v>3.8615384615384611</v>
      </c>
      <c r="F55" s="5">
        <v>4.2538461538461538</v>
      </c>
    </row>
    <row r="56" spans="2:6" x14ac:dyDescent="0.25">
      <c r="B56" s="6" t="s">
        <v>168</v>
      </c>
      <c r="C56" s="2">
        <v>1293014.3846153845</v>
      </c>
      <c r="D56" s="5">
        <v>4.1538461538461542</v>
      </c>
      <c r="E56" s="5">
        <v>3.9461538461538459</v>
      </c>
      <c r="F56" s="5">
        <v>4.0538461538461537</v>
      </c>
    </row>
    <row r="57" spans="2:6" x14ac:dyDescent="0.25">
      <c r="B57" s="6" t="s">
        <v>184</v>
      </c>
      <c r="C57" s="2">
        <v>825181.30769230775</v>
      </c>
      <c r="D57" s="5">
        <v>4.6307692307692312</v>
      </c>
      <c r="E57" s="5">
        <v>4.3461538461538458</v>
      </c>
      <c r="F57" s="5">
        <v>4.5</v>
      </c>
    </row>
    <row r="58" spans="2:6" x14ac:dyDescent="0.25">
      <c r="B58" s="6" t="s">
        <v>169</v>
      </c>
      <c r="C58" s="2">
        <v>338242</v>
      </c>
      <c r="D58" s="5">
        <v>3.8769230769230769</v>
      </c>
      <c r="E58" s="5">
        <v>3.4923076923076923</v>
      </c>
      <c r="F58" s="5">
        <v>3.6923076923076925</v>
      </c>
    </row>
    <row r="59" spans="2:6" x14ac:dyDescent="0.25">
      <c r="B59" s="6" t="s">
        <v>162</v>
      </c>
      <c r="C59" s="2">
        <v>190105.07692307694</v>
      </c>
      <c r="D59" s="5">
        <v>7.4461538461538463</v>
      </c>
      <c r="E59" s="5">
        <v>6.6999999999999984</v>
      </c>
      <c r="F59" s="5">
        <v>7.0615384615384613</v>
      </c>
    </row>
    <row r="60" spans="2:6" x14ac:dyDescent="0.25">
      <c r="B60" s="6" t="s">
        <v>154</v>
      </c>
      <c r="C60" s="2">
        <v>703409.4615384615</v>
      </c>
      <c r="D60" s="5">
        <v>5</v>
      </c>
      <c r="E60" s="5">
        <v>4.6769230769230763</v>
      </c>
      <c r="F60" s="5">
        <v>4.838461538461539</v>
      </c>
    </row>
    <row r="61" spans="2:6" x14ac:dyDescent="0.25">
      <c r="B61" s="6" t="s">
        <v>170</v>
      </c>
      <c r="C61" s="2">
        <v>75083.153846153844</v>
      </c>
      <c r="D61" s="5">
        <v>13.038461538461537</v>
      </c>
      <c r="E61" s="5">
        <v>11.507692307692308</v>
      </c>
      <c r="F61" s="5">
        <v>12.253846153846153</v>
      </c>
    </row>
    <row r="62" spans="2:6" x14ac:dyDescent="0.25">
      <c r="B62" s="6" t="s">
        <v>147</v>
      </c>
      <c r="C62" s="2">
        <v>377283.38461538462</v>
      </c>
      <c r="D62" s="5">
        <v>5.6769230769230763</v>
      </c>
      <c r="E62" s="5">
        <v>5.2307692307692308</v>
      </c>
      <c r="F62" s="5">
        <v>5.4615384615384608</v>
      </c>
    </row>
    <row r="63" spans="2:6" x14ac:dyDescent="0.25">
      <c r="B63" s="6" t="s">
        <v>185</v>
      </c>
      <c r="C63" s="2">
        <v>56665.461538461539</v>
      </c>
      <c r="D63" s="5">
        <v>4.1000000000000005</v>
      </c>
      <c r="E63" s="5">
        <v>3.0923076923076924</v>
      </c>
      <c r="F63" s="5">
        <v>3.5615384615384618</v>
      </c>
    </row>
    <row r="64" spans="2:6" x14ac:dyDescent="0.25">
      <c r="B64" s="6" t="s">
        <v>159</v>
      </c>
      <c r="C64" s="2">
        <v>522758.92307692306</v>
      </c>
      <c r="D64" s="5">
        <v>2.8923076923076922</v>
      </c>
      <c r="E64" s="5">
        <v>2.6230769230769226</v>
      </c>
      <c r="F64" s="5">
        <v>2.7538461538461543</v>
      </c>
    </row>
    <row r="65" spans="2:6" x14ac:dyDescent="0.25">
      <c r="B65" s="6" t="s">
        <v>192</v>
      </c>
      <c r="C65" s="2">
        <v>1767842</v>
      </c>
      <c r="D65" s="5">
        <v>2.6769230769230772</v>
      </c>
      <c r="E65" s="5">
        <v>2.5307692307692307</v>
      </c>
      <c r="F65" s="5">
        <v>2.5846153846153848</v>
      </c>
    </row>
    <row r="66" spans="2:6" x14ac:dyDescent="0.25">
      <c r="B66" s="6" t="s">
        <v>155</v>
      </c>
      <c r="C66" s="2">
        <v>102645.30769230769</v>
      </c>
      <c r="D66" s="5">
        <v>5.0307692307692315</v>
      </c>
      <c r="E66" s="5">
        <v>4.2076923076923078</v>
      </c>
      <c r="F66" s="5">
        <v>4.6307692307692312</v>
      </c>
    </row>
    <row r="67" spans="2:6" x14ac:dyDescent="0.25">
      <c r="B67" s="6" t="s">
        <v>186</v>
      </c>
      <c r="C67" s="2">
        <v>363434.30769230769</v>
      </c>
      <c r="D67" s="5">
        <v>5.6076923076923082</v>
      </c>
      <c r="E67" s="5">
        <v>5.1692307692307686</v>
      </c>
      <c r="F67" s="5">
        <v>5.3769230769230774</v>
      </c>
    </row>
    <row r="68" spans="2:6" x14ac:dyDescent="0.25">
      <c r="B68" s="6" t="s">
        <v>187</v>
      </c>
      <c r="C68" s="2">
        <v>51222.538461538461</v>
      </c>
      <c r="D68" s="5">
        <v>13.930769230769231</v>
      </c>
      <c r="E68" s="5">
        <v>12.023076923076925</v>
      </c>
      <c r="F68" s="5">
        <v>12.930769230769231</v>
      </c>
    </row>
    <row r="69" spans="2:6" x14ac:dyDescent="0.25">
      <c r="B69" s="6" t="s">
        <v>171</v>
      </c>
      <c r="C69" s="2">
        <v>493680.30769230769</v>
      </c>
      <c r="D69" s="5">
        <v>2.6769230769230772</v>
      </c>
      <c r="E69" s="5">
        <v>2.4076923076923076</v>
      </c>
      <c r="F69" s="5">
        <v>2.5538461538461541</v>
      </c>
    </row>
    <row r="70" spans="2:6" x14ac:dyDescent="0.25">
      <c r="B70" s="6" t="s">
        <v>156</v>
      </c>
      <c r="C70" s="2">
        <v>322058.69230769231</v>
      </c>
      <c r="D70" s="5">
        <v>6.207692307692307</v>
      </c>
      <c r="E70" s="5">
        <v>5.6769230769230763</v>
      </c>
      <c r="F70" s="5">
        <v>5.9384615384615378</v>
      </c>
    </row>
    <row r="71" spans="2:6" x14ac:dyDescent="0.25">
      <c r="B71" s="6" t="s">
        <v>148</v>
      </c>
      <c r="C71" s="2">
        <v>141008.23076923078</v>
      </c>
      <c r="D71" s="5">
        <v>8.8461538461538467</v>
      </c>
      <c r="E71" s="5">
        <v>7.9153846153846148</v>
      </c>
      <c r="F71" s="5">
        <v>8.361538461538462</v>
      </c>
    </row>
    <row r="72" spans="2:6" x14ac:dyDescent="0.25">
      <c r="B72" s="6" t="s">
        <v>172</v>
      </c>
      <c r="C72" s="2">
        <v>33172.615384615383</v>
      </c>
      <c r="D72" s="5">
        <v>6.1307692307692312</v>
      </c>
      <c r="E72" s="5">
        <v>4.6076923076923073</v>
      </c>
      <c r="F72" s="5">
        <v>5.3076923076923075</v>
      </c>
    </row>
    <row r="73" spans="2:6" x14ac:dyDescent="0.25">
      <c r="B73" s="4" t="s">
        <v>6</v>
      </c>
      <c r="C73" s="2">
        <v>1440.3571428571429</v>
      </c>
      <c r="D73" s="5">
        <v>34.46122448979591</v>
      </c>
      <c r="E73" s="5">
        <v>13.578571428571435</v>
      </c>
      <c r="F73" s="5">
        <v>21.658163265306118</v>
      </c>
    </row>
    <row r="74" spans="2:6" x14ac:dyDescent="0.25">
      <c r="B74" s="6" t="s">
        <v>173</v>
      </c>
      <c r="C74" s="2">
        <v>1287</v>
      </c>
      <c r="D74" s="5">
        <v>36.4</v>
      </c>
      <c r="E74" s="5">
        <v>12.7</v>
      </c>
      <c r="F74" s="5">
        <v>21.6</v>
      </c>
    </row>
    <row r="75" spans="2:6" x14ac:dyDescent="0.25">
      <c r="B75" s="6" t="s">
        <v>149</v>
      </c>
      <c r="C75" s="2">
        <v>1089</v>
      </c>
      <c r="D75" s="5">
        <v>47.3</v>
      </c>
      <c r="E75" s="5">
        <v>20.8</v>
      </c>
      <c r="F75" s="5">
        <v>31.5</v>
      </c>
    </row>
    <row r="76" spans="2:6" x14ac:dyDescent="0.25">
      <c r="B76" s="6" t="s">
        <v>150</v>
      </c>
      <c r="C76" s="2">
        <v>1314.5</v>
      </c>
      <c r="D76" s="5">
        <v>32.700000000000003</v>
      </c>
      <c r="E76" s="5">
        <v>13.2</v>
      </c>
      <c r="F76" s="5">
        <v>20.75</v>
      </c>
    </row>
    <row r="77" spans="2:6" x14ac:dyDescent="0.25">
      <c r="B77" s="6" t="s">
        <v>143</v>
      </c>
      <c r="C77" s="2">
        <v>1362</v>
      </c>
      <c r="D77" s="5">
        <v>40</v>
      </c>
      <c r="E77" s="5">
        <v>15.35</v>
      </c>
      <c r="F77" s="5">
        <v>24.85</v>
      </c>
    </row>
    <row r="78" spans="2:6" x14ac:dyDescent="0.25">
      <c r="B78" s="6" t="s">
        <v>174</v>
      </c>
      <c r="C78" s="2">
        <v>1595</v>
      </c>
      <c r="D78" s="5">
        <v>33.700000000000003</v>
      </c>
      <c r="E78" s="5">
        <v>11.3</v>
      </c>
      <c r="F78" s="5">
        <v>19.600000000000001</v>
      </c>
    </row>
    <row r="79" spans="2:6" x14ac:dyDescent="0.25">
      <c r="B79" s="6" t="s">
        <v>151</v>
      </c>
      <c r="C79" s="2">
        <v>1326</v>
      </c>
      <c r="D79" s="5">
        <v>30.5</v>
      </c>
      <c r="E79" s="5">
        <v>11.9</v>
      </c>
      <c r="F79" s="5">
        <v>19.100000000000001</v>
      </c>
    </row>
    <row r="80" spans="2:6" x14ac:dyDescent="0.25">
      <c r="B80" s="6" t="s">
        <v>163</v>
      </c>
      <c r="C80" s="2">
        <v>1543.3333333333333</v>
      </c>
      <c r="D80" s="5">
        <v>36.6</v>
      </c>
      <c r="E80" s="5">
        <v>13.6</v>
      </c>
      <c r="F80" s="5">
        <v>22.366666666666664</v>
      </c>
    </row>
    <row r="81" spans="2:6" x14ac:dyDescent="0.25">
      <c r="B81" s="6" t="s">
        <v>175</v>
      </c>
      <c r="C81" s="2">
        <v>1360.5</v>
      </c>
      <c r="D81" s="5">
        <v>50.95</v>
      </c>
      <c r="E81" s="5">
        <v>21.1</v>
      </c>
      <c r="F81" s="5">
        <v>32.950000000000003</v>
      </c>
    </row>
    <row r="82" spans="2:6" x14ac:dyDescent="0.25">
      <c r="B82" s="6" t="s">
        <v>157</v>
      </c>
      <c r="C82" s="2">
        <v>1370.5</v>
      </c>
      <c r="D82" s="5">
        <v>36.25</v>
      </c>
      <c r="E82" s="5">
        <v>15</v>
      </c>
      <c r="F82" s="5">
        <v>23.35</v>
      </c>
    </row>
    <row r="83" spans="2:6" x14ac:dyDescent="0.25">
      <c r="B83" s="6" t="s">
        <v>144</v>
      </c>
      <c r="C83" s="2">
        <v>1075</v>
      </c>
      <c r="D83" s="5">
        <v>56.1</v>
      </c>
      <c r="E83" s="5">
        <v>18.100000000000001</v>
      </c>
      <c r="F83" s="5">
        <v>32</v>
      </c>
    </row>
    <row r="84" spans="2:6" x14ac:dyDescent="0.25">
      <c r="B84" s="6" t="s">
        <v>188</v>
      </c>
      <c r="C84" s="2">
        <v>1333</v>
      </c>
      <c r="D84" s="5">
        <v>26.7</v>
      </c>
      <c r="E84" s="5">
        <v>9.3000000000000007</v>
      </c>
      <c r="F84" s="5">
        <v>15.8</v>
      </c>
    </row>
    <row r="85" spans="2:6" x14ac:dyDescent="0.25">
      <c r="B85" s="6" t="s">
        <v>176</v>
      </c>
      <c r="C85" s="2">
        <v>1466</v>
      </c>
      <c r="D85" s="5">
        <v>35.549999999999997</v>
      </c>
      <c r="E85" s="5">
        <v>13.7</v>
      </c>
      <c r="F85" s="5">
        <v>22.15</v>
      </c>
    </row>
    <row r="86" spans="2:6" x14ac:dyDescent="0.25">
      <c r="B86" s="6" t="s">
        <v>164</v>
      </c>
      <c r="C86" s="2">
        <v>1445.3333333333333</v>
      </c>
      <c r="D86" s="5">
        <v>28.599999999999998</v>
      </c>
      <c r="E86" s="5">
        <v>10.833333333333334</v>
      </c>
      <c r="F86" s="5">
        <v>17.599999999999998</v>
      </c>
    </row>
    <row r="87" spans="2:6" x14ac:dyDescent="0.25">
      <c r="B87" s="6" t="s">
        <v>177</v>
      </c>
      <c r="C87" s="2">
        <v>1540.5</v>
      </c>
      <c r="D87" s="5">
        <v>43.25</v>
      </c>
      <c r="E87" s="5">
        <v>17.350000000000001</v>
      </c>
      <c r="F87" s="5">
        <v>27.5</v>
      </c>
    </row>
    <row r="88" spans="2:6" x14ac:dyDescent="0.25">
      <c r="B88" s="6" t="s">
        <v>165</v>
      </c>
      <c r="C88" s="2">
        <v>1426.3333333333333</v>
      </c>
      <c r="D88" s="5">
        <v>38.166666666666664</v>
      </c>
      <c r="E88" s="5">
        <v>16.2</v>
      </c>
      <c r="F88" s="5">
        <v>24.900000000000002</v>
      </c>
    </row>
    <row r="89" spans="2:6" x14ac:dyDescent="0.25">
      <c r="B89" s="6" t="s">
        <v>178</v>
      </c>
      <c r="C89" s="2">
        <v>1582</v>
      </c>
      <c r="D89" s="5">
        <v>17</v>
      </c>
      <c r="E89" s="5">
        <v>5.5</v>
      </c>
      <c r="F89" s="5">
        <v>9.6999999999999993</v>
      </c>
    </row>
    <row r="90" spans="2:6" x14ac:dyDescent="0.25">
      <c r="B90" s="6" t="s">
        <v>179</v>
      </c>
      <c r="C90" s="2">
        <v>1338</v>
      </c>
      <c r="D90" s="5">
        <v>35.349999999999994</v>
      </c>
      <c r="E90" s="5">
        <v>13.899999999999999</v>
      </c>
      <c r="F90" s="5">
        <v>22.25</v>
      </c>
    </row>
    <row r="91" spans="2:6" x14ac:dyDescent="0.25">
      <c r="B91" s="6" t="s">
        <v>180</v>
      </c>
      <c r="C91" s="2">
        <v>1273</v>
      </c>
      <c r="D91" s="5">
        <v>33.35</v>
      </c>
      <c r="E91" s="5">
        <v>12.3</v>
      </c>
      <c r="F91" s="5">
        <v>20.3</v>
      </c>
    </row>
    <row r="92" spans="2:6" x14ac:dyDescent="0.25">
      <c r="B92" s="6" t="s">
        <v>160</v>
      </c>
      <c r="C92" s="2">
        <v>1567.3333333333333</v>
      </c>
      <c r="D92" s="5">
        <v>35.466666666666669</v>
      </c>
      <c r="E92" s="5">
        <v>13.733333333333334</v>
      </c>
      <c r="F92" s="5">
        <v>22.133333333333336</v>
      </c>
    </row>
    <row r="93" spans="2:6" x14ac:dyDescent="0.25">
      <c r="B93" s="6" t="s">
        <v>145</v>
      </c>
      <c r="C93" s="2">
        <v>1568.5</v>
      </c>
      <c r="D93" s="5">
        <v>30.1</v>
      </c>
      <c r="E93" s="5">
        <v>12.2</v>
      </c>
      <c r="F93" s="5">
        <v>19.2</v>
      </c>
    </row>
    <row r="94" spans="2:6" x14ac:dyDescent="0.25">
      <c r="B94" s="6" t="s">
        <v>166</v>
      </c>
      <c r="C94" s="2">
        <v>1447</v>
      </c>
      <c r="D94" s="5">
        <v>36.633333333333333</v>
      </c>
      <c r="E94" s="5">
        <v>16.866666666666667</v>
      </c>
      <c r="F94" s="5">
        <v>24.899999999999995</v>
      </c>
    </row>
    <row r="95" spans="2:6" x14ac:dyDescent="0.25">
      <c r="B95" s="6" t="s">
        <v>181</v>
      </c>
      <c r="C95" s="2">
        <v>1464</v>
      </c>
      <c r="D95" s="5">
        <v>38.5</v>
      </c>
      <c r="E95" s="5">
        <v>12.3</v>
      </c>
      <c r="F95" s="5">
        <v>21.85</v>
      </c>
    </row>
    <row r="96" spans="2:6" x14ac:dyDescent="0.25">
      <c r="B96" s="6" t="s">
        <v>158</v>
      </c>
      <c r="C96" s="2">
        <v>1512</v>
      </c>
      <c r="D96" s="5">
        <v>42.366666666666667</v>
      </c>
      <c r="E96" s="5">
        <v>18.400000000000002</v>
      </c>
      <c r="F96" s="5">
        <v>27.966666666666669</v>
      </c>
    </row>
    <row r="97" spans="2:6" x14ac:dyDescent="0.25">
      <c r="B97" s="6" t="s">
        <v>152</v>
      </c>
      <c r="C97" s="2">
        <v>1425.5</v>
      </c>
      <c r="D97" s="5">
        <v>37.6</v>
      </c>
      <c r="E97" s="5">
        <v>15.55</v>
      </c>
      <c r="F97" s="5">
        <v>24.25</v>
      </c>
    </row>
    <row r="98" spans="2:6" x14ac:dyDescent="0.25">
      <c r="B98" s="6" t="s">
        <v>182</v>
      </c>
      <c r="C98" s="2">
        <v>1413</v>
      </c>
      <c r="D98" s="5">
        <v>46.2</v>
      </c>
      <c r="E98" s="5">
        <v>17.149999999999999</v>
      </c>
      <c r="F98" s="5">
        <v>28.15</v>
      </c>
    </row>
    <row r="99" spans="2:6" x14ac:dyDescent="0.25">
      <c r="B99" s="6" t="s">
        <v>153</v>
      </c>
      <c r="C99" s="2">
        <v>1364.5</v>
      </c>
      <c r="D99" s="5">
        <v>34.099999999999994</v>
      </c>
      <c r="E99" s="5">
        <v>13.2</v>
      </c>
      <c r="F99" s="5">
        <v>21.3</v>
      </c>
    </row>
    <row r="100" spans="2:6" x14ac:dyDescent="0.25">
      <c r="B100" s="6" t="s">
        <v>189</v>
      </c>
      <c r="C100" s="2">
        <v>1202</v>
      </c>
      <c r="D100" s="5">
        <v>21.6</v>
      </c>
      <c r="E100" s="5">
        <v>8.5</v>
      </c>
      <c r="F100" s="5">
        <v>13.6</v>
      </c>
    </row>
    <row r="101" spans="2:6" x14ac:dyDescent="0.25">
      <c r="B101" s="6" t="s">
        <v>183</v>
      </c>
      <c r="C101" s="2">
        <v>1570</v>
      </c>
      <c r="D101" s="5">
        <v>19</v>
      </c>
      <c r="E101" s="5">
        <v>8.1999999999999993</v>
      </c>
      <c r="F101" s="5">
        <v>12.5</v>
      </c>
    </row>
    <row r="102" spans="2:6" x14ac:dyDescent="0.25">
      <c r="B102" s="6" t="s">
        <v>167</v>
      </c>
      <c r="C102" s="2">
        <v>1500.3333333333333</v>
      </c>
      <c r="D102" s="5">
        <v>29.899999999999995</v>
      </c>
      <c r="E102" s="5">
        <v>12.033333333333333</v>
      </c>
      <c r="F102" s="5">
        <v>19</v>
      </c>
    </row>
    <row r="103" spans="2:6" x14ac:dyDescent="0.25">
      <c r="B103" s="6" t="s">
        <v>146</v>
      </c>
      <c r="C103" s="2">
        <v>1462.5</v>
      </c>
      <c r="D103" s="5">
        <v>50.1</v>
      </c>
      <c r="E103" s="5">
        <v>21.25</v>
      </c>
      <c r="F103" s="5">
        <v>32.75</v>
      </c>
    </row>
    <row r="104" spans="2:6" x14ac:dyDescent="0.25">
      <c r="B104" s="6" t="s">
        <v>161</v>
      </c>
      <c r="C104" s="2">
        <v>1378</v>
      </c>
      <c r="D104" s="5">
        <v>28.85</v>
      </c>
      <c r="E104" s="5">
        <v>10.25</v>
      </c>
      <c r="F104" s="5">
        <v>17.25</v>
      </c>
    </row>
    <row r="105" spans="2:6" x14ac:dyDescent="0.25">
      <c r="B105" s="6" t="s">
        <v>168</v>
      </c>
      <c r="C105" s="2">
        <v>1458</v>
      </c>
      <c r="D105" s="5">
        <v>26.099999999999998</v>
      </c>
      <c r="E105" s="5">
        <v>11.066666666666668</v>
      </c>
      <c r="F105" s="5">
        <v>17.033333333333331</v>
      </c>
    </row>
    <row r="106" spans="2:6" x14ac:dyDescent="0.25">
      <c r="B106" s="6" t="s">
        <v>184</v>
      </c>
      <c r="C106" s="2">
        <v>1634</v>
      </c>
      <c r="D106" s="5">
        <v>33.200000000000003</v>
      </c>
      <c r="E106" s="5">
        <v>14.5</v>
      </c>
      <c r="F106" s="5">
        <v>22</v>
      </c>
    </row>
    <row r="107" spans="2:6" x14ac:dyDescent="0.25">
      <c r="B107" s="6" t="s">
        <v>169</v>
      </c>
      <c r="C107" s="2">
        <v>1367.3333333333333</v>
      </c>
      <c r="D107" s="5">
        <v>31.433333333333334</v>
      </c>
      <c r="E107" s="5">
        <v>12.199999999999998</v>
      </c>
      <c r="F107" s="5">
        <v>19.599999999999998</v>
      </c>
    </row>
    <row r="108" spans="2:6" x14ac:dyDescent="0.25">
      <c r="B108" s="6" t="s">
        <v>162</v>
      </c>
      <c r="C108" s="2">
        <v>1515</v>
      </c>
      <c r="D108" s="5">
        <v>36.35</v>
      </c>
      <c r="E108" s="5">
        <v>13.625</v>
      </c>
      <c r="F108" s="5">
        <v>22.274999999999999</v>
      </c>
    </row>
    <row r="109" spans="2:6" x14ac:dyDescent="0.25">
      <c r="B109" s="6" t="s">
        <v>154</v>
      </c>
      <c r="C109" s="2">
        <v>1589</v>
      </c>
      <c r="D109" s="5">
        <v>36.133333333333333</v>
      </c>
      <c r="E109" s="5">
        <v>14.6</v>
      </c>
      <c r="F109" s="5">
        <v>23</v>
      </c>
    </row>
    <row r="110" spans="2:6" x14ac:dyDescent="0.25">
      <c r="B110" s="6" t="s">
        <v>170</v>
      </c>
      <c r="C110" s="2">
        <v>1416</v>
      </c>
      <c r="D110" s="5">
        <v>28.133333333333336</v>
      </c>
      <c r="E110" s="5">
        <v>12.166666666666666</v>
      </c>
      <c r="F110" s="5">
        <v>18.5</v>
      </c>
    </row>
    <row r="111" spans="2:6" x14ac:dyDescent="0.25">
      <c r="B111" s="6" t="s">
        <v>147</v>
      </c>
      <c r="C111" s="2">
        <v>1402.5</v>
      </c>
      <c r="D111" s="5">
        <v>27.1</v>
      </c>
      <c r="E111" s="5">
        <v>9.8000000000000007</v>
      </c>
      <c r="F111" s="5">
        <v>16.350000000000001</v>
      </c>
    </row>
    <row r="112" spans="2:6" x14ac:dyDescent="0.25">
      <c r="B112" s="6" t="s">
        <v>185</v>
      </c>
      <c r="C112" s="2">
        <v>1513</v>
      </c>
      <c r="D112" s="5">
        <v>27.5</v>
      </c>
      <c r="E112" s="5">
        <v>10.7</v>
      </c>
      <c r="F112" s="5">
        <v>17.2</v>
      </c>
    </row>
    <row r="113" spans="2:6" x14ac:dyDescent="0.25">
      <c r="B113" s="6" t="s">
        <v>159</v>
      </c>
      <c r="C113" s="2">
        <v>1343.5</v>
      </c>
      <c r="D113" s="5">
        <v>31.950000000000003</v>
      </c>
      <c r="E113" s="5">
        <v>10.5</v>
      </c>
      <c r="F113" s="5">
        <v>18.350000000000001</v>
      </c>
    </row>
    <row r="114" spans="2:6" x14ac:dyDescent="0.25">
      <c r="B114" s="6" t="s">
        <v>155</v>
      </c>
      <c r="C114" s="2">
        <v>1438</v>
      </c>
      <c r="D114" s="5">
        <v>29.45</v>
      </c>
      <c r="E114" s="5">
        <v>12.8</v>
      </c>
      <c r="F114" s="5">
        <v>19.45</v>
      </c>
    </row>
    <row r="115" spans="2:6" x14ac:dyDescent="0.25">
      <c r="B115" s="6" t="s">
        <v>186</v>
      </c>
      <c r="C115" s="2">
        <v>1477</v>
      </c>
      <c r="D115" s="5">
        <v>33.85</v>
      </c>
      <c r="E115" s="5">
        <v>14.95</v>
      </c>
      <c r="F115" s="5">
        <v>22.55</v>
      </c>
    </row>
    <row r="116" spans="2:6" x14ac:dyDescent="0.25">
      <c r="B116" s="6" t="s">
        <v>187</v>
      </c>
      <c r="C116" s="2">
        <v>1481.5</v>
      </c>
      <c r="D116" s="5">
        <v>31.4</v>
      </c>
      <c r="E116" s="5">
        <v>12.25</v>
      </c>
      <c r="F116" s="5">
        <v>19.7</v>
      </c>
    </row>
    <row r="117" spans="2:6" x14ac:dyDescent="0.25">
      <c r="B117" s="6" t="s">
        <v>171</v>
      </c>
      <c r="C117" s="2">
        <v>1528.5</v>
      </c>
      <c r="D117" s="5">
        <v>30.05</v>
      </c>
      <c r="E117" s="5">
        <v>11</v>
      </c>
      <c r="F117" s="5">
        <v>18.2</v>
      </c>
    </row>
    <row r="118" spans="2:6" x14ac:dyDescent="0.25">
      <c r="B118" s="6" t="s">
        <v>156</v>
      </c>
      <c r="C118" s="2">
        <v>1548.6666666666667</v>
      </c>
      <c r="D118" s="5">
        <v>29.7</v>
      </c>
      <c r="E118" s="5">
        <v>9.9</v>
      </c>
      <c r="F118" s="5">
        <v>17.166666666666668</v>
      </c>
    </row>
    <row r="119" spans="2:6" x14ac:dyDescent="0.25">
      <c r="B119" s="6" t="s">
        <v>148</v>
      </c>
      <c r="C119" s="2">
        <v>1277.5</v>
      </c>
      <c r="D119" s="5">
        <v>42.8</v>
      </c>
      <c r="E119" s="5">
        <v>18.899999999999999</v>
      </c>
      <c r="F119" s="5">
        <v>28.45</v>
      </c>
    </row>
    <row r="120" spans="2:6" x14ac:dyDescent="0.25">
      <c r="B120" s="6" t="s">
        <v>172</v>
      </c>
      <c r="C120" s="2">
        <v>1520.5</v>
      </c>
      <c r="D120" s="5">
        <v>24.9</v>
      </c>
      <c r="E120" s="5">
        <v>9.6</v>
      </c>
      <c r="F120" s="5">
        <v>15.450000000000001</v>
      </c>
    </row>
    <row r="121" spans="2:6" x14ac:dyDescent="0.25">
      <c r="B121" s="4" t="s">
        <v>7</v>
      </c>
      <c r="C121" s="2">
        <v>878726.94958968344</v>
      </c>
      <c r="D121" s="5">
        <v>6.3400937866353981</v>
      </c>
      <c r="E121" s="5">
        <v>5.8908558030480664</v>
      </c>
      <c r="F121" s="5">
        <v>6.1087924970691647</v>
      </c>
    </row>
    <row r="122" spans="2:6" x14ac:dyDescent="0.25">
      <c r="B122" s="6" t="s">
        <v>173</v>
      </c>
      <c r="C122" s="2">
        <v>120005.64705882352</v>
      </c>
      <c r="D122" s="5">
        <v>5.4235294117647062</v>
      </c>
      <c r="E122" s="5">
        <v>4.6411764705882357</v>
      </c>
      <c r="F122" s="5">
        <v>5.011764705882352</v>
      </c>
    </row>
    <row r="123" spans="2:6" x14ac:dyDescent="0.25">
      <c r="B123" s="6" t="s">
        <v>149</v>
      </c>
      <c r="C123" s="2">
        <v>677672.29411764711</v>
      </c>
      <c r="D123" s="5">
        <v>4.7058823529411766</v>
      </c>
      <c r="E123" s="5">
        <v>4.4000000000000004</v>
      </c>
      <c r="F123" s="5">
        <v>4.552941176470588</v>
      </c>
    </row>
    <row r="124" spans="2:6" x14ac:dyDescent="0.25">
      <c r="B124" s="6" t="s">
        <v>150</v>
      </c>
      <c r="C124" s="2">
        <v>426226.5294117647</v>
      </c>
      <c r="D124" s="5">
        <v>5.2529411764705882</v>
      </c>
      <c r="E124" s="5">
        <v>4.841176470588235</v>
      </c>
      <c r="F124" s="5">
        <v>5.0352941176470596</v>
      </c>
    </row>
    <row r="125" spans="2:6" x14ac:dyDescent="0.25">
      <c r="B125" s="6" t="s">
        <v>143</v>
      </c>
      <c r="C125" s="2">
        <v>960268.17647058819</v>
      </c>
      <c r="D125" s="5">
        <v>5.6058823529411752</v>
      </c>
      <c r="E125" s="5">
        <v>5.3176470588235292</v>
      </c>
      <c r="F125" s="5">
        <v>5.4647058823529404</v>
      </c>
    </row>
    <row r="126" spans="2:6" x14ac:dyDescent="0.25">
      <c r="B126" s="6" t="s">
        <v>174</v>
      </c>
      <c r="C126" s="2">
        <v>5729314.5882352944</v>
      </c>
      <c r="D126" s="5">
        <v>7.2352941176470589</v>
      </c>
      <c r="E126" s="5">
        <v>7.0941176470588232</v>
      </c>
      <c r="F126" s="5">
        <v>7.1647058823529406</v>
      </c>
    </row>
    <row r="127" spans="2:6" x14ac:dyDescent="0.25">
      <c r="B127" s="6" t="s">
        <v>151</v>
      </c>
      <c r="C127" s="2">
        <v>730033.9411764706</v>
      </c>
      <c r="D127" s="5">
        <v>3.5882352941176472</v>
      </c>
      <c r="E127" s="5">
        <v>3.3470588235294123</v>
      </c>
      <c r="F127" s="5">
        <v>3.4705882352941178</v>
      </c>
    </row>
    <row r="128" spans="2:6" x14ac:dyDescent="0.25">
      <c r="B128" s="6" t="s">
        <v>163</v>
      </c>
      <c r="C128" s="2">
        <v>506474.23529411765</v>
      </c>
      <c r="D128" s="5">
        <v>8.5823529411764685</v>
      </c>
      <c r="E128" s="5">
        <v>8.117647058823529</v>
      </c>
      <c r="F128" s="5">
        <v>8.3529411764705888</v>
      </c>
    </row>
    <row r="129" spans="2:6" x14ac:dyDescent="0.25">
      <c r="B129" s="6" t="s">
        <v>196</v>
      </c>
      <c r="C129" s="2">
        <v>58849.333333333336</v>
      </c>
      <c r="D129" s="5">
        <v>7.4750000000000014</v>
      </c>
      <c r="E129" s="5">
        <v>6.208333333333333</v>
      </c>
      <c r="F129" s="5">
        <v>6.825000000000002</v>
      </c>
    </row>
    <row r="130" spans="2:6" x14ac:dyDescent="0.25">
      <c r="B130" s="6" t="s">
        <v>175</v>
      </c>
      <c r="C130" s="2">
        <v>114905.5294117647</v>
      </c>
      <c r="D130" s="5">
        <v>6.3352941176470594</v>
      </c>
      <c r="E130" s="5">
        <v>5.4705882352941178</v>
      </c>
      <c r="F130" s="5">
        <v>5.8823529411764701</v>
      </c>
    </row>
    <row r="131" spans="2:6" x14ac:dyDescent="0.25">
      <c r="B131" s="6" t="s">
        <v>157</v>
      </c>
      <c r="C131" s="2">
        <v>2401705.2352941176</v>
      </c>
      <c r="D131" s="5">
        <v>5.7882352941176478</v>
      </c>
      <c r="E131" s="5">
        <v>5.6058823529411752</v>
      </c>
      <c r="F131" s="5">
        <v>5.6941176470588237</v>
      </c>
    </row>
    <row r="132" spans="2:6" x14ac:dyDescent="0.25">
      <c r="B132" s="6" t="s">
        <v>144</v>
      </c>
      <c r="C132" s="2">
        <v>1464326.7647058824</v>
      </c>
      <c r="D132" s="5">
        <v>5.6882352941176473</v>
      </c>
      <c r="E132" s="5">
        <v>5.4529411764705884</v>
      </c>
      <c r="F132" s="5">
        <v>5.5764705882352938</v>
      </c>
    </row>
    <row r="133" spans="2:6" x14ac:dyDescent="0.25">
      <c r="B133" s="6" t="s">
        <v>188</v>
      </c>
      <c r="C133" s="2">
        <v>166059.17647058822</v>
      </c>
      <c r="D133" s="5">
        <v>5.6882352941176473</v>
      </c>
      <c r="E133" s="5">
        <v>5.0000000000000009</v>
      </c>
      <c r="F133" s="5">
        <v>5.3352941176470585</v>
      </c>
    </row>
    <row r="134" spans="2:6" x14ac:dyDescent="0.25">
      <c r="B134" s="6" t="s">
        <v>176</v>
      </c>
      <c r="C134" s="2">
        <v>435546.29411764705</v>
      </c>
      <c r="D134" s="5">
        <v>1.9058823529411768</v>
      </c>
      <c r="E134" s="5">
        <v>1.6588235294117646</v>
      </c>
      <c r="F134" s="5">
        <v>1.7764705882352936</v>
      </c>
    </row>
    <row r="135" spans="2:6" x14ac:dyDescent="0.25">
      <c r="B135" s="6" t="s">
        <v>164</v>
      </c>
      <c r="C135" s="2">
        <v>248568.17647058822</v>
      </c>
      <c r="D135" s="5">
        <v>5.5529411764705889</v>
      </c>
      <c r="E135" s="5">
        <v>5.0176470588235302</v>
      </c>
      <c r="F135" s="5">
        <v>5.2941176470588234</v>
      </c>
    </row>
    <row r="136" spans="2:6" x14ac:dyDescent="0.25">
      <c r="B136" s="6" t="s">
        <v>177</v>
      </c>
      <c r="C136" s="2">
        <v>1860467.8823529412</v>
      </c>
      <c r="D136" s="5">
        <v>6.1999999999999984</v>
      </c>
      <c r="E136" s="5">
        <v>5.9764705882352942</v>
      </c>
      <c r="F136" s="5">
        <v>6.0823529411764703</v>
      </c>
    </row>
    <row r="137" spans="2:6" x14ac:dyDescent="0.25">
      <c r="B137" s="6" t="s">
        <v>165</v>
      </c>
      <c r="C137" s="2">
        <v>944999.9411764706</v>
      </c>
      <c r="D137" s="5">
        <v>9</v>
      </c>
      <c r="E137" s="5">
        <v>8.6411764705882348</v>
      </c>
      <c r="F137" s="5">
        <v>8.8117647058823518</v>
      </c>
    </row>
    <row r="138" spans="2:6" x14ac:dyDescent="0.25">
      <c r="B138" s="6" t="s">
        <v>178</v>
      </c>
      <c r="C138" s="2">
        <v>424258.5882352941</v>
      </c>
      <c r="D138" s="5">
        <v>4.6647058823529415</v>
      </c>
      <c r="E138" s="5">
        <v>4.276470588235294</v>
      </c>
      <c r="F138" s="5">
        <v>4.4705882352941178</v>
      </c>
    </row>
    <row r="139" spans="2:6" x14ac:dyDescent="0.25">
      <c r="B139" s="6" t="s">
        <v>179</v>
      </c>
      <c r="C139" s="2">
        <v>594325.29411764711</v>
      </c>
      <c r="D139" s="5">
        <v>4.9529411764705884</v>
      </c>
      <c r="E139" s="5">
        <v>4.5999999999999996</v>
      </c>
      <c r="F139" s="5">
        <v>4.776470588235294</v>
      </c>
    </row>
    <row r="140" spans="2:6" x14ac:dyDescent="0.25">
      <c r="B140" s="6" t="s">
        <v>180</v>
      </c>
      <c r="C140" s="2">
        <v>625665.5294117647</v>
      </c>
      <c r="D140" s="5">
        <v>4.1352941176470583</v>
      </c>
      <c r="E140" s="5">
        <v>3.8294117647058821</v>
      </c>
      <c r="F140" s="5">
        <v>3.9823529411764707</v>
      </c>
    </row>
    <row r="141" spans="2:6" x14ac:dyDescent="0.25">
      <c r="B141" s="6" t="s">
        <v>160</v>
      </c>
      <c r="C141" s="2">
        <v>870314.9411764706</v>
      </c>
      <c r="D141" s="5">
        <v>9.117647058823529</v>
      </c>
      <c r="E141" s="5">
        <v>8.7411764705882344</v>
      </c>
      <c r="F141" s="5">
        <v>8.9294117647058826</v>
      </c>
    </row>
    <row r="142" spans="2:6" x14ac:dyDescent="0.25">
      <c r="B142" s="6" t="s">
        <v>145</v>
      </c>
      <c r="C142" s="2">
        <v>772670.17647058819</v>
      </c>
      <c r="D142" s="5">
        <v>7.8647058823529425</v>
      </c>
      <c r="E142" s="5">
        <v>7.4941176470588244</v>
      </c>
      <c r="F142" s="5">
        <v>7.6705882352941162</v>
      </c>
    </row>
    <row r="143" spans="2:6" x14ac:dyDescent="0.25">
      <c r="B143" s="6" t="s">
        <v>166</v>
      </c>
      <c r="C143" s="2">
        <v>175537.58823529413</v>
      </c>
      <c r="D143" s="5">
        <v>10.147058823529411</v>
      </c>
      <c r="E143" s="5">
        <v>9.2529411764705873</v>
      </c>
      <c r="F143" s="5">
        <v>9.6941176470588228</v>
      </c>
    </row>
    <row r="144" spans="2:6" x14ac:dyDescent="0.25">
      <c r="B144" s="6" t="s">
        <v>181</v>
      </c>
      <c r="C144" s="2">
        <v>1478282.6470588236</v>
      </c>
      <c r="D144" s="5">
        <v>7.1294117647058828</v>
      </c>
      <c r="E144" s="5">
        <v>6.8705882352941163</v>
      </c>
      <c r="F144" s="5">
        <v>6.9999999999999991</v>
      </c>
    </row>
    <row r="145" spans="2:6" x14ac:dyDescent="0.25">
      <c r="B145" s="6" t="s">
        <v>158</v>
      </c>
      <c r="C145" s="2">
        <v>771920.70588235289</v>
      </c>
      <c r="D145" s="5">
        <v>12.605882352941176</v>
      </c>
      <c r="E145" s="5">
        <v>12.123529411764704</v>
      </c>
      <c r="F145" s="5">
        <v>12.358823529411765</v>
      </c>
    </row>
    <row r="146" spans="2:6" x14ac:dyDescent="0.25">
      <c r="B146" s="6" t="s">
        <v>152</v>
      </c>
      <c r="C146" s="2">
        <v>823000.0588235294</v>
      </c>
      <c r="D146" s="5">
        <v>6.8117647058823527</v>
      </c>
      <c r="E146" s="5">
        <v>6.4588235294117649</v>
      </c>
      <c r="F146" s="5">
        <v>6.6235294117647054</v>
      </c>
    </row>
    <row r="147" spans="2:6" x14ac:dyDescent="0.25">
      <c r="B147" s="6" t="s">
        <v>190</v>
      </c>
      <c r="C147" s="2">
        <v>439767.0588235294</v>
      </c>
      <c r="D147" s="5">
        <v>4.1764705882352944</v>
      </c>
      <c r="E147" s="5">
        <v>3.835294117647059</v>
      </c>
      <c r="F147" s="5">
        <v>4</v>
      </c>
    </row>
    <row r="148" spans="2:6" x14ac:dyDescent="0.25">
      <c r="B148" s="6" t="s">
        <v>182</v>
      </c>
      <c r="C148" s="2">
        <v>133856.07142857142</v>
      </c>
      <c r="D148" s="5">
        <v>3.407142857142857</v>
      </c>
      <c r="E148" s="5">
        <v>2.8285714285714287</v>
      </c>
      <c r="F148" s="5">
        <v>3.0928571428571425</v>
      </c>
    </row>
    <row r="149" spans="2:6" x14ac:dyDescent="0.25">
      <c r="B149" s="6" t="s">
        <v>153</v>
      </c>
      <c r="C149" s="2">
        <v>1319307.1176470588</v>
      </c>
      <c r="D149" s="5">
        <v>6.3470588235294123</v>
      </c>
      <c r="E149" s="5">
        <v>6.0588235294117645</v>
      </c>
      <c r="F149" s="5">
        <v>6.2176470588235295</v>
      </c>
    </row>
    <row r="150" spans="2:6" x14ac:dyDescent="0.25">
      <c r="B150" s="6" t="s">
        <v>189</v>
      </c>
      <c r="C150" s="2">
        <v>92535.76470588235</v>
      </c>
      <c r="D150" s="5">
        <v>5.4</v>
      </c>
      <c r="E150" s="5">
        <v>4.5352941176470596</v>
      </c>
      <c r="F150" s="5">
        <v>4.9647058823529413</v>
      </c>
    </row>
    <row r="151" spans="2:6" x14ac:dyDescent="0.25">
      <c r="B151" s="6" t="s">
        <v>183</v>
      </c>
      <c r="C151" s="2">
        <v>263904.17647058825</v>
      </c>
      <c r="D151" s="5">
        <v>5.7470588235294109</v>
      </c>
      <c r="E151" s="5">
        <v>5.223529411764706</v>
      </c>
      <c r="F151" s="5">
        <v>5.4705882352941169</v>
      </c>
    </row>
    <row r="152" spans="2:6" x14ac:dyDescent="0.25">
      <c r="B152" s="6" t="s">
        <v>167</v>
      </c>
      <c r="C152" s="2">
        <v>183280.82352941178</v>
      </c>
      <c r="D152" s="5">
        <v>7.2529411764705891</v>
      </c>
      <c r="E152" s="5">
        <v>6.5235294117647058</v>
      </c>
      <c r="F152" s="5">
        <v>6.882352941176471</v>
      </c>
    </row>
    <row r="153" spans="2:6" x14ac:dyDescent="0.25">
      <c r="B153" s="6" t="s">
        <v>146</v>
      </c>
      <c r="C153" s="2">
        <v>1191068.294117647</v>
      </c>
      <c r="D153" s="5">
        <v>8.0470588235294116</v>
      </c>
      <c r="E153" s="5">
        <v>7.7411764705882353</v>
      </c>
      <c r="F153" s="5">
        <v>7.8882352941176483</v>
      </c>
    </row>
    <row r="154" spans="2:6" x14ac:dyDescent="0.25">
      <c r="B154" s="6" t="s">
        <v>191</v>
      </c>
      <c r="C154" s="2">
        <v>299433.4117647059</v>
      </c>
      <c r="D154" s="5">
        <v>3.7941176470588234</v>
      </c>
      <c r="E154" s="5">
        <v>3.4176470588235293</v>
      </c>
      <c r="F154" s="5">
        <v>3.6058823529411761</v>
      </c>
    </row>
    <row r="155" spans="2:6" x14ac:dyDescent="0.25">
      <c r="B155" s="6" t="s">
        <v>161</v>
      </c>
      <c r="C155" s="2">
        <v>384998.5882352941</v>
      </c>
      <c r="D155" s="5">
        <v>6.3941176470588248</v>
      </c>
      <c r="E155" s="5">
        <v>5.9176470588235279</v>
      </c>
      <c r="F155" s="5">
        <v>6.1529411764705868</v>
      </c>
    </row>
    <row r="156" spans="2:6" x14ac:dyDescent="0.25">
      <c r="B156" s="6" t="s">
        <v>168</v>
      </c>
      <c r="C156" s="2">
        <v>2453499.7058823528</v>
      </c>
      <c r="D156" s="5">
        <v>6.988235294117648</v>
      </c>
      <c r="E156" s="5">
        <v>6.7823529411764705</v>
      </c>
      <c r="F156" s="5">
        <v>6.8764705882352937</v>
      </c>
    </row>
    <row r="157" spans="2:6" x14ac:dyDescent="0.25">
      <c r="B157" s="6" t="s">
        <v>184</v>
      </c>
      <c r="C157" s="2">
        <v>1625820.5294117648</v>
      </c>
      <c r="D157" s="5">
        <v>6.9</v>
      </c>
      <c r="E157" s="5">
        <v>6.6588235294117641</v>
      </c>
      <c r="F157" s="5">
        <v>6.776470588235294</v>
      </c>
    </row>
    <row r="158" spans="2:6" x14ac:dyDescent="0.25">
      <c r="B158" s="6" t="s">
        <v>169</v>
      </c>
      <c r="C158" s="2">
        <v>564036.17647058819</v>
      </c>
      <c r="D158" s="5">
        <v>4.4176470588235288</v>
      </c>
      <c r="E158" s="5">
        <v>4.1294117647058828</v>
      </c>
      <c r="F158" s="5">
        <v>4.2647058823529411</v>
      </c>
    </row>
    <row r="159" spans="2:6" x14ac:dyDescent="0.25">
      <c r="B159" s="6" t="s">
        <v>162</v>
      </c>
      <c r="C159" s="2">
        <v>519697.5882352941</v>
      </c>
      <c r="D159" s="5">
        <v>11.047058823529412</v>
      </c>
      <c r="E159" s="5">
        <v>10.499999999999998</v>
      </c>
      <c r="F159" s="5">
        <v>10.764705882352942</v>
      </c>
    </row>
    <row r="160" spans="2:6" x14ac:dyDescent="0.25">
      <c r="B160" s="6" t="s">
        <v>154</v>
      </c>
      <c r="C160" s="2">
        <v>1653566.2352941176</v>
      </c>
      <c r="D160" s="5">
        <v>8.6529411764705877</v>
      </c>
      <c r="E160" s="5">
        <v>8.382352941176471</v>
      </c>
      <c r="F160" s="5">
        <v>8.5058823529411782</v>
      </c>
    </row>
    <row r="161" spans="2:6" x14ac:dyDescent="0.25">
      <c r="B161" s="6" t="s">
        <v>170</v>
      </c>
      <c r="C161" s="2">
        <v>136661.17647058822</v>
      </c>
      <c r="D161" s="5">
        <v>9.4235294117647062</v>
      </c>
      <c r="E161" s="5">
        <v>8.4588235294117631</v>
      </c>
      <c r="F161" s="5">
        <v>8.9176470588235297</v>
      </c>
    </row>
    <row r="162" spans="2:6" x14ac:dyDescent="0.25">
      <c r="B162" s="6" t="s">
        <v>147</v>
      </c>
      <c r="C162" s="2">
        <v>644194.6470588235</v>
      </c>
      <c r="D162" s="5">
        <v>4.5823529411764703</v>
      </c>
      <c r="E162" s="5">
        <v>4.2823529411764714</v>
      </c>
      <c r="F162" s="5">
        <v>4.4176470588235288</v>
      </c>
    </row>
    <row r="163" spans="2:6" x14ac:dyDescent="0.25">
      <c r="B163" s="6" t="s">
        <v>185</v>
      </c>
      <c r="C163" s="2">
        <v>114941.29411764706</v>
      </c>
      <c r="D163" s="5">
        <v>5.0176470588235293</v>
      </c>
      <c r="E163" s="5">
        <v>4.2705882352941185</v>
      </c>
      <c r="F163" s="5">
        <v>4.617647058823529</v>
      </c>
    </row>
    <row r="164" spans="2:6" x14ac:dyDescent="0.25">
      <c r="B164" s="6" t="s">
        <v>159</v>
      </c>
      <c r="C164" s="2">
        <v>866204.3529411765</v>
      </c>
      <c r="D164" s="5">
        <v>4.7882352941176478</v>
      </c>
      <c r="E164" s="5">
        <v>4.5352941176470587</v>
      </c>
      <c r="F164" s="5">
        <v>4.6764705882352944</v>
      </c>
    </row>
    <row r="165" spans="2:6" x14ac:dyDescent="0.25">
      <c r="B165" s="6" t="s">
        <v>192</v>
      </c>
      <c r="C165" s="2">
        <v>4171623.7058823528</v>
      </c>
      <c r="D165" s="5">
        <v>5.4705882352941178</v>
      </c>
      <c r="E165" s="5">
        <v>5.341176470588235</v>
      </c>
      <c r="F165" s="5">
        <v>5.4</v>
      </c>
    </row>
    <row r="166" spans="2:6" x14ac:dyDescent="0.25">
      <c r="B166" s="6" t="s">
        <v>155</v>
      </c>
      <c r="C166" s="2">
        <v>505299.64705882355</v>
      </c>
      <c r="D166" s="5">
        <v>5.1764705882352944</v>
      </c>
      <c r="E166" s="5">
        <v>4.7941176470588225</v>
      </c>
      <c r="F166" s="5">
        <v>4.9882352941176471</v>
      </c>
    </row>
    <row r="167" spans="2:6" x14ac:dyDescent="0.25">
      <c r="B167" s="6" t="s">
        <v>186</v>
      </c>
      <c r="C167" s="2">
        <v>1115356.3529411764</v>
      </c>
      <c r="D167" s="5">
        <v>7.4529411764705884</v>
      </c>
      <c r="E167" s="5">
        <v>7.1294117647058828</v>
      </c>
      <c r="F167" s="5">
        <v>7.276470588235294</v>
      </c>
    </row>
    <row r="168" spans="2:6" x14ac:dyDescent="0.25">
      <c r="B168" s="6" t="s">
        <v>187</v>
      </c>
      <c r="C168" s="2">
        <v>82840.53333333334</v>
      </c>
      <c r="D168" s="5">
        <v>7.3599999999999994</v>
      </c>
      <c r="E168" s="5">
        <v>6.2866666666666662</v>
      </c>
      <c r="F168" s="5">
        <v>6.8</v>
      </c>
    </row>
    <row r="169" spans="2:6" x14ac:dyDescent="0.25">
      <c r="B169" s="6" t="s">
        <v>171</v>
      </c>
      <c r="C169" s="2">
        <v>954711.17647058819</v>
      </c>
      <c r="D169" s="5">
        <v>6.3176470588235292</v>
      </c>
      <c r="E169" s="5">
        <v>6.0117647058823538</v>
      </c>
      <c r="F169" s="5">
        <v>6.158823529411765</v>
      </c>
    </row>
    <row r="170" spans="2:6" x14ac:dyDescent="0.25">
      <c r="B170" s="6" t="s">
        <v>156</v>
      </c>
      <c r="C170" s="2">
        <v>773847.75</v>
      </c>
      <c r="D170" s="5">
        <v>7.5749999999999993</v>
      </c>
      <c r="E170" s="5">
        <v>7.2000000000000011</v>
      </c>
      <c r="F170" s="5">
        <v>7.3750000000000009</v>
      </c>
    </row>
    <row r="171" spans="2:6" x14ac:dyDescent="0.25">
      <c r="B171" s="6" t="s">
        <v>148</v>
      </c>
      <c r="C171" s="2">
        <v>248547.64705882352</v>
      </c>
      <c r="D171" s="5">
        <v>4.4411764705882364</v>
      </c>
      <c r="E171" s="5">
        <v>3.9470588235294115</v>
      </c>
      <c r="F171" s="5">
        <v>4.1882352941176473</v>
      </c>
    </row>
    <row r="172" spans="2:6" x14ac:dyDescent="0.25">
      <c r="B172" s="6" t="s">
        <v>172</v>
      </c>
      <c r="C172" s="2">
        <v>81617.642857142855</v>
      </c>
      <c r="D172" s="5">
        <v>5.5857142857142863</v>
      </c>
      <c r="E172" s="5">
        <v>4.6642857142857137</v>
      </c>
      <c r="F172" s="5">
        <v>5.0857142857142863</v>
      </c>
    </row>
    <row r="173" spans="2:6" x14ac:dyDescent="0.25">
      <c r="B173" s="4" t="s">
        <v>63</v>
      </c>
      <c r="C173" s="2">
        <v>604689.41312056733</v>
      </c>
      <c r="D173" s="5">
        <v>8.2618794326241112</v>
      </c>
      <c r="E173" s="5">
        <v>6.4196217494089955</v>
      </c>
      <c r="F173" s="5">
        <v>7.1910165484633657</v>
      </c>
    </row>
    <row r="174" spans="2:6" x14ac:dyDescent="0.25">
      <c r="C174"/>
    </row>
    <row r="175" spans="2:6" x14ac:dyDescent="0.25">
      <c r="C175"/>
    </row>
    <row r="176" spans="2:6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</sheetData>
  <pageMargins left="0.7" right="0.7" top="0.75" bottom="0.75" header="0.3" footer="0.3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"/>
  <sheetViews>
    <sheetView topLeftCell="F1" workbookViewId="0">
      <selection activeCell="F1" sqref="F1"/>
    </sheetView>
  </sheetViews>
  <sheetFormatPr defaultRowHeight="15" x14ac:dyDescent="0.25"/>
  <cols>
    <col min="1" max="1" width="24.5703125" bestFit="1" customWidth="1"/>
    <col min="2" max="2" width="23.140625" bestFit="1" customWidth="1"/>
    <col min="3" max="4" width="18.85546875" bestFit="1" customWidth="1"/>
    <col min="5" max="5" width="21.140625" bestFit="1" customWidth="1"/>
  </cols>
  <sheetData>
    <row r="1" spans="1:5" x14ac:dyDescent="0.25">
      <c r="A1" s="1" t="s">
        <v>62</v>
      </c>
      <c r="B1" s="1" t="s">
        <v>296</v>
      </c>
      <c r="C1" s="1" t="s">
        <v>297</v>
      </c>
      <c r="D1" s="1" t="s">
        <v>298</v>
      </c>
      <c r="E1" s="1" t="s">
        <v>299</v>
      </c>
    </row>
    <row r="2" spans="1:5" x14ac:dyDescent="0.25">
      <c r="A2" s="1" t="s">
        <v>325</v>
      </c>
      <c r="B2" s="35">
        <v>28266</v>
      </c>
      <c r="C2" s="36">
        <v>12.844186049999999</v>
      </c>
      <c r="D2" s="36">
        <v>10.133720930000001</v>
      </c>
      <c r="E2" s="36">
        <v>11.39883721</v>
      </c>
    </row>
    <row r="3" spans="1:5" x14ac:dyDescent="0.25">
      <c r="A3" t="s">
        <v>149</v>
      </c>
      <c r="B3" s="2">
        <v>28135</v>
      </c>
      <c r="C3" s="37">
        <v>5.82</v>
      </c>
      <c r="D3" s="37">
        <v>4.08</v>
      </c>
      <c r="E3" s="37">
        <v>4.88</v>
      </c>
    </row>
    <row r="4" spans="1:5" x14ac:dyDescent="0.25">
      <c r="A4" t="s">
        <v>150</v>
      </c>
      <c r="B4" s="2">
        <v>26903</v>
      </c>
      <c r="C4" s="37">
        <v>12.62</v>
      </c>
      <c r="D4" s="37">
        <v>9.56</v>
      </c>
      <c r="E4" s="37">
        <v>10.96</v>
      </c>
    </row>
    <row r="5" spans="1:5" x14ac:dyDescent="0.25">
      <c r="A5" t="s">
        <v>143</v>
      </c>
      <c r="B5" s="2">
        <v>33705</v>
      </c>
      <c r="C5" s="37">
        <v>13.15</v>
      </c>
      <c r="D5" s="37">
        <v>10.725</v>
      </c>
      <c r="E5" s="37">
        <v>11.875</v>
      </c>
    </row>
    <row r="6" spans="1:5" x14ac:dyDescent="0.25">
      <c r="A6" t="s">
        <v>151</v>
      </c>
      <c r="B6" s="2">
        <v>24400</v>
      </c>
      <c r="C6" s="37">
        <v>11.58333333</v>
      </c>
      <c r="D6" s="37">
        <v>8.6</v>
      </c>
      <c r="E6" s="37">
        <v>9.9666666670000001</v>
      </c>
    </row>
    <row r="7" spans="1:5" x14ac:dyDescent="0.25">
      <c r="A7" t="s">
        <v>157</v>
      </c>
      <c r="B7" s="2">
        <v>28491</v>
      </c>
      <c r="C7" s="37">
        <v>6.6</v>
      </c>
      <c r="D7" s="37">
        <v>4.9000000000000004</v>
      </c>
      <c r="E7" s="37">
        <v>5.7</v>
      </c>
    </row>
    <row r="8" spans="1:5" x14ac:dyDescent="0.25">
      <c r="A8" t="s">
        <v>144</v>
      </c>
      <c r="B8" s="2">
        <v>47443</v>
      </c>
      <c r="C8" s="37">
        <v>12.625</v>
      </c>
      <c r="D8" s="37">
        <v>10.725</v>
      </c>
      <c r="E8" s="37">
        <v>11.637499999999999</v>
      </c>
    </row>
    <row r="9" spans="1:5" x14ac:dyDescent="0.25">
      <c r="A9" t="s">
        <v>145</v>
      </c>
      <c r="B9" s="2">
        <v>21610</v>
      </c>
      <c r="C9" s="37">
        <v>13.85</v>
      </c>
      <c r="D9" s="37">
        <v>10.7</v>
      </c>
      <c r="E9" s="37">
        <v>12.175000000000001</v>
      </c>
    </row>
    <row r="10" spans="1:5" x14ac:dyDescent="0.25">
      <c r="A10" t="s">
        <v>158</v>
      </c>
      <c r="B10" s="2">
        <v>9767</v>
      </c>
      <c r="C10" s="37">
        <v>27.2</v>
      </c>
      <c r="D10" s="37">
        <v>21.1</v>
      </c>
      <c r="E10" s="37">
        <v>24</v>
      </c>
    </row>
    <row r="11" spans="1:5" x14ac:dyDescent="0.25">
      <c r="A11" t="s">
        <v>152</v>
      </c>
      <c r="B11" s="2">
        <v>26256</v>
      </c>
      <c r="C11" s="37">
        <v>12.985714290000001</v>
      </c>
      <c r="D11" s="37">
        <v>10.41428571</v>
      </c>
      <c r="E11" s="37">
        <v>11.628571429999999</v>
      </c>
    </row>
    <row r="12" spans="1:5" x14ac:dyDescent="0.25">
      <c r="A12" t="s">
        <v>153</v>
      </c>
      <c r="B12" s="2">
        <v>29571</v>
      </c>
      <c r="C12" s="37">
        <v>14.4</v>
      </c>
      <c r="D12" s="37">
        <v>11.84285714</v>
      </c>
      <c r="E12" s="37">
        <v>13.042857140000001</v>
      </c>
    </row>
    <row r="13" spans="1:5" x14ac:dyDescent="0.25">
      <c r="A13" t="s">
        <v>146</v>
      </c>
      <c r="B13" s="2">
        <v>27297</v>
      </c>
      <c r="C13" s="37">
        <v>21.35</v>
      </c>
      <c r="D13" s="37">
        <v>17.783333330000001</v>
      </c>
      <c r="E13" s="37">
        <v>19.466666669999999</v>
      </c>
    </row>
    <row r="14" spans="1:5" x14ac:dyDescent="0.25">
      <c r="A14" t="s">
        <v>154</v>
      </c>
      <c r="B14" s="2">
        <v>19129</v>
      </c>
      <c r="C14" s="37">
        <v>10.366666670000001</v>
      </c>
      <c r="D14" s="37">
        <v>7.766666667</v>
      </c>
      <c r="E14" s="37">
        <v>9</v>
      </c>
    </row>
    <row r="15" spans="1:5" x14ac:dyDescent="0.25">
      <c r="A15" t="s">
        <v>147</v>
      </c>
      <c r="B15" s="2">
        <v>23489</v>
      </c>
      <c r="C15" s="37">
        <v>9.5166666670000009</v>
      </c>
      <c r="D15" s="37">
        <v>7.233333333</v>
      </c>
      <c r="E15" s="37">
        <v>8.2833333329999999</v>
      </c>
    </row>
    <row r="16" spans="1:5" x14ac:dyDescent="0.25">
      <c r="A16" t="s">
        <v>159</v>
      </c>
      <c r="B16" s="2">
        <v>24940</v>
      </c>
      <c r="C16" s="37">
        <v>17.100000000000001</v>
      </c>
      <c r="D16" s="37">
        <v>14.1</v>
      </c>
      <c r="E16" s="37">
        <v>15.5</v>
      </c>
    </row>
    <row r="17" spans="1:5" x14ac:dyDescent="0.25">
      <c r="A17" t="s">
        <v>155</v>
      </c>
      <c r="B17" s="2">
        <v>19233</v>
      </c>
      <c r="C17" s="37">
        <v>19.05</v>
      </c>
      <c r="D17" s="37">
        <v>13.775</v>
      </c>
      <c r="E17" s="37">
        <v>16.149999999999999</v>
      </c>
    </row>
    <row r="18" spans="1:5" x14ac:dyDescent="0.25">
      <c r="A18" t="s">
        <v>156</v>
      </c>
      <c r="B18" s="2">
        <v>31595</v>
      </c>
      <c r="C18" s="37">
        <v>10.057142860000001</v>
      </c>
      <c r="D18" s="37">
        <v>7.914285714</v>
      </c>
      <c r="E18" s="37">
        <v>8.9285714289999998</v>
      </c>
    </row>
    <row r="19" spans="1:5" x14ac:dyDescent="0.25">
      <c r="A19" t="s">
        <v>148</v>
      </c>
      <c r="B19" s="2">
        <v>22269</v>
      </c>
      <c r="C19" s="37">
        <v>6.9</v>
      </c>
      <c r="D19" s="37">
        <v>4.9000000000000004</v>
      </c>
      <c r="E19" s="37">
        <v>5.8</v>
      </c>
    </row>
    <row r="20" spans="1:5" s="1" customFormat="1" x14ac:dyDescent="0.25">
      <c r="A20" s="1" t="s">
        <v>324</v>
      </c>
      <c r="B20" s="35">
        <v>413753</v>
      </c>
      <c r="C20" s="36">
        <v>6.2430534350000002</v>
      </c>
      <c r="D20" s="36">
        <v>5.5494656490000001</v>
      </c>
      <c r="E20" s="36">
        <v>5.8833587789999999</v>
      </c>
    </row>
    <row r="21" spans="1:5" x14ac:dyDescent="0.25">
      <c r="A21" t="s">
        <v>173</v>
      </c>
      <c r="B21" s="2">
        <v>58572</v>
      </c>
      <c r="C21" s="37">
        <v>7.1</v>
      </c>
      <c r="D21" s="37">
        <v>5.8307692309999997</v>
      </c>
      <c r="E21" s="37">
        <v>6.4384615380000003</v>
      </c>
    </row>
    <row r="22" spans="1:5" x14ac:dyDescent="0.25">
      <c r="A22" t="s">
        <v>149</v>
      </c>
      <c r="B22" s="2">
        <v>335816</v>
      </c>
      <c r="C22" s="37">
        <v>13.92307692</v>
      </c>
      <c r="D22" s="37">
        <v>13.21538462</v>
      </c>
      <c r="E22" s="37">
        <v>13.569230770000001</v>
      </c>
    </row>
    <row r="23" spans="1:5" x14ac:dyDescent="0.25">
      <c r="A23" t="s">
        <v>150</v>
      </c>
      <c r="B23" s="2">
        <v>300939</v>
      </c>
      <c r="C23" s="37">
        <v>5.8692307689999996</v>
      </c>
      <c r="D23" s="37">
        <v>5.3153846150000001</v>
      </c>
      <c r="E23" s="37">
        <v>5.5923076920000003</v>
      </c>
    </row>
    <row r="24" spans="1:5" x14ac:dyDescent="0.25">
      <c r="A24" t="s">
        <v>143</v>
      </c>
      <c r="B24" s="2">
        <v>468534</v>
      </c>
      <c r="C24" s="37">
        <v>7.538461538</v>
      </c>
      <c r="D24" s="37">
        <v>7.0615384619999997</v>
      </c>
      <c r="E24" s="37">
        <v>7.2846153850000004</v>
      </c>
    </row>
    <row r="25" spans="1:5" x14ac:dyDescent="0.25">
      <c r="A25" t="s">
        <v>174</v>
      </c>
      <c r="B25" s="2">
        <v>2859673</v>
      </c>
      <c r="C25" s="37">
        <v>3.2461538459999999</v>
      </c>
      <c r="D25" s="37">
        <v>3.115384615</v>
      </c>
      <c r="E25" s="37">
        <v>3.1769230770000001</v>
      </c>
    </row>
    <row r="26" spans="1:5" x14ac:dyDescent="0.25">
      <c r="A26" t="s">
        <v>151</v>
      </c>
      <c r="B26" s="2">
        <v>218603</v>
      </c>
      <c r="C26" s="37">
        <v>3.9307692310000002</v>
      </c>
      <c r="D26" s="37">
        <v>3.4461538460000001</v>
      </c>
      <c r="E26" s="37">
        <v>3.6769230770000001</v>
      </c>
    </row>
    <row r="27" spans="1:5" x14ac:dyDescent="0.25">
      <c r="A27" t="s">
        <v>163</v>
      </c>
      <c r="B27" s="2">
        <v>199025</v>
      </c>
      <c r="C27" s="37">
        <v>3.3692307690000001</v>
      </c>
      <c r="D27" s="37">
        <v>2.9461538460000001</v>
      </c>
      <c r="E27" s="37">
        <v>3.1384615380000001</v>
      </c>
    </row>
    <row r="28" spans="1:5" x14ac:dyDescent="0.25">
      <c r="A28" t="s">
        <v>196</v>
      </c>
      <c r="B28" s="2">
        <v>60497</v>
      </c>
      <c r="C28" s="37">
        <v>2.653846154</v>
      </c>
      <c r="D28" s="37">
        <v>1.961538462</v>
      </c>
      <c r="E28" s="37">
        <v>2.2538461540000001</v>
      </c>
    </row>
    <row r="29" spans="1:5" x14ac:dyDescent="0.25">
      <c r="A29" t="s">
        <v>175</v>
      </c>
      <c r="B29" s="2">
        <v>58488</v>
      </c>
      <c r="C29" s="37">
        <v>5.4384615380000003</v>
      </c>
      <c r="D29" s="37">
        <v>4.346153846</v>
      </c>
      <c r="E29" s="37">
        <v>4.8538461540000002</v>
      </c>
    </row>
    <row r="30" spans="1:5" x14ac:dyDescent="0.25">
      <c r="A30" t="s">
        <v>157</v>
      </c>
      <c r="B30" s="2">
        <v>1126043</v>
      </c>
      <c r="C30" s="37">
        <v>3.5230769230000001</v>
      </c>
      <c r="D30" s="37">
        <v>3.3153846150000001</v>
      </c>
      <c r="E30" s="37">
        <v>3.423076923</v>
      </c>
    </row>
    <row r="31" spans="1:5" x14ac:dyDescent="0.25">
      <c r="A31" t="s">
        <v>144</v>
      </c>
      <c r="B31" s="2">
        <v>685453</v>
      </c>
      <c r="C31" s="37">
        <v>4.6615384620000002</v>
      </c>
      <c r="D31" s="37">
        <v>4.3615384620000004</v>
      </c>
      <c r="E31" s="37">
        <v>4.5076923080000002</v>
      </c>
    </row>
    <row r="32" spans="1:5" x14ac:dyDescent="0.25">
      <c r="A32" t="s">
        <v>188</v>
      </c>
      <c r="B32" s="2">
        <v>82708</v>
      </c>
      <c r="C32" s="37">
        <v>1.7615384620000001</v>
      </c>
      <c r="D32" s="37">
        <v>1.2615384620000001</v>
      </c>
      <c r="E32" s="37">
        <v>1.5</v>
      </c>
    </row>
    <row r="33" spans="1:5" x14ac:dyDescent="0.25">
      <c r="A33" t="s">
        <v>176</v>
      </c>
      <c r="B33" s="2">
        <v>161900</v>
      </c>
      <c r="C33" s="37">
        <v>6.2153846149999996</v>
      </c>
      <c r="D33" s="37">
        <v>5.5153846150000003</v>
      </c>
      <c r="E33" s="37">
        <v>5.8615384620000004</v>
      </c>
    </row>
    <row r="34" spans="1:5" x14ac:dyDescent="0.25">
      <c r="A34" t="s">
        <v>164</v>
      </c>
      <c r="B34" s="2">
        <v>103340</v>
      </c>
      <c r="C34" s="37">
        <v>14.09166667</v>
      </c>
      <c r="D34" s="37">
        <v>12.741666670000001</v>
      </c>
      <c r="E34" s="37">
        <v>13.41666667</v>
      </c>
    </row>
    <row r="35" spans="1:5" x14ac:dyDescent="0.25">
      <c r="A35" t="s">
        <v>177</v>
      </c>
      <c r="B35" s="2">
        <v>976241</v>
      </c>
      <c r="C35" s="37">
        <v>3.884615385</v>
      </c>
      <c r="D35" s="37">
        <v>3.6384615380000001</v>
      </c>
      <c r="E35" s="37">
        <v>3.7538461540000001</v>
      </c>
    </row>
    <row r="36" spans="1:5" x14ac:dyDescent="0.25">
      <c r="A36" t="s">
        <v>165</v>
      </c>
      <c r="B36" s="2">
        <v>442269</v>
      </c>
      <c r="C36" s="37">
        <v>5.9538461539999998</v>
      </c>
      <c r="D36" s="37">
        <v>5.5230769229999996</v>
      </c>
      <c r="E36" s="37">
        <v>5.730769231</v>
      </c>
    </row>
    <row r="37" spans="1:5" x14ac:dyDescent="0.25">
      <c r="A37" t="s">
        <v>178</v>
      </c>
      <c r="B37" s="2">
        <v>137428</v>
      </c>
      <c r="C37" s="37">
        <v>6.8833333330000004</v>
      </c>
      <c r="D37" s="37">
        <v>6.0416666670000003</v>
      </c>
      <c r="E37" s="37">
        <v>6.4583333329999997</v>
      </c>
    </row>
    <row r="38" spans="1:5" x14ac:dyDescent="0.25">
      <c r="A38" t="s">
        <v>179</v>
      </c>
      <c r="B38" s="2">
        <v>330195</v>
      </c>
      <c r="C38" s="37">
        <v>5.923076923</v>
      </c>
      <c r="D38" s="37">
        <v>5.4</v>
      </c>
      <c r="E38" s="37">
        <v>5.6384615379999996</v>
      </c>
    </row>
    <row r="39" spans="1:5" x14ac:dyDescent="0.25">
      <c r="A39" t="s">
        <v>180</v>
      </c>
      <c r="B39" s="2">
        <v>514599</v>
      </c>
      <c r="C39" s="37">
        <v>3.1076923079999998</v>
      </c>
      <c r="D39" s="37">
        <v>2.8384615379999998</v>
      </c>
      <c r="E39" s="37">
        <v>2.9769230769999999</v>
      </c>
    </row>
    <row r="40" spans="1:5" x14ac:dyDescent="0.25">
      <c r="A40" t="s">
        <v>160</v>
      </c>
      <c r="B40" s="2">
        <v>351073</v>
      </c>
      <c r="C40" s="37">
        <v>4.269230769</v>
      </c>
      <c r="D40" s="37">
        <v>3.8923076920000002</v>
      </c>
      <c r="E40" s="37">
        <v>4.0692307689999998</v>
      </c>
    </row>
    <row r="41" spans="1:5" x14ac:dyDescent="0.25">
      <c r="A41" t="s">
        <v>145</v>
      </c>
      <c r="B41" s="2">
        <v>352368</v>
      </c>
      <c r="C41" s="37">
        <v>5.2153846149999996</v>
      </c>
      <c r="D41" s="37">
        <v>4.7615384619999999</v>
      </c>
      <c r="E41" s="37">
        <v>4.9923076919999998</v>
      </c>
    </row>
    <row r="42" spans="1:5" x14ac:dyDescent="0.25">
      <c r="A42" t="s">
        <v>166</v>
      </c>
      <c r="B42" s="2">
        <v>86766</v>
      </c>
      <c r="C42" s="37">
        <v>18.742857140000002</v>
      </c>
      <c r="D42" s="37">
        <v>17.042857139999999</v>
      </c>
      <c r="E42" s="37">
        <v>17.885714289999999</v>
      </c>
    </row>
    <row r="43" spans="1:5" x14ac:dyDescent="0.25">
      <c r="A43" t="s">
        <v>181</v>
      </c>
      <c r="B43" s="2">
        <v>737281</v>
      </c>
      <c r="C43" s="37">
        <v>7.7384615380000001</v>
      </c>
      <c r="D43" s="37">
        <v>7.3384615379999998</v>
      </c>
      <c r="E43" s="37">
        <v>7.5307692309999998</v>
      </c>
    </row>
    <row r="44" spans="1:5" x14ac:dyDescent="0.25">
      <c r="A44" t="s">
        <v>158</v>
      </c>
      <c r="B44" s="2">
        <v>266482</v>
      </c>
      <c r="C44" s="37">
        <v>13.36923077</v>
      </c>
      <c r="D44" s="37">
        <v>12.53846154</v>
      </c>
      <c r="E44" s="37">
        <v>12.93846154</v>
      </c>
    </row>
    <row r="45" spans="1:5" x14ac:dyDescent="0.25">
      <c r="A45" t="s">
        <v>152</v>
      </c>
      <c r="B45" s="2">
        <v>441841</v>
      </c>
      <c r="C45" s="37">
        <v>6.3153846150000001</v>
      </c>
      <c r="D45" s="37">
        <v>5.846153846</v>
      </c>
      <c r="E45" s="37">
        <v>6.0846153850000002</v>
      </c>
    </row>
    <row r="46" spans="1:5" x14ac:dyDescent="0.25">
      <c r="A46" t="s">
        <v>190</v>
      </c>
      <c r="B46" s="2">
        <v>280517</v>
      </c>
      <c r="C46" s="37">
        <v>3.5153846149999999</v>
      </c>
      <c r="D46" s="37">
        <v>3.1076923079999998</v>
      </c>
      <c r="E46" s="37">
        <v>3.3</v>
      </c>
    </row>
    <row r="47" spans="1:5" x14ac:dyDescent="0.25">
      <c r="A47" t="s">
        <v>182</v>
      </c>
      <c r="B47" s="2">
        <v>44195</v>
      </c>
      <c r="C47" s="37">
        <v>11.83076923</v>
      </c>
      <c r="D47" s="37">
        <v>9.9153846150000007</v>
      </c>
      <c r="E47" s="37">
        <v>10.838461540000001</v>
      </c>
    </row>
    <row r="48" spans="1:5" x14ac:dyDescent="0.25">
      <c r="A48" t="s">
        <v>153</v>
      </c>
      <c r="B48" s="2">
        <v>617617</v>
      </c>
      <c r="C48" s="37">
        <v>6.2153846149999996</v>
      </c>
      <c r="D48" s="37">
        <v>5.8153846150000001</v>
      </c>
      <c r="E48" s="37">
        <v>6.0153846150000003</v>
      </c>
    </row>
    <row r="49" spans="1:5" x14ac:dyDescent="0.25">
      <c r="A49" t="s">
        <v>189</v>
      </c>
      <c r="B49" s="2">
        <v>25858</v>
      </c>
      <c r="C49" s="37">
        <v>9.9538461540000007</v>
      </c>
      <c r="D49" s="37">
        <v>7.7538461539999997</v>
      </c>
      <c r="E49" s="37">
        <v>8.7846153850000004</v>
      </c>
    </row>
    <row r="50" spans="1:5" x14ac:dyDescent="0.25">
      <c r="A50" t="s">
        <v>183</v>
      </c>
      <c r="B50" s="2">
        <v>114860</v>
      </c>
      <c r="C50" s="37">
        <v>2.5692307689999998</v>
      </c>
      <c r="D50" s="37">
        <v>2.0230769230000001</v>
      </c>
      <c r="E50" s="37">
        <v>2.2846153849999999</v>
      </c>
    </row>
    <row r="51" spans="1:5" x14ac:dyDescent="0.25">
      <c r="A51" t="s">
        <v>167</v>
      </c>
      <c r="B51" s="2">
        <v>58827</v>
      </c>
      <c r="C51" s="37">
        <v>10.984615379999999</v>
      </c>
      <c r="D51" s="37">
        <v>9.4153846150000007</v>
      </c>
      <c r="E51" s="37">
        <v>10.16923077</v>
      </c>
    </row>
    <row r="52" spans="1:5" x14ac:dyDescent="0.25">
      <c r="A52" t="s">
        <v>146</v>
      </c>
      <c r="B52" s="2">
        <v>414469</v>
      </c>
      <c r="C52" s="37">
        <v>5.1384615379999996</v>
      </c>
      <c r="D52" s="37">
        <v>4.7461538460000003</v>
      </c>
      <c r="E52" s="37">
        <v>4.9307692310000002</v>
      </c>
    </row>
    <row r="53" spans="1:5" x14ac:dyDescent="0.25">
      <c r="A53" t="s">
        <v>191</v>
      </c>
      <c r="B53" s="2">
        <v>232441</v>
      </c>
      <c r="C53" s="37">
        <v>3.2615384619999999</v>
      </c>
      <c r="D53" s="37">
        <v>2.8307692310000001</v>
      </c>
      <c r="E53" s="37">
        <v>3.0230769230000001</v>
      </c>
    </row>
    <row r="54" spans="1:5" x14ac:dyDescent="0.25">
      <c r="A54" t="s">
        <v>161</v>
      </c>
      <c r="B54" s="2">
        <v>103642</v>
      </c>
      <c r="C54" s="37">
        <v>4.7</v>
      </c>
      <c r="D54" s="37">
        <v>3.8615384619999999</v>
      </c>
      <c r="E54" s="37">
        <v>4.2538461539999997</v>
      </c>
    </row>
    <row r="55" spans="1:5" x14ac:dyDescent="0.25">
      <c r="A55" t="s">
        <v>168</v>
      </c>
      <c r="B55" s="2">
        <v>1293014</v>
      </c>
      <c r="C55" s="37">
        <v>4.153846154</v>
      </c>
      <c r="D55" s="37">
        <v>3.9461538460000001</v>
      </c>
      <c r="E55" s="37">
        <v>4.0538461540000004</v>
      </c>
    </row>
    <row r="56" spans="1:5" x14ac:dyDescent="0.25">
      <c r="A56" t="s">
        <v>184</v>
      </c>
      <c r="B56" s="2">
        <v>825181</v>
      </c>
      <c r="C56" s="37">
        <v>4.6307692310000004</v>
      </c>
      <c r="D56" s="37">
        <v>4.346153846</v>
      </c>
      <c r="E56" s="37">
        <v>4.5</v>
      </c>
    </row>
    <row r="57" spans="1:5" x14ac:dyDescent="0.25">
      <c r="A57" t="s">
        <v>169</v>
      </c>
      <c r="B57" s="2">
        <v>338242</v>
      </c>
      <c r="C57" s="37">
        <v>3.8769230769999998</v>
      </c>
      <c r="D57" s="37">
        <v>3.4923076919999998</v>
      </c>
      <c r="E57" s="37">
        <v>3.692307692</v>
      </c>
    </row>
    <row r="58" spans="1:5" x14ac:dyDescent="0.25">
      <c r="A58" t="s">
        <v>162</v>
      </c>
      <c r="B58" s="2">
        <v>190105</v>
      </c>
      <c r="C58" s="37">
        <v>7.4461538459999996</v>
      </c>
      <c r="D58" s="37">
        <v>6.7</v>
      </c>
      <c r="E58" s="37">
        <v>7.0615384619999997</v>
      </c>
    </row>
    <row r="59" spans="1:5" x14ac:dyDescent="0.25">
      <c r="A59" t="s">
        <v>154</v>
      </c>
      <c r="B59" s="2">
        <v>703409</v>
      </c>
      <c r="C59" s="37">
        <v>5</v>
      </c>
      <c r="D59" s="37">
        <v>4.6769230769999997</v>
      </c>
      <c r="E59" s="37">
        <v>4.8384615379999998</v>
      </c>
    </row>
    <row r="60" spans="1:5" x14ac:dyDescent="0.25">
      <c r="A60" t="s">
        <v>170</v>
      </c>
      <c r="B60" s="2">
        <v>75083</v>
      </c>
      <c r="C60" s="37">
        <v>13.03846154</v>
      </c>
      <c r="D60" s="37">
        <v>11.507692309999999</v>
      </c>
      <c r="E60" s="37">
        <v>12.253846149999999</v>
      </c>
    </row>
    <row r="61" spans="1:5" x14ac:dyDescent="0.25">
      <c r="A61" t="s">
        <v>147</v>
      </c>
      <c r="B61" s="2">
        <v>377283</v>
      </c>
      <c r="C61" s="37">
        <v>5.6769230769999997</v>
      </c>
      <c r="D61" s="37">
        <v>5.230769231</v>
      </c>
      <c r="E61" s="37">
        <v>5.461538462</v>
      </c>
    </row>
    <row r="62" spans="1:5" x14ac:dyDescent="0.25">
      <c r="A62" t="s">
        <v>185</v>
      </c>
      <c r="B62" s="2">
        <v>56665</v>
      </c>
      <c r="C62" s="37">
        <v>4.0999999999999996</v>
      </c>
      <c r="D62" s="37">
        <v>3.0923076919999999</v>
      </c>
      <c r="E62" s="37">
        <v>3.5615384620000001</v>
      </c>
    </row>
    <row r="63" spans="1:5" x14ac:dyDescent="0.25">
      <c r="A63" t="s">
        <v>159</v>
      </c>
      <c r="B63" s="2">
        <v>522759</v>
      </c>
      <c r="C63" s="37">
        <v>2.8923076920000002</v>
      </c>
      <c r="D63" s="37">
        <v>2.6230769230000002</v>
      </c>
      <c r="E63" s="37">
        <v>2.7538461540000001</v>
      </c>
    </row>
    <row r="64" spans="1:5" x14ac:dyDescent="0.25">
      <c r="A64" t="s">
        <v>192</v>
      </c>
      <c r="B64" s="2">
        <v>1767842</v>
      </c>
      <c r="C64" s="37">
        <v>2.6769230770000001</v>
      </c>
      <c r="D64" s="37">
        <v>2.5307692309999998</v>
      </c>
      <c r="E64" s="37">
        <v>2.5846153850000002</v>
      </c>
    </row>
    <row r="65" spans="1:5" x14ac:dyDescent="0.25">
      <c r="A65" t="s">
        <v>155</v>
      </c>
      <c r="B65" s="2">
        <v>102645</v>
      </c>
      <c r="C65" s="37">
        <v>5.0307692309999998</v>
      </c>
      <c r="D65" s="37">
        <v>4.2076923080000004</v>
      </c>
      <c r="E65" s="37">
        <v>4.6307692310000004</v>
      </c>
    </row>
    <row r="66" spans="1:5" x14ac:dyDescent="0.25">
      <c r="A66" t="s">
        <v>186</v>
      </c>
      <c r="B66" s="2">
        <v>363434</v>
      </c>
      <c r="C66" s="37">
        <v>5.6076923079999998</v>
      </c>
      <c r="D66" s="37">
        <v>5.1692307690000003</v>
      </c>
      <c r="E66" s="37">
        <v>5.3769230769999998</v>
      </c>
    </row>
    <row r="67" spans="1:5" x14ac:dyDescent="0.25">
      <c r="A67" t="s">
        <v>187</v>
      </c>
      <c r="B67" s="2">
        <v>51223</v>
      </c>
      <c r="C67" s="37">
        <v>13.930769229999999</v>
      </c>
      <c r="D67" s="37">
        <v>12.023076919999999</v>
      </c>
      <c r="E67" s="37">
        <v>12.930769229999999</v>
      </c>
    </row>
    <row r="68" spans="1:5" x14ac:dyDescent="0.25">
      <c r="A68" t="s">
        <v>171</v>
      </c>
      <c r="B68" s="2">
        <v>493680</v>
      </c>
      <c r="C68" s="37">
        <v>2.6769230770000001</v>
      </c>
      <c r="D68" s="37">
        <v>2.4076923080000001</v>
      </c>
      <c r="E68" s="37">
        <v>2.5538461539999999</v>
      </c>
    </row>
    <row r="69" spans="1:5" x14ac:dyDescent="0.25">
      <c r="A69" t="s">
        <v>156</v>
      </c>
      <c r="B69" s="2">
        <v>322059</v>
      </c>
      <c r="C69" s="37">
        <v>6.2076923080000004</v>
      </c>
      <c r="D69" s="37">
        <v>5.6769230769999997</v>
      </c>
      <c r="E69" s="37">
        <v>5.9384615380000003</v>
      </c>
    </row>
    <row r="70" spans="1:5" x14ac:dyDescent="0.25">
      <c r="A70" t="s">
        <v>148</v>
      </c>
      <c r="B70" s="2">
        <v>141008</v>
      </c>
      <c r="C70" s="37">
        <v>8.846153846</v>
      </c>
      <c r="D70" s="37">
        <v>7.9153846149999998</v>
      </c>
      <c r="E70" s="37">
        <v>8.3615384620000004</v>
      </c>
    </row>
    <row r="71" spans="1:5" x14ac:dyDescent="0.25">
      <c r="A71" t="s">
        <v>172</v>
      </c>
      <c r="B71" s="2">
        <v>33173</v>
      </c>
      <c r="C71" s="37">
        <v>6.1307692310000004</v>
      </c>
      <c r="D71" s="37">
        <v>4.6076923079999998</v>
      </c>
      <c r="E71" s="37">
        <v>5.307692308</v>
      </c>
    </row>
    <row r="72" spans="1:5" x14ac:dyDescent="0.25">
      <c r="A72" s="1" t="s">
        <v>322</v>
      </c>
      <c r="B72" s="35">
        <v>1440</v>
      </c>
      <c r="C72" s="36">
        <v>34.461224489999999</v>
      </c>
      <c r="D72" s="36">
        <v>13.57857143</v>
      </c>
      <c r="E72" s="36">
        <v>21.658163269999999</v>
      </c>
    </row>
    <row r="73" spans="1:5" x14ac:dyDescent="0.25">
      <c r="A73" t="s">
        <v>173</v>
      </c>
      <c r="B73" s="2">
        <v>1287</v>
      </c>
      <c r="C73" s="37">
        <v>36.4</v>
      </c>
      <c r="D73" s="37">
        <v>12.7</v>
      </c>
      <c r="E73" s="37">
        <v>21.6</v>
      </c>
    </row>
    <row r="74" spans="1:5" x14ac:dyDescent="0.25">
      <c r="A74" t="s">
        <v>149</v>
      </c>
      <c r="B74" s="2">
        <v>1089</v>
      </c>
      <c r="C74" s="37">
        <v>47.3</v>
      </c>
      <c r="D74" s="37">
        <v>20.8</v>
      </c>
      <c r="E74" s="37">
        <v>31.5</v>
      </c>
    </row>
    <row r="75" spans="1:5" x14ac:dyDescent="0.25">
      <c r="A75" t="s">
        <v>150</v>
      </c>
      <c r="B75" s="2">
        <v>1315</v>
      </c>
      <c r="C75" s="37">
        <v>32.700000000000003</v>
      </c>
      <c r="D75" s="37">
        <v>13.2</v>
      </c>
      <c r="E75" s="37">
        <v>20.75</v>
      </c>
    </row>
    <row r="76" spans="1:5" x14ac:dyDescent="0.25">
      <c r="A76" t="s">
        <v>143</v>
      </c>
      <c r="B76" s="2">
        <v>1362</v>
      </c>
      <c r="C76" s="37">
        <v>40</v>
      </c>
      <c r="D76" s="37">
        <v>15.35</v>
      </c>
      <c r="E76" s="37">
        <v>24.85</v>
      </c>
    </row>
    <row r="77" spans="1:5" x14ac:dyDescent="0.25">
      <c r="A77" t="s">
        <v>174</v>
      </c>
      <c r="B77" s="2">
        <v>1595</v>
      </c>
      <c r="C77" s="37">
        <v>33.700000000000003</v>
      </c>
      <c r="D77" s="37">
        <v>11.3</v>
      </c>
      <c r="E77" s="37">
        <v>19.600000000000001</v>
      </c>
    </row>
    <row r="78" spans="1:5" x14ac:dyDescent="0.25">
      <c r="A78" t="s">
        <v>151</v>
      </c>
      <c r="B78" s="2">
        <v>1326</v>
      </c>
      <c r="C78" s="37">
        <v>30.5</v>
      </c>
      <c r="D78" s="37">
        <v>11.9</v>
      </c>
      <c r="E78" s="37">
        <v>19.100000000000001</v>
      </c>
    </row>
    <row r="79" spans="1:5" x14ac:dyDescent="0.25">
      <c r="A79" t="s">
        <v>163</v>
      </c>
      <c r="B79" s="2">
        <v>1543</v>
      </c>
      <c r="C79" s="37">
        <v>36.6</v>
      </c>
      <c r="D79" s="37">
        <v>13.6</v>
      </c>
      <c r="E79" s="37">
        <v>22.366666670000001</v>
      </c>
    </row>
    <row r="80" spans="1:5" x14ac:dyDescent="0.25">
      <c r="A80" t="s">
        <v>175</v>
      </c>
      <c r="B80" s="2">
        <v>1361</v>
      </c>
      <c r="C80" s="37">
        <v>50.95</v>
      </c>
      <c r="D80" s="37">
        <v>21.1</v>
      </c>
      <c r="E80" s="37">
        <v>32.950000000000003</v>
      </c>
    </row>
    <row r="81" spans="1:5" x14ac:dyDescent="0.25">
      <c r="A81" t="s">
        <v>157</v>
      </c>
      <c r="B81" s="2">
        <v>1371</v>
      </c>
      <c r="C81" s="37">
        <v>36.25</v>
      </c>
      <c r="D81" s="37">
        <v>15</v>
      </c>
      <c r="E81" s="37">
        <v>23.35</v>
      </c>
    </row>
    <row r="82" spans="1:5" x14ac:dyDescent="0.25">
      <c r="A82" t="s">
        <v>144</v>
      </c>
      <c r="B82" s="2">
        <v>1075</v>
      </c>
      <c r="C82" s="37">
        <v>56.1</v>
      </c>
      <c r="D82" s="37">
        <v>18.100000000000001</v>
      </c>
      <c r="E82" s="37">
        <v>32</v>
      </c>
    </row>
    <row r="83" spans="1:5" x14ac:dyDescent="0.25">
      <c r="A83" t="s">
        <v>188</v>
      </c>
      <c r="B83" s="2">
        <v>1333</v>
      </c>
      <c r="C83" s="37">
        <v>26.7</v>
      </c>
      <c r="D83" s="37">
        <v>9.3000000000000007</v>
      </c>
      <c r="E83" s="37">
        <v>15.8</v>
      </c>
    </row>
    <row r="84" spans="1:5" x14ac:dyDescent="0.25">
      <c r="A84" t="s">
        <v>176</v>
      </c>
      <c r="B84" s="2">
        <v>1466</v>
      </c>
      <c r="C84" s="37">
        <v>35.549999999999997</v>
      </c>
      <c r="D84" s="37">
        <v>13.7</v>
      </c>
      <c r="E84" s="37">
        <v>22.15</v>
      </c>
    </row>
    <row r="85" spans="1:5" x14ac:dyDescent="0.25">
      <c r="A85" t="s">
        <v>164</v>
      </c>
      <c r="B85" s="2">
        <v>1445</v>
      </c>
      <c r="C85" s="37">
        <v>28.6</v>
      </c>
      <c r="D85" s="37">
        <v>10.83333333</v>
      </c>
      <c r="E85" s="37">
        <v>17.600000000000001</v>
      </c>
    </row>
    <row r="86" spans="1:5" x14ac:dyDescent="0.25">
      <c r="A86" t="s">
        <v>177</v>
      </c>
      <c r="B86" s="2">
        <v>1541</v>
      </c>
      <c r="C86" s="37">
        <v>43.25</v>
      </c>
      <c r="D86" s="37">
        <v>17.350000000000001</v>
      </c>
      <c r="E86" s="37">
        <v>27.5</v>
      </c>
    </row>
    <row r="87" spans="1:5" x14ac:dyDescent="0.25">
      <c r="A87" t="s">
        <v>165</v>
      </c>
      <c r="B87" s="2">
        <v>1426</v>
      </c>
      <c r="C87" s="37">
        <v>38.166666669999998</v>
      </c>
      <c r="D87" s="37">
        <v>16.2</v>
      </c>
      <c r="E87" s="37">
        <v>24.9</v>
      </c>
    </row>
    <row r="88" spans="1:5" x14ac:dyDescent="0.25">
      <c r="A88" t="s">
        <v>178</v>
      </c>
      <c r="B88" s="2">
        <v>1582</v>
      </c>
      <c r="C88" s="37">
        <v>17</v>
      </c>
      <c r="D88" s="37">
        <v>5.5</v>
      </c>
      <c r="E88" s="37">
        <v>9.6999999999999993</v>
      </c>
    </row>
    <row r="89" spans="1:5" x14ac:dyDescent="0.25">
      <c r="A89" t="s">
        <v>179</v>
      </c>
      <c r="B89" s="2">
        <v>1338</v>
      </c>
      <c r="C89" s="37">
        <v>35.35</v>
      </c>
      <c r="D89" s="37">
        <v>13.9</v>
      </c>
      <c r="E89" s="37">
        <v>22.25</v>
      </c>
    </row>
    <row r="90" spans="1:5" x14ac:dyDescent="0.25">
      <c r="A90" t="s">
        <v>180</v>
      </c>
      <c r="B90" s="2">
        <v>1273</v>
      </c>
      <c r="C90" s="37">
        <v>33.35</v>
      </c>
      <c r="D90" s="37">
        <v>12.3</v>
      </c>
      <c r="E90" s="37">
        <v>20.3</v>
      </c>
    </row>
    <row r="91" spans="1:5" x14ac:dyDescent="0.25">
      <c r="A91" t="s">
        <v>160</v>
      </c>
      <c r="B91" s="2">
        <v>1567</v>
      </c>
      <c r="C91" s="37">
        <v>35.466666670000002</v>
      </c>
      <c r="D91" s="37">
        <v>13.733333330000001</v>
      </c>
      <c r="E91" s="37">
        <v>22.133333329999999</v>
      </c>
    </row>
    <row r="92" spans="1:5" x14ac:dyDescent="0.25">
      <c r="A92" t="s">
        <v>145</v>
      </c>
      <c r="B92" s="2">
        <v>1569</v>
      </c>
      <c r="C92" s="37">
        <v>30.1</v>
      </c>
      <c r="D92" s="37">
        <v>12.2</v>
      </c>
      <c r="E92" s="37">
        <v>19.2</v>
      </c>
    </row>
    <row r="93" spans="1:5" x14ac:dyDescent="0.25">
      <c r="A93" t="s">
        <v>166</v>
      </c>
      <c r="B93" s="2">
        <v>1447</v>
      </c>
      <c r="C93" s="37">
        <v>36.633333329999999</v>
      </c>
      <c r="D93" s="37">
        <v>16.866666670000001</v>
      </c>
      <c r="E93" s="37">
        <v>24.9</v>
      </c>
    </row>
    <row r="94" spans="1:5" x14ac:dyDescent="0.25">
      <c r="A94" t="s">
        <v>181</v>
      </c>
      <c r="B94" s="2">
        <v>1464</v>
      </c>
      <c r="C94" s="37">
        <v>38.5</v>
      </c>
      <c r="D94" s="37">
        <v>12.3</v>
      </c>
      <c r="E94" s="37">
        <v>21.85</v>
      </c>
    </row>
    <row r="95" spans="1:5" x14ac:dyDescent="0.25">
      <c r="A95" t="s">
        <v>158</v>
      </c>
      <c r="B95" s="2">
        <v>1512</v>
      </c>
      <c r="C95" s="37">
        <v>42.366666670000001</v>
      </c>
      <c r="D95" s="37">
        <v>18.399999999999999</v>
      </c>
      <c r="E95" s="37">
        <v>27.966666669999999</v>
      </c>
    </row>
    <row r="96" spans="1:5" x14ac:dyDescent="0.25">
      <c r="A96" t="s">
        <v>152</v>
      </c>
      <c r="B96" s="2">
        <v>1426</v>
      </c>
      <c r="C96" s="37">
        <v>37.6</v>
      </c>
      <c r="D96" s="37">
        <v>15.55</v>
      </c>
      <c r="E96" s="37">
        <v>24.25</v>
      </c>
    </row>
    <row r="97" spans="1:5" x14ac:dyDescent="0.25">
      <c r="A97" t="s">
        <v>182</v>
      </c>
      <c r="B97" s="2">
        <v>1413</v>
      </c>
      <c r="C97" s="37">
        <v>46.2</v>
      </c>
      <c r="D97" s="37">
        <v>17.149999999999999</v>
      </c>
      <c r="E97" s="37">
        <v>28.15</v>
      </c>
    </row>
    <row r="98" spans="1:5" x14ac:dyDescent="0.25">
      <c r="A98" t="s">
        <v>153</v>
      </c>
      <c r="B98" s="2">
        <v>1365</v>
      </c>
      <c r="C98" s="37">
        <v>34.1</v>
      </c>
      <c r="D98" s="37">
        <v>13.2</v>
      </c>
      <c r="E98" s="37">
        <v>21.3</v>
      </c>
    </row>
    <row r="99" spans="1:5" x14ac:dyDescent="0.25">
      <c r="A99" t="s">
        <v>189</v>
      </c>
      <c r="B99" s="2">
        <v>1202</v>
      </c>
      <c r="C99" s="37">
        <v>21.6</v>
      </c>
      <c r="D99" s="37">
        <v>8.5</v>
      </c>
      <c r="E99" s="37">
        <v>13.6</v>
      </c>
    </row>
    <row r="100" spans="1:5" x14ac:dyDescent="0.25">
      <c r="A100" t="s">
        <v>183</v>
      </c>
      <c r="B100" s="2">
        <v>1570</v>
      </c>
      <c r="C100" s="37">
        <v>19</v>
      </c>
      <c r="D100" s="37">
        <v>8.1999999999999993</v>
      </c>
      <c r="E100" s="37">
        <v>12.5</v>
      </c>
    </row>
    <row r="101" spans="1:5" x14ac:dyDescent="0.25">
      <c r="A101" t="s">
        <v>167</v>
      </c>
      <c r="B101" s="2">
        <v>1500</v>
      </c>
      <c r="C101" s="37">
        <v>29.9</v>
      </c>
      <c r="D101" s="37">
        <v>12.03333333</v>
      </c>
      <c r="E101" s="37">
        <v>19</v>
      </c>
    </row>
    <row r="102" spans="1:5" x14ac:dyDescent="0.25">
      <c r="A102" t="s">
        <v>146</v>
      </c>
      <c r="B102" s="2">
        <v>1463</v>
      </c>
      <c r="C102" s="37">
        <v>50.1</v>
      </c>
      <c r="D102" s="37">
        <v>21.25</v>
      </c>
      <c r="E102" s="37">
        <v>32.75</v>
      </c>
    </row>
    <row r="103" spans="1:5" x14ac:dyDescent="0.25">
      <c r="A103" t="s">
        <v>161</v>
      </c>
      <c r="B103" s="2">
        <v>1378</v>
      </c>
      <c r="C103" s="37">
        <v>28.85</v>
      </c>
      <c r="D103" s="37">
        <v>10.25</v>
      </c>
      <c r="E103" s="37">
        <v>17.25</v>
      </c>
    </row>
    <row r="104" spans="1:5" x14ac:dyDescent="0.25">
      <c r="A104" t="s">
        <v>168</v>
      </c>
      <c r="B104" s="2">
        <v>1458</v>
      </c>
      <c r="C104" s="37">
        <v>26.1</v>
      </c>
      <c r="D104" s="37">
        <v>11.06666667</v>
      </c>
      <c r="E104" s="37">
        <v>17.033333330000001</v>
      </c>
    </row>
    <row r="105" spans="1:5" x14ac:dyDescent="0.25">
      <c r="A105" t="s">
        <v>184</v>
      </c>
      <c r="B105" s="2">
        <v>1634</v>
      </c>
      <c r="C105" s="37">
        <v>33.200000000000003</v>
      </c>
      <c r="D105" s="37">
        <v>14.5</v>
      </c>
      <c r="E105" s="37">
        <v>22</v>
      </c>
    </row>
    <row r="106" spans="1:5" x14ac:dyDescent="0.25">
      <c r="A106" t="s">
        <v>169</v>
      </c>
      <c r="B106" s="2">
        <v>1367</v>
      </c>
      <c r="C106" s="37">
        <v>31.43333333</v>
      </c>
      <c r="D106" s="37">
        <v>12.2</v>
      </c>
      <c r="E106" s="37">
        <v>19.600000000000001</v>
      </c>
    </row>
    <row r="107" spans="1:5" x14ac:dyDescent="0.25">
      <c r="A107" t="s">
        <v>162</v>
      </c>
      <c r="B107" s="2">
        <v>1515</v>
      </c>
      <c r="C107" s="37">
        <v>36.35</v>
      </c>
      <c r="D107" s="37">
        <v>13.625</v>
      </c>
      <c r="E107" s="37">
        <v>22.274999999999999</v>
      </c>
    </row>
    <row r="108" spans="1:5" x14ac:dyDescent="0.25">
      <c r="A108" t="s">
        <v>154</v>
      </c>
      <c r="B108" s="2">
        <v>1589</v>
      </c>
      <c r="C108" s="37">
        <v>36.133333329999999</v>
      </c>
      <c r="D108" s="37">
        <v>14.6</v>
      </c>
      <c r="E108" s="37">
        <v>23</v>
      </c>
    </row>
    <row r="109" spans="1:5" x14ac:dyDescent="0.25">
      <c r="A109" t="s">
        <v>170</v>
      </c>
      <c r="B109" s="2">
        <v>1416</v>
      </c>
      <c r="C109" s="37">
        <v>28.133333329999999</v>
      </c>
      <c r="D109" s="37">
        <v>12.16666667</v>
      </c>
      <c r="E109" s="37">
        <v>18.5</v>
      </c>
    </row>
    <row r="110" spans="1:5" x14ac:dyDescent="0.25">
      <c r="A110" t="s">
        <v>147</v>
      </c>
      <c r="B110" s="2">
        <v>1403</v>
      </c>
      <c r="C110" s="37">
        <v>27.1</v>
      </c>
      <c r="D110" s="37">
        <v>9.8000000000000007</v>
      </c>
      <c r="E110" s="37">
        <v>16.350000000000001</v>
      </c>
    </row>
    <row r="111" spans="1:5" x14ac:dyDescent="0.25">
      <c r="A111" t="s">
        <v>185</v>
      </c>
      <c r="B111" s="2">
        <v>1513</v>
      </c>
      <c r="C111" s="37">
        <v>27.5</v>
      </c>
      <c r="D111" s="37">
        <v>10.7</v>
      </c>
      <c r="E111" s="37">
        <v>17.2</v>
      </c>
    </row>
    <row r="112" spans="1:5" x14ac:dyDescent="0.25">
      <c r="A112" t="s">
        <v>159</v>
      </c>
      <c r="B112" s="2">
        <v>1344</v>
      </c>
      <c r="C112" s="37">
        <v>31.95</v>
      </c>
      <c r="D112" s="37">
        <v>10.5</v>
      </c>
      <c r="E112" s="37">
        <v>18.350000000000001</v>
      </c>
    </row>
    <row r="113" spans="1:5" x14ac:dyDescent="0.25">
      <c r="A113" t="s">
        <v>155</v>
      </c>
      <c r="B113" s="2">
        <v>1438</v>
      </c>
      <c r="C113" s="37">
        <v>29.45</v>
      </c>
      <c r="D113" s="37">
        <v>12.8</v>
      </c>
      <c r="E113" s="37">
        <v>19.45</v>
      </c>
    </row>
    <row r="114" spans="1:5" x14ac:dyDescent="0.25">
      <c r="A114" t="s">
        <v>186</v>
      </c>
      <c r="B114" s="2">
        <v>1477</v>
      </c>
      <c r="C114" s="37">
        <v>33.85</v>
      </c>
      <c r="D114" s="37">
        <v>14.95</v>
      </c>
      <c r="E114" s="37">
        <v>22.55</v>
      </c>
    </row>
    <row r="115" spans="1:5" x14ac:dyDescent="0.25">
      <c r="A115" t="s">
        <v>187</v>
      </c>
      <c r="B115" s="2">
        <v>1482</v>
      </c>
      <c r="C115" s="37">
        <v>31.4</v>
      </c>
      <c r="D115" s="37">
        <v>12.25</v>
      </c>
      <c r="E115" s="37">
        <v>19.7</v>
      </c>
    </row>
    <row r="116" spans="1:5" x14ac:dyDescent="0.25">
      <c r="A116" t="s">
        <v>171</v>
      </c>
      <c r="B116" s="2">
        <v>1529</v>
      </c>
      <c r="C116" s="37">
        <v>30.05</v>
      </c>
      <c r="D116" s="37">
        <v>11</v>
      </c>
      <c r="E116" s="37">
        <v>18.2</v>
      </c>
    </row>
    <row r="117" spans="1:5" x14ac:dyDescent="0.25">
      <c r="A117" t="s">
        <v>156</v>
      </c>
      <c r="B117" s="2">
        <v>1549</v>
      </c>
      <c r="C117" s="37">
        <v>29.7</v>
      </c>
      <c r="D117" s="37">
        <v>9.9</v>
      </c>
      <c r="E117" s="37">
        <v>17.166666670000001</v>
      </c>
    </row>
    <row r="118" spans="1:5" x14ac:dyDescent="0.25">
      <c r="A118" t="s">
        <v>148</v>
      </c>
      <c r="B118" s="2">
        <v>1278</v>
      </c>
      <c r="C118" s="37">
        <v>42.8</v>
      </c>
      <c r="D118" s="37">
        <v>18.899999999999999</v>
      </c>
      <c r="E118" s="37">
        <v>28.45</v>
      </c>
    </row>
    <row r="119" spans="1:5" x14ac:dyDescent="0.25">
      <c r="A119" t="s">
        <v>172</v>
      </c>
      <c r="B119" s="2">
        <v>1521</v>
      </c>
      <c r="C119" s="37">
        <v>24.9</v>
      </c>
      <c r="D119" s="37">
        <v>9.6</v>
      </c>
      <c r="E119" s="37">
        <v>15.45</v>
      </c>
    </row>
    <row r="120" spans="1:5" s="1" customFormat="1" x14ac:dyDescent="0.25">
      <c r="A120" s="1" t="s">
        <v>323</v>
      </c>
      <c r="B120" s="35">
        <v>878727</v>
      </c>
      <c r="C120" s="36">
        <v>6.3400937869999998</v>
      </c>
      <c r="D120" s="36">
        <v>5.890855803</v>
      </c>
      <c r="E120" s="36">
        <v>6.1087924969999996</v>
      </c>
    </row>
    <row r="121" spans="1:5" x14ac:dyDescent="0.25">
      <c r="A121" t="s">
        <v>173</v>
      </c>
      <c r="B121" s="2">
        <v>120006</v>
      </c>
      <c r="C121" s="37">
        <v>5.4235294119999997</v>
      </c>
      <c r="D121" s="37">
        <v>4.6411764709999996</v>
      </c>
      <c r="E121" s="37">
        <v>5.0117647060000001</v>
      </c>
    </row>
    <row r="122" spans="1:5" x14ac:dyDescent="0.25">
      <c r="A122" t="s">
        <v>149</v>
      </c>
      <c r="B122" s="2">
        <v>677672</v>
      </c>
      <c r="C122" s="37">
        <v>4.7058823529999998</v>
      </c>
      <c r="D122" s="37">
        <v>4.4000000000000004</v>
      </c>
      <c r="E122" s="37">
        <v>4.552941176</v>
      </c>
    </row>
    <row r="123" spans="1:5" x14ac:dyDescent="0.25">
      <c r="A123" t="s">
        <v>150</v>
      </c>
      <c r="B123" s="2">
        <v>426227</v>
      </c>
      <c r="C123" s="37">
        <v>5.2529411760000002</v>
      </c>
      <c r="D123" s="37">
        <v>4.8411764709999998</v>
      </c>
      <c r="E123" s="37">
        <v>5.0352941180000004</v>
      </c>
    </row>
    <row r="124" spans="1:5" x14ac:dyDescent="0.25">
      <c r="A124" t="s">
        <v>143</v>
      </c>
      <c r="B124" s="2">
        <v>960268</v>
      </c>
      <c r="C124" s="37">
        <v>5.6058823530000002</v>
      </c>
      <c r="D124" s="37">
        <v>5.3176470589999996</v>
      </c>
      <c r="E124" s="37">
        <v>5.4647058819999996</v>
      </c>
    </row>
    <row r="125" spans="1:5" x14ac:dyDescent="0.25">
      <c r="A125" t="s">
        <v>174</v>
      </c>
      <c r="B125" s="2">
        <v>5729315</v>
      </c>
      <c r="C125" s="37">
        <v>7.2352941179999997</v>
      </c>
      <c r="D125" s="37">
        <v>7.094117647</v>
      </c>
      <c r="E125" s="37">
        <v>7.1647058819999998</v>
      </c>
    </row>
    <row r="126" spans="1:5" x14ac:dyDescent="0.25">
      <c r="A126" t="s">
        <v>151</v>
      </c>
      <c r="B126" s="2">
        <v>730034</v>
      </c>
      <c r="C126" s="37">
        <v>3.588235294</v>
      </c>
      <c r="D126" s="37">
        <v>3.3470588239999999</v>
      </c>
      <c r="E126" s="37">
        <v>3.4705882350000001</v>
      </c>
    </row>
    <row r="127" spans="1:5" x14ac:dyDescent="0.25">
      <c r="A127" t="s">
        <v>163</v>
      </c>
      <c r="B127" s="2">
        <v>506474</v>
      </c>
      <c r="C127" s="37">
        <v>8.5823529409999999</v>
      </c>
      <c r="D127" s="37">
        <v>8.1176470589999994</v>
      </c>
      <c r="E127" s="37">
        <v>8.3529411759999999</v>
      </c>
    </row>
    <row r="128" spans="1:5" x14ac:dyDescent="0.25">
      <c r="A128" t="s">
        <v>196</v>
      </c>
      <c r="B128" s="2">
        <v>58849</v>
      </c>
      <c r="C128" s="37">
        <v>7.4749999999999996</v>
      </c>
      <c r="D128" s="37">
        <v>6.2083333329999997</v>
      </c>
      <c r="E128" s="37">
        <v>6.8250000000000002</v>
      </c>
    </row>
    <row r="129" spans="1:5" x14ac:dyDescent="0.25">
      <c r="A129" t="s">
        <v>175</v>
      </c>
      <c r="B129" s="2">
        <v>114906</v>
      </c>
      <c r="C129" s="37">
        <v>6.3352941180000002</v>
      </c>
      <c r="D129" s="37">
        <v>5.4705882350000001</v>
      </c>
      <c r="E129" s="37">
        <v>5.8823529409999997</v>
      </c>
    </row>
    <row r="130" spans="1:5" x14ac:dyDescent="0.25">
      <c r="A130" t="s">
        <v>157</v>
      </c>
      <c r="B130" s="2">
        <v>2401705</v>
      </c>
      <c r="C130" s="37">
        <v>5.7882352939999997</v>
      </c>
      <c r="D130" s="37">
        <v>5.6058823530000002</v>
      </c>
      <c r="E130" s="37">
        <v>5.6941176469999997</v>
      </c>
    </row>
    <row r="131" spans="1:5" x14ac:dyDescent="0.25">
      <c r="A131" t="s">
        <v>144</v>
      </c>
      <c r="B131" s="2">
        <v>1464327</v>
      </c>
      <c r="C131" s="37">
        <v>5.6882352940000001</v>
      </c>
      <c r="D131" s="37">
        <v>5.4529411760000004</v>
      </c>
      <c r="E131" s="37">
        <v>5.5764705880000003</v>
      </c>
    </row>
    <row r="132" spans="1:5" x14ac:dyDescent="0.25">
      <c r="A132" t="s">
        <v>188</v>
      </c>
      <c r="B132" s="2">
        <v>166059</v>
      </c>
      <c r="C132" s="37">
        <v>5.6882352940000001</v>
      </c>
      <c r="D132" s="37">
        <v>5</v>
      </c>
      <c r="E132" s="37">
        <v>5.3352941180000002</v>
      </c>
    </row>
    <row r="133" spans="1:5" x14ac:dyDescent="0.25">
      <c r="A133" t="s">
        <v>176</v>
      </c>
      <c r="B133" s="2">
        <v>435546</v>
      </c>
      <c r="C133" s="37">
        <v>1.905882353</v>
      </c>
      <c r="D133" s="37">
        <v>1.658823529</v>
      </c>
      <c r="E133" s="37">
        <v>1.776470588</v>
      </c>
    </row>
    <row r="134" spans="1:5" x14ac:dyDescent="0.25">
      <c r="A134" t="s">
        <v>164</v>
      </c>
      <c r="B134" s="2">
        <v>248568</v>
      </c>
      <c r="C134" s="37">
        <v>5.552941176</v>
      </c>
      <c r="D134" s="37">
        <v>5.0176470589999997</v>
      </c>
      <c r="E134" s="37">
        <v>5.2941176470000002</v>
      </c>
    </row>
    <row r="135" spans="1:5" x14ac:dyDescent="0.25">
      <c r="A135" t="s">
        <v>177</v>
      </c>
      <c r="B135" s="2">
        <v>1860468</v>
      </c>
      <c r="C135" s="37">
        <v>6.2</v>
      </c>
      <c r="D135" s="37">
        <v>5.9764705879999998</v>
      </c>
      <c r="E135" s="37">
        <v>6.0823529409999999</v>
      </c>
    </row>
    <row r="136" spans="1:5" x14ac:dyDescent="0.25">
      <c r="A136" t="s">
        <v>165</v>
      </c>
      <c r="B136" s="2">
        <v>945000</v>
      </c>
      <c r="C136" s="37">
        <v>9</v>
      </c>
      <c r="D136" s="37">
        <v>8.6411764709999996</v>
      </c>
      <c r="E136" s="37">
        <v>8.8117647059999999</v>
      </c>
    </row>
    <row r="137" spans="1:5" x14ac:dyDescent="0.25">
      <c r="A137" t="s">
        <v>178</v>
      </c>
      <c r="B137" s="2">
        <v>424259</v>
      </c>
      <c r="C137" s="37">
        <v>4.6647058819999998</v>
      </c>
      <c r="D137" s="37">
        <v>4.2764705879999996</v>
      </c>
      <c r="E137" s="37">
        <v>4.4705882350000001</v>
      </c>
    </row>
    <row r="138" spans="1:5" x14ac:dyDescent="0.25">
      <c r="A138" t="s">
        <v>179</v>
      </c>
      <c r="B138" s="2">
        <v>594325</v>
      </c>
      <c r="C138" s="37">
        <v>4.9529411760000004</v>
      </c>
      <c r="D138" s="37">
        <v>4.5999999999999996</v>
      </c>
      <c r="E138" s="37">
        <v>4.7764705879999996</v>
      </c>
    </row>
    <row r="139" spans="1:5" x14ac:dyDescent="0.25">
      <c r="A139" t="s">
        <v>180</v>
      </c>
      <c r="B139" s="2">
        <v>625666</v>
      </c>
      <c r="C139" s="37">
        <v>4.135294118</v>
      </c>
      <c r="D139" s="37">
        <v>3.8294117650000001</v>
      </c>
      <c r="E139" s="37">
        <v>3.9823529409999998</v>
      </c>
    </row>
    <row r="140" spans="1:5" x14ac:dyDescent="0.25">
      <c r="A140" t="s">
        <v>160</v>
      </c>
      <c r="B140" s="2">
        <v>870315</v>
      </c>
      <c r="C140" s="37">
        <v>9.1176470589999994</v>
      </c>
      <c r="D140" s="37">
        <v>8.7411764709999993</v>
      </c>
      <c r="E140" s="37">
        <v>8.9294117649999993</v>
      </c>
    </row>
    <row r="141" spans="1:5" x14ac:dyDescent="0.25">
      <c r="A141" t="s">
        <v>145</v>
      </c>
      <c r="B141" s="2">
        <v>772670</v>
      </c>
      <c r="C141" s="37">
        <v>7.864705882</v>
      </c>
      <c r="D141" s="37">
        <v>7.4941176470000004</v>
      </c>
      <c r="E141" s="37">
        <v>7.6705882350000003</v>
      </c>
    </row>
    <row r="142" spans="1:5" x14ac:dyDescent="0.25">
      <c r="A142" t="s">
        <v>166</v>
      </c>
      <c r="B142" s="2">
        <v>175538</v>
      </c>
      <c r="C142" s="37">
        <v>10.14705882</v>
      </c>
      <c r="D142" s="37">
        <v>9.2529411760000002</v>
      </c>
      <c r="E142" s="37">
        <v>9.6941176470000006</v>
      </c>
    </row>
    <row r="143" spans="1:5" x14ac:dyDescent="0.25">
      <c r="A143" t="s">
        <v>181</v>
      </c>
      <c r="B143" s="2">
        <v>1478283</v>
      </c>
      <c r="C143" s="37">
        <v>7.1294117650000004</v>
      </c>
      <c r="D143" s="37">
        <v>6.8705882349999996</v>
      </c>
      <c r="E143" s="37">
        <v>7</v>
      </c>
    </row>
    <row r="144" spans="1:5" x14ac:dyDescent="0.25">
      <c r="A144" t="s">
        <v>158</v>
      </c>
      <c r="B144" s="2">
        <v>771921</v>
      </c>
      <c r="C144" s="37">
        <v>12.60588235</v>
      </c>
      <c r="D144" s="37">
        <v>12.12352941</v>
      </c>
      <c r="E144" s="37">
        <v>12.35882353</v>
      </c>
    </row>
    <row r="145" spans="1:5" x14ac:dyDescent="0.25">
      <c r="A145" t="s">
        <v>152</v>
      </c>
      <c r="B145" s="2">
        <v>823000</v>
      </c>
      <c r="C145" s="37">
        <v>6.8117647059999999</v>
      </c>
      <c r="D145" s="37">
        <v>6.458823529</v>
      </c>
      <c r="E145" s="37">
        <v>6.6235294119999999</v>
      </c>
    </row>
    <row r="146" spans="1:5" x14ac:dyDescent="0.25">
      <c r="A146" t="s">
        <v>190</v>
      </c>
      <c r="B146" s="2">
        <v>439767</v>
      </c>
      <c r="C146" s="37">
        <v>4.1764705879999999</v>
      </c>
      <c r="D146" s="37">
        <v>3.8352941180000002</v>
      </c>
      <c r="E146" s="37">
        <v>4</v>
      </c>
    </row>
    <row r="147" spans="1:5" x14ac:dyDescent="0.25">
      <c r="A147" t="s">
        <v>182</v>
      </c>
      <c r="B147" s="2">
        <v>133856</v>
      </c>
      <c r="C147" s="37">
        <v>3.4071428570000002</v>
      </c>
      <c r="D147" s="37">
        <v>2.8285714290000001</v>
      </c>
      <c r="E147" s="37">
        <v>3.0928571429999998</v>
      </c>
    </row>
    <row r="148" spans="1:5" x14ac:dyDescent="0.25">
      <c r="A148" t="s">
        <v>153</v>
      </c>
      <c r="B148" s="2">
        <v>1319307</v>
      </c>
      <c r="C148" s="37">
        <v>6.3470588240000003</v>
      </c>
      <c r="D148" s="37">
        <v>6.0588235289999997</v>
      </c>
      <c r="E148" s="37">
        <v>6.2176470589999999</v>
      </c>
    </row>
    <row r="149" spans="1:5" x14ac:dyDescent="0.25">
      <c r="A149" t="s">
        <v>189</v>
      </c>
      <c r="B149" s="2">
        <v>92536</v>
      </c>
      <c r="C149" s="37">
        <v>5.4</v>
      </c>
      <c r="D149" s="37">
        <v>4.5352941180000004</v>
      </c>
      <c r="E149" s="37">
        <v>4.9647058819999996</v>
      </c>
    </row>
    <row r="150" spans="1:5" x14ac:dyDescent="0.25">
      <c r="A150" t="s">
        <v>183</v>
      </c>
      <c r="B150" s="2">
        <v>263904</v>
      </c>
      <c r="C150" s="37">
        <v>5.7470588239999998</v>
      </c>
      <c r="D150" s="37">
        <v>5.2235294120000004</v>
      </c>
      <c r="E150" s="37">
        <v>5.4705882350000001</v>
      </c>
    </row>
    <row r="151" spans="1:5" x14ac:dyDescent="0.25">
      <c r="A151" t="s">
        <v>167</v>
      </c>
      <c r="B151" s="2">
        <v>183281</v>
      </c>
      <c r="C151" s="37">
        <v>7.2529411760000002</v>
      </c>
      <c r="D151" s="37">
        <v>6.5235294120000002</v>
      </c>
      <c r="E151" s="37">
        <v>6.8823529409999997</v>
      </c>
    </row>
    <row r="152" spans="1:5" x14ac:dyDescent="0.25">
      <c r="A152" t="s">
        <v>146</v>
      </c>
      <c r="B152" s="2">
        <v>1191068</v>
      </c>
      <c r="C152" s="37">
        <v>8.0470588240000005</v>
      </c>
      <c r="D152" s="37">
        <v>7.7411764710000002</v>
      </c>
      <c r="E152" s="37">
        <v>7.8882352940000002</v>
      </c>
    </row>
    <row r="153" spans="1:5" x14ac:dyDescent="0.25">
      <c r="A153" t="s">
        <v>191</v>
      </c>
      <c r="B153" s="2">
        <v>299433</v>
      </c>
      <c r="C153" s="37">
        <v>3.7941176470000002</v>
      </c>
      <c r="D153" s="37">
        <v>3.4176470590000001</v>
      </c>
      <c r="E153" s="37">
        <v>3.6058823530000002</v>
      </c>
    </row>
    <row r="154" spans="1:5" x14ac:dyDescent="0.25">
      <c r="A154" t="s">
        <v>161</v>
      </c>
      <c r="B154" s="2">
        <v>384999</v>
      </c>
      <c r="C154" s="37">
        <v>6.3941176469999998</v>
      </c>
      <c r="D154" s="37">
        <v>5.9176470590000001</v>
      </c>
      <c r="E154" s="37">
        <v>6.1529411759999997</v>
      </c>
    </row>
    <row r="155" spans="1:5" x14ac:dyDescent="0.25">
      <c r="A155" t="s">
        <v>168</v>
      </c>
      <c r="B155" s="2">
        <v>2453500</v>
      </c>
      <c r="C155" s="37">
        <v>6.9882352939999999</v>
      </c>
      <c r="D155" s="37">
        <v>6.7823529410000001</v>
      </c>
      <c r="E155" s="37">
        <v>6.8764705880000001</v>
      </c>
    </row>
    <row r="156" spans="1:5" x14ac:dyDescent="0.25">
      <c r="A156" t="s">
        <v>184</v>
      </c>
      <c r="B156" s="2">
        <v>1625821</v>
      </c>
      <c r="C156" s="37">
        <v>6.9</v>
      </c>
      <c r="D156" s="37">
        <v>6.6588235290000002</v>
      </c>
      <c r="E156" s="37">
        <v>6.7764705879999996</v>
      </c>
    </row>
    <row r="157" spans="1:5" x14ac:dyDescent="0.25">
      <c r="A157" t="s">
        <v>169</v>
      </c>
      <c r="B157" s="2">
        <v>564036</v>
      </c>
      <c r="C157" s="37">
        <v>4.4176470590000001</v>
      </c>
      <c r="D157" s="37">
        <v>4.1294117650000004</v>
      </c>
      <c r="E157" s="37">
        <v>4.2647058820000003</v>
      </c>
    </row>
    <row r="158" spans="1:5" x14ac:dyDescent="0.25">
      <c r="A158" t="s">
        <v>162</v>
      </c>
      <c r="B158" s="2">
        <v>519698</v>
      </c>
      <c r="C158" s="37">
        <v>11.04705882</v>
      </c>
      <c r="D158" s="37">
        <v>10.5</v>
      </c>
      <c r="E158" s="37">
        <v>10.764705879999999</v>
      </c>
    </row>
    <row r="159" spans="1:5" x14ac:dyDescent="0.25">
      <c r="A159" t="s">
        <v>154</v>
      </c>
      <c r="B159" s="2">
        <v>1653566</v>
      </c>
      <c r="C159" s="37">
        <v>8.6529411760000006</v>
      </c>
      <c r="D159" s="37">
        <v>8.3823529410000006</v>
      </c>
      <c r="E159" s="37">
        <v>8.5058823530000005</v>
      </c>
    </row>
    <row r="160" spans="1:5" x14ac:dyDescent="0.25">
      <c r="A160" t="s">
        <v>170</v>
      </c>
      <c r="B160" s="2">
        <v>136661</v>
      </c>
      <c r="C160" s="37">
        <v>9.4235294120000006</v>
      </c>
      <c r="D160" s="37">
        <v>8.458823529</v>
      </c>
      <c r="E160" s="37">
        <v>8.9176470590000001</v>
      </c>
    </row>
    <row r="161" spans="1:5" x14ac:dyDescent="0.25">
      <c r="A161" t="s">
        <v>147</v>
      </c>
      <c r="B161" s="2">
        <v>644195</v>
      </c>
      <c r="C161" s="37">
        <v>4.5823529409999999</v>
      </c>
      <c r="D161" s="37">
        <v>4.2823529410000001</v>
      </c>
      <c r="E161" s="37">
        <v>4.4176470590000001</v>
      </c>
    </row>
    <row r="162" spans="1:5" x14ac:dyDescent="0.25">
      <c r="A162" t="s">
        <v>185</v>
      </c>
      <c r="B162" s="2">
        <v>114941</v>
      </c>
      <c r="C162" s="37">
        <v>5.0176470589999997</v>
      </c>
      <c r="D162" s="37">
        <v>4.270588235</v>
      </c>
      <c r="E162" s="37">
        <v>4.6176470590000003</v>
      </c>
    </row>
    <row r="163" spans="1:5" x14ac:dyDescent="0.25">
      <c r="A163" t="s">
        <v>159</v>
      </c>
      <c r="B163" s="2">
        <v>866204</v>
      </c>
      <c r="C163" s="37">
        <v>4.7882352939999997</v>
      </c>
      <c r="D163" s="37">
        <v>4.5352941180000004</v>
      </c>
      <c r="E163" s="37">
        <v>4.6764705879999999</v>
      </c>
    </row>
    <row r="164" spans="1:5" x14ac:dyDescent="0.25">
      <c r="A164" t="s">
        <v>192</v>
      </c>
      <c r="B164" s="2">
        <v>4171624</v>
      </c>
      <c r="C164" s="37">
        <v>5.4705882350000001</v>
      </c>
      <c r="D164" s="37">
        <v>5.3411764709999998</v>
      </c>
      <c r="E164" s="37">
        <v>5.4</v>
      </c>
    </row>
    <row r="165" spans="1:5" x14ac:dyDescent="0.25">
      <c r="A165" t="s">
        <v>155</v>
      </c>
      <c r="B165" s="2">
        <v>505300</v>
      </c>
      <c r="C165" s="37">
        <v>5.1764705879999999</v>
      </c>
      <c r="D165" s="37">
        <v>4.7941176470000002</v>
      </c>
      <c r="E165" s="37">
        <v>4.9882352939999999</v>
      </c>
    </row>
    <row r="166" spans="1:5" x14ac:dyDescent="0.25">
      <c r="A166" t="s">
        <v>186</v>
      </c>
      <c r="B166" s="2">
        <v>1115356</v>
      </c>
      <c r="C166" s="37">
        <v>7.4529411760000004</v>
      </c>
      <c r="D166" s="37">
        <v>7.1294117650000004</v>
      </c>
      <c r="E166" s="37">
        <v>7.2764705879999996</v>
      </c>
    </row>
    <row r="167" spans="1:5" x14ac:dyDescent="0.25">
      <c r="A167" t="s">
        <v>187</v>
      </c>
      <c r="B167" s="2">
        <v>82841</v>
      </c>
      <c r="C167" s="37">
        <v>7.36</v>
      </c>
      <c r="D167" s="37">
        <v>6.2866666670000004</v>
      </c>
      <c r="E167" s="37">
        <v>6.8</v>
      </c>
    </row>
    <row r="168" spans="1:5" x14ac:dyDescent="0.25">
      <c r="A168" t="s">
        <v>171</v>
      </c>
      <c r="B168" s="2">
        <v>954711</v>
      </c>
      <c r="C168" s="37">
        <v>6.3176470589999996</v>
      </c>
      <c r="D168" s="37">
        <v>6.0117647060000001</v>
      </c>
      <c r="E168" s="37">
        <v>6.1588235290000002</v>
      </c>
    </row>
    <row r="169" spans="1:5" x14ac:dyDescent="0.25">
      <c r="A169" t="s">
        <v>156</v>
      </c>
      <c r="B169" s="2">
        <v>773848</v>
      </c>
      <c r="C169" s="37">
        <v>7.5750000000000002</v>
      </c>
      <c r="D169" s="37">
        <v>7.2</v>
      </c>
      <c r="E169" s="37">
        <v>7.375</v>
      </c>
    </row>
    <row r="170" spans="1:5" x14ac:dyDescent="0.25">
      <c r="A170" t="s">
        <v>148</v>
      </c>
      <c r="B170" s="2">
        <v>248548</v>
      </c>
      <c r="C170" s="37">
        <v>4.4411764710000003</v>
      </c>
      <c r="D170" s="37">
        <v>3.947058824</v>
      </c>
      <c r="E170" s="37">
        <v>4.1882352940000001</v>
      </c>
    </row>
    <row r="171" spans="1:5" x14ac:dyDescent="0.25">
      <c r="A171" t="s">
        <v>172</v>
      </c>
      <c r="B171" s="2">
        <v>81618</v>
      </c>
      <c r="C171" s="37">
        <v>5.585714286</v>
      </c>
      <c r="D171" s="37">
        <v>4.664285714</v>
      </c>
      <c r="E171" s="37">
        <v>5.085714286</v>
      </c>
    </row>
    <row r="172" spans="1:5" x14ac:dyDescent="0.25">
      <c r="A172" t="s">
        <v>63</v>
      </c>
      <c r="B172" s="2">
        <v>604689</v>
      </c>
      <c r="C172" s="37">
        <v>8.2618794330000007</v>
      </c>
      <c r="D172" s="37">
        <v>6.419621749</v>
      </c>
      <c r="E172" s="37">
        <v>7.1910165480000003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3"/>
  <sheetViews>
    <sheetView workbookViewId="0"/>
  </sheetViews>
  <sheetFormatPr defaultColWidth="83.5703125" defaultRowHeight="15" x14ac:dyDescent="0.25"/>
  <cols>
    <col min="1" max="1" width="7" style="39" bestFit="1" customWidth="1"/>
    <col min="2" max="2" width="5" style="39" bestFit="1" customWidth="1"/>
    <col min="3" max="3" width="10.85546875" style="39" bestFit="1" customWidth="1"/>
    <col min="4" max="5" width="8.5703125" style="39" bestFit="1" customWidth="1"/>
    <col min="6" max="6" width="15.42578125" style="39" bestFit="1" customWidth="1"/>
    <col min="7" max="7" width="53.42578125" style="39" bestFit="1" customWidth="1"/>
    <col min="8" max="8" width="59.42578125" style="39" bestFit="1" customWidth="1"/>
    <col min="9" max="9" width="15.85546875" style="39" bestFit="1" customWidth="1"/>
    <col min="10" max="11" width="13.5703125" style="39" bestFit="1" customWidth="1"/>
    <col min="12" max="12" width="18.140625" style="39" bestFit="1" customWidth="1"/>
    <col min="13" max="14" width="15.7109375" style="39" bestFit="1" customWidth="1"/>
    <col min="15" max="15" width="29.140625" style="39" bestFit="1" customWidth="1"/>
    <col min="16" max="17" width="26.85546875" style="39" bestFit="1" customWidth="1"/>
    <col min="18" max="18" width="28.5703125" style="39" bestFit="1" customWidth="1"/>
    <col min="19" max="20" width="26.28515625" style="39" bestFit="1" customWidth="1"/>
    <col min="21" max="21" width="19" style="39" bestFit="1" customWidth="1"/>
    <col min="22" max="23" width="16.5703125" style="39" bestFit="1" customWidth="1"/>
    <col min="24" max="24" width="32.85546875" style="39" bestFit="1" customWidth="1"/>
    <col min="25" max="26" width="30.5703125" style="39" bestFit="1" customWidth="1"/>
    <col min="27" max="16384" width="83.5703125" style="39"/>
  </cols>
  <sheetData>
    <row r="1" spans="1:51" x14ac:dyDescent="0.25">
      <c r="A1" s="38" t="s">
        <v>0</v>
      </c>
      <c r="B1" s="38" t="s">
        <v>1</v>
      </c>
      <c r="C1" s="38" t="s">
        <v>2</v>
      </c>
      <c r="D1" s="38" t="s">
        <v>4</v>
      </c>
      <c r="E1" s="38" t="s">
        <v>3</v>
      </c>
      <c r="F1" s="38" t="s">
        <v>267</v>
      </c>
      <c r="G1" s="38" t="s">
        <v>215</v>
      </c>
      <c r="H1" s="38" t="s">
        <v>216</v>
      </c>
      <c r="I1" s="38" t="s">
        <v>304</v>
      </c>
      <c r="J1" s="38" t="s">
        <v>305</v>
      </c>
      <c r="K1" s="38" t="s">
        <v>306</v>
      </c>
      <c r="L1" s="38" t="s">
        <v>307</v>
      </c>
      <c r="M1" s="38" t="s">
        <v>308</v>
      </c>
      <c r="N1" s="38" t="s">
        <v>309</v>
      </c>
      <c r="O1" s="38" t="s">
        <v>310</v>
      </c>
      <c r="P1" s="38" t="s">
        <v>311</v>
      </c>
      <c r="Q1" s="38" t="s">
        <v>312</v>
      </c>
      <c r="R1" s="38" t="s">
        <v>313</v>
      </c>
      <c r="S1" s="38" t="s">
        <v>314</v>
      </c>
      <c r="T1" s="38" t="s">
        <v>315</v>
      </c>
      <c r="U1" s="38" t="s">
        <v>316</v>
      </c>
      <c r="V1" s="38" t="s">
        <v>317</v>
      </c>
      <c r="W1" s="38" t="s">
        <v>318</v>
      </c>
      <c r="X1" s="38" t="s">
        <v>319</v>
      </c>
      <c r="Y1" s="38" t="s">
        <v>320</v>
      </c>
      <c r="Z1" s="38" t="s">
        <v>321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</row>
    <row r="2" spans="1:51" x14ac:dyDescent="0.25">
      <c r="A2" s="38" t="s">
        <v>5</v>
      </c>
      <c r="B2" s="38">
        <v>2000</v>
      </c>
      <c r="C2" s="38">
        <v>6.7</v>
      </c>
      <c r="D2" s="38">
        <v>7</v>
      </c>
      <c r="E2" s="38">
        <v>6.3</v>
      </c>
      <c r="F2" s="38">
        <v>6.7</v>
      </c>
      <c r="G2" s="38" t="s">
        <v>214</v>
      </c>
      <c r="H2" s="38" t="s">
        <v>263</v>
      </c>
      <c r="I2" s="38" t="s">
        <v>236</v>
      </c>
      <c r="J2" s="38" t="s">
        <v>236</v>
      </c>
      <c r="K2" s="38" t="s">
        <v>236</v>
      </c>
      <c r="L2" s="38" t="s">
        <v>236</v>
      </c>
      <c r="M2" s="38" t="s">
        <v>236</v>
      </c>
      <c r="N2" s="38" t="s">
        <v>236</v>
      </c>
      <c r="O2" s="38" t="s">
        <v>236</v>
      </c>
      <c r="P2" s="38" t="s">
        <v>236</v>
      </c>
      <c r="Q2" s="38" t="s">
        <v>236</v>
      </c>
      <c r="R2" s="38" t="s">
        <v>236</v>
      </c>
      <c r="S2" s="38" t="s">
        <v>236</v>
      </c>
      <c r="T2" s="38" t="s">
        <v>236</v>
      </c>
      <c r="U2" s="38" t="s">
        <v>236</v>
      </c>
      <c r="V2" s="38" t="s">
        <v>236</v>
      </c>
      <c r="W2" s="38" t="s">
        <v>236</v>
      </c>
      <c r="X2" s="38" t="s">
        <v>236</v>
      </c>
      <c r="Y2" s="38" t="s">
        <v>236</v>
      </c>
      <c r="Z2" s="38" t="s">
        <v>236</v>
      </c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</row>
    <row r="3" spans="1:51" x14ac:dyDescent="0.25">
      <c r="A3" s="38" t="s">
        <v>5</v>
      </c>
      <c r="B3" s="38">
        <v>2002</v>
      </c>
      <c r="C3" s="38">
        <v>6.6</v>
      </c>
      <c r="D3" s="38">
        <v>6.8</v>
      </c>
      <c r="E3" s="38">
        <v>6.3</v>
      </c>
      <c r="F3" s="38">
        <v>6.6</v>
      </c>
      <c r="G3" s="38" t="s">
        <v>214</v>
      </c>
      <c r="H3" s="38" t="s">
        <v>263</v>
      </c>
      <c r="I3" s="38">
        <v>11.5</v>
      </c>
      <c r="J3" s="38" t="s">
        <v>236</v>
      </c>
      <c r="K3" s="38" t="s">
        <v>236</v>
      </c>
      <c r="L3" s="38">
        <v>2.7</v>
      </c>
      <c r="M3" s="38" t="s">
        <v>236</v>
      </c>
      <c r="N3" s="38" t="s">
        <v>236</v>
      </c>
      <c r="O3" s="38">
        <v>7.7</v>
      </c>
      <c r="P3" s="38" t="s">
        <v>236</v>
      </c>
      <c r="Q3" s="38" t="s">
        <v>236</v>
      </c>
      <c r="R3" s="38">
        <v>6.5</v>
      </c>
      <c r="S3" s="38" t="s">
        <v>236</v>
      </c>
      <c r="T3" s="38" t="s">
        <v>236</v>
      </c>
      <c r="U3" s="38" t="s">
        <v>236</v>
      </c>
      <c r="V3" s="38" t="s">
        <v>236</v>
      </c>
      <c r="W3" s="38" t="s">
        <v>236</v>
      </c>
      <c r="X3" s="38" t="s">
        <v>236</v>
      </c>
      <c r="Y3" s="38" t="s">
        <v>236</v>
      </c>
      <c r="Z3" s="38" t="s">
        <v>236</v>
      </c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</row>
    <row r="4" spans="1:51" x14ac:dyDescent="0.25">
      <c r="A4" s="38" t="s">
        <v>5</v>
      </c>
      <c r="B4" s="38">
        <v>2004</v>
      </c>
      <c r="C4" s="38">
        <v>8</v>
      </c>
      <c r="D4" s="38">
        <v>8.4</v>
      </c>
      <c r="E4" s="38">
        <v>7.6</v>
      </c>
      <c r="F4" s="38">
        <v>8</v>
      </c>
      <c r="G4" s="38" t="s">
        <v>214</v>
      </c>
      <c r="H4" s="38" t="s">
        <v>263</v>
      </c>
      <c r="I4" s="38">
        <v>12.9</v>
      </c>
      <c r="J4" s="38">
        <v>12.2</v>
      </c>
      <c r="K4" s="38">
        <v>13.7</v>
      </c>
      <c r="L4" s="38">
        <v>2.9</v>
      </c>
      <c r="M4" s="38">
        <v>2.6</v>
      </c>
      <c r="N4" s="38">
        <v>3.3</v>
      </c>
      <c r="O4" s="38">
        <v>9.6999999999999993</v>
      </c>
      <c r="P4" s="38">
        <v>9.1</v>
      </c>
      <c r="Q4" s="38">
        <v>10.4</v>
      </c>
      <c r="R4" s="38">
        <v>6.9</v>
      </c>
      <c r="S4" s="38">
        <v>6.2</v>
      </c>
      <c r="T4" s="38">
        <v>7.6</v>
      </c>
      <c r="U4" s="38">
        <v>6.2</v>
      </c>
      <c r="V4" s="38">
        <v>5</v>
      </c>
      <c r="W4" s="38">
        <v>7.5</v>
      </c>
      <c r="X4" s="38" t="s">
        <v>236</v>
      </c>
      <c r="Y4" s="38" t="s">
        <v>236</v>
      </c>
      <c r="Z4" s="38" t="s">
        <v>236</v>
      </c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</row>
    <row r="5" spans="1:51" x14ac:dyDescent="0.25">
      <c r="A5" s="38" t="s">
        <v>5</v>
      </c>
      <c r="B5" s="38">
        <v>2006</v>
      </c>
      <c r="C5" s="38">
        <v>9</v>
      </c>
      <c r="D5" s="38">
        <v>9.3000000000000007</v>
      </c>
      <c r="E5" s="38">
        <v>8.6</v>
      </c>
      <c r="F5" s="38">
        <v>9</v>
      </c>
      <c r="G5" s="38" t="s">
        <v>214</v>
      </c>
      <c r="H5" s="38" t="s">
        <v>263</v>
      </c>
      <c r="I5" s="38">
        <v>14.5</v>
      </c>
      <c r="J5" s="38">
        <v>13.9</v>
      </c>
      <c r="K5" s="38">
        <v>15.1</v>
      </c>
      <c r="L5" s="38">
        <v>3.2</v>
      </c>
      <c r="M5" s="38">
        <v>2.9</v>
      </c>
      <c r="N5" s="38">
        <v>3.5</v>
      </c>
      <c r="O5" s="38">
        <v>9.9</v>
      </c>
      <c r="P5" s="38">
        <v>9.4</v>
      </c>
      <c r="Q5" s="38">
        <v>10.4</v>
      </c>
      <c r="R5" s="38">
        <v>7.2</v>
      </c>
      <c r="S5" s="38">
        <v>6.6</v>
      </c>
      <c r="T5" s="38">
        <v>7.8</v>
      </c>
      <c r="U5" s="38">
        <v>5.9</v>
      </c>
      <c r="V5" s="38">
        <v>5.3</v>
      </c>
      <c r="W5" s="38">
        <v>6.6</v>
      </c>
      <c r="X5" s="38" t="s">
        <v>236</v>
      </c>
      <c r="Y5" s="38" t="s">
        <v>236</v>
      </c>
      <c r="Z5" s="38" t="s">
        <v>236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</row>
    <row r="6" spans="1:51" x14ac:dyDescent="0.25">
      <c r="A6" s="38" t="s">
        <v>5</v>
      </c>
      <c r="B6" s="38">
        <v>2008</v>
      </c>
      <c r="C6" s="38">
        <v>11.3</v>
      </c>
      <c r="D6" s="38">
        <v>11.7</v>
      </c>
      <c r="E6" s="38">
        <v>11</v>
      </c>
      <c r="F6" s="38">
        <v>11.3</v>
      </c>
      <c r="G6" s="38" t="s">
        <v>214</v>
      </c>
      <c r="H6" s="38" t="s">
        <v>263</v>
      </c>
      <c r="I6" s="38">
        <v>18.399999999999999</v>
      </c>
      <c r="J6" s="38">
        <v>17.7</v>
      </c>
      <c r="K6" s="38">
        <v>19</v>
      </c>
      <c r="L6" s="38">
        <v>4</v>
      </c>
      <c r="M6" s="38">
        <v>3.7</v>
      </c>
      <c r="N6" s="38">
        <v>4.3</v>
      </c>
      <c r="O6" s="38">
        <v>12</v>
      </c>
      <c r="P6" s="38">
        <v>11.5</v>
      </c>
      <c r="Q6" s="38">
        <v>12.5</v>
      </c>
      <c r="R6" s="38">
        <v>10.199999999999999</v>
      </c>
      <c r="S6" s="38">
        <v>9.5</v>
      </c>
      <c r="T6" s="38">
        <v>10.9</v>
      </c>
      <c r="U6" s="38">
        <v>7.9</v>
      </c>
      <c r="V6" s="38">
        <v>7.2</v>
      </c>
      <c r="W6" s="38">
        <v>8.6</v>
      </c>
      <c r="X6" s="38">
        <v>9.6999999999999993</v>
      </c>
      <c r="Y6" s="38">
        <v>8.1</v>
      </c>
      <c r="Z6" s="38">
        <v>11.6</v>
      </c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</row>
    <row r="7" spans="1:51" x14ac:dyDescent="0.25">
      <c r="A7" s="38" t="s">
        <v>5</v>
      </c>
      <c r="B7" s="38">
        <v>2010</v>
      </c>
      <c r="C7" s="38">
        <v>14.7</v>
      </c>
      <c r="D7" s="38">
        <v>15.1</v>
      </c>
      <c r="E7" s="38">
        <v>14.3</v>
      </c>
      <c r="F7" s="38">
        <v>14.7</v>
      </c>
      <c r="G7" s="38" t="s">
        <v>214</v>
      </c>
      <c r="H7" s="38" t="s">
        <v>263</v>
      </c>
      <c r="I7" s="38">
        <v>23.7</v>
      </c>
      <c r="J7" s="38">
        <v>23</v>
      </c>
      <c r="K7" s="38">
        <v>24.4</v>
      </c>
      <c r="L7" s="38">
        <v>5.3</v>
      </c>
      <c r="M7" s="38">
        <v>5</v>
      </c>
      <c r="N7" s="38">
        <v>5.7</v>
      </c>
      <c r="O7" s="38">
        <v>15.8</v>
      </c>
      <c r="P7" s="38">
        <v>15.2</v>
      </c>
      <c r="Q7" s="38">
        <v>16.3</v>
      </c>
      <c r="R7" s="38">
        <v>12.3</v>
      </c>
      <c r="S7" s="38">
        <v>11.5</v>
      </c>
      <c r="T7" s="38">
        <v>13.1</v>
      </c>
      <c r="U7" s="38">
        <v>10.8</v>
      </c>
      <c r="V7" s="38">
        <v>10</v>
      </c>
      <c r="W7" s="38">
        <v>11.6</v>
      </c>
      <c r="X7" s="38">
        <v>12.3</v>
      </c>
      <c r="Y7" s="38">
        <v>10.7</v>
      </c>
      <c r="Z7" s="38">
        <v>14.2</v>
      </c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</row>
    <row r="8" spans="1:51" x14ac:dyDescent="0.25">
      <c r="A8" s="38" t="s">
        <v>5</v>
      </c>
      <c r="B8" s="38">
        <v>2012</v>
      </c>
      <c r="C8" s="38">
        <v>14.8</v>
      </c>
      <c r="D8" s="38">
        <v>15.2</v>
      </c>
      <c r="E8" s="38">
        <v>14.4</v>
      </c>
      <c r="F8" s="38">
        <v>14.8</v>
      </c>
      <c r="G8" s="38" t="s">
        <v>214</v>
      </c>
      <c r="H8" s="38" t="s">
        <v>263</v>
      </c>
      <c r="I8" s="38">
        <v>23.4</v>
      </c>
      <c r="J8" s="38">
        <v>22.7</v>
      </c>
      <c r="K8" s="38">
        <v>24.1</v>
      </c>
      <c r="L8" s="38">
        <v>5.2</v>
      </c>
      <c r="M8" s="38">
        <v>4.9000000000000004</v>
      </c>
      <c r="N8" s="38">
        <v>5.6</v>
      </c>
      <c r="O8" s="38">
        <v>15.3</v>
      </c>
      <c r="P8" s="38">
        <v>14.7</v>
      </c>
      <c r="Q8" s="38">
        <v>15.9</v>
      </c>
      <c r="R8" s="38">
        <v>13.1</v>
      </c>
      <c r="S8" s="38">
        <v>12.3</v>
      </c>
      <c r="T8" s="38">
        <v>13.9</v>
      </c>
      <c r="U8" s="38">
        <v>10.1</v>
      </c>
      <c r="V8" s="38">
        <v>9.4</v>
      </c>
      <c r="W8" s="38">
        <v>10.9</v>
      </c>
      <c r="X8" s="38">
        <v>11.4</v>
      </c>
      <c r="Y8" s="38">
        <v>9.9</v>
      </c>
      <c r="Z8" s="38">
        <v>13.1</v>
      </c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</row>
    <row r="9" spans="1:51" x14ac:dyDescent="0.25">
      <c r="A9" s="38" t="s">
        <v>5</v>
      </c>
      <c r="B9" s="38">
        <v>2014</v>
      </c>
      <c r="C9" s="38">
        <v>16.8</v>
      </c>
      <c r="D9" s="38">
        <v>17.3</v>
      </c>
      <c r="E9" s="38">
        <v>16.399999999999999</v>
      </c>
      <c r="F9" s="38">
        <v>16.8</v>
      </c>
      <c r="G9" s="38" t="s">
        <v>214</v>
      </c>
      <c r="H9" s="38" t="s">
        <v>263</v>
      </c>
      <c r="I9" s="38">
        <v>26.6</v>
      </c>
      <c r="J9" s="38">
        <v>25.8</v>
      </c>
      <c r="K9" s="38">
        <v>27.4</v>
      </c>
      <c r="L9" s="38">
        <v>6.6</v>
      </c>
      <c r="M9" s="38">
        <v>6.2</v>
      </c>
      <c r="N9" s="38">
        <v>7</v>
      </c>
      <c r="O9" s="38">
        <v>17.2</v>
      </c>
      <c r="P9" s="38">
        <v>16.5</v>
      </c>
      <c r="Q9" s="38">
        <v>17.8</v>
      </c>
      <c r="R9" s="38">
        <v>16</v>
      </c>
      <c r="S9" s="38">
        <v>15.1</v>
      </c>
      <c r="T9" s="38">
        <v>16.899999999999999</v>
      </c>
      <c r="U9" s="38">
        <v>14</v>
      </c>
      <c r="V9" s="38">
        <v>13.1</v>
      </c>
      <c r="W9" s="38">
        <v>14.9</v>
      </c>
      <c r="X9" s="38">
        <v>13.5</v>
      </c>
      <c r="Y9" s="38">
        <v>11.8</v>
      </c>
      <c r="Z9" s="38">
        <v>15.4</v>
      </c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</row>
    <row r="10" spans="1:51" x14ac:dyDescent="0.25">
      <c r="A10" s="38" t="s">
        <v>6</v>
      </c>
      <c r="B10" s="38">
        <v>2004</v>
      </c>
      <c r="C10" s="38">
        <v>9.5</v>
      </c>
      <c r="D10" s="38">
        <v>12</v>
      </c>
      <c r="E10" s="38">
        <v>7.4</v>
      </c>
      <c r="F10" s="38">
        <v>9.5</v>
      </c>
      <c r="G10" s="38" t="s">
        <v>212</v>
      </c>
      <c r="H10" s="38" t="s">
        <v>265</v>
      </c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</row>
    <row r="11" spans="1:51" x14ac:dyDescent="0.25">
      <c r="A11" s="38" t="s">
        <v>6</v>
      </c>
      <c r="B11" s="38">
        <v>2008</v>
      </c>
      <c r="C11" s="38">
        <v>16.2</v>
      </c>
      <c r="D11" s="38">
        <v>18.100000000000001</v>
      </c>
      <c r="E11" s="38">
        <v>14.5</v>
      </c>
      <c r="F11" s="38">
        <v>16.2</v>
      </c>
      <c r="G11" s="38" t="s">
        <v>212</v>
      </c>
      <c r="H11" s="38" t="s">
        <v>265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</row>
    <row r="12" spans="1:51" x14ac:dyDescent="0.25">
      <c r="A12" s="38" t="s">
        <v>6</v>
      </c>
      <c r="B12" s="38">
        <v>2012</v>
      </c>
      <c r="C12" s="38">
        <v>21.2</v>
      </c>
      <c r="D12" s="38">
        <v>22.3</v>
      </c>
      <c r="E12" s="38">
        <v>20.100000000000001</v>
      </c>
      <c r="F12" s="38">
        <v>21.2</v>
      </c>
      <c r="G12" s="38" t="s">
        <v>212</v>
      </c>
      <c r="H12" s="38" t="s">
        <v>265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</row>
    <row r="13" spans="1:51" x14ac:dyDescent="0.25">
      <c r="A13" s="38" t="s">
        <v>6</v>
      </c>
      <c r="B13" s="38">
        <v>2016</v>
      </c>
      <c r="C13" s="38">
        <v>29.2</v>
      </c>
      <c r="D13" s="38">
        <v>30.7</v>
      </c>
      <c r="E13" s="38">
        <v>27.7</v>
      </c>
      <c r="F13" s="38">
        <v>29.2</v>
      </c>
      <c r="G13" s="38" t="s">
        <v>212</v>
      </c>
      <c r="H13" s="38" t="s">
        <v>265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</row>
    <row r="14" spans="1:51" x14ac:dyDescent="0.25">
      <c r="A14" s="38" t="s">
        <v>7</v>
      </c>
      <c r="B14" s="38">
        <v>2000</v>
      </c>
      <c r="C14" s="38">
        <v>1.8</v>
      </c>
      <c r="D14" s="38">
        <v>1.8</v>
      </c>
      <c r="E14" s="38">
        <v>1.7</v>
      </c>
      <c r="F14" s="38">
        <v>1.8</v>
      </c>
      <c r="G14" s="38" t="s">
        <v>211</v>
      </c>
      <c r="H14" s="38" t="s">
        <v>266</v>
      </c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</row>
    <row r="15" spans="1:51" x14ac:dyDescent="0.25">
      <c r="A15" s="38" t="s">
        <v>7</v>
      </c>
      <c r="B15" s="38">
        <v>2001</v>
      </c>
      <c r="C15" s="38">
        <v>2.1</v>
      </c>
      <c r="D15" s="38">
        <v>2.1</v>
      </c>
      <c r="E15" s="38">
        <v>2.1</v>
      </c>
      <c r="F15" s="38">
        <v>2.1</v>
      </c>
      <c r="G15" s="38" t="s">
        <v>211</v>
      </c>
      <c r="H15" s="38" t="s">
        <v>266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</row>
    <row r="16" spans="1:51" x14ac:dyDescent="0.25">
      <c r="A16" s="38" t="s">
        <v>7</v>
      </c>
      <c r="B16" s="38">
        <v>2002</v>
      </c>
      <c r="C16" s="38">
        <v>2.6</v>
      </c>
      <c r="D16" s="38">
        <v>2.6</v>
      </c>
      <c r="E16" s="38">
        <v>2.6</v>
      </c>
      <c r="F16" s="38">
        <v>2.6</v>
      </c>
      <c r="G16" s="38" t="s">
        <v>211</v>
      </c>
      <c r="H16" s="38" t="s">
        <v>266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</row>
    <row r="17" spans="1:51" x14ac:dyDescent="0.25">
      <c r="A17" s="38" t="s">
        <v>7</v>
      </c>
      <c r="B17" s="38">
        <v>2003</v>
      </c>
      <c r="C17" s="38">
        <v>3</v>
      </c>
      <c r="D17" s="38">
        <v>3</v>
      </c>
      <c r="E17" s="38">
        <v>3</v>
      </c>
      <c r="F17" s="38">
        <v>3</v>
      </c>
      <c r="G17" s="38" t="s">
        <v>211</v>
      </c>
      <c r="H17" s="38" t="s">
        <v>266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</row>
    <row r="18" spans="1:51" x14ac:dyDescent="0.25">
      <c r="A18" s="38" t="s">
        <v>7</v>
      </c>
      <c r="B18" s="38">
        <v>2004</v>
      </c>
      <c r="C18" s="38">
        <v>3.6</v>
      </c>
      <c r="D18" s="38">
        <v>3.6</v>
      </c>
      <c r="E18" s="38">
        <v>3.5</v>
      </c>
      <c r="F18" s="38">
        <v>3.6</v>
      </c>
      <c r="G18" s="38" t="s">
        <v>211</v>
      </c>
      <c r="H18" s="38" t="s">
        <v>266</v>
      </c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</row>
    <row r="19" spans="1:51" x14ac:dyDescent="0.25">
      <c r="A19" s="38" t="s">
        <v>7</v>
      </c>
      <c r="B19" s="38">
        <v>2005</v>
      </c>
      <c r="C19" s="38">
        <v>4.0999999999999996</v>
      </c>
      <c r="D19" s="38">
        <v>4.0999999999999996</v>
      </c>
      <c r="E19" s="38">
        <v>4.0999999999999996</v>
      </c>
      <c r="F19" s="38">
        <v>4.0999999999999996</v>
      </c>
      <c r="G19" s="38" t="s">
        <v>211</v>
      </c>
      <c r="H19" s="38" t="s">
        <v>266</v>
      </c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</row>
    <row r="20" spans="1:51" x14ac:dyDescent="0.25">
      <c r="A20" s="38" t="s">
        <v>7</v>
      </c>
      <c r="B20" s="38">
        <v>2006</v>
      </c>
      <c r="C20" s="38">
        <v>4.8</v>
      </c>
      <c r="D20" s="38">
        <v>4.8</v>
      </c>
      <c r="E20" s="38">
        <v>4.7</v>
      </c>
      <c r="F20" s="38">
        <v>4.8</v>
      </c>
      <c r="G20" s="38" t="s">
        <v>211</v>
      </c>
      <c r="H20" s="38" t="s">
        <v>266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</row>
    <row r="21" spans="1:51" x14ac:dyDescent="0.25">
      <c r="A21" s="38" t="s">
        <v>7</v>
      </c>
      <c r="B21" s="38">
        <v>2007</v>
      </c>
      <c r="C21" s="38">
        <v>5.4</v>
      </c>
      <c r="D21" s="38">
        <v>5.5</v>
      </c>
      <c r="E21" s="38">
        <v>5.4</v>
      </c>
      <c r="F21" s="38">
        <v>5.4</v>
      </c>
      <c r="G21" s="38" t="s">
        <v>211</v>
      </c>
      <c r="H21" s="38" t="s">
        <v>266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</row>
    <row r="22" spans="1:51" x14ac:dyDescent="0.25">
      <c r="A22" s="38" t="s">
        <v>7</v>
      </c>
      <c r="B22" s="38">
        <v>2008</v>
      </c>
      <c r="C22" s="38">
        <v>6.2</v>
      </c>
      <c r="D22" s="38">
        <v>6.2</v>
      </c>
      <c r="E22" s="38">
        <v>6.2</v>
      </c>
      <c r="F22" s="38">
        <v>6.2</v>
      </c>
      <c r="G22" s="38" t="s">
        <v>211</v>
      </c>
      <c r="H22" s="38" t="s">
        <v>266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</row>
    <row r="23" spans="1:51" x14ac:dyDescent="0.25">
      <c r="A23" s="38" t="s">
        <v>7</v>
      </c>
      <c r="B23" s="38">
        <v>2009</v>
      </c>
      <c r="C23" s="38">
        <v>7</v>
      </c>
      <c r="D23" s="38">
        <v>7</v>
      </c>
      <c r="E23" s="38">
        <v>7</v>
      </c>
      <c r="F23" s="38">
        <v>7</v>
      </c>
      <c r="G23" s="38" t="s">
        <v>211</v>
      </c>
      <c r="H23" s="38" t="s">
        <v>266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</row>
    <row r="24" spans="1:51" x14ac:dyDescent="0.25">
      <c r="A24" s="38" t="s">
        <v>7</v>
      </c>
      <c r="B24" s="38">
        <v>2010</v>
      </c>
      <c r="C24" s="38">
        <v>7.7</v>
      </c>
      <c r="D24" s="38">
        <v>7.7</v>
      </c>
      <c r="E24" s="38">
        <v>7.7</v>
      </c>
      <c r="F24" s="38">
        <v>7.7</v>
      </c>
      <c r="G24" s="38" t="s">
        <v>211</v>
      </c>
      <c r="H24" s="38" t="s">
        <v>266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</row>
    <row r="25" spans="1:51" x14ac:dyDescent="0.25">
      <c r="A25" s="38" t="s">
        <v>7</v>
      </c>
      <c r="B25" s="38">
        <v>2011</v>
      </c>
      <c r="C25" s="38">
        <v>8.4</v>
      </c>
      <c r="D25" s="38">
        <v>8.5</v>
      </c>
      <c r="E25" s="38">
        <v>8.4</v>
      </c>
      <c r="F25" s="38">
        <v>8.4</v>
      </c>
      <c r="G25" s="38" t="s">
        <v>211</v>
      </c>
      <c r="H25" s="38" t="s">
        <v>266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</row>
    <row r="26" spans="1:51" x14ac:dyDescent="0.25">
      <c r="A26" s="38" t="s">
        <v>7</v>
      </c>
      <c r="B26" s="38">
        <v>2012</v>
      </c>
      <c r="C26" s="38">
        <v>9.1</v>
      </c>
      <c r="D26" s="38">
        <v>9.1999999999999993</v>
      </c>
      <c r="E26" s="38">
        <v>9.1</v>
      </c>
      <c r="F26" s="38">
        <v>9.1</v>
      </c>
      <c r="G26" s="38" t="s">
        <v>211</v>
      </c>
      <c r="H26" s="38" t="s">
        <v>266</v>
      </c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</row>
    <row r="27" spans="1:51" x14ac:dyDescent="0.25">
      <c r="A27" s="38" t="s">
        <v>7</v>
      </c>
      <c r="B27" s="38">
        <v>2013</v>
      </c>
      <c r="C27" s="38">
        <v>9.8000000000000007</v>
      </c>
      <c r="D27" s="38">
        <v>9.9</v>
      </c>
      <c r="E27" s="38">
        <v>9.8000000000000007</v>
      </c>
      <c r="F27" s="38">
        <v>9.8000000000000007</v>
      </c>
      <c r="G27" s="38" t="s">
        <v>211</v>
      </c>
      <c r="H27" s="38" t="s">
        <v>266</v>
      </c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</row>
    <row r="28" spans="1:51" x14ac:dyDescent="0.25">
      <c r="A28" s="38" t="s">
        <v>7</v>
      </c>
      <c r="B28" s="38">
        <v>2014</v>
      </c>
      <c r="C28" s="38">
        <v>10.5</v>
      </c>
      <c r="D28" s="38">
        <v>10.5</v>
      </c>
      <c r="E28" s="38">
        <v>10.5</v>
      </c>
      <c r="F28" s="38">
        <v>10.5</v>
      </c>
      <c r="G28" s="38" t="s">
        <v>211</v>
      </c>
      <c r="H28" s="38" t="s">
        <v>266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</row>
    <row r="29" spans="1:51" x14ac:dyDescent="0.25">
      <c r="A29" s="38" t="s">
        <v>7</v>
      </c>
      <c r="B29" s="38">
        <v>2015</v>
      </c>
      <c r="C29" s="38">
        <v>11.2</v>
      </c>
      <c r="D29" s="38">
        <v>11.2</v>
      </c>
      <c r="E29" s="38">
        <v>11.2</v>
      </c>
      <c r="F29" s="38">
        <v>11.2</v>
      </c>
      <c r="G29" s="38" t="s">
        <v>211</v>
      </c>
      <c r="H29" s="38" t="s">
        <v>266</v>
      </c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</row>
    <row r="30" spans="1:51" x14ac:dyDescent="0.25">
      <c r="A30" s="38" t="s">
        <v>7</v>
      </c>
      <c r="B30" s="38">
        <v>2016</v>
      </c>
      <c r="C30" s="38">
        <v>11.9</v>
      </c>
      <c r="D30" s="38">
        <v>11.9</v>
      </c>
      <c r="E30" s="38">
        <v>11.9</v>
      </c>
      <c r="F30" s="38">
        <v>11.9</v>
      </c>
      <c r="G30" s="38" t="s">
        <v>211</v>
      </c>
      <c r="H30" s="38" t="s">
        <v>266</v>
      </c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</row>
    <row r="31" spans="1:51" x14ac:dyDescent="0.25">
      <c r="A31" s="38" t="s">
        <v>8</v>
      </c>
      <c r="B31" s="38">
        <v>2000</v>
      </c>
      <c r="C31" s="38">
        <v>2.2999999999999998</v>
      </c>
      <c r="D31" s="38">
        <v>2.4</v>
      </c>
      <c r="E31" s="38">
        <v>2.2999999999999998</v>
      </c>
      <c r="F31" s="38">
        <v>2.2999999999999998</v>
      </c>
      <c r="G31" s="38" t="s">
        <v>213</v>
      </c>
      <c r="H31" s="38" t="s">
        <v>264</v>
      </c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</row>
    <row r="32" spans="1:51" x14ac:dyDescent="0.25">
      <c r="A32" s="38" t="s">
        <v>8</v>
      </c>
      <c r="B32" s="38">
        <v>2001</v>
      </c>
      <c r="C32" s="38">
        <v>2.6</v>
      </c>
      <c r="D32" s="38">
        <v>2.6</v>
      </c>
      <c r="E32" s="38">
        <v>2.6</v>
      </c>
      <c r="F32" s="38">
        <v>2.6</v>
      </c>
      <c r="G32" s="38" t="s">
        <v>213</v>
      </c>
      <c r="H32" s="38" t="s">
        <v>264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</row>
    <row r="33" spans="1:51" x14ac:dyDescent="0.25">
      <c r="A33" s="38" t="s">
        <v>8</v>
      </c>
      <c r="B33" s="38">
        <v>2002</v>
      </c>
      <c r="C33" s="38">
        <v>2.8</v>
      </c>
      <c r="D33" s="38">
        <v>2.8</v>
      </c>
      <c r="E33" s="38">
        <v>2.7</v>
      </c>
      <c r="F33" s="38">
        <v>2.8</v>
      </c>
      <c r="G33" s="38" t="s">
        <v>213</v>
      </c>
      <c r="H33" s="38" t="s">
        <v>264</v>
      </c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</row>
    <row r="34" spans="1:51" x14ac:dyDescent="0.25">
      <c r="A34" s="38" t="s">
        <v>8</v>
      </c>
      <c r="B34" s="38">
        <v>2003</v>
      </c>
      <c r="C34" s="38">
        <v>3</v>
      </c>
      <c r="D34" s="38">
        <v>3</v>
      </c>
      <c r="E34" s="38">
        <v>3</v>
      </c>
      <c r="F34" s="38">
        <v>3</v>
      </c>
      <c r="G34" s="38" t="s">
        <v>213</v>
      </c>
      <c r="H34" s="38" t="s">
        <v>264</v>
      </c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</row>
    <row r="35" spans="1:51" x14ac:dyDescent="0.25">
      <c r="A35" s="38" t="s">
        <v>8</v>
      </c>
      <c r="B35" s="38">
        <v>2004</v>
      </c>
      <c r="C35" s="38">
        <v>3.5</v>
      </c>
      <c r="D35" s="38">
        <v>3.6</v>
      </c>
      <c r="E35" s="38">
        <v>3.5</v>
      </c>
      <c r="F35" s="38">
        <v>3.5</v>
      </c>
      <c r="G35" s="38" t="s">
        <v>213</v>
      </c>
      <c r="H35" s="38" t="s">
        <v>264</v>
      </c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</row>
    <row r="36" spans="1:51" x14ac:dyDescent="0.25">
      <c r="A36" s="38" t="s">
        <v>8</v>
      </c>
      <c r="B36" s="38">
        <v>2005</v>
      </c>
      <c r="C36" s="38">
        <v>3.9</v>
      </c>
      <c r="D36" s="38">
        <v>3.9</v>
      </c>
      <c r="E36" s="38">
        <v>3.8</v>
      </c>
      <c r="F36" s="38">
        <v>3.9</v>
      </c>
      <c r="G36" s="38" t="s">
        <v>213</v>
      </c>
      <c r="H36" s="38" t="s">
        <v>264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</row>
    <row r="37" spans="1:51" x14ac:dyDescent="0.25">
      <c r="A37" s="38" t="s">
        <v>8</v>
      </c>
      <c r="B37" s="38">
        <v>2006</v>
      </c>
      <c r="C37" s="38">
        <v>4.4000000000000004</v>
      </c>
      <c r="D37" s="38">
        <v>4.5</v>
      </c>
      <c r="E37" s="38">
        <v>4.4000000000000004</v>
      </c>
      <c r="F37" s="38">
        <v>4.4000000000000004</v>
      </c>
      <c r="G37" s="38" t="s">
        <v>213</v>
      </c>
      <c r="H37" s="38" t="s">
        <v>264</v>
      </c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</row>
    <row r="38" spans="1:51" x14ac:dyDescent="0.25">
      <c r="A38" s="38" t="s">
        <v>8</v>
      </c>
      <c r="B38" s="38">
        <v>2007</v>
      </c>
      <c r="C38" s="38">
        <v>5.0999999999999996</v>
      </c>
      <c r="D38" s="38">
        <v>5.0999999999999996</v>
      </c>
      <c r="E38" s="38">
        <v>5</v>
      </c>
      <c r="F38" s="38">
        <v>5.0999999999999996</v>
      </c>
      <c r="G38" s="38" t="s">
        <v>213</v>
      </c>
      <c r="H38" s="38" t="s">
        <v>264</v>
      </c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</row>
    <row r="39" spans="1:51" x14ac:dyDescent="0.25">
      <c r="A39" s="38" t="s">
        <v>8</v>
      </c>
      <c r="B39" s="38">
        <v>2008</v>
      </c>
      <c r="C39" s="38">
        <v>5.6</v>
      </c>
      <c r="D39" s="38">
        <v>5.6</v>
      </c>
      <c r="E39" s="38">
        <v>5.5</v>
      </c>
      <c r="F39" s="38">
        <v>5.6</v>
      </c>
      <c r="G39" s="38" t="s">
        <v>213</v>
      </c>
      <c r="H39" s="38" t="s">
        <v>264</v>
      </c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</row>
    <row r="40" spans="1:51" x14ac:dyDescent="0.25">
      <c r="A40" s="38" t="s">
        <v>8</v>
      </c>
      <c r="B40" s="38">
        <v>2009</v>
      </c>
      <c r="C40" s="38">
        <v>5.9</v>
      </c>
      <c r="D40" s="38">
        <v>5.9</v>
      </c>
      <c r="E40" s="38">
        <v>5.9</v>
      </c>
      <c r="F40" s="38">
        <v>5.9</v>
      </c>
      <c r="G40" s="38" t="s">
        <v>213</v>
      </c>
      <c r="H40" s="38" t="s">
        <v>264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</row>
    <row r="41" spans="1:51" x14ac:dyDescent="0.25">
      <c r="A41" s="38" t="s">
        <v>8</v>
      </c>
      <c r="B41" s="38">
        <v>2010</v>
      </c>
      <c r="C41" s="38">
        <v>6.4</v>
      </c>
      <c r="D41" s="38">
        <v>6.4</v>
      </c>
      <c r="E41" s="38">
        <v>6.4</v>
      </c>
      <c r="F41" s="38">
        <v>6.4</v>
      </c>
      <c r="G41" s="38" t="s">
        <v>213</v>
      </c>
      <c r="H41" s="38" t="s">
        <v>264</v>
      </c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</row>
    <row r="42" spans="1:51" x14ac:dyDescent="0.25">
      <c r="A42" s="38" t="s">
        <v>8</v>
      </c>
      <c r="B42" s="38">
        <v>2011</v>
      </c>
      <c r="C42" s="38">
        <v>7.1</v>
      </c>
      <c r="D42" s="38">
        <v>7.1</v>
      </c>
      <c r="E42" s="38">
        <v>7.1</v>
      </c>
      <c r="F42" s="38">
        <v>7.1</v>
      </c>
      <c r="G42" s="38" t="s">
        <v>213</v>
      </c>
      <c r="H42" s="38" t="s">
        <v>264</v>
      </c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</row>
    <row r="43" spans="1:51" x14ac:dyDescent="0.25">
      <c r="A43" s="38" t="s">
        <v>8</v>
      </c>
      <c r="B43" s="38">
        <v>2012</v>
      </c>
      <c r="C43" s="38">
        <v>8.1999999999999993</v>
      </c>
      <c r="D43" s="38">
        <v>8.3000000000000007</v>
      </c>
      <c r="E43" s="38">
        <v>8.1999999999999993</v>
      </c>
      <c r="F43" s="38">
        <v>8.1999999999999993</v>
      </c>
      <c r="G43" s="38" t="s">
        <v>213</v>
      </c>
      <c r="H43" s="38" t="s">
        <v>264</v>
      </c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</row>
    <row r="44" spans="1:51" x14ac:dyDescent="0.2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</row>
    <row r="45" spans="1:51" x14ac:dyDescent="0.2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</row>
    <row r="46" spans="1:51" x14ac:dyDescent="0.2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</row>
    <row r="47" spans="1:51" x14ac:dyDescent="0.2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</row>
    <row r="48" spans="1:51" x14ac:dyDescent="0.2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</row>
    <row r="49" spans="1:51" x14ac:dyDescent="0.2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</row>
    <row r="50" spans="1:51" x14ac:dyDescent="0.2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</row>
    <row r="51" spans="1:51" x14ac:dyDescent="0.2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</row>
    <row r="52" spans="1:51" x14ac:dyDescent="0.2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</row>
    <row r="53" spans="1:51" x14ac:dyDescent="0.2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</row>
    <row r="54" spans="1:51" x14ac:dyDescent="0.2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</row>
    <row r="55" spans="1:51" x14ac:dyDescent="0.2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</row>
    <row r="56" spans="1:51" x14ac:dyDescent="0.2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</row>
    <row r="57" spans="1:51" x14ac:dyDescent="0.2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</row>
    <row r="58" spans="1:5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</row>
    <row r="59" spans="1:5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</row>
    <row r="60" spans="1:5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</row>
    <row r="61" spans="1:5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</row>
    <row r="62" spans="1:5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</row>
    <row r="63" spans="1:5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</row>
    <row r="64" spans="1:5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</row>
    <row r="65" spans="1:51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</row>
    <row r="66" spans="1:51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</row>
    <row r="67" spans="1:51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</row>
    <row r="68" spans="1:51" x14ac:dyDescent="0.2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</row>
    <row r="69" spans="1:51" x14ac:dyDescent="0.2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</row>
    <row r="70" spans="1:51" x14ac:dyDescent="0.2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</row>
    <row r="71" spans="1:51" x14ac:dyDescent="0.2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</row>
    <row r="72" spans="1:51" x14ac:dyDescent="0.2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</row>
    <row r="73" spans="1:51" x14ac:dyDescent="0.2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</row>
    <row r="74" spans="1:51" x14ac:dyDescent="0.2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</row>
    <row r="75" spans="1:51" x14ac:dyDescent="0.2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</row>
    <row r="76" spans="1:51" x14ac:dyDescent="0.2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</row>
    <row r="77" spans="1:51" x14ac:dyDescent="0.2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</row>
    <row r="78" spans="1:51" x14ac:dyDescent="0.2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</row>
    <row r="79" spans="1:51" x14ac:dyDescent="0.2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</row>
    <row r="80" spans="1:51" x14ac:dyDescent="0.2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</row>
    <row r="81" spans="1:51" x14ac:dyDescent="0.2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</row>
    <row r="82" spans="1:5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</row>
    <row r="83" spans="1:5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</row>
    <row r="84" spans="1:5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</row>
    <row r="85" spans="1:5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</row>
    <row r="86" spans="1:5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</row>
    <row r="87" spans="1:5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</row>
    <row r="88" spans="1:5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</row>
    <row r="89" spans="1:5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</row>
    <row r="90" spans="1:5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</row>
    <row r="91" spans="1:5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</row>
    <row r="92" spans="1:5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</row>
    <row r="93" spans="1:5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</row>
    <row r="94" spans="1:5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</row>
    <row r="95" spans="1:5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</row>
    <row r="96" spans="1:5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</row>
    <row r="97" spans="1:5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</row>
    <row r="98" spans="1:5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</row>
    <row r="99" spans="1:5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</row>
    <row r="100" spans="1:5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</row>
    <row r="101" spans="1:5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</row>
    <row r="102" spans="1:5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</row>
    <row r="103" spans="1:5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</row>
    <row r="104" spans="1:5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</row>
    <row r="105" spans="1:5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</row>
    <row r="106" spans="1:5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</row>
    <row r="107" spans="1:5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</row>
    <row r="108" spans="1:5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</row>
    <row r="109" spans="1:5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</row>
    <row r="110" spans="1:5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</row>
    <row r="111" spans="1:5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</row>
    <row r="112" spans="1:5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</row>
    <row r="113" spans="1:5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</row>
    <row r="114" spans="1:5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</row>
    <row r="115" spans="1:5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</row>
    <row r="116" spans="1:5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</row>
    <row r="117" spans="1:5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</row>
    <row r="118" spans="1:5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</row>
    <row r="119" spans="1:5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</row>
    <row r="120" spans="1:5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</row>
    <row r="121" spans="1:5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</row>
    <row r="122" spans="1:5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</row>
    <row r="123" spans="1:5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</row>
    <row r="124" spans="1:5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</row>
    <row r="125" spans="1:5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</row>
    <row r="126" spans="1:5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</row>
    <row r="127" spans="1:5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</row>
    <row r="128" spans="1:5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</row>
    <row r="129" spans="1:5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</row>
    <row r="130" spans="1:5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</row>
    <row r="131" spans="1:5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</row>
    <row r="132" spans="1:5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</row>
    <row r="133" spans="1:5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</row>
    <row r="134" spans="1:5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</row>
    <row r="135" spans="1:5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</row>
    <row r="136" spans="1:5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</row>
    <row r="137" spans="1:5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</row>
    <row r="138" spans="1:5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</row>
    <row r="139" spans="1:5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</row>
    <row r="140" spans="1:5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</row>
    <row r="141" spans="1:5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</row>
    <row r="142" spans="1:5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</row>
    <row r="143" spans="1:5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</row>
    <row r="144" spans="1:5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</row>
    <row r="145" spans="1:5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</row>
    <row r="146" spans="1:5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</row>
    <row r="147" spans="1:5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</row>
    <row r="148" spans="1:5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</row>
    <row r="149" spans="1:5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</row>
    <row r="150" spans="1:5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</row>
    <row r="151" spans="1:5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</row>
    <row r="152" spans="1:5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</row>
    <row r="153" spans="1:5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</row>
    <row r="154" spans="1:5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</row>
    <row r="155" spans="1:5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</row>
    <row r="156" spans="1:5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</row>
    <row r="157" spans="1:5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</row>
    <row r="158" spans="1:5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</row>
    <row r="159" spans="1:5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</row>
    <row r="160" spans="1:5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</row>
    <row r="161" spans="1:5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</row>
    <row r="162" spans="1:5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</row>
    <row r="163" spans="1:5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</row>
    <row r="164" spans="1:5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</row>
    <row r="165" spans="1:5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</row>
    <row r="166" spans="1:5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</row>
    <row r="167" spans="1:5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</row>
    <row r="168" spans="1:5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</row>
    <row r="169" spans="1:5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</row>
    <row r="170" spans="1:5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</row>
    <row r="171" spans="1:5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</row>
    <row r="172" spans="1:5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</row>
    <row r="173" spans="1:5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</row>
    <row r="174" spans="1:5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</row>
    <row r="175" spans="1:5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</row>
    <row r="176" spans="1:5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</row>
    <row r="177" spans="1:5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</row>
    <row r="178" spans="1:5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</row>
    <row r="179" spans="1:5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</row>
    <row r="180" spans="1:5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</row>
    <row r="181" spans="1:5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</row>
    <row r="182" spans="1:5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</row>
    <row r="183" spans="1:5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</row>
    <row r="184" spans="1:5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</row>
    <row r="185" spans="1:5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</row>
    <row r="186" spans="1:5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</row>
    <row r="187" spans="1:5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</row>
    <row r="188" spans="1:5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</row>
    <row r="189" spans="1:5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</row>
    <row r="190" spans="1:5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</row>
    <row r="191" spans="1:5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</row>
    <row r="192" spans="1:5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</row>
    <row r="193" spans="1:5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</row>
    <row r="194" spans="1:5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</row>
    <row r="195" spans="1:5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</row>
    <row r="196" spans="1:5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</row>
    <row r="197" spans="1:5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</row>
    <row r="198" spans="1:5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</row>
    <row r="199" spans="1:5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</row>
    <row r="200" spans="1:5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</row>
    <row r="201" spans="1:5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</row>
    <row r="202" spans="1:5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</row>
    <row r="203" spans="1:5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</row>
    <row r="204" spans="1:5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</row>
    <row r="205" spans="1:5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</row>
    <row r="206" spans="1:5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</row>
    <row r="207" spans="1:5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</row>
    <row r="208" spans="1:5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</row>
    <row r="209" spans="1:5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</row>
    <row r="210" spans="1:5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</row>
    <row r="211" spans="1:5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</row>
    <row r="212" spans="1:5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</row>
    <row r="213" spans="1:5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</row>
    <row r="214" spans="1:5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</row>
    <row r="215" spans="1:5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</row>
    <row r="216" spans="1:5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</row>
    <row r="217" spans="1:5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</row>
    <row r="218" spans="1:5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</row>
    <row r="219" spans="1:5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</row>
    <row r="220" spans="1:5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</row>
    <row r="221" spans="1:5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</row>
    <row r="222" spans="1:5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</row>
    <row r="223" spans="1:5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</row>
    <row r="224" spans="1:5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</row>
    <row r="225" spans="1:5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</row>
    <row r="226" spans="1:5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</row>
    <row r="227" spans="1:5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</row>
    <row r="228" spans="1:5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</row>
    <row r="229" spans="1:5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</row>
    <row r="230" spans="1:5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</row>
    <row r="231" spans="1:5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</row>
    <row r="232" spans="1:5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</row>
    <row r="233" spans="1:5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</row>
    <row r="234" spans="1:5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</row>
    <row r="235" spans="1:5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</row>
    <row r="236" spans="1:5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</row>
    <row r="237" spans="1:5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</row>
    <row r="238" spans="1:5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</row>
    <row r="239" spans="1:5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</row>
    <row r="240" spans="1:5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</row>
    <row r="241" spans="1:5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</row>
    <row r="242" spans="1:5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</row>
    <row r="243" spans="1:5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</row>
    <row r="244" spans="1:5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</row>
    <row r="245" spans="1:5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</row>
    <row r="246" spans="1:5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</row>
    <row r="247" spans="1:5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</row>
    <row r="248" spans="1:5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</row>
    <row r="249" spans="1:5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</row>
    <row r="250" spans="1:5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</row>
    <row r="251" spans="1:5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</row>
    <row r="252" spans="1:5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</row>
    <row r="253" spans="1:5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</row>
    <row r="254" spans="1:5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</row>
    <row r="255" spans="1:5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</row>
    <row r="256" spans="1:5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</row>
    <row r="257" spans="1:5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</row>
    <row r="258" spans="1:5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</row>
    <row r="259" spans="1:5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</row>
    <row r="260" spans="1:5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</row>
    <row r="261" spans="1:5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</row>
    <row r="262" spans="1:5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</row>
    <row r="263" spans="1:5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</row>
    <row r="264" spans="1:5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</row>
    <row r="265" spans="1:5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</row>
    <row r="266" spans="1:5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</row>
    <row r="267" spans="1:5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</row>
    <row r="268" spans="1:5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</row>
    <row r="269" spans="1:5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</row>
    <row r="270" spans="1:5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</row>
    <row r="271" spans="1:5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</row>
    <row r="272" spans="1:5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</row>
    <row r="273" spans="1:5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</row>
    <row r="274" spans="1:5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</row>
    <row r="275" spans="1:5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</row>
    <row r="276" spans="1:5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</row>
    <row r="277" spans="1:5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</row>
    <row r="278" spans="1:5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</row>
    <row r="279" spans="1:5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</row>
    <row r="280" spans="1:5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</row>
    <row r="281" spans="1:5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</row>
    <row r="282" spans="1:5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</row>
    <row r="283" spans="1:5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</row>
    <row r="284" spans="1:5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</row>
    <row r="285" spans="1:5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</row>
    <row r="286" spans="1:5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</row>
    <row r="287" spans="1:5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</row>
    <row r="288" spans="1:5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</row>
    <row r="289" spans="1:5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</row>
    <row r="290" spans="1:5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</row>
    <row r="291" spans="1:5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</row>
    <row r="292" spans="1:5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</row>
    <row r="293" spans="1:5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</row>
    <row r="294" spans="1:5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</row>
    <row r="295" spans="1:5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</row>
    <row r="296" spans="1:5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</row>
    <row r="297" spans="1:5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</row>
    <row r="298" spans="1:5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</row>
    <row r="299" spans="1:5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</row>
    <row r="300" spans="1:5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</row>
    <row r="301" spans="1:5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</row>
    <row r="302" spans="1:5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</row>
    <row r="303" spans="1:5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</row>
    <row r="304" spans="1:5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</row>
    <row r="305" spans="1:5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</row>
    <row r="306" spans="1:5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</row>
    <row r="307" spans="1:5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</row>
    <row r="308" spans="1:5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</row>
    <row r="309" spans="1:5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</row>
    <row r="310" spans="1:5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</row>
    <row r="311" spans="1:5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</row>
    <row r="312" spans="1:5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</row>
    <row r="313" spans="1:5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</row>
    <row r="314" spans="1:5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</row>
    <row r="315" spans="1:5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</row>
    <row r="316" spans="1:5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</row>
    <row r="317" spans="1:5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</row>
    <row r="318" spans="1:5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</row>
    <row r="319" spans="1:5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</row>
    <row r="320" spans="1:5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</row>
    <row r="321" spans="1:5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</row>
    <row r="322" spans="1:5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</row>
    <row r="323" spans="1:5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</row>
    <row r="324" spans="1:5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</row>
    <row r="325" spans="1:5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</row>
    <row r="326" spans="1:5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</row>
    <row r="327" spans="1:5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</row>
    <row r="328" spans="1:5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</row>
    <row r="329" spans="1:5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</row>
    <row r="330" spans="1:5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</row>
    <row r="331" spans="1:5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</row>
    <row r="332" spans="1:5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</row>
    <row r="333" spans="1:5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</row>
    <row r="334" spans="1:5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</row>
    <row r="335" spans="1:5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</row>
    <row r="336" spans="1:5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</row>
    <row r="337" spans="1:5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</row>
    <row r="338" spans="1:5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</row>
    <row r="339" spans="1:5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</row>
    <row r="340" spans="1:5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</row>
    <row r="341" spans="1:5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</row>
    <row r="342" spans="1:5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</row>
    <row r="343" spans="1:5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</row>
    <row r="344" spans="1:5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</row>
    <row r="345" spans="1:5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</row>
    <row r="346" spans="1:5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</row>
    <row r="347" spans="1:5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</row>
    <row r="348" spans="1:5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</row>
    <row r="349" spans="1:5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</row>
    <row r="350" spans="1:5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</row>
    <row r="351" spans="1:5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</row>
    <row r="352" spans="1:5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</row>
    <row r="353" spans="1:5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</row>
    <row r="354" spans="1:5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</row>
    <row r="355" spans="1:5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</row>
    <row r="356" spans="1:5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</row>
    <row r="357" spans="1:5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</row>
    <row r="358" spans="1:5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</row>
    <row r="359" spans="1:5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</row>
    <row r="360" spans="1:5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</row>
    <row r="361" spans="1:5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</row>
    <row r="362" spans="1:5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</row>
    <row r="363" spans="1:5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</row>
    <row r="364" spans="1:5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</row>
    <row r="365" spans="1:5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</row>
    <row r="366" spans="1:5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</row>
    <row r="367" spans="1:5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</row>
    <row r="368" spans="1:5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</row>
    <row r="369" spans="1:5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</row>
    <row r="370" spans="1:5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</row>
    <row r="371" spans="1:5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</row>
    <row r="372" spans="1:5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</row>
    <row r="373" spans="1:5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</row>
    <row r="374" spans="1:5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</row>
    <row r="375" spans="1:5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</row>
    <row r="376" spans="1:5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</row>
    <row r="377" spans="1:5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</row>
    <row r="378" spans="1:5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</row>
    <row r="379" spans="1:5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</row>
    <row r="380" spans="1:5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</row>
    <row r="381" spans="1:5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</row>
    <row r="382" spans="1:5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</row>
    <row r="383" spans="1:5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</row>
    <row r="384" spans="1:5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</row>
    <row r="385" spans="1:5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</row>
    <row r="386" spans="1:5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</row>
    <row r="387" spans="1:5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</row>
    <row r="388" spans="1:5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</row>
    <row r="389" spans="1:5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</row>
    <row r="390" spans="1:5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</row>
    <row r="391" spans="1:5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</row>
    <row r="392" spans="1:5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</row>
    <row r="393" spans="1:5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</row>
    <row r="394" spans="1:5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</row>
    <row r="395" spans="1:5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</row>
    <row r="396" spans="1:5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</row>
    <row r="397" spans="1:5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</row>
    <row r="398" spans="1:5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</row>
    <row r="399" spans="1:5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</row>
    <row r="400" spans="1:5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</row>
    <row r="401" spans="1:5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</row>
    <row r="402" spans="1:5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</row>
    <row r="403" spans="1:5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</row>
    <row r="404" spans="1:5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</row>
    <row r="405" spans="1:5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</row>
    <row r="406" spans="1:5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</row>
    <row r="407" spans="1:5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</row>
    <row r="408" spans="1:5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</row>
    <row r="409" spans="1:5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</row>
    <row r="410" spans="1:5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</row>
    <row r="411" spans="1:5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</row>
    <row r="412" spans="1:5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</row>
    <row r="413" spans="1:5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</row>
    <row r="414" spans="1:5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</row>
    <row r="415" spans="1:5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</row>
    <row r="416" spans="1:5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</row>
    <row r="417" spans="1:5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</row>
    <row r="418" spans="1:5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</row>
    <row r="419" spans="1:5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</row>
    <row r="420" spans="1:5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</row>
    <row r="421" spans="1:5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</row>
    <row r="422" spans="1:5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</row>
    <row r="423" spans="1:5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</row>
    <row r="424" spans="1:5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</row>
    <row r="425" spans="1:5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</row>
    <row r="426" spans="1:5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</row>
    <row r="427" spans="1:5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</row>
    <row r="428" spans="1:5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</row>
    <row r="429" spans="1:5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</row>
    <row r="430" spans="1:5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</row>
    <row r="431" spans="1:5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</row>
    <row r="432" spans="1:5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</row>
    <row r="433" spans="1:5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</row>
    <row r="434" spans="1:5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</row>
    <row r="435" spans="1:5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</row>
    <row r="436" spans="1:5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</row>
    <row r="437" spans="1:5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</row>
    <row r="438" spans="1:5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</row>
    <row r="439" spans="1:5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</row>
    <row r="440" spans="1:5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</row>
    <row r="441" spans="1:5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</row>
    <row r="442" spans="1:5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</row>
    <row r="443" spans="1:5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</row>
    <row r="444" spans="1:5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</row>
    <row r="445" spans="1:5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</row>
    <row r="446" spans="1:5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</row>
    <row r="447" spans="1:5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</row>
    <row r="448" spans="1:5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</row>
    <row r="449" spans="1:5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</row>
    <row r="450" spans="1:5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</row>
    <row r="451" spans="1:5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</row>
    <row r="452" spans="1:5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</row>
    <row r="453" spans="1:5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</row>
    <row r="454" spans="1:5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</row>
    <row r="455" spans="1:5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</row>
    <row r="456" spans="1:5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</row>
    <row r="457" spans="1:5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</row>
    <row r="458" spans="1:5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</row>
    <row r="459" spans="1:5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</row>
    <row r="460" spans="1:5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</row>
    <row r="461" spans="1:5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</row>
    <row r="462" spans="1:5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</row>
    <row r="463" spans="1:5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</row>
    <row r="464" spans="1:5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</row>
    <row r="465" spans="1:5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</row>
    <row r="466" spans="1:5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</row>
    <row r="467" spans="1:5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</row>
    <row r="468" spans="1:5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</row>
    <row r="469" spans="1:5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</row>
    <row r="470" spans="1:5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</row>
    <row r="471" spans="1:5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</row>
    <row r="472" spans="1:5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</row>
    <row r="473" spans="1:5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</row>
    <row r="474" spans="1:5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</row>
    <row r="475" spans="1:5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</row>
    <row r="476" spans="1:5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</row>
    <row r="477" spans="1:5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</row>
    <row r="478" spans="1:5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</row>
    <row r="479" spans="1:5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</row>
    <row r="480" spans="1:5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</row>
    <row r="481" spans="1:5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</row>
    <row r="482" spans="1:5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</row>
    <row r="483" spans="1:5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</row>
    <row r="484" spans="1:5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</row>
    <row r="485" spans="1:5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</row>
    <row r="486" spans="1:5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</row>
    <row r="487" spans="1:5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</row>
    <row r="488" spans="1:5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</row>
    <row r="489" spans="1:5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</row>
    <row r="490" spans="1:5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</row>
    <row r="491" spans="1:5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</row>
    <row r="492" spans="1:5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</row>
    <row r="493" spans="1:5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</row>
    <row r="494" spans="1:5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</row>
    <row r="495" spans="1:5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</row>
    <row r="496" spans="1:5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</row>
    <row r="497" spans="1:5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</row>
    <row r="498" spans="1:5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</row>
    <row r="499" spans="1:5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</row>
    <row r="500" spans="1:5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</row>
    <row r="501" spans="1:5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</row>
    <row r="502" spans="1:5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</row>
    <row r="503" spans="1:5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</row>
    <row r="504" spans="1:5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</row>
    <row r="505" spans="1:5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</row>
    <row r="506" spans="1:5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</row>
    <row r="507" spans="1:5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</row>
    <row r="508" spans="1:5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</row>
    <row r="509" spans="1:5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</row>
    <row r="510" spans="1:5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</row>
    <row r="511" spans="1:5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</row>
    <row r="512" spans="1:5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</row>
    <row r="513" spans="1:5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</row>
    <row r="514" spans="1:5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</row>
    <row r="515" spans="1:5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</row>
    <row r="516" spans="1:5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</row>
    <row r="517" spans="1:5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</row>
    <row r="518" spans="1:5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</row>
    <row r="519" spans="1:5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</row>
    <row r="520" spans="1:5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</row>
    <row r="521" spans="1:5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</row>
    <row r="522" spans="1:5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</row>
    <row r="523" spans="1:5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</row>
    <row r="524" spans="1:5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</row>
    <row r="525" spans="1:5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</row>
    <row r="526" spans="1:5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</row>
    <row r="527" spans="1:5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</row>
    <row r="528" spans="1:5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</row>
    <row r="529" spans="1:5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</row>
    <row r="530" spans="1:5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</row>
    <row r="531" spans="1:5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</row>
    <row r="532" spans="1:5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</row>
    <row r="533" spans="1:5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</row>
    <row r="534" spans="1:5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</row>
    <row r="535" spans="1:5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</row>
    <row r="536" spans="1:5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</row>
    <row r="537" spans="1:5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</row>
    <row r="538" spans="1:5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</row>
    <row r="539" spans="1:5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</row>
    <row r="540" spans="1:5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</row>
    <row r="541" spans="1:5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</row>
    <row r="542" spans="1:5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</row>
    <row r="543" spans="1:5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</row>
    <row r="544" spans="1:5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</row>
    <row r="545" spans="1:5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</row>
    <row r="546" spans="1:5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</row>
    <row r="547" spans="1:5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</row>
    <row r="548" spans="1:5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</row>
    <row r="549" spans="1:5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</row>
    <row r="550" spans="1:5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</row>
    <row r="551" spans="1:5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</row>
    <row r="552" spans="1:5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</row>
    <row r="553" spans="1:5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</row>
    <row r="554" spans="1:5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</row>
    <row r="555" spans="1:5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</row>
    <row r="556" spans="1:5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</row>
    <row r="557" spans="1:5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</row>
    <row r="558" spans="1:5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</row>
    <row r="559" spans="1:5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</row>
    <row r="560" spans="1:5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</row>
    <row r="561" spans="1:5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</row>
    <row r="562" spans="1:5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</row>
    <row r="563" spans="1:5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</row>
    <row r="564" spans="1:5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</row>
    <row r="565" spans="1:5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</row>
    <row r="566" spans="1:5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</row>
    <row r="567" spans="1:5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</row>
    <row r="568" spans="1:5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</row>
    <row r="569" spans="1:5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</row>
    <row r="570" spans="1:5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</row>
    <row r="571" spans="1:5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</row>
    <row r="572" spans="1:5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</row>
    <row r="573" spans="1:5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</row>
    <row r="574" spans="1:5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</row>
    <row r="575" spans="1:5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</row>
    <row r="576" spans="1:5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</row>
    <row r="577" spans="1:5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</row>
    <row r="578" spans="1:5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</row>
    <row r="579" spans="1:5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</row>
    <row r="580" spans="1:5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</row>
    <row r="581" spans="1:5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</row>
    <row r="582" spans="1:5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</row>
    <row r="583" spans="1:5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</row>
    <row r="584" spans="1:5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</row>
    <row r="585" spans="1:5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</row>
    <row r="586" spans="1:5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</row>
    <row r="587" spans="1:5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</row>
    <row r="588" spans="1:5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</row>
    <row r="589" spans="1:5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</row>
    <row r="590" spans="1:5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</row>
    <row r="591" spans="1:5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</row>
    <row r="592" spans="1:5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</row>
    <row r="593" spans="1:5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</row>
    <row r="594" spans="1:5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</row>
    <row r="595" spans="1:5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</row>
    <row r="596" spans="1:5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</row>
    <row r="597" spans="1:5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</row>
    <row r="598" spans="1:5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</row>
    <row r="599" spans="1:5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</row>
    <row r="600" spans="1:5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</row>
    <row r="601" spans="1:5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</row>
    <row r="602" spans="1:5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</row>
    <row r="603" spans="1:5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</row>
    <row r="604" spans="1:5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</row>
    <row r="605" spans="1:5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</row>
    <row r="606" spans="1:5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</row>
    <row r="607" spans="1:5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</row>
    <row r="608" spans="1:5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</row>
    <row r="609" spans="1:5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</row>
    <row r="610" spans="1:5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</row>
    <row r="611" spans="1:5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</row>
    <row r="612" spans="1:5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</row>
    <row r="613" spans="1:5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</row>
    <row r="614" spans="1:5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</row>
    <row r="615" spans="1:5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</row>
    <row r="616" spans="1:5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</row>
    <row r="617" spans="1:5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</row>
    <row r="618" spans="1:5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</row>
    <row r="619" spans="1:5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</row>
    <row r="620" spans="1:5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</row>
    <row r="621" spans="1:5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</row>
    <row r="622" spans="1:5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</row>
    <row r="623" spans="1:5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</row>
    <row r="624" spans="1:5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</row>
    <row r="625" spans="1:5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</row>
    <row r="626" spans="1:5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</row>
    <row r="627" spans="1:5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</row>
    <row r="628" spans="1:5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</row>
    <row r="629" spans="1:5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</row>
    <row r="630" spans="1:5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</row>
    <row r="631" spans="1:5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</row>
    <row r="632" spans="1:5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</row>
    <row r="633" spans="1:5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</row>
    <row r="634" spans="1:5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</row>
    <row r="635" spans="1:5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</row>
    <row r="636" spans="1:5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</row>
    <row r="637" spans="1:5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</row>
    <row r="638" spans="1:5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</row>
    <row r="639" spans="1:5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</row>
    <row r="640" spans="1:5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</row>
    <row r="641" spans="1:5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</row>
    <row r="642" spans="1:5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</row>
    <row r="643" spans="1:5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</row>
    <row r="644" spans="1:5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</row>
    <row r="645" spans="1:5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</row>
    <row r="646" spans="1:5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</row>
    <row r="647" spans="1:5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</row>
    <row r="648" spans="1:5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</row>
    <row r="649" spans="1:5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</row>
    <row r="650" spans="1:5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</row>
    <row r="651" spans="1:5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</row>
    <row r="652" spans="1:5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</row>
    <row r="653" spans="1:5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</row>
    <row r="654" spans="1:5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</row>
    <row r="655" spans="1:5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</row>
    <row r="656" spans="1:5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</row>
    <row r="657" spans="1:5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</row>
    <row r="658" spans="1:5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</row>
    <row r="659" spans="1:5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</row>
    <row r="660" spans="1:5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</row>
    <row r="661" spans="1:5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</row>
    <row r="662" spans="1:5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</row>
    <row r="663" spans="1:5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</row>
    <row r="664" spans="1:5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</row>
    <row r="665" spans="1:5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</row>
    <row r="666" spans="1:5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</row>
    <row r="667" spans="1:5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</row>
    <row r="668" spans="1:5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</row>
    <row r="669" spans="1:5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</row>
    <row r="670" spans="1:5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</row>
    <row r="671" spans="1:5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</row>
    <row r="672" spans="1:5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</row>
    <row r="673" spans="1:5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</row>
    <row r="674" spans="1:5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</row>
    <row r="675" spans="1:5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</row>
    <row r="676" spans="1:5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</row>
    <row r="677" spans="1:5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</row>
    <row r="678" spans="1:5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</row>
    <row r="679" spans="1:5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</row>
    <row r="680" spans="1:5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</row>
    <row r="681" spans="1:5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</row>
    <row r="682" spans="1:5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</row>
    <row r="683" spans="1:5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</row>
    <row r="684" spans="1:5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</row>
    <row r="685" spans="1:5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</row>
    <row r="686" spans="1:5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</row>
    <row r="687" spans="1:5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</row>
    <row r="688" spans="1:5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</row>
    <row r="689" spans="1:5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</row>
    <row r="690" spans="1:5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</row>
    <row r="691" spans="1:5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</row>
    <row r="692" spans="1:5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</row>
    <row r="693" spans="1:5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</row>
    <row r="694" spans="1:5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</row>
    <row r="695" spans="1:5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</row>
    <row r="696" spans="1:5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</row>
    <row r="697" spans="1:5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</row>
    <row r="698" spans="1:5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</row>
    <row r="699" spans="1:5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</row>
    <row r="700" spans="1:5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</row>
    <row r="701" spans="1:5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</row>
    <row r="702" spans="1:5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</row>
    <row r="703" spans="1:5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</row>
    <row r="704" spans="1:5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</row>
    <row r="705" spans="1:5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</row>
    <row r="706" spans="1:5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</row>
    <row r="707" spans="1:5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</row>
    <row r="708" spans="1:5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</row>
    <row r="709" spans="1:5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</row>
    <row r="710" spans="1:5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</row>
    <row r="711" spans="1:5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</row>
    <row r="712" spans="1:5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</row>
    <row r="713" spans="1:5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</row>
    <row r="714" spans="1:5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</row>
    <row r="715" spans="1:5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</row>
    <row r="716" spans="1:5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</row>
    <row r="717" spans="1:5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</row>
    <row r="718" spans="1:5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</row>
    <row r="719" spans="1:5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</row>
    <row r="720" spans="1:5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</row>
    <row r="721" spans="1:5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</row>
    <row r="722" spans="1:5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</row>
    <row r="723" spans="1:5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</row>
    <row r="724" spans="1:5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</row>
    <row r="725" spans="1:5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</row>
    <row r="726" spans="1:5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</row>
    <row r="727" spans="1:5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</row>
    <row r="728" spans="1:5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</row>
    <row r="729" spans="1:5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</row>
    <row r="730" spans="1:5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</row>
    <row r="731" spans="1:5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</row>
    <row r="732" spans="1:5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</row>
    <row r="733" spans="1:5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</row>
    <row r="734" spans="1:5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</row>
    <row r="735" spans="1:5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</row>
    <row r="736" spans="1:5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</row>
    <row r="737" spans="1:5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</row>
    <row r="738" spans="1:5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</row>
    <row r="739" spans="1:5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</row>
    <row r="740" spans="1:5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</row>
    <row r="741" spans="1:5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</row>
    <row r="742" spans="1:5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</row>
    <row r="743" spans="1:5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</row>
    <row r="744" spans="1:5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</row>
    <row r="745" spans="1:5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</row>
    <row r="746" spans="1:5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</row>
    <row r="747" spans="1:5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</row>
    <row r="748" spans="1:5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</row>
    <row r="749" spans="1:5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</row>
    <row r="750" spans="1:5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</row>
    <row r="751" spans="1:5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</row>
    <row r="752" spans="1:5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</row>
    <row r="753" spans="1:5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</row>
    <row r="754" spans="1:5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</row>
    <row r="755" spans="1:5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</row>
    <row r="756" spans="1:5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</row>
    <row r="757" spans="1:5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</row>
    <row r="758" spans="1:5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</row>
    <row r="759" spans="1:5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</row>
    <row r="760" spans="1:5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</row>
    <row r="761" spans="1:5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</row>
    <row r="762" spans="1:5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</row>
    <row r="763" spans="1:5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</row>
    <row r="764" spans="1:5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</row>
    <row r="765" spans="1:5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</row>
    <row r="766" spans="1:5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</row>
    <row r="767" spans="1:5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</row>
    <row r="768" spans="1:5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</row>
    <row r="769" spans="1:5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</row>
    <row r="770" spans="1:5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</row>
    <row r="771" spans="1:5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</row>
    <row r="772" spans="1:5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</row>
    <row r="773" spans="1:5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</row>
    <row r="774" spans="1:5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</row>
    <row r="775" spans="1:5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</row>
    <row r="776" spans="1:5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</row>
    <row r="777" spans="1:5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</row>
    <row r="778" spans="1:5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</row>
    <row r="779" spans="1:5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</row>
    <row r="780" spans="1:5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</row>
    <row r="781" spans="1:5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</row>
    <row r="782" spans="1:5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</row>
    <row r="783" spans="1:5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</row>
    <row r="784" spans="1:5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</row>
    <row r="785" spans="1:5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</row>
    <row r="786" spans="1:5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</row>
    <row r="787" spans="1:5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</row>
    <row r="788" spans="1:5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</row>
    <row r="789" spans="1:5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</row>
    <row r="790" spans="1:5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</row>
    <row r="791" spans="1:5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</row>
    <row r="792" spans="1:5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</row>
    <row r="793" spans="1:5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</row>
    <row r="794" spans="1:5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</row>
    <row r="795" spans="1:5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</row>
    <row r="796" spans="1:5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</row>
    <row r="797" spans="1:5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</row>
    <row r="798" spans="1:5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</row>
    <row r="799" spans="1:5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</row>
    <row r="800" spans="1:5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</row>
    <row r="801" spans="1:5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</row>
    <row r="802" spans="1:5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</row>
    <row r="803" spans="1:5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</row>
    <row r="804" spans="1:5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</row>
    <row r="805" spans="1:5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</row>
    <row r="806" spans="1:5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</row>
    <row r="807" spans="1:5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</row>
    <row r="808" spans="1:5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</row>
    <row r="809" spans="1:5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</row>
    <row r="810" spans="1:5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</row>
    <row r="811" spans="1:5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</row>
    <row r="812" spans="1:5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</row>
    <row r="813" spans="1:5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</row>
    <row r="814" spans="1:5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</row>
    <row r="815" spans="1:5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</row>
    <row r="816" spans="1:5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</row>
    <row r="817" spans="1:5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</row>
    <row r="818" spans="1:5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</row>
    <row r="819" spans="1:5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</row>
    <row r="820" spans="1:5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</row>
    <row r="821" spans="1:5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</row>
    <row r="822" spans="1:5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</row>
    <row r="823" spans="1:5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</row>
    <row r="824" spans="1:5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</row>
    <row r="825" spans="1:5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</row>
    <row r="826" spans="1:5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</row>
    <row r="827" spans="1:5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</row>
    <row r="828" spans="1:5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</row>
    <row r="829" spans="1:5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</row>
    <row r="830" spans="1:5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</row>
    <row r="831" spans="1:5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</row>
    <row r="832" spans="1:5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</row>
    <row r="833" spans="1:5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</row>
    <row r="834" spans="1:5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</row>
    <row r="835" spans="1:5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</row>
    <row r="836" spans="1:5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</row>
    <row r="837" spans="1:5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</row>
    <row r="838" spans="1:5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</row>
    <row r="839" spans="1:5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</row>
    <row r="840" spans="1:5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</row>
    <row r="841" spans="1:5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</row>
    <row r="842" spans="1:5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</row>
    <row r="843" spans="1:5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</row>
    <row r="844" spans="1:5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</row>
    <row r="845" spans="1:5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</row>
    <row r="846" spans="1:5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</row>
    <row r="847" spans="1:5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</row>
    <row r="848" spans="1:5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</row>
    <row r="849" spans="1:5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</row>
    <row r="850" spans="1:5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</row>
    <row r="851" spans="1:5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</row>
    <row r="852" spans="1:5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</row>
    <row r="853" spans="1:5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</row>
    <row r="854" spans="1:5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</row>
    <row r="855" spans="1:5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</row>
    <row r="856" spans="1:5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</row>
    <row r="857" spans="1:5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</row>
    <row r="858" spans="1:5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</row>
    <row r="859" spans="1:5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</row>
    <row r="860" spans="1:5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</row>
    <row r="861" spans="1:5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</row>
    <row r="862" spans="1:5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</row>
    <row r="863" spans="1:5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</row>
    <row r="864" spans="1:5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</row>
    <row r="865" spans="1:5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</row>
    <row r="866" spans="1:5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</row>
    <row r="867" spans="1:5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</row>
    <row r="868" spans="1:5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</row>
    <row r="869" spans="1:5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</row>
    <row r="870" spans="1:5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</row>
    <row r="871" spans="1:5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</row>
    <row r="872" spans="1:5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</row>
    <row r="873" spans="1:5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</row>
    <row r="874" spans="1:5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</row>
    <row r="875" spans="1:5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</row>
    <row r="876" spans="1:5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</row>
    <row r="877" spans="1:5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</row>
    <row r="878" spans="1:5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</row>
    <row r="879" spans="1:5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</row>
    <row r="880" spans="1:5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</row>
    <row r="881" spans="1:5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</row>
    <row r="882" spans="1:5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</row>
    <row r="883" spans="1:5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</row>
    <row r="884" spans="1:5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</row>
    <row r="885" spans="1:5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</row>
    <row r="886" spans="1:5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</row>
    <row r="887" spans="1:5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</row>
    <row r="888" spans="1:5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</row>
    <row r="889" spans="1:5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</row>
    <row r="890" spans="1:5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</row>
    <row r="891" spans="1:5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</row>
    <row r="892" spans="1:5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</row>
    <row r="893" spans="1:5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</row>
    <row r="894" spans="1:5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</row>
    <row r="895" spans="1:5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</row>
    <row r="896" spans="1:5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</row>
    <row r="897" spans="1:5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</row>
    <row r="898" spans="1:5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</row>
    <row r="899" spans="1:5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</row>
    <row r="900" spans="1:5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</row>
    <row r="901" spans="1:5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</row>
    <row r="902" spans="1:5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</row>
    <row r="903" spans="1:5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</row>
    <row r="904" spans="1:5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</row>
    <row r="905" spans="1:5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</row>
    <row r="906" spans="1:5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</row>
    <row r="907" spans="1:5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</row>
    <row r="908" spans="1:5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</row>
    <row r="909" spans="1:5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</row>
    <row r="910" spans="1:5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</row>
    <row r="911" spans="1:5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</row>
    <row r="912" spans="1:5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</row>
    <row r="913" spans="1:5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</row>
    <row r="914" spans="1:5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</row>
    <row r="915" spans="1:5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</row>
    <row r="916" spans="1:5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</row>
    <row r="917" spans="1:5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</row>
    <row r="918" spans="1:5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</row>
    <row r="919" spans="1:5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</row>
    <row r="920" spans="1:5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</row>
    <row r="921" spans="1:5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</row>
    <row r="922" spans="1:5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</row>
    <row r="923" spans="1:5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</row>
    <row r="924" spans="1:5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</row>
    <row r="925" spans="1:5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</row>
    <row r="926" spans="1:5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</row>
    <row r="927" spans="1:5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</row>
    <row r="928" spans="1:5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</row>
    <row r="929" spans="1:5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</row>
    <row r="930" spans="1:5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</row>
    <row r="931" spans="1:5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</row>
    <row r="932" spans="1:5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</row>
    <row r="933" spans="1:5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</row>
    <row r="934" spans="1:5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</row>
    <row r="935" spans="1:5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</row>
    <row r="936" spans="1:5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</row>
    <row r="937" spans="1:5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</row>
    <row r="938" spans="1:5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</row>
    <row r="939" spans="1:5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</row>
    <row r="940" spans="1:5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</row>
    <row r="941" spans="1:5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</row>
    <row r="942" spans="1:5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</row>
    <row r="943" spans="1:5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</row>
    <row r="944" spans="1:5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</row>
    <row r="945" spans="1:5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</row>
    <row r="946" spans="1:5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</row>
    <row r="947" spans="1:5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</row>
    <row r="948" spans="1:5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</row>
    <row r="949" spans="1:5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</row>
    <row r="950" spans="1:5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</row>
    <row r="951" spans="1:5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</row>
    <row r="952" spans="1:5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</row>
    <row r="953" spans="1:5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</row>
    <row r="954" spans="1:5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</row>
    <row r="955" spans="1:5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</row>
    <row r="956" spans="1:5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</row>
    <row r="957" spans="1:5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</row>
    <row r="958" spans="1:5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</row>
    <row r="959" spans="1:5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</row>
    <row r="960" spans="1:5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</row>
    <row r="961" spans="1:5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</row>
    <row r="962" spans="1:5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</row>
    <row r="963" spans="1:5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</row>
    <row r="964" spans="1:5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</row>
    <row r="965" spans="1:5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</row>
    <row r="966" spans="1:5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</row>
    <row r="967" spans="1:5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</row>
    <row r="968" spans="1:5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</row>
    <row r="969" spans="1:5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</row>
    <row r="970" spans="1:5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</row>
    <row r="971" spans="1:5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</row>
    <row r="972" spans="1:5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</row>
    <row r="973" spans="1:5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</row>
    <row r="974" spans="1:5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</row>
    <row r="975" spans="1:5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</row>
    <row r="976" spans="1:5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</row>
    <row r="977" spans="1:5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</row>
    <row r="978" spans="1:5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</row>
    <row r="979" spans="1:5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</row>
    <row r="980" spans="1:5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</row>
    <row r="981" spans="1:5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</row>
    <row r="982" spans="1:5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</row>
    <row r="983" spans="1:5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</row>
    <row r="984" spans="1:5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</row>
    <row r="985" spans="1:5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</row>
    <row r="986" spans="1:5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</row>
    <row r="987" spans="1:5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</row>
    <row r="988" spans="1:5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</row>
    <row r="989" spans="1:5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</row>
    <row r="990" spans="1:5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</row>
    <row r="991" spans="1:5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</row>
    <row r="992" spans="1:5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</row>
    <row r="993" spans="1:5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</row>
    <row r="994" spans="1:5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</row>
    <row r="995" spans="1:5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</row>
    <row r="996" spans="1:5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</row>
    <row r="997" spans="1:5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</row>
    <row r="998" spans="1:5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</row>
    <row r="999" spans="1:5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</row>
    <row r="1000" spans="1:5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</row>
    <row r="1001" spans="1:51" x14ac:dyDescent="0.25">
      <c r="A1001" s="38"/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</row>
    <row r="1002" spans="1:51" x14ac:dyDescent="0.25">
      <c r="A1002" s="38"/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</row>
    <row r="1003" spans="1:51" x14ac:dyDescent="0.25">
      <c r="A1003" s="38"/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</row>
    <row r="1004" spans="1:51" x14ac:dyDescent="0.25">
      <c r="A1004" s="38"/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</row>
    <row r="1005" spans="1:51" x14ac:dyDescent="0.25">
      <c r="A1005" s="38"/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</row>
    <row r="1006" spans="1:51" x14ac:dyDescent="0.25">
      <c r="A1006" s="38"/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</row>
    <row r="1007" spans="1:51" x14ac:dyDescent="0.25">
      <c r="A1007" s="38"/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</row>
    <row r="1008" spans="1:51" x14ac:dyDescent="0.25">
      <c r="A1008" s="38"/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</row>
    <row r="1009" spans="1:51" x14ac:dyDescent="0.25">
      <c r="A1009" s="38"/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</row>
    <row r="1010" spans="1:51" x14ac:dyDescent="0.25">
      <c r="A1010" s="38"/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</row>
    <row r="1011" spans="1:51" x14ac:dyDescent="0.25">
      <c r="A1011" s="38"/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</row>
    <row r="1012" spans="1:51" x14ac:dyDescent="0.25">
      <c r="A1012" s="38"/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</row>
    <row r="1013" spans="1:51" x14ac:dyDescent="0.25">
      <c r="A1013" s="38"/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</row>
    <row r="1014" spans="1:51" x14ac:dyDescent="0.25">
      <c r="A1014" s="38"/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</row>
    <row r="1015" spans="1:51" x14ac:dyDescent="0.25">
      <c r="A1015" s="38"/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</row>
    <row r="1016" spans="1:51" x14ac:dyDescent="0.25">
      <c r="A1016" s="38"/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</row>
    <row r="1017" spans="1:51" x14ac:dyDescent="0.25">
      <c r="A1017" s="38"/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</row>
    <row r="1018" spans="1:51" x14ac:dyDescent="0.25">
      <c r="A1018" s="38"/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</row>
    <row r="1019" spans="1:51" x14ac:dyDescent="0.25">
      <c r="A1019" s="38"/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</row>
    <row r="1020" spans="1:51" x14ac:dyDescent="0.25">
      <c r="A1020" s="38"/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</row>
    <row r="1021" spans="1:51" x14ac:dyDescent="0.25">
      <c r="A1021" s="38"/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</row>
    <row r="1022" spans="1:51" x14ac:dyDescent="0.25">
      <c r="A1022" s="38"/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</row>
    <row r="1023" spans="1:51" x14ac:dyDescent="0.25">
      <c r="A1023" s="38"/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</row>
    <row r="1024" spans="1:51" x14ac:dyDescent="0.25">
      <c r="A1024" s="38"/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</row>
    <row r="1025" spans="1:51" x14ac:dyDescent="0.25">
      <c r="A1025" s="38"/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</row>
    <row r="1026" spans="1:51" x14ac:dyDescent="0.25">
      <c r="A1026" s="38"/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</row>
    <row r="1027" spans="1:51" x14ac:dyDescent="0.25">
      <c r="A1027" s="38"/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</row>
    <row r="1028" spans="1:51" x14ac:dyDescent="0.25">
      <c r="A1028" s="38"/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</row>
    <row r="1029" spans="1:51" x14ac:dyDescent="0.25">
      <c r="A1029" s="38"/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</row>
    <row r="1030" spans="1:51" x14ac:dyDescent="0.25">
      <c r="A1030" s="38"/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</row>
    <row r="1031" spans="1:51" x14ac:dyDescent="0.25">
      <c r="A1031" s="38"/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</row>
    <row r="1032" spans="1:51" x14ac:dyDescent="0.25">
      <c r="A1032" s="38"/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</row>
    <row r="1033" spans="1:51" x14ac:dyDescent="0.25">
      <c r="A1033" s="38"/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</row>
    <row r="1034" spans="1:51" x14ac:dyDescent="0.25">
      <c r="A1034" s="38"/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</row>
    <row r="1035" spans="1:51" x14ac:dyDescent="0.25">
      <c r="A1035" s="38"/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</row>
    <row r="1036" spans="1:51" x14ac:dyDescent="0.25">
      <c r="A1036" s="38"/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</row>
    <row r="1037" spans="1:51" x14ac:dyDescent="0.25">
      <c r="A1037" s="38"/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</row>
    <row r="1038" spans="1:51" x14ac:dyDescent="0.25">
      <c r="A1038" s="38"/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</row>
    <row r="1039" spans="1:51" x14ac:dyDescent="0.25">
      <c r="A1039" s="38"/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</row>
    <row r="1040" spans="1:51" x14ac:dyDescent="0.25">
      <c r="A1040" s="38"/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</row>
    <row r="1041" spans="1:51" x14ac:dyDescent="0.25">
      <c r="A1041" s="38"/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</row>
    <row r="1042" spans="1:51" x14ac:dyDescent="0.25">
      <c r="A1042" s="38"/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</row>
    <row r="1043" spans="1:51" x14ac:dyDescent="0.25">
      <c r="A1043" s="38"/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</row>
    <row r="1044" spans="1:51" x14ac:dyDescent="0.25">
      <c r="A1044" s="38"/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</row>
    <row r="1045" spans="1:51" x14ac:dyDescent="0.25">
      <c r="A1045" s="38"/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</row>
    <row r="1046" spans="1:51" x14ac:dyDescent="0.25">
      <c r="A1046" s="38"/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</row>
    <row r="1047" spans="1:51" x14ac:dyDescent="0.25">
      <c r="A1047" s="38"/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</row>
    <row r="1048" spans="1:51" x14ac:dyDescent="0.25">
      <c r="A1048" s="38"/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</row>
    <row r="1049" spans="1:51" x14ac:dyDescent="0.25">
      <c r="A1049" s="38"/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</row>
    <row r="1050" spans="1:51" x14ac:dyDescent="0.25">
      <c r="A1050" s="38"/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</row>
    <row r="1051" spans="1:51" x14ac:dyDescent="0.25">
      <c r="A1051" s="38"/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</row>
    <row r="1052" spans="1:51" x14ac:dyDescent="0.25">
      <c r="A1052" s="38"/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</row>
    <row r="1053" spans="1:51" x14ac:dyDescent="0.25">
      <c r="A1053" s="38"/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</row>
    <row r="1054" spans="1:51" x14ac:dyDescent="0.25">
      <c r="A1054" s="38"/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</row>
    <row r="1055" spans="1:51" x14ac:dyDescent="0.25">
      <c r="A1055" s="38"/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</row>
    <row r="1056" spans="1:51" x14ac:dyDescent="0.25">
      <c r="A1056" s="38"/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</row>
    <row r="1057" spans="1:51" x14ac:dyDescent="0.25">
      <c r="A1057" s="38"/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</row>
    <row r="1058" spans="1:51" x14ac:dyDescent="0.25">
      <c r="A1058" s="38"/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</row>
    <row r="1059" spans="1:51" x14ac:dyDescent="0.25">
      <c r="A1059" s="38"/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</row>
    <row r="1060" spans="1:51" x14ac:dyDescent="0.25">
      <c r="A1060" s="38"/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</row>
    <row r="1061" spans="1:51" x14ac:dyDescent="0.25">
      <c r="A1061" s="38"/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</row>
    <row r="1062" spans="1:51" x14ac:dyDescent="0.25">
      <c r="A1062" s="38"/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</row>
    <row r="1063" spans="1:51" x14ac:dyDescent="0.25">
      <c r="A1063" s="38"/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</row>
    <row r="1064" spans="1:51" x14ac:dyDescent="0.25">
      <c r="A1064" s="38"/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</row>
    <row r="1065" spans="1:51" x14ac:dyDescent="0.25">
      <c r="A1065" s="38"/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</row>
    <row r="1066" spans="1:51" x14ac:dyDescent="0.25">
      <c r="A1066" s="38"/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</row>
    <row r="1067" spans="1:51" x14ac:dyDescent="0.25">
      <c r="A1067" s="38"/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</row>
    <row r="1068" spans="1:51" x14ac:dyDescent="0.25">
      <c r="A1068" s="38"/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</row>
    <row r="1069" spans="1:51" x14ac:dyDescent="0.25">
      <c r="A1069" s="38"/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</row>
    <row r="1070" spans="1:51" x14ac:dyDescent="0.25">
      <c r="A1070" s="38"/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</row>
    <row r="1071" spans="1:51" x14ac:dyDescent="0.25">
      <c r="A1071" s="38"/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</row>
    <row r="1072" spans="1:51" x14ac:dyDescent="0.25">
      <c r="A1072" s="38"/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</row>
    <row r="1073" spans="1:51" x14ac:dyDescent="0.25">
      <c r="A1073" s="38"/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</row>
    <row r="1074" spans="1:51" x14ac:dyDescent="0.25">
      <c r="A1074" s="38"/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</row>
    <row r="1075" spans="1:51" x14ac:dyDescent="0.25">
      <c r="A1075" s="38"/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</row>
    <row r="1076" spans="1:51" x14ac:dyDescent="0.25">
      <c r="A1076" s="38"/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</row>
    <row r="1077" spans="1:51" x14ac:dyDescent="0.25">
      <c r="A1077" s="38"/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</row>
    <row r="1078" spans="1:51" x14ac:dyDescent="0.25">
      <c r="A1078" s="38"/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</row>
    <row r="1079" spans="1:51" x14ac:dyDescent="0.25">
      <c r="A1079" s="38"/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</row>
    <row r="1080" spans="1:51" x14ac:dyDescent="0.25">
      <c r="A1080" s="38"/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</row>
    <row r="1081" spans="1:51" x14ac:dyDescent="0.25">
      <c r="A1081" s="38"/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</row>
    <row r="1082" spans="1:51" x14ac:dyDescent="0.25">
      <c r="A1082" s="38"/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</row>
    <row r="1083" spans="1:51" x14ac:dyDescent="0.25">
      <c r="A1083" s="38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</row>
    <row r="1084" spans="1:51" x14ac:dyDescent="0.25">
      <c r="A1084" s="38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</row>
    <row r="1085" spans="1:51" x14ac:dyDescent="0.25">
      <c r="A1085" s="38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</row>
    <row r="1086" spans="1:51" x14ac:dyDescent="0.25">
      <c r="A1086" s="38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</row>
    <row r="1087" spans="1:51" x14ac:dyDescent="0.25">
      <c r="A1087" s="38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</row>
    <row r="1088" spans="1:51" x14ac:dyDescent="0.25">
      <c r="A1088" s="38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</row>
    <row r="1089" spans="1:51" x14ac:dyDescent="0.25">
      <c r="A1089" s="38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</row>
    <row r="1090" spans="1:51" x14ac:dyDescent="0.25">
      <c r="A1090" s="38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</row>
    <row r="1091" spans="1:51" x14ac:dyDescent="0.25">
      <c r="A1091" s="38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</row>
    <row r="1092" spans="1:51" x14ac:dyDescent="0.25">
      <c r="A1092" s="38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</row>
    <row r="1093" spans="1:51" x14ac:dyDescent="0.25">
      <c r="A1093" s="38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</row>
    <row r="1094" spans="1:51" x14ac:dyDescent="0.25">
      <c r="A1094" s="38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</row>
    <row r="1095" spans="1:51" x14ac:dyDescent="0.25">
      <c r="A1095" s="38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</row>
    <row r="1096" spans="1:51" x14ac:dyDescent="0.25">
      <c r="A1096" s="38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</row>
    <row r="1097" spans="1:51" x14ac:dyDescent="0.25">
      <c r="A1097" s="38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</row>
    <row r="1098" spans="1:51" x14ac:dyDescent="0.25">
      <c r="A1098" s="38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</row>
    <row r="1099" spans="1:51" x14ac:dyDescent="0.25">
      <c r="A1099" s="38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</row>
    <row r="1100" spans="1:51" x14ac:dyDescent="0.25">
      <c r="A1100" s="38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</row>
    <row r="1101" spans="1:51" x14ac:dyDescent="0.25">
      <c r="A1101" s="38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</row>
    <row r="1102" spans="1:51" x14ac:dyDescent="0.25">
      <c r="A1102" s="38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</row>
    <row r="1103" spans="1:51" x14ac:dyDescent="0.25">
      <c r="A1103" s="38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</row>
    <row r="1104" spans="1:51" x14ac:dyDescent="0.25">
      <c r="A1104" s="38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</row>
    <row r="1105" spans="1:51" x14ac:dyDescent="0.25">
      <c r="A1105" s="38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</row>
    <row r="1106" spans="1:51" x14ac:dyDescent="0.25">
      <c r="A1106" s="38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</row>
    <row r="1107" spans="1:51" x14ac:dyDescent="0.25">
      <c r="A1107" s="38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</row>
    <row r="1108" spans="1:51" x14ac:dyDescent="0.25">
      <c r="A1108" s="38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</row>
    <row r="1109" spans="1:51" x14ac:dyDescent="0.25">
      <c r="A1109" s="38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</row>
    <row r="1110" spans="1:51" x14ac:dyDescent="0.25">
      <c r="A1110" s="38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</row>
    <row r="1111" spans="1:51" x14ac:dyDescent="0.25">
      <c r="A1111" s="38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</row>
    <row r="1112" spans="1:51" x14ac:dyDescent="0.25">
      <c r="A1112" s="38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</row>
    <row r="1113" spans="1:51" x14ac:dyDescent="0.25">
      <c r="A1113" s="38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</row>
    <row r="1114" spans="1:51" x14ac:dyDescent="0.25">
      <c r="A1114" s="38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</row>
    <row r="1115" spans="1:51" x14ac:dyDescent="0.25">
      <c r="A1115" s="38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</row>
    <row r="1116" spans="1:51" x14ac:dyDescent="0.25">
      <c r="A1116" s="38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</row>
    <row r="1117" spans="1:51" x14ac:dyDescent="0.25">
      <c r="A1117" s="38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</row>
    <row r="1118" spans="1:51" x14ac:dyDescent="0.25">
      <c r="A1118" s="38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</row>
    <row r="1119" spans="1:51" x14ac:dyDescent="0.25">
      <c r="A1119" s="38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</row>
    <row r="1120" spans="1:51" x14ac:dyDescent="0.25">
      <c r="A1120" s="38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</row>
    <row r="1121" spans="1:51" x14ac:dyDescent="0.25">
      <c r="A1121" s="38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</row>
    <row r="1122" spans="1:51" x14ac:dyDescent="0.25">
      <c r="A1122" s="38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</row>
    <row r="1123" spans="1:51" x14ac:dyDescent="0.25">
      <c r="A1123" s="38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</row>
    <row r="1124" spans="1:51" x14ac:dyDescent="0.25">
      <c r="A1124" s="38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</row>
    <row r="1125" spans="1:51" x14ac:dyDescent="0.25">
      <c r="A1125" s="38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</row>
    <row r="1126" spans="1:51" x14ac:dyDescent="0.25">
      <c r="A1126" s="38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</row>
    <row r="1127" spans="1:51" x14ac:dyDescent="0.25">
      <c r="A1127" s="38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</row>
    <row r="1128" spans="1:51" x14ac:dyDescent="0.25">
      <c r="A1128" s="38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</row>
    <row r="1129" spans="1:51" x14ac:dyDescent="0.25">
      <c r="A1129" s="38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</row>
    <row r="1130" spans="1:51" x14ac:dyDescent="0.25">
      <c r="A1130" s="38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</row>
    <row r="1131" spans="1:51" x14ac:dyDescent="0.25">
      <c r="A1131" s="38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</row>
    <row r="1132" spans="1:51" x14ac:dyDescent="0.25">
      <c r="A1132" s="38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</row>
    <row r="1133" spans="1:51" x14ac:dyDescent="0.25">
      <c r="A1133" s="38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</row>
    <row r="1134" spans="1:51" x14ac:dyDescent="0.25">
      <c r="A1134" s="38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</row>
    <row r="1135" spans="1:51" x14ac:dyDescent="0.25">
      <c r="A1135" s="38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</row>
    <row r="1136" spans="1:51" x14ac:dyDescent="0.25">
      <c r="A1136" s="38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</row>
    <row r="1137" spans="1:51" x14ac:dyDescent="0.25">
      <c r="A1137" s="38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</row>
    <row r="1138" spans="1:51" x14ac:dyDescent="0.25">
      <c r="A1138" s="38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</row>
    <row r="1139" spans="1:51" x14ac:dyDescent="0.25">
      <c r="A1139" s="38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</row>
    <row r="1140" spans="1:51" x14ac:dyDescent="0.25">
      <c r="A1140" s="38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</row>
    <row r="1141" spans="1:51" x14ac:dyDescent="0.25">
      <c r="A1141" s="38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</row>
    <row r="1142" spans="1:51" x14ac:dyDescent="0.25">
      <c r="A1142" s="38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</row>
    <row r="1143" spans="1:51" x14ac:dyDescent="0.25">
      <c r="A1143" s="38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</row>
    <row r="1144" spans="1:51" x14ac:dyDescent="0.25">
      <c r="A1144" s="38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</row>
    <row r="1145" spans="1:51" x14ac:dyDescent="0.25">
      <c r="A1145" s="38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</row>
    <row r="1146" spans="1:51" x14ac:dyDescent="0.25">
      <c r="A1146" s="38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</row>
    <row r="1147" spans="1:51" x14ac:dyDescent="0.25">
      <c r="A1147" s="38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</row>
    <row r="1148" spans="1:51" x14ac:dyDescent="0.25">
      <c r="A1148" s="38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</row>
    <row r="1149" spans="1:51" x14ac:dyDescent="0.25">
      <c r="A1149" s="38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</row>
    <row r="1150" spans="1:51" x14ac:dyDescent="0.25">
      <c r="A1150" s="38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</row>
    <row r="1151" spans="1:51" x14ac:dyDescent="0.25">
      <c r="A1151" s="38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</row>
    <row r="1152" spans="1:51" x14ac:dyDescent="0.25">
      <c r="A1152" s="38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</row>
    <row r="1153" spans="1:51" x14ac:dyDescent="0.25">
      <c r="A1153" s="38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</row>
    <row r="1154" spans="1:51" x14ac:dyDescent="0.25">
      <c r="A1154" s="38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</row>
    <row r="1155" spans="1:51" x14ac:dyDescent="0.25">
      <c r="A1155" s="38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</row>
    <row r="1156" spans="1:51" x14ac:dyDescent="0.25">
      <c r="A1156" s="38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</row>
    <row r="1157" spans="1:51" x14ac:dyDescent="0.25">
      <c r="A1157" s="38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</row>
    <row r="1158" spans="1:51" x14ac:dyDescent="0.25">
      <c r="A1158" s="38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</row>
    <row r="1159" spans="1:51" x14ac:dyDescent="0.25">
      <c r="A1159" s="38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</row>
    <row r="1160" spans="1:51" x14ac:dyDescent="0.25">
      <c r="A1160" s="38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</row>
    <row r="1161" spans="1:51" x14ac:dyDescent="0.25">
      <c r="A1161" s="38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</row>
    <row r="1162" spans="1:51" x14ac:dyDescent="0.25">
      <c r="A1162" s="38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</row>
    <row r="1163" spans="1:51" x14ac:dyDescent="0.25">
      <c r="A1163" s="38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</row>
    <row r="1164" spans="1:51" x14ac:dyDescent="0.25">
      <c r="A1164" s="38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</row>
    <row r="1165" spans="1:51" x14ac:dyDescent="0.25">
      <c r="A1165" s="38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</row>
    <row r="1166" spans="1:51" x14ac:dyDescent="0.25">
      <c r="A1166" s="38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</row>
    <row r="1167" spans="1:51" x14ac:dyDescent="0.25">
      <c r="A1167" s="38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</row>
    <row r="1168" spans="1:51" x14ac:dyDescent="0.25">
      <c r="A1168" s="38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</row>
    <row r="1169" spans="1:51" x14ac:dyDescent="0.25">
      <c r="A1169" s="38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</row>
    <row r="1170" spans="1:51" x14ac:dyDescent="0.25">
      <c r="A1170" s="38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</row>
    <row r="1171" spans="1:51" x14ac:dyDescent="0.25">
      <c r="A1171" s="38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</row>
    <row r="1172" spans="1:51" x14ac:dyDescent="0.25">
      <c r="A1172" s="38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</row>
    <row r="1173" spans="1:51" x14ac:dyDescent="0.25">
      <c r="A1173" s="38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</row>
    <row r="1174" spans="1:51" x14ac:dyDescent="0.25">
      <c r="A1174" s="38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</row>
    <row r="1175" spans="1:51" x14ac:dyDescent="0.25">
      <c r="A1175" s="38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</row>
    <row r="1176" spans="1:51" x14ac:dyDescent="0.25">
      <c r="A1176" s="38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</row>
    <row r="1177" spans="1:51" x14ac:dyDescent="0.25">
      <c r="A1177" s="38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</row>
    <row r="1178" spans="1:51" x14ac:dyDescent="0.25">
      <c r="A1178" s="38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</row>
    <row r="1179" spans="1:51" x14ac:dyDescent="0.25">
      <c r="A1179" s="38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</row>
    <row r="1180" spans="1:51" x14ac:dyDescent="0.25">
      <c r="A1180" s="38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</row>
    <row r="1181" spans="1:51" x14ac:dyDescent="0.25">
      <c r="A1181" s="38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</row>
    <row r="1182" spans="1:51" x14ac:dyDescent="0.25">
      <c r="A1182" s="38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</row>
    <row r="1183" spans="1:51" x14ac:dyDescent="0.25">
      <c r="A1183" s="38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</row>
    <row r="1184" spans="1:51" x14ac:dyDescent="0.25">
      <c r="A1184" s="38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</row>
    <row r="1185" spans="1:51" x14ac:dyDescent="0.25">
      <c r="A1185" s="38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</row>
    <row r="1186" spans="1:51" x14ac:dyDescent="0.25">
      <c r="A1186" s="38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</row>
    <row r="1187" spans="1:51" x14ac:dyDescent="0.25">
      <c r="A1187" s="38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</row>
    <row r="1188" spans="1:51" x14ac:dyDescent="0.25">
      <c r="A1188" s="38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</row>
    <row r="1189" spans="1:51" x14ac:dyDescent="0.25">
      <c r="A1189" s="38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</row>
    <row r="1190" spans="1:51" x14ac:dyDescent="0.25">
      <c r="A1190" s="38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</row>
    <row r="1191" spans="1:51" x14ac:dyDescent="0.25">
      <c r="A1191" s="38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</row>
    <row r="1192" spans="1:51" x14ac:dyDescent="0.25">
      <c r="A1192" s="38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</row>
    <row r="1193" spans="1:51" x14ac:dyDescent="0.25">
      <c r="A1193" s="38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</row>
    <row r="1194" spans="1:51" x14ac:dyDescent="0.25">
      <c r="A1194" s="38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</row>
    <row r="1195" spans="1:51" x14ac:dyDescent="0.25">
      <c r="A1195" s="38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</row>
    <row r="1196" spans="1:51" x14ac:dyDescent="0.25">
      <c r="A1196" s="38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</row>
    <row r="1197" spans="1:51" x14ac:dyDescent="0.25">
      <c r="A1197" s="38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</row>
    <row r="1198" spans="1:51" x14ac:dyDescent="0.25">
      <c r="A1198" s="38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</row>
    <row r="1199" spans="1:51" x14ac:dyDescent="0.25">
      <c r="A1199" s="38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</row>
    <row r="1200" spans="1:51" x14ac:dyDescent="0.25">
      <c r="A1200" s="38"/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</row>
    <row r="1201" spans="1:51" x14ac:dyDescent="0.25">
      <c r="A1201" s="38"/>
      <c r="B1201" s="38"/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</row>
    <row r="1202" spans="1:51" x14ac:dyDescent="0.25">
      <c r="A1202" s="38"/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</row>
    <row r="1203" spans="1:51" x14ac:dyDescent="0.25">
      <c r="A1203" s="38"/>
      <c r="B1203" s="38"/>
      <c r="C1203" s="3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</row>
    <row r="1204" spans="1:51" x14ac:dyDescent="0.25">
      <c r="A1204" s="38"/>
      <c r="B1204" s="38"/>
      <c r="C1204" s="3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</row>
    <row r="1205" spans="1:51" x14ac:dyDescent="0.25">
      <c r="A1205" s="38"/>
      <c r="B1205" s="38"/>
      <c r="C1205" s="3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</row>
    <row r="1206" spans="1:51" x14ac:dyDescent="0.25">
      <c r="A1206" s="38"/>
      <c r="B1206" s="38"/>
      <c r="C1206" s="3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</row>
    <row r="1207" spans="1:51" x14ac:dyDescent="0.25">
      <c r="A1207" s="38"/>
      <c r="B1207" s="38"/>
      <c r="C1207" s="3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</row>
    <row r="1208" spans="1:51" x14ac:dyDescent="0.25">
      <c r="A1208" s="38"/>
      <c r="B1208" s="38"/>
      <c r="C1208" s="3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</row>
    <row r="1209" spans="1:51" x14ac:dyDescent="0.25">
      <c r="A1209" s="38"/>
      <c r="B1209" s="38"/>
      <c r="C1209" s="3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</row>
    <row r="1210" spans="1:51" x14ac:dyDescent="0.25">
      <c r="A1210" s="38"/>
      <c r="B1210" s="38"/>
      <c r="C1210" s="3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</row>
    <row r="1211" spans="1:51" x14ac:dyDescent="0.25">
      <c r="A1211" s="38"/>
      <c r="B1211" s="38"/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</row>
    <row r="1212" spans="1:51" x14ac:dyDescent="0.25">
      <c r="A1212" s="38"/>
      <c r="B1212" s="38"/>
      <c r="C1212" s="3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</row>
    <row r="1213" spans="1:51" x14ac:dyDescent="0.25">
      <c r="A1213" s="38"/>
      <c r="B1213" s="38"/>
      <c r="C1213" s="3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</row>
    <row r="1214" spans="1:51" x14ac:dyDescent="0.25">
      <c r="A1214" s="38"/>
      <c r="B1214" s="38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</row>
    <row r="1215" spans="1:51" x14ac:dyDescent="0.25">
      <c r="A1215" s="38"/>
      <c r="B1215" s="38"/>
      <c r="C1215" s="3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</row>
    <row r="1216" spans="1:51" x14ac:dyDescent="0.25">
      <c r="A1216" s="38"/>
      <c r="B1216" s="38"/>
      <c r="C1216" s="3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</row>
    <row r="1217" spans="1:51" x14ac:dyDescent="0.25">
      <c r="A1217" s="38"/>
      <c r="B1217" s="38"/>
      <c r="C1217" s="3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</row>
    <row r="1218" spans="1:51" x14ac:dyDescent="0.25">
      <c r="A1218" s="38"/>
      <c r="B1218" s="38"/>
      <c r="C1218" s="3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</row>
    <row r="1219" spans="1:51" x14ac:dyDescent="0.25">
      <c r="A1219" s="38"/>
      <c r="B1219" s="38"/>
      <c r="C1219" s="3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</row>
    <row r="1220" spans="1:51" x14ac:dyDescent="0.25">
      <c r="A1220" s="38"/>
      <c r="B1220" s="38"/>
      <c r="C1220" s="3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</row>
    <row r="1221" spans="1:51" x14ac:dyDescent="0.25">
      <c r="A1221" s="38"/>
      <c r="B1221" s="38"/>
      <c r="C1221" s="3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</row>
    <row r="1222" spans="1:51" x14ac:dyDescent="0.25">
      <c r="A1222" s="38"/>
      <c r="B1222" s="38"/>
      <c r="C1222" s="3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</row>
    <row r="1223" spans="1:51" x14ac:dyDescent="0.25">
      <c r="A1223" s="38"/>
      <c r="B1223" s="38"/>
      <c r="C1223" s="3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</row>
    <row r="1224" spans="1:51" x14ac:dyDescent="0.25">
      <c r="A1224" s="38"/>
      <c r="B1224" s="38"/>
      <c r="C1224" s="3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</row>
    <row r="1225" spans="1:51" x14ac:dyDescent="0.25">
      <c r="A1225" s="38"/>
      <c r="B1225" s="38"/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</row>
    <row r="1226" spans="1:51" x14ac:dyDescent="0.25">
      <c r="A1226" s="38"/>
      <c r="B1226" s="38"/>
      <c r="C1226" s="3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</row>
    <row r="1227" spans="1:51" x14ac:dyDescent="0.25">
      <c r="A1227" s="38"/>
      <c r="B1227" s="38"/>
      <c r="C1227" s="3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</row>
    <row r="1228" spans="1:51" x14ac:dyDescent="0.25">
      <c r="A1228" s="38"/>
      <c r="B1228" s="38"/>
      <c r="C1228" s="3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</row>
    <row r="1229" spans="1:51" x14ac:dyDescent="0.25">
      <c r="A1229" s="38"/>
      <c r="B1229" s="38"/>
      <c r="C1229" s="3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</row>
    <row r="1230" spans="1:51" x14ac:dyDescent="0.25">
      <c r="A1230" s="38"/>
      <c r="B1230" s="38"/>
      <c r="C1230" s="3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</row>
    <row r="1231" spans="1:51" x14ac:dyDescent="0.25">
      <c r="A1231" s="38"/>
      <c r="B1231" s="38"/>
      <c r="C1231" s="3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</row>
    <row r="1232" spans="1:51" x14ac:dyDescent="0.25">
      <c r="A1232" s="38"/>
      <c r="B1232" s="38"/>
      <c r="C1232" s="3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</row>
    <row r="1233" spans="1:51" x14ac:dyDescent="0.25">
      <c r="A1233" s="38"/>
      <c r="B1233" s="38"/>
      <c r="C1233" s="3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</row>
    <row r="1234" spans="1:51" x14ac:dyDescent="0.25">
      <c r="A1234" s="38"/>
      <c r="B1234" s="38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</row>
    <row r="1235" spans="1:51" x14ac:dyDescent="0.25">
      <c r="A1235" s="38"/>
      <c r="B1235" s="38"/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</row>
    <row r="1236" spans="1:51" x14ac:dyDescent="0.25">
      <c r="A1236" s="38"/>
      <c r="B1236" s="38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</row>
    <row r="1237" spans="1:51" x14ac:dyDescent="0.25">
      <c r="A1237" s="38"/>
      <c r="B1237" s="38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</row>
    <row r="1238" spans="1:51" x14ac:dyDescent="0.25">
      <c r="A1238" s="38"/>
      <c r="B1238" s="38"/>
      <c r="C1238" s="3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</row>
    <row r="1239" spans="1:51" x14ac:dyDescent="0.25">
      <c r="A1239" s="38"/>
      <c r="B1239" s="38"/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</row>
    <row r="1240" spans="1:51" x14ac:dyDescent="0.25">
      <c r="A1240" s="38"/>
      <c r="B1240" s="38"/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</row>
    <row r="1241" spans="1:51" x14ac:dyDescent="0.25">
      <c r="A1241" s="38"/>
      <c r="B1241" s="38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</row>
    <row r="1242" spans="1:51" x14ac:dyDescent="0.25">
      <c r="A1242" s="38"/>
      <c r="B1242" s="38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</row>
    <row r="1243" spans="1:51" x14ac:dyDescent="0.25">
      <c r="A1243" s="38"/>
      <c r="B1243" s="38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</row>
    <row r="1244" spans="1:51" x14ac:dyDescent="0.25">
      <c r="A1244" s="38"/>
      <c r="B1244" s="38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</row>
    <row r="1245" spans="1:51" x14ac:dyDescent="0.25">
      <c r="A1245" s="38"/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</row>
    <row r="1246" spans="1:51" x14ac:dyDescent="0.25">
      <c r="A1246" s="38"/>
      <c r="B1246" s="38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Y1246" s="38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</row>
    <row r="1247" spans="1:51" x14ac:dyDescent="0.25">
      <c r="A1247" s="38"/>
      <c r="B1247" s="38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</row>
    <row r="1248" spans="1:51" x14ac:dyDescent="0.25">
      <c r="A1248" s="38"/>
      <c r="B1248" s="38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Y1248" s="38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</row>
    <row r="1249" spans="1:51" x14ac:dyDescent="0.25">
      <c r="A1249" s="38"/>
      <c r="B1249" s="38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Y1249" s="38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</row>
    <row r="1250" spans="1:51" x14ac:dyDescent="0.25">
      <c r="A1250" s="38"/>
      <c r="B1250" s="38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38"/>
      <c r="T1250" s="38"/>
      <c r="U1250" s="38"/>
      <c r="V1250" s="38"/>
      <c r="W1250" s="38"/>
      <c r="X1250" s="38"/>
      <c r="Y1250" s="38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</row>
    <row r="1251" spans="1:51" x14ac:dyDescent="0.25">
      <c r="A1251" s="38"/>
      <c r="B1251" s="38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Y1251" s="38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</row>
    <row r="1252" spans="1:51" x14ac:dyDescent="0.25">
      <c r="A1252" s="38"/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</row>
    <row r="1253" spans="1:51" x14ac:dyDescent="0.25">
      <c r="A1253" s="38"/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Y1253" s="38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</row>
    <row r="1254" spans="1:51" x14ac:dyDescent="0.25">
      <c r="A1254" s="38"/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</row>
    <row r="1255" spans="1:51" x14ac:dyDescent="0.25">
      <c r="A1255" s="38"/>
      <c r="B1255" s="38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</row>
    <row r="1256" spans="1:51" x14ac:dyDescent="0.25">
      <c r="A1256" s="38"/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</row>
    <row r="1257" spans="1:51" x14ac:dyDescent="0.25">
      <c r="A1257" s="38"/>
      <c r="B1257" s="38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</row>
    <row r="1258" spans="1:51" x14ac:dyDescent="0.25">
      <c r="A1258" s="38"/>
      <c r="B1258" s="38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Y1258" s="38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</row>
    <row r="1259" spans="1:51" x14ac:dyDescent="0.25">
      <c r="A1259" s="38"/>
      <c r="B1259" s="38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Y1259" s="38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</row>
    <row r="1260" spans="1:51" x14ac:dyDescent="0.25">
      <c r="A1260" s="38"/>
      <c r="B1260" s="38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38"/>
      <c r="V1260" s="38"/>
      <c r="W1260" s="38"/>
      <c r="X1260" s="38"/>
      <c r="Y1260" s="38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  <c r="AU1260" s="38"/>
      <c r="AV1260" s="38"/>
      <c r="AW1260" s="38"/>
      <c r="AX1260" s="38"/>
      <c r="AY1260" s="38"/>
    </row>
    <row r="1261" spans="1:51" x14ac:dyDescent="0.25">
      <c r="A1261" s="38"/>
      <c r="B1261" s="38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Y1261" s="38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</row>
    <row r="1262" spans="1:51" x14ac:dyDescent="0.25">
      <c r="A1262" s="38"/>
      <c r="B1262" s="38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</row>
    <row r="1263" spans="1:51" x14ac:dyDescent="0.25">
      <c r="A1263" s="38"/>
      <c r="B1263" s="38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Y1263" s="38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</row>
    <row r="1264" spans="1:51" x14ac:dyDescent="0.25">
      <c r="A1264" s="38"/>
      <c r="B1264" s="38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</row>
    <row r="1265" spans="1:51" x14ac:dyDescent="0.25">
      <c r="A1265" s="38"/>
      <c r="B1265" s="38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</row>
    <row r="1266" spans="1:51" x14ac:dyDescent="0.25">
      <c r="A1266" s="38"/>
      <c r="B1266" s="38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</row>
    <row r="1267" spans="1:51" x14ac:dyDescent="0.25">
      <c r="A1267" s="38"/>
      <c r="B1267" s="38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</row>
    <row r="1268" spans="1:51" x14ac:dyDescent="0.25">
      <c r="A1268" s="38"/>
      <c r="B1268" s="38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</row>
    <row r="1269" spans="1:51" x14ac:dyDescent="0.25">
      <c r="A1269" s="38"/>
      <c r="B1269" s="38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</row>
    <row r="1270" spans="1:51" x14ac:dyDescent="0.25">
      <c r="A1270" s="38"/>
      <c r="B1270" s="38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</row>
    <row r="1271" spans="1:51" x14ac:dyDescent="0.25">
      <c r="A1271" s="38"/>
      <c r="B1271" s="38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  <c r="AU1271" s="38"/>
      <c r="AV1271" s="38"/>
      <c r="AW1271" s="38"/>
      <c r="AX1271" s="38"/>
      <c r="AY1271" s="38"/>
    </row>
    <row r="1272" spans="1:51" x14ac:dyDescent="0.25">
      <c r="A1272" s="38"/>
      <c r="B1272" s="38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</row>
    <row r="1273" spans="1:51" x14ac:dyDescent="0.25">
      <c r="A1273" s="38"/>
      <c r="B1273" s="38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  <c r="AU1273" s="38"/>
      <c r="AV1273" s="38"/>
      <c r="AW1273" s="38"/>
      <c r="AX1273" s="38"/>
      <c r="AY1273" s="38"/>
    </row>
    <row r="1274" spans="1:51" x14ac:dyDescent="0.25">
      <c r="A1274" s="38"/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</row>
    <row r="1275" spans="1:51" x14ac:dyDescent="0.25">
      <c r="A1275" s="38"/>
      <c r="B1275" s="38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</row>
    <row r="1276" spans="1:51" x14ac:dyDescent="0.25">
      <c r="A1276" s="38"/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</row>
    <row r="1277" spans="1:51" x14ac:dyDescent="0.25">
      <c r="A1277" s="38"/>
      <c r="B1277" s="38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</row>
    <row r="1278" spans="1:51" x14ac:dyDescent="0.25">
      <c r="A1278" s="38"/>
      <c r="B1278" s="38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</row>
    <row r="1279" spans="1:51" x14ac:dyDescent="0.25">
      <c r="A1279" s="38"/>
      <c r="B1279" s="38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38"/>
      <c r="T1279" s="38"/>
      <c r="U1279" s="38"/>
      <c r="V1279" s="38"/>
      <c r="W1279" s="38"/>
      <c r="X1279" s="38"/>
      <c r="Y1279" s="38"/>
      <c r="Z1279" s="38"/>
      <c r="AA1279" s="38"/>
      <c r="AB1279" s="38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  <c r="AU1279" s="38"/>
      <c r="AV1279" s="38"/>
      <c r="AW1279" s="38"/>
      <c r="AX1279" s="38"/>
      <c r="AY1279" s="38"/>
    </row>
    <row r="1280" spans="1:51" x14ac:dyDescent="0.25">
      <c r="A1280" s="38"/>
      <c r="B1280" s="38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</row>
    <row r="1281" spans="1:51" x14ac:dyDescent="0.25">
      <c r="A1281" s="38"/>
      <c r="B1281" s="38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</row>
    <row r="1282" spans="1:51" x14ac:dyDescent="0.25">
      <c r="A1282" s="38"/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Y1282" s="38"/>
      <c r="Z1282" s="38"/>
      <c r="AA1282" s="38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</row>
    <row r="1283" spans="1:51" x14ac:dyDescent="0.25">
      <c r="A1283" s="38"/>
      <c r="B1283" s="38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38"/>
      <c r="T1283" s="38"/>
      <c r="U1283" s="38"/>
      <c r="V1283" s="38"/>
      <c r="W1283" s="38"/>
      <c r="X1283" s="38"/>
      <c r="Y1283" s="38"/>
      <c r="Z1283" s="38"/>
      <c r="AA1283" s="38"/>
      <c r="AB1283" s="38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</row>
    <row r="1284" spans="1:51" x14ac:dyDescent="0.25">
      <c r="A1284" s="38"/>
      <c r="B1284" s="38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38"/>
      <c r="T1284" s="38"/>
      <c r="U1284" s="38"/>
      <c r="V1284" s="38"/>
      <c r="W1284" s="38"/>
      <c r="X1284" s="38"/>
      <c r="Y1284" s="38"/>
      <c r="Z1284" s="38"/>
      <c r="AA1284" s="38"/>
      <c r="AB1284" s="38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</row>
    <row r="1285" spans="1:51" x14ac:dyDescent="0.25">
      <c r="A1285" s="38"/>
      <c r="B1285" s="38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</row>
    <row r="1286" spans="1:51" x14ac:dyDescent="0.25">
      <c r="A1286" s="38"/>
      <c r="B1286" s="38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</row>
    <row r="1287" spans="1:51" x14ac:dyDescent="0.25">
      <c r="A1287" s="38"/>
      <c r="B1287" s="38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</row>
    <row r="1288" spans="1:51" x14ac:dyDescent="0.25">
      <c r="A1288" s="38"/>
      <c r="B1288" s="38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38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</row>
    <row r="1289" spans="1:51" x14ac:dyDescent="0.25">
      <c r="A1289" s="38"/>
      <c r="B1289" s="38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</row>
    <row r="1290" spans="1:51" x14ac:dyDescent="0.25">
      <c r="A1290" s="38"/>
      <c r="B1290" s="38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38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</row>
    <row r="1291" spans="1:51" x14ac:dyDescent="0.25">
      <c r="A1291" s="38"/>
      <c r="B1291" s="38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38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</row>
    <row r="1292" spans="1:51" x14ac:dyDescent="0.25">
      <c r="A1292" s="38"/>
      <c r="B1292" s="38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38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</row>
    <row r="1293" spans="1:51" x14ac:dyDescent="0.25">
      <c r="A1293" s="38"/>
      <c r="B1293" s="38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38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</row>
    <row r="1294" spans="1:51" x14ac:dyDescent="0.25">
      <c r="A1294" s="38"/>
      <c r="B1294" s="38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38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</row>
    <row r="1295" spans="1:51" x14ac:dyDescent="0.25">
      <c r="A1295" s="38"/>
      <c r="B1295" s="38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38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</row>
    <row r="1296" spans="1:51" x14ac:dyDescent="0.25">
      <c r="A1296" s="38"/>
      <c r="B1296" s="38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38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</row>
    <row r="1297" spans="1:51" x14ac:dyDescent="0.25">
      <c r="A1297" s="38"/>
      <c r="B1297" s="38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38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</row>
    <row r="1298" spans="1:51" x14ac:dyDescent="0.25">
      <c r="A1298" s="38"/>
      <c r="B1298" s="38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38"/>
      <c r="T1298" s="38"/>
      <c r="U1298" s="38"/>
      <c r="V1298" s="38"/>
      <c r="W1298" s="38"/>
      <c r="X1298" s="38"/>
      <c r="Y1298" s="38"/>
      <c r="Z1298" s="38"/>
      <c r="AA1298" s="38"/>
      <c r="AB1298" s="38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</row>
    <row r="1299" spans="1:51" x14ac:dyDescent="0.25">
      <c r="A1299" s="38"/>
      <c r="B1299" s="38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38"/>
      <c r="T1299" s="38"/>
      <c r="U1299" s="38"/>
      <c r="V1299" s="38"/>
      <c r="W1299" s="38"/>
      <c r="X1299" s="38"/>
      <c r="Y1299" s="38"/>
      <c r="Z1299" s="38"/>
      <c r="AA1299" s="38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</row>
    <row r="1300" spans="1:51" x14ac:dyDescent="0.25">
      <c r="A1300" s="38"/>
      <c r="B1300" s="38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38"/>
      <c r="T1300" s="38"/>
      <c r="U1300" s="38"/>
      <c r="V1300" s="38"/>
      <c r="W1300" s="38"/>
      <c r="X1300" s="38"/>
      <c r="Y1300" s="38"/>
      <c r="Z1300" s="38"/>
      <c r="AA1300" s="38"/>
      <c r="AB1300" s="38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</row>
    <row r="1301" spans="1:51" x14ac:dyDescent="0.25">
      <c r="A1301" s="38"/>
      <c r="B1301" s="38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Y1301" s="38"/>
      <c r="Z1301" s="38"/>
      <c r="AA1301" s="38"/>
      <c r="AB1301" s="38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</row>
    <row r="1302" spans="1:51" x14ac:dyDescent="0.25">
      <c r="A1302" s="38"/>
      <c r="B1302" s="38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38"/>
      <c r="T1302" s="38"/>
      <c r="U1302" s="38"/>
      <c r="V1302" s="38"/>
      <c r="W1302" s="38"/>
      <c r="X1302" s="38"/>
      <c r="Y1302" s="38"/>
      <c r="Z1302" s="38"/>
      <c r="AA1302" s="38"/>
      <c r="AB1302" s="38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</row>
    <row r="1303" spans="1:51" x14ac:dyDescent="0.25">
      <c r="A1303" s="38"/>
      <c r="B1303" s="38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38"/>
      <c r="T1303" s="38"/>
      <c r="U1303" s="38"/>
      <c r="V1303" s="38"/>
      <c r="W1303" s="38"/>
      <c r="X1303" s="38"/>
      <c r="Y1303" s="38"/>
      <c r="Z1303" s="38"/>
      <c r="AA1303" s="38"/>
      <c r="AB1303" s="38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</row>
    <row r="1304" spans="1:51" x14ac:dyDescent="0.25">
      <c r="A1304" s="38"/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38"/>
      <c r="T1304" s="38"/>
      <c r="U1304" s="38"/>
      <c r="V1304" s="38"/>
      <c r="W1304" s="38"/>
      <c r="X1304" s="38"/>
      <c r="Y1304" s="38"/>
      <c r="Z1304" s="38"/>
      <c r="AA1304" s="38"/>
      <c r="AB1304" s="38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  <c r="AU1304" s="38"/>
      <c r="AV1304" s="38"/>
      <c r="AW1304" s="38"/>
      <c r="AX1304" s="38"/>
      <c r="AY1304" s="38"/>
    </row>
    <row r="1305" spans="1:51" x14ac:dyDescent="0.25">
      <c r="A1305" s="38"/>
      <c r="B1305" s="38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38"/>
      <c r="T1305" s="38"/>
      <c r="U1305" s="38"/>
      <c r="V1305" s="38"/>
      <c r="W1305" s="38"/>
      <c r="X1305" s="38"/>
      <c r="Y1305" s="38"/>
      <c r="Z1305" s="38"/>
      <c r="AA1305" s="38"/>
      <c r="AB1305" s="38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</row>
    <row r="1306" spans="1:51" x14ac:dyDescent="0.25">
      <c r="A1306" s="38"/>
      <c r="B1306" s="38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38"/>
      <c r="T1306" s="38"/>
      <c r="U1306" s="38"/>
      <c r="V1306" s="38"/>
      <c r="W1306" s="38"/>
      <c r="X1306" s="38"/>
      <c r="Y1306" s="38"/>
      <c r="Z1306" s="38"/>
      <c r="AA1306" s="38"/>
      <c r="AB1306" s="38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</row>
    <row r="1307" spans="1:51" x14ac:dyDescent="0.25">
      <c r="A1307" s="38"/>
      <c r="B1307" s="38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38"/>
      <c r="T1307" s="38"/>
      <c r="U1307" s="38"/>
      <c r="V1307" s="38"/>
      <c r="W1307" s="38"/>
      <c r="X1307" s="38"/>
      <c r="Y1307" s="38"/>
      <c r="Z1307" s="38"/>
      <c r="AA1307" s="38"/>
      <c r="AB1307" s="38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</row>
    <row r="1308" spans="1:51" x14ac:dyDescent="0.25">
      <c r="A1308" s="38"/>
      <c r="B1308" s="38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  <c r="AU1308" s="38"/>
      <c r="AV1308" s="38"/>
      <c r="AW1308" s="38"/>
      <c r="AX1308" s="38"/>
      <c r="AY1308" s="38"/>
    </row>
    <row r="1309" spans="1:51" x14ac:dyDescent="0.25">
      <c r="A1309" s="38"/>
      <c r="B1309" s="38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  <c r="AU1309" s="38"/>
      <c r="AV1309" s="38"/>
      <c r="AW1309" s="38"/>
      <c r="AX1309" s="38"/>
      <c r="AY1309" s="38"/>
    </row>
    <row r="1310" spans="1:51" x14ac:dyDescent="0.25">
      <c r="A1310" s="38"/>
      <c r="B1310" s="38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</row>
    <row r="1311" spans="1:51" x14ac:dyDescent="0.25">
      <c r="A1311" s="38"/>
      <c r="B1311" s="38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</row>
    <row r="1312" spans="1:51" x14ac:dyDescent="0.25">
      <c r="A1312" s="38"/>
      <c r="B1312" s="38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</row>
    <row r="1313" spans="1:51" x14ac:dyDescent="0.25">
      <c r="A1313" s="38"/>
      <c r="B1313" s="38"/>
      <c r="C1313" s="3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</row>
    <row r="1314" spans="1:51" x14ac:dyDescent="0.25">
      <c r="A1314" s="38"/>
      <c r="B1314" s="38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</row>
    <row r="1315" spans="1:51" x14ac:dyDescent="0.25">
      <c r="A1315" s="38"/>
      <c r="B1315" s="38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</row>
    <row r="1316" spans="1:51" x14ac:dyDescent="0.25">
      <c r="A1316" s="38"/>
      <c r="B1316" s="38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Y1316" s="38"/>
      <c r="Z1316" s="38"/>
      <c r="AA1316" s="38"/>
      <c r="AB1316" s="38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</row>
    <row r="1317" spans="1:51" x14ac:dyDescent="0.25">
      <c r="A1317" s="38"/>
      <c r="B1317" s="38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</row>
    <row r="1318" spans="1:51" x14ac:dyDescent="0.25">
      <c r="A1318" s="38"/>
      <c r="B1318" s="38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</row>
    <row r="1319" spans="1:51" x14ac:dyDescent="0.25">
      <c r="A1319" s="38"/>
      <c r="B1319" s="38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Y1319" s="38"/>
      <c r="Z1319" s="38"/>
      <c r="AA1319" s="38"/>
      <c r="AB1319" s="38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</row>
    <row r="1320" spans="1:51" x14ac:dyDescent="0.25">
      <c r="A1320" s="38"/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  <c r="Z1320" s="38"/>
      <c r="AA1320" s="38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</row>
    <row r="1321" spans="1:51" x14ac:dyDescent="0.25">
      <c r="A1321" s="38"/>
      <c r="B1321" s="38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</row>
    <row r="1322" spans="1:51" x14ac:dyDescent="0.25">
      <c r="A1322" s="38"/>
      <c r="B1322" s="38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</row>
    <row r="1323" spans="1:51" x14ac:dyDescent="0.25">
      <c r="A1323" s="38"/>
      <c r="B1323" s="38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</row>
    <row r="1324" spans="1:51" x14ac:dyDescent="0.25">
      <c r="A1324" s="38"/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</row>
    <row r="1325" spans="1:51" x14ac:dyDescent="0.25">
      <c r="A1325" s="38"/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</row>
    <row r="1326" spans="1:51" x14ac:dyDescent="0.25">
      <c r="A1326" s="38"/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</row>
    <row r="1327" spans="1:51" x14ac:dyDescent="0.25">
      <c r="A1327" s="38"/>
      <c r="B1327" s="38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</row>
    <row r="1328" spans="1:51" x14ac:dyDescent="0.25">
      <c r="A1328" s="38"/>
      <c r="B1328" s="38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  <c r="Z1328" s="38"/>
      <c r="AA1328" s="38"/>
      <c r="AB1328" s="38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</row>
    <row r="1329" spans="1:51" x14ac:dyDescent="0.25">
      <c r="A1329" s="38"/>
      <c r="B1329" s="38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  <c r="AA1329" s="38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</row>
    <row r="1330" spans="1:51" x14ac:dyDescent="0.25">
      <c r="A1330" s="38"/>
      <c r="B1330" s="38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  <c r="Z1330" s="38"/>
      <c r="AA1330" s="38"/>
      <c r="AB1330" s="38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</row>
    <row r="1331" spans="1:51" x14ac:dyDescent="0.25">
      <c r="A1331" s="38"/>
      <c r="B1331" s="38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Y1331" s="38"/>
      <c r="Z1331" s="38"/>
      <c r="AA1331" s="38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</row>
    <row r="1332" spans="1:51" x14ac:dyDescent="0.25">
      <c r="A1332" s="38"/>
      <c r="B1332" s="38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38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</row>
    <row r="1333" spans="1:51" x14ac:dyDescent="0.25">
      <c r="A1333" s="38"/>
      <c r="B1333" s="38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38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</row>
    <row r="1334" spans="1:51" x14ac:dyDescent="0.25">
      <c r="A1334" s="38"/>
      <c r="B1334" s="38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</row>
    <row r="1335" spans="1:51" x14ac:dyDescent="0.25">
      <c r="A1335" s="38"/>
      <c r="B1335" s="38"/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</row>
    <row r="1336" spans="1:51" x14ac:dyDescent="0.25">
      <c r="A1336" s="38"/>
      <c r="B1336" s="38"/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</row>
    <row r="1337" spans="1:51" x14ac:dyDescent="0.25">
      <c r="A1337" s="38"/>
      <c r="B1337" s="38"/>
      <c r="C1337" s="3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</row>
    <row r="1338" spans="1:51" x14ac:dyDescent="0.25">
      <c r="A1338" s="38"/>
      <c r="B1338" s="38"/>
      <c r="C1338" s="3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</row>
    <row r="1339" spans="1:51" x14ac:dyDescent="0.25">
      <c r="A1339" s="38"/>
      <c r="B1339" s="38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</row>
    <row r="1340" spans="1:51" x14ac:dyDescent="0.25">
      <c r="A1340" s="38"/>
      <c r="B1340" s="38"/>
      <c r="C1340" s="3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</row>
    <row r="1341" spans="1:51" x14ac:dyDescent="0.25">
      <c r="A1341" s="38"/>
      <c r="B1341" s="38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</row>
    <row r="1342" spans="1:51" x14ac:dyDescent="0.25">
      <c r="A1342" s="38"/>
      <c r="B1342" s="38"/>
      <c r="C1342" s="3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38"/>
      <c r="T1342" s="38"/>
      <c r="U1342" s="38"/>
      <c r="V1342" s="38"/>
      <c r="W1342" s="38"/>
      <c r="X1342" s="38"/>
      <c r="Y1342" s="38"/>
      <c r="Z1342" s="38"/>
      <c r="AA1342" s="38"/>
      <c r="AB1342" s="38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</row>
    <row r="1343" spans="1:51" x14ac:dyDescent="0.25">
      <c r="A1343" s="38"/>
      <c r="B1343" s="38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</row>
    <row r="1344" spans="1:51" x14ac:dyDescent="0.25">
      <c r="A1344" s="38"/>
      <c r="B1344" s="38"/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</row>
    <row r="1345" spans="1:51" x14ac:dyDescent="0.25">
      <c r="A1345" s="38"/>
      <c r="B1345" s="38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</row>
    <row r="1346" spans="1:51" x14ac:dyDescent="0.25">
      <c r="A1346" s="38"/>
      <c r="B1346" s="38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</row>
    <row r="1347" spans="1:51" x14ac:dyDescent="0.25">
      <c r="A1347" s="38"/>
      <c r="B1347" s="38"/>
      <c r="C1347" s="3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</row>
    <row r="1348" spans="1:51" x14ac:dyDescent="0.25">
      <c r="A1348" s="38"/>
      <c r="B1348" s="38"/>
      <c r="C1348" s="3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</row>
    <row r="1349" spans="1:51" x14ac:dyDescent="0.25">
      <c r="A1349" s="38"/>
      <c r="B1349" s="38"/>
      <c r="C1349" s="3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</row>
    <row r="1350" spans="1:51" x14ac:dyDescent="0.25">
      <c r="A1350" s="38"/>
      <c r="B1350" s="38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38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</row>
    <row r="1351" spans="1:51" x14ac:dyDescent="0.25">
      <c r="A1351" s="38"/>
      <c r="B1351" s="38"/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Y1351" s="38"/>
      <c r="Z1351" s="38"/>
      <c r="AA1351" s="38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</row>
    <row r="1352" spans="1:51" x14ac:dyDescent="0.25">
      <c r="A1352" s="38"/>
      <c r="B1352" s="38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Y1352" s="38"/>
      <c r="Z1352" s="38"/>
      <c r="AA1352" s="38"/>
      <c r="AB1352" s="38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</row>
    <row r="1353" spans="1:51" x14ac:dyDescent="0.25">
      <c r="A1353" s="38"/>
      <c r="B1353" s="38"/>
      <c r="C1353" s="3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38"/>
      <c r="T1353" s="38"/>
      <c r="U1353" s="38"/>
      <c r="V1353" s="38"/>
      <c r="W1353" s="38"/>
      <c r="X1353" s="38"/>
      <c r="Y1353" s="38"/>
      <c r="Z1353" s="38"/>
      <c r="AA1353" s="38"/>
      <c r="AB1353" s="38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</row>
    <row r="1354" spans="1:51" x14ac:dyDescent="0.25">
      <c r="A1354" s="38"/>
      <c r="B1354" s="38"/>
      <c r="C1354" s="3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38"/>
      <c r="T1354" s="38"/>
      <c r="U1354" s="38"/>
      <c r="V1354" s="38"/>
      <c r="W1354" s="38"/>
      <c r="X1354" s="38"/>
      <c r="Y1354" s="38"/>
      <c r="Z1354" s="38"/>
      <c r="AA1354" s="38"/>
      <c r="AB1354" s="38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</row>
    <row r="1355" spans="1:51" x14ac:dyDescent="0.25">
      <c r="A1355" s="38"/>
      <c r="B1355" s="38"/>
      <c r="C1355" s="3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38"/>
      <c r="T1355" s="38"/>
      <c r="U1355" s="38"/>
      <c r="V1355" s="38"/>
      <c r="W1355" s="38"/>
      <c r="X1355" s="38"/>
      <c r="Y1355" s="38"/>
      <c r="Z1355" s="38"/>
      <c r="AA1355" s="38"/>
      <c r="AB1355" s="38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</row>
    <row r="1356" spans="1:51" x14ac:dyDescent="0.25">
      <c r="A1356" s="38"/>
      <c r="B1356" s="38"/>
      <c r="C1356" s="3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  <c r="Z1356" s="38"/>
      <c r="AA1356" s="38"/>
      <c r="AB1356" s="38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</row>
    <row r="1357" spans="1:51" x14ac:dyDescent="0.25">
      <c r="A1357" s="38"/>
      <c r="B1357" s="38"/>
      <c r="C1357" s="3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38"/>
      <c r="T1357" s="38"/>
      <c r="U1357" s="38"/>
      <c r="V1357" s="38"/>
      <c r="W1357" s="38"/>
      <c r="X1357" s="38"/>
      <c r="Y1357" s="38"/>
      <c r="Z1357" s="38"/>
      <c r="AA1357" s="38"/>
      <c r="AB1357" s="38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</row>
    <row r="1358" spans="1:51" x14ac:dyDescent="0.25">
      <c r="A1358" s="38"/>
      <c r="B1358" s="38"/>
      <c r="C1358" s="3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38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</row>
    <row r="1359" spans="1:51" x14ac:dyDescent="0.25">
      <c r="A1359" s="38"/>
      <c r="B1359" s="38"/>
      <c r="C1359" s="3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</row>
    <row r="1360" spans="1:51" x14ac:dyDescent="0.25">
      <c r="A1360" s="38"/>
      <c r="B1360" s="38"/>
      <c r="C1360" s="3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</row>
    <row r="1361" spans="1:51" x14ac:dyDescent="0.25">
      <c r="A1361" s="38"/>
      <c r="B1361" s="38"/>
      <c r="C1361" s="3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38"/>
      <c r="T1361" s="38"/>
      <c r="U1361" s="38"/>
      <c r="V1361" s="38"/>
      <c r="W1361" s="38"/>
      <c r="X1361" s="38"/>
      <c r="Y1361" s="38"/>
      <c r="Z1361" s="38"/>
      <c r="AA1361" s="38"/>
      <c r="AB1361" s="38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</row>
    <row r="1362" spans="1:51" x14ac:dyDescent="0.25">
      <c r="A1362" s="38"/>
      <c r="B1362" s="38"/>
      <c r="C1362" s="3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38"/>
      <c r="T1362" s="38"/>
      <c r="U1362" s="38"/>
      <c r="V1362" s="38"/>
      <c r="W1362" s="38"/>
      <c r="X1362" s="38"/>
      <c r="Y1362" s="38"/>
      <c r="Z1362" s="38"/>
      <c r="AA1362" s="38"/>
      <c r="AB1362" s="38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  <c r="AU1362" s="38"/>
      <c r="AV1362" s="38"/>
      <c r="AW1362" s="38"/>
      <c r="AX1362" s="38"/>
      <c r="AY1362" s="38"/>
    </row>
    <row r="1363" spans="1:51" x14ac:dyDescent="0.25">
      <c r="A1363" s="38"/>
      <c r="B1363" s="38"/>
      <c r="C1363" s="3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</row>
    <row r="1364" spans="1:51" x14ac:dyDescent="0.25">
      <c r="A1364" s="38"/>
      <c r="B1364" s="38"/>
      <c r="C1364" s="3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</row>
    <row r="1365" spans="1:51" x14ac:dyDescent="0.25">
      <c r="A1365" s="38"/>
      <c r="B1365" s="38"/>
      <c r="C1365" s="3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</row>
    <row r="1366" spans="1:51" x14ac:dyDescent="0.25">
      <c r="A1366" s="38"/>
      <c r="B1366" s="38"/>
      <c r="C1366" s="3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</row>
    <row r="1367" spans="1:51" x14ac:dyDescent="0.25">
      <c r="A1367" s="38"/>
      <c r="B1367" s="38"/>
      <c r="C1367" s="3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</row>
    <row r="1368" spans="1:51" x14ac:dyDescent="0.25">
      <c r="A1368" s="38"/>
      <c r="B1368" s="38"/>
      <c r="C1368" s="3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38"/>
      <c r="T1368" s="38"/>
      <c r="U1368" s="38"/>
      <c r="V1368" s="38"/>
      <c r="W1368" s="38"/>
      <c r="X1368" s="38"/>
      <c r="Y1368" s="38"/>
      <c r="Z1368" s="38"/>
      <c r="AA1368" s="38"/>
      <c r="AB1368" s="38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</row>
    <row r="1369" spans="1:51" x14ac:dyDescent="0.25">
      <c r="A1369" s="38"/>
      <c r="B1369" s="38"/>
      <c r="C1369" s="3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38"/>
      <c r="T1369" s="38"/>
      <c r="U1369" s="38"/>
      <c r="V1369" s="38"/>
      <c r="W1369" s="38"/>
      <c r="X1369" s="38"/>
      <c r="Y1369" s="38"/>
      <c r="Z1369" s="38"/>
      <c r="AA1369" s="38"/>
      <c r="AB1369" s="38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</row>
    <row r="1370" spans="1:51" x14ac:dyDescent="0.25">
      <c r="A1370" s="38"/>
      <c r="B1370" s="38"/>
      <c r="C1370" s="3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</row>
    <row r="1371" spans="1:51" x14ac:dyDescent="0.25">
      <c r="A1371" s="38"/>
      <c r="B1371" s="38"/>
      <c r="C1371" s="3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</row>
    <row r="1372" spans="1:51" x14ac:dyDescent="0.25">
      <c r="A1372" s="38"/>
      <c r="B1372" s="38"/>
      <c r="C1372" s="3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/>
      <c r="AW1372" s="38"/>
      <c r="AX1372" s="38"/>
      <c r="AY1372" s="38"/>
    </row>
    <row r="1373" spans="1:51" x14ac:dyDescent="0.25">
      <c r="A1373" s="38"/>
      <c r="B1373" s="38"/>
      <c r="C1373" s="3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38"/>
      <c r="T1373" s="38"/>
      <c r="U1373" s="38"/>
      <c r="V1373" s="38"/>
      <c r="W1373" s="38"/>
      <c r="X1373" s="38"/>
      <c r="Y1373" s="38"/>
      <c r="Z1373" s="38"/>
      <c r="AA1373" s="38"/>
      <c r="AB1373" s="38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  <c r="AU1373" s="38"/>
      <c r="AV1373" s="38"/>
      <c r="AW1373" s="38"/>
      <c r="AX1373" s="38"/>
      <c r="AY1373" s="38"/>
    </row>
    <row r="1374" spans="1:51" x14ac:dyDescent="0.25">
      <c r="A1374" s="38"/>
      <c r="B1374" s="38"/>
      <c r="C1374" s="3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</row>
    <row r="1375" spans="1:51" x14ac:dyDescent="0.25">
      <c r="A1375" s="38"/>
      <c r="B1375" s="38"/>
      <c r="C1375" s="3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38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</row>
    <row r="1376" spans="1:51" x14ac:dyDescent="0.25">
      <c r="A1376" s="38"/>
      <c r="B1376" s="38"/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38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</row>
    <row r="1377" spans="1:51" x14ac:dyDescent="0.25">
      <c r="A1377" s="38"/>
      <c r="B1377" s="38"/>
      <c r="C1377" s="3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</row>
    <row r="1378" spans="1:51" x14ac:dyDescent="0.25">
      <c r="A1378" s="38"/>
      <c r="B1378" s="38"/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</row>
    <row r="1379" spans="1:51" x14ac:dyDescent="0.25">
      <c r="A1379" s="38"/>
      <c r="B1379" s="38"/>
      <c r="C1379" s="3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38"/>
      <c r="T1379" s="38"/>
      <c r="U1379" s="38"/>
      <c r="V1379" s="38"/>
      <c r="W1379" s="38"/>
      <c r="X1379" s="38"/>
      <c r="Y1379" s="38"/>
      <c r="Z1379" s="38"/>
      <c r="AA1379" s="38"/>
      <c r="AB1379" s="38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</row>
    <row r="1380" spans="1:51" x14ac:dyDescent="0.25">
      <c r="A1380" s="38"/>
      <c r="B1380" s="38"/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38"/>
      <c r="T1380" s="38"/>
      <c r="U1380" s="38"/>
      <c r="V1380" s="38"/>
      <c r="W1380" s="38"/>
      <c r="X1380" s="38"/>
      <c r="Y1380" s="38"/>
      <c r="Z1380" s="38"/>
      <c r="AA1380" s="38"/>
      <c r="AB1380" s="38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</row>
    <row r="1381" spans="1:51" x14ac:dyDescent="0.25">
      <c r="A1381" s="38"/>
      <c r="B1381" s="38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38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</row>
    <row r="1382" spans="1:51" x14ac:dyDescent="0.25">
      <c r="A1382" s="38"/>
      <c r="B1382" s="38"/>
      <c r="C1382" s="3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38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</row>
    <row r="1383" spans="1:51" x14ac:dyDescent="0.25">
      <c r="A1383" s="38"/>
      <c r="B1383" s="38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</row>
    <row r="1384" spans="1:51" x14ac:dyDescent="0.25">
      <c r="A1384" s="38"/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</row>
    <row r="1385" spans="1:51" x14ac:dyDescent="0.25">
      <c r="A1385" s="38"/>
      <c r="B1385" s="38"/>
      <c r="C1385" s="3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</row>
    <row r="1386" spans="1:51" x14ac:dyDescent="0.25">
      <c r="A1386" s="38"/>
      <c r="B1386" s="38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</row>
    <row r="1387" spans="1:51" x14ac:dyDescent="0.25">
      <c r="A1387" s="38"/>
      <c r="B1387" s="38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</row>
    <row r="1388" spans="1:51" x14ac:dyDescent="0.25">
      <c r="A1388" s="38"/>
      <c r="B1388" s="38"/>
      <c r="C1388" s="3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</row>
    <row r="1389" spans="1:51" x14ac:dyDescent="0.25">
      <c r="A1389" s="38"/>
      <c r="B1389" s="38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</row>
    <row r="1390" spans="1:51" x14ac:dyDescent="0.25">
      <c r="A1390" s="38"/>
      <c r="B1390" s="38"/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</row>
    <row r="1391" spans="1:51" x14ac:dyDescent="0.25">
      <c r="A1391" s="38"/>
      <c r="B1391" s="38"/>
      <c r="C1391" s="3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  <c r="AU1391" s="38"/>
      <c r="AV1391" s="38"/>
      <c r="AW1391" s="38"/>
      <c r="AX1391" s="38"/>
      <c r="AY1391" s="38"/>
    </row>
    <row r="1392" spans="1:51" x14ac:dyDescent="0.25">
      <c r="A1392" s="38"/>
      <c r="B1392" s="38"/>
      <c r="C1392" s="3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  <c r="AU1392" s="38"/>
      <c r="AV1392" s="38"/>
      <c r="AW1392" s="38"/>
      <c r="AX1392" s="38"/>
      <c r="AY1392" s="38"/>
    </row>
    <row r="1393" spans="1:51" x14ac:dyDescent="0.25">
      <c r="A1393" s="38"/>
      <c r="B1393" s="38"/>
      <c r="C1393" s="3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</row>
    <row r="1394" spans="1:51" x14ac:dyDescent="0.25">
      <c r="A1394" s="38"/>
      <c r="B1394" s="38"/>
      <c r="C1394" s="3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</row>
    <row r="1395" spans="1:51" x14ac:dyDescent="0.25">
      <c r="A1395" s="38"/>
      <c r="B1395" s="38"/>
      <c r="C1395" s="3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</row>
    <row r="1396" spans="1:51" x14ac:dyDescent="0.25">
      <c r="A1396" s="38"/>
      <c r="B1396" s="38"/>
      <c r="C1396" s="3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</row>
    <row r="1397" spans="1:51" x14ac:dyDescent="0.25">
      <c r="A1397" s="38"/>
      <c r="B1397" s="38"/>
      <c r="C1397" s="3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</row>
    <row r="1398" spans="1:51" x14ac:dyDescent="0.25">
      <c r="A1398" s="38"/>
      <c r="B1398" s="38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  <c r="AU1398" s="38"/>
      <c r="AV1398" s="38"/>
      <c r="AW1398" s="38"/>
      <c r="AX1398" s="38"/>
      <c r="AY1398" s="38"/>
    </row>
    <row r="1399" spans="1:51" x14ac:dyDescent="0.25">
      <c r="A1399" s="38"/>
      <c r="B1399" s="38"/>
      <c r="C1399" s="3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38"/>
      <c r="T1399" s="38"/>
      <c r="U1399" s="38"/>
      <c r="V1399" s="38"/>
      <c r="W1399" s="38"/>
      <c r="X1399" s="38"/>
      <c r="Y1399" s="38"/>
      <c r="Z1399" s="38"/>
      <c r="AA1399" s="38"/>
      <c r="AB1399" s="38"/>
      <c r="AC1399" s="38"/>
      <c r="AD1399" s="38"/>
      <c r="AE1399" s="38"/>
      <c r="AF1399" s="38"/>
      <c r="AG1399" s="38"/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</row>
    <row r="1400" spans="1:51" x14ac:dyDescent="0.25">
      <c r="A1400" s="38"/>
      <c r="B1400" s="38"/>
      <c r="C1400" s="3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38"/>
      <c r="T1400" s="38"/>
      <c r="U1400" s="38"/>
      <c r="V1400" s="38"/>
      <c r="W1400" s="38"/>
      <c r="X1400" s="38"/>
      <c r="Y1400" s="38"/>
      <c r="Z1400" s="38"/>
      <c r="AA1400" s="38"/>
      <c r="AB1400" s="38"/>
      <c r="AC1400" s="38"/>
      <c r="AD1400" s="38"/>
      <c r="AE1400" s="38"/>
      <c r="AF1400" s="38"/>
      <c r="AG1400" s="38"/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</row>
    <row r="1401" spans="1:51" x14ac:dyDescent="0.25">
      <c r="A1401" s="38"/>
      <c r="B1401" s="38"/>
      <c r="C1401" s="3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38"/>
      <c r="T1401" s="38"/>
      <c r="U1401" s="38"/>
      <c r="V1401" s="38"/>
      <c r="W1401" s="38"/>
      <c r="X1401" s="38"/>
      <c r="Y1401" s="38"/>
      <c r="Z1401" s="38"/>
      <c r="AA1401" s="38"/>
      <c r="AB1401" s="38"/>
      <c r="AC1401" s="38"/>
      <c r="AD1401" s="38"/>
      <c r="AE1401" s="38"/>
      <c r="AF1401" s="38"/>
      <c r="AG1401" s="38"/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</row>
    <row r="1402" spans="1:51" x14ac:dyDescent="0.25">
      <c r="A1402" s="38"/>
      <c r="B1402" s="38"/>
      <c r="C1402" s="3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</row>
    <row r="1403" spans="1:51" x14ac:dyDescent="0.25">
      <c r="A1403" s="38"/>
      <c r="B1403" s="38"/>
      <c r="C1403" s="3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38"/>
      <c r="T1403" s="38"/>
      <c r="U1403" s="38"/>
      <c r="V1403" s="38"/>
      <c r="W1403" s="38"/>
      <c r="X1403" s="38"/>
      <c r="Y1403" s="38"/>
      <c r="Z1403" s="38"/>
      <c r="AA1403" s="38"/>
      <c r="AB1403" s="38"/>
      <c r="AC1403" s="38"/>
      <c r="AD1403" s="38"/>
      <c r="AE1403" s="38"/>
      <c r="AF1403" s="38"/>
      <c r="AG1403" s="38"/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</row>
    <row r="1404" spans="1:51" x14ac:dyDescent="0.25">
      <c r="A1404" s="38"/>
      <c r="B1404" s="38"/>
      <c r="C1404" s="3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38"/>
      <c r="T1404" s="38"/>
      <c r="U1404" s="38"/>
      <c r="V1404" s="38"/>
      <c r="W1404" s="38"/>
      <c r="X1404" s="38"/>
      <c r="Y1404" s="38"/>
      <c r="Z1404" s="38"/>
      <c r="AA1404" s="38"/>
      <c r="AB1404" s="38"/>
      <c r="AC1404" s="38"/>
      <c r="AD1404" s="38"/>
      <c r="AE1404" s="38"/>
      <c r="AF1404" s="38"/>
      <c r="AG1404" s="38"/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</row>
    <row r="1405" spans="1:51" x14ac:dyDescent="0.25">
      <c r="A1405" s="38"/>
      <c r="B1405" s="38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38"/>
      <c r="T1405" s="38"/>
      <c r="U1405" s="38"/>
      <c r="V1405" s="38"/>
      <c r="W1405" s="38"/>
      <c r="X1405" s="38"/>
      <c r="Y1405" s="38"/>
      <c r="Z1405" s="38"/>
      <c r="AA1405" s="38"/>
      <c r="AB1405" s="38"/>
      <c r="AC1405" s="38"/>
      <c r="AD1405" s="38"/>
      <c r="AE1405" s="38"/>
      <c r="AF1405" s="38"/>
      <c r="AG1405" s="38"/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</row>
    <row r="1406" spans="1:51" x14ac:dyDescent="0.25">
      <c r="A1406" s="38"/>
      <c r="B1406" s="38"/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38"/>
      <c r="T1406" s="38"/>
      <c r="U1406" s="38"/>
      <c r="V1406" s="38"/>
      <c r="W1406" s="38"/>
      <c r="X1406" s="38"/>
      <c r="Y1406" s="38"/>
      <c r="Z1406" s="38"/>
      <c r="AA1406" s="38"/>
      <c r="AB1406" s="38"/>
      <c r="AC1406" s="38"/>
      <c r="AD1406" s="38"/>
      <c r="AE1406" s="38"/>
      <c r="AF1406" s="38"/>
      <c r="AG1406" s="38"/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</row>
    <row r="1407" spans="1:51" x14ac:dyDescent="0.25">
      <c r="A1407" s="38"/>
      <c r="B1407" s="38"/>
      <c r="C1407" s="3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38"/>
      <c r="T1407" s="38"/>
      <c r="U1407" s="38"/>
      <c r="V1407" s="38"/>
      <c r="W1407" s="38"/>
      <c r="X1407" s="38"/>
      <c r="Y1407" s="38"/>
      <c r="Z1407" s="38"/>
      <c r="AA1407" s="38"/>
      <c r="AB1407" s="38"/>
      <c r="AC1407" s="38"/>
      <c r="AD1407" s="38"/>
      <c r="AE1407" s="38"/>
      <c r="AF1407" s="38"/>
      <c r="AG1407" s="38"/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</row>
    <row r="1408" spans="1:51" x14ac:dyDescent="0.25">
      <c r="A1408" s="38"/>
      <c r="B1408" s="38"/>
      <c r="C1408" s="3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38"/>
      <c r="T1408" s="38"/>
      <c r="U1408" s="38"/>
      <c r="V1408" s="38"/>
      <c r="W1408" s="38"/>
      <c r="X1408" s="38"/>
      <c r="Y1408" s="38"/>
      <c r="Z1408" s="38"/>
      <c r="AA1408" s="38"/>
      <c r="AB1408" s="38"/>
      <c r="AC1408" s="38"/>
      <c r="AD1408" s="38"/>
      <c r="AE1408" s="38"/>
      <c r="AF1408" s="38"/>
      <c r="AG1408" s="38"/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</row>
    <row r="1409" spans="1:51" x14ac:dyDescent="0.25">
      <c r="A1409" s="38"/>
      <c r="B1409" s="38"/>
      <c r="C1409" s="3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38"/>
      <c r="T1409" s="38"/>
      <c r="U1409" s="38"/>
      <c r="V1409" s="38"/>
      <c r="W1409" s="38"/>
      <c r="X1409" s="38"/>
      <c r="Y1409" s="38"/>
      <c r="Z1409" s="38"/>
      <c r="AA1409" s="38"/>
      <c r="AB1409" s="38"/>
      <c r="AC1409" s="38"/>
      <c r="AD1409" s="38"/>
      <c r="AE1409" s="38"/>
      <c r="AF1409" s="38"/>
      <c r="AG1409" s="38"/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</row>
    <row r="1410" spans="1:51" x14ac:dyDescent="0.25">
      <c r="A1410" s="38"/>
      <c r="B1410" s="38"/>
      <c r="C1410" s="3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38"/>
      <c r="T1410" s="38"/>
      <c r="U1410" s="38"/>
      <c r="V1410" s="38"/>
      <c r="W1410" s="38"/>
      <c r="X1410" s="38"/>
      <c r="Y1410" s="38"/>
      <c r="Z1410" s="38"/>
      <c r="AA1410" s="38"/>
      <c r="AB1410" s="38"/>
      <c r="AC1410" s="38"/>
      <c r="AD1410" s="38"/>
      <c r="AE1410" s="38"/>
      <c r="AF1410" s="38"/>
      <c r="AG1410" s="38"/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8"/>
      <c r="AR1410" s="38"/>
      <c r="AS1410" s="38"/>
      <c r="AT1410" s="38"/>
      <c r="AU1410" s="38"/>
      <c r="AV1410" s="38"/>
      <c r="AW1410" s="38"/>
      <c r="AX1410" s="38"/>
      <c r="AY1410" s="38"/>
    </row>
    <row r="1411" spans="1:51" x14ac:dyDescent="0.25">
      <c r="A1411" s="38"/>
      <c r="B1411" s="38"/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38"/>
      <c r="T1411" s="38"/>
      <c r="U1411" s="38"/>
      <c r="V1411" s="38"/>
      <c r="W1411" s="38"/>
      <c r="X1411" s="38"/>
      <c r="Y1411" s="38"/>
      <c r="Z1411" s="38"/>
      <c r="AA1411" s="38"/>
      <c r="AB1411" s="38"/>
      <c r="AC1411" s="38"/>
      <c r="AD1411" s="38"/>
      <c r="AE1411" s="38"/>
      <c r="AF1411" s="38"/>
      <c r="AG1411" s="38"/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</row>
    <row r="1412" spans="1:51" x14ac:dyDescent="0.25">
      <c r="A1412" s="38"/>
      <c r="B1412" s="38"/>
      <c r="C1412" s="3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38"/>
      <c r="T1412" s="38"/>
      <c r="U1412" s="38"/>
      <c r="V1412" s="38"/>
      <c r="W1412" s="38"/>
      <c r="X1412" s="38"/>
      <c r="Y1412" s="38"/>
      <c r="Z1412" s="38"/>
      <c r="AA1412" s="38"/>
      <c r="AB1412" s="38"/>
      <c r="AC1412" s="38"/>
      <c r="AD1412" s="38"/>
      <c r="AE1412" s="38"/>
      <c r="AF1412" s="38"/>
      <c r="AG1412" s="38"/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</row>
    <row r="1413" spans="1:51" x14ac:dyDescent="0.25">
      <c r="A1413" s="38"/>
      <c r="B1413" s="38"/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38"/>
      <c r="T1413" s="38"/>
      <c r="U1413" s="38"/>
      <c r="V1413" s="38"/>
      <c r="W1413" s="38"/>
      <c r="X1413" s="38"/>
      <c r="Y1413" s="38"/>
      <c r="Z1413" s="38"/>
      <c r="AA1413" s="38"/>
      <c r="AB1413" s="38"/>
      <c r="AC1413" s="38"/>
      <c r="AD1413" s="38"/>
      <c r="AE1413" s="38"/>
      <c r="AF1413" s="38"/>
      <c r="AG1413" s="38"/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</row>
    <row r="1414" spans="1:51" x14ac:dyDescent="0.25">
      <c r="A1414" s="38"/>
      <c r="B1414" s="38"/>
      <c r="C1414" s="3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38"/>
      <c r="T1414" s="38"/>
      <c r="U1414" s="38"/>
      <c r="V1414" s="38"/>
      <c r="W1414" s="38"/>
      <c r="X1414" s="38"/>
      <c r="Y1414" s="38"/>
      <c r="Z1414" s="38"/>
      <c r="AA1414" s="38"/>
      <c r="AB1414" s="38"/>
      <c r="AC1414" s="38"/>
      <c r="AD1414" s="38"/>
      <c r="AE1414" s="38"/>
      <c r="AF1414" s="38"/>
      <c r="AG1414" s="38"/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</row>
    <row r="1415" spans="1:51" x14ac:dyDescent="0.25">
      <c r="A1415" s="38"/>
      <c r="B1415" s="38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38"/>
      <c r="T1415" s="38"/>
      <c r="U1415" s="38"/>
      <c r="V1415" s="38"/>
      <c r="W1415" s="38"/>
      <c r="X1415" s="38"/>
      <c r="Y1415" s="38"/>
      <c r="Z1415" s="38"/>
      <c r="AA1415" s="38"/>
      <c r="AB1415" s="38"/>
      <c r="AC1415" s="38"/>
      <c r="AD1415" s="38"/>
      <c r="AE1415" s="38"/>
      <c r="AF1415" s="38"/>
      <c r="AG1415" s="38"/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</row>
    <row r="1416" spans="1:51" x14ac:dyDescent="0.25">
      <c r="A1416" s="38"/>
      <c r="B1416" s="38"/>
      <c r="C1416" s="3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38"/>
      <c r="T1416" s="38"/>
      <c r="U1416" s="38"/>
      <c r="V1416" s="38"/>
      <c r="W1416" s="38"/>
      <c r="X1416" s="38"/>
      <c r="Y1416" s="38"/>
      <c r="Z1416" s="38"/>
      <c r="AA1416" s="38"/>
      <c r="AB1416" s="38"/>
      <c r="AC1416" s="38"/>
      <c r="AD1416" s="38"/>
      <c r="AE1416" s="38"/>
      <c r="AF1416" s="38"/>
      <c r="AG1416" s="38"/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</row>
    <row r="1417" spans="1:51" x14ac:dyDescent="0.25">
      <c r="A1417" s="38"/>
      <c r="B1417" s="38"/>
      <c r="C1417" s="3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38"/>
      <c r="T1417" s="38"/>
      <c r="U1417" s="38"/>
      <c r="V1417" s="38"/>
      <c r="W1417" s="38"/>
      <c r="X1417" s="38"/>
      <c r="Y1417" s="38"/>
      <c r="Z1417" s="38"/>
      <c r="AA1417" s="38"/>
      <c r="AB1417" s="38"/>
      <c r="AC1417" s="38"/>
      <c r="AD1417" s="38"/>
      <c r="AE1417" s="38"/>
      <c r="AF1417" s="38"/>
      <c r="AG1417" s="38"/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</row>
    <row r="1418" spans="1:51" x14ac:dyDescent="0.25">
      <c r="A1418" s="38"/>
      <c r="B1418" s="38"/>
      <c r="C1418" s="3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38"/>
      <c r="T1418" s="38"/>
      <c r="U1418" s="38"/>
      <c r="V1418" s="38"/>
      <c r="W1418" s="38"/>
      <c r="X1418" s="38"/>
      <c r="Y1418" s="38"/>
      <c r="Z1418" s="38"/>
      <c r="AA1418" s="38"/>
      <c r="AB1418" s="38"/>
      <c r="AC1418" s="38"/>
      <c r="AD1418" s="38"/>
      <c r="AE1418" s="38"/>
      <c r="AF1418" s="38"/>
      <c r="AG1418" s="38"/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</row>
    <row r="1419" spans="1:51" x14ac:dyDescent="0.25">
      <c r="A1419" s="38"/>
      <c r="B1419" s="38"/>
      <c r="C1419" s="3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38"/>
      <c r="T1419" s="38"/>
      <c r="U1419" s="38"/>
      <c r="V1419" s="38"/>
      <c r="W1419" s="38"/>
      <c r="X1419" s="38"/>
      <c r="Y1419" s="38"/>
      <c r="Z1419" s="38"/>
      <c r="AA1419" s="38"/>
      <c r="AB1419" s="38"/>
      <c r="AC1419" s="38"/>
      <c r="AD1419" s="38"/>
      <c r="AE1419" s="38"/>
      <c r="AF1419" s="38"/>
      <c r="AG1419" s="38"/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</row>
    <row r="1420" spans="1:51" x14ac:dyDescent="0.25">
      <c r="A1420" s="38"/>
      <c r="B1420" s="38"/>
      <c r="C1420" s="3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38"/>
      <c r="T1420" s="38"/>
      <c r="U1420" s="38"/>
      <c r="V1420" s="38"/>
      <c r="W1420" s="38"/>
      <c r="X1420" s="38"/>
      <c r="Y1420" s="38"/>
      <c r="Z1420" s="38"/>
      <c r="AA1420" s="38"/>
      <c r="AB1420" s="38"/>
      <c r="AC1420" s="38"/>
      <c r="AD1420" s="38"/>
      <c r="AE1420" s="38"/>
      <c r="AF1420" s="38"/>
      <c r="AG1420" s="38"/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</row>
    <row r="1421" spans="1:51" x14ac:dyDescent="0.25">
      <c r="A1421" s="38"/>
      <c r="B1421" s="38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38"/>
      <c r="T1421" s="38"/>
      <c r="U1421" s="38"/>
      <c r="V1421" s="38"/>
      <c r="W1421" s="38"/>
      <c r="X1421" s="38"/>
      <c r="Y1421" s="38"/>
      <c r="Z1421" s="38"/>
      <c r="AA1421" s="38"/>
      <c r="AB1421" s="38"/>
      <c r="AC1421" s="38"/>
      <c r="AD1421" s="38"/>
      <c r="AE1421" s="38"/>
      <c r="AF1421" s="38"/>
      <c r="AG1421" s="38"/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</row>
    <row r="1422" spans="1:51" x14ac:dyDescent="0.25">
      <c r="A1422" s="38"/>
      <c r="B1422" s="38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38"/>
      <c r="T1422" s="38"/>
      <c r="U1422" s="38"/>
      <c r="V1422" s="38"/>
      <c r="W1422" s="38"/>
      <c r="X1422" s="38"/>
      <c r="Y1422" s="38"/>
      <c r="Z1422" s="38"/>
      <c r="AA1422" s="38"/>
      <c r="AB1422" s="38"/>
      <c r="AC1422" s="38"/>
      <c r="AD1422" s="38"/>
      <c r="AE1422" s="38"/>
      <c r="AF1422" s="38"/>
      <c r="AG1422" s="38"/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</row>
    <row r="1423" spans="1:51" x14ac:dyDescent="0.25">
      <c r="A1423" s="38"/>
      <c r="B1423" s="38"/>
      <c r="C1423" s="3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38"/>
      <c r="T1423" s="38"/>
      <c r="U1423" s="38"/>
      <c r="V1423" s="38"/>
      <c r="W1423" s="38"/>
      <c r="X1423" s="38"/>
      <c r="Y1423" s="38"/>
      <c r="Z1423" s="38"/>
      <c r="AA1423" s="38"/>
      <c r="AB1423" s="38"/>
      <c r="AC1423" s="38"/>
      <c r="AD1423" s="38"/>
      <c r="AE1423" s="38"/>
      <c r="AF1423" s="38"/>
      <c r="AG1423" s="38"/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</row>
    <row r="1424" spans="1:51" x14ac:dyDescent="0.25">
      <c r="A1424" s="38"/>
      <c r="B1424" s="38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38"/>
      <c r="T1424" s="38"/>
      <c r="U1424" s="38"/>
      <c r="V1424" s="38"/>
      <c r="W1424" s="38"/>
      <c r="X1424" s="38"/>
      <c r="Y1424" s="38"/>
      <c r="Z1424" s="38"/>
      <c r="AA1424" s="38"/>
      <c r="AB1424" s="38"/>
      <c r="AC1424" s="38"/>
      <c r="AD1424" s="38"/>
      <c r="AE1424" s="38"/>
      <c r="AF1424" s="38"/>
      <c r="AG1424" s="38"/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</row>
    <row r="1425" spans="1:51" x14ac:dyDescent="0.25">
      <c r="A1425" s="38"/>
      <c r="B1425" s="38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38"/>
      <c r="T1425" s="38"/>
      <c r="U1425" s="38"/>
      <c r="V1425" s="38"/>
      <c r="W1425" s="38"/>
      <c r="X1425" s="38"/>
      <c r="Y1425" s="38"/>
      <c r="Z1425" s="38"/>
      <c r="AA1425" s="38"/>
      <c r="AB1425" s="38"/>
      <c r="AC1425" s="38"/>
      <c r="AD1425" s="38"/>
      <c r="AE1425" s="38"/>
      <c r="AF1425" s="38"/>
      <c r="AG1425" s="38"/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</row>
    <row r="1426" spans="1:51" x14ac:dyDescent="0.25">
      <c r="A1426" s="38"/>
      <c r="B1426" s="38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38"/>
      <c r="T1426" s="38"/>
      <c r="U1426" s="38"/>
      <c r="V1426" s="38"/>
      <c r="W1426" s="38"/>
      <c r="X1426" s="38"/>
      <c r="Y1426" s="38"/>
      <c r="Z1426" s="38"/>
      <c r="AA1426" s="38"/>
      <c r="AB1426" s="38"/>
      <c r="AC1426" s="38"/>
      <c r="AD1426" s="38"/>
      <c r="AE1426" s="38"/>
      <c r="AF1426" s="38"/>
      <c r="AG1426" s="38"/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</row>
    <row r="1427" spans="1:51" x14ac:dyDescent="0.25">
      <c r="A1427" s="38"/>
      <c r="B1427" s="38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38"/>
      <c r="T1427" s="38"/>
      <c r="U1427" s="38"/>
      <c r="V1427" s="38"/>
      <c r="W1427" s="38"/>
      <c r="X1427" s="38"/>
      <c r="Y1427" s="38"/>
      <c r="Z1427" s="38"/>
      <c r="AA1427" s="38"/>
      <c r="AB1427" s="38"/>
      <c r="AC1427" s="38"/>
      <c r="AD1427" s="38"/>
      <c r="AE1427" s="38"/>
      <c r="AF1427" s="38"/>
      <c r="AG1427" s="38"/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</row>
    <row r="1428" spans="1:51" x14ac:dyDescent="0.25">
      <c r="A1428" s="38"/>
      <c r="B1428" s="38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38"/>
      <c r="T1428" s="38"/>
      <c r="U1428" s="38"/>
      <c r="V1428" s="38"/>
      <c r="W1428" s="38"/>
      <c r="X1428" s="38"/>
      <c r="Y1428" s="38"/>
      <c r="Z1428" s="38"/>
      <c r="AA1428" s="38"/>
      <c r="AB1428" s="38"/>
      <c r="AC1428" s="38"/>
      <c r="AD1428" s="38"/>
      <c r="AE1428" s="38"/>
      <c r="AF1428" s="38"/>
      <c r="AG1428" s="38"/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</row>
    <row r="1429" spans="1:51" x14ac:dyDescent="0.25">
      <c r="A1429" s="38"/>
      <c r="B1429" s="38"/>
      <c r="C1429" s="3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38"/>
      <c r="T1429" s="38"/>
      <c r="U1429" s="38"/>
      <c r="V1429" s="38"/>
      <c r="W1429" s="38"/>
      <c r="X1429" s="38"/>
      <c r="Y1429" s="38"/>
      <c r="Z1429" s="38"/>
      <c r="AA1429" s="38"/>
      <c r="AB1429" s="38"/>
      <c r="AC1429" s="38"/>
      <c r="AD1429" s="38"/>
      <c r="AE1429" s="38"/>
      <c r="AF1429" s="38"/>
      <c r="AG1429" s="38"/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</row>
    <row r="1430" spans="1:51" x14ac:dyDescent="0.25">
      <c r="A1430" s="38"/>
      <c r="B1430" s="38"/>
      <c r="C1430" s="3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38"/>
      <c r="T1430" s="38"/>
      <c r="U1430" s="38"/>
      <c r="V1430" s="38"/>
      <c r="W1430" s="38"/>
      <c r="X1430" s="38"/>
      <c r="Y1430" s="38"/>
      <c r="Z1430" s="38"/>
      <c r="AA1430" s="38"/>
      <c r="AB1430" s="38"/>
      <c r="AC1430" s="38"/>
      <c r="AD1430" s="38"/>
      <c r="AE1430" s="38"/>
      <c r="AF1430" s="38"/>
      <c r="AG1430" s="38"/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8"/>
      <c r="AR1430" s="38"/>
      <c r="AS1430" s="38"/>
      <c r="AT1430" s="38"/>
      <c r="AU1430" s="38"/>
      <c r="AV1430" s="38"/>
      <c r="AW1430" s="38"/>
      <c r="AX1430" s="38"/>
      <c r="AY1430" s="38"/>
    </row>
    <row r="1431" spans="1:51" x14ac:dyDescent="0.25">
      <c r="A1431" s="38"/>
      <c r="B1431" s="38"/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38"/>
      <c r="T1431" s="38"/>
      <c r="U1431" s="38"/>
      <c r="V1431" s="38"/>
      <c r="W1431" s="38"/>
      <c r="X1431" s="38"/>
      <c r="Y1431" s="38"/>
      <c r="Z1431" s="38"/>
      <c r="AA1431" s="38"/>
      <c r="AB1431" s="38"/>
      <c r="AC1431" s="38"/>
      <c r="AD1431" s="38"/>
      <c r="AE1431" s="38"/>
      <c r="AF1431" s="38"/>
      <c r="AG1431" s="38"/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</row>
    <row r="1432" spans="1:51" x14ac:dyDescent="0.25">
      <c r="A1432" s="38"/>
      <c r="B1432" s="38"/>
      <c r="C1432" s="3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38"/>
      <c r="T1432" s="38"/>
      <c r="U1432" s="38"/>
      <c r="V1432" s="38"/>
      <c r="W1432" s="38"/>
      <c r="X1432" s="38"/>
      <c r="Y1432" s="38"/>
      <c r="Z1432" s="38"/>
      <c r="AA1432" s="38"/>
      <c r="AB1432" s="38"/>
      <c r="AC1432" s="38"/>
      <c r="AD1432" s="38"/>
      <c r="AE1432" s="38"/>
      <c r="AF1432" s="38"/>
      <c r="AG1432" s="38"/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</row>
    <row r="1433" spans="1:51" x14ac:dyDescent="0.25">
      <c r="A1433" s="38"/>
      <c r="B1433" s="38"/>
      <c r="C1433" s="3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38"/>
      <c r="T1433" s="38"/>
      <c r="U1433" s="38"/>
      <c r="V1433" s="38"/>
      <c r="W1433" s="38"/>
      <c r="X1433" s="38"/>
      <c r="Y1433" s="38"/>
      <c r="Z1433" s="38"/>
      <c r="AA1433" s="38"/>
      <c r="AB1433" s="38"/>
      <c r="AC1433" s="38"/>
      <c r="AD1433" s="38"/>
      <c r="AE1433" s="38"/>
      <c r="AF1433" s="38"/>
      <c r="AG1433" s="38"/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38"/>
      <c r="AT1433" s="38"/>
      <c r="AU1433" s="38"/>
      <c r="AV1433" s="38"/>
      <c r="AW1433" s="38"/>
      <c r="AX1433" s="38"/>
      <c r="AY1433" s="38"/>
    </row>
    <row r="1434" spans="1:51" x14ac:dyDescent="0.25">
      <c r="A1434" s="38"/>
      <c r="B1434" s="38"/>
      <c r="C1434" s="3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38"/>
      <c r="T1434" s="38"/>
      <c r="U1434" s="38"/>
      <c r="V1434" s="38"/>
      <c r="W1434" s="38"/>
      <c r="X1434" s="38"/>
      <c r="Y1434" s="38"/>
      <c r="Z1434" s="38"/>
      <c r="AA1434" s="38"/>
      <c r="AB1434" s="38"/>
      <c r="AC1434" s="38"/>
      <c r="AD1434" s="38"/>
      <c r="AE1434" s="38"/>
      <c r="AF1434" s="38"/>
      <c r="AG1434" s="38"/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</row>
    <row r="1435" spans="1:51" x14ac:dyDescent="0.25">
      <c r="A1435" s="38"/>
      <c r="B1435" s="38"/>
      <c r="C1435" s="3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38"/>
      <c r="T1435" s="38"/>
      <c r="U1435" s="38"/>
      <c r="V1435" s="38"/>
      <c r="W1435" s="38"/>
      <c r="X1435" s="38"/>
      <c r="Y1435" s="38"/>
      <c r="Z1435" s="38"/>
      <c r="AA1435" s="38"/>
      <c r="AB1435" s="38"/>
      <c r="AC1435" s="38"/>
      <c r="AD1435" s="38"/>
      <c r="AE1435" s="38"/>
      <c r="AF1435" s="38"/>
      <c r="AG1435" s="38"/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</row>
    <row r="1436" spans="1:51" x14ac:dyDescent="0.25">
      <c r="A1436" s="38"/>
      <c r="B1436" s="38"/>
      <c r="C1436" s="3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38"/>
      <c r="T1436" s="38"/>
      <c r="U1436" s="38"/>
      <c r="V1436" s="38"/>
      <c r="W1436" s="38"/>
      <c r="X1436" s="38"/>
      <c r="Y1436" s="38"/>
      <c r="Z1436" s="38"/>
      <c r="AA1436" s="38"/>
      <c r="AB1436" s="38"/>
      <c r="AC1436" s="38"/>
      <c r="AD1436" s="38"/>
      <c r="AE1436" s="38"/>
      <c r="AF1436" s="38"/>
      <c r="AG1436" s="38"/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</row>
    <row r="1437" spans="1:51" x14ac:dyDescent="0.25">
      <c r="A1437" s="38"/>
      <c r="B1437" s="38"/>
      <c r="C1437" s="3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38"/>
      <c r="T1437" s="38"/>
      <c r="U1437" s="38"/>
      <c r="V1437" s="38"/>
      <c r="W1437" s="38"/>
      <c r="X1437" s="38"/>
      <c r="Y1437" s="38"/>
      <c r="Z1437" s="38"/>
      <c r="AA1437" s="38"/>
      <c r="AB1437" s="38"/>
      <c r="AC1437" s="38"/>
      <c r="AD1437" s="38"/>
      <c r="AE1437" s="38"/>
      <c r="AF1437" s="38"/>
      <c r="AG1437" s="38"/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</row>
    <row r="1438" spans="1:51" x14ac:dyDescent="0.25">
      <c r="A1438" s="38"/>
      <c r="B1438" s="38"/>
      <c r="C1438" s="3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38"/>
      <c r="T1438" s="38"/>
      <c r="U1438" s="38"/>
      <c r="V1438" s="38"/>
      <c r="W1438" s="38"/>
      <c r="X1438" s="38"/>
      <c r="Y1438" s="38"/>
      <c r="Z1438" s="38"/>
      <c r="AA1438" s="38"/>
      <c r="AB1438" s="38"/>
      <c r="AC1438" s="38"/>
      <c r="AD1438" s="38"/>
      <c r="AE1438" s="38"/>
      <c r="AF1438" s="38"/>
      <c r="AG1438" s="38"/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</row>
    <row r="1439" spans="1:51" x14ac:dyDescent="0.25">
      <c r="A1439" s="38"/>
      <c r="B1439" s="38"/>
      <c r="C1439" s="3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38"/>
      <c r="T1439" s="38"/>
      <c r="U1439" s="38"/>
      <c r="V1439" s="38"/>
      <c r="W1439" s="38"/>
      <c r="X1439" s="38"/>
      <c r="Y1439" s="38"/>
      <c r="Z1439" s="38"/>
      <c r="AA1439" s="38"/>
      <c r="AB1439" s="38"/>
      <c r="AC1439" s="38"/>
      <c r="AD1439" s="38"/>
      <c r="AE1439" s="38"/>
      <c r="AF1439" s="38"/>
      <c r="AG1439" s="38"/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</row>
    <row r="1440" spans="1:51" x14ac:dyDescent="0.25">
      <c r="A1440" s="38"/>
      <c r="B1440" s="38"/>
      <c r="C1440" s="3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38"/>
      <c r="T1440" s="38"/>
      <c r="U1440" s="38"/>
      <c r="V1440" s="38"/>
      <c r="W1440" s="38"/>
      <c r="X1440" s="38"/>
      <c r="Y1440" s="38"/>
      <c r="Z1440" s="38"/>
      <c r="AA1440" s="38"/>
      <c r="AB1440" s="38"/>
      <c r="AC1440" s="38"/>
      <c r="AD1440" s="38"/>
      <c r="AE1440" s="38"/>
      <c r="AF1440" s="38"/>
      <c r="AG1440" s="38"/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</row>
    <row r="1441" spans="1:51" x14ac:dyDescent="0.25">
      <c r="A1441" s="38"/>
      <c r="B1441" s="38"/>
      <c r="C1441" s="3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38"/>
      <c r="T1441" s="38"/>
      <c r="U1441" s="38"/>
      <c r="V1441" s="38"/>
      <c r="W1441" s="38"/>
      <c r="X1441" s="38"/>
      <c r="Y1441" s="38"/>
      <c r="Z1441" s="38"/>
      <c r="AA1441" s="38"/>
      <c r="AB1441" s="38"/>
      <c r="AC1441" s="38"/>
      <c r="AD1441" s="38"/>
      <c r="AE1441" s="38"/>
      <c r="AF1441" s="38"/>
      <c r="AG1441" s="38"/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</row>
    <row r="1442" spans="1:51" x14ac:dyDescent="0.25">
      <c r="A1442" s="38"/>
      <c r="B1442" s="38"/>
      <c r="C1442" s="3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38"/>
      <c r="T1442" s="38"/>
      <c r="U1442" s="38"/>
      <c r="V1442" s="38"/>
      <c r="W1442" s="38"/>
      <c r="X1442" s="38"/>
      <c r="Y1442" s="38"/>
      <c r="Z1442" s="38"/>
      <c r="AA1442" s="38"/>
      <c r="AB1442" s="38"/>
      <c r="AC1442" s="38"/>
      <c r="AD1442" s="38"/>
      <c r="AE1442" s="38"/>
      <c r="AF1442" s="38"/>
      <c r="AG1442" s="38"/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</row>
    <row r="1443" spans="1:51" x14ac:dyDescent="0.25">
      <c r="A1443" s="38"/>
      <c r="B1443" s="38"/>
      <c r="C1443" s="3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38"/>
      <c r="T1443" s="38"/>
      <c r="U1443" s="38"/>
      <c r="V1443" s="38"/>
      <c r="W1443" s="38"/>
      <c r="X1443" s="38"/>
      <c r="Y1443" s="38"/>
      <c r="Z1443" s="38"/>
      <c r="AA1443" s="38"/>
      <c r="AB1443" s="38"/>
      <c r="AC1443" s="38"/>
      <c r="AD1443" s="38"/>
      <c r="AE1443" s="38"/>
      <c r="AF1443" s="38"/>
      <c r="AG1443" s="38"/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</row>
    <row r="1444" spans="1:51" x14ac:dyDescent="0.25">
      <c r="A1444" s="38"/>
      <c r="B1444" s="38"/>
      <c r="C1444" s="3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38"/>
      <c r="T1444" s="38"/>
      <c r="U1444" s="38"/>
      <c r="V1444" s="38"/>
      <c r="W1444" s="38"/>
      <c r="X1444" s="38"/>
      <c r="Y1444" s="38"/>
      <c r="Z1444" s="38"/>
      <c r="AA1444" s="38"/>
      <c r="AB1444" s="38"/>
      <c r="AC1444" s="38"/>
      <c r="AD1444" s="38"/>
      <c r="AE1444" s="38"/>
      <c r="AF1444" s="38"/>
      <c r="AG1444" s="38"/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</row>
    <row r="1445" spans="1:51" x14ac:dyDescent="0.25">
      <c r="A1445" s="38"/>
      <c r="B1445" s="38"/>
      <c r="C1445" s="3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38"/>
      <c r="T1445" s="38"/>
      <c r="U1445" s="38"/>
      <c r="V1445" s="38"/>
      <c r="W1445" s="38"/>
      <c r="X1445" s="38"/>
      <c r="Y1445" s="38"/>
      <c r="Z1445" s="38"/>
      <c r="AA1445" s="38"/>
      <c r="AB1445" s="38"/>
      <c r="AC1445" s="38"/>
      <c r="AD1445" s="38"/>
      <c r="AE1445" s="38"/>
      <c r="AF1445" s="38"/>
      <c r="AG1445" s="38"/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</row>
    <row r="1446" spans="1:51" x14ac:dyDescent="0.25">
      <c r="A1446" s="38"/>
      <c r="B1446" s="38"/>
      <c r="C1446" s="3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38"/>
      <c r="T1446" s="38"/>
      <c r="U1446" s="38"/>
      <c r="V1446" s="38"/>
      <c r="W1446" s="38"/>
      <c r="X1446" s="38"/>
      <c r="Y1446" s="38"/>
      <c r="Z1446" s="38"/>
      <c r="AA1446" s="38"/>
      <c r="AB1446" s="38"/>
      <c r="AC1446" s="38"/>
      <c r="AD1446" s="38"/>
      <c r="AE1446" s="38"/>
      <c r="AF1446" s="38"/>
      <c r="AG1446" s="38"/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</row>
    <row r="1447" spans="1:51" x14ac:dyDescent="0.25">
      <c r="A1447" s="38"/>
      <c r="B1447" s="38"/>
      <c r="C1447" s="3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38"/>
      <c r="T1447" s="38"/>
      <c r="U1447" s="38"/>
      <c r="V1447" s="38"/>
      <c r="W1447" s="38"/>
      <c r="X1447" s="38"/>
      <c r="Y1447" s="38"/>
      <c r="Z1447" s="38"/>
      <c r="AA1447" s="38"/>
      <c r="AB1447" s="38"/>
      <c r="AC1447" s="38"/>
      <c r="AD1447" s="38"/>
      <c r="AE1447" s="38"/>
      <c r="AF1447" s="38"/>
      <c r="AG1447" s="38"/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</row>
    <row r="1448" spans="1:51" x14ac:dyDescent="0.25">
      <c r="A1448" s="38"/>
      <c r="B1448" s="38"/>
      <c r="C1448" s="3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38"/>
      <c r="T1448" s="38"/>
      <c r="U1448" s="38"/>
      <c r="V1448" s="38"/>
      <c r="W1448" s="38"/>
      <c r="X1448" s="38"/>
      <c r="Y1448" s="38"/>
      <c r="Z1448" s="38"/>
      <c r="AA1448" s="38"/>
      <c r="AB1448" s="38"/>
      <c r="AC1448" s="38"/>
      <c r="AD1448" s="38"/>
      <c r="AE1448" s="38"/>
      <c r="AF1448" s="38"/>
      <c r="AG1448" s="38"/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</row>
    <row r="1449" spans="1:51" x14ac:dyDescent="0.25">
      <c r="A1449" s="38"/>
      <c r="B1449" s="38"/>
      <c r="C1449" s="3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38"/>
      <c r="T1449" s="38"/>
      <c r="U1449" s="38"/>
      <c r="V1449" s="38"/>
      <c r="W1449" s="38"/>
      <c r="X1449" s="38"/>
      <c r="Y1449" s="38"/>
      <c r="Z1449" s="38"/>
      <c r="AA1449" s="38"/>
      <c r="AB1449" s="38"/>
      <c r="AC1449" s="38"/>
      <c r="AD1449" s="38"/>
      <c r="AE1449" s="38"/>
      <c r="AF1449" s="38"/>
      <c r="AG1449" s="38"/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</row>
    <row r="1450" spans="1:51" x14ac:dyDescent="0.25">
      <c r="A1450" s="38"/>
      <c r="B1450" s="38"/>
      <c r="C1450" s="3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38"/>
      <c r="T1450" s="38"/>
      <c r="U1450" s="38"/>
      <c r="V1450" s="38"/>
      <c r="W1450" s="38"/>
      <c r="X1450" s="38"/>
      <c r="Y1450" s="38"/>
      <c r="Z1450" s="38"/>
      <c r="AA1450" s="38"/>
      <c r="AB1450" s="38"/>
      <c r="AC1450" s="38"/>
      <c r="AD1450" s="38"/>
      <c r="AE1450" s="38"/>
      <c r="AF1450" s="38"/>
      <c r="AG1450" s="38"/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</row>
    <row r="1451" spans="1:51" x14ac:dyDescent="0.25">
      <c r="A1451" s="38"/>
      <c r="B1451" s="38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38"/>
      <c r="T1451" s="38"/>
      <c r="U1451" s="38"/>
      <c r="V1451" s="38"/>
      <c r="W1451" s="38"/>
      <c r="X1451" s="38"/>
      <c r="Y1451" s="38"/>
      <c r="Z1451" s="38"/>
      <c r="AA1451" s="38"/>
      <c r="AB1451" s="38"/>
      <c r="AC1451" s="38"/>
      <c r="AD1451" s="38"/>
      <c r="AE1451" s="38"/>
      <c r="AF1451" s="38"/>
      <c r="AG1451" s="38"/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</row>
    <row r="1452" spans="1:51" x14ac:dyDescent="0.25">
      <c r="A1452" s="38"/>
      <c r="B1452" s="38"/>
      <c r="C1452" s="3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38"/>
      <c r="T1452" s="38"/>
      <c r="U1452" s="38"/>
      <c r="V1452" s="38"/>
      <c r="W1452" s="38"/>
      <c r="X1452" s="38"/>
      <c r="Y1452" s="38"/>
      <c r="Z1452" s="38"/>
      <c r="AA1452" s="38"/>
      <c r="AB1452" s="38"/>
      <c r="AC1452" s="38"/>
      <c r="AD1452" s="38"/>
      <c r="AE1452" s="38"/>
      <c r="AF1452" s="38"/>
      <c r="AG1452" s="38"/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</row>
    <row r="1453" spans="1:51" x14ac:dyDescent="0.25">
      <c r="A1453" s="38"/>
      <c r="B1453" s="38"/>
      <c r="C1453" s="3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38"/>
      <c r="T1453" s="38"/>
      <c r="U1453" s="38"/>
      <c r="V1453" s="38"/>
      <c r="W1453" s="38"/>
      <c r="X1453" s="38"/>
      <c r="Y1453" s="38"/>
      <c r="Z1453" s="38"/>
      <c r="AA1453" s="38"/>
      <c r="AB1453" s="38"/>
      <c r="AC1453" s="38"/>
      <c r="AD1453" s="38"/>
      <c r="AE1453" s="38"/>
      <c r="AF1453" s="38"/>
      <c r="AG1453" s="38"/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</row>
    <row r="1454" spans="1:51" x14ac:dyDescent="0.25">
      <c r="A1454" s="38"/>
      <c r="B1454" s="38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38"/>
      <c r="T1454" s="38"/>
      <c r="U1454" s="38"/>
      <c r="V1454" s="38"/>
      <c r="W1454" s="38"/>
      <c r="X1454" s="38"/>
      <c r="Y1454" s="38"/>
      <c r="Z1454" s="38"/>
      <c r="AA1454" s="38"/>
      <c r="AB1454" s="38"/>
      <c r="AC1454" s="38"/>
      <c r="AD1454" s="38"/>
      <c r="AE1454" s="38"/>
      <c r="AF1454" s="38"/>
      <c r="AG1454" s="38"/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</row>
    <row r="1455" spans="1:51" x14ac:dyDescent="0.25">
      <c r="A1455" s="38"/>
      <c r="B1455" s="38"/>
      <c r="C1455" s="3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38"/>
      <c r="T1455" s="38"/>
      <c r="U1455" s="38"/>
      <c r="V1455" s="38"/>
      <c r="W1455" s="38"/>
      <c r="X1455" s="38"/>
      <c r="Y1455" s="38"/>
      <c r="Z1455" s="38"/>
      <c r="AA1455" s="38"/>
      <c r="AB1455" s="38"/>
      <c r="AC1455" s="38"/>
      <c r="AD1455" s="38"/>
      <c r="AE1455" s="38"/>
      <c r="AF1455" s="38"/>
      <c r="AG1455" s="38"/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8"/>
      <c r="AR1455" s="38"/>
      <c r="AS1455" s="38"/>
      <c r="AT1455" s="38"/>
      <c r="AU1455" s="38"/>
      <c r="AV1455" s="38"/>
      <c r="AW1455" s="38"/>
      <c r="AX1455" s="38"/>
      <c r="AY1455" s="38"/>
    </row>
    <row r="1456" spans="1:51" x14ac:dyDescent="0.25">
      <c r="A1456" s="38"/>
      <c r="B1456" s="38"/>
      <c r="C1456" s="3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38"/>
      <c r="T1456" s="38"/>
      <c r="U1456" s="38"/>
      <c r="V1456" s="38"/>
      <c r="W1456" s="38"/>
      <c r="X1456" s="38"/>
      <c r="Y1456" s="38"/>
      <c r="Z1456" s="38"/>
      <c r="AA1456" s="38"/>
      <c r="AB1456" s="38"/>
      <c r="AC1456" s="38"/>
      <c r="AD1456" s="38"/>
      <c r="AE1456" s="38"/>
      <c r="AF1456" s="38"/>
      <c r="AG1456" s="38"/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</row>
    <row r="1457" spans="1:51" x14ac:dyDescent="0.25">
      <c r="A1457" s="38"/>
      <c r="B1457" s="38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38"/>
      <c r="T1457" s="38"/>
      <c r="U1457" s="38"/>
      <c r="V1457" s="38"/>
      <c r="W1457" s="38"/>
      <c r="X1457" s="38"/>
      <c r="Y1457" s="38"/>
      <c r="Z1457" s="38"/>
      <c r="AA1457" s="38"/>
      <c r="AB1457" s="38"/>
      <c r="AC1457" s="38"/>
      <c r="AD1457" s="38"/>
      <c r="AE1457" s="38"/>
      <c r="AF1457" s="38"/>
      <c r="AG1457" s="38"/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</row>
    <row r="1458" spans="1:51" x14ac:dyDescent="0.25">
      <c r="A1458" s="38"/>
      <c r="B1458" s="38"/>
      <c r="C1458" s="3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38"/>
      <c r="T1458" s="38"/>
      <c r="U1458" s="38"/>
      <c r="V1458" s="38"/>
      <c r="W1458" s="38"/>
      <c r="X1458" s="38"/>
      <c r="Y1458" s="38"/>
      <c r="Z1458" s="38"/>
      <c r="AA1458" s="38"/>
      <c r="AB1458" s="38"/>
      <c r="AC1458" s="38"/>
      <c r="AD1458" s="38"/>
      <c r="AE1458" s="38"/>
      <c r="AF1458" s="38"/>
      <c r="AG1458" s="38"/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</row>
    <row r="1459" spans="1:51" x14ac:dyDescent="0.25">
      <c r="A1459" s="38"/>
      <c r="B1459" s="38"/>
      <c r="C1459" s="3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38"/>
      <c r="T1459" s="38"/>
      <c r="U1459" s="38"/>
      <c r="V1459" s="38"/>
      <c r="W1459" s="38"/>
      <c r="X1459" s="38"/>
      <c r="Y1459" s="38"/>
      <c r="Z1459" s="38"/>
      <c r="AA1459" s="38"/>
      <c r="AB1459" s="38"/>
      <c r="AC1459" s="38"/>
      <c r="AD1459" s="38"/>
      <c r="AE1459" s="38"/>
      <c r="AF1459" s="38"/>
      <c r="AG1459" s="38"/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</row>
    <row r="1460" spans="1:51" x14ac:dyDescent="0.25">
      <c r="A1460" s="38"/>
      <c r="B1460" s="38"/>
      <c r="C1460" s="3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38"/>
      <c r="T1460" s="38"/>
      <c r="U1460" s="38"/>
      <c r="V1460" s="38"/>
      <c r="W1460" s="38"/>
      <c r="X1460" s="38"/>
      <c r="Y1460" s="38"/>
      <c r="Z1460" s="38"/>
      <c r="AA1460" s="38"/>
      <c r="AB1460" s="38"/>
      <c r="AC1460" s="38"/>
      <c r="AD1460" s="38"/>
      <c r="AE1460" s="38"/>
      <c r="AF1460" s="38"/>
      <c r="AG1460" s="38"/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</row>
    <row r="1461" spans="1:51" x14ac:dyDescent="0.25">
      <c r="A1461" s="38"/>
      <c r="B1461" s="38"/>
      <c r="C1461" s="3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38"/>
      <c r="T1461" s="38"/>
      <c r="U1461" s="38"/>
      <c r="V1461" s="38"/>
      <c r="W1461" s="38"/>
      <c r="X1461" s="38"/>
      <c r="Y1461" s="38"/>
      <c r="Z1461" s="38"/>
      <c r="AA1461" s="38"/>
      <c r="AB1461" s="38"/>
      <c r="AC1461" s="38"/>
      <c r="AD1461" s="38"/>
      <c r="AE1461" s="38"/>
      <c r="AF1461" s="38"/>
      <c r="AG1461" s="38"/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</row>
    <row r="1462" spans="1:51" x14ac:dyDescent="0.25">
      <c r="A1462" s="38"/>
      <c r="B1462" s="38"/>
      <c r="C1462" s="3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38"/>
      <c r="T1462" s="38"/>
      <c r="U1462" s="38"/>
      <c r="V1462" s="38"/>
      <c r="W1462" s="38"/>
      <c r="X1462" s="38"/>
      <c r="Y1462" s="38"/>
      <c r="Z1462" s="38"/>
      <c r="AA1462" s="38"/>
      <c r="AB1462" s="38"/>
      <c r="AC1462" s="38"/>
      <c r="AD1462" s="38"/>
      <c r="AE1462" s="38"/>
      <c r="AF1462" s="38"/>
      <c r="AG1462" s="38"/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</row>
    <row r="1463" spans="1:51" x14ac:dyDescent="0.25">
      <c r="A1463" s="38"/>
      <c r="B1463" s="38"/>
      <c r="C1463" s="3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  <c r="AA1463" s="38"/>
      <c r="AB1463" s="38"/>
      <c r="AC1463" s="38"/>
      <c r="AD1463" s="38"/>
      <c r="AE1463" s="38"/>
      <c r="AF1463" s="38"/>
      <c r="AG1463" s="38"/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</row>
    <row r="1464" spans="1:51" x14ac:dyDescent="0.25">
      <c r="A1464" s="38"/>
      <c r="B1464" s="38"/>
      <c r="C1464" s="3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38"/>
      <c r="T1464" s="38"/>
      <c r="U1464" s="38"/>
      <c r="V1464" s="38"/>
      <c r="W1464" s="38"/>
      <c r="X1464" s="38"/>
      <c r="Y1464" s="38"/>
      <c r="Z1464" s="38"/>
      <c r="AA1464" s="38"/>
      <c r="AB1464" s="38"/>
      <c r="AC1464" s="38"/>
      <c r="AD1464" s="38"/>
      <c r="AE1464" s="38"/>
      <c r="AF1464" s="38"/>
      <c r="AG1464" s="38"/>
      <c r="AH1464" s="38"/>
      <c r="AI1464" s="38"/>
      <c r="AJ1464" s="38"/>
      <c r="AK1464" s="38"/>
      <c r="AL1464" s="38"/>
      <c r="AM1464" s="38"/>
      <c r="AN1464" s="38"/>
      <c r="AO1464" s="38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</row>
    <row r="1465" spans="1:51" x14ac:dyDescent="0.25">
      <c r="A1465" s="38"/>
      <c r="B1465" s="38"/>
      <c r="C1465" s="3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38"/>
      <c r="T1465" s="38"/>
      <c r="U1465" s="38"/>
      <c r="V1465" s="38"/>
      <c r="W1465" s="38"/>
      <c r="X1465" s="38"/>
      <c r="Y1465" s="38"/>
      <c r="Z1465" s="38"/>
      <c r="AA1465" s="38"/>
      <c r="AB1465" s="38"/>
      <c r="AC1465" s="38"/>
      <c r="AD1465" s="38"/>
      <c r="AE1465" s="38"/>
      <c r="AF1465" s="38"/>
      <c r="AG1465" s="38"/>
      <c r="AH1465" s="38"/>
      <c r="AI1465" s="38"/>
      <c r="AJ1465" s="38"/>
      <c r="AK1465" s="38"/>
      <c r="AL1465" s="38"/>
      <c r="AM1465" s="38"/>
      <c r="AN1465" s="38"/>
      <c r="AO1465" s="38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</row>
    <row r="1466" spans="1:51" x14ac:dyDescent="0.25">
      <c r="A1466" s="38"/>
      <c r="B1466" s="38"/>
      <c r="C1466" s="3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38"/>
      <c r="T1466" s="38"/>
      <c r="U1466" s="38"/>
      <c r="V1466" s="38"/>
      <c r="W1466" s="38"/>
      <c r="X1466" s="38"/>
      <c r="Y1466" s="38"/>
      <c r="Z1466" s="38"/>
      <c r="AA1466" s="38"/>
      <c r="AB1466" s="38"/>
      <c r="AC1466" s="38"/>
      <c r="AD1466" s="38"/>
      <c r="AE1466" s="38"/>
      <c r="AF1466" s="38"/>
      <c r="AG1466" s="38"/>
      <c r="AH1466" s="38"/>
      <c r="AI1466" s="38"/>
      <c r="AJ1466" s="38"/>
      <c r="AK1466" s="38"/>
      <c r="AL1466" s="38"/>
      <c r="AM1466" s="38"/>
      <c r="AN1466" s="38"/>
      <c r="AO1466" s="38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</row>
    <row r="1467" spans="1:51" x14ac:dyDescent="0.25">
      <c r="A1467" s="38"/>
      <c r="B1467" s="38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38"/>
      <c r="T1467" s="38"/>
      <c r="U1467" s="38"/>
      <c r="V1467" s="38"/>
      <c r="W1467" s="38"/>
      <c r="X1467" s="38"/>
      <c r="Y1467" s="38"/>
      <c r="Z1467" s="38"/>
      <c r="AA1467" s="38"/>
      <c r="AB1467" s="38"/>
      <c r="AC1467" s="38"/>
      <c r="AD1467" s="38"/>
      <c r="AE1467" s="38"/>
      <c r="AF1467" s="38"/>
      <c r="AG1467" s="38"/>
      <c r="AH1467" s="38"/>
      <c r="AI1467" s="38"/>
      <c r="AJ1467" s="38"/>
      <c r="AK1467" s="38"/>
      <c r="AL1467" s="38"/>
      <c r="AM1467" s="38"/>
      <c r="AN1467" s="38"/>
      <c r="AO1467" s="38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</row>
    <row r="1468" spans="1:51" x14ac:dyDescent="0.25">
      <c r="A1468" s="38"/>
      <c r="B1468" s="38"/>
      <c r="C1468" s="3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38"/>
      <c r="T1468" s="38"/>
      <c r="U1468" s="38"/>
      <c r="V1468" s="38"/>
      <c r="W1468" s="38"/>
      <c r="X1468" s="38"/>
      <c r="Y1468" s="38"/>
      <c r="Z1468" s="38"/>
      <c r="AA1468" s="38"/>
      <c r="AB1468" s="38"/>
      <c r="AC1468" s="38"/>
      <c r="AD1468" s="38"/>
      <c r="AE1468" s="38"/>
      <c r="AF1468" s="38"/>
      <c r="AG1468" s="38"/>
      <c r="AH1468" s="38"/>
      <c r="AI1468" s="38"/>
      <c r="AJ1468" s="38"/>
      <c r="AK1468" s="38"/>
      <c r="AL1468" s="38"/>
      <c r="AM1468" s="38"/>
      <c r="AN1468" s="38"/>
      <c r="AO1468" s="3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</row>
    <row r="1469" spans="1:51" x14ac:dyDescent="0.25">
      <c r="A1469" s="38"/>
      <c r="B1469" s="38"/>
      <c r="C1469" s="3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38"/>
      <c r="T1469" s="38"/>
      <c r="U1469" s="38"/>
      <c r="V1469" s="38"/>
      <c r="W1469" s="38"/>
      <c r="X1469" s="38"/>
      <c r="Y1469" s="38"/>
      <c r="Z1469" s="38"/>
      <c r="AA1469" s="38"/>
      <c r="AB1469" s="38"/>
      <c r="AC1469" s="38"/>
      <c r="AD1469" s="38"/>
      <c r="AE1469" s="38"/>
      <c r="AF1469" s="38"/>
      <c r="AG1469" s="38"/>
      <c r="AH1469" s="38"/>
      <c r="AI1469" s="38"/>
      <c r="AJ1469" s="38"/>
      <c r="AK1469" s="38"/>
      <c r="AL1469" s="38"/>
      <c r="AM1469" s="38"/>
      <c r="AN1469" s="38"/>
      <c r="AO1469" s="38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</row>
    <row r="1470" spans="1:51" x14ac:dyDescent="0.25">
      <c r="A1470" s="38"/>
      <c r="B1470" s="38"/>
      <c r="C1470" s="3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38"/>
      <c r="T1470" s="38"/>
      <c r="U1470" s="38"/>
      <c r="V1470" s="38"/>
      <c r="W1470" s="38"/>
      <c r="X1470" s="38"/>
      <c r="Y1470" s="38"/>
      <c r="Z1470" s="38"/>
      <c r="AA1470" s="38"/>
      <c r="AB1470" s="38"/>
      <c r="AC1470" s="38"/>
      <c r="AD1470" s="38"/>
      <c r="AE1470" s="38"/>
      <c r="AF1470" s="38"/>
      <c r="AG1470" s="38"/>
      <c r="AH1470" s="38"/>
      <c r="AI1470" s="38"/>
      <c r="AJ1470" s="38"/>
      <c r="AK1470" s="38"/>
      <c r="AL1470" s="38"/>
      <c r="AM1470" s="38"/>
      <c r="AN1470" s="38"/>
      <c r="AO1470" s="38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</row>
    <row r="1471" spans="1:51" x14ac:dyDescent="0.25">
      <c r="A1471" s="38"/>
      <c r="B1471" s="38"/>
      <c r="C1471" s="3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38"/>
      <c r="T1471" s="38"/>
      <c r="U1471" s="38"/>
      <c r="V1471" s="38"/>
      <c r="W1471" s="38"/>
      <c r="X1471" s="38"/>
      <c r="Y1471" s="38"/>
      <c r="Z1471" s="38"/>
      <c r="AA1471" s="38"/>
      <c r="AB1471" s="38"/>
      <c r="AC1471" s="38"/>
      <c r="AD1471" s="38"/>
      <c r="AE1471" s="38"/>
      <c r="AF1471" s="38"/>
      <c r="AG1471" s="38"/>
      <c r="AH1471" s="38"/>
      <c r="AI1471" s="38"/>
      <c r="AJ1471" s="38"/>
      <c r="AK1471" s="38"/>
      <c r="AL1471" s="38"/>
      <c r="AM1471" s="38"/>
      <c r="AN1471" s="38"/>
      <c r="AO1471" s="38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</row>
    <row r="1472" spans="1:51" x14ac:dyDescent="0.25">
      <c r="A1472" s="38"/>
      <c r="B1472" s="38"/>
      <c r="C1472" s="3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38"/>
      <c r="T1472" s="38"/>
      <c r="U1472" s="38"/>
      <c r="V1472" s="38"/>
      <c r="W1472" s="38"/>
      <c r="X1472" s="38"/>
      <c r="Y1472" s="38"/>
      <c r="Z1472" s="38"/>
      <c r="AA1472" s="38"/>
      <c r="AB1472" s="38"/>
      <c r="AC1472" s="38"/>
      <c r="AD1472" s="38"/>
      <c r="AE1472" s="38"/>
      <c r="AF1472" s="38"/>
      <c r="AG1472" s="38"/>
      <c r="AH1472" s="38"/>
      <c r="AI1472" s="38"/>
      <c r="AJ1472" s="38"/>
      <c r="AK1472" s="38"/>
      <c r="AL1472" s="38"/>
      <c r="AM1472" s="38"/>
      <c r="AN1472" s="38"/>
      <c r="AO1472" s="38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</row>
    <row r="1473" spans="1:51" x14ac:dyDescent="0.25">
      <c r="A1473" s="38"/>
      <c r="B1473" s="38"/>
      <c r="C1473" s="3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38"/>
      <c r="T1473" s="38"/>
      <c r="U1473" s="38"/>
      <c r="V1473" s="38"/>
      <c r="W1473" s="38"/>
      <c r="X1473" s="38"/>
      <c r="Y1473" s="38"/>
      <c r="Z1473" s="38"/>
      <c r="AA1473" s="38"/>
      <c r="AB1473" s="38"/>
      <c r="AC1473" s="38"/>
      <c r="AD1473" s="38"/>
      <c r="AE1473" s="38"/>
      <c r="AF1473" s="38"/>
      <c r="AG1473" s="38"/>
      <c r="AH1473" s="38"/>
      <c r="AI1473" s="38"/>
      <c r="AJ1473" s="38"/>
      <c r="AK1473" s="38"/>
      <c r="AL1473" s="38"/>
      <c r="AM1473" s="38"/>
      <c r="AN1473" s="38"/>
      <c r="AO1473" s="38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</row>
    <row r="1474" spans="1:51" x14ac:dyDescent="0.25">
      <c r="A1474" s="38"/>
      <c r="B1474" s="38"/>
      <c r="C1474" s="3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38"/>
      <c r="T1474" s="38"/>
      <c r="U1474" s="38"/>
      <c r="V1474" s="38"/>
      <c r="W1474" s="38"/>
      <c r="X1474" s="38"/>
      <c r="Y1474" s="38"/>
      <c r="Z1474" s="38"/>
      <c r="AA1474" s="38"/>
      <c r="AB1474" s="38"/>
      <c r="AC1474" s="38"/>
      <c r="AD1474" s="38"/>
      <c r="AE1474" s="38"/>
      <c r="AF1474" s="38"/>
      <c r="AG1474" s="38"/>
      <c r="AH1474" s="38"/>
      <c r="AI1474" s="38"/>
      <c r="AJ1474" s="38"/>
      <c r="AK1474" s="38"/>
      <c r="AL1474" s="38"/>
      <c r="AM1474" s="38"/>
      <c r="AN1474" s="38"/>
      <c r="AO1474" s="38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</row>
    <row r="1475" spans="1:51" x14ac:dyDescent="0.25">
      <c r="A1475" s="38"/>
      <c r="B1475" s="38"/>
      <c r="C1475" s="3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38"/>
      <c r="T1475" s="38"/>
      <c r="U1475" s="38"/>
      <c r="V1475" s="38"/>
      <c r="W1475" s="38"/>
      <c r="X1475" s="38"/>
      <c r="Y1475" s="38"/>
      <c r="Z1475" s="38"/>
      <c r="AA1475" s="38"/>
      <c r="AB1475" s="38"/>
      <c r="AC1475" s="38"/>
      <c r="AD1475" s="38"/>
      <c r="AE1475" s="38"/>
      <c r="AF1475" s="38"/>
      <c r="AG1475" s="38"/>
      <c r="AH1475" s="38"/>
      <c r="AI1475" s="38"/>
      <c r="AJ1475" s="38"/>
      <c r="AK1475" s="38"/>
      <c r="AL1475" s="38"/>
      <c r="AM1475" s="38"/>
      <c r="AN1475" s="38"/>
      <c r="AO1475" s="38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</row>
    <row r="1476" spans="1:51" x14ac:dyDescent="0.25">
      <c r="A1476" s="38"/>
      <c r="B1476" s="38"/>
      <c r="C1476" s="3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38"/>
      <c r="T1476" s="38"/>
      <c r="U1476" s="38"/>
      <c r="V1476" s="38"/>
      <c r="W1476" s="38"/>
      <c r="X1476" s="38"/>
      <c r="Y1476" s="38"/>
      <c r="Z1476" s="38"/>
      <c r="AA1476" s="38"/>
      <c r="AB1476" s="38"/>
      <c r="AC1476" s="38"/>
      <c r="AD1476" s="38"/>
      <c r="AE1476" s="38"/>
      <c r="AF1476" s="38"/>
      <c r="AG1476" s="38"/>
      <c r="AH1476" s="38"/>
      <c r="AI1476" s="38"/>
      <c r="AJ1476" s="38"/>
      <c r="AK1476" s="38"/>
      <c r="AL1476" s="38"/>
      <c r="AM1476" s="38"/>
      <c r="AN1476" s="38"/>
      <c r="AO1476" s="38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</row>
    <row r="1477" spans="1:51" x14ac:dyDescent="0.25">
      <c r="A1477" s="38"/>
      <c r="B1477" s="38"/>
      <c r="C1477" s="3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38"/>
      <c r="T1477" s="38"/>
      <c r="U1477" s="38"/>
      <c r="V1477" s="38"/>
      <c r="W1477" s="38"/>
      <c r="X1477" s="38"/>
      <c r="Y1477" s="38"/>
      <c r="Z1477" s="38"/>
      <c r="AA1477" s="38"/>
      <c r="AB1477" s="38"/>
      <c r="AC1477" s="38"/>
      <c r="AD1477" s="38"/>
      <c r="AE1477" s="38"/>
      <c r="AF1477" s="38"/>
      <c r="AG1477" s="38"/>
      <c r="AH1477" s="38"/>
      <c r="AI1477" s="38"/>
      <c r="AJ1477" s="38"/>
      <c r="AK1477" s="38"/>
      <c r="AL1477" s="38"/>
      <c r="AM1477" s="38"/>
      <c r="AN1477" s="38"/>
      <c r="AO1477" s="38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</row>
    <row r="1478" spans="1:51" x14ac:dyDescent="0.25">
      <c r="A1478" s="38"/>
      <c r="B1478" s="38"/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38"/>
      <c r="T1478" s="38"/>
      <c r="U1478" s="38"/>
      <c r="V1478" s="38"/>
      <c r="W1478" s="38"/>
      <c r="X1478" s="38"/>
      <c r="Y1478" s="38"/>
      <c r="Z1478" s="38"/>
      <c r="AA1478" s="38"/>
      <c r="AB1478" s="38"/>
      <c r="AC1478" s="38"/>
      <c r="AD1478" s="38"/>
      <c r="AE1478" s="38"/>
      <c r="AF1478" s="38"/>
      <c r="AG1478" s="38"/>
      <c r="AH1478" s="38"/>
      <c r="AI1478" s="38"/>
      <c r="AJ1478" s="38"/>
      <c r="AK1478" s="38"/>
      <c r="AL1478" s="38"/>
      <c r="AM1478" s="38"/>
      <c r="AN1478" s="38"/>
      <c r="AO1478" s="3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</row>
    <row r="1479" spans="1:51" x14ac:dyDescent="0.25">
      <c r="A1479" s="38"/>
      <c r="B1479" s="38"/>
      <c r="C1479" s="3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38"/>
      <c r="T1479" s="38"/>
      <c r="U1479" s="38"/>
      <c r="V1479" s="38"/>
      <c r="W1479" s="38"/>
      <c r="X1479" s="38"/>
      <c r="Y1479" s="38"/>
      <c r="Z1479" s="38"/>
      <c r="AA1479" s="38"/>
      <c r="AB1479" s="38"/>
      <c r="AC1479" s="38"/>
      <c r="AD1479" s="38"/>
      <c r="AE1479" s="38"/>
      <c r="AF1479" s="38"/>
      <c r="AG1479" s="38"/>
      <c r="AH1479" s="38"/>
      <c r="AI1479" s="38"/>
      <c r="AJ1479" s="38"/>
      <c r="AK1479" s="38"/>
      <c r="AL1479" s="38"/>
      <c r="AM1479" s="38"/>
      <c r="AN1479" s="38"/>
      <c r="AO1479" s="38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</row>
    <row r="1480" spans="1:51" x14ac:dyDescent="0.25">
      <c r="A1480" s="38"/>
      <c r="B1480" s="38"/>
      <c r="C1480" s="3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38"/>
      <c r="T1480" s="38"/>
      <c r="U1480" s="38"/>
      <c r="V1480" s="38"/>
      <c r="W1480" s="38"/>
      <c r="X1480" s="38"/>
      <c r="Y1480" s="38"/>
      <c r="Z1480" s="38"/>
      <c r="AA1480" s="38"/>
      <c r="AB1480" s="38"/>
      <c r="AC1480" s="38"/>
      <c r="AD1480" s="38"/>
      <c r="AE1480" s="38"/>
      <c r="AF1480" s="38"/>
      <c r="AG1480" s="38"/>
      <c r="AH1480" s="38"/>
      <c r="AI1480" s="38"/>
      <c r="AJ1480" s="38"/>
      <c r="AK1480" s="38"/>
      <c r="AL1480" s="38"/>
      <c r="AM1480" s="38"/>
      <c r="AN1480" s="38"/>
      <c r="AO1480" s="38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</row>
    <row r="1481" spans="1:51" x14ac:dyDescent="0.25">
      <c r="A1481" s="38"/>
      <c r="B1481" s="38"/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38"/>
      <c r="T1481" s="38"/>
      <c r="U1481" s="38"/>
      <c r="V1481" s="38"/>
      <c r="W1481" s="38"/>
      <c r="X1481" s="38"/>
      <c r="Y1481" s="38"/>
      <c r="Z1481" s="38"/>
      <c r="AA1481" s="38"/>
      <c r="AB1481" s="38"/>
      <c r="AC1481" s="38"/>
      <c r="AD1481" s="38"/>
      <c r="AE1481" s="38"/>
      <c r="AF1481" s="38"/>
      <c r="AG1481" s="38"/>
      <c r="AH1481" s="38"/>
      <c r="AI1481" s="38"/>
      <c r="AJ1481" s="38"/>
      <c r="AK1481" s="38"/>
      <c r="AL1481" s="38"/>
      <c r="AM1481" s="38"/>
      <c r="AN1481" s="38"/>
      <c r="AO1481" s="38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</row>
    <row r="1482" spans="1:51" x14ac:dyDescent="0.25">
      <c r="A1482" s="38"/>
      <c r="B1482" s="38"/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38"/>
      <c r="T1482" s="38"/>
      <c r="U1482" s="38"/>
      <c r="V1482" s="38"/>
      <c r="W1482" s="38"/>
      <c r="X1482" s="38"/>
      <c r="Y1482" s="38"/>
      <c r="Z1482" s="38"/>
      <c r="AA1482" s="38"/>
      <c r="AB1482" s="38"/>
      <c r="AC1482" s="38"/>
      <c r="AD1482" s="38"/>
      <c r="AE1482" s="38"/>
      <c r="AF1482" s="38"/>
      <c r="AG1482" s="38"/>
      <c r="AH1482" s="38"/>
      <c r="AI1482" s="38"/>
      <c r="AJ1482" s="38"/>
      <c r="AK1482" s="38"/>
      <c r="AL1482" s="38"/>
      <c r="AM1482" s="38"/>
      <c r="AN1482" s="38"/>
      <c r="AO1482" s="38"/>
      <c r="AP1482" s="38"/>
      <c r="AQ1482" s="38"/>
      <c r="AR1482" s="38"/>
      <c r="AS1482" s="38"/>
      <c r="AT1482" s="38"/>
      <c r="AU1482" s="38"/>
      <c r="AV1482" s="38"/>
      <c r="AW1482" s="38"/>
      <c r="AX1482" s="38"/>
      <c r="AY1482" s="38"/>
    </row>
    <row r="1483" spans="1:51" x14ac:dyDescent="0.25">
      <c r="A1483" s="38"/>
      <c r="B1483" s="38"/>
      <c r="C1483" s="3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38"/>
      <c r="T1483" s="38"/>
      <c r="U1483" s="38"/>
      <c r="V1483" s="38"/>
      <c r="W1483" s="38"/>
      <c r="X1483" s="38"/>
      <c r="Y1483" s="38"/>
      <c r="Z1483" s="38"/>
      <c r="AA1483" s="38"/>
      <c r="AB1483" s="38"/>
      <c r="AC1483" s="38"/>
      <c r="AD1483" s="38"/>
      <c r="AE1483" s="38"/>
      <c r="AF1483" s="38"/>
      <c r="AG1483" s="38"/>
      <c r="AH1483" s="38"/>
      <c r="AI1483" s="38"/>
      <c r="AJ1483" s="38"/>
      <c r="AK1483" s="38"/>
      <c r="AL1483" s="38"/>
      <c r="AM1483" s="38"/>
      <c r="AN1483" s="38"/>
      <c r="AO1483" s="38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</row>
    <row r="1484" spans="1:51" x14ac:dyDescent="0.25">
      <c r="A1484" s="38"/>
      <c r="B1484" s="38"/>
      <c r="C1484" s="3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38"/>
      <c r="T1484" s="38"/>
      <c r="U1484" s="38"/>
      <c r="V1484" s="38"/>
      <c r="W1484" s="38"/>
      <c r="X1484" s="38"/>
      <c r="Y1484" s="38"/>
      <c r="Z1484" s="38"/>
      <c r="AA1484" s="38"/>
      <c r="AB1484" s="38"/>
      <c r="AC1484" s="38"/>
      <c r="AD1484" s="38"/>
      <c r="AE1484" s="38"/>
      <c r="AF1484" s="38"/>
      <c r="AG1484" s="38"/>
      <c r="AH1484" s="38"/>
      <c r="AI1484" s="38"/>
      <c r="AJ1484" s="38"/>
      <c r="AK1484" s="38"/>
      <c r="AL1484" s="38"/>
      <c r="AM1484" s="38"/>
      <c r="AN1484" s="38"/>
      <c r="AO1484" s="38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</row>
    <row r="1485" spans="1:51" x14ac:dyDescent="0.25">
      <c r="A1485" s="38"/>
      <c r="B1485" s="38"/>
      <c r="C1485" s="3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38"/>
      <c r="T1485" s="38"/>
      <c r="U1485" s="38"/>
      <c r="V1485" s="38"/>
      <c r="W1485" s="38"/>
      <c r="X1485" s="38"/>
      <c r="Y1485" s="38"/>
      <c r="Z1485" s="38"/>
      <c r="AA1485" s="38"/>
      <c r="AB1485" s="38"/>
      <c r="AC1485" s="38"/>
      <c r="AD1485" s="38"/>
      <c r="AE1485" s="38"/>
      <c r="AF1485" s="38"/>
      <c r="AG1485" s="38"/>
      <c r="AH1485" s="38"/>
      <c r="AI1485" s="38"/>
      <c r="AJ1485" s="38"/>
      <c r="AK1485" s="38"/>
      <c r="AL1485" s="38"/>
      <c r="AM1485" s="38"/>
      <c r="AN1485" s="38"/>
      <c r="AO1485" s="38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</row>
    <row r="1486" spans="1:51" x14ac:dyDescent="0.25">
      <c r="A1486" s="38"/>
      <c r="B1486" s="38"/>
      <c r="C1486" s="3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38"/>
      <c r="T1486" s="38"/>
      <c r="U1486" s="38"/>
      <c r="V1486" s="38"/>
      <c r="W1486" s="38"/>
      <c r="X1486" s="38"/>
      <c r="Y1486" s="38"/>
      <c r="Z1486" s="38"/>
      <c r="AA1486" s="38"/>
      <c r="AB1486" s="38"/>
      <c r="AC1486" s="38"/>
      <c r="AD1486" s="38"/>
      <c r="AE1486" s="38"/>
      <c r="AF1486" s="38"/>
      <c r="AG1486" s="38"/>
      <c r="AH1486" s="38"/>
      <c r="AI1486" s="38"/>
      <c r="AJ1486" s="38"/>
      <c r="AK1486" s="38"/>
      <c r="AL1486" s="38"/>
      <c r="AM1486" s="38"/>
      <c r="AN1486" s="38"/>
      <c r="AO1486" s="38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</row>
    <row r="1487" spans="1:51" x14ac:dyDescent="0.25">
      <c r="A1487" s="38"/>
      <c r="B1487" s="38"/>
      <c r="C1487" s="3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38"/>
      <c r="T1487" s="38"/>
      <c r="U1487" s="38"/>
      <c r="V1487" s="38"/>
      <c r="W1487" s="38"/>
      <c r="X1487" s="38"/>
      <c r="Y1487" s="38"/>
      <c r="Z1487" s="38"/>
      <c r="AA1487" s="38"/>
      <c r="AB1487" s="38"/>
      <c r="AC1487" s="38"/>
      <c r="AD1487" s="38"/>
      <c r="AE1487" s="38"/>
      <c r="AF1487" s="38"/>
      <c r="AG1487" s="38"/>
      <c r="AH1487" s="38"/>
      <c r="AI1487" s="38"/>
      <c r="AJ1487" s="38"/>
      <c r="AK1487" s="38"/>
      <c r="AL1487" s="38"/>
      <c r="AM1487" s="38"/>
      <c r="AN1487" s="38"/>
      <c r="AO1487" s="38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</row>
    <row r="1488" spans="1:51" x14ac:dyDescent="0.25">
      <c r="A1488" s="38"/>
      <c r="B1488" s="38"/>
      <c r="C1488" s="3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38"/>
      <c r="T1488" s="38"/>
      <c r="U1488" s="38"/>
      <c r="V1488" s="38"/>
      <c r="W1488" s="38"/>
      <c r="X1488" s="38"/>
      <c r="Y1488" s="38"/>
      <c r="Z1488" s="38"/>
      <c r="AA1488" s="38"/>
      <c r="AB1488" s="38"/>
      <c r="AC1488" s="38"/>
      <c r="AD1488" s="38"/>
      <c r="AE1488" s="38"/>
      <c r="AF1488" s="38"/>
      <c r="AG1488" s="38"/>
      <c r="AH1488" s="38"/>
      <c r="AI1488" s="38"/>
      <c r="AJ1488" s="38"/>
      <c r="AK1488" s="38"/>
      <c r="AL1488" s="38"/>
      <c r="AM1488" s="38"/>
      <c r="AN1488" s="38"/>
      <c r="AO1488" s="3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</row>
    <row r="1489" spans="1:51" x14ac:dyDescent="0.25">
      <c r="A1489" s="38"/>
      <c r="B1489" s="38"/>
      <c r="C1489" s="3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38"/>
      <c r="T1489" s="38"/>
      <c r="U1489" s="38"/>
      <c r="V1489" s="38"/>
      <c r="W1489" s="38"/>
      <c r="X1489" s="38"/>
      <c r="Y1489" s="38"/>
      <c r="Z1489" s="38"/>
      <c r="AA1489" s="38"/>
      <c r="AB1489" s="38"/>
      <c r="AC1489" s="38"/>
      <c r="AD1489" s="38"/>
      <c r="AE1489" s="38"/>
      <c r="AF1489" s="38"/>
      <c r="AG1489" s="38"/>
      <c r="AH1489" s="38"/>
      <c r="AI1489" s="38"/>
      <c r="AJ1489" s="38"/>
      <c r="AK1489" s="38"/>
      <c r="AL1489" s="38"/>
      <c r="AM1489" s="38"/>
      <c r="AN1489" s="38"/>
      <c r="AO1489" s="38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</row>
    <row r="1490" spans="1:51" x14ac:dyDescent="0.25">
      <c r="A1490" s="38"/>
      <c r="B1490" s="38"/>
      <c r="C1490" s="3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38"/>
      <c r="T1490" s="38"/>
      <c r="U1490" s="38"/>
      <c r="V1490" s="38"/>
      <c r="W1490" s="38"/>
      <c r="X1490" s="38"/>
      <c r="Y1490" s="38"/>
      <c r="Z1490" s="38"/>
      <c r="AA1490" s="38"/>
      <c r="AB1490" s="38"/>
      <c r="AC1490" s="38"/>
      <c r="AD1490" s="38"/>
      <c r="AE1490" s="38"/>
      <c r="AF1490" s="38"/>
      <c r="AG1490" s="38"/>
      <c r="AH1490" s="38"/>
      <c r="AI1490" s="38"/>
      <c r="AJ1490" s="38"/>
      <c r="AK1490" s="38"/>
      <c r="AL1490" s="38"/>
      <c r="AM1490" s="38"/>
      <c r="AN1490" s="38"/>
      <c r="AO1490" s="38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</row>
    <row r="1491" spans="1:51" x14ac:dyDescent="0.25">
      <c r="A1491" s="38"/>
      <c r="B1491" s="38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38"/>
      <c r="T1491" s="38"/>
      <c r="U1491" s="38"/>
      <c r="V1491" s="38"/>
      <c r="W1491" s="38"/>
      <c r="X1491" s="38"/>
      <c r="Y1491" s="38"/>
      <c r="Z1491" s="38"/>
      <c r="AA1491" s="38"/>
      <c r="AB1491" s="38"/>
      <c r="AC1491" s="38"/>
      <c r="AD1491" s="38"/>
      <c r="AE1491" s="38"/>
      <c r="AF1491" s="38"/>
      <c r="AG1491" s="38"/>
      <c r="AH1491" s="38"/>
      <c r="AI1491" s="38"/>
      <c r="AJ1491" s="38"/>
      <c r="AK1491" s="38"/>
      <c r="AL1491" s="38"/>
      <c r="AM1491" s="38"/>
      <c r="AN1491" s="38"/>
      <c r="AO1491" s="38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</row>
    <row r="1492" spans="1:51" x14ac:dyDescent="0.25">
      <c r="A1492" s="38"/>
      <c r="B1492" s="38"/>
      <c r="C1492" s="3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38"/>
      <c r="T1492" s="38"/>
      <c r="U1492" s="38"/>
      <c r="V1492" s="38"/>
      <c r="W1492" s="38"/>
      <c r="X1492" s="38"/>
      <c r="Y1492" s="38"/>
      <c r="Z1492" s="38"/>
      <c r="AA1492" s="38"/>
      <c r="AB1492" s="38"/>
      <c r="AC1492" s="38"/>
      <c r="AD1492" s="38"/>
      <c r="AE1492" s="38"/>
      <c r="AF1492" s="38"/>
      <c r="AG1492" s="38"/>
      <c r="AH1492" s="38"/>
      <c r="AI1492" s="38"/>
      <c r="AJ1492" s="38"/>
      <c r="AK1492" s="38"/>
      <c r="AL1492" s="38"/>
      <c r="AM1492" s="38"/>
      <c r="AN1492" s="38"/>
      <c r="AO1492" s="38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</row>
    <row r="1493" spans="1:51" x14ac:dyDescent="0.25">
      <c r="A1493" s="38"/>
      <c r="B1493" s="38"/>
      <c r="C1493" s="3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38"/>
      <c r="T1493" s="38"/>
      <c r="U1493" s="38"/>
      <c r="V1493" s="38"/>
      <c r="W1493" s="38"/>
      <c r="X1493" s="38"/>
      <c r="Y1493" s="38"/>
      <c r="Z1493" s="38"/>
      <c r="AA1493" s="38"/>
      <c r="AB1493" s="38"/>
      <c r="AC1493" s="38"/>
      <c r="AD1493" s="38"/>
      <c r="AE1493" s="38"/>
      <c r="AF1493" s="38"/>
      <c r="AG1493" s="38"/>
      <c r="AH1493" s="38"/>
      <c r="AI1493" s="38"/>
      <c r="AJ1493" s="38"/>
      <c r="AK1493" s="38"/>
      <c r="AL1493" s="38"/>
      <c r="AM1493" s="38"/>
      <c r="AN1493" s="38"/>
      <c r="AO1493" s="38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</row>
    <row r="1494" spans="1:51" x14ac:dyDescent="0.25">
      <c r="A1494" s="38"/>
      <c r="B1494" s="38"/>
      <c r="C1494" s="3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38"/>
      <c r="T1494" s="38"/>
      <c r="U1494" s="38"/>
      <c r="V1494" s="38"/>
      <c r="W1494" s="38"/>
      <c r="X1494" s="38"/>
      <c r="Y1494" s="38"/>
      <c r="Z1494" s="38"/>
      <c r="AA1494" s="38"/>
      <c r="AB1494" s="38"/>
      <c r="AC1494" s="38"/>
      <c r="AD1494" s="38"/>
      <c r="AE1494" s="38"/>
      <c r="AF1494" s="38"/>
      <c r="AG1494" s="38"/>
      <c r="AH1494" s="38"/>
      <c r="AI1494" s="38"/>
      <c r="AJ1494" s="38"/>
      <c r="AK1494" s="38"/>
      <c r="AL1494" s="38"/>
      <c r="AM1494" s="38"/>
      <c r="AN1494" s="38"/>
      <c r="AO1494" s="38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</row>
    <row r="1495" spans="1:51" x14ac:dyDescent="0.25">
      <c r="A1495" s="38"/>
      <c r="B1495" s="38"/>
      <c r="C1495" s="3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38"/>
      <c r="T1495" s="38"/>
      <c r="U1495" s="38"/>
      <c r="V1495" s="38"/>
      <c r="W1495" s="38"/>
      <c r="X1495" s="38"/>
      <c r="Y1495" s="38"/>
      <c r="Z1495" s="38"/>
      <c r="AA1495" s="38"/>
      <c r="AB1495" s="38"/>
      <c r="AC1495" s="38"/>
      <c r="AD1495" s="38"/>
      <c r="AE1495" s="38"/>
      <c r="AF1495" s="38"/>
      <c r="AG1495" s="38"/>
      <c r="AH1495" s="38"/>
      <c r="AI1495" s="38"/>
      <c r="AJ1495" s="38"/>
      <c r="AK1495" s="38"/>
      <c r="AL1495" s="38"/>
      <c r="AM1495" s="38"/>
      <c r="AN1495" s="38"/>
      <c r="AO1495" s="38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</row>
    <row r="1496" spans="1:51" x14ac:dyDescent="0.25">
      <c r="A1496" s="38"/>
      <c r="B1496" s="38"/>
      <c r="C1496" s="3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38"/>
      <c r="T1496" s="38"/>
      <c r="U1496" s="38"/>
      <c r="V1496" s="38"/>
      <c r="W1496" s="38"/>
      <c r="X1496" s="38"/>
      <c r="Y1496" s="38"/>
      <c r="Z1496" s="38"/>
      <c r="AA1496" s="38"/>
      <c r="AB1496" s="38"/>
      <c r="AC1496" s="38"/>
      <c r="AD1496" s="38"/>
      <c r="AE1496" s="38"/>
      <c r="AF1496" s="38"/>
      <c r="AG1496" s="38"/>
      <c r="AH1496" s="38"/>
      <c r="AI1496" s="38"/>
      <c r="AJ1496" s="38"/>
      <c r="AK1496" s="38"/>
      <c r="AL1496" s="38"/>
      <c r="AM1496" s="38"/>
      <c r="AN1496" s="38"/>
      <c r="AO1496" s="38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</row>
    <row r="1497" spans="1:51" x14ac:dyDescent="0.25">
      <c r="A1497" s="38"/>
      <c r="B1497" s="38"/>
      <c r="C1497" s="3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38"/>
      <c r="T1497" s="38"/>
      <c r="U1497" s="38"/>
      <c r="V1497" s="38"/>
      <c r="W1497" s="38"/>
      <c r="X1497" s="38"/>
      <c r="Y1497" s="38"/>
      <c r="Z1497" s="38"/>
      <c r="AA1497" s="38"/>
      <c r="AB1497" s="38"/>
      <c r="AC1497" s="38"/>
      <c r="AD1497" s="38"/>
      <c r="AE1497" s="38"/>
      <c r="AF1497" s="38"/>
      <c r="AG1497" s="38"/>
      <c r="AH1497" s="38"/>
      <c r="AI1497" s="38"/>
      <c r="AJ1497" s="38"/>
      <c r="AK1497" s="38"/>
      <c r="AL1497" s="38"/>
      <c r="AM1497" s="38"/>
      <c r="AN1497" s="38"/>
      <c r="AO1497" s="38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</row>
    <row r="1498" spans="1:51" x14ac:dyDescent="0.25">
      <c r="A1498" s="38"/>
      <c r="B1498" s="38"/>
      <c r="C1498" s="3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38"/>
      <c r="T1498" s="38"/>
      <c r="U1498" s="38"/>
      <c r="V1498" s="38"/>
      <c r="W1498" s="38"/>
      <c r="X1498" s="38"/>
      <c r="Y1498" s="38"/>
      <c r="Z1498" s="38"/>
      <c r="AA1498" s="38"/>
      <c r="AB1498" s="38"/>
      <c r="AC1498" s="38"/>
      <c r="AD1498" s="38"/>
      <c r="AE1498" s="38"/>
      <c r="AF1498" s="38"/>
      <c r="AG1498" s="38"/>
      <c r="AH1498" s="38"/>
      <c r="AI1498" s="38"/>
      <c r="AJ1498" s="38"/>
      <c r="AK1498" s="38"/>
      <c r="AL1498" s="38"/>
      <c r="AM1498" s="38"/>
      <c r="AN1498" s="38"/>
      <c r="AO1498" s="3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</row>
    <row r="1499" spans="1:51" x14ac:dyDescent="0.25">
      <c r="A1499" s="38"/>
      <c r="B1499" s="38"/>
      <c r="C1499" s="3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38"/>
      <c r="T1499" s="38"/>
      <c r="U1499" s="38"/>
      <c r="V1499" s="38"/>
      <c r="W1499" s="38"/>
      <c r="X1499" s="38"/>
      <c r="Y1499" s="38"/>
      <c r="Z1499" s="38"/>
      <c r="AA1499" s="38"/>
      <c r="AB1499" s="38"/>
      <c r="AC1499" s="38"/>
      <c r="AD1499" s="38"/>
      <c r="AE1499" s="38"/>
      <c r="AF1499" s="38"/>
      <c r="AG1499" s="38"/>
      <c r="AH1499" s="38"/>
      <c r="AI1499" s="38"/>
      <c r="AJ1499" s="38"/>
      <c r="AK1499" s="38"/>
      <c r="AL1499" s="38"/>
      <c r="AM1499" s="38"/>
      <c r="AN1499" s="38"/>
      <c r="AO1499" s="38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</row>
    <row r="1500" spans="1:51" x14ac:dyDescent="0.25">
      <c r="A1500" s="38"/>
      <c r="B1500" s="38"/>
      <c r="C1500" s="3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38"/>
      <c r="T1500" s="38"/>
      <c r="U1500" s="38"/>
      <c r="V1500" s="38"/>
      <c r="W1500" s="38"/>
      <c r="X1500" s="38"/>
      <c r="Y1500" s="38"/>
      <c r="Z1500" s="38"/>
      <c r="AA1500" s="38"/>
      <c r="AB1500" s="38"/>
      <c r="AC1500" s="38"/>
      <c r="AD1500" s="38"/>
      <c r="AE1500" s="38"/>
      <c r="AF1500" s="38"/>
      <c r="AG1500" s="38"/>
      <c r="AH1500" s="38"/>
      <c r="AI1500" s="38"/>
      <c r="AJ1500" s="38"/>
      <c r="AK1500" s="38"/>
      <c r="AL1500" s="38"/>
      <c r="AM1500" s="38"/>
      <c r="AN1500" s="38"/>
      <c r="AO1500" s="38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</row>
    <row r="1501" spans="1:51" x14ac:dyDescent="0.25">
      <c r="A1501" s="38"/>
      <c r="B1501" s="38"/>
      <c r="C1501" s="3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38"/>
      <c r="T1501" s="38"/>
      <c r="U1501" s="38"/>
      <c r="V1501" s="38"/>
      <c r="W1501" s="38"/>
      <c r="X1501" s="38"/>
      <c r="Y1501" s="38"/>
      <c r="Z1501" s="38"/>
      <c r="AA1501" s="38"/>
      <c r="AB1501" s="38"/>
      <c r="AC1501" s="38"/>
      <c r="AD1501" s="38"/>
      <c r="AE1501" s="38"/>
      <c r="AF1501" s="38"/>
      <c r="AG1501" s="38"/>
      <c r="AH1501" s="38"/>
      <c r="AI1501" s="38"/>
      <c r="AJ1501" s="38"/>
      <c r="AK1501" s="38"/>
      <c r="AL1501" s="38"/>
      <c r="AM1501" s="38"/>
      <c r="AN1501" s="38"/>
      <c r="AO1501" s="38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</row>
    <row r="1502" spans="1:51" x14ac:dyDescent="0.25">
      <c r="A1502" s="38"/>
      <c r="B1502" s="38"/>
      <c r="C1502" s="3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38"/>
      <c r="T1502" s="38"/>
      <c r="U1502" s="38"/>
      <c r="V1502" s="38"/>
      <c r="W1502" s="38"/>
      <c r="X1502" s="38"/>
      <c r="Y1502" s="38"/>
      <c r="Z1502" s="38"/>
      <c r="AA1502" s="38"/>
      <c r="AB1502" s="38"/>
      <c r="AC1502" s="38"/>
      <c r="AD1502" s="38"/>
      <c r="AE1502" s="38"/>
      <c r="AF1502" s="38"/>
      <c r="AG1502" s="38"/>
      <c r="AH1502" s="38"/>
      <c r="AI1502" s="38"/>
      <c r="AJ1502" s="38"/>
      <c r="AK1502" s="38"/>
      <c r="AL1502" s="38"/>
      <c r="AM1502" s="38"/>
      <c r="AN1502" s="38"/>
      <c r="AO1502" s="38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</row>
    <row r="1503" spans="1:51" x14ac:dyDescent="0.25">
      <c r="A1503" s="38"/>
      <c r="B1503" s="38"/>
      <c r="C1503" s="3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38"/>
      <c r="T1503" s="38"/>
      <c r="U1503" s="38"/>
      <c r="V1503" s="38"/>
      <c r="W1503" s="38"/>
      <c r="X1503" s="38"/>
      <c r="Y1503" s="38"/>
      <c r="Z1503" s="38"/>
      <c r="AA1503" s="38"/>
      <c r="AB1503" s="38"/>
      <c r="AC1503" s="38"/>
      <c r="AD1503" s="38"/>
      <c r="AE1503" s="38"/>
      <c r="AF1503" s="38"/>
      <c r="AG1503" s="38"/>
      <c r="AH1503" s="38"/>
      <c r="AI1503" s="38"/>
      <c r="AJ1503" s="38"/>
      <c r="AK1503" s="38"/>
      <c r="AL1503" s="38"/>
      <c r="AM1503" s="38"/>
      <c r="AN1503" s="38"/>
      <c r="AO1503" s="38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</row>
    <row r="1504" spans="1:51" x14ac:dyDescent="0.25">
      <c r="A1504" s="38"/>
      <c r="B1504" s="38"/>
      <c r="C1504" s="3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38"/>
      <c r="T1504" s="38"/>
      <c r="U1504" s="38"/>
      <c r="V1504" s="38"/>
      <c r="W1504" s="38"/>
      <c r="X1504" s="38"/>
      <c r="Y1504" s="38"/>
      <c r="Z1504" s="38"/>
      <c r="AA1504" s="38"/>
      <c r="AB1504" s="38"/>
      <c r="AC1504" s="38"/>
      <c r="AD1504" s="38"/>
      <c r="AE1504" s="38"/>
      <c r="AF1504" s="38"/>
      <c r="AG1504" s="38"/>
      <c r="AH1504" s="38"/>
      <c r="AI1504" s="38"/>
      <c r="AJ1504" s="38"/>
      <c r="AK1504" s="38"/>
      <c r="AL1504" s="38"/>
      <c r="AM1504" s="38"/>
      <c r="AN1504" s="38"/>
      <c r="AO1504" s="38"/>
      <c r="AP1504" s="38"/>
      <c r="AQ1504" s="38"/>
      <c r="AR1504" s="38"/>
      <c r="AS1504" s="38"/>
      <c r="AT1504" s="38"/>
      <c r="AU1504" s="38"/>
      <c r="AV1504" s="38"/>
      <c r="AW1504" s="38"/>
      <c r="AX1504" s="38"/>
      <c r="AY1504" s="38"/>
    </row>
    <row r="1505" spans="1:51" x14ac:dyDescent="0.25">
      <c r="A1505" s="38"/>
      <c r="B1505" s="38"/>
      <c r="C1505" s="3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38"/>
      <c r="T1505" s="38"/>
      <c r="U1505" s="38"/>
      <c r="V1505" s="38"/>
      <c r="W1505" s="38"/>
      <c r="X1505" s="38"/>
      <c r="Y1505" s="38"/>
      <c r="Z1505" s="38"/>
      <c r="AA1505" s="38"/>
      <c r="AB1505" s="38"/>
      <c r="AC1505" s="38"/>
      <c r="AD1505" s="38"/>
      <c r="AE1505" s="38"/>
      <c r="AF1505" s="38"/>
      <c r="AG1505" s="38"/>
      <c r="AH1505" s="38"/>
      <c r="AI1505" s="38"/>
      <c r="AJ1505" s="38"/>
      <c r="AK1505" s="38"/>
      <c r="AL1505" s="38"/>
      <c r="AM1505" s="38"/>
      <c r="AN1505" s="38"/>
      <c r="AO1505" s="38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</row>
    <row r="1506" spans="1:51" x14ac:dyDescent="0.25">
      <c r="A1506" s="38"/>
      <c r="B1506" s="38"/>
      <c r="C1506" s="3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38"/>
      <c r="T1506" s="38"/>
      <c r="U1506" s="38"/>
      <c r="V1506" s="38"/>
      <c r="W1506" s="38"/>
      <c r="X1506" s="38"/>
      <c r="Y1506" s="38"/>
      <c r="Z1506" s="38"/>
      <c r="AA1506" s="38"/>
      <c r="AB1506" s="38"/>
      <c r="AC1506" s="38"/>
      <c r="AD1506" s="38"/>
      <c r="AE1506" s="38"/>
      <c r="AF1506" s="38"/>
      <c r="AG1506" s="38"/>
      <c r="AH1506" s="38"/>
      <c r="AI1506" s="38"/>
      <c r="AJ1506" s="38"/>
      <c r="AK1506" s="38"/>
      <c r="AL1506" s="38"/>
      <c r="AM1506" s="38"/>
      <c r="AN1506" s="38"/>
      <c r="AO1506" s="38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</row>
    <row r="1507" spans="1:51" x14ac:dyDescent="0.25">
      <c r="A1507" s="38"/>
      <c r="B1507" s="38"/>
      <c r="C1507" s="3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38"/>
      <c r="T1507" s="38"/>
      <c r="U1507" s="38"/>
      <c r="V1507" s="38"/>
      <c r="W1507" s="38"/>
      <c r="X1507" s="38"/>
      <c r="Y1507" s="38"/>
      <c r="Z1507" s="38"/>
      <c r="AA1507" s="38"/>
      <c r="AB1507" s="38"/>
      <c r="AC1507" s="38"/>
      <c r="AD1507" s="38"/>
      <c r="AE1507" s="38"/>
      <c r="AF1507" s="38"/>
      <c r="AG1507" s="38"/>
      <c r="AH1507" s="38"/>
      <c r="AI1507" s="38"/>
      <c r="AJ1507" s="38"/>
      <c r="AK1507" s="38"/>
      <c r="AL1507" s="38"/>
      <c r="AM1507" s="38"/>
      <c r="AN1507" s="38"/>
      <c r="AO1507" s="38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</row>
    <row r="1508" spans="1:51" x14ac:dyDescent="0.25">
      <c r="A1508" s="38"/>
      <c r="B1508" s="38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38"/>
      <c r="T1508" s="38"/>
      <c r="U1508" s="38"/>
      <c r="V1508" s="38"/>
      <c r="W1508" s="38"/>
      <c r="X1508" s="38"/>
      <c r="Y1508" s="38"/>
      <c r="Z1508" s="38"/>
      <c r="AA1508" s="38"/>
      <c r="AB1508" s="38"/>
      <c r="AC1508" s="38"/>
      <c r="AD1508" s="38"/>
      <c r="AE1508" s="38"/>
      <c r="AF1508" s="38"/>
      <c r="AG1508" s="38"/>
      <c r="AH1508" s="38"/>
      <c r="AI1508" s="38"/>
      <c r="AJ1508" s="38"/>
      <c r="AK1508" s="38"/>
      <c r="AL1508" s="38"/>
      <c r="AM1508" s="38"/>
      <c r="AN1508" s="38"/>
      <c r="AO1508" s="3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</row>
    <row r="1509" spans="1:51" x14ac:dyDescent="0.25">
      <c r="A1509" s="38"/>
      <c r="B1509" s="38"/>
      <c r="C1509" s="3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38"/>
      <c r="T1509" s="38"/>
      <c r="U1509" s="38"/>
      <c r="V1509" s="38"/>
      <c r="W1509" s="38"/>
      <c r="X1509" s="38"/>
      <c r="Y1509" s="38"/>
      <c r="Z1509" s="38"/>
      <c r="AA1509" s="38"/>
      <c r="AB1509" s="38"/>
      <c r="AC1509" s="38"/>
      <c r="AD1509" s="38"/>
      <c r="AE1509" s="38"/>
      <c r="AF1509" s="38"/>
      <c r="AG1509" s="38"/>
      <c r="AH1509" s="38"/>
      <c r="AI1509" s="38"/>
      <c r="AJ1509" s="38"/>
      <c r="AK1509" s="38"/>
      <c r="AL1509" s="38"/>
      <c r="AM1509" s="38"/>
      <c r="AN1509" s="38"/>
      <c r="AO1509" s="38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</row>
    <row r="1510" spans="1:51" x14ac:dyDescent="0.25">
      <c r="A1510" s="38"/>
      <c r="B1510" s="38"/>
      <c r="C1510" s="3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38"/>
      <c r="T1510" s="38"/>
      <c r="U1510" s="38"/>
      <c r="V1510" s="38"/>
      <c r="W1510" s="38"/>
      <c r="X1510" s="38"/>
      <c r="Y1510" s="38"/>
      <c r="Z1510" s="38"/>
      <c r="AA1510" s="38"/>
      <c r="AB1510" s="38"/>
      <c r="AC1510" s="38"/>
      <c r="AD1510" s="38"/>
      <c r="AE1510" s="38"/>
      <c r="AF1510" s="38"/>
      <c r="AG1510" s="38"/>
      <c r="AH1510" s="38"/>
      <c r="AI1510" s="38"/>
      <c r="AJ1510" s="38"/>
      <c r="AK1510" s="38"/>
      <c r="AL1510" s="38"/>
      <c r="AM1510" s="38"/>
      <c r="AN1510" s="38"/>
      <c r="AO1510" s="38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</row>
    <row r="1511" spans="1:51" x14ac:dyDescent="0.25">
      <c r="A1511" s="38"/>
      <c r="B1511" s="38"/>
      <c r="C1511" s="3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38"/>
      <c r="T1511" s="38"/>
      <c r="U1511" s="38"/>
      <c r="V1511" s="38"/>
      <c r="W1511" s="38"/>
      <c r="X1511" s="38"/>
      <c r="Y1511" s="38"/>
      <c r="Z1511" s="38"/>
      <c r="AA1511" s="38"/>
      <c r="AB1511" s="38"/>
      <c r="AC1511" s="38"/>
      <c r="AD1511" s="38"/>
      <c r="AE1511" s="38"/>
      <c r="AF1511" s="38"/>
      <c r="AG1511" s="38"/>
      <c r="AH1511" s="38"/>
      <c r="AI1511" s="38"/>
      <c r="AJ1511" s="38"/>
      <c r="AK1511" s="38"/>
      <c r="AL1511" s="38"/>
      <c r="AM1511" s="38"/>
      <c r="AN1511" s="38"/>
      <c r="AO1511" s="38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</row>
    <row r="1512" spans="1:51" x14ac:dyDescent="0.25">
      <c r="A1512" s="38"/>
      <c r="B1512" s="38"/>
      <c r="C1512" s="3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38"/>
      <c r="T1512" s="38"/>
      <c r="U1512" s="38"/>
      <c r="V1512" s="38"/>
      <c r="W1512" s="38"/>
      <c r="X1512" s="38"/>
      <c r="Y1512" s="38"/>
      <c r="Z1512" s="38"/>
      <c r="AA1512" s="38"/>
      <c r="AB1512" s="38"/>
      <c r="AC1512" s="38"/>
      <c r="AD1512" s="38"/>
      <c r="AE1512" s="38"/>
      <c r="AF1512" s="38"/>
      <c r="AG1512" s="38"/>
      <c r="AH1512" s="38"/>
      <c r="AI1512" s="38"/>
      <c r="AJ1512" s="38"/>
      <c r="AK1512" s="38"/>
      <c r="AL1512" s="38"/>
      <c r="AM1512" s="38"/>
      <c r="AN1512" s="38"/>
      <c r="AO1512" s="38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</row>
    <row r="1513" spans="1:51" x14ac:dyDescent="0.25">
      <c r="A1513" s="38"/>
      <c r="B1513" s="38"/>
      <c r="C1513" s="3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38"/>
      <c r="T1513" s="38"/>
      <c r="U1513" s="38"/>
      <c r="V1513" s="38"/>
      <c r="W1513" s="38"/>
      <c r="X1513" s="38"/>
      <c r="Y1513" s="38"/>
      <c r="Z1513" s="38"/>
      <c r="AA1513" s="38"/>
      <c r="AB1513" s="38"/>
      <c r="AC1513" s="38"/>
      <c r="AD1513" s="38"/>
      <c r="AE1513" s="38"/>
      <c r="AF1513" s="38"/>
      <c r="AG1513" s="38"/>
      <c r="AH1513" s="38"/>
      <c r="AI1513" s="38"/>
      <c r="AJ1513" s="38"/>
      <c r="AK1513" s="38"/>
      <c r="AL1513" s="38"/>
      <c r="AM1513" s="38"/>
      <c r="AN1513" s="38"/>
      <c r="AO1513" s="38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</row>
    <row r="1514" spans="1:51" x14ac:dyDescent="0.25">
      <c r="A1514" s="38"/>
      <c r="B1514" s="38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38"/>
      <c r="T1514" s="38"/>
      <c r="U1514" s="38"/>
      <c r="V1514" s="38"/>
      <c r="W1514" s="38"/>
      <c r="X1514" s="38"/>
      <c r="Y1514" s="38"/>
      <c r="Z1514" s="38"/>
      <c r="AA1514" s="38"/>
      <c r="AB1514" s="38"/>
      <c r="AC1514" s="38"/>
      <c r="AD1514" s="38"/>
      <c r="AE1514" s="38"/>
      <c r="AF1514" s="38"/>
      <c r="AG1514" s="38"/>
      <c r="AH1514" s="38"/>
      <c r="AI1514" s="38"/>
      <c r="AJ1514" s="38"/>
      <c r="AK1514" s="38"/>
      <c r="AL1514" s="38"/>
      <c r="AM1514" s="38"/>
      <c r="AN1514" s="38"/>
      <c r="AO1514" s="38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</row>
    <row r="1515" spans="1:51" x14ac:dyDescent="0.25">
      <c r="A1515" s="38"/>
      <c r="B1515" s="38"/>
      <c r="C1515" s="3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38"/>
      <c r="T1515" s="38"/>
      <c r="U1515" s="38"/>
      <c r="V1515" s="38"/>
      <c r="W1515" s="38"/>
      <c r="X1515" s="38"/>
      <c r="Y1515" s="38"/>
      <c r="Z1515" s="38"/>
      <c r="AA1515" s="38"/>
      <c r="AB1515" s="38"/>
      <c r="AC1515" s="38"/>
      <c r="AD1515" s="38"/>
      <c r="AE1515" s="38"/>
      <c r="AF1515" s="38"/>
      <c r="AG1515" s="38"/>
      <c r="AH1515" s="38"/>
      <c r="AI1515" s="38"/>
      <c r="AJ1515" s="38"/>
      <c r="AK1515" s="38"/>
      <c r="AL1515" s="38"/>
      <c r="AM1515" s="38"/>
      <c r="AN1515" s="38"/>
      <c r="AO1515" s="38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</row>
    <row r="1516" spans="1:51" x14ac:dyDescent="0.25">
      <c r="A1516" s="38"/>
      <c r="B1516" s="38"/>
      <c r="C1516" s="3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38"/>
      <c r="T1516" s="38"/>
      <c r="U1516" s="38"/>
      <c r="V1516" s="38"/>
      <c r="W1516" s="38"/>
      <c r="X1516" s="38"/>
      <c r="Y1516" s="38"/>
      <c r="Z1516" s="38"/>
      <c r="AA1516" s="38"/>
      <c r="AB1516" s="38"/>
      <c r="AC1516" s="38"/>
      <c r="AD1516" s="38"/>
      <c r="AE1516" s="38"/>
      <c r="AF1516" s="38"/>
      <c r="AG1516" s="38"/>
      <c r="AH1516" s="38"/>
      <c r="AI1516" s="38"/>
      <c r="AJ1516" s="38"/>
      <c r="AK1516" s="38"/>
      <c r="AL1516" s="38"/>
      <c r="AM1516" s="38"/>
      <c r="AN1516" s="38"/>
      <c r="AO1516" s="38"/>
      <c r="AP1516" s="38"/>
      <c r="AQ1516" s="38"/>
      <c r="AR1516" s="38"/>
      <c r="AS1516" s="38"/>
      <c r="AT1516" s="38"/>
      <c r="AU1516" s="38"/>
      <c r="AV1516" s="38"/>
      <c r="AW1516" s="38"/>
      <c r="AX1516" s="38"/>
      <c r="AY1516" s="38"/>
    </row>
    <row r="1517" spans="1:51" x14ac:dyDescent="0.25">
      <c r="A1517" s="38"/>
      <c r="B1517" s="38"/>
      <c r="C1517" s="3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38"/>
      <c r="T1517" s="38"/>
      <c r="U1517" s="38"/>
      <c r="V1517" s="38"/>
      <c r="W1517" s="38"/>
      <c r="X1517" s="38"/>
      <c r="Y1517" s="38"/>
      <c r="Z1517" s="38"/>
      <c r="AA1517" s="38"/>
      <c r="AB1517" s="38"/>
      <c r="AC1517" s="38"/>
      <c r="AD1517" s="38"/>
      <c r="AE1517" s="38"/>
      <c r="AF1517" s="38"/>
      <c r="AG1517" s="38"/>
      <c r="AH1517" s="38"/>
      <c r="AI1517" s="38"/>
      <c r="AJ1517" s="38"/>
      <c r="AK1517" s="38"/>
      <c r="AL1517" s="38"/>
      <c r="AM1517" s="38"/>
      <c r="AN1517" s="38"/>
      <c r="AO1517" s="38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</row>
    <row r="1518" spans="1:51" x14ac:dyDescent="0.25">
      <c r="A1518" s="38"/>
      <c r="B1518" s="38"/>
      <c r="C1518" s="3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38"/>
      <c r="T1518" s="38"/>
      <c r="U1518" s="38"/>
      <c r="V1518" s="38"/>
      <c r="W1518" s="38"/>
      <c r="X1518" s="38"/>
      <c r="Y1518" s="38"/>
      <c r="Z1518" s="38"/>
      <c r="AA1518" s="38"/>
      <c r="AB1518" s="38"/>
      <c r="AC1518" s="38"/>
      <c r="AD1518" s="38"/>
      <c r="AE1518" s="38"/>
      <c r="AF1518" s="38"/>
      <c r="AG1518" s="38"/>
      <c r="AH1518" s="38"/>
      <c r="AI1518" s="38"/>
      <c r="AJ1518" s="38"/>
      <c r="AK1518" s="38"/>
      <c r="AL1518" s="38"/>
      <c r="AM1518" s="38"/>
      <c r="AN1518" s="38"/>
      <c r="AO1518" s="3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</row>
    <row r="1519" spans="1:51" x14ac:dyDescent="0.25">
      <c r="A1519" s="38"/>
      <c r="B1519" s="38"/>
      <c r="C1519" s="3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38"/>
      <c r="T1519" s="38"/>
      <c r="U1519" s="38"/>
      <c r="V1519" s="38"/>
      <c r="W1519" s="38"/>
      <c r="X1519" s="38"/>
      <c r="Y1519" s="38"/>
      <c r="Z1519" s="38"/>
      <c r="AA1519" s="38"/>
      <c r="AB1519" s="38"/>
      <c r="AC1519" s="38"/>
      <c r="AD1519" s="38"/>
      <c r="AE1519" s="38"/>
      <c r="AF1519" s="38"/>
      <c r="AG1519" s="38"/>
      <c r="AH1519" s="38"/>
      <c r="AI1519" s="38"/>
      <c r="AJ1519" s="38"/>
      <c r="AK1519" s="38"/>
      <c r="AL1519" s="38"/>
      <c r="AM1519" s="38"/>
      <c r="AN1519" s="38"/>
      <c r="AO1519" s="38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</row>
    <row r="1520" spans="1:51" x14ac:dyDescent="0.25">
      <c r="A1520" s="38"/>
      <c r="B1520" s="38"/>
      <c r="C1520" s="3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  <c r="AB1520" s="38"/>
      <c r="AC1520" s="38"/>
      <c r="AD1520" s="38"/>
      <c r="AE1520" s="38"/>
      <c r="AF1520" s="38"/>
      <c r="AG1520" s="38"/>
      <c r="AH1520" s="38"/>
      <c r="AI1520" s="38"/>
      <c r="AJ1520" s="38"/>
      <c r="AK1520" s="38"/>
      <c r="AL1520" s="38"/>
      <c r="AM1520" s="38"/>
      <c r="AN1520" s="38"/>
      <c r="AO1520" s="38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</row>
    <row r="1521" spans="1:51" x14ac:dyDescent="0.25">
      <c r="A1521" s="38"/>
      <c r="B1521" s="38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38"/>
      <c r="T1521" s="38"/>
      <c r="U1521" s="38"/>
      <c r="V1521" s="38"/>
      <c r="W1521" s="38"/>
      <c r="X1521" s="38"/>
      <c r="Y1521" s="38"/>
      <c r="Z1521" s="38"/>
      <c r="AA1521" s="38"/>
      <c r="AB1521" s="38"/>
      <c r="AC1521" s="38"/>
      <c r="AD1521" s="38"/>
      <c r="AE1521" s="38"/>
      <c r="AF1521" s="38"/>
      <c r="AG1521" s="38"/>
      <c r="AH1521" s="38"/>
      <c r="AI1521" s="38"/>
      <c r="AJ1521" s="38"/>
      <c r="AK1521" s="38"/>
      <c r="AL1521" s="38"/>
      <c r="AM1521" s="38"/>
      <c r="AN1521" s="38"/>
      <c r="AO1521" s="38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</row>
    <row r="1522" spans="1:51" x14ac:dyDescent="0.25">
      <c r="A1522" s="38"/>
      <c r="B1522" s="38"/>
      <c r="C1522" s="3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  <c r="AB1522" s="38"/>
      <c r="AC1522" s="38"/>
      <c r="AD1522" s="38"/>
      <c r="AE1522" s="38"/>
      <c r="AF1522" s="38"/>
      <c r="AG1522" s="38"/>
      <c r="AH1522" s="38"/>
      <c r="AI1522" s="38"/>
      <c r="AJ1522" s="38"/>
      <c r="AK1522" s="38"/>
      <c r="AL1522" s="38"/>
      <c r="AM1522" s="38"/>
      <c r="AN1522" s="38"/>
      <c r="AO1522" s="38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</row>
    <row r="1523" spans="1:51" x14ac:dyDescent="0.25">
      <c r="A1523" s="38"/>
      <c r="B1523" s="38"/>
      <c r="C1523" s="3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A1523" s="38"/>
      <c r="AB1523" s="38"/>
      <c r="AC1523" s="38"/>
      <c r="AD1523" s="38"/>
      <c r="AE1523" s="38"/>
      <c r="AF1523" s="38"/>
      <c r="AG1523" s="38"/>
      <c r="AH1523" s="38"/>
      <c r="AI1523" s="38"/>
      <c r="AJ1523" s="38"/>
      <c r="AK1523" s="38"/>
      <c r="AL1523" s="38"/>
      <c r="AM1523" s="38"/>
      <c r="AN1523" s="38"/>
      <c r="AO1523" s="38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</row>
    <row r="1524" spans="1:51" x14ac:dyDescent="0.25">
      <c r="A1524" s="38"/>
      <c r="B1524" s="38"/>
      <c r="C1524" s="3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  <c r="AB1524" s="38"/>
      <c r="AC1524" s="38"/>
      <c r="AD1524" s="38"/>
      <c r="AE1524" s="38"/>
      <c r="AF1524" s="38"/>
      <c r="AG1524" s="38"/>
      <c r="AH1524" s="38"/>
      <c r="AI1524" s="38"/>
      <c r="AJ1524" s="38"/>
      <c r="AK1524" s="38"/>
      <c r="AL1524" s="38"/>
      <c r="AM1524" s="38"/>
      <c r="AN1524" s="38"/>
      <c r="AO1524" s="38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</row>
    <row r="1525" spans="1:51" x14ac:dyDescent="0.25">
      <c r="A1525" s="38"/>
      <c r="B1525" s="38"/>
      <c r="C1525" s="3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/>
      <c r="AB1525" s="38"/>
      <c r="AC1525" s="38"/>
      <c r="AD1525" s="38"/>
      <c r="AE1525" s="38"/>
      <c r="AF1525" s="38"/>
      <c r="AG1525" s="38"/>
      <c r="AH1525" s="38"/>
      <c r="AI1525" s="38"/>
      <c r="AJ1525" s="38"/>
      <c r="AK1525" s="38"/>
      <c r="AL1525" s="38"/>
      <c r="AM1525" s="38"/>
      <c r="AN1525" s="38"/>
      <c r="AO1525" s="38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</row>
    <row r="1526" spans="1:51" x14ac:dyDescent="0.25">
      <c r="A1526" s="38"/>
      <c r="B1526" s="38"/>
      <c r="C1526" s="3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  <c r="AB1526" s="38"/>
      <c r="AC1526" s="38"/>
      <c r="AD1526" s="38"/>
      <c r="AE1526" s="38"/>
      <c r="AF1526" s="38"/>
      <c r="AG1526" s="38"/>
      <c r="AH1526" s="38"/>
      <c r="AI1526" s="38"/>
      <c r="AJ1526" s="38"/>
      <c r="AK1526" s="38"/>
      <c r="AL1526" s="38"/>
      <c r="AM1526" s="38"/>
      <c r="AN1526" s="38"/>
      <c r="AO1526" s="38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</row>
    <row r="1527" spans="1:51" x14ac:dyDescent="0.25">
      <c r="A1527" s="38"/>
      <c r="B1527" s="38"/>
      <c r="C1527" s="3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A1527" s="38"/>
      <c r="AB1527" s="38"/>
      <c r="AC1527" s="38"/>
      <c r="AD1527" s="38"/>
      <c r="AE1527" s="38"/>
      <c r="AF1527" s="38"/>
      <c r="AG1527" s="38"/>
      <c r="AH1527" s="38"/>
      <c r="AI1527" s="38"/>
      <c r="AJ1527" s="38"/>
      <c r="AK1527" s="38"/>
      <c r="AL1527" s="38"/>
      <c r="AM1527" s="38"/>
      <c r="AN1527" s="38"/>
      <c r="AO1527" s="38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</row>
    <row r="1528" spans="1:51" x14ac:dyDescent="0.25">
      <c r="A1528" s="38"/>
      <c r="B1528" s="38"/>
      <c r="C1528" s="3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/>
      <c r="V1528" s="38"/>
      <c r="W1528" s="38"/>
      <c r="X1528" s="38"/>
      <c r="Y1528" s="38"/>
      <c r="Z1528" s="38"/>
      <c r="AA1528" s="38"/>
      <c r="AB1528" s="38"/>
      <c r="AC1528" s="38"/>
      <c r="AD1528" s="38"/>
      <c r="AE1528" s="38"/>
      <c r="AF1528" s="38"/>
      <c r="AG1528" s="38"/>
      <c r="AH1528" s="38"/>
      <c r="AI1528" s="38"/>
      <c r="AJ1528" s="38"/>
      <c r="AK1528" s="38"/>
      <c r="AL1528" s="38"/>
      <c r="AM1528" s="38"/>
      <c r="AN1528" s="38"/>
      <c r="AO1528" s="3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</row>
    <row r="1529" spans="1:51" x14ac:dyDescent="0.25">
      <c r="A1529" s="38"/>
      <c r="B1529" s="38"/>
      <c r="C1529" s="3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38"/>
      <c r="T1529" s="38"/>
      <c r="U1529" s="38"/>
      <c r="V1529" s="38"/>
      <c r="W1529" s="38"/>
      <c r="X1529" s="38"/>
      <c r="Y1529" s="38"/>
      <c r="Z1529" s="38"/>
      <c r="AA1529" s="38"/>
      <c r="AB1529" s="38"/>
      <c r="AC1529" s="38"/>
      <c r="AD1529" s="38"/>
      <c r="AE1529" s="38"/>
      <c r="AF1529" s="38"/>
      <c r="AG1529" s="38"/>
      <c r="AH1529" s="38"/>
      <c r="AI1529" s="38"/>
      <c r="AJ1529" s="38"/>
      <c r="AK1529" s="38"/>
      <c r="AL1529" s="38"/>
      <c r="AM1529" s="38"/>
      <c r="AN1529" s="38"/>
      <c r="AO1529" s="38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</row>
    <row r="1530" spans="1:51" x14ac:dyDescent="0.25">
      <c r="A1530" s="38"/>
      <c r="B1530" s="38"/>
      <c r="C1530" s="3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38"/>
      <c r="T1530" s="38"/>
      <c r="U1530" s="38"/>
      <c r="V1530" s="38"/>
      <c r="W1530" s="38"/>
      <c r="X1530" s="38"/>
      <c r="Y1530" s="38"/>
      <c r="Z1530" s="38"/>
      <c r="AA1530" s="38"/>
      <c r="AB1530" s="38"/>
      <c r="AC1530" s="38"/>
      <c r="AD1530" s="38"/>
      <c r="AE1530" s="38"/>
      <c r="AF1530" s="38"/>
      <c r="AG1530" s="38"/>
      <c r="AH1530" s="38"/>
      <c r="AI1530" s="38"/>
      <c r="AJ1530" s="38"/>
      <c r="AK1530" s="38"/>
      <c r="AL1530" s="38"/>
      <c r="AM1530" s="38"/>
      <c r="AN1530" s="38"/>
      <c r="AO1530" s="38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</row>
    <row r="1531" spans="1:51" x14ac:dyDescent="0.25">
      <c r="A1531" s="38"/>
      <c r="B1531" s="38"/>
      <c r="C1531" s="3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38"/>
      <c r="T1531" s="38"/>
      <c r="U1531" s="38"/>
      <c r="V1531" s="38"/>
      <c r="W1531" s="38"/>
      <c r="X1531" s="38"/>
      <c r="Y1531" s="38"/>
      <c r="Z1531" s="38"/>
      <c r="AA1531" s="38"/>
      <c r="AB1531" s="38"/>
      <c r="AC1531" s="38"/>
      <c r="AD1531" s="38"/>
      <c r="AE1531" s="38"/>
      <c r="AF1531" s="38"/>
      <c r="AG1531" s="38"/>
      <c r="AH1531" s="38"/>
      <c r="AI1531" s="38"/>
      <c r="AJ1531" s="38"/>
      <c r="AK1531" s="38"/>
      <c r="AL1531" s="38"/>
      <c r="AM1531" s="38"/>
      <c r="AN1531" s="38"/>
      <c r="AO1531" s="38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</row>
    <row r="1532" spans="1:51" x14ac:dyDescent="0.25">
      <c r="A1532" s="38"/>
      <c r="B1532" s="38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38"/>
      <c r="T1532" s="38"/>
      <c r="U1532" s="38"/>
      <c r="V1532" s="38"/>
      <c r="W1532" s="38"/>
      <c r="X1532" s="38"/>
      <c r="Y1532" s="38"/>
      <c r="Z1532" s="38"/>
      <c r="AA1532" s="38"/>
      <c r="AB1532" s="38"/>
      <c r="AC1532" s="38"/>
      <c r="AD1532" s="38"/>
      <c r="AE1532" s="38"/>
      <c r="AF1532" s="38"/>
      <c r="AG1532" s="38"/>
      <c r="AH1532" s="38"/>
      <c r="AI1532" s="38"/>
      <c r="AJ1532" s="38"/>
      <c r="AK1532" s="38"/>
      <c r="AL1532" s="38"/>
      <c r="AM1532" s="38"/>
      <c r="AN1532" s="38"/>
      <c r="AO1532" s="38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</row>
    <row r="1533" spans="1:51" x14ac:dyDescent="0.25">
      <c r="A1533" s="38"/>
      <c r="B1533" s="38"/>
      <c r="C1533" s="3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38"/>
      <c r="T1533" s="38"/>
      <c r="U1533" s="38"/>
      <c r="V1533" s="38"/>
      <c r="W1533" s="38"/>
      <c r="X1533" s="38"/>
      <c r="Y1533" s="38"/>
      <c r="Z1533" s="38"/>
      <c r="AA1533" s="38"/>
      <c r="AB1533" s="38"/>
      <c r="AC1533" s="38"/>
      <c r="AD1533" s="38"/>
      <c r="AE1533" s="38"/>
      <c r="AF1533" s="38"/>
      <c r="AG1533" s="38"/>
      <c r="AH1533" s="38"/>
      <c r="AI1533" s="38"/>
      <c r="AJ1533" s="38"/>
      <c r="AK1533" s="38"/>
      <c r="AL1533" s="38"/>
      <c r="AM1533" s="38"/>
      <c r="AN1533" s="38"/>
      <c r="AO1533" s="38"/>
      <c r="AP1533" s="38"/>
      <c r="AQ1533" s="38"/>
      <c r="AR1533" s="38"/>
      <c r="AS1533" s="38"/>
      <c r="AT1533" s="38"/>
      <c r="AU1533" s="38"/>
      <c r="AV1533" s="38"/>
      <c r="AW1533" s="38"/>
      <c r="AX1533" s="38"/>
      <c r="AY1533" s="38"/>
    </row>
    <row r="1534" spans="1:51" x14ac:dyDescent="0.25">
      <c r="A1534" s="38"/>
      <c r="B1534" s="38"/>
      <c r="C1534" s="3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38"/>
      <c r="T1534" s="38"/>
      <c r="U1534" s="38"/>
      <c r="V1534" s="38"/>
      <c r="W1534" s="38"/>
      <c r="X1534" s="38"/>
      <c r="Y1534" s="38"/>
      <c r="Z1534" s="38"/>
      <c r="AA1534" s="38"/>
      <c r="AB1534" s="38"/>
      <c r="AC1534" s="38"/>
      <c r="AD1534" s="38"/>
      <c r="AE1534" s="38"/>
      <c r="AF1534" s="38"/>
      <c r="AG1534" s="38"/>
      <c r="AH1534" s="38"/>
      <c r="AI1534" s="38"/>
      <c r="AJ1534" s="38"/>
      <c r="AK1534" s="38"/>
      <c r="AL1534" s="38"/>
      <c r="AM1534" s="38"/>
      <c r="AN1534" s="38"/>
      <c r="AO1534" s="38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</row>
    <row r="1535" spans="1:51" x14ac:dyDescent="0.25">
      <c r="A1535" s="38"/>
      <c r="B1535" s="38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38"/>
      <c r="T1535" s="38"/>
      <c r="U1535" s="38"/>
      <c r="V1535" s="38"/>
      <c r="W1535" s="38"/>
      <c r="X1535" s="38"/>
      <c r="Y1535" s="38"/>
      <c r="Z1535" s="38"/>
      <c r="AA1535" s="38"/>
      <c r="AB1535" s="38"/>
      <c r="AC1535" s="38"/>
      <c r="AD1535" s="38"/>
      <c r="AE1535" s="38"/>
      <c r="AF1535" s="38"/>
      <c r="AG1535" s="38"/>
      <c r="AH1535" s="38"/>
      <c r="AI1535" s="38"/>
      <c r="AJ1535" s="38"/>
      <c r="AK1535" s="38"/>
      <c r="AL1535" s="38"/>
      <c r="AM1535" s="38"/>
      <c r="AN1535" s="38"/>
      <c r="AO1535" s="38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</row>
    <row r="1536" spans="1:51" x14ac:dyDescent="0.25">
      <c r="A1536" s="38"/>
      <c r="B1536" s="38"/>
      <c r="C1536" s="3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38"/>
      <c r="T1536" s="38"/>
      <c r="U1536" s="38"/>
      <c r="V1536" s="38"/>
      <c r="W1536" s="38"/>
      <c r="X1536" s="38"/>
      <c r="Y1536" s="38"/>
      <c r="Z1536" s="38"/>
      <c r="AA1536" s="38"/>
      <c r="AB1536" s="38"/>
      <c r="AC1536" s="38"/>
      <c r="AD1536" s="38"/>
      <c r="AE1536" s="38"/>
      <c r="AF1536" s="38"/>
      <c r="AG1536" s="38"/>
      <c r="AH1536" s="38"/>
      <c r="AI1536" s="38"/>
      <c r="AJ1536" s="38"/>
      <c r="AK1536" s="38"/>
      <c r="AL1536" s="38"/>
      <c r="AM1536" s="38"/>
      <c r="AN1536" s="38"/>
      <c r="AO1536" s="38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</row>
    <row r="1537" spans="1:51" x14ac:dyDescent="0.25">
      <c r="A1537" s="38"/>
      <c r="B1537" s="38"/>
      <c r="C1537" s="3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38"/>
      <c r="T1537" s="38"/>
      <c r="U1537" s="38"/>
      <c r="V1537" s="38"/>
      <c r="W1537" s="38"/>
      <c r="X1537" s="38"/>
      <c r="Y1537" s="38"/>
      <c r="Z1537" s="38"/>
      <c r="AA1537" s="38"/>
      <c r="AB1537" s="38"/>
      <c r="AC1537" s="38"/>
      <c r="AD1537" s="38"/>
      <c r="AE1537" s="38"/>
      <c r="AF1537" s="38"/>
      <c r="AG1537" s="38"/>
      <c r="AH1537" s="38"/>
      <c r="AI1537" s="38"/>
      <c r="AJ1537" s="38"/>
      <c r="AK1537" s="38"/>
      <c r="AL1537" s="38"/>
      <c r="AM1537" s="38"/>
      <c r="AN1537" s="38"/>
      <c r="AO1537" s="38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</row>
    <row r="1538" spans="1:51" x14ac:dyDescent="0.25">
      <c r="A1538" s="38"/>
      <c r="B1538" s="38"/>
      <c r="C1538" s="3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38"/>
      <c r="T1538" s="38"/>
      <c r="U1538" s="38"/>
      <c r="V1538" s="38"/>
      <c r="W1538" s="38"/>
      <c r="X1538" s="38"/>
      <c r="Y1538" s="38"/>
      <c r="Z1538" s="38"/>
      <c r="AA1538" s="38"/>
      <c r="AB1538" s="38"/>
      <c r="AC1538" s="38"/>
      <c r="AD1538" s="38"/>
      <c r="AE1538" s="38"/>
      <c r="AF1538" s="38"/>
      <c r="AG1538" s="38"/>
      <c r="AH1538" s="38"/>
      <c r="AI1538" s="38"/>
      <c r="AJ1538" s="38"/>
      <c r="AK1538" s="38"/>
      <c r="AL1538" s="38"/>
      <c r="AM1538" s="38"/>
      <c r="AN1538" s="38"/>
      <c r="AO1538" s="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</row>
    <row r="1539" spans="1:51" x14ac:dyDescent="0.25">
      <c r="A1539" s="38"/>
      <c r="B1539" s="38"/>
      <c r="C1539" s="3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38"/>
      <c r="T1539" s="38"/>
      <c r="U1539" s="38"/>
      <c r="V1539" s="38"/>
      <c r="W1539" s="38"/>
      <c r="X1539" s="38"/>
      <c r="Y1539" s="38"/>
      <c r="Z1539" s="38"/>
      <c r="AA1539" s="38"/>
      <c r="AB1539" s="38"/>
      <c r="AC1539" s="38"/>
      <c r="AD1539" s="38"/>
      <c r="AE1539" s="38"/>
      <c r="AF1539" s="38"/>
      <c r="AG1539" s="38"/>
      <c r="AH1539" s="38"/>
      <c r="AI1539" s="38"/>
      <c r="AJ1539" s="38"/>
      <c r="AK1539" s="38"/>
      <c r="AL1539" s="38"/>
      <c r="AM1539" s="38"/>
      <c r="AN1539" s="38"/>
      <c r="AO1539" s="38"/>
      <c r="AP1539" s="38"/>
      <c r="AQ1539" s="38"/>
      <c r="AR1539" s="38"/>
      <c r="AS1539" s="38"/>
      <c r="AT1539" s="38"/>
      <c r="AU1539" s="38"/>
      <c r="AV1539" s="38"/>
      <c r="AW1539" s="38"/>
      <c r="AX1539" s="38"/>
      <c r="AY1539" s="38"/>
    </row>
    <row r="1540" spans="1:51" x14ac:dyDescent="0.25">
      <c r="A1540" s="38"/>
      <c r="B1540" s="38"/>
      <c r="C1540" s="3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38"/>
      <c r="T1540" s="38"/>
      <c r="U1540" s="38"/>
      <c r="V1540" s="38"/>
      <c r="W1540" s="38"/>
      <c r="X1540" s="38"/>
      <c r="Y1540" s="38"/>
      <c r="Z1540" s="38"/>
      <c r="AA1540" s="38"/>
      <c r="AB1540" s="38"/>
      <c r="AC1540" s="38"/>
      <c r="AD1540" s="38"/>
      <c r="AE1540" s="38"/>
      <c r="AF1540" s="38"/>
      <c r="AG1540" s="38"/>
      <c r="AH1540" s="38"/>
      <c r="AI1540" s="38"/>
      <c r="AJ1540" s="38"/>
      <c r="AK1540" s="38"/>
      <c r="AL1540" s="38"/>
      <c r="AM1540" s="38"/>
      <c r="AN1540" s="38"/>
      <c r="AO1540" s="38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</row>
    <row r="1541" spans="1:51" x14ac:dyDescent="0.25">
      <c r="A1541" s="38"/>
      <c r="B1541" s="38"/>
      <c r="C1541" s="3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38"/>
      <c r="T1541" s="38"/>
      <c r="U1541" s="38"/>
      <c r="V1541" s="38"/>
      <c r="W1541" s="38"/>
      <c r="X1541" s="38"/>
      <c r="Y1541" s="38"/>
      <c r="Z1541" s="38"/>
      <c r="AA1541" s="38"/>
      <c r="AB1541" s="38"/>
      <c r="AC1541" s="38"/>
      <c r="AD1541" s="38"/>
      <c r="AE1541" s="38"/>
      <c r="AF1541" s="38"/>
      <c r="AG1541" s="38"/>
      <c r="AH1541" s="38"/>
      <c r="AI1541" s="38"/>
      <c r="AJ1541" s="38"/>
      <c r="AK1541" s="38"/>
      <c r="AL1541" s="38"/>
      <c r="AM1541" s="38"/>
      <c r="AN1541" s="38"/>
      <c r="AO1541" s="38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</row>
    <row r="1542" spans="1:51" x14ac:dyDescent="0.25">
      <c r="A1542" s="38"/>
      <c r="B1542" s="38"/>
      <c r="C1542" s="3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38"/>
      <c r="T1542" s="38"/>
      <c r="U1542" s="38"/>
      <c r="V1542" s="38"/>
      <c r="W1542" s="38"/>
      <c r="X1542" s="38"/>
      <c r="Y1542" s="38"/>
      <c r="Z1542" s="38"/>
      <c r="AA1542" s="38"/>
      <c r="AB1542" s="38"/>
      <c r="AC1542" s="38"/>
      <c r="AD1542" s="38"/>
      <c r="AE1542" s="38"/>
      <c r="AF1542" s="38"/>
      <c r="AG1542" s="38"/>
      <c r="AH1542" s="38"/>
      <c r="AI1542" s="38"/>
      <c r="AJ1542" s="38"/>
      <c r="AK1542" s="38"/>
      <c r="AL1542" s="38"/>
      <c r="AM1542" s="38"/>
      <c r="AN1542" s="38"/>
      <c r="AO1542" s="38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</row>
    <row r="1543" spans="1:51" x14ac:dyDescent="0.25">
      <c r="A1543" s="38"/>
      <c r="B1543" s="38"/>
      <c r="C1543" s="3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38"/>
      <c r="T1543" s="38"/>
      <c r="U1543" s="38"/>
      <c r="V1543" s="38"/>
      <c r="W1543" s="38"/>
      <c r="X1543" s="38"/>
      <c r="Y1543" s="38"/>
      <c r="Z1543" s="38"/>
      <c r="AA1543" s="38"/>
      <c r="AB1543" s="38"/>
      <c r="AC1543" s="38"/>
      <c r="AD1543" s="38"/>
      <c r="AE1543" s="38"/>
      <c r="AF1543" s="38"/>
      <c r="AG1543" s="38"/>
      <c r="AH1543" s="38"/>
      <c r="AI1543" s="38"/>
      <c r="AJ1543" s="38"/>
      <c r="AK1543" s="38"/>
      <c r="AL1543" s="38"/>
      <c r="AM1543" s="38"/>
      <c r="AN1543" s="38"/>
      <c r="AO1543" s="38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</row>
    <row r="1544" spans="1:51" x14ac:dyDescent="0.25">
      <c r="A1544" s="38"/>
      <c r="B1544" s="38"/>
      <c r="C1544" s="3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38"/>
      <c r="T1544" s="38"/>
      <c r="U1544" s="38"/>
      <c r="V1544" s="38"/>
      <c r="W1544" s="38"/>
      <c r="X1544" s="38"/>
      <c r="Y1544" s="38"/>
      <c r="Z1544" s="38"/>
      <c r="AA1544" s="38"/>
      <c r="AB1544" s="38"/>
      <c r="AC1544" s="38"/>
      <c r="AD1544" s="38"/>
      <c r="AE1544" s="38"/>
      <c r="AF1544" s="38"/>
      <c r="AG1544" s="38"/>
      <c r="AH1544" s="38"/>
      <c r="AI1544" s="38"/>
      <c r="AJ1544" s="38"/>
      <c r="AK1544" s="38"/>
      <c r="AL1544" s="38"/>
      <c r="AM1544" s="38"/>
      <c r="AN1544" s="38"/>
      <c r="AO1544" s="38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</row>
    <row r="1545" spans="1:51" x14ac:dyDescent="0.25">
      <c r="A1545" s="38"/>
      <c r="B1545" s="38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38"/>
      <c r="T1545" s="38"/>
      <c r="U1545" s="38"/>
      <c r="V1545" s="38"/>
      <c r="W1545" s="38"/>
      <c r="X1545" s="38"/>
      <c r="Y1545" s="38"/>
      <c r="Z1545" s="38"/>
      <c r="AA1545" s="38"/>
      <c r="AB1545" s="38"/>
      <c r="AC1545" s="38"/>
      <c r="AD1545" s="38"/>
      <c r="AE1545" s="38"/>
      <c r="AF1545" s="38"/>
      <c r="AG1545" s="38"/>
      <c r="AH1545" s="38"/>
      <c r="AI1545" s="38"/>
      <c r="AJ1545" s="38"/>
      <c r="AK1545" s="38"/>
      <c r="AL1545" s="38"/>
      <c r="AM1545" s="38"/>
      <c r="AN1545" s="38"/>
      <c r="AO1545" s="38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</row>
    <row r="1546" spans="1:51" x14ac:dyDescent="0.25">
      <c r="A1546" s="38"/>
      <c r="B1546" s="38"/>
      <c r="C1546" s="3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38"/>
      <c r="T1546" s="38"/>
      <c r="U1546" s="38"/>
      <c r="V1546" s="38"/>
      <c r="W1546" s="38"/>
      <c r="X1546" s="38"/>
      <c r="Y1546" s="38"/>
      <c r="Z1546" s="38"/>
      <c r="AA1546" s="38"/>
      <c r="AB1546" s="38"/>
      <c r="AC1546" s="38"/>
      <c r="AD1546" s="38"/>
      <c r="AE1546" s="38"/>
      <c r="AF1546" s="38"/>
      <c r="AG1546" s="38"/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</row>
    <row r="1547" spans="1:51" x14ac:dyDescent="0.25">
      <c r="A1547" s="38"/>
      <c r="B1547" s="38"/>
      <c r="C1547" s="3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A1547" s="38"/>
      <c r="AB1547" s="38"/>
      <c r="AC1547" s="38"/>
      <c r="AD1547" s="38"/>
      <c r="AE1547" s="38"/>
      <c r="AF1547" s="38"/>
      <c r="AG1547" s="38"/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</row>
    <row r="1548" spans="1:51" x14ac:dyDescent="0.25">
      <c r="A1548" s="38"/>
      <c r="B1548" s="38"/>
      <c r="C1548" s="3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38"/>
      <c r="T1548" s="38"/>
      <c r="U1548" s="38"/>
      <c r="V1548" s="38"/>
      <c r="W1548" s="38"/>
      <c r="X1548" s="38"/>
      <c r="Y1548" s="38"/>
      <c r="Z1548" s="38"/>
      <c r="AA1548" s="38"/>
      <c r="AB1548" s="38"/>
      <c r="AC1548" s="38"/>
      <c r="AD1548" s="38"/>
      <c r="AE1548" s="38"/>
      <c r="AF1548" s="38"/>
      <c r="AG1548" s="38"/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</row>
    <row r="1549" spans="1:51" x14ac:dyDescent="0.25">
      <c r="A1549" s="38"/>
      <c r="B1549" s="38"/>
      <c r="C1549" s="3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/>
      <c r="T1549" s="38"/>
      <c r="U1549" s="38"/>
      <c r="V1549" s="38"/>
      <c r="W1549" s="38"/>
      <c r="X1549" s="38"/>
      <c r="Y1549" s="38"/>
      <c r="Z1549" s="38"/>
      <c r="AA1549" s="38"/>
      <c r="AB1549" s="38"/>
      <c r="AC1549" s="38"/>
      <c r="AD1549" s="38"/>
      <c r="AE1549" s="38"/>
      <c r="AF1549" s="38"/>
      <c r="AG1549" s="38"/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</row>
    <row r="1550" spans="1:51" x14ac:dyDescent="0.25">
      <c r="A1550" s="38"/>
      <c r="B1550" s="38"/>
      <c r="C1550" s="3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/>
      <c r="T1550" s="38"/>
      <c r="U1550" s="38"/>
      <c r="V1550" s="38"/>
      <c r="W1550" s="38"/>
      <c r="X1550" s="38"/>
      <c r="Y1550" s="38"/>
      <c r="Z1550" s="38"/>
      <c r="AA1550" s="38"/>
      <c r="AB1550" s="38"/>
      <c r="AC1550" s="38"/>
      <c r="AD1550" s="38"/>
      <c r="AE1550" s="38"/>
      <c r="AF1550" s="38"/>
      <c r="AG1550" s="38"/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</row>
    <row r="1551" spans="1:51" x14ac:dyDescent="0.25">
      <c r="A1551" s="38"/>
      <c r="B1551" s="38"/>
      <c r="C1551" s="3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/>
      <c r="T1551" s="38"/>
      <c r="U1551" s="38"/>
      <c r="V1551" s="38"/>
      <c r="W1551" s="38"/>
      <c r="X1551" s="38"/>
      <c r="Y1551" s="38"/>
      <c r="Z1551" s="38"/>
      <c r="AA1551" s="38"/>
      <c r="AB1551" s="38"/>
      <c r="AC1551" s="38"/>
      <c r="AD1551" s="38"/>
      <c r="AE1551" s="38"/>
      <c r="AF1551" s="38"/>
      <c r="AG1551" s="38"/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</row>
    <row r="1552" spans="1:51" x14ac:dyDescent="0.25">
      <c r="A1552" s="38"/>
      <c r="B1552" s="38"/>
      <c r="C1552" s="3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38"/>
      <c r="T1552" s="38"/>
      <c r="U1552" s="38"/>
      <c r="V1552" s="38"/>
      <c r="W1552" s="38"/>
      <c r="X1552" s="38"/>
      <c r="Y1552" s="38"/>
      <c r="Z1552" s="38"/>
      <c r="AA1552" s="38"/>
      <c r="AB1552" s="38"/>
      <c r="AC1552" s="38"/>
      <c r="AD1552" s="38"/>
      <c r="AE1552" s="38"/>
      <c r="AF1552" s="38"/>
      <c r="AG1552" s="38"/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</row>
    <row r="1553" spans="1:51" x14ac:dyDescent="0.25">
      <c r="A1553" s="38"/>
      <c r="B1553" s="38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38"/>
      <c r="T1553" s="38"/>
      <c r="U1553" s="38"/>
      <c r="V1553" s="38"/>
      <c r="W1553" s="38"/>
      <c r="X1553" s="38"/>
      <c r="Y1553" s="38"/>
      <c r="Z1553" s="38"/>
      <c r="AA1553" s="38"/>
      <c r="AB1553" s="38"/>
      <c r="AC1553" s="38"/>
      <c r="AD1553" s="38"/>
      <c r="AE1553" s="38"/>
      <c r="AF1553" s="38"/>
      <c r="AG1553" s="38"/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</row>
    <row r="1554" spans="1:51" x14ac:dyDescent="0.25">
      <c r="A1554" s="38"/>
      <c r="B1554" s="38"/>
      <c r="C1554" s="3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38"/>
      <c r="T1554" s="38"/>
      <c r="U1554" s="38"/>
      <c r="V1554" s="38"/>
      <c r="W1554" s="38"/>
      <c r="X1554" s="38"/>
      <c r="Y1554" s="38"/>
      <c r="Z1554" s="38"/>
      <c r="AA1554" s="38"/>
      <c r="AB1554" s="38"/>
      <c r="AC1554" s="38"/>
      <c r="AD1554" s="38"/>
      <c r="AE1554" s="38"/>
      <c r="AF1554" s="38"/>
      <c r="AG1554" s="38"/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</row>
    <row r="1555" spans="1:51" x14ac:dyDescent="0.25">
      <c r="A1555" s="38"/>
      <c r="B1555" s="38"/>
      <c r="C1555" s="3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38"/>
      <c r="T1555" s="38"/>
      <c r="U1555" s="38"/>
      <c r="V1555" s="38"/>
      <c r="W1555" s="38"/>
      <c r="X1555" s="38"/>
      <c r="Y1555" s="38"/>
      <c r="Z1555" s="38"/>
      <c r="AA1555" s="38"/>
      <c r="AB1555" s="38"/>
      <c r="AC1555" s="38"/>
      <c r="AD1555" s="38"/>
      <c r="AE1555" s="38"/>
      <c r="AF1555" s="38"/>
      <c r="AG1555" s="38"/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</row>
    <row r="1556" spans="1:51" x14ac:dyDescent="0.25">
      <c r="A1556" s="38"/>
      <c r="B1556" s="38"/>
      <c r="C1556" s="3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38"/>
      <c r="T1556" s="38"/>
      <c r="U1556" s="38"/>
      <c r="V1556" s="38"/>
      <c r="W1556" s="38"/>
      <c r="X1556" s="38"/>
      <c r="Y1556" s="38"/>
      <c r="Z1556" s="38"/>
      <c r="AA1556" s="38"/>
      <c r="AB1556" s="38"/>
      <c r="AC1556" s="38"/>
      <c r="AD1556" s="38"/>
      <c r="AE1556" s="38"/>
      <c r="AF1556" s="38"/>
      <c r="AG1556" s="38"/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</row>
    <row r="1557" spans="1:51" x14ac:dyDescent="0.25">
      <c r="A1557" s="38"/>
      <c r="B1557" s="38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A1557" s="38"/>
      <c r="AB1557" s="38"/>
      <c r="AC1557" s="38"/>
      <c r="AD1557" s="38"/>
      <c r="AE1557" s="38"/>
      <c r="AF1557" s="38"/>
      <c r="AG1557" s="38"/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</row>
    <row r="1558" spans="1:51" x14ac:dyDescent="0.25">
      <c r="A1558" s="38"/>
      <c r="B1558" s="38"/>
      <c r="C1558" s="3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38"/>
      <c r="T1558" s="38"/>
      <c r="U1558" s="38"/>
      <c r="V1558" s="38"/>
      <c r="W1558" s="38"/>
      <c r="X1558" s="38"/>
      <c r="Y1558" s="38"/>
      <c r="Z1558" s="38"/>
      <c r="AA1558" s="38"/>
      <c r="AB1558" s="38"/>
      <c r="AC1558" s="38"/>
      <c r="AD1558" s="38"/>
      <c r="AE1558" s="38"/>
      <c r="AF1558" s="38"/>
      <c r="AG1558" s="38"/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8"/>
      <c r="AR1558" s="38"/>
      <c r="AS1558" s="38"/>
      <c r="AT1558" s="38"/>
      <c r="AU1558" s="38"/>
      <c r="AV1558" s="38"/>
      <c r="AW1558" s="38"/>
      <c r="AX1558" s="38"/>
      <c r="AY1558" s="38"/>
    </row>
    <row r="1559" spans="1:51" x14ac:dyDescent="0.25">
      <c r="A1559" s="38"/>
      <c r="B1559" s="38"/>
      <c r="C1559" s="3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38"/>
      <c r="T1559" s="38"/>
      <c r="U1559" s="38"/>
      <c r="V1559" s="38"/>
      <c r="W1559" s="38"/>
      <c r="X1559" s="38"/>
      <c r="Y1559" s="38"/>
      <c r="Z1559" s="38"/>
      <c r="AA1559" s="38"/>
      <c r="AB1559" s="38"/>
      <c r="AC1559" s="38"/>
      <c r="AD1559" s="38"/>
      <c r="AE1559" s="38"/>
      <c r="AF1559" s="38"/>
      <c r="AG1559" s="38"/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</row>
    <row r="1560" spans="1:51" x14ac:dyDescent="0.25">
      <c r="A1560" s="38"/>
      <c r="B1560" s="38"/>
      <c r="C1560" s="3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38"/>
      <c r="T1560" s="38"/>
      <c r="U1560" s="38"/>
      <c r="V1560" s="38"/>
      <c r="W1560" s="38"/>
      <c r="X1560" s="38"/>
      <c r="Y1560" s="38"/>
      <c r="Z1560" s="38"/>
      <c r="AA1560" s="38"/>
      <c r="AB1560" s="38"/>
      <c r="AC1560" s="38"/>
      <c r="AD1560" s="38"/>
      <c r="AE1560" s="38"/>
      <c r="AF1560" s="38"/>
      <c r="AG1560" s="38"/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</row>
    <row r="1561" spans="1:51" x14ac:dyDescent="0.25">
      <c r="A1561" s="38"/>
      <c r="B1561" s="38"/>
      <c r="C1561" s="3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38"/>
      <c r="T1561" s="38"/>
      <c r="U1561" s="38"/>
      <c r="V1561" s="38"/>
      <c r="W1561" s="38"/>
      <c r="X1561" s="38"/>
      <c r="Y1561" s="38"/>
      <c r="Z1561" s="38"/>
      <c r="AA1561" s="38"/>
      <c r="AB1561" s="38"/>
      <c r="AC1561" s="38"/>
      <c r="AD1561" s="38"/>
      <c r="AE1561" s="38"/>
      <c r="AF1561" s="38"/>
      <c r="AG1561" s="38"/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</row>
    <row r="1562" spans="1:51" x14ac:dyDescent="0.25">
      <c r="A1562" s="38"/>
      <c r="B1562" s="38"/>
      <c r="C1562" s="3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38"/>
      <c r="T1562" s="38"/>
      <c r="U1562" s="38"/>
      <c r="V1562" s="38"/>
      <c r="W1562" s="38"/>
      <c r="X1562" s="38"/>
      <c r="Y1562" s="38"/>
      <c r="Z1562" s="38"/>
      <c r="AA1562" s="38"/>
      <c r="AB1562" s="38"/>
      <c r="AC1562" s="38"/>
      <c r="AD1562" s="38"/>
      <c r="AE1562" s="38"/>
      <c r="AF1562" s="38"/>
      <c r="AG1562" s="38"/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</row>
    <row r="1563" spans="1:51" x14ac:dyDescent="0.25">
      <c r="A1563" s="38"/>
      <c r="B1563" s="38"/>
      <c r="C1563" s="3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38"/>
      <c r="T1563" s="38"/>
      <c r="U1563" s="38"/>
      <c r="V1563" s="38"/>
      <c r="W1563" s="38"/>
      <c r="X1563" s="38"/>
      <c r="Y1563" s="38"/>
      <c r="Z1563" s="38"/>
      <c r="AA1563" s="38"/>
      <c r="AB1563" s="38"/>
      <c r="AC1563" s="38"/>
      <c r="AD1563" s="38"/>
      <c r="AE1563" s="38"/>
      <c r="AF1563" s="38"/>
      <c r="AG1563" s="38"/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</row>
    <row r="1564" spans="1:51" x14ac:dyDescent="0.25">
      <c r="A1564" s="38"/>
      <c r="B1564" s="38"/>
      <c r="C1564" s="3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38"/>
      <c r="T1564" s="38"/>
      <c r="U1564" s="38"/>
      <c r="V1564" s="38"/>
      <c r="W1564" s="38"/>
      <c r="X1564" s="38"/>
      <c r="Y1564" s="38"/>
      <c r="Z1564" s="38"/>
      <c r="AA1564" s="38"/>
      <c r="AB1564" s="38"/>
      <c r="AC1564" s="38"/>
      <c r="AD1564" s="38"/>
      <c r="AE1564" s="38"/>
      <c r="AF1564" s="38"/>
      <c r="AG1564" s="38"/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</row>
    <row r="1565" spans="1:51" x14ac:dyDescent="0.25">
      <c r="A1565" s="38"/>
      <c r="B1565" s="38"/>
      <c r="C1565" s="3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38"/>
      <c r="T1565" s="38"/>
      <c r="U1565" s="38"/>
      <c r="V1565" s="38"/>
      <c r="W1565" s="38"/>
      <c r="X1565" s="38"/>
      <c r="Y1565" s="38"/>
      <c r="Z1565" s="38"/>
      <c r="AA1565" s="38"/>
      <c r="AB1565" s="38"/>
      <c r="AC1565" s="38"/>
      <c r="AD1565" s="38"/>
      <c r="AE1565" s="38"/>
      <c r="AF1565" s="38"/>
      <c r="AG1565" s="38"/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</row>
    <row r="1566" spans="1:51" x14ac:dyDescent="0.25">
      <c r="A1566" s="38"/>
      <c r="B1566" s="38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38"/>
      <c r="T1566" s="38"/>
      <c r="U1566" s="38"/>
      <c r="V1566" s="38"/>
      <c r="W1566" s="38"/>
      <c r="X1566" s="38"/>
      <c r="Y1566" s="38"/>
      <c r="Z1566" s="38"/>
      <c r="AA1566" s="38"/>
      <c r="AB1566" s="38"/>
      <c r="AC1566" s="38"/>
      <c r="AD1566" s="38"/>
      <c r="AE1566" s="38"/>
      <c r="AF1566" s="38"/>
      <c r="AG1566" s="38"/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</row>
    <row r="1567" spans="1:51" x14ac:dyDescent="0.25">
      <c r="A1567" s="38"/>
      <c r="B1567" s="38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38"/>
      <c r="T1567" s="38"/>
      <c r="U1567" s="38"/>
      <c r="V1567" s="38"/>
      <c r="W1567" s="38"/>
      <c r="X1567" s="38"/>
      <c r="Y1567" s="38"/>
      <c r="Z1567" s="38"/>
      <c r="AA1567" s="38"/>
      <c r="AB1567" s="38"/>
      <c r="AC1567" s="38"/>
      <c r="AD1567" s="38"/>
      <c r="AE1567" s="38"/>
      <c r="AF1567" s="38"/>
      <c r="AG1567" s="38"/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</row>
    <row r="1568" spans="1:51" x14ac:dyDescent="0.25">
      <c r="A1568" s="38"/>
      <c r="B1568" s="38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38"/>
      <c r="T1568" s="38"/>
      <c r="U1568" s="38"/>
      <c r="V1568" s="38"/>
      <c r="W1568" s="38"/>
      <c r="X1568" s="38"/>
      <c r="Y1568" s="38"/>
      <c r="Z1568" s="38"/>
      <c r="AA1568" s="38"/>
      <c r="AB1568" s="38"/>
      <c r="AC1568" s="38"/>
      <c r="AD1568" s="38"/>
      <c r="AE1568" s="38"/>
      <c r="AF1568" s="38"/>
      <c r="AG1568" s="38"/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</row>
    <row r="1569" spans="1:51" x14ac:dyDescent="0.25">
      <c r="A1569" s="38"/>
      <c r="B1569" s="38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38"/>
      <c r="T1569" s="38"/>
      <c r="U1569" s="38"/>
      <c r="V1569" s="38"/>
      <c r="W1569" s="38"/>
      <c r="X1569" s="38"/>
      <c r="Y1569" s="38"/>
      <c r="Z1569" s="38"/>
      <c r="AA1569" s="38"/>
      <c r="AB1569" s="38"/>
      <c r="AC1569" s="38"/>
      <c r="AD1569" s="38"/>
      <c r="AE1569" s="38"/>
      <c r="AF1569" s="38"/>
      <c r="AG1569" s="38"/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</row>
    <row r="1570" spans="1:51" x14ac:dyDescent="0.25">
      <c r="A1570" s="38"/>
      <c r="B1570" s="38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38"/>
      <c r="T1570" s="38"/>
      <c r="U1570" s="38"/>
      <c r="V1570" s="38"/>
      <c r="W1570" s="38"/>
      <c r="X1570" s="38"/>
      <c r="Y1570" s="38"/>
      <c r="Z1570" s="38"/>
      <c r="AA1570" s="38"/>
      <c r="AB1570" s="38"/>
      <c r="AC1570" s="38"/>
      <c r="AD1570" s="38"/>
      <c r="AE1570" s="38"/>
      <c r="AF1570" s="38"/>
      <c r="AG1570" s="38"/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</row>
    <row r="1571" spans="1:51" x14ac:dyDescent="0.25">
      <c r="A1571" s="38"/>
      <c r="B1571" s="38"/>
      <c r="C1571" s="3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38"/>
      <c r="T1571" s="38"/>
      <c r="U1571" s="38"/>
      <c r="V1571" s="38"/>
      <c r="W1571" s="38"/>
      <c r="X1571" s="38"/>
      <c r="Y1571" s="38"/>
      <c r="Z1571" s="38"/>
      <c r="AA1571" s="38"/>
      <c r="AB1571" s="38"/>
      <c r="AC1571" s="38"/>
      <c r="AD1571" s="38"/>
      <c r="AE1571" s="38"/>
      <c r="AF1571" s="38"/>
      <c r="AG1571" s="38"/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</row>
    <row r="1572" spans="1:51" x14ac:dyDescent="0.25">
      <c r="A1572" s="38"/>
      <c r="B1572" s="38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38"/>
      <c r="T1572" s="38"/>
      <c r="U1572" s="38"/>
      <c r="V1572" s="38"/>
      <c r="W1572" s="38"/>
      <c r="X1572" s="38"/>
      <c r="Y1572" s="38"/>
      <c r="Z1572" s="38"/>
      <c r="AA1572" s="38"/>
      <c r="AB1572" s="38"/>
      <c r="AC1572" s="38"/>
      <c r="AD1572" s="38"/>
      <c r="AE1572" s="38"/>
      <c r="AF1572" s="38"/>
      <c r="AG1572" s="38"/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</row>
    <row r="1573" spans="1:51" x14ac:dyDescent="0.25">
      <c r="A1573" s="38"/>
      <c r="B1573" s="38"/>
      <c r="C1573" s="3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38"/>
      <c r="T1573" s="38"/>
      <c r="U1573" s="38"/>
      <c r="V1573" s="38"/>
      <c r="W1573" s="38"/>
      <c r="X1573" s="38"/>
      <c r="Y1573" s="38"/>
      <c r="Z1573" s="38"/>
      <c r="AA1573" s="38"/>
      <c r="AB1573" s="38"/>
      <c r="AC1573" s="38"/>
      <c r="AD1573" s="38"/>
      <c r="AE1573" s="38"/>
      <c r="AF1573" s="38"/>
      <c r="AG1573" s="38"/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</row>
    <row r="1574" spans="1:51" x14ac:dyDescent="0.25">
      <c r="A1574" s="38"/>
      <c r="B1574" s="38"/>
      <c r="C1574" s="3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38"/>
      <c r="T1574" s="38"/>
      <c r="U1574" s="38"/>
      <c r="V1574" s="38"/>
      <c r="W1574" s="38"/>
      <c r="X1574" s="38"/>
      <c r="Y1574" s="38"/>
      <c r="Z1574" s="38"/>
      <c r="AA1574" s="38"/>
      <c r="AB1574" s="38"/>
      <c r="AC1574" s="38"/>
      <c r="AD1574" s="38"/>
      <c r="AE1574" s="38"/>
      <c r="AF1574" s="38"/>
      <c r="AG1574" s="38"/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</row>
    <row r="1575" spans="1:51" x14ac:dyDescent="0.25">
      <c r="A1575" s="38"/>
      <c r="B1575" s="38"/>
      <c r="C1575" s="3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38"/>
      <c r="T1575" s="38"/>
      <c r="U1575" s="38"/>
      <c r="V1575" s="38"/>
      <c r="W1575" s="38"/>
      <c r="X1575" s="38"/>
      <c r="Y1575" s="38"/>
      <c r="Z1575" s="38"/>
      <c r="AA1575" s="38"/>
      <c r="AB1575" s="38"/>
      <c r="AC1575" s="38"/>
      <c r="AD1575" s="38"/>
      <c r="AE1575" s="38"/>
      <c r="AF1575" s="38"/>
      <c r="AG1575" s="38"/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</row>
    <row r="1576" spans="1:51" x14ac:dyDescent="0.25">
      <c r="A1576" s="38"/>
      <c r="B1576" s="38"/>
      <c r="C1576" s="3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38"/>
      <c r="T1576" s="38"/>
      <c r="U1576" s="38"/>
      <c r="V1576" s="38"/>
      <c r="W1576" s="38"/>
      <c r="X1576" s="38"/>
      <c r="Y1576" s="38"/>
      <c r="Z1576" s="38"/>
      <c r="AA1576" s="38"/>
      <c r="AB1576" s="38"/>
      <c r="AC1576" s="38"/>
      <c r="AD1576" s="38"/>
      <c r="AE1576" s="38"/>
      <c r="AF1576" s="38"/>
      <c r="AG1576" s="38"/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</row>
    <row r="1577" spans="1:51" x14ac:dyDescent="0.25">
      <c r="A1577" s="38"/>
      <c r="B1577" s="38"/>
      <c r="C1577" s="3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38"/>
      <c r="T1577" s="38"/>
      <c r="U1577" s="38"/>
      <c r="V1577" s="38"/>
      <c r="W1577" s="38"/>
      <c r="X1577" s="38"/>
      <c r="Y1577" s="38"/>
      <c r="Z1577" s="38"/>
      <c r="AA1577" s="38"/>
      <c r="AB1577" s="38"/>
      <c r="AC1577" s="38"/>
      <c r="AD1577" s="38"/>
      <c r="AE1577" s="38"/>
      <c r="AF1577" s="38"/>
      <c r="AG1577" s="38"/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</row>
    <row r="1578" spans="1:51" x14ac:dyDescent="0.25">
      <c r="A1578" s="38"/>
      <c r="B1578" s="38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38"/>
      <c r="T1578" s="38"/>
      <c r="U1578" s="38"/>
      <c r="V1578" s="38"/>
      <c r="W1578" s="38"/>
      <c r="X1578" s="38"/>
      <c r="Y1578" s="38"/>
      <c r="Z1578" s="38"/>
      <c r="AA1578" s="38"/>
      <c r="AB1578" s="38"/>
      <c r="AC1578" s="38"/>
      <c r="AD1578" s="38"/>
      <c r="AE1578" s="38"/>
      <c r="AF1578" s="38"/>
      <c r="AG1578" s="38"/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</row>
    <row r="1579" spans="1:51" x14ac:dyDescent="0.25">
      <c r="A1579" s="38"/>
      <c r="B1579" s="38"/>
      <c r="C1579" s="3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38"/>
      <c r="T1579" s="38"/>
      <c r="U1579" s="38"/>
      <c r="V1579" s="38"/>
      <c r="W1579" s="38"/>
      <c r="X1579" s="38"/>
      <c r="Y1579" s="38"/>
      <c r="Z1579" s="38"/>
      <c r="AA1579" s="38"/>
      <c r="AB1579" s="38"/>
      <c r="AC1579" s="38"/>
      <c r="AD1579" s="38"/>
      <c r="AE1579" s="38"/>
      <c r="AF1579" s="38"/>
      <c r="AG1579" s="38"/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</row>
    <row r="1580" spans="1:51" x14ac:dyDescent="0.25">
      <c r="A1580" s="38"/>
      <c r="B1580" s="38"/>
      <c r="C1580" s="3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38"/>
      <c r="T1580" s="38"/>
      <c r="U1580" s="38"/>
      <c r="V1580" s="38"/>
      <c r="W1580" s="38"/>
      <c r="X1580" s="38"/>
      <c r="Y1580" s="38"/>
      <c r="Z1580" s="38"/>
      <c r="AA1580" s="38"/>
      <c r="AB1580" s="38"/>
      <c r="AC1580" s="38"/>
      <c r="AD1580" s="38"/>
      <c r="AE1580" s="38"/>
      <c r="AF1580" s="38"/>
      <c r="AG1580" s="38"/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</row>
    <row r="1581" spans="1:51" x14ac:dyDescent="0.25">
      <c r="A1581" s="38"/>
      <c r="B1581" s="38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38"/>
      <c r="T1581" s="38"/>
      <c r="U1581" s="38"/>
      <c r="V1581" s="38"/>
      <c r="W1581" s="38"/>
      <c r="X1581" s="38"/>
      <c r="Y1581" s="38"/>
      <c r="Z1581" s="38"/>
      <c r="AA1581" s="38"/>
      <c r="AB1581" s="38"/>
      <c r="AC1581" s="38"/>
      <c r="AD1581" s="38"/>
      <c r="AE1581" s="38"/>
      <c r="AF1581" s="38"/>
      <c r="AG1581" s="38"/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</row>
    <row r="1582" spans="1:51" x14ac:dyDescent="0.25">
      <c r="A1582" s="38"/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  <c r="AA1582" s="38"/>
      <c r="AB1582" s="38"/>
      <c r="AC1582" s="38"/>
      <c r="AD1582" s="38"/>
      <c r="AE1582" s="38"/>
      <c r="AF1582" s="38"/>
      <c r="AG1582" s="38"/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</row>
    <row r="1583" spans="1:51" x14ac:dyDescent="0.25">
      <c r="A1583" s="38"/>
      <c r="B1583" s="38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A1583" s="38"/>
      <c r="AB1583" s="38"/>
      <c r="AC1583" s="38"/>
      <c r="AD1583" s="38"/>
      <c r="AE1583" s="38"/>
      <c r="AF1583" s="38"/>
      <c r="AG1583" s="38"/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</row>
    <row r="1584" spans="1:51" x14ac:dyDescent="0.25">
      <c r="A1584" s="38"/>
      <c r="B1584" s="38"/>
      <c r="C1584" s="3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A1584" s="38"/>
      <c r="AB1584" s="38"/>
      <c r="AC1584" s="38"/>
      <c r="AD1584" s="38"/>
      <c r="AE1584" s="38"/>
      <c r="AF1584" s="38"/>
      <c r="AG1584" s="38"/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</row>
    <row r="1585" spans="1:51" x14ac:dyDescent="0.25">
      <c r="A1585" s="38"/>
      <c r="B1585" s="38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A1585" s="38"/>
      <c r="AB1585" s="38"/>
      <c r="AC1585" s="38"/>
      <c r="AD1585" s="38"/>
      <c r="AE1585" s="38"/>
      <c r="AF1585" s="38"/>
      <c r="AG1585" s="38"/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</row>
    <row r="1586" spans="1:51" x14ac:dyDescent="0.25">
      <c r="A1586" s="38"/>
      <c r="B1586" s="38"/>
      <c r="C1586" s="3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A1586" s="38"/>
      <c r="AB1586" s="38"/>
      <c r="AC1586" s="38"/>
      <c r="AD1586" s="38"/>
      <c r="AE1586" s="38"/>
      <c r="AF1586" s="38"/>
      <c r="AG1586" s="38"/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</row>
    <row r="1587" spans="1:51" x14ac:dyDescent="0.25">
      <c r="A1587" s="38"/>
      <c r="B1587" s="38"/>
      <c r="C1587" s="3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A1587" s="38"/>
      <c r="AB1587" s="38"/>
      <c r="AC1587" s="38"/>
      <c r="AD1587" s="38"/>
      <c r="AE1587" s="38"/>
      <c r="AF1587" s="38"/>
      <c r="AG1587" s="38"/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</row>
    <row r="1588" spans="1:51" x14ac:dyDescent="0.25">
      <c r="A1588" s="38"/>
      <c r="B1588" s="38"/>
      <c r="C1588" s="3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/>
      <c r="AB1588" s="38"/>
      <c r="AC1588" s="38"/>
      <c r="AD1588" s="38"/>
      <c r="AE1588" s="38"/>
      <c r="AF1588" s="38"/>
      <c r="AG1588" s="38"/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</row>
    <row r="1589" spans="1:51" x14ac:dyDescent="0.25">
      <c r="A1589" s="38"/>
      <c r="B1589" s="38"/>
      <c r="C1589" s="3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A1589" s="38"/>
      <c r="AB1589" s="38"/>
      <c r="AC1589" s="38"/>
      <c r="AD1589" s="38"/>
      <c r="AE1589" s="38"/>
      <c r="AF1589" s="38"/>
      <c r="AG1589" s="38"/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8"/>
      <c r="AR1589" s="38"/>
      <c r="AS1589" s="38"/>
      <c r="AT1589" s="38"/>
      <c r="AU1589" s="38"/>
      <c r="AV1589" s="38"/>
      <c r="AW1589" s="38"/>
      <c r="AX1589" s="38"/>
      <c r="AY1589" s="38"/>
    </row>
    <row r="1590" spans="1:51" x14ac:dyDescent="0.25">
      <c r="A1590" s="38"/>
      <c r="B1590" s="38"/>
      <c r="C1590" s="3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38"/>
      <c r="T1590" s="38"/>
      <c r="U1590" s="38"/>
      <c r="V1590" s="38"/>
      <c r="W1590" s="38"/>
      <c r="X1590" s="38"/>
      <c r="Y1590" s="38"/>
      <c r="Z1590" s="38"/>
      <c r="AA1590" s="38"/>
      <c r="AB1590" s="38"/>
      <c r="AC1590" s="38"/>
      <c r="AD1590" s="38"/>
      <c r="AE1590" s="38"/>
      <c r="AF1590" s="38"/>
      <c r="AG1590" s="38"/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</row>
    <row r="1591" spans="1:51" x14ac:dyDescent="0.25">
      <c r="A1591" s="38"/>
      <c r="B1591" s="38"/>
      <c r="C1591" s="3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A1591" s="38"/>
      <c r="AB1591" s="38"/>
      <c r="AC1591" s="38"/>
      <c r="AD1591" s="38"/>
      <c r="AE1591" s="38"/>
      <c r="AF1591" s="38"/>
      <c r="AG1591" s="38"/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</row>
    <row r="1592" spans="1:51" x14ac:dyDescent="0.25">
      <c r="A1592" s="38"/>
      <c r="B1592" s="38"/>
      <c r="C1592" s="3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A1592" s="38"/>
      <c r="AB1592" s="38"/>
      <c r="AC1592" s="38"/>
      <c r="AD1592" s="38"/>
      <c r="AE1592" s="38"/>
      <c r="AF1592" s="38"/>
      <c r="AG1592" s="38"/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</row>
    <row r="1593" spans="1:51" x14ac:dyDescent="0.25">
      <c r="A1593" s="38"/>
      <c r="B1593" s="38"/>
      <c r="C1593" s="3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A1593" s="38"/>
      <c r="AB1593" s="38"/>
      <c r="AC1593" s="38"/>
      <c r="AD1593" s="38"/>
      <c r="AE1593" s="38"/>
      <c r="AF1593" s="38"/>
      <c r="AG1593" s="38"/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</row>
    <row r="1594" spans="1:51" x14ac:dyDescent="0.25">
      <c r="A1594" s="38"/>
      <c r="B1594" s="38"/>
      <c r="C1594" s="3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A1594" s="38"/>
      <c r="AB1594" s="38"/>
      <c r="AC1594" s="38"/>
      <c r="AD1594" s="38"/>
      <c r="AE1594" s="38"/>
      <c r="AF1594" s="38"/>
      <c r="AG1594" s="38"/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</row>
    <row r="1595" spans="1:51" x14ac:dyDescent="0.25">
      <c r="A1595" s="38"/>
      <c r="B1595" s="38"/>
      <c r="C1595" s="3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A1595" s="38"/>
      <c r="AB1595" s="38"/>
      <c r="AC1595" s="38"/>
      <c r="AD1595" s="38"/>
      <c r="AE1595" s="38"/>
      <c r="AF1595" s="38"/>
      <c r="AG1595" s="38"/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</row>
    <row r="1596" spans="1:51" x14ac:dyDescent="0.25">
      <c r="A1596" s="38"/>
      <c r="B1596" s="38"/>
      <c r="C1596" s="3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  <c r="AA1596" s="38"/>
      <c r="AB1596" s="38"/>
      <c r="AC1596" s="38"/>
      <c r="AD1596" s="38"/>
      <c r="AE1596" s="38"/>
      <c r="AF1596" s="38"/>
      <c r="AG1596" s="38"/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</row>
    <row r="1597" spans="1:51" x14ac:dyDescent="0.25">
      <c r="A1597" s="38"/>
      <c r="B1597" s="38"/>
      <c r="C1597" s="3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  <c r="AA1597" s="38"/>
      <c r="AB1597" s="38"/>
      <c r="AC1597" s="38"/>
      <c r="AD1597" s="38"/>
      <c r="AE1597" s="38"/>
      <c r="AF1597" s="38"/>
      <c r="AG1597" s="38"/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</row>
    <row r="1598" spans="1:51" x14ac:dyDescent="0.25">
      <c r="A1598" s="38"/>
      <c r="B1598" s="38"/>
      <c r="C1598" s="3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38"/>
      <c r="T1598" s="38"/>
      <c r="U1598" s="38"/>
      <c r="V1598" s="38"/>
      <c r="W1598" s="38"/>
      <c r="X1598" s="38"/>
      <c r="Y1598" s="38"/>
      <c r="Z1598" s="38"/>
      <c r="AA1598" s="38"/>
      <c r="AB1598" s="38"/>
      <c r="AC1598" s="38"/>
      <c r="AD1598" s="38"/>
      <c r="AE1598" s="38"/>
      <c r="AF1598" s="38"/>
      <c r="AG1598" s="38"/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8"/>
      <c r="AR1598" s="38"/>
      <c r="AS1598" s="38"/>
      <c r="AT1598" s="38"/>
      <c r="AU1598" s="38"/>
      <c r="AV1598" s="38"/>
      <c r="AW1598" s="38"/>
      <c r="AX1598" s="38"/>
      <c r="AY1598" s="38"/>
    </row>
    <row r="1599" spans="1:51" x14ac:dyDescent="0.25">
      <c r="A1599" s="38"/>
      <c r="B1599" s="38"/>
      <c r="C1599" s="3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38"/>
      <c r="T1599" s="38"/>
      <c r="U1599" s="38"/>
      <c r="V1599" s="38"/>
      <c r="W1599" s="38"/>
      <c r="X1599" s="38"/>
      <c r="Y1599" s="38"/>
      <c r="Z1599" s="38"/>
      <c r="AA1599" s="38"/>
      <c r="AB1599" s="38"/>
      <c r="AC1599" s="38"/>
      <c r="AD1599" s="38"/>
      <c r="AE1599" s="38"/>
      <c r="AF1599" s="38"/>
      <c r="AG1599" s="38"/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</row>
    <row r="1600" spans="1:51" x14ac:dyDescent="0.25">
      <c r="A1600" s="38"/>
      <c r="B1600" s="38"/>
      <c r="C1600" s="3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38"/>
      <c r="T1600" s="38"/>
      <c r="U1600" s="38"/>
      <c r="V1600" s="38"/>
      <c r="W1600" s="38"/>
      <c r="X1600" s="38"/>
      <c r="Y1600" s="38"/>
      <c r="Z1600" s="38"/>
      <c r="AA1600" s="38"/>
      <c r="AB1600" s="38"/>
      <c r="AC1600" s="38"/>
      <c r="AD1600" s="38"/>
      <c r="AE1600" s="38"/>
      <c r="AF1600" s="38"/>
      <c r="AG1600" s="38"/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</row>
    <row r="1601" spans="1:51" x14ac:dyDescent="0.25">
      <c r="A1601" s="38"/>
      <c r="B1601" s="38"/>
      <c r="C1601" s="3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38"/>
      <c r="T1601" s="38"/>
      <c r="U1601" s="38"/>
      <c r="V1601" s="38"/>
      <c r="W1601" s="38"/>
      <c r="X1601" s="38"/>
      <c r="Y1601" s="38"/>
      <c r="Z1601" s="38"/>
      <c r="AA1601" s="38"/>
      <c r="AB1601" s="38"/>
      <c r="AC1601" s="38"/>
      <c r="AD1601" s="38"/>
      <c r="AE1601" s="38"/>
      <c r="AF1601" s="38"/>
      <c r="AG1601" s="38"/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</row>
    <row r="1602" spans="1:51" x14ac:dyDescent="0.25">
      <c r="A1602" s="38"/>
      <c r="B1602" s="38"/>
      <c r="C1602" s="3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38"/>
      <c r="T1602" s="38"/>
      <c r="U1602" s="38"/>
      <c r="V1602" s="38"/>
      <c r="W1602" s="38"/>
      <c r="X1602" s="38"/>
      <c r="Y1602" s="38"/>
      <c r="Z1602" s="38"/>
      <c r="AA1602" s="38"/>
      <c r="AB1602" s="38"/>
      <c r="AC1602" s="38"/>
      <c r="AD1602" s="38"/>
      <c r="AE1602" s="38"/>
      <c r="AF1602" s="38"/>
      <c r="AG1602" s="38"/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</row>
    <row r="1603" spans="1:51" x14ac:dyDescent="0.25">
      <c r="A1603" s="38"/>
      <c r="B1603" s="38"/>
      <c r="C1603" s="3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38"/>
      <c r="T1603" s="38"/>
      <c r="U1603" s="38"/>
      <c r="V1603" s="38"/>
      <c r="W1603" s="38"/>
      <c r="X1603" s="38"/>
      <c r="Y1603" s="38"/>
      <c r="Z1603" s="38"/>
      <c r="AA1603" s="38"/>
      <c r="AB1603" s="38"/>
      <c r="AC1603" s="38"/>
      <c r="AD1603" s="38"/>
      <c r="AE1603" s="38"/>
      <c r="AF1603" s="38"/>
      <c r="AG1603" s="38"/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/>
      <c r="AU1603" s="38"/>
      <c r="AV1603" s="38"/>
      <c r="AW1603" s="38"/>
      <c r="AX1603" s="38"/>
      <c r="AY1603" s="38"/>
    </row>
    <row r="1604" spans="1:51" x14ac:dyDescent="0.25">
      <c r="A1604" s="38"/>
      <c r="B1604" s="38"/>
      <c r="C1604" s="3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38"/>
      <c r="T1604" s="38"/>
      <c r="U1604" s="38"/>
      <c r="V1604" s="38"/>
      <c r="W1604" s="38"/>
      <c r="X1604" s="38"/>
      <c r="Y1604" s="38"/>
      <c r="Z1604" s="38"/>
      <c r="AA1604" s="38"/>
      <c r="AB1604" s="38"/>
      <c r="AC1604" s="38"/>
      <c r="AD1604" s="38"/>
      <c r="AE1604" s="38"/>
      <c r="AF1604" s="38"/>
      <c r="AG1604" s="38"/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</row>
    <row r="1605" spans="1:51" x14ac:dyDescent="0.25">
      <c r="A1605" s="38"/>
      <c r="B1605" s="38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38"/>
      <c r="T1605" s="38"/>
      <c r="U1605" s="38"/>
      <c r="V1605" s="38"/>
      <c r="W1605" s="38"/>
      <c r="X1605" s="38"/>
      <c r="Y1605" s="38"/>
      <c r="Z1605" s="38"/>
      <c r="AA1605" s="38"/>
      <c r="AB1605" s="38"/>
      <c r="AC1605" s="38"/>
      <c r="AD1605" s="38"/>
      <c r="AE1605" s="38"/>
      <c r="AF1605" s="38"/>
      <c r="AG1605" s="38"/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</row>
    <row r="1606" spans="1:51" x14ac:dyDescent="0.25">
      <c r="A1606" s="38"/>
      <c r="B1606" s="38"/>
      <c r="C1606" s="3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38"/>
      <c r="T1606" s="38"/>
      <c r="U1606" s="38"/>
      <c r="V1606" s="38"/>
      <c r="W1606" s="38"/>
      <c r="X1606" s="38"/>
      <c r="Y1606" s="38"/>
      <c r="Z1606" s="38"/>
      <c r="AA1606" s="38"/>
      <c r="AB1606" s="38"/>
      <c r="AC1606" s="38"/>
      <c r="AD1606" s="38"/>
      <c r="AE1606" s="38"/>
      <c r="AF1606" s="38"/>
      <c r="AG1606" s="38"/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</row>
    <row r="1607" spans="1:51" x14ac:dyDescent="0.25">
      <c r="A1607" s="38"/>
      <c r="B1607" s="38"/>
      <c r="C1607" s="3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38"/>
      <c r="T1607" s="38"/>
      <c r="U1607" s="38"/>
      <c r="V1607" s="38"/>
      <c r="W1607" s="38"/>
      <c r="X1607" s="38"/>
      <c r="Y1607" s="38"/>
      <c r="Z1607" s="38"/>
      <c r="AA1607" s="38"/>
      <c r="AB1607" s="38"/>
      <c r="AC1607" s="38"/>
      <c r="AD1607" s="38"/>
      <c r="AE1607" s="38"/>
      <c r="AF1607" s="38"/>
      <c r="AG1607" s="38"/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</row>
    <row r="1608" spans="1:51" x14ac:dyDescent="0.25">
      <c r="A1608" s="38"/>
      <c r="B1608" s="38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38"/>
      <c r="T1608" s="38"/>
      <c r="U1608" s="38"/>
      <c r="V1608" s="38"/>
      <c r="W1608" s="38"/>
      <c r="X1608" s="38"/>
      <c r="Y1608" s="38"/>
      <c r="Z1608" s="38"/>
      <c r="AA1608" s="38"/>
      <c r="AB1608" s="38"/>
      <c r="AC1608" s="38"/>
      <c r="AD1608" s="38"/>
      <c r="AE1608" s="38"/>
      <c r="AF1608" s="38"/>
      <c r="AG1608" s="38"/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8"/>
      <c r="AR1608" s="38"/>
      <c r="AS1608" s="38"/>
      <c r="AT1608" s="38"/>
      <c r="AU1608" s="38"/>
      <c r="AV1608" s="38"/>
      <c r="AW1608" s="38"/>
      <c r="AX1608" s="38"/>
      <c r="AY1608" s="38"/>
    </row>
    <row r="1609" spans="1:51" x14ac:dyDescent="0.25">
      <c r="A1609" s="38"/>
      <c r="B1609" s="38"/>
      <c r="C1609" s="3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  <c r="AA1609" s="38"/>
      <c r="AB1609" s="38"/>
      <c r="AC1609" s="38"/>
      <c r="AD1609" s="38"/>
      <c r="AE1609" s="38"/>
      <c r="AF1609" s="38"/>
      <c r="AG1609" s="38"/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</row>
    <row r="1610" spans="1:51" x14ac:dyDescent="0.25">
      <c r="A1610" s="38"/>
      <c r="B1610" s="38"/>
      <c r="C1610" s="3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  <c r="AA1610" s="38"/>
      <c r="AB1610" s="38"/>
      <c r="AC1610" s="38"/>
      <c r="AD1610" s="38"/>
      <c r="AE1610" s="38"/>
      <c r="AF1610" s="38"/>
      <c r="AG1610" s="38"/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</row>
    <row r="1611" spans="1:51" x14ac:dyDescent="0.25">
      <c r="A1611" s="38"/>
      <c r="B1611" s="38"/>
      <c r="C1611" s="3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  <c r="AA1611" s="38"/>
      <c r="AB1611" s="38"/>
      <c r="AC1611" s="38"/>
      <c r="AD1611" s="38"/>
      <c r="AE1611" s="38"/>
      <c r="AF1611" s="38"/>
      <c r="AG1611" s="38"/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</row>
    <row r="1612" spans="1:51" x14ac:dyDescent="0.25">
      <c r="A1612" s="38"/>
      <c r="B1612" s="38"/>
      <c r="C1612" s="3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  <c r="AA1612" s="38"/>
      <c r="AB1612" s="38"/>
      <c r="AC1612" s="38"/>
      <c r="AD1612" s="38"/>
      <c r="AE1612" s="38"/>
      <c r="AF1612" s="38"/>
      <c r="AG1612" s="38"/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</row>
    <row r="1613" spans="1:51" x14ac:dyDescent="0.25">
      <c r="A1613" s="38"/>
      <c r="B1613" s="38"/>
      <c r="C1613" s="3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  <c r="AA1613" s="38"/>
      <c r="AB1613" s="38"/>
      <c r="AC1613" s="38"/>
      <c r="AD1613" s="38"/>
      <c r="AE1613" s="38"/>
      <c r="AF1613" s="38"/>
      <c r="AG1613" s="38"/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</row>
    <row r="1614" spans="1:51" x14ac:dyDescent="0.25">
      <c r="A1614" s="38"/>
      <c r="B1614" s="38"/>
      <c r="C1614" s="3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  <c r="AA1614" s="38"/>
      <c r="AB1614" s="38"/>
      <c r="AC1614" s="38"/>
      <c r="AD1614" s="38"/>
      <c r="AE1614" s="38"/>
      <c r="AF1614" s="38"/>
      <c r="AG1614" s="38"/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</row>
    <row r="1615" spans="1:51" x14ac:dyDescent="0.25">
      <c r="A1615" s="38"/>
      <c r="B1615" s="38"/>
      <c r="C1615" s="3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  <c r="AA1615" s="38"/>
      <c r="AB1615" s="38"/>
      <c r="AC1615" s="38"/>
      <c r="AD1615" s="38"/>
      <c r="AE1615" s="38"/>
      <c r="AF1615" s="38"/>
      <c r="AG1615" s="38"/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</row>
    <row r="1616" spans="1:51" x14ac:dyDescent="0.25">
      <c r="A1616" s="38"/>
      <c r="B1616" s="38"/>
      <c r="C1616" s="3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  <c r="AA1616" s="38"/>
      <c r="AB1616" s="38"/>
      <c r="AC1616" s="38"/>
      <c r="AD1616" s="38"/>
      <c r="AE1616" s="38"/>
      <c r="AF1616" s="38"/>
      <c r="AG1616" s="38"/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</row>
    <row r="1617" spans="1:51" x14ac:dyDescent="0.25">
      <c r="A1617" s="38"/>
      <c r="B1617" s="38"/>
      <c r="C1617" s="3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38"/>
      <c r="T1617" s="38"/>
      <c r="U1617" s="38"/>
      <c r="V1617" s="38"/>
      <c r="W1617" s="38"/>
      <c r="X1617" s="38"/>
      <c r="Y1617" s="38"/>
      <c r="Z1617" s="38"/>
      <c r="AA1617" s="38"/>
      <c r="AB1617" s="38"/>
      <c r="AC1617" s="38"/>
      <c r="AD1617" s="38"/>
      <c r="AE1617" s="38"/>
      <c r="AF1617" s="38"/>
      <c r="AG1617" s="38"/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</row>
    <row r="1618" spans="1:51" x14ac:dyDescent="0.25">
      <c r="A1618" s="38"/>
      <c r="B1618" s="38"/>
      <c r="C1618" s="3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  <c r="AA1618" s="38"/>
      <c r="AB1618" s="38"/>
      <c r="AC1618" s="38"/>
      <c r="AD1618" s="38"/>
      <c r="AE1618" s="38"/>
      <c r="AF1618" s="38"/>
      <c r="AG1618" s="38"/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</row>
    <row r="1619" spans="1:51" x14ac:dyDescent="0.25">
      <c r="A1619" s="38"/>
      <c r="B1619" s="38"/>
      <c r="C1619" s="3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  <c r="AA1619" s="38"/>
      <c r="AB1619" s="38"/>
      <c r="AC1619" s="38"/>
      <c r="AD1619" s="38"/>
      <c r="AE1619" s="38"/>
      <c r="AF1619" s="38"/>
      <c r="AG1619" s="38"/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</row>
    <row r="1620" spans="1:51" x14ac:dyDescent="0.25">
      <c r="A1620" s="38"/>
      <c r="B1620" s="38"/>
      <c r="C1620" s="3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  <c r="AA1620" s="38"/>
      <c r="AB1620" s="38"/>
      <c r="AC1620" s="38"/>
      <c r="AD1620" s="38"/>
      <c r="AE1620" s="38"/>
      <c r="AF1620" s="38"/>
      <c r="AG1620" s="38"/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</row>
    <row r="1621" spans="1:51" x14ac:dyDescent="0.25">
      <c r="A1621" s="38"/>
      <c r="B1621" s="38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  <c r="AA1621" s="38"/>
      <c r="AB1621" s="38"/>
      <c r="AC1621" s="38"/>
      <c r="AD1621" s="38"/>
      <c r="AE1621" s="38"/>
      <c r="AF1621" s="38"/>
      <c r="AG1621" s="38"/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</row>
    <row r="1622" spans="1:51" x14ac:dyDescent="0.25">
      <c r="A1622" s="38"/>
      <c r="B1622" s="38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  <c r="AA1622" s="38"/>
      <c r="AB1622" s="38"/>
      <c r="AC1622" s="38"/>
      <c r="AD1622" s="38"/>
      <c r="AE1622" s="38"/>
      <c r="AF1622" s="38"/>
      <c r="AG1622" s="38"/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</row>
    <row r="1623" spans="1:51" x14ac:dyDescent="0.25">
      <c r="A1623" s="38"/>
      <c r="B1623" s="38"/>
      <c r="C1623" s="3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  <c r="AA1623" s="38"/>
      <c r="AB1623" s="38"/>
      <c r="AC1623" s="38"/>
      <c r="AD1623" s="38"/>
      <c r="AE1623" s="38"/>
      <c r="AF1623" s="38"/>
      <c r="AG1623" s="38"/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</row>
    <row r="1624" spans="1:51" x14ac:dyDescent="0.25">
      <c r="A1624" s="38"/>
      <c r="B1624" s="38"/>
      <c r="C1624" s="3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  <c r="AC1624" s="38"/>
      <c r="AD1624" s="38"/>
      <c r="AE1624" s="38"/>
      <c r="AF1624" s="38"/>
      <c r="AG1624" s="38"/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</row>
    <row r="1625" spans="1:51" x14ac:dyDescent="0.25">
      <c r="A1625" s="38"/>
      <c r="B1625" s="38"/>
      <c r="C1625" s="3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A1625" s="38"/>
      <c r="AB1625" s="38"/>
      <c r="AC1625" s="38"/>
      <c r="AD1625" s="38"/>
      <c r="AE1625" s="38"/>
      <c r="AF1625" s="38"/>
      <c r="AG1625" s="38"/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8"/>
      <c r="AR1625" s="38"/>
      <c r="AS1625" s="38"/>
      <c r="AT1625" s="38"/>
      <c r="AU1625" s="38"/>
      <c r="AV1625" s="38"/>
      <c r="AW1625" s="38"/>
      <c r="AX1625" s="38"/>
      <c r="AY1625" s="38"/>
    </row>
    <row r="1626" spans="1:51" x14ac:dyDescent="0.25">
      <c r="A1626" s="38"/>
      <c r="B1626" s="38"/>
      <c r="C1626" s="3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/>
      <c r="AB1626" s="38"/>
      <c r="AC1626" s="38"/>
      <c r="AD1626" s="38"/>
      <c r="AE1626" s="38"/>
      <c r="AF1626" s="38"/>
      <c r="AG1626" s="38"/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</row>
    <row r="1627" spans="1:51" x14ac:dyDescent="0.25">
      <c r="A1627" s="38"/>
      <c r="B1627" s="38"/>
      <c r="C1627" s="3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A1627" s="38"/>
      <c r="AB1627" s="38"/>
      <c r="AC1627" s="38"/>
      <c r="AD1627" s="38"/>
      <c r="AE1627" s="38"/>
      <c r="AF1627" s="38"/>
      <c r="AG1627" s="38"/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</row>
    <row r="1628" spans="1:51" x14ac:dyDescent="0.25">
      <c r="A1628" s="38"/>
      <c r="B1628" s="38"/>
      <c r="C1628" s="3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A1628" s="38"/>
      <c r="AB1628" s="38"/>
      <c r="AC1628" s="38"/>
      <c r="AD1628" s="38"/>
      <c r="AE1628" s="38"/>
      <c r="AF1628" s="38"/>
      <c r="AG1628" s="38"/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</row>
    <row r="1629" spans="1:51" x14ac:dyDescent="0.25">
      <c r="A1629" s="38"/>
      <c r="B1629" s="38"/>
      <c r="C1629" s="3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  <c r="AA1629" s="38"/>
      <c r="AB1629" s="38"/>
      <c r="AC1629" s="38"/>
      <c r="AD1629" s="38"/>
      <c r="AE1629" s="38"/>
      <c r="AF1629" s="38"/>
      <c r="AG1629" s="38"/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</row>
    <row r="1630" spans="1:51" x14ac:dyDescent="0.25">
      <c r="A1630" s="38"/>
      <c r="B1630" s="38"/>
      <c r="C1630" s="3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38"/>
      <c r="T1630" s="38"/>
      <c r="U1630" s="38"/>
      <c r="V1630" s="38"/>
      <c r="W1630" s="38"/>
      <c r="X1630" s="38"/>
      <c r="Y1630" s="38"/>
      <c r="Z1630" s="38"/>
      <c r="AA1630" s="38"/>
      <c r="AB1630" s="38"/>
      <c r="AC1630" s="38"/>
      <c r="AD1630" s="38"/>
      <c r="AE1630" s="38"/>
      <c r="AF1630" s="38"/>
      <c r="AG1630" s="38"/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</row>
    <row r="1631" spans="1:51" x14ac:dyDescent="0.25">
      <c r="A1631" s="38"/>
      <c r="B1631" s="38"/>
      <c r="C1631" s="3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38"/>
      <c r="T1631" s="38"/>
      <c r="U1631" s="38"/>
      <c r="V1631" s="38"/>
      <c r="W1631" s="38"/>
      <c r="X1631" s="38"/>
      <c r="Y1631" s="38"/>
      <c r="Z1631" s="38"/>
      <c r="AA1631" s="38"/>
      <c r="AB1631" s="38"/>
      <c r="AC1631" s="38"/>
      <c r="AD1631" s="38"/>
      <c r="AE1631" s="38"/>
      <c r="AF1631" s="38"/>
      <c r="AG1631" s="38"/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</row>
    <row r="1632" spans="1:51" x14ac:dyDescent="0.25">
      <c r="A1632" s="38"/>
      <c r="B1632" s="38"/>
      <c r="C1632" s="3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38"/>
      <c r="T1632" s="38"/>
      <c r="U1632" s="38"/>
      <c r="V1632" s="38"/>
      <c r="W1632" s="38"/>
      <c r="X1632" s="38"/>
      <c r="Y1632" s="38"/>
      <c r="Z1632" s="38"/>
      <c r="AA1632" s="38"/>
      <c r="AB1632" s="38"/>
      <c r="AC1632" s="38"/>
      <c r="AD1632" s="38"/>
      <c r="AE1632" s="38"/>
      <c r="AF1632" s="38"/>
      <c r="AG1632" s="38"/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8"/>
      <c r="AR1632" s="38"/>
      <c r="AS1632" s="38"/>
      <c r="AT1632" s="38"/>
      <c r="AU1632" s="38"/>
      <c r="AV1632" s="38"/>
      <c r="AW1632" s="38"/>
      <c r="AX1632" s="38"/>
      <c r="AY1632" s="38"/>
    </row>
    <row r="1633" spans="1:51" x14ac:dyDescent="0.25">
      <c r="A1633" s="38"/>
      <c r="B1633" s="38"/>
      <c r="C1633" s="3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38"/>
      <c r="T1633" s="38"/>
      <c r="U1633" s="38"/>
      <c r="V1633" s="38"/>
      <c r="W1633" s="38"/>
      <c r="X1633" s="38"/>
      <c r="Y1633" s="38"/>
      <c r="Z1633" s="38"/>
      <c r="AA1633" s="38"/>
      <c r="AB1633" s="38"/>
      <c r="AC1633" s="38"/>
      <c r="AD1633" s="38"/>
      <c r="AE1633" s="38"/>
      <c r="AF1633" s="38"/>
      <c r="AG1633" s="38"/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8"/>
      <c r="AR1633" s="38"/>
      <c r="AS1633" s="38"/>
      <c r="AT1633" s="38"/>
      <c r="AU1633" s="38"/>
      <c r="AV1633" s="38"/>
      <c r="AW1633" s="38"/>
      <c r="AX1633" s="38"/>
      <c r="AY1633" s="38"/>
    </row>
    <row r="1634" spans="1:51" x14ac:dyDescent="0.25">
      <c r="A1634" s="38"/>
      <c r="B1634" s="38"/>
      <c r="C1634" s="3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38"/>
      <c r="T1634" s="38"/>
      <c r="U1634" s="38"/>
      <c r="V1634" s="38"/>
      <c r="W1634" s="38"/>
      <c r="X1634" s="38"/>
      <c r="Y1634" s="38"/>
      <c r="Z1634" s="38"/>
      <c r="AA1634" s="38"/>
      <c r="AB1634" s="38"/>
      <c r="AC1634" s="38"/>
      <c r="AD1634" s="38"/>
      <c r="AE1634" s="38"/>
      <c r="AF1634" s="38"/>
      <c r="AG1634" s="38"/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</row>
    <row r="1635" spans="1:51" x14ac:dyDescent="0.25">
      <c r="A1635" s="38"/>
      <c r="B1635" s="38"/>
      <c r="C1635" s="3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38"/>
      <c r="T1635" s="38"/>
      <c r="U1635" s="38"/>
      <c r="V1635" s="38"/>
      <c r="W1635" s="38"/>
      <c r="X1635" s="38"/>
      <c r="Y1635" s="38"/>
      <c r="Z1635" s="38"/>
      <c r="AA1635" s="38"/>
      <c r="AB1635" s="38"/>
      <c r="AC1635" s="38"/>
      <c r="AD1635" s="38"/>
      <c r="AE1635" s="38"/>
      <c r="AF1635" s="38"/>
      <c r="AG1635" s="38"/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</row>
    <row r="1636" spans="1:51" x14ac:dyDescent="0.25">
      <c r="A1636" s="38"/>
      <c r="B1636" s="38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38"/>
      <c r="T1636" s="38"/>
      <c r="U1636" s="38"/>
      <c r="V1636" s="38"/>
      <c r="W1636" s="38"/>
      <c r="X1636" s="38"/>
      <c r="Y1636" s="38"/>
      <c r="Z1636" s="38"/>
      <c r="AA1636" s="38"/>
      <c r="AB1636" s="38"/>
      <c r="AC1636" s="38"/>
      <c r="AD1636" s="38"/>
      <c r="AE1636" s="38"/>
      <c r="AF1636" s="38"/>
      <c r="AG1636" s="38"/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</row>
    <row r="1637" spans="1:51" x14ac:dyDescent="0.25">
      <c r="A1637" s="38"/>
      <c r="B1637" s="38"/>
      <c r="C1637" s="3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38"/>
      <c r="T1637" s="38"/>
      <c r="U1637" s="38"/>
      <c r="V1637" s="38"/>
      <c r="W1637" s="38"/>
      <c r="X1637" s="38"/>
      <c r="Y1637" s="38"/>
      <c r="Z1637" s="38"/>
      <c r="AA1637" s="38"/>
      <c r="AB1637" s="38"/>
      <c r="AC1637" s="38"/>
      <c r="AD1637" s="38"/>
      <c r="AE1637" s="38"/>
      <c r="AF1637" s="38"/>
      <c r="AG1637" s="38"/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</row>
    <row r="1638" spans="1:51" x14ac:dyDescent="0.25">
      <c r="A1638" s="38"/>
      <c r="B1638" s="38"/>
      <c r="C1638" s="3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38"/>
      <c r="T1638" s="38"/>
      <c r="U1638" s="38"/>
      <c r="V1638" s="38"/>
      <c r="W1638" s="38"/>
      <c r="X1638" s="38"/>
      <c r="Y1638" s="38"/>
      <c r="Z1638" s="38"/>
      <c r="AA1638" s="38"/>
      <c r="AB1638" s="38"/>
      <c r="AC1638" s="38"/>
      <c r="AD1638" s="38"/>
      <c r="AE1638" s="38"/>
      <c r="AF1638" s="38"/>
      <c r="AG1638" s="38"/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</row>
    <row r="1639" spans="1:51" x14ac:dyDescent="0.25">
      <c r="A1639" s="38"/>
      <c r="B1639" s="38"/>
      <c r="C1639" s="3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38"/>
      <c r="T1639" s="38"/>
      <c r="U1639" s="38"/>
      <c r="V1639" s="38"/>
      <c r="W1639" s="38"/>
      <c r="X1639" s="38"/>
      <c r="Y1639" s="38"/>
      <c r="Z1639" s="38"/>
      <c r="AA1639" s="38"/>
      <c r="AB1639" s="38"/>
      <c r="AC1639" s="38"/>
      <c r="AD1639" s="38"/>
      <c r="AE1639" s="38"/>
      <c r="AF1639" s="38"/>
      <c r="AG1639" s="38"/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</row>
    <row r="1640" spans="1:51" x14ac:dyDescent="0.25">
      <c r="A1640" s="38"/>
      <c r="B1640" s="38"/>
      <c r="C1640" s="3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38"/>
      <c r="T1640" s="38"/>
      <c r="U1640" s="38"/>
      <c r="V1640" s="38"/>
      <c r="W1640" s="38"/>
      <c r="X1640" s="38"/>
      <c r="Y1640" s="38"/>
      <c r="Z1640" s="38"/>
      <c r="AA1640" s="38"/>
      <c r="AB1640" s="38"/>
      <c r="AC1640" s="38"/>
      <c r="AD1640" s="38"/>
      <c r="AE1640" s="38"/>
      <c r="AF1640" s="38"/>
      <c r="AG1640" s="38"/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</row>
    <row r="1641" spans="1:51" x14ac:dyDescent="0.25">
      <c r="A1641" s="38"/>
      <c r="B1641" s="38"/>
      <c r="C1641" s="3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38"/>
      <c r="T1641" s="38"/>
      <c r="U1641" s="38"/>
      <c r="V1641" s="38"/>
      <c r="W1641" s="38"/>
      <c r="X1641" s="38"/>
      <c r="Y1641" s="38"/>
      <c r="Z1641" s="38"/>
      <c r="AA1641" s="38"/>
      <c r="AB1641" s="38"/>
      <c r="AC1641" s="38"/>
      <c r="AD1641" s="38"/>
      <c r="AE1641" s="38"/>
      <c r="AF1641" s="38"/>
      <c r="AG1641" s="38"/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</row>
    <row r="1642" spans="1:51" x14ac:dyDescent="0.25">
      <c r="A1642" s="38"/>
      <c r="B1642" s="38"/>
      <c r="C1642" s="3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38"/>
      <c r="T1642" s="38"/>
      <c r="U1642" s="38"/>
      <c r="V1642" s="38"/>
      <c r="W1642" s="38"/>
      <c r="X1642" s="38"/>
      <c r="Y1642" s="38"/>
      <c r="Z1642" s="38"/>
      <c r="AA1642" s="38"/>
      <c r="AB1642" s="38"/>
      <c r="AC1642" s="38"/>
      <c r="AD1642" s="38"/>
      <c r="AE1642" s="38"/>
      <c r="AF1642" s="38"/>
      <c r="AG1642" s="38"/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</row>
    <row r="1643" spans="1:51" x14ac:dyDescent="0.25">
      <c r="A1643" s="38"/>
      <c r="B1643" s="38"/>
      <c r="C1643" s="3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38"/>
      <c r="T1643" s="38"/>
      <c r="U1643" s="38"/>
      <c r="V1643" s="38"/>
      <c r="W1643" s="38"/>
      <c r="X1643" s="38"/>
      <c r="Y1643" s="38"/>
      <c r="Z1643" s="38"/>
      <c r="AA1643" s="38"/>
      <c r="AB1643" s="38"/>
      <c r="AC1643" s="38"/>
      <c r="AD1643" s="38"/>
      <c r="AE1643" s="38"/>
      <c r="AF1643" s="38"/>
      <c r="AG1643" s="38"/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</row>
    <row r="1644" spans="1:51" x14ac:dyDescent="0.25">
      <c r="A1644" s="38"/>
      <c r="B1644" s="38"/>
      <c r="C1644" s="3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38"/>
      <c r="T1644" s="38"/>
      <c r="U1644" s="38"/>
      <c r="V1644" s="38"/>
      <c r="W1644" s="38"/>
      <c r="X1644" s="38"/>
      <c r="Y1644" s="38"/>
      <c r="Z1644" s="38"/>
      <c r="AA1644" s="38"/>
      <c r="AB1644" s="38"/>
      <c r="AC1644" s="38"/>
      <c r="AD1644" s="38"/>
      <c r="AE1644" s="38"/>
      <c r="AF1644" s="38"/>
      <c r="AG1644" s="38"/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</row>
    <row r="1645" spans="1:51" x14ac:dyDescent="0.25">
      <c r="A1645" s="38"/>
      <c r="B1645" s="38"/>
      <c r="C1645" s="3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38"/>
      <c r="T1645" s="38"/>
      <c r="U1645" s="38"/>
      <c r="V1645" s="38"/>
      <c r="W1645" s="38"/>
      <c r="X1645" s="38"/>
      <c r="Y1645" s="38"/>
      <c r="Z1645" s="38"/>
      <c r="AA1645" s="38"/>
      <c r="AB1645" s="38"/>
      <c r="AC1645" s="38"/>
      <c r="AD1645" s="38"/>
      <c r="AE1645" s="38"/>
      <c r="AF1645" s="38"/>
      <c r="AG1645" s="38"/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8"/>
      <c r="AR1645" s="38"/>
      <c r="AS1645" s="38"/>
      <c r="AT1645" s="38"/>
      <c r="AU1645" s="38"/>
      <c r="AV1645" s="38"/>
      <c r="AW1645" s="38"/>
      <c r="AX1645" s="38"/>
      <c r="AY1645" s="38"/>
    </row>
    <row r="1646" spans="1:51" x14ac:dyDescent="0.25">
      <c r="A1646" s="38"/>
      <c r="B1646" s="38"/>
      <c r="C1646" s="3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38"/>
      <c r="T1646" s="38"/>
      <c r="U1646" s="38"/>
      <c r="V1646" s="38"/>
      <c r="W1646" s="38"/>
      <c r="X1646" s="38"/>
      <c r="Y1646" s="38"/>
      <c r="Z1646" s="38"/>
      <c r="AA1646" s="38"/>
      <c r="AB1646" s="38"/>
      <c r="AC1646" s="38"/>
      <c r="AD1646" s="38"/>
      <c r="AE1646" s="38"/>
      <c r="AF1646" s="38"/>
      <c r="AG1646" s="38"/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</row>
    <row r="1647" spans="1:51" x14ac:dyDescent="0.25">
      <c r="A1647" s="38"/>
      <c r="B1647" s="38"/>
      <c r="C1647" s="3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38"/>
      <c r="T1647" s="38"/>
      <c r="U1647" s="38"/>
      <c r="V1647" s="38"/>
      <c r="W1647" s="38"/>
      <c r="X1647" s="38"/>
      <c r="Y1647" s="38"/>
      <c r="Z1647" s="38"/>
      <c r="AA1647" s="38"/>
      <c r="AB1647" s="38"/>
      <c r="AC1647" s="38"/>
      <c r="AD1647" s="38"/>
      <c r="AE1647" s="38"/>
      <c r="AF1647" s="38"/>
      <c r="AG1647" s="38"/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</row>
    <row r="1648" spans="1:51" x14ac:dyDescent="0.25">
      <c r="A1648" s="38"/>
      <c r="B1648" s="38"/>
      <c r="C1648" s="3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38"/>
      <c r="T1648" s="38"/>
      <c r="U1648" s="38"/>
      <c r="V1648" s="38"/>
      <c r="W1648" s="38"/>
      <c r="X1648" s="38"/>
      <c r="Y1648" s="38"/>
      <c r="Z1648" s="38"/>
      <c r="AA1648" s="38"/>
      <c r="AB1648" s="38"/>
      <c r="AC1648" s="38"/>
      <c r="AD1648" s="38"/>
      <c r="AE1648" s="38"/>
      <c r="AF1648" s="38"/>
      <c r="AG1648" s="38"/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</row>
    <row r="1649" spans="1:51" x14ac:dyDescent="0.25">
      <c r="A1649" s="38"/>
      <c r="B1649" s="38"/>
      <c r="C1649" s="3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38"/>
      <c r="T1649" s="38"/>
      <c r="U1649" s="38"/>
      <c r="V1649" s="38"/>
      <c r="W1649" s="38"/>
      <c r="X1649" s="38"/>
      <c r="Y1649" s="38"/>
      <c r="Z1649" s="38"/>
      <c r="AA1649" s="38"/>
      <c r="AB1649" s="38"/>
      <c r="AC1649" s="38"/>
      <c r="AD1649" s="38"/>
      <c r="AE1649" s="38"/>
      <c r="AF1649" s="38"/>
      <c r="AG1649" s="38"/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</row>
    <row r="1650" spans="1:51" x14ac:dyDescent="0.25">
      <c r="A1650" s="38"/>
      <c r="B1650" s="38"/>
      <c r="C1650" s="3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38"/>
      <c r="T1650" s="38"/>
      <c r="U1650" s="38"/>
      <c r="V1650" s="38"/>
      <c r="W1650" s="38"/>
      <c r="X1650" s="38"/>
      <c r="Y1650" s="38"/>
      <c r="Z1650" s="38"/>
      <c r="AA1650" s="38"/>
      <c r="AB1650" s="38"/>
      <c r="AC1650" s="38"/>
      <c r="AD1650" s="38"/>
      <c r="AE1650" s="38"/>
      <c r="AF1650" s="38"/>
      <c r="AG1650" s="38"/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</row>
    <row r="1651" spans="1:51" x14ac:dyDescent="0.25">
      <c r="A1651" s="38"/>
      <c r="B1651" s="38"/>
      <c r="C1651" s="3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38"/>
      <c r="T1651" s="38"/>
      <c r="U1651" s="38"/>
      <c r="V1651" s="38"/>
      <c r="W1651" s="38"/>
      <c r="X1651" s="38"/>
      <c r="Y1651" s="38"/>
      <c r="Z1651" s="38"/>
      <c r="AA1651" s="38"/>
      <c r="AB1651" s="38"/>
      <c r="AC1651" s="38"/>
      <c r="AD1651" s="38"/>
      <c r="AE1651" s="38"/>
      <c r="AF1651" s="38"/>
      <c r="AG1651" s="38"/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</row>
    <row r="1652" spans="1:51" x14ac:dyDescent="0.25">
      <c r="A1652" s="38"/>
      <c r="B1652" s="38"/>
      <c r="C1652" s="3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38"/>
      <c r="T1652" s="38"/>
      <c r="U1652" s="38"/>
      <c r="V1652" s="38"/>
      <c r="W1652" s="38"/>
      <c r="X1652" s="38"/>
      <c r="Y1652" s="38"/>
      <c r="Z1652" s="38"/>
      <c r="AA1652" s="38"/>
      <c r="AB1652" s="38"/>
      <c r="AC1652" s="38"/>
      <c r="AD1652" s="38"/>
      <c r="AE1652" s="38"/>
      <c r="AF1652" s="38"/>
      <c r="AG1652" s="38"/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</row>
    <row r="1653" spans="1:51" x14ac:dyDescent="0.25">
      <c r="A1653" s="38"/>
      <c r="B1653" s="38"/>
      <c r="C1653" s="3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38"/>
      <c r="T1653" s="38"/>
      <c r="U1653" s="38"/>
      <c r="V1653" s="38"/>
      <c r="W1653" s="38"/>
      <c r="X1653" s="38"/>
      <c r="Y1653" s="38"/>
      <c r="Z1653" s="38"/>
      <c r="AA1653" s="38"/>
      <c r="AB1653" s="38"/>
      <c r="AC1653" s="38"/>
      <c r="AD1653" s="38"/>
      <c r="AE1653" s="38"/>
      <c r="AF1653" s="38"/>
      <c r="AG1653" s="38"/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</row>
    <row r="1654" spans="1:51" x14ac:dyDescent="0.25">
      <c r="A1654" s="38"/>
      <c r="B1654" s="38"/>
      <c r="C1654" s="3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38"/>
      <c r="T1654" s="38"/>
      <c r="U1654" s="38"/>
      <c r="V1654" s="38"/>
      <c r="W1654" s="38"/>
      <c r="X1654" s="38"/>
      <c r="Y1654" s="38"/>
      <c r="Z1654" s="38"/>
      <c r="AA1654" s="38"/>
      <c r="AB1654" s="38"/>
      <c r="AC1654" s="38"/>
      <c r="AD1654" s="38"/>
      <c r="AE1654" s="38"/>
      <c r="AF1654" s="38"/>
      <c r="AG1654" s="38"/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8"/>
      <c r="AR1654" s="38"/>
      <c r="AS1654" s="38"/>
      <c r="AT1654" s="38"/>
      <c r="AU1654" s="38"/>
      <c r="AV1654" s="38"/>
      <c r="AW1654" s="38"/>
      <c r="AX1654" s="38"/>
      <c r="AY1654" s="38"/>
    </row>
    <row r="1655" spans="1:51" x14ac:dyDescent="0.25">
      <c r="A1655" s="38"/>
      <c r="B1655" s="38"/>
      <c r="C1655" s="3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A1655" s="38"/>
      <c r="AB1655" s="38"/>
      <c r="AC1655" s="38"/>
      <c r="AD1655" s="38"/>
      <c r="AE1655" s="38"/>
      <c r="AF1655" s="38"/>
      <c r="AG1655" s="38"/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</row>
    <row r="1656" spans="1:51" x14ac:dyDescent="0.25">
      <c r="A1656" s="38"/>
      <c r="B1656" s="38"/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A1656" s="38"/>
      <c r="AB1656" s="38"/>
      <c r="AC1656" s="38"/>
      <c r="AD1656" s="38"/>
      <c r="AE1656" s="38"/>
      <c r="AF1656" s="38"/>
      <c r="AG1656" s="38"/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</row>
    <row r="1657" spans="1:51" x14ac:dyDescent="0.25">
      <c r="A1657" s="38"/>
      <c r="B1657" s="38"/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A1657" s="38"/>
      <c r="AB1657" s="38"/>
      <c r="AC1657" s="38"/>
      <c r="AD1657" s="38"/>
      <c r="AE1657" s="38"/>
      <c r="AF1657" s="38"/>
      <c r="AG1657" s="38"/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</row>
    <row r="1658" spans="1:51" x14ac:dyDescent="0.25">
      <c r="A1658" s="38"/>
      <c r="B1658" s="38"/>
      <c r="C1658" s="3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A1658" s="38"/>
      <c r="AB1658" s="38"/>
      <c r="AC1658" s="38"/>
      <c r="AD1658" s="38"/>
      <c r="AE1658" s="38"/>
      <c r="AF1658" s="38"/>
      <c r="AG1658" s="38"/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</row>
    <row r="1659" spans="1:51" x14ac:dyDescent="0.25">
      <c r="A1659" s="38"/>
      <c r="B1659" s="38"/>
      <c r="C1659" s="3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A1659" s="38"/>
      <c r="AB1659" s="38"/>
      <c r="AC1659" s="38"/>
      <c r="AD1659" s="38"/>
      <c r="AE1659" s="38"/>
      <c r="AF1659" s="38"/>
      <c r="AG1659" s="38"/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</row>
    <row r="1660" spans="1:51" x14ac:dyDescent="0.25">
      <c r="A1660" s="38"/>
      <c r="B1660" s="38"/>
      <c r="C1660" s="3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A1660" s="38"/>
      <c r="AB1660" s="38"/>
      <c r="AC1660" s="38"/>
      <c r="AD1660" s="38"/>
      <c r="AE1660" s="38"/>
      <c r="AF1660" s="38"/>
      <c r="AG1660" s="38"/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</row>
    <row r="1661" spans="1:51" x14ac:dyDescent="0.25">
      <c r="A1661" s="38"/>
      <c r="B1661" s="38"/>
      <c r="C1661" s="3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38"/>
      <c r="T1661" s="38"/>
      <c r="U1661" s="38"/>
      <c r="V1661" s="38"/>
      <c r="W1661" s="38"/>
      <c r="X1661" s="38"/>
      <c r="Y1661" s="38"/>
      <c r="Z1661" s="38"/>
      <c r="AA1661" s="38"/>
      <c r="AB1661" s="38"/>
      <c r="AC1661" s="38"/>
      <c r="AD1661" s="38"/>
      <c r="AE1661" s="38"/>
      <c r="AF1661" s="38"/>
      <c r="AG1661" s="38"/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</row>
    <row r="1662" spans="1:51" x14ac:dyDescent="0.25">
      <c r="A1662" s="38"/>
      <c r="B1662" s="38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38"/>
      <c r="T1662" s="38"/>
      <c r="U1662" s="38"/>
      <c r="V1662" s="38"/>
      <c r="W1662" s="38"/>
      <c r="X1662" s="38"/>
      <c r="Y1662" s="38"/>
      <c r="Z1662" s="38"/>
      <c r="AA1662" s="38"/>
      <c r="AB1662" s="38"/>
      <c r="AC1662" s="38"/>
      <c r="AD1662" s="38"/>
      <c r="AE1662" s="38"/>
      <c r="AF1662" s="38"/>
      <c r="AG1662" s="38"/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</row>
    <row r="1663" spans="1:51" x14ac:dyDescent="0.25">
      <c r="A1663" s="38"/>
      <c r="B1663" s="38"/>
      <c r="C1663" s="3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38"/>
      <c r="T1663" s="38"/>
      <c r="U1663" s="38"/>
      <c r="V1663" s="38"/>
      <c r="W1663" s="38"/>
      <c r="X1663" s="38"/>
      <c r="Y1663" s="38"/>
      <c r="Z1663" s="38"/>
      <c r="AA1663" s="38"/>
      <c r="AB1663" s="38"/>
      <c r="AC1663" s="38"/>
      <c r="AD1663" s="38"/>
      <c r="AE1663" s="38"/>
      <c r="AF1663" s="38"/>
      <c r="AG1663" s="38"/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</row>
    <row r="1664" spans="1:51" x14ac:dyDescent="0.25">
      <c r="A1664" s="38"/>
      <c r="B1664" s="38"/>
      <c r="C1664" s="3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A1664" s="38"/>
      <c r="AB1664" s="38"/>
      <c r="AC1664" s="38"/>
      <c r="AD1664" s="38"/>
      <c r="AE1664" s="38"/>
      <c r="AF1664" s="38"/>
      <c r="AG1664" s="38"/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</row>
    <row r="1665" spans="1:51" x14ac:dyDescent="0.25">
      <c r="A1665" s="38"/>
      <c r="B1665" s="38"/>
      <c r="C1665" s="3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38"/>
      <c r="T1665" s="38"/>
      <c r="U1665" s="38"/>
      <c r="V1665" s="38"/>
      <c r="W1665" s="38"/>
      <c r="X1665" s="38"/>
      <c r="Y1665" s="38"/>
      <c r="Z1665" s="38"/>
      <c r="AA1665" s="38"/>
      <c r="AB1665" s="38"/>
      <c r="AC1665" s="38"/>
      <c r="AD1665" s="38"/>
      <c r="AE1665" s="38"/>
      <c r="AF1665" s="38"/>
      <c r="AG1665" s="38"/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</row>
    <row r="1666" spans="1:51" x14ac:dyDescent="0.25">
      <c r="A1666" s="38"/>
      <c r="B1666" s="38"/>
      <c r="C1666" s="3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38"/>
      <c r="T1666" s="38"/>
      <c r="U1666" s="38"/>
      <c r="V1666" s="38"/>
      <c r="W1666" s="38"/>
      <c r="X1666" s="38"/>
      <c r="Y1666" s="38"/>
      <c r="Z1666" s="38"/>
      <c r="AA1666" s="38"/>
      <c r="AB1666" s="38"/>
      <c r="AC1666" s="38"/>
      <c r="AD1666" s="38"/>
      <c r="AE1666" s="38"/>
      <c r="AF1666" s="38"/>
      <c r="AG1666" s="38"/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</row>
    <row r="1667" spans="1:51" x14ac:dyDescent="0.25">
      <c r="A1667" s="38"/>
      <c r="B1667" s="38"/>
      <c r="C1667" s="3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38"/>
      <c r="T1667" s="38"/>
      <c r="U1667" s="38"/>
      <c r="V1667" s="38"/>
      <c r="W1667" s="38"/>
      <c r="X1667" s="38"/>
      <c r="Y1667" s="38"/>
      <c r="Z1667" s="38"/>
      <c r="AA1667" s="38"/>
      <c r="AB1667" s="38"/>
      <c r="AC1667" s="38"/>
      <c r="AD1667" s="38"/>
      <c r="AE1667" s="38"/>
      <c r="AF1667" s="38"/>
      <c r="AG1667" s="38"/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</row>
    <row r="1668" spans="1:51" x14ac:dyDescent="0.25">
      <c r="A1668" s="38"/>
      <c r="B1668" s="38"/>
      <c r="C1668" s="3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38"/>
      <c r="T1668" s="38"/>
      <c r="U1668" s="38"/>
      <c r="V1668" s="38"/>
      <c r="W1668" s="38"/>
      <c r="X1668" s="38"/>
      <c r="Y1668" s="38"/>
      <c r="Z1668" s="38"/>
      <c r="AA1668" s="38"/>
      <c r="AB1668" s="38"/>
      <c r="AC1668" s="38"/>
      <c r="AD1668" s="38"/>
      <c r="AE1668" s="38"/>
      <c r="AF1668" s="38"/>
      <c r="AG1668" s="38"/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</row>
    <row r="1669" spans="1:51" x14ac:dyDescent="0.25">
      <c r="A1669" s="38"/>
      <c r="B1669" s="38"/>
      <c r="C1669" s="3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38"/>
      <c r="T1669" s="38"/>
      <c r="U1669" s="38"/>
      <c r="V1669" s="38"/>
      <c r="W1669" s="38"/>
      <c r="X1669" s="38"/>
      <c r="Y1669" s="38"/>
      <c r="Z1669" s="38"/>
      <c r="AA1669" s="38"/>
      <c r="AB1669" s="38"/>
      <c r="AC1669" s="38"/>
      <c r="AD1669" s="38"/>
      <c r="AE1669" s="38"/>
      <c r="AF1669" s="38"/>
      <c r="AG1669" s="38"/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</row>
    <row r="1670" spans="1:51" x14ac:dyDescent="0.25">
      <c r="A1670" s="38"/>
      <c r="B1670" s="38"/>
      <c r="C1670" s="3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/>
      <c r="AD1670" s="38"/>
      <c r="AE1670" s="38"/>
      <c r="AF1670" s="38"/>
      <c r="AG1670" s="38"/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</row>
    <row r="1671" spans="1:51" x14ac:dyDescent="0.25">
      <c r="A1671" s="38"/>
      <c r="B1671" s="38"/>
      <c r="C1671" s="3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38"/>
      <c r="T1671" s="38"/>
      <c r="U1671" s="38"/>
      <c r="V1671" s="38"/>
      <c r="W1671" s="38"/>
      <c r="X1671" s="38"/>
      <c r="Y1671" s="38"/>
      <c r="Z1671" s="38"/>
      <c r="AA1671" s="38"/>
      <c r="AB1671" s="38"/>
      <c r="AC1671" s="38"/>
      <c r="AD1671" s="38"/>
      <c r="AE1671" s="38"/>
      <c r="AF1671" s="38"/>
      <c r="AG1671" s="38"/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</row>
    <row r="1672" spans="1:51" x14ac:dyDescent="0.25">
      <c r="A1672" s="38"/>
      <c r="B1672" s="38"/>
      <c r="C1672" s="3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  <c r="AE1672" s="38"/>
      <c r="AF1672" s="38"/>
      <c r="AG1672" s="38"/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</row>
    <row r="1673" spans="1:51" x14ac:dyDescent="0.25">
      <c r="A1673" s="38"/>
      <c r="B1673" s="38"/>
      <c r="C1673" s="3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38"/>
      <c r="T1673" s="38"/>
      <c r="U1673" s="38"/>
      <c r="V1673" s="38"/>
      <c r="W1673" s="38"/>
      <c r="X1673" s="38"/>
      <c r="Y1673" s="38"/>
      <c r="Z1673" s="38"/>
      <c r="AA1673" s="38"/>
      <c r="AB1673" s="38"/>
      <c r="AC1673" s="38"/>
      <c r="AD1673" s="38"/>
      <c r="AE1673" s="38"/>
      <c r="AF1673" s="38"/>
      <c r="AG1673" s="38"/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</row>
    <row r="1674" spans="1:51" x14ac:dyDescent="0.25">
      <c r="A1674" s="38"/>
      <c r="B1674" s="38"/>
      <c r="C1674" s="3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38"/>
      <c r="T1674" s="38"/>
      <c r="U1674" s="38"/>
      <c r="V1674" s="38"/>
      <c r="W1674" s="38"/>
      <c r="X1674" s="38"/>
      <c r="Y1674" s="38"/>
      <c r="Z1674" s="38"/>
      <c r="AA1674" s="38"/>
      <c r="AB1674" s="38"/>
      <c r="AC1674" s="38"/>
      <c r="AD1674" s="38"/>
      <c r="AE1674" s="38"/>
      <c r="AF1674" s="38"/>
      <c r="AG1674" s="38"/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</row>
    <row r="1675" spans="1:51" x14ac:dyDescent="0.25">
      <c r="A1675" s="38"/>
      <c r="B1675" s="38"/>
      <c r="C1675" s="3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38"/>
      <c r="T1675" s="38"/>
      <c r="U1675" s="38"/>
      <c r="V1675" s="38"/>
      <c r="W1675" s="38"/>
      <c r="X1675" s="38"/>
      <c r="Y1675" s="38"/>
      <c r="Z1675" s="38"/>
      <c r="AA1675" s="38"/>
      <c r="AB1675" s="38"/>
      <c r="AC1675" s="38"/>
      <c r="AD1675" s="38"/>
      <c r="AE1675" s="38"/>
      <c r="AF1675" s="38"/>
      <c r="AG1675" s="38"/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</row>
    <row r="1676" spans="1:51" x14ac:dyDescent="0.25">
      <c r="A1676" s="38"/>
      <c r="B1676" s="38"/>
      <c r="C1676" s="3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38"/>
      <c r="T1676" s="38"/>
      <c r="U1676" s="38"/>
      <c r="V1676" s="38"/>
      <c r="W1676" s="38"/>
      <c r="X1676" s="38"/>
      <c r="Y1676" s="38"/>
      <c r="Z1676" s="38"/>
      <c r="AA1676" s="38"/>
      <c r="AB1676" s="38"/>
      <c r="AC1676" s="38"/>
      <c r="AD1676" s="38"/>
      <c r="AE1676" s="38"/>
      <c r="AF1676" s="38"/>
      <c r="AG1676" s="38"/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</row>
    <row r="1677" spans="1:51" x14ac:dyDescent="0.25">
      <c r="A1677" s="38"/>
      <c r="B1677" s="38"/>
      <c r="C1677" s="3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38"/>
      <c r="T1677" s="38"/>
      <c r="U1677" s="38"/>
      <c r="V1677" s="38"/>
      <c r="W1677" s="38"/>
      <c r="X1677" s="38"/>
      <c r="Y1677" s="38"/>
      <c r="Z1677" s="38"/>
      <c r="AA1677" s="38"/>
      <c r="AB1677" s="38"/>
      <c r="AC1677" s="38"/>
      <c r="AD1677" s="38"/>
      <c r="AE1677" s="38"/>
      <c r="AF1677" s="38"/>
      <c r="AG1677" s="38"/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</row>
    <row r="1678" spans="1:51" x14ac:dyDescent="0.25">
      <c r="A1678" s="38"/>
      <c r="B1678" s="38"/>
      <c r="C1678" s="3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38"/>
      <c r="T1678" s="38"/>
      <c r="U1678" s="38"/>
      <c r="V1678" s="38"/>
      <c r="W1678" s="38"/>
      <c r="X1678" s="38"/>
      <c r="Y1678" s="38"/>
      <c r="Z1678" s="38"/>
      <c r="AA1678" s="38"/>
      <c r="AB1678" s="38"/>
      <c r="AC1678" s="38"/>
      <c r="AD1678" s="38"/>
      <c r="AE1678" s="38"/>
      <c r="AF1678" s="38"/>
      <c r="AG1678" s="38"/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</row>
    <row r="1679" spans="1:51" x14ac:dyDescent="0.25">
      <c r="A1679" s="38"/>
      <c r="B1679" s="38"/>
      <c r="C1679" s="3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38"/>
      <c r="T1679" s="38"/>
      <c r="U1679" s="38"/>
      <c r="V1679" s="38"/>
      <c r="W1679" s="38"/>
      <c r="X1679" s="38"/>
      <c r="Y1679" s="38"/>
      <c r="Z1679" s="38"/>
      <c r="AA1679" s="38"/>
      <c r="AB1679" s="38"/>
      <c r="AC1679" s="38"/>
      <c r="AD1679" s="38"/>
      <c r="AE1679" s="38"/>
      <c r="AF1679" s="38"/>
      <c r="AG1679" s="38"/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</row>
    <row r="1680" spans="1:51" x14ac:dyDescent="0.25">
      <c r="A1680" s="38"/>
      <c r="B1680" s="38"/>
      <c r="C1680" s="3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38"/>
      <c r="T1680" s="38"/>
      <c r="U1680" s="38"/>
      <c r="V1680" s="38"/>
      <c r="W1680" s="38"/>
      <c r="X1680" s="38"/>
      <c r="Y1680" s="38"/>
      <c r="Z1680" s="38"/>
      <c r="AA1680" s="38"/>
      <c r="AB1680" s="38"/>
      <c r="AC1680" s="38"/>
      <c r="AD1680" s="38"/>
      <c r="AE1680" s="38"/>
      <c r="AF1680" s="38"/>
      <c r="AG1680" s="38"/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</row>
    <row r="1681" spans="1:51" x14ac:dyDescent="0.25">
      <c r="A1681" s="38"/>
      <c r="B1681" s="38"/>
      <c r="C1681" s="3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38"/>
      <c r="T1681" s="38"/>
      <c r="U1681" s="38"/>
      <c r="V1681" s="38"/>
      <c r="W1681" s="38"/>
      <c r="X1681" s="38"/>
      <c r="Y1681" s="38"/>
      <c r="Z1681" s="38"/>
      <c r="AA1681" s="38"/>
      <c r="AB1681" s="38"/>
      <c r="AC1681" s="38"/>
      <c r="AD1681" s="38"/>
      <c r="AE1681" s="38"/>
      <c r="AF1681" s="38"/>
      <c r="AG1681" s="38"/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</row>
    <row r="1682" spans="1:51" x14ac:dyDescent="0.25">
      <c r="A1682" s="38"/>
      <c r="B1682" s="38"/>
      <c r="C1682" s="3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38"/>
      <c r="T1682" s="38"/>
      <c r="U1682" s="38"/>
      <c r="V1682" s="38"/>
      <c r="W1682" s="38"/>
      <c r="X1682" s="38"/>
      <c r="Y1682" s="38"/>
      <c r="Z1682" s="38"/>
      <c r="AA1682" s="38"/>
      <c r="AB1682" s="38"/>
      <c r="AC1682" s="38"/>
      <c r="AD1682" s="38"/>
      <c r="AE1682" s="38"/>
      <c r="AF1682" s="38"/>
      <c r="AG1682" s="38"/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</row>
    <row r="1683" spans="1:51" x14ac:dyDescent="0.25">
      <c r="A1683" s="38"/>
      <c r="B1683" s="38"/>
      <c r="C1683" s="3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38"/>
      <c r="T1683" s="38"/>
      <c r="U1683" s="38"/>
      <c r="V1683" s="38"/>
      <c r="W1683" s="38"/>
      <c r="X1683" s="38"/>
      <c r="Y1683" s="38"/>
      <c r="Z1683" s="38"/>
      <c r="AA1683" s="38"/>
      <c r="AB1683" s="38"/>
      <c r="AC1683" s="38"/>
      <c r="AD1683" s="38"/>
      <c r="AE1683" s="38"/>
      <c r="AF1683" s="38"/>
      <c r="AG1683" s="38"/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</row>
    <row r="1684" spans="1:51" x14ac:dyDescent="0.25">
      <c r="A1684" s="38"/>
      <c r="B1684" s="38"/>
      <c r="C1684" s="3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38"/>
      <c r="T1684" s="38"/>
      <c r="U1684" s="38"/>
      <c r="V1684" s="38"/>
      <c r="W1684" s="38"/>
      <c r="X1684" s="38"/>
      <c r="Y1684" s="38"/>
      <c r="Z1684" s="38"/>
      <c r="AA1684" s="38"/>
      <c r="AB1684" s="38"/>
      <c r="AC1684" s="38"/>
      <c r="AD1684" s="38"/>
      <c r="AE1684" s="38"/>
      <c r="AF1684" s="38"/>
      <c r="AG1684" s="38"/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</row>
    <row r="1685" spans="1:51" x14ac:dyDescent="0.25">
      <c r="A1685" s="38"/>
      <c r="B1685" s="38"/>
      <c r="C1685" s="3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38"/>
      <c r="T1685" s="38"/>
      <c r="U1685" s="38"/>
      <c r="V1685" s="38"/>
      <c r="W1685" s="38"/>
      <c r="X1685" s="38"/>
      <c r="Y1685" s="38"/>
      <c r="Z1685" s="38"/>
      <c r="AA1685" s="38"/>
      <c r="AB1685" s="38"/>
      <c r="AC1685" s="38"/>
      <c r="AD1685" s="38"/>
      <c r="AE1685" s="38"/>
      <c r="AF1685" s="38"/>
      <c r="AG1685" s="38"/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</row>
    <row r="1686" spans="1:51" x14ac:dyDescent="0.25">
      <c r="A1686" s="38"/>
      <c r="B1686" s="38"/>
      <c r="C1686" s="3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38"/>
      <c r="T1686" s="38"/>
      <c r="U1686" s="38"/>
      <c r="V1686" s="38"/>
      <c r="W1686" s="38"/>
      <c r="X1686" s="38"/>
      <c r="Y1686" s="38"/>
      <c r="Z1686" s="38"/>
      <c r="AA1686" s="38"/>
      <c r="AB1686" s="38"/>
      <c r="AC1686" s="38"/>
      <c r="AD1686" s="38"/>
      <c r="AE1686" s="38"/>
      <c r="AF1686" s="38"/>
      <c r="AG1686" s="38"/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</row>
    <row r="1687" spans="1:51" x14ac:dyDescent="0.25">
      <c r="A1687" s="38"/>
      <c r="B1687" s="38"/>
      <c r="C1687" s="3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38"/>
      <c r="T1687" s="38"/>
      <c r="U1687" s="38"/>
      <c r="V1687" s="38"/>
      <c r="W1687" s="38"/>
      <c r="X1687" s="38"/>
      <c r="Y1687" s="38"/>
      <c r="Z1687" s="38"/>
      <c r="AA1687" s="38"/>
      <c r="AB1687" s="38"/>
      <c r="AC1687" s="38"/>
      <c r="AD1687" s="38"/>
      <c r="AE1687" s="38"/>
      <c r="AF1687" s="38"/>
      <c r="AG1687" s="38"/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</row>
    <row r="1688" spans="1:51" x14ac:dyDescent="0.25">
      <c r="A1688" s="38"/>
      <c r="B1688" s="38"/>
      <c r="C1688" s="3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38"/>
      <c r="T1688" s="38"/>
      <c r="U1688" s="38"/>
      <c r="V1688" s="38"/>
      <c r="W1688" s="38"/>
      <c r="X1688" s="38"/>
      <c r="Y1688" s="38"/>
      <c r="Z1688" s="38"/>
      <c r="AA1688" s="38"/>
      <c r="AB1688" s="38"/>
      <c r="AC1688" s="38"/>
      <c r="AD1688" s="38"/>
      <c r="AE1688" s="38"/>
      <c r="AF1688" s="38"/>
      <c r="AG1688" s="38"/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8"/>
      <c r="AR1688" s="38"/>
      <c r="AS1688" s="38"/>
      <c r="AT1688" s="38"/>
      <c r="AU1688" s="38"/>
      <c r="AV1688" s="38"/>
      <c r="AW1688" s="38"/>
      <c r="AX1688" s="38"/>
      <c r="AY1688" s="38"/>
    </row>
    <row r="1689" spans="1:51" x14ac:dyDescent="0.25">
      <c r="A1689" s="38"/>
      <c r="B1689" s="38"/>
      <c r="C1689" s="3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38"/>
      <c r="T1689" s="38"/>
      <c r="U1689" s="38"/>
      <c r="V1689" s="38"/>
      <c r="W1689" s="38"/>
      <c r="X1689" s="38"/>
      <c r="Y1689" s="38"/>
      <c r="Z1689" s="38"/>
      <c r="AA1689" s="38"/>
      <c r="AB1689" s="38"/>
      <c r="AC1689" s="38"/>
      <c r="AD1689" s="38"/>
      <c r="AE1689" s="38"/>
      <c r="AF1689" s="38"/>
      <c r="AG1689" s="38"/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</row>
    <row r="1690" spans="1:51" x14ac:dyDescent="0.25">
      <c r="A1690" s="38"/>
      <c r="B1690" s="38"/>
      <c r="C1690" s="3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38"/>
      <c r="T1690" s="38"/>
      <c r="U1690" s="38"/>
      <c r="V1690" s="38"/>
      <c r="W1690" s="38"/>
      <c r="X1690" s="38"/>
      <c r="Y1690" s="38"/>
      <c r="Z1690" s="38"/>
      <c r="AA1690" s="38"/>
      <c r="AB1690" s="38"/>
      <c r="AC1690" s="38"/>
      <c r="AD1690" s="38"/>
      <c r="AE1690" s="38"/>
      <c r="AF1690" s="38"/>
      <c r="AG1690" s="38"/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</row>
    <row r="1691" spans="1:51" x14ac:dyDescent="0.25">
      <c r="A1691" s="38"/>
      <c r="B1691" s="38"/>
      <c r="C1691" s="3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38"/>
      <c r="T1691" s="38"/>
      <c r="U1691" s="38"/>
      <c r="V1691" s="38"/>
      <c r="W1691" s="38"/>
      <c r="X1691" s="38"/>
      <c r="Y1691" s="38"/>
      <c r="Z1691" s="38"/>
      <c r="AA1691" s="38"/>
      <c r="AB1691" s="38"/>
      <c r="AC1691" s="38"/>
      <c r="AD1691" s="38"/>
      <c r="AE1691" s="38"/>
      <c r="AF1691" s="38"/>
      <c r="AG1691" s="38"/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</row>
    <row r="1692" spans="1:51" x14ac:dyDescent="0.25">
      <c r="A1692" s="38"/>
      <c r="B1692" s="38"/>
      <c r="C1692" s="3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38"/>
      <c r="T1692" s="38"/>
      <c r="U1692" s="38"/>
      <c r="V1692" s="38"/>
      <c r="W1692" s="38"/>
      <c r="X1692" s="38"/>
      <c r="Y1692" s="38"/>
      <c r="Z1692" s="38"/>
      <c r="AA1692" s="38"/>
      <c r="AB1692" s="38"/>
      <c r="AC1692" s="38"/>
      <c r="AD1692" s="38"/>
      <c r="AE1692" s="38"/>
      <c r="AF1692" s="38"/>
      <c r="AG1692" s="38"/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</row>
    <row r="1693" spans="1:51" x14ac:dyDescent="0.25">
      <c r="A1693" s="38"/>
      <c r="B1693" s="38"/>
      <c r="C1693" s="3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38"/>
      <c r="T1693" s="38"/>
      <c r="U1693" s="38"/>
      <c r="V1693" s="38"/>
      <c r="W1693" s="38"/>
      <c r="X1693" s="38"/>
      <c r="Y1693" s="38"/>
      <c r="Z1693" s="38"/>
      <c r="AA1693" s="38"/>
      <c r="AB1693" s="38"/>
      <c r="AC1693" s="38"/>
      <c r="AD1693" s="38"/>
      <c r="AE1693" s="38"/>
      <c r="AF1693" s="38"/>
      <c r="AG1693" s="38"/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3"/>
  <sheetViews>
    <sheetView workbookViewId="0"/>
  </sheetViews>
  <sheetFormatPr defaultColWidth="69.28515625" defaultRowHeight="15" x14ac:dyDescent="0.25"/>
  <cols>
    <col min="1" max="1" width="5.5703125" style="39" bestFit="1" customWidth="1"/>
    <col min="2" max="2" width="12.7109375" style="39" bestFit="1" customWidth="1"/>
    <col min="3" max="3" width="10.85546875" style="39" bestFit="1" customWidth="1"/>
    <col min="4" max="5" width="8.5703125" style="39" bestFit="1" customWidth="1"/>
    <col min="6" max="6" width="5" style="39" bestFit="1" customWidth="1"/>
    <col min="7" max="7" width="7" style="39" bestFit="1" customWidth="1"/>
    <col min="8" max="8" width="18.7109375" style="39" bestFit="1" customWidth="1"/>
    <col min="9" max="9" width="22" style="39" bestFit="1" customWidth="1"/>
    <col min="10" max="10" width="15.42578125" style="39" bestFit="1" customWidth="1"/>
    <col min="11" max="11" width="19.28515625" style="39" bestFit="1" customWidth="1"/>
    <col min="12" max="14" width="12" style="39" bestFit="1" customWidth="1"/>
    <col min="15" max="16" width="19.7109375" style="39" bestFit="1" customWidth="1"/>
    <col min="17" max="18" width="22.28515625" style="39" bestFit="1" customWidth="1"/>
    <col min="19" max="20" width="16" style="39" bestFit="1" customWidth="1"/>
    <col min="21" max="22" width="25.140625" style="39" bestFit="1" customWidth="1"/>
    <col min="23" max="23" width="17.28515625" style="39" bestFit="1" customWidth="1"/>
    <col min="24" max="24" width="16.85546875" style="39" bestFit="1" customWidth="1"/>
    <col min="25" max="26" width="19.85546875" style="39" bestFit="1" customWidth="1"/>
    <col min="27" max="28" width="29" style="39" bestFit="1" customWidth="1"/>
    <col min="29" max="29" width="25.85546875" style="39" bestFit="1" customWidth="1"/>
    <col min="30" max="31" width="30" style="39" bestFit="1" customWidth="1"/>
    <col min="32" max="33" width="39.140625" style="39" bestFit="1" customWidth="1"/>
    <col min="34" max="34" width="15.85546875" style="39" bestFit="1" customWidth="1"/>
    <col min="35" max="36" width="13.5703125" style="39" bestFit="1" customWidth="1"/>
    <col min="37" max="37" width="18.140625" style="39" bestFit="1" customWidth="1"/>
    <col min="38" max="39" width="15.7109375" style="39" bestFit="1" customWidth="1"/>
    <col min="40" max="40" width="29.140625" style="39" bestFit="1" customWidth="1"/>
    <col min="41" max="42" width="26.85546875" style="39" bestFit="1" customWidth="1"/>
    <col min="43" max="43" width="28.5703125" style="39" bestFit="1" customWidth="1"/>
    <col min="44" max="45" width="26.28515625" style="39" bestFit="1" customWidth="1"/>
    <col min="46" max="46" width="19" style="39" bestFit="1" customWidth="1"/>
    <col min="47" max="48" width="16.5703125" style="39" bestFit="1" customWidth="1"/>
    <col min="49" max="49" width="32.85546875" style="39" bestFit="1" customWidth="1"/>
    <col min="50" max="51" width="30.5703125" style="39" bestFit="1" customWidth="1"/>
    <col min="52" max="16384" width="69.28515625" style="39"/>
  </cols>
  <sheetData>
    <row r="1" spans="1:51" x14ac:dyDescent="0.25">
      <c r="A1" s="38" t="s">
        <v>9</v>
      </c>
      <c r="B1" s="38" t="s">
        <v>10</v>
      </c>
      <c r="C1" s="38" t="s">
        <v>2</v>
      </c>
      <c r="D1" s="38" t="s">
        <v>3</v>
      </c>
      <c r="E1" s="38" t="s">
        <v>4</v>
      </c>
      <c r="F1" s="38" t="s">
        <v>1</v>
      </c>
      <c r="G1" s="38" t="s">
        <v>0</v>
      </c>
      <c r="H1" s="38" t="s">
        <v>142</v>
      </c>
      <c r="I1" s="38" t="s">
        <v>141</v>
      </c>
      <c r="J1" s="38" t="s">
        <v>193</v>
      </c>
      <c r="K1" s="38" t="s">
        <v>194</v>
      </c>
      <c r="L1" s="38" t="s">
        <v>127</v>
      </c>
      <c r="M1" s="38" t="s">
        <v>117</v>
      </c>
      <c r="N1" s="38" t="s">
        <v>118</v>
      </c>
      <c r="O1" s="38" t="s">
        <v>139</v>
      </c>
      <c r="P1" s="38" t="s">
        <v>140</v>
      </c>
      <c r="Q1" s="38" t="s">
        <v>119</v>
      </c>
      <c r="R1" s="38" t="s">
        <v>120</v>
      </c>
      <c r="S1" s="38" t="s">
        <v>121</v>
      </c>
      <c r="T1" s="38" t="s">
        <v>122</v>
      </c>
      <c r="U1" s="38" t="s">
        <v>135</v>
      </c>
      <c r="V1" s="38" t="s">
        <v>134</v>
      </c>
      <c r="W1" s="38" t="s">
        <v>123</v>
      </c>
      <c r="X1" s="38" t="s">
        <v>126</v>
      </c>
      <c r="Y1" s="38" t="s">
        <v>124</v>
      </c>
      <c r="Z1" s="38" t="s">
        <v>125</v>
      </c>
      <c r="AA1" s="38" t="s">
        <v>132</v>
      </c>
      <c r="AB1" s="38" t="s">
        <v>133</v>
      </c>
      <c r="AC1" s="38" t="s">
        <v>131</v>
      </c>
      <c r="AD1" s="38" t="s">
        <v>128</v>
      </c>
      <c r="AE1" s="38" t="s">
        <v>129</v>
      </c>
      <c r="AF1" s="38" t="s">
        <v>137</v>
      </c>
      <c r="AG1" s="38" t="s">
        <v>136</v>
      </c>
      <c r="AH1" s="38" t="s">
        <v>304</v>
      </c>
      <c r="AI1" s="38" t="s">
        <v>305</v>
      </c>
      <c r="AJ1" s="38" t="s">
        <v>306</v>
      </c>
      <c r="AK1" s="38" t="s">
        <v>307</v>
      </c>
      <c r="AL1" s="38" t="s">
        <v>308</v>
      </c>
      <c r="AM1" s="38" t="s">
        <v>309</v>
      </c>
      <c r="AN1" s="38" t="s">
        <v>310</v>
      </c>
      <c r="AO1" s="38" t="s">
        <v>311</v>
      </c>
      <c r="AP1" s="38" t="s">
        <v>312</v>
      </c>
      <c r="AQ1" s="38" t="s">
        <v>313</v>
      </c>
      <c r="AR1" s="38" t="s">
        <v>314</v>
      </c>
      <c r="AS1" s="38" t="s">
        <v>315</v>
      </c>
      <c r="AT1" s="38" t="s">
        <v>316</v>
      </c>
      <c r="AU1" s="38" t="s">
        <v>317</v>
      </c>
      <c r="AV1" s="38" t="s">
        <v>318</v>
      </c>
      <c r="AW1" s="38" t="s">
        <v>319</v>
      </c>
      <c r="AX1" s="38" t="s">
        <v>320</v>
      </c>
      <c r="AY1" s="38" t="s">
        <v>321</v>
      </c>
    </row>
    <row r="2" spans="1:51" x14ac:dyDescent="0.25">
      <c r="A2" s="38" t="s">
        <v>11</v>
      </c>
      <c r="B2" s="38">
        <v>45322</v>
      </c>
      <c r="C2" s="38">
        <v>6.5</v>
      </c>
      <c r="D2" s="38">
        <v>5.8</v>
      </c>
      <c r="E2" s="38">
        <v>7.3</v>
      </c>
      <c r="F2" s="38">
        <v>2000</v>
      </c>
      <c r="G2" s="38" t="s">
        <v>5</v>
      </c>
      <c r="H2" s="38" t="s">
        <v>69</v>
      </c>
      <c r="I2" s="38" t="s">
        <v>143</v>
      </c>
      <c r="J2" s="38">
        <v>295</v>
      </c>
      <c r="K2" s="38">
        <v>45027</v>
      </c>
      <c r="L2" s="38">
        <v>7.4034134820073565E-4</v>
      </c>
      <c r="M2" s="38">
        <v>5.7686388380222908</v>
      </c>
      <c r="N2" s="38">
        <v>7.2493215344237623</v>
      </c>
      <c r="O2" s="38">
        <v>3.1361161977708996E-2</v>
      </c>
      <c r="P2" s="38">
        <v>5.0678465576237564E-2</v>
      </c>
      <c r="Q2" s="38">
        <v>262</v>
      </c>
      <c r="R2" s="38">
        <v>329</v>
      </c>
      <c r="S2" s="38">
        <v>5.7808569789506201</v>
      </c>
      <c r="T2" s="38">
        <v>7.2591677331097477</v>
      </c>
      <c r="U2" s="38">
        <v>1.9143021049379705E-2</v>
      </c>
      <c r="V2" s="38">
        <v>4.08322668902521E-2</v>
      </c>
      <c r="W2" s="38">
        <v>6.5508045709444735E-3</v>
      </c>
      <c r="X2" s="38">
        <v>7.4384558311265607E-4</v>
      </c>
      <c r="Y2" s="38">
        <v>5.8069589878318171</v>
      </c>
      <c r="Z2" s="38">
        <v>7.2946501540571296</v>
      </c>
      <c r="AA2" s="38">
        <v>6.9589878318172538E-3</v>
      </c>
      <c r="AB2" s="38">
        <v>5.3498459428702461E-3</v>
      </c>
      <c r="AC2" s="38">
        <v>67.160930102060135</v>
      </c>
      <c r="AD2" s="38">
        <v>5.8209678158765223</v>
      </c>
      <c r="AE2" s="38">
        <v>7.3027037956283145</v>
      </c>
      <c r="AF2" s="38">
        <v>2.0967815876522522E-2</v>
      </c>
      <c r="AG2" s="38">
        <v>2.7037956283146869E-3</v>
      </c>
      <c r="AH2" s="38">
        <v>9.6999999999999993</v>
      </c>
      <c r="AI2" s="38">
        <v>8.5</v>
      </c>
      <c r="AJ2" s="38">
        <v>11.1</v>
      </c>
      <c r="AK2" s="38">
        <v>3.2</v>
      </c>
      <c r="AL2" s="38">
        <v>2.5</v>
      </c>
      <c r="AM2" s="38">
        <v>4</v>
      </c>
      <c r="AN2" s="38">
        <v>8.6</v>
      </c>
      <c r="AO2" s="38">
        <v>7.5</v>
      </c>
      <c r="AP2" s="38">
        <v>9.8000000000000007</v>
      </c>
      <c r="AQ2" s="38">
        <v>7.3</v>
      </c>
      <c r="AR2" s="38">
        <v>4.4000000000000004</v>
      </c>
      <c r="AS2" s="38">
        <v>12.2</v>
      </c>
      <c r="AT2" s="38" t="s">
        <v>236</v>
      </c>
      <c r="AU2" s="38" t="s">
        <v>236</v>
      </c>
      <c r="AV2" s="38" t="s">
        <v>236</v>
      </c>
      <c r="AW2" s="38" t="s">
        <v>236</v>
      </c>
      <c r="AX2" s="38" t="s">
        <v>236</v>
      </c>
      <c r="AY2" s="38" t="s">
        <v>236</v>
      </c>
    </row>
    <row r="3" spans="1:51" x14ac:dyDescent="0.25">
      <c r="A3" s="38" t="s">
        <v>12</v>
      </c>
      <c r="B3" s="38">
        <v>43593</v>
      </c>
      <c r="C3" s="38">
        <v>6.5</v>
      </c>
      <c r="D3" s="38">
        <v>5.8</v>
      </c>
      <c r="E3" s="38">
        <v>7.3</v>
      </c>
      <c r="F3" s="38">
        <v>2000</v>
      </c>
      <c r="G3" s="38" t="s">
        <v>5</v>
      </c>
      <c r="H3" s="38" t="s">
        <v>76</v>
      </c>
      <c r="I3" s="38" t="s">
        <v>144</v>
      </c>
      <c r="J3" s="38">
        <v>283</v>
      </c>
      <c r="K3" s="38">
        <v>43310</v>
      </c>
      <c r="L3" s="38">
        <v>7.5389396092957121E-4</v>
      </c>
      <c r="M3" s="38">
        <v>5.7379739995227945</v>
      </c>
      <c r="N3" s="38">
        <v>7.2457619213819378</v>
      </c>
      <c r="O3" s="38">
        <v>6.2026000477205301E-2</v>
      </c>
      <c r="P3" s="38">
        <v>5.4238078618062069E-2</v>
      </c>
      <c r="Q3" s="38">
        <v>251</v>
      </c>
      <c r="R3" s="38">
        <v>317</v>
      </c>
      <c r="S3" s="38">
        <v>5.7578051522033356</v>
      </c>
      <c r="T3" s="38">
        <v>7.2718096942169614</v>
      </c>
      <c r="U3" s="38">
        <v>4.219484779666427E-2</v>
      </c>
      <c r="V3" s="38">
        <v>2.8190305783038383E-2</v>
      </c>
      <c r="W3" s="38">
        <v>6.5353525594157632E-3</v>
      </c>
      <c r="X3" s="38">
        <v>7.5761352670276937E-4</v>
      </c>
      <c r="Y3" s="38">
        <v>5.7777390327129945</v>
      </c>
      <c r="Z3" s="38">
        <v>7.2929660861185317</v>
      </c>
      <c r="AA3" s="38">
        <v>2.2260967287005329E-2</v>
      </c>
      <c r="AB3" s="38">
        <v>7.0339138814681235E-3</v>
      </c>
      <c r="AC3" s="38">
        <v>65.783545408671415</v>
      </c>
      <c r="AD3" s="38">
        <v>5.7923681683347876</v>
      </c>
      <c r="AE3" s="38">
        <v>7.3012743919842045</v>
      </c>
      <c r="AF3" s="38">
        <v>7.6318316652121965E-3</v>
      </c>
      <c r="AG3" s="38">
        <v>1.2743919842046481E-3</v>
      </c>
      <c r="AH3" s="38">
        <v>11</v>
      </c>
      <c r="AI3" s="38">
        <v>9.6999999999999993</v>
      </c>
      <c r="AJ3" s="38">
        <v>12.4</v>
      </c>
      <c r="AK3" s="38">
        <v>2</v>
      </c>
      <c r="AL3" s="38">
        <v>1.5</v>
      </c>
      <c r="AM3" s="38">
        <v>2.7</v>
      </c>
      <c r="AN3" s="38">
        <v>7.9</v>
      </c>
      <c r="AO3" s="38">
        <v>6.7</v>
      </c>
      <c r="AP3" s="38">
        <v>9.3000000000000007</v>
      </c>
      <c r="AQ3" s="38">
        <v>5.3</v>
      </c>
      <c r="AR3" s="38">
        <v>4.4000000000000004</v>
      </c>
      <c r="AS3" s="38">
        <v>6.4</v>
      </c>
      <c r="AT3" s="38" t="s">
        <v>236</v>
      </c>
      <c r="AU3" s="38" t="s">
        <v>236</v>
      </c>
      <c r="AV3" s="38" t="s">
        <v>236</v>
      </c>
      <c r="AW3" s="38" t="s">
        <v>236</v>
      </c>
      <c r="AX3" s="38" t="s">
        <v>236</v>
      </c>
      <c r="AY3" s="38" t="s">
        <v>236</v>
      </c>
    </row>
    <row r="4" spans="1:51" x14ac:dyDescent="0.25">
      <c r="A4" s="38" t="s">
        <v>13</v>
      </c>
      <c r="B4" s="38">
        <v>21532</v>
      </c>
      <c r="C4" s="38">
        <v>5.5</v>
      </c>
      <c r="D4" s="38">
        <v>4.5999999999999996</v>
      </c>
      <c r="E4" s="38">
        <v>6.6</v>
      </c>
      <c r="F4" s="38">
        <v>2000</v>
      </c>
      <c r="G4" s="38" t="s">
        <v>5</v>
      </c>
      <c r="H4" s="38" t="s">
        <v>86</v>
      </c>
      <c r="I4" s="38" t="s">
        <v>145</v>
      </c>
      <c r="J4" s="38">
        <v>118</v>
      </c>
      <c r="K4" s="38">
        <v>21414</v>
      </c>
      <c r="L4" s="38">
        <v>9.8607838052264534E-4</v>
      </c>
      <c r="M4" s="38">
        <v>4.4941371126967491</v>
      </c>
      <c r="N4" s="38">
        <v>6.466293873742039</v>
      </c>
      <c r="O4" s="38">
        <v>0.10586288730325055</v>
      </c>
      <c r="P4" s="38">
        <v>0.13370612625796063</v>
      </c>
      <c r="Q4" s="38">
        <v>98</v>
      </c>
      <c r="R4" s="38">
        <v>140</v>
      </c>
      <c r="S4" s="38">
        <v>4.5513654096228873</v>
      </c>
      <c r="T4" s="38">
        <v>6.5019505851755524</v>
      </c>
      <c r="U4" s="38">
        <v>4.8634590377112374E-2</v>
      </c>
      <c r="V4" s="38">
        <v>9.804941482444729E-2</v>
      </c>
      <c r="W4" s="38">
        <v>5.5684255309759291E-3</v>
      </c>
      <c r="X4" s="38">
        <v>9.9775548010254378E-4</v>
      </c>
      <c r="Y4" s="38">
        <v>4.5706700508733853</v>
      </c>
      <c r="Z4" s="38">
        <v>6.5661810110784735</v>
      </c>
      <c r="AA4" s="38">
        <v>2.9329949126614352E-2</v>
      </c>
      <c r="AB4" s="38">
        <v>3.3818988921526127E-2</v>
      </c>
      <c r="AC4" s="38">
        <v>42.548677145431405</v>
      </c>
      <c r="AD4" s="38">
        <v>4.603785323513458</v>
      </c>
      <c r="AE4" s="38">
        <v>6.5794999584298575</v>
      </c>
      <c r="AF4" s="38">
        <v>3.785323513458394E-3</v>
      </c>
      <c r="AG4" s="38">
        <v>2.050004157014218E-2</v>
      </c>
      <c r="AH4" s="38">
        <v>8.6</v>
      </c>
      <c r="AI4" s="38">
        <v>7.1</v>
      </c>
      <c r="AJ4" s="38">
        <v>10.6</v>
      </c>
      <c r="AK4" s="38">
        <v>2.2000000000000002</v>
      </c>
      <c r="AL4" s="38">
        <v>1.5</v>
      </c>
      <c r="AM4" s="38">
        <v>2.7</v>
      </c>
      <c r="AN4" s="38">
        <v>4.9000000000000004</v>
      </c>
      <c r="AO4" s="38">
        <v>3.8</v>
      </c>
      <c r="AP4" s="38">
        <v>6.4</v>
      </c>
      <c r="AQ4" s="38">
        <v>6.1</v>
      </c>
      <c r="AR4" s="38">
        <v>4.7</v>
      </c>
      <c r="AS4" s="38">
        <v>8</v>
      </c>
      <c r="AT4" s="38" t="s">
        <v>236</v>
      </c>
      <c r="AU4" s="38" t="s">
        <v>236</v>
      </c>
      <c r="AV4" s="38" t="s">
        <v>236</v>
      </c>
      <c r="AW4" s="38" t="s">
        <v>236</v>
      </c>
      <c r="AX4" s="38" t="s">
        <v>236</v>
      </c>
      <c r="AY4" s="38" t="s">
        <v>236</v>
      </c>
    </row>
    <row r="5" spans="1:51" x14ac:dyDescent="0.25">
      <c r="A5" s="38" t="s">
        <v>14</v>
      </c>
      <c r="B5" s="38">
        <v>29714</v>
      </c>
      <c r="C5" s="38">
        <v>9.9</v>
      </c>
      <c r="D5" s="38">
        <v>8.9</v>
      </c>
      <c r="E5" s="38">
        <v>11.1</v>
      </c>
      <c r="F5" s="38">
        <v>2000</v>
      </c>
      <c r="G5" s="38" t="s">
        <v>5</v>
      </c>
      <c r="H5" s="38" t="s">
        <v>96</v>
      </c>
      <c r="I5" s="38" t="s">
        <v>146</v>
      </c>
      <c r="J5" s="38">
        <v>294</v>
      </c>
      <c r="K5" s="38">
        <v>29420</v>
      </c>
      <c r="L5" s="38">
        <v>1.1253857505625414E-3</v>
      </c>
      <c r="M5" s="38">
        <v>8.768940156417333</v>
      </c>
      <c r="N5" s="38">
        <v>11.019711657542418</v>
      </c>
      <c r="O5" s="38">
        <v>0.13105984358266731</v>
      </c>
      <c r="P5" s="38">
        <v>8.0288342457581763E-2</v>
      </c>
      <c r="Q5" s="38">
        <v>261</v>
      </c>
      <c r="R5" s="38">
        <v>328</v>
      </c>
      <c r="S5" s="38">
        <v>8.7837383051760121</v>
      </c>
      <c r="T5" s="38">
        <v>11.038567678535371</v>
      </c>
      <c r="U5" s="38">
        <v>0.11626169482398829</v>
      </c>
      <c r="V5" s="38">
        <v>6.1432321464629069E-2</v>
      </c>
      <c r="W5" s="38">
        <v>9.9576791208203126E-3</v>
      </c>
      <c r="X5" s="38">
        <v>1.1306496839543225E-3</v>
      </c>
      <c r="Y5" s="38">
        <v>8.8270294368659901</v>
      </c>
      <c r="Z5" s="38">
        <v>11.088328804774635</v>
      </c>
      <c r="AA5" s="38">
        <v>7.2970563134010291E-2</v>
      </c>
      <c r="AB5" s="38">
        <v>1.1671195225364528E-2</v>
      </c>
      <c r="AC5" s="38">
        <v>66.933423635157794</v>
      </c>
      <c r="AD5" s="38">
        <v>8.8483552197805917</v>
      </c>
      <c r="AE5" s="38">
        <v>11.100652841325743</v>
      </c>
      <c r="AF5" s="38">
        <v>5.1644780219408659E-2</v>
      </c>
      <c r="AG5" s="38">
        <v>6.5284132574383591E-4</v>
      </c>
      <c r="AH5" s="38">
        <v>14.8</v>
      </c>
      <c r="AI5" s="38">
        <v>13</v>
      </c>
      <c r="AJ5" s="38">
        <v>16.8</v>
      </c>
      <c r="AK5" s="38">
        <v>4.3</v>
      </c>
      <c r="AL5" s="38">
        <v>3.3</v>
      </c>
      <c r="AM5" s="38">
        <v>5.5</v>
      </c>
      <c r="AN5" s="38">
        <v>11.3</v>
      </c>
      <c r="AO5" s="38">
        <v>9.5</v>
      </c>
      <c r="AP5" s="38">
        <v>13.3</v>
      </c>
      <c r="AQ5" s="38">
        <v>10.6</v>
      </c>
      <c r="AR5" s="38">
        <v>8.5</v>
      </c>
      <c r="AS5" s="38">
        <v>13.1</v>
      </c>
      <c r="AT5" s="38" t="s">
        <v>236</v>
      </c>
      <c r="AU5" s="38" t="s">
        <v>236</v>
      </c>
      <c r="AV5" s="38" t="s">
        <v>236</v>
      </c>
      <c r="AW5" s="38" t="s">
        <v>236</v>
      </c>
      <c r="AX5" s="38" t="s">
        <v>236</v>
      </c>
      <c r="AY5" s="38" t="s">
        <v>236</v>
      </c>
    </row>
    <row r="6" spans="1:51" x14ac:dyDescent="0.25">
      <c r="A6" s="38" t="s">
        <v>15</v>
      </c>
      <c r="B6" s="38">
        <v>24535</v>
      </c>
      <c r="C6" s="38">
        <v>6.3</v>
      </c>
      <c r="D6" s="38">
        <v>5.4</v>
      </c>
      <c r="E6" s="38">
        <v>7.4</v>
      </c>
      <c r="F6" s="38">
        <v>2000</v>
      </c>
      <c r="G6" s="38" t="s">
        <v>5</v>
      </c>
      <c r="H6" s="38" t="s">
        <v>106</v>
      </c>
      <c r="I6" s="38" t="s">
        <v>147</v>
      </c>
      <c r="J6" s="38">
        <v>155</v>
      </c>
      <c r="K6" s="38">
        <v>24380</v>
      </c>
      <c r="L6" s="38">
        <v>9.9140635232462457E-4</v>
      </c>
      <c r="M6" s="38">
        <v>5.3260992519142176</v>
      </c>
      <c r="N6" s="38">
        <v>7.3089119565634668</v>
      </c>
      <c r="O6" s="38">
        <v>7.390074808578273E-2</v>
      </c>
      <c r="P6" s="38">
        <v>9.1088043436533539E-2</v>
      </c>
      <c r="Q6" s="38">
        <v>131</v>
      </c>
      <c r="R6" s="38">
        <v>179</v>
      </c>
      <c r="S6" s="38">
        <v>5.3393111880986348</v>
      </c>
      <c r="T6" s="38">
        <v>7.2957000203790505</v>
      </c>
      <c r="U6" s="38">
        <v>6.0688811901365547E-2</v>
      </c>
      <c r="V6" s="38">
        <v>0.10429997962094983</v>
      </c>
      <c r="W6" s="38">
        <v>6.3947896510794956E-3</v>
      </c>
      <c r="X6" s="38">
        <v>1.0003241250642403E-3</v>
      </c>
      <c r="Y6" s="38">
        <v>5.3944655260152548</v>
      </c>
      <c r="Z6" s="38">
        <v>7.3951137761437362</v>
      </c>
      <c r="AA6" s="38">
        <v>5.5344739847456026E-3</v>
      </c>
      <c r="AB6" s="38">
        <v>4.886223856264138E-3</v>
      </c>
      <c r="AC6" s="38">
        <v>48.721954424166199</v>
      </c>
      <c r="AD6" s="38">
        <v>5.4224137851640313</v>
      </c>
      <c r="AE6" s="38">
        <v>7.4079172371476067</v>
      </c>
      <c r="AF6" s="38">
        <v>2.2413785164030919E-2</v>
      </c>
      <c r="AG6" s="38">
        <v>7.917237147606393E-3</v>
      </c>
      <c r="AH6" s="38">
        <v>9.3000000000000007</v>
      </c>
      <c r="AI6" s="38">
        <v>7.8</v>
      </c>
      <c r="AJ6" s="38">
        <v>11.2</v>
      </c>
      <c r="AK6" s="38">
        <v>3.3</v>
      </c>
      <c r="AL6" s="38">
        <v>2.4</v>
      </c>
      <c r="AM6" s="38">
        <v>4.5</v>
      </c>
      <c r="AN6" s="38">
        <v>6.5</v>
      </c>
      <c r="AO6" s="38">
        <v>5.2</v>
      </c>
      <c r="AP6" s="38">
        <v>8.1999999999999993</v>
      </c>
      <c r="AQ6" s="38">
        <v>5.8</v>
      </c>
      <c r="AR6" s="38">
        <v>4.5</v>
      </c>
      <c r="AS6" s="38">
        <v>7.3</v>
      </c>
      <c r="AT6" s="38" t="s">
        <v>236</v>
      </c>
      <c r="AU6" s="38" t="s">
        <v>236</v>
      </c>
      <c r="AV6" s="38" t="s">
        <v>236</v>
      </c>
      <c r="AW6" s="38" t="s">
        <v>236</v>
      </c>
      <c r="AX6" s="38" t="s">
        <v>236</v>
      </c>
      <c r="AY6" s="38" t="s">
        <v>236</v>
      </c>
    </row>
    <row r="7" spans="1:51" x14ac:dyDescent="0.25">
      <c r="A7" s="38" t="s">
        <v>16</v>
      </c>
      <c r="B7" s="38">
        <v>23065</v>
      </c>
      <c r="C7" s="38">
        <v>4.5</v>
      </c>
      <c r="D7" s="38">
        <v>3.7</v>
      </c>
      <c r="E7" s="38">
        <v>5.5</v>
      </c>
      <c r="F7" s="38">
        <v>2000</v>
      </c>
      <c r="G7" s="38" t="s">
        <v>5</v>
      </c>
      <c r="H7" s="38" t="s">
        <v>114</v>
      </c>
      <c r="I7" s="38" t="s">
        <v>148</v>
      </c>
      <c r="J7" s="38">
        <v>104</v>
      </c>
      <c r="K7" s="38">
        <v>22961</v>
      </c>
      <c r="L7" s="38">
        <v>8.6462934579884475E-4</v>
      </c>
      <c r="M7" s="38">
        <v>3.6443669689637828</v>
      </c>
      <c r="N7" s="38">
        <v>5.3736256605614727</v>
      </c>
      <c r="O7" s="38">
        <v>5.5633031036217417E-2</v>
      </c>
      <c r="P7" s="38">
        <v>0.12637433943852727</v>
      </c>
      <c r="Q7" s="38">
        <v>84</v>
      </c>
      <c r="R7" s="38">
        <v>124</v>
      </c>
      <c r="S7" s="38">
        <v>3.6418816388467374</v>
      </c>
      <c r="T7" s="38">
        <v>5.3761109906785176</v>
      </c>
      <c r="U7" s="38">
        <v>5.8118361153262743E-2</v>
      </c>
      <c r="V7" s="38">
        <v>0.12388900932148239</v>
      </c>
      <c r="W7" s="38">
        <v>4.5915062357779046E-3</v>
      </c>
      <c r="X7" s="38">
        <v>8.7628743983156679E-4</v>
      </c>
      <c r="Y7" s="38">
        <v>3.7152187959463379</v>
      </c>
      <c r="Z7" s="38">
        <v>5.4677936756094718</v>
      </c>
      <c r="AA7" s="38">
        <v>1.5218795946337682E-2</v>
      </c>
      <c r="AB7" s="38">
        <v>3.2206324390528174E-2</v>
      </c>
      <c r="AC7" s="38">
        <v>39.974795661002091</v>
      </c>
      <c r="AD7" s="38">
        <v>3.7467564955151675</v>
      </c>
      <c r="AE7" s="38">
        <v>5.4796044901732248</v>
      </c>
      <c r="AF7" s="38">
        <v>4.6756495515167362E-2</v>
      </c>
      <c r="AG7" s="38">
        <v>2.0395509826775182E-2</v>
      </c>
      <c r="AH7" s="38">
        <v>6.6</v>
      </c>
      <c r="AI7" s="38">
        <v>5.2</v>
      </c>
      <c r="AJ7" s="38">
        <v>8.1999999999999993</v>
      </c>
      <c r="AK7" s="38">
        <v>2.4</v>
      </c>
      <c r="AL7" s="38">
        <v>1.6</v>
      </c>
      <c r="AM7" s="38">
        <v>3.5</v>
      </c>
      <c r="AN7" s="38">
        <v>4.5</v>
      </c>
      <c r="AO7" s="38">
        <v>3.7</v>
      </c>
      <c r="AP7" s="38">
        <v>5.5</v>
      </c>
      <c r="AQ7" s="38" t="s">
        <v>236</v>
      </c>
      <c r="AR7" s="38" t="s">
        <v>236</v>
      </c>
      <c r="AS7" s="38" t="s">
        <v>236</v>
      </c>
      <c r="AT7" s="38" t="s">
        <v>236</v>
      </c>
      <c r="AU7" s="38" t="s">
        <v>236</v>
      </c>
      <c r="AV7" s="38" t="s">
        <v>236</v>
      </c>
      <c r="AW7" s="38" t="s">
        <v>236</v>
      </c>
      <c r="AX7" s="38" t="s">
        <v>236</v>
      </c>
      <c r="AY7" s="38" t="s">
        <v>236</v>
      </c>
    </row>
    <row r="8" spans="1:51" x14ac:dyDescent="0.25">
      <c r="A8" s="38" t="s">
        <v>17</v>
      </c>
      <c r="B8" s="38">
        <v>35472</v>
      </c>
      <c r="C8" s="38">
        <v>3.3</v>
      </c>
      <c r="D8" s="38">
        <v>2.7</v>
      </c>
      <c r="E8" s="38">
        <v>3.9</v>
      </c>
      <c r="F8" s="38">
        <v>2002</v>
      </c>
      <c r="G8" s="38" t="s">
        <v>5</v>
      </c>
      <c r="H8" s="38" t="s">
        <v>67</v>
      </c>
      <c r="I8" s="38" t="s">
        <v>149</v>
      </c>
      <c r="J8" s="38">
        <v>117</v>
      </c>
      <c r="K8" s="38">
        <v>35355</v>
      </c>
      <c r="L8" s="38">
        <v>5.9667511986456637E-4</v>
      </c>
      <c r="M8" s="38">
        <v>2.70170106416791</v>
      </c>
      <c r="N8" s="38">
        <v>3.8950513038970427</v>
      </c>
      <c r="O8" s="38">
        <v>1.7010641679098271E-3</v>
      </c>
      <c r="P8" s="38">
        <v>4.9486961029572285E-3</v>
      </c>
      <c r="Q8" s="38">
        <v>96</v>
      </c>
      <c r="R8" s="38">
        <v>139</v>
      </c>
      <c r="S8" s="38">
        <v>2.7063599458728009</v>
      </c>
      <c r="T8" s="38">
        <v>3.9185836716283267</v>
      </c>
      <c r="U8" s="38">
        <v>6.3599458728007541E-3</v>
      </c>
      <c r="V8" s="38">
        <v>1.8583671628326748E-2</v>
      </c>
      <c r="W8" s="38">
        <v>3.3521609219160234E-3</v>
      </c>
      <c r="X8" s="38">
        <v>6.0387093135055977E-4</v>
      </c>
      <c r="Y8" s="38">
        <v>2.7482899905654636</v>
      </c>
      <c r="Z8" s="38">
        <v>3.956031853266583</v>
      </c>
      <c r="AA8" s="38">
        <v>4.8289990565463459E-2</v>
      </c>
      <c r="AB8" s="38">
        <v>5.6031853266583109E-2</v>
      </c>
      <c r="AC8" s="38">
        <v>42.414589006876717</v>
      </c>
      <c r="AD8" s="38">
        <v>2.768459629658452</v>
      </c>
      <c r="AE8" s="38">
        <v>3.9640504109542345</v>
      </c>
      <c r="AF8" s="38">
        <v>6.845962965845187E-2</v>
      </c>
      <c r="AG8" s="38">
        <v>6.4050410954234582E-2</v>
      </c>
      <c r="AH8" s="38">
        <v>5</v>
      </c>
      <c r="AI8" s="38">
        <v>4.0999999999999996</v>
      </c>
      <c r="AJ8" s="38">
        <v>6.2</v>
      </c>
      <c r="AK8" s="38">
        <v>1.4</v>
      </c>
      <c r="AL8" s="38">
        <v>0.9</v>
      </c>
      <c r="AM8" s="38">
        <v>2.1</v>
      </c>
      <c r="AN8" s="38">
        <v>3.3</v>
      </c>
      <c r="AO8" s="38">
        <v>2.6</v>
      </c>
      <c r="AP8" s="38">
        <v>4.0999999999999996</v>
      </c>
      <c r="AQ8" s="38">
        <v>3.4</v>
      </c>
      <c r="AR8" s="38">
        <v>2.4</v>
      </c>
      <c r="AS8" s="38">
        <v>4.8</v>
      </c>
      <c r="AT8" s="38">
        <v>1.9</v>
      </c>
      <c r="AU8" s="38">
        <v>0.5</v>
      </c>
      <c r="AV8" s="38">
        <v>7.7</v>
      </c>
      <c r="AW8" s="38" t="s">
        <v>236</v>
      </c>
      <c r="AX8" s="38" t="s">
        <v>236</v>
      </c>
      <c r="AY8" s="38" t="s">
        <v>236</v>
      </c>
    </row>
    <row r="9" spans="1:51" x14ac:dyDescent="0.25">
      <c r="A9" s="38" t="s">
        <v>11</v>
      </c>
      <c r="B9" s="38">
        <v>45113</v>
      </c>
      <c r="C9" s="38">
        <v>6.2</v>
      </c>
      <c r="D9" s="38">
        <v>5.5</v>
      </c>
      <c r="E9" s="38">
        <v>7</v>
      </c>
      <c r="F9" s="38">
        <v>2002</v>
      </c>
      <c r="G9" s="38" t="s">
        <v>5</v>
      </c>
      <c r="H9" s="38" t="s">
        <v>69</v>
      </c>
      <c r="I9" s="38" t="s">
        <v>143</v>
      </c>
      <c r="J9" s="38">
        <v>280</v>
      </c>
      <c r="K9" s="38">
        <v>44833</v>
      </c>
      <c r="L9" s="38">
        <v>7.2472533597391238E-4</v>
      </c>
      <c r="M9" s="38">
        <v>5.4819113319488588</v>
      </c>
      <c r="N9" s="38">
        <v>6.9313620038966839</v>
      </c>
      <c r="O9" s="38">
        <v>1.8088668051141177E-2</v>
      </c>
      <c r="P9" s="38">
        <v>6.8637996103316112E-2</v>
      </c>
      <c r="Q9" s="38">
        <v>248</v>
      </c>
      <c r="R9" s="38">
        <v>313</v>
      </c>
      <c r="S9" s="38">
        <v>5.4973067630173125</v>
      </c>
      <c r="T9" s="38">
        <v>6.9381331323565272</v>
      </c>
      <c r="U9" s="38">
        <v>2.6932369826875302E-3</v>
      </c>
      <c r="V9" s="38">
        <v>6.1866867643472823E-2</v>
      </c>
      <c r="W9" s="38">
        <v>6.2486805435540823E-3</v>
      </c>
      <c r="X9" s="38">
        <v>7.2834380841442135E-4</v>
      </c>
      <c r="Y9" s="38">
        <v>5.5203367351396606</v>
      </c>
      <c r="Z9" s="38">
        <v>6.9770243519685042</v>
      </c>
      <c r="AA9" s="38">
        <v>2.0336735139660611E-2</v>
      </c>
      <c r="AB9" s="38">
        <v>2.2975648031495766E-2</v>
      </c>
      <c r="AC9" s="38">
        <v>65.443864559911773</v>
      </c>
      <c r="AD9" s="38">
        <v>5.534491978085339</v>
      </c>
      <c r="AE9" s="38">
        <v>6.9850337811866066</v>
      </c>
      <c r="AF9" s="38">
        <v>3.4491978085338992E-2</v>
      </c>
      <c r="AG9" s="38">
        <v>1.4966218813393439E-2</v>
      </c>
      <c r="AH9" s="38">
        <v>10.1</v>
      </c>
      <c r="AI9" s="38">
        <v>8.8000000000000007</v>
      </c>
      <c r="AJ9" s="38">
        <v>11.4</v>
      </c>
      <c r="AK9" s="38">
        <v>2.2000000000000002</v>
      </c>
      <c r="AL9" s="38">
        <v>1.7</v>
      </c>
      <c r="AM9" s="38">
        <v>2.9</v>
      </c>
      <c r="AN9" s="38">
        <v>7.7</v>
      </c>
      <c r="AO9" s="38">
        <v>6.7</v>
      </c>
      <c r="AP9" s="38">
        <v>8.9</v>
      </c>
      <c r="AQ9" s="38">
        <v>6.3</v>
      </c>
      <c r="AR9" s="38">
        <v>3.8</v>
      </c>
      <c r="AS9" s="38">
        <v>10.5</v>
      </c>
      <c r="AT9" s="38">
        <v>3.4</v>
      </c>
      <c r="AU9" s="38">
        <v>2.6</v>
      </c>
      <c r="AV9" s="38">
        <v>4.5</v>
      </c>
      <c r="AW9" s="38">
        <v>2.6</v>
      </c>
      <c r="AX9" s="38">
        <v>0.8</v>
      </c>
      <c r="AY9" s="38">
        <v>8</v>
      </c>
    </row>
    <row r="10" spans="1:51" x14ac:dyDescent="0.25">
      <c r="A10" s="38" t="s">
        <v>18</v>
      </c>
      <c r="B10" s="38">
        <v>36472</v>
      </c>
      <c r="C10" s="38">
        <v>6.9</v>
      </c>
      <c r="D10" s="38">
        <v>6.1</v>
      </c>
      <c r="E10" s="38">
        <v>7.8</v>
      </c>
      <c r="F10" s="38">
        <v>2002</v>
      </c>
      <c r="G10" s="38" t="s">
        <v>5</v>
      </c>
      <c r="H10" s="38" t="s">
        <v>70</v>
      </c>
      <c r="I10" s="38" t="s">
        <v>150</v>
      </c>
      <c r="J10" s="38">
        <v>252</v>
      </c>
      <c r="K10" s="38">
        <v>36220</v>
      </c>
      <c r="L10" s="38">
        <v>8.5012583732414662E-4</v>
      </c>
      <c r="M10" s="38">
        <v>6.0592841210000463</v>
      </c>
      <c r="N10" s="38">
        <v>7.7595357956483406</v>
      </c>
      <c r="O10" s="38">
        <v>4.0715878999953325E-2</v>
      </c>
      <c r="P10" s="38">
        <v>4.0464204351659205E-2</v>
      </c>
      <c r="Q10" s="38">
        <v>221</v>
      </c>
      <c r="R10" s="38">
        <v>283</v>
      </c>
      <c r="S10" s="38">
        <v>6.0594428602763761</v>
      </c>
      <c r="T10" s="38">
        <v>7.7593770563720117</v>
      </c>
      <c r="U10" s="38">
        <v>4.0557139723623514E-2</v>
      </c>
      <c r="V10" s="38">
        <v>4.0622943627988128E-2</v>
      </c>
      <c r="W10" s="38">
        <v>6.9613398692120708E-3</v>
      </c>
      <c r="X10" s="38">
        <v>8.5482578430132389E-4</v>
      </c>
      <c r="Y10" s="38">
        <v>6.1065140849107475</v>
      </c>
      <c r="Z10" s="38">
        <v>7.8161656535133943</v>
      </c>
      <c r="AA10" s="38">
        <v>6.5140849107478971E-3</v>
      </c>
      <c r="AB10" s="38">
        <v>1.6165653513394496E-2</v>
      </c>
      <c r="AC10" s="38">
        <v>62.06944410478971</v>
      </c>
      <c r="AD10" s="38">
        <v>6.1242180693800634</v>
      </c>
      <c r="AE10" s="38">
        <v>7.8258770749677176</v>
      </c>
      <c r="AF10" s="38">
        <v>2.4218069380063767E-2</v>
      </c>
      <c r="AG10" s="38">
        <v>2.5877074967717739E-2</v>
      </c>
      <c r="AH10" s="38">
        <v>10.7</v>
      </c>
      <c r="AI10" s="38">
        <v>9.3000000000000007</v>
      </c>
      <c r="AJ10" s="38">
        <v>12.3</v>
      </c>
      <c r="AK10" s="38">
        <v>2.9</v>
      </c>
      <c r="AL10" s="38">
        <v>2.2000000000000002</v>
      </c>
      <c r="AM10" s="38">
        <v>3.8</v>
      </c>
      <c r="AN10" s="38">
        <v>7.4</v>
      </c>
      <c r="AO10" s="38">
        <v>6.5</v>
      </c>
      <c r="AP10" s="38">
        <v>8.6</v>
      </c>
      <c r="AQ10" s="38">
        <v>5.8</v>
      </c>
      <c r="AR10" s="38">
        <v>4.3</v>
      </c>
      <c r="AS10" s="38">
        <v>7.8</v>
      </c>
      <c r="AT10" s="38">
        <v>2.9</v>
      </c>
      <c r="AU10" s="38">
        <v>1.3</v>
      </c>
      <c r="AV10" s="38">
        <v>6.4</v>
      </c>
      <c r="AW10" s="38" t="s">
        <v>236</v>
      </c>
      <c r="AX10" s="38" t="s">
        <v>236</v>
      </c>
      <c r="AY10" s="38" t="s">
        <v>236</v>
      </c>
    </row>
    <row r="11" spans="1:51" x14ac:dyDescent="0.25">
      <c r="A11" s="38" t="s">
        <v>19</v>
      </c>
      <c r="B11" s="38">
        <v>11020</v>
      </c>
      <c r="C11" s="38">
        <v>5.9</v>
      </c>
      <c r="D11" s="38">
        <v>4.5999999999999996</v>
      </c>
      <c r="E11" s="38">
        <v>7.5</v>
      </c>
      <c r="F11" s="38">
        <v>2002</v>
      </c>
      <c r="G11" s="38" t="s">
        <v>5</v>
      </c>
      <c r="H11" s="38" t="s">
        <v>72</v>
      </c>
      <c r="I11" s="38" t="s">
        <v>151</v>
      </c>
      <c r="J11" s="38">
        <v>65</v>
      </c>
      <c r="K11" s="38">
        <v>10955</v>
      </c>
      <c r="L11" s="38">
        <v>1.4296791003268333E-3</v>
      </c>
      <c r="M11" s="38">
        <v>4.4686875058437661</v>
      </c>
      <c r="N11" s="38">
        <v>7.3280457064974325</v>
      </c>
      <c r="O11" s="38">
        <v>0.13131249415623358</v>
      </c>
      <c r="P11" s="38">
        <v>0.17195429350256752</v>
      </c>
      <c r="Q11" s="38">
        <v>50</v>
      </c>
      <c r="R11" s="38">
        <v>81</v>
      </c>
      <c r="S11" s="38">
        <v>4.5372050816696916</v>
      </c>
      <c r="T11" s="38">
        <v>7.3502722323049001</v>
      </c>
      <c r="U11" s="38">
        <v>6.2794918330308036E-2</v>
      </c>
      <c r="V11" s="38">
        <v>0.14972776769509988</v>
      </c>
      <c r="W11" s="38">
        <v>6.0705453412340793E-3</v>
      </c>
      <c r="X11" s="38">
        <v>1.4601971200527775E-3</v>
      </c>
      <c r="Y11" s="38">
        <v>4.6103482211813018</v>
      </c>
      <c r="Z11" s="38">
        <v>7.5307424612868568</v>
      </c>
      <c r="AA11" s="38">
        <v>1.0348221181302186E-2</v>
      </c>
      <c r="AB11" s="38">
        <v>3.0742461286856759E-2</v>
      </c>
      <c r="AC11" s="38">
        <v>31.62360352520157</v>
      </c>
      <c r="AD11" s="38">
        <v>4.6815738271028513</v>
      </c>
      <c r="AE11" s="38">
        <v>7.5502293355597541</v>
      </c>
      <c r="AF11" s="38">
        <v>8.1573827102851659E-2</v>
      </c>
      <c r="AG11" s="38">
        <v>5.0229335559754063E-2</v>
      </c>
      <c r="AH11" s="38">
        <v>9.9</v>
      </c>
      <c r="AI11" s="38">
        <v>7.6</v>
      </c>
      <c r="AJ11" s="38">
        <v>12.9</v>
      </c>
      <c r="AK11" s="38">
        <v>1.7</v>
      </c>
      <c r="AL11" s="38">
        <v>0.9</v>
      </c>
      <c r="AM11" s="38">
        <v>3.2</v>
      </c>
      <c r="AN11" s="38">
        <v>6.4</v>
      </c>
      <c r="AO11" s="38">
        <v>4.8</v>
      </c>
      <c r="AP11" s="38">
        <v>8.5</v>
      </c>
      <c r="AQ11" s="38">
        <v>6.4</v>
      </c>
      <c r="AR11" s="38">
        <v>2.9</v>
      </c>
      <c r="AS11" s="38">
        <v>14.3</v>
      </c>
      <c r="AT11" s="38">
        <v>2</v>
      </c>
      <c r="AU11" s="38">
        <v>0.7</v>
      </c>
      <c r="AV11" s="38">
        <v>5.3</v>
      </c>
      <c r="AW11" s="38">
        <v>6.3</v>
      </c>
      <c r="AX11" s="38">
        <v>2</v>
      </c>
      <c r="AY11" s="38">
        <v>19.600000000000001</v>
      </c>
    </row>
    <row r="12" spans="1:51" x14ac:dyDescent="0.25">
      <c r="A12" s="38" t="s">
        <v>12</v>
      </c>
      <c r="B12" s="38">
        <v>44299</v>
      </c>
      <c r="C12" s="38">
        <v>7.6</v>
      </c>
      <c r="D12" s="38">
        <v>6.8</v>
      </c>
      <c r="E12" s="38">
        <v>8.5</v>
      </c>
      <c r="F12" s="38">
        <v>2002</v>
      </c>
      <c r="G12" s="38" t="s">
        <v>5</v>
      </c>
      <c r="H12" s="38" t="s">
        <v>76</v>
      </c>
      <c r="I12" s="38" t="s">
        <v>144</v>
      </c>
      <c r="J12" s="38">
        <v>337</v>
      </c>
      <c r="K12" s="38">
        <v>43962</v>
      </c>
      <c r="L12" s="38">
        <v>8.0911616617132499E-4</v>
      </c>
      <c r="M12" s="38">
        <v>6.7982790346232749</v>
      </c>
      <c r="N12" s="38">
        <v>8.4165113669659242</v>
      </c>
      <c r="O12" s="38">
        <v>1.7209653767249478E-3</v>
      </c>
      <c r="P12" s="38">
        <v>8.3488633034075832E-2</v>
      </c>
      <c r="Q12" s="38">
        <v>301</v>
      </c>
      <c r="R12" s="38">
        <v>373</v>
      </c>
      <c r="S12" s="38">
        <v>6.7947357728165425</v>
      </c>
      <c r="T12" s="38">
        <v>8.4200546287726592</v>
      </c>
      <c r="U12" s="38">
        <v>5.2642271834573151E-3</v>
      </c>
      <c r="V12" s="38">
        <v>7.99453712273408E-2</v>
      </c>
      <c r="W12" s="38">
        <v>7.6500901127385347E-3</v>
      </c>
      <c r="X12" s="38">
        <v>8.1245325832922019E-4</v>
      </c>
      <c r="Y12" s="38">
        <v>6.8376368544093147</v>
      </c>
      <c r="Z12" s="38">
        <v>8.4625433710677544</v>
      </c>
      <c r="AA12" s="38">
        <v>3.7636854409314857E-2</v>
      </c>
      <c r="AB12" s="38">
        <v>3.745662893224555E-2</v>
      </c>
      <c r="AC12" s="38">
        <v>71.736210619154875</v>
      </c>
      <c r="AD12" s="38">
        <v>6.8517642233607177</v>
      </c>
      <c r="AE12" s="38">
        <v>8.4709879177558829</v>
      </c>
      <c r="AF12" s="38">
        <v>5.1764223360717843E-2</v>
      </c>
      <c r="AG12" s="38">
        <v>2.901208224411711E-2</v>
      </c>
      <c r="AH12" s="38">
        <v>12.4</v>
      </c>
      <c r="AI12" s="38">
        <v>11</v>
      </c>
      <c r="AJ12" s="38">
        <v>13.9</v>
      </c>
      <c r="AK12" s="38">
        <v>2.6</v>
      </c>
      <c r="AL12" s="38">
        <v>2.2999999999999998</v>
      </c>
      <c r="AM12" s="38">
        <v>3.4</v>
      </c>
      <c r="AN12" s="38">
        <v>8.9</v>
      </c>
      <c r="AO12" s="38">
        <v>7.7</v>
      </c>
      <c r="AP12" s="38">
        <v>10.4</v>
      </c>
      <c r="AQ12" s="38">
        <v>6.8</v>
      </c>
      <c r="AR12" s="38">
        <v>5.7</v>
      </c>
      <c r="AS12" s="38">
        <v>8</v>
      </c>
      <c r="AT12" s="38">
        <v>4.5999999999999996</v>
      </c>
      <c r="AU12" s="38">
        <v>3</v>
      </c>
      <c r="AV12" s="38">
        <v>7.1</v>
      </c>
      <c r="AW12" s="38">
        <v>5</v>
      </c>
      <c r="AX12" s="38">
        <v>2.7</v>
      </c>
      <c r="AY12" s="38">
        <v>9.3000000000000007</v>
      </c>
    </row>
    <row r="13" spans="1:51" x14ac:dyDescent="0.25">
      <c r="A13" s="38" t="s">
        <v>13</v>
      </c>
      <c r="B13" s="38">
        <v>29722</v>
      </c>
      <c r="C13" s="38">
        <v>6.7</v>
      </c>
      <c r="D13" s="38">
        <v>5.8</v>
      </c>
      <c r="E13" s="38">
        <v>7.7</v>
      </c>
      <c r="F13" s="38">
        <v>2002</v>
      </c>
      <c r="G13" s="38" t="s">
        <v>5</v>
      </c>
      <c r="H13" s="38" t="s">
        <v>86</v>
      </c>
      <c r="I13" s="38" t="s">
        <v>145</v>
      </c>
      <c r="J13" s="38">
        <v>199</v>
      </c>
      <c r="K13" s="38">
        <v>29523</v>
      </c>
      <c r="L13" s="38">
        <v>9.2712400882464152E-4</v>
      </c>
      <c r="M13" s="38">
        <v>5.7682531528737639</v>
      </c>
      <c r="N13" s="38">
        <v>7.6225011705230461</v>
      </c>
      <c r="O13" s="38">
        <v>3.1746847126235878E-2</v>
      </c>
      <c r="P13" s="38">
        <v>7.7498829476954079E-2</v>
      </c>
      <c r="Q13" s="38">
        <v>172</v>
      </c>
      <c r="R13" s="38">
        <v>227</v>
      </c>
      <c r="S13" s="38">
        <v>5.7869591548348023</v>
      </c>
      <c r="T13" s="38">
        <v>7.6374402799273264</v>
      </c>
      <c r="U13" s="38">
        <v>1.3040845165197545E-2</v>
      </c>
      <c r="V13" s="38">
        <v>6.2559720072673741E-2</v>
      </c>
      <c r="W13" s="38">
        <v>6.7591267244253867E-3</v>
      </c>
      <c r="X13" s="38">
        <v>9.3361570896051719E-4</v>
      </c>
      <c r="Y13" s="38">
        <v>5.825511015464869</v>
      </c>
      <c r="Z13" s="38">
        <v>7.692742433385904</v>
      </c>
      <c r="AA13" s="38">
        <v>2.5511015464869224E-2</v>
      </c>
      <c r="AB13" s="38">
        <v>7.2575666140961559E-3</v>
      </c>
      <c r="AC13" s="38">
        <v>55.177030799569252</v>
      </c>
      <c r="AD13" s="38">
        <v>5.8478483864408943</v>
      </c>
      <c r="AE13" s="38">
        <v>7.704045825830665</v>
      </c>
      <c r="AF13" s="38">
        <v>4.7848386440894508E-2</v>
      </c>
      <c r="AG13" s="38">
        <v>4.0458258306648176E-3</v>
      </c>
      <c r="AH13" s="38">
        <v>10.199999999999999</v>
      </c>
      <c r="AI13" s="38">
        <v>8.6999999999999993</v>
      </c>
      <c r="AJ13" s="38">
        <v>11.9</v>
      </c>
      <c r="AK13" s="38">
        <v>3</v>
      </c>
      <c r="AL13" s="38">
        <v>2.2999999999999998</v>
      </c>
      <c r="AM13" s="38">
        <v>4.0999999999999996</v>
      </c>
      <c r="AN13" s="38">
        <v>7</v>
      </c>
      <c r="AO13" s="38">
        <v>5.8</v>
      </c>
      <c r="AP13" s="38">
        <v>7.3</v>
      </c>
      <c r="AQ13" s="38">
        <v>6.2</v>
      </c>
      <c r="AR13" s="38">
        <v>4.9000000000000004</v>
      </c>
      <c r="AS13" s="38">
        <v>5.8</v>
      </c>
      <c r="AT13" s="38">
        <v>1.4</v>
      </c>
      <c r="AU13" s="38">
        <v>0.2</v>
      </c>
      <c r="AV13" s="38">
        <v>9.6999999999999993</v>
      </c>
      <c r="AW13" s="38">
        <v>3.2</v>
      </c>
      <c r="AX13" s="38">
        <v>1</v>
      </c>
      <c r="AY13" s="38">
        <v>9.9</v>
      </c>
    </row>
    <row r="14" spans="1:51" x14ac:dyDescent="0.25">
      <c r="A14" s="38" t="s">
        <v>20</v>
      </c>
      <c r="B14" s="38">
        <v>28049</v>
      </c>
      <c r="C14" s="38">
        <v>7.3</v>
      </c>
      <c r="D14" s="38">
        <v>6.4</v>
      </c>
      <c r="E14" s="38">
        <v>8.4</v>
      </c>
      <c r="F14" s="38">
        <v>2002</v>
      </c>
      <c r="G14" s="38" t="s">
        <v>5</v>
      </c>
      <c r="H14" s="38" t="s">
        <v>91</v>
      </c>
      <c r="I14" s="38" t="s">
        <v>152</v>
      </c>
      <c r="J14" s="38">
        <v>205</v>
      </c>
      <c r="K14" s="38">
        <v>27844</v>
      </c>
      <c r="L14" s="38">
        <v>9.9681544946941055E-4</v>
      </c>
      <c r="M14" s="38">
        <v>6.3118230046644275</v>
      </c>
      <c r="N14" s="38">
        <v>8.3054539036032491</v>
      </c>
      <c r="O14" s="38">
        <v>8.8176995335572883E-2</v>
      </c>
      <c r="P14" s="38">
        <v>9.4546096396751267E-2</v>
      </c>
      <c r="Q14" s="38">
        <v>177</v>
      </c>
      <c r="R14" s="38">
        <v>233</v>
      </c>
      <c r="S14" s="38">
        <v>6.3103853969838495</v>
      </c>
      <c r="T14" s="38">
        <v>8.3068915112838244</v>
      </c>
      <c r="U14" s="38">
        <v>8.9614603016150873E-2</v>
      </c>
      <c r="V14" s="38">
        <v>9.3108488716175941E-2</v>
      </c>
      <c r="W14" s="38">
        <v>7.3761059005053014E-3</v>
      </c>
      <c r="X14" s="38">
        <v>1.0035729538212957E-3</v>
      </c>
      <c r="Y14" s="38">
        <v>6.3725329466840055</v>
      </c>
      <c r="Z14" s="38">
        <v>8.3796788543265972</v>
      </c>
      <c r="AA14" s="38">
        <v>2.746705331599486E-2</v>
      </c>
      <c r="AB14" s="38">
        <v>2.0321145673403151E-2</v>
      </c>
      <c r="AC14" s="38">
        <v>55.983569946722476</v>
      </c>
      <c r="AD14" s="38">
        <v>6.3961058882528183</v>
      </c>
      <c r="AE14" s="38">
        <v>8.3917529256091523</v>
      </c>
      <c r="AF14" s="38">
        <v>3.8941117471820164E-3</v>
      </c>
      <c r="AG14" s="38">
        <v>8.2470743908480415E-3</v>
      </c>
      <c r="AH14" s="38">
        <v>11.3</v>
      </c>
      <c r="AI14" s="38">
        <v>9.6999999999999993</v>
      </c>
      <c r="AJ14" s="38">
        <v>13.2</v>
      </c>
      <c r="AK14" s="38">
        <v>3.1</v>
      </c>
      <c r="AL14" s="38">
        <v>2.2999999999999998</v>
      </c>
      <c r="AM14" s="38">
        <v>4.3</v>
      </c>
      <c r="AN14" s="38">
        <v>7.7</v>
      </c>
      <c r="AO14" s="38">
        <v>6.5</v>
      </c>
      <c r="AP14" s="38">
        <v>9</v>
      </c>
      <c r="AQ14" s="38">
        <v>4.7</v>
      </c>
      <c r="AR14" s="38">
        <v>3.4</v>
      </c>
      <c r="AS14" s="38">
        <v>6.5</v>
      </c>
      <c r="AT14" s="38">
        <v>1.8</v>
      </c>
      <c r="AU14" s="38">
        <v>0.3</v>
      </c>
      <c r="AV14" s="38">
        <v>13</v>
      </c>
      <c r="AW14" s="38">
        <v>7.1</v>
      </c>
      <c r="AX14" s="38">
        <v>2.7</v>
      </c>
      <c r="AY14" s="38">
        <v>19</v>
      </c>
    </row>
    <row r="15" spans="1:51" x14ac:dyDescent="0.25">
      <c r="A15" s="38" t="s">
        <v>14</v>
      </c>
      <c r="B15" s="38">
        <v>29748</v>
      </c>
      <c r="C15" s="38">
        <v>10.6</v>
      </c>
      <c r="D15" s="38">
        <v>9.5</v>
      </c>
      <c r="E15" s="38">
        <v>11.9</v>
      </c>
      <c r="F15" s="38">
        <v>2002</v>
      </c>
      <c r="G15" s="38" t="s">
        <v>5</v>
      </c>
      <c r="H15" s="38" t="s">
        <v>96</v>
      </c>
      <c r="I15" s="38" t="s">
        <v>146</v>
      </c>
      <c r="J15" s="38">
        <v>315</v>
      </c>
      <c r="K15" s="38">
        <v>29433</v>
      </c>
      <c r="L15" s="38">
        <v>1.1631453100850585E-3</v>
      </c>
      <c r="M15" s="38">
        <v>9.4258018460262765</v>
      </c>
      <c r="N15" s="38">
        <v>11.752092466196395</v>
      </c>
      <c r="O15" s="38">
        <v>7.4198153973723535E-2</v>
      </c>
      <c r="P15" s="38">
        <v>0.14790753380360577</v>
      </c>
      <c r="Q15" s="38">
        <v>281</v>
      </c>
      <c r="R15" s="38">
        <v>350</v>
      </c>
      <c r="S15" s="38">
        <v>9.4460131773564608</v>
      </c>
      <c r="T15" s="38">
        <v>11.765496840123706</v>
      </c>
      <c r="U15" s="38">
        <v>5.3986822643539156E-2</v>
      </c>
      <c r="V15" s="38">
        <v>0.13450315987629402</v>
      </c>
      <c r="W15" s="38">
        <v>1.065213828357464E-2</v>
      </c>
      <c r="X15" s="38">
        <v>1.1682080887501004E-3</v>
      </c>
      <c r="Y15" s="38">
        <v>9.4839301948245396</v>
      </c>
      <c r="Z15" s="38">
        <v>11.820346372324739</v>
      </c>
      <c r="AA15" s="38">
        <v>1.6069805175460417E-2</v>
      </c>
      <c r="AB15" s="38">
        <v>7.9653627675261518E-2</v>
      </c>
      <c r="AC15" s="38">
        <v>69.254758360533145</v>
      </c>
      <c r="AD15" s="38">
        <v>9.5050704885441348</v>
      </c>
      <c r="AE15" s="38">
        <v>11.832817443514575</v>
      </c>
      <c r="AF15" s="38">
        <v>5.0704885441348324E-3</v>
      </c>
      <c r="AG15" s="38">
        <v>6.7182556485425593E-2</v>
      </c>
      <c r="AH15" s="38">
        <v>16.8</v>
      </c>
      <c r="AI15" s="38">
        <v>14.9</v>
      </c>
      <c r="AJ15" s="38">
        <v>19</v>
      </c>
      <c r="AK15" s="38">
        <v>4</v>
      </c>
      <c r="AL15" s="38">
        <v>3.1</v>
      </c>
      <c r="AM15" s="38">
        <v>5.2</v>
      </c>
      <c r="AN15" s="38">
        <v>12.5</v>
      </c>
      <c r="AO15" s="38">
        <v>10.7</v>
      </c>
      <c r="AP15" s="38">
        <v>14.6</v>
      </c>
      <c r="AQ15" s="38">
        <v>7.7</v>
      </c>
      <c r="AR15" s="38">
        <v>6</v>
      </c>
      <c r="AS15" s="38">
        <v>9.9</v>
      </c>
      <c r="AT15" s="38">
        <v>9.6999999999999993</v>
      </c>
      <c r="AU15" s="38">
        <v>7.7</v>
      </c>
      <c r="AV15" s="38">
        <v>12.3</v>
      </c>
      <c r="AW15" s="38">
        <v>14</v>
      </c>
      <c r="AX15" s="38">
        <v>9.1999999999999993</v>
      </c>
      <c r="AY15" s="38">
        <v>21.2</v>
      </c>
    </row>
    <row r="16" spans="1:51" x14ac:dyDescent="0.25">
      <c r="A16" s="38" t="s">
        <v>21</v>
      </c>
      <c r="B16" s="38">
        <v>20725</v>
      </c>
      <c r="C16" s="38">
        <v>6.5</v>
      </c>
      <c r="D16" s="38">
        <v>5.5</v>
      </c>
      <c r="E16" s="38">
        <v>7.7</v>
      </c>
      <c r="F16" s="38">
        <v>2002</v>
      </c>
      <c r="G16" s="38" t="s">
        <v>5</v>
      </c>
      <c r="H16" s="38" t="s">
        <v>99</v>
      </c>
      <c r="I16" s="38" t="s">
        <v>153</v>
      </c>
      <c r="J16" s="38">
        <v>135</v>
      </c>
      <c r="K16" s="38">
        <v>20590</v>
      </c>
      <c r="L16" s="38">
        <v>1.0952199339755925E-3</v>
      </c>
      <c r="M16" s="38">
        <v>5.4186522011269398</v>
      </c>
      <c r="N16" s="38">
        <v>7.6090920690781259</v>
      </c>
      <c r="O16" s="38">
        <v>8.1347798873060206E-2</v>
      </c>
      <c r="P16" s="38">
        <v>9.0907930921874325E-2</v>
      </c>
      <c r="Q16" s="38">
        <v>113</v>
      </c>
      <c r="R16" s="38">
        <v>158</v>
      </c>
      <c r="S16" s="38">
        <v>5.4523522316043422</v>
      </c>
      <c r="T16" s="38">
        <v>7.6236429433051871</v>
      </c>
      <c r="U16" s="38">
        <v>4.7647768395657764E-2</v>
      </c>
      <c r="V16" s="38">
        <v>7.6357056694813075E-2</v>
      </c>
      <c r="W16" s="38">
        <v>6.6053247443833138E-3</v>
      </c>
      <c r="X16" s="38">
        <v>1.1065127660785437E-3</v>
      </c>
      <c r="Y16" s="38">
        <v>5.4988119783047695</v>
      </c>
      <c r="Z16" s="38">
        <v>7.7118375104618577</v>
      </c>
      <c r="AA16" s="38">
        <v>1.1880216952304679E-3</v>
      </c>
      <c r="AB16" s="38">
        <v>1.1837510461857548E-2</v>
      </c>
      <c r="AC16" s="38">
        <v>45.475809618840245</v>
      </c>
      <c r="AD16" s="38">
        <v>5.532524566254823</v>
      </c>
      <c r="AE16" s="38">
        <v>7.7263668853820704</v>
      </c>
      <c r="AF16" s="38">
        <v>3.2524566254823029E-2</v>
      </c>
      <c r="AG16" s="38">
        <v>2.6366885382070215E-2</v>
      </c>
      <c r="AH16" s="38">
        <v>10.6</v>
      </c>
      <c r="AI16" s="38">
        <v>8.9</v>
      </c>
      <c r="AJ16" s="38">
        <v>12.8</v>
      </c>
      <c r="AK16" s="38">
        <v>2.1</v>
      </c>
      <c r="AL16" s="38">
        <v>1.4</v>
      </c>
      <c r="AM16" s="38">
        <v>3.2</v>
      </c>
      <c r="AN16" s="38">
        <v>6.4</v>
      </c>
      <c r="AO16" s="38">
        <v>5.2</v>
      </c>
      <c r="AP16" s="38">
        <v>8</v>
      </c>
      <c r="AQ16" s="38">
        <v>7.2</v>
      </c>
      <c r="AR16" s="38">
        <v>5.4</v>
      </c>
      <c r="AS16" s="38">
        <v>9.6</v>
      </c>
      <c r="AT16" s="38">
        <v>4.0999999999999996</v>
      </c>
      <c r="AU16" s="38">
        <v>2</v>
      </c>
      <c r="AV16" s="38">
        <v>8.6</v>
      </c>
      <c r="AW16" s="38">
        <v>1.9</v>
      </c>
      <c r="AX16" s="38">
        <v>0.3</v>
      </c>
      <c r="AY16" s="38">
        <v>13.7</v>
      </c>
    </row>
    <row r="17" spans="1:51" x14ac:dyDescent="0.25">
      <c r="A17" s="38" t="s">
        <v>22</v>
      </c>
      <c r="B17" s="38">
        <v>21061</v>
      </c>
      <c r="C17" s="38">
        <v>5.3</v>
      </c>
      <c r="D17" s="38">
        <v>4.4000000000000004</v>
      </c>
      <c r="E17" s="38">
        <v>6.3</v>
      </c>
      <c r="F17" s="38">
        <v>2002</v>
      </c>
      <c r="G17" s="38" t="s">
        <v>5</v>
      </c>
      <c r="H17" s="38" t="s">
        <v>104</v>
      </c>
      <c r="I17" s="38" t="s">
        <v>154</v>
      </c>
      <c r="J17" s="38">
        <v>112</v>
      </c>
      <c r="K17" s="38">
        <v>20949</v>
      </c>
      <c r="L17" s="38">
        <v>9.8224599916346819E-4</v>
      </c>
      <c r="M17" s="38">
        <v>4.3356401410957792</v>
      </c>
      <c r="N17" s="38">
        <v>6.3001321394227148</v>
      </c>
      <c r="O17" s="38">
        <v>6.4359858904221134E-2</v>
      </c>
      <c r="P17" s="38">
        <v>1.3213942271494972E-4</v>
      </c>
      <c r="Q17" s="38">
        <v>91</v>
      </c>
      <c r="R17" s="38">
        <v>133</v>
      </c>
      <c r="S17" s="38">
        <v>4.3207824889606385</v>
      </c>
      <c r="T17" s="38">
        <v>6.3149897915578554</v>
      </c>
      <c r="U17" s="38">
        <v>7.921751103936181E-2</v>
      </c>
      <c r="V17" s="38">
        <v>1.4989791557855625E-2</v>
      </c>
      <c r="W17" s="38">
        <v>5.408098116145274E-3</v>
      </c>
      <c r="X17" s="38">
        <v>9.9450560930749521E-4</v>
      </c>
      <c r="Y17" s="38">
        <v>4.4135925068377793</v>
      </c>
      <c r="Z17" s="38">
        <v>6.402603725452769</v>
      </c>
      <c r="AA17" s="38">
        <v>1.3592506837778906E-2</v>
      </c>
      <c r="AB17" s="38">
        <v>0.10260372545276919</v>
      </c>
      <c r="AC17" s="38">
        <v>41.460547872262573</v>
      </c>
      <c r="AD17" s="38">
        <v>4.4477170956814307</v>
      </c>
      <c r="AE17" s="38">
        <v>6.4159516040356994</v>
      </c>
      <c r="AF17" s="38">
        <v>4.7717095681430344E-2</v>
      </c>
      <c r="AG17" s="38">
        <v>0.1159516040356996</v>
      </c>
      <c r="AH17" s="38">
        <v>8.6999999999999993</v>
      </c>
      <c r="AI17" s="38">
        <v>7.1</v>
      </c>
      <c r="AJ17" s="38">
        <v>10.6</v>
      </c>
      <c r="AK17" s="38">
        <v>1.8</v>
      </c>
      <c r="AL17" s="38">
        <v>1.2</v>
      </c>
      <c r="AM17" s="38">
        <v>2.9</v>
      </c>
      <c r="AN17" s="38">
        <v>7.6</v>
      </c>
      <c r="AO17" s="38">
        <v>5.7</v>
      </c>
      <c r="AP17" s="38">
        <v>10.199999999999999</v>
      </c>
      <c r="AQ17" s="38">
        <v>4.2</v>
      </c>
      <c r="AR17" s="38">
        <v>3.2</v>
      </c>
      <c r="AS17" s="38">
        <v>5.6</v>
      </c>
      <c r="AT17" s="38">
        <v>4.7</v>
      </c>
      <c r="AU17" s="38">
        <v>2.8</v>
      </c>
      <c r="AV17" s="38">
        <v>8</v>
      </c>
      <c r="AW17" s="38">
        <v>1.2</v>
      </c>
      <c r="AX17" s="38">
        <v>0.2</v>
      </c>
      <c r="AY17" s="38">
        <v>8.1999999999999993</v>
      </c>
    </row>
    <row r="18" spans="1:51" x14ac:dyDescent="0.25">
      <c r="A18" s="38" t="s">
        <v>15</v>
      </c>
      <c r="B18" s="38">
        <v>23191</v>
      </c>
      <c r="C18" s="38">
        <v>6</v>
      </c>
      <c r="D18" s="38">
        <v>5.0999999999999996</v>
      </c>
      <c r="E18" s="38">
        <v>7.1</v>
      </c>
      <c r="F18" s="38">
        <v>2002</v>
      </c>
      <c r="G18" s="38" t="s">
        <v>5</v>
      </c>
      <c r="H18" s="38" t="s">
        <v>106</v>
      </c>
      <c r="I18" s="38" t="s">
        <v>147</v>
      </c>
      <c r="J18" s="38">
        <v>139</v>
      </c>
      <c r="K18" s="38">
        <v>23052</v>
      </c>
      <c r="L18" s="38">
        <v>9.9341470137654015E-4</v>
      </c>
      <c r="M18" s="38">
        <v>5.0002897529376336</v>
      </c>
      <c r="N18" s="38">
        <v>6.9871191556907135</v>
      </c>
      <c r="O18" s="38">
        <v>9.9710247062366086E-2</v>
      </c>
      <c r="P18" s="38">
        <v>0.11288084430928613</v>
      </c>
      <c r="Q18" s="38">
        <v>117</v>
      </c>
      <c r="R18" s="38">
        <v>163</v>
      </c>
      <c r="S18" s="38">
        <v>5.0450605838471825</v>
      </c>
      <c r="T18" s="38">
        <v>7.0285886766418004</v>
      </c>
      <c r="U18" s="38">
        <v>5.4939416152817167E-2</v>
      </c>
      <c r="V18" s="38">
        <v>7.1411323358199219E-2</v>
      </c>
      <c r="W18" s="38">
        <v>6.0755202686137242E-3</v>
      </c>
      <c r="X18" s="38">
        <v>1.003388002128095E-3</v>
      </c>
      <c r="Y18" s="38">
        <v>5.072132266485629</v>
      </c>
      <c r="Z18" s="38">
        <v>7.0789082707418194</v>
      </c>
      <c r="AA18" s="38">
        <v>2.7867733514370663E-2</v>
      </c>
      <c r="AB18" s="38">
        <v>2.1091729258180258E-2</v>
      </c>
      <c r="AC18" s="38">
        <v>46.154255111408752</v>
      </c>
      <c r="AD18" s="38">
        <v>5.1021517894289445</v>
      </c>
      <c r="AE18" s="38">
        <v>7.0920017822969452</v>
      </c>
      <c r="AF18" s="38">
        <v>2.1517894289448947E-3</v>
      </c>
      <c r="AG18" s="38">
        <v>7.9982177030544221E-3</v>
      </c>
      <c r="AH18" s="38">
        <v>9.1999999999999993</v>
      </c>
      <c r="AI18" s="38">
        <v>7.6</v>
      </c>
      <c r="AJ18" s="38">
        <v>11.1</v>
      </c>
      <c r="AK18" s="38">
        <v>2.7</v>
      </c>
      <c r="AL18" s="38">
        <v>1.9</v>
      </c>
      <c r="AM18" s="38">
        <v>3.9</v>
      </c>
      <c r="AN18" s="38">
        <v>6</v>
      </c>
      <c r="AO18" s="38">
        <v>4.8</v>
      </c>
      <c r="AP18" s="38">
        <v>7.6</v>
      </c>
      <c r="AQ18" s="38">
        <v>5.5</v>
      </c>
      <c r="AR18" s="38">
        <v>4.2</v>
      </c>
      <c r="AS18" s="38">
        <v>7.1</v>
      </c>
      <c r="AT18" s="38">
        <v>4.4000000000000004</v>
      </c>
      <c r="AU18" s="38">
        <v>1.4</v>
      </c>
      <c r="AV18" s="38">
        <v>13.6</v>
      </c>
      <c r="AW18" s="38">
        <v>4.5</v>
      </c>
      <c r="AX18" s="38">
        <v>0.6</v>
      </c>
      <c r="AY18" s="38">
        <v>32</v>
      </c>
    </row>
    <row r="19" spans="1:51" x14ac:dyDescent="0.25">
      <c r="A19" s="38" t="s">
        <v>23</v>
      </c>
      <c r="B19" s="38">
        <v>26108</v>
      </c>
      <c r="C19" s="38">
        <v>7.5</v>
      </c>
      <c r="D19" s="38">
        <v>6.5</v>
      </c>
      <c r="E19" s="38">
        <v>8.6</v>
      </c>
      <c r="F19" s="38">
        <v>2002</v>
      </c>
      <c r="G19" s="38" t="s">
        <v>5</v>
      </c>
      <c r="H19" s="38" t="s">
        <v>110</v>
      </c>
      <c r="I19" s="38" t="s">
        <v>155</v>
      </c>
      <c r="J19" s="38">
        <v>196</v>
      </c>
      <c r="K19" s="38">
        <v>25912</v>
      </c>
      <c r="L19" s="38">
        <v>1.0470470274179871E-3</v>
      </c>
      <c r="M19" s="38">
        <v>6.4602304354286506</v>
      </c>
      <c r="N19" s="38">
        <v>8.5543244902646247</v>
      </c>
      <c r="O19" s="38">
        <v>3.9769564571349392E-2</v>
      </c>
      <c r="P19" s="38">
        <v>4.5675509735374931E-2</v>
      </c>
      <c r="Q19" s="38">
        <v>169</v>
      </c>
      <c r="R19" s="38">
        <v>224</v>
      </c>
      <c r="S19" s="38">
        <v>6.4731116899034777</v>
      </c>
      <c r="T19" s="38">
        <v>8.5797456718247282</v>
      </c>
      <c r="U19" s="38">
        <v>2.6888310096522261E-2</v>
      </c>
      <c r="V19" s="38">
        <v>2.0254328175271397E-2</v>
      </c>
      <c r="W19" s="38">
        <v>7.5797308176244532E-3</v>
      </c>
      <c r="X19" s="38">
        <v>1.0544630590181559E-3</v>
      </c>
      <c r="Y19" s="38">
        <v>6.5252677586062973</v>
      </c>
      <c r="Z19" s="38">
        <v>8.634193876642609</v>
      </c>
      <c r="AA19" s="38">
        <v>2.5267758606297264E-2</v>
      </c>
      <c r="AB19" s="38">
        <v>3.4193876642609311E-2</v>
      </c>
      <c r="AC19" s="38">
        <v>54.738314887088031</v>
      </c>
      <c r="AD19" s="38">
        <v>6.5507280379500417</v>
      </c>
      <c r="AE19" s="38">
        <v>8.6470303984485284</v>
      </c>
      <c r="AF19" s="38">
        <v>5.072803795004166E-2</v>
      </c>
      <c r="AG19" s="38">
        <v>4.7030398448528743E-2</v>
      </c>
      <c r="AH19" s="38">
        <v>12.7</v>
      </c>
      <c r="AI19" s="38">
        <v>11</v>
      </c>
      <c r="AJ19" s="38">
        <v>14.8</v>
      </c>
      <c r="AK19" s="38">
        <v>2</v>
      </c>
      <c r="AL19" s="38">
        <v>1.3</v>
      </c>
      <c r="AM19" s="38">
        <v>2.9</v>
      </c>
      <c r="AN19" s="38">
        <v>8</v>
      </c>
      <c r="AO19" s="38">
        <v>6.9</v>
      </c>
      <c r="AP19" s="38">
        <v>9.3000000000000007</v>
      </c>
      <c r="AQ19" s="38">
        <v>5.5</v>
      </c>
      <c r="AR19" s="38">
        <v>1.4</v>
      </c>
      <c r="AS19" s="38">
        <v>22</v>
      </c>
      <c r="AT19" s="38">
        <v>4.4000000000000004</v>
      </c>
      <c r="AU19" s="38">
        <v>2.6</v>
      </c>
      <c r="AV19" s="38">
        <v>7.2</v>
      </c>
      <c r="AW19" s="38">
        <v>2.2000000000000002</v>
      </c>
      <c r="AX19" s="38">
        <v>0.6</v>
      </c>
      <c r="AY19" s="38">
        <v>8.8000000000000007</v>
      </c>
    </row>
    <row r="20" spans="1:51" x14ac:dyDescent="0.25">
      <c r="A20" s="38" t="s">
        <v>16</v>
      </c>
      <c r="B20" s="38">
        <v>21472</v>
      </c>
      <c r="C20" s="38">
        <v>7.1</v>
      </c>
      <c r="D20" s="38">
        <v>6.1</v>
      </c>
      <c r="E20" s="38">
        <v>8.3000000000000007</v>
      </c>
      <c r="F20" s="38">
        <v>2002</v>
      </c>
      <c r="G20" s="38" t="s">
        <v>5</v>
      </c>
      <c r="H20" s="38" t="s">
        <v>114</v>
      </c>
      <c r="I20" s="38" t="s">
        <v>148</v>
      </c>
      <c r="J20" s="38">
        <v>152</v>
      </c>
      <c r="K20" s="38">
        <v>21320</v>
      </c>
      <c r="L20" s="38">
        <v>1.1213849868192225E-3</v>
      </c>
      <c r="M20" s="38">
        <v>5.9576016003640868</v>
      </c>
      <c r="N20" s="38">
        <v>8.2003715740025314</v>
      </c>
      <c r="O20" s="38">
        <v>0.14239839963591283</v>
      </c>
      <c r="P20" s="38">
        <v>9.962842599746935E-2</v>
      </c>
      <c r="Q20" s="38">
        <v>129</v>
      </c>
      <c r="R20" s="38">
        <v>177</v>
      </c>
      <c r="S20" s="38">
        <v>6.007824143070045</v>
      </c>
      <c r="T20" s="38">
        <v>8.2432935916542469</v>
      </c>
      <c r="U20" s="38">
        <v>9.2175856929954669E-2</v>
      </c>
      <c r="V20" s="38">
        <v>5.67064083457538E-2</v>
      </c>
      <c r="W20" s="38">
        <v>7.1671570916318041E-3</v>
      </c>
      <c r="X20" s="38">
        <v>1.1316347894003978E-3</v>
      </c>
      <c r="Y20" s="38">
        <v>6.0355223022314064</v>
      </c>
      <c r="Z20" s="38">
        <v>8.2987918810322014</v>
      </c>
      <c r="AA20" s="38">
        <v>6.4477697768593245E-2</v>
      </c>
      <c r="AB20" s="38">
        <v>1.2081189677992654E-3</v>
      </c>
      <c r="AC20" s="38">
        <v>48.231273220641981</v>
      </c>
      <c r="AD20" s="38">
        <v>6.0675197779738843</v>
      </c>
      <c r="AE20" s="38">
        <v>8.3133583549220358</v>
      </c>
      <c r="AF20" s="38">
        <v>3.2480222026115335E-2</v>
      </c>
      <c r="AG20" s="38">
        <v>1.3358354922035076E-2</v>
      </c>
      <c r="AH20" s="38">
        <v>11</v>
      </c>
      <c r="AI20" s="38">
        <v>9.1999999999999993</v>
      </c>
      <c r="AJ20" s="38">
        <v>13.1</v>
      </c>
      <c r="AK20" s="38">
        <v>3</v>
      </c>
      <c r="AL20" s="38">
        <v>2.1</v>
      </c>
      <c r="AM20" s="38">
        <v>4.2</v>
      </c>
      <c r="AN20" s="38">
        <v>6.8</v>
      </c>
      <c r="AO20" s="38">
        <v>5.7</v>
      </c>
      <c r="AP20" s="38">
        <v>8</v>
      </c>
      <c r="AQ20" s="38">
        <v>6.4</v>
      </c>
      <c r="AR20" s="38">
        <v>2.9</v>
      </c>
      <c r="AS20" s="38">
        <v>14.2</v>
      </c>
      <c r="AT20" s="38" t="s">
        <v>236</v>
      </c>
      <c r="AU20" s="38" t="s">
        <v>236</v>
      </c>
      <c r="AV20" s="38" t="s">
        <v>236</v>
      </c>
      <c r="AW20" s="38" t="s">
        <v>236</v>
      </c>
      <c r="AX20" s="38" t="s">
        <v>236</v>
      </c>
      <c r="AY20" s="38" t="s">
        <v>236</v>
      </c>
    </row>
    <row r="21" spans="1:51" x14ac:dyDescent="0.25">
      <c r="A21" s="38" t="s">
        <v>24</v>
      </c>
      <c r="B21" s="38">
        <v>35126</v>
      </c>
      <c r="C21" s="38">
        <v>5.2</v>
      </c>
      <c r="D21" s="38">
        <v>4.5</v>
      </c>
      <c r="E21" s="38">
        <v>6</v>
      </c>
      <c r="F21" s="38">
        <v>2002</v>
      </c>
      <c r="G21" s="38" t="s">
        <v>5</v>
      </c>
      <c r="H21" s="38" t="s">
        <v>115</v>
      </c>
      <c r="I21" s="38" t="s">
        <v>156</v>
      </c>
      <c r="J21" s="38">
        <v>183</v>
      </c>
      <c r="K21" s="38">
        <v>34943</v>
      </c>
      <c r="L21" s="38">
        <v>7.5285386530882974E-4</v>
      </c>
      <c r="M21" s="38">
        <v>4.4569622253362757</v>
      </c>
      <c r="N21" s="38">
        <v>5.9626699559539365</v>
      </c>
      <c r="O21" s="38">
        <v>4.3037774663724271E-2</v>
      </c>
      <c r="P21" s="38">
        <v>3.7330044046063549E-2</v>
      </c>
      <c r="Q21" s="38">
        <v>157</v>
      </c>
      <c r="R21" s="38">
        <v>210</v>
      </c>
      <c r="S21" s="38">
        <v>4.4696236406080967</v>
      </c>
      <c r="T21" s="38">
        <v>5.9784774810681549</v>
      </c>
      <c r="U21" s="38">
        <v>3.0376359391903307E-2</v>
      </c>
      <c r="V21" s="38">
        <v>2.1522518931845092E-2</v>
      </c>
      <c r="W21" s="38">
        <v>5.2639215473577272E-3</v>
      </c>
      <c r="X21" s="38">
        <v>7.5862257085095074E-4</v>
      </c>
      <c r="Y21" s="38">
        <v>4.5052989765067757</v>
      </c>
      <c r="Z21" s="38">
        <v>6.0225441182086783</v>
      </c>
      <c r="AA21" s="38">
        <v>5.2989765067756878E-3</v>
      </c>
      <c r="AB21" s="38">
        <v>2.2544118208678299E-2</v>
      </c>
      <c r="AC21" s="38">
        <v>52.957076558296698</v>
      </c>
      <c r="AD21" s="38">
        <v>4.5244209632289758</v>
      </c>
      <c r="AE21" s="38">
        <v>6.0318879587852496</v>
      </c>
      <c r="AF21" s="38">
        <v>2.4420963228975801E-2</v>
      </c>
      <c r="AG21" s="38">
        <v>3.1887958785249637E-2</v>
      </c>
      <c r="AH21" s="38">
        <v>7.9</v>
      </c>
      <c r="AI21" s="38">
        <v>6.7</v>
      </c>
      <c r="AJ21" s="38">
        <v>9.3000000000000007</v>
      </c>
      <c r="AK21" s="38">
        <v>2.2999999999999998</v>
      </c>
      <c r="AL21" s="38">
        <v>1.7</v>
      </c>
      <c r="AM21" s="38">
        <v>3.1</v>
      </c>
      <c r="AN21" s="38">
        <v>5.9</v>
      </c>
      <c r="AO21" s="38">
        <v>5</v>
      </c>
      <c r="AP21" s="38">
        <v>6.9</v>
      </c>
      <c r="AQ21" s="38">
        <v>3.7</v>
      </c>
      <c r="AR21" s="38">
        <v>2.5</v>
      </c>
      <c r="AS21" s="38">
        <v>5.5</v>
      </c>
      <c r="AT21" s="38">
        <v>0.3</v>
      </c>
      <c r="AU21" s="38">
        <v>0</v>
      </c>
      <c r="AV21" s="38">
        <v>2.1</v>
      </c>
      <c r="AW21" s="38">
        <v>3.8</v>
      </c>
      <c r="AX21" s="38">
        <v>1.4</v>
      </c>
      <c r="AY21" s="38">
        <v>10.1</v>
      </c>
    </row>
    <row r="22" spans="1:51" x14ac:dyDescent="0.25">
      <c r="A22" s="38" t="s">
        <v>17</v>
      </c>
      <c r="B22" s="38">
        <v>11676</v>
      </c>
      <c r="C22" s="38">
        <v>4.5999999999999996</v>
      </c>
      <c r="D22" s="38">
        <v>3.5</v>
      </c>
      <c r="E22" s="38">
        <v>6</v>
      </c>
      <c r="F22" s="38">
        <v>2004</v>
      </c>
      <c r="G22" s="38" t="s">
        <v>5</v>
      </c>
      <c r="H22" s="38" t="s">
        <v>67</v>
      </c>
      <c r="I22" s="38" t="s">
        <v>149</v>
      </c>
      <c r="J22" s="38">
        <v>54</v>
      </c>
      <c r="K22" s="38">
        <v>11622</v>
      </c>
      <c r="L22" s="38">
        <v>1.2306775464077065E-3</v>
      </c>
      <c r="M22" s="38">
        <v>3.3941939849386449</v>
      </c>
      <c r="N22" s="38">
        <v>5.8555490777540582</v>
      </c>
      <c r="O22" s="38">
        <v>0.10580601506135512</v>
      </c>
      <c r="P22" s="38">
        <v>0.1444509222459418</v>
      </c>
      <c r="Q22" s="38">
        <v>40</v>
      </c>
      <c r="R22" s="38">
        <v>68</v>
      </c>
      <c r="S22" s="38">
        <v>3.4258307639602603</v>
      </c>
      <c r="T22" s="38">
        <v>5.8239122987324423</v>
      </c>
      <c r="U22" s="38">
        <v>7.4169236039739683E-2</v>
      </c>
      <c r="V22" s="38">
        <v>0.17608770126755768</v>
      </c>
      <c r="W22" s="38">
        <v>4.7877986706844691E-3</v>
      </c>
      <c r="X22" s="38">
        <v>1.2624098607594292E-3</v>
      </c>
      <c r="Y22" s="38">
        <v>3.5253888099250403</v>
      </c>
      <c r="Z22" s="38">
        <v>6.0502085314438983</v>
      </c>
      <c r="AA22" s="38">
        <v>2.5388809925040334E-2</v>
      </c>
      <c r="AB22" s="38">
        <v>5.0208531443898252E-2</v>
      </c>
      <c r="AC22" s="38">
        <v>28.86281723506454</v>
      </c>
      <c r="AD22" s="38">
        <v>3.595024893176455</v>
      </c>
      <c r="AE22" s="38">
        <v>6.0661900486989344</v>
      </c>
      <c r="AF22" s="38">
        <v>9.5024893176455016E-2</v>
      </c>
      <c r="AG22" s="38">
        <v>6.6190048698934412E-2</v>
      </c>
      <c r="AH22" s="38">
        <v>6.8</v>
      </c>
      <c r="AI22" s="38">
        <v>5</v>
      </c>
      <c r="AJ22" s="38">
        <v>9.3000000000000007</v>
      </c>
      <c r="AK22" s="38">
        <v>2.2999999999999998</v>
      </c>
      <c r="AL22" s="38">
        <v>1.3</v>
      </c>
      <c r="AM22" s="38">
        <v>3.9</v>
      </c>
      <c r="AN22" s="38">
        <v>3.8</v>
      </c>
      <c r="AO22" s="38">
        <v>2.6</v>
      </c>
      <c r="AP22" s="38">
        <v>5.6</v>
      </c>
      <c r="AQ22" s="38">
        <v>6</v>
      </c>
      <c r="AR22" s="38">
        <v>4.0999999999999996</v>
      </c>
      <c r="AS22" s="38">
        <v>8.8000000000000007</v>
      </c>
      <c r="AT22" s="38" t="s">
        <v>236</v>
      </c>
      <c r="AU22" s="38" t="s">
        <v>236</v>
      </c>
      <c r="AV22" s="38" t="s">
        <v>236</v>
      </c>
      <c r="AW22" s="38" t="s">
        <v>236</v>
      </c>
      <c r="AX22" s="38" t="s">
        <v>236</v>
      </c>
      <c r="AY22" s="38" t="s">
        <v>236</v>
      </c>
    </row>
    <row r="23" spans="1:51" x14ac:dyDescent="0.25">
      <c r="A23" s="38" t="s">
        <v>11</v>
      </c>
      <c r="B23" s="38">
        <v>13620</v>
      </c>
      <c r="C23" s="38">
        <v>9.8000000000000007</v>
      </c>
      <c r="D23" s="38">
        <v>8.1999999999999993</v>
      </c>
      <c r="E23" s="38">
        <v>11.6</v>
      </c>
      <c r="F23" s="38">
        <v>2004</v>
      </c>
      <c r="G23" s="38" t="s">
        <v>5</v>
      </c>
      <c r="H23" s="38" t="s">
        <v>69</v>
      </c>
      <c r="I23" s="38" t="s">
        <v>143</v>
      </c>
      <c r="J23" s="38">
        <v>133</v>
      </c>
      <c r="K23" s="38">
        <v>13487</v>
      </c>
      <c r="L23" s="38">
        <v>1.6514518995844939E-3</v>
      </c>
      <c r="M23" s="38">
        <v>8.1135994954228483</v>
      </c>
      <c r="N23" s="38">
        <v>11.416503294591836</v>
      </c>
      <c r="O23" s="38">
        <v>8.6400504577150983E-2</v>
      </c>
      <c r="P23" s="38">
        <v>0.18349670540816376</v>
      </c>
      <c r="Q23" s="38">
        <v>111</v>
      </c>
      <c r="R23" s="38">
        <v>156</v>
      </c>
      <c r="S23" s="38">
        <v>8.1497797356828201</v>
      </c>
      <c r="T23" s="38">
        <v>11.453744493392071</v>
      </c>
      <c r="U23" s="38">
        <v>5.0220264317179186E-2</v>
      </c>
      <c r="V23" s="38">
        <v>0.14625550660792896</v>
      </c>
      <c r="W23" s="38">
        <v>9.9032809371833418E-3</v>
      </c>
      <c r="X23" s="38">
        <v>1.6684814744214083E-3</v>
      </c>
      <c r="Y23" s="38">
        <v>8.2347994627619343</v>
      </c>
      <c r="Z23" s="38">
        <v>11.57176241160475</v>
      </c>
      <c r="AA23" s="38">
        <v>3.4799462761935018E-2</v>
      </c>
      <c r="AB23" s="38">
        <v>2.8237588395249702E-2</v>
      </c>
      <c r="AC23" s="38">
        <v>45.065766832339087</v>
      </c>
      <c r="AD23" s="38">
        <v>8.2860510624254804</v>
      </c>
      <c r="AE23" s="38">
        <v>11.593911548658712</v>
      </c>
      <c r="AF23" s="38">
        <v>8.6051062425481106E-2</v>
      </c>
      <c r="AG23" s="38">
        <v>6.0884513412879926E-3</v>
      </c>
      <c r="AH23" s="38">
        <v>15.8</v>
      </c>
      <c r="AI23" s="38">
        <v>13.1</v>
      </c>
      <c r="AJ23" s="38">
        <v>19.100000000000001</v>
      </c>
      <c r="AK23" s="38">
        <v>3.6</v>
      </c>
      <c r="AL23" s="38">
        <v>2.4</v>
      </c>
      <c r="AM23" s="38">
        <v>5.3</v>
      </c>
      <c r="AN23" s="38">
        <v>12.6</v>
      </c>
      <c r="AO23" s="38">
        <v>10.199999999999999</v>
      </c>
      <c r="AP23" s="38">
        <v>15.7</v>
      </c>
      <c r="AQ23" s="38">
        <v>5.6</v>
      </c>
      <c r="AR23" s="38">
        <v>2.1</v>
      </c>
      <c r="AS23" s="38">
        <v>15</v>
      </c>
      <c r="AT23" s="38">
        <v>7</v>
      </c>
      <c r="AU23" s="38">
        <v>5.0999999999999996</v>
      </c>
      <c r="AV23" s="38">
        <v>9.6</v>
      </c>
      <c r="AW23" s="38">
        <v>11.9</v>
      </c>
      <c r="AX23" s="38">
        <v>4.9000000000000004</v>
      </c>
      <c r="AY23" s="38">
        <v>28.5</v>
      </c>
    </row>
    <row r="24" spans="1:51" x14ac:dyDescent="0.25">
      <c r="A24" s="38" t="s">
        <v>12</v>
      </c>
      <c r="B24" s="38">
        <v>45190</v>
      </c>
      <c r="C24" s="38">
        <v>8.9</v>
      </c>
      <c r="D24" s="38">
        <v>8</v>
      </c>
      <c r="E24" s="38">
        <v>9.8000000000000007</v>
      </c>
      <c r="F24" s="38">
        <v>2004</v>
      </c>
      <c r="G24" s="38" t="s">
        <v>5</v>
      </c>
      <c r="H24" s="38" t="s">
        <v>76</v>
      </c>
      <c r="I24" s="38" t="s">
        <v>144</v>
      </c>
      <c r="J24" s="38">
        <v>402</v>
      </c>
      <c r="K24" s="38">
        <v>44788</v>
      </c>
      <c r="L24" s="38">
        <v>8.6572197258720659E-4</v>
      </c>
      <c r="M24" s="38">
        <v>8.0300514286077487</v>
      </c>
      <c r="N24" s="38">
        <v>9.7614953737821626</v>
      </c>
      <c r="O24" s="38">
        <v>3.0051428607748676E-2</v>
      </c>
      <c r="P24" s="38">
        <v>3.8504626217838123E-2</v>
      </c>
      <c r="Q24" s="38">
        <v>364</v>
      </c>
      <c r="R24" s="38">
        <v>442</v>
      </c>
      <c r="S24" s="38">
        <v>8.054879398096924</v>
      </c>
      <c r="T24" s="38">
        <v>9.7809249834034073</v>
      </c>
      <c r="U24" s="38">
        <v>5.4879398096923993E-2</v>
      </c>
      <c r="V24" s="38">
        <v>1.9075016596593386E-2</v>
      </c>
      <c r="W24" s="38">
        <v>8.9375170680807883E-3</v>
      </c>
      <c r="X24" s="38">
        <v>8.6869901900615549E-4</v>
      </c>
      <c r="Y24" s="38">
        <v>8.0688180490746326</v>
      </c>
      <c r="Z24" s="38">
        <v>9.806216087086943</v>
      </c>
      <c r="AA24" s="38">
        <v>6.8818049074632626E-2</v>
      </c>
      <c r="AB24" s="38">
        <v>6.2160870869423235E-3</v>
      </c>
      <c r="AC24" s="38">
        <v>78.290015330129776</v>
      </c>
      <c r="AD24" s="38">
        <v>8.0824225149816211</v>
      </c>
      <c r="AE24" s="38">
        <v>9.8147385297967222</v>
      </c>
      <c r="AF24" s="38">
        <v>8.242251498162112E-2</v>
      </c>
      <c r="AG24" s="38">
        <v>1.4738529796721522E-2</v>
      </c>
      <c r="AH24" s="38">
        <v>14.1</v>
      </c>
      <c r="AI24" s="38">
        <v>12.6</v>
      </c>
      <c r="AJ24" s="38">
        <v>15.7</v>
      </c>
      <c r="AK24" s="38">
        <v>3.6</v>
      </c>
      <c r="AL24" s="38">
        <v>2.8</v>
      </c>
      <c r="AM24" s="38">
        <v>4.4000000000000004</v>
      </c>
      <c r="AN24" s="38">
        <v>9.6999999999999993</v>
      </c>
      <c r="AO24" s="38">
        <v>8.4</v>
      </c>
      <c r="AP24" s="38">
        <v>11.3</v>
      </c>
      <c r="AQ24" s="38">
        <v>7.9</v>
      </c>
      <c r="AR24" s="38">
        <v>6.8</v>
      </c>
      <c r="AS24" s="38">
        <v>9.3000000000000007</v>
      </c>
      <c r="AT24" s="38">
        <v>6.4</v>
      </c>
      <c r="AU24" s="38">
        <v>4.5</v>
      </c>
      <c r="AV24" s="38">
        <v>9</v>
      </c>
      <c r="AW24" s="38">
        <v>8.1</v>
      </c>
      <c r="AX24" s="38">
        <v>5.2</v>
      </c>
      <c r="AY24" s="38">
        <v>12.6</v>
      </c>
    </row>
    <row r="25" spans="1:51" x14ac:dyDescent="0.25">
      <c r="A25" s="38" t="s">
        <v>13</v>
      </c>
      <c r="B25" s="38">
        <v>20981</v>
      </c>
      <c r="C25" s="38">
        <v>8.8000000000000007</v>
      </c>
      <c r="D25" s="38">
        <v>7.6</v>
      </c>
      <c r="E25" s="38">
        <v>10.199999999999999</v>
      </c>
      <c r="F25" s="38">
        <v>2004</v>
      </c>
      <c r="G25" s="38" t="s">
        <v>5</v>
      </c>
      <c r="H25" s="38" t="s">
        <v>86</v>
      </c>
      <c r="I25" s="38" t="s">
        <v>145</v>
      </c>
      <c r="J25" s="38">
        <v>185</v>
      </c>
      <c r="K25" s="38">
        <v>20796</v>
      </c>
      <c r="L25" s="38">
        <v>1.2649826937134721E-3</v>
      </c>
      <c r="M25" s="38">
        <v>7.5525188553070715</v>
      </c>
      <c r="N25" s="38">
        <v>10.082484242734015</v>
      </c>
      <c r="O25" s="38">
        <v>4.748114469292819E-2</v>
      </c>
      <c r="P25" s="38">
        <v>0.11751575726598418</v>
      </c>
      <c r="Q25" s="38">
        <v>159</v>
      </c>
      <c r="R25" s="38">
        <v>212</v>
      </c>
      <c r="S25" s="38">
        <v>7.5782851151041415</v>
      </c>
      <c r="T25" s="38">
        <v>10.104380153472189</v>
      </c>
      <c r="U25" s="38">
        <v>2.1714884895858155E-2</v>
      </c>
      <c r="V25" s="38">
        <v>9.5619846527810637E-2</v>
      </c>
      <c r="W25" s="38">
        <v>8.907416802607173E-3</v>
      </c>
      <c r="X25" s="38">
        <v>1.2744167713204522E-3</v>
      </c>
      <c r="Y25" s="38">
        <v>7.6330000312867208</v>
      </c>
      <c r="Z25" s="38">
        <v>10.181833573927625</v>
      </c>
      <c r="AA25" s="38">
        <v>3.3000031286721132E-2</v>
      </c>
      <c r="AB25" s="38">
        <v>1.816642607237462E-2</v>
      </c>
      <c r="AC25" s="38">
        <v>53.149067626742408</v>
      </c>
      <c r="AD25" s="38">
        <v>7.6648754250829159</v>
      </c>
      <c r="AE25" s="38">
        <v>10.197611625689374</v>
      </c>
      <c r="AF25" s="38">
        <v>6.4875425082916216E-2</v>
      </c>
      <c r="AG25" s="38">
        <v>2.3883743106249966E-3</v>
      </c>
      <c r="AH25" s="38">
        <v>14.1</v>
      </c>
      <c r="AI25" s="38">
        <v>12</v>
      </c>
      <c r="AJ25" s="38">
        <v>16.5</v>
      </c>
      <c r="AK25" s="38">
        <v>3.2</v>
      </c>
      <c r="AL25" s="38">
        <v>2.2999999999999998</v>
      </c>
      <c r="AM25" s="38">
        <v>4.5999999999999996</v>
      </c>
      <c r="AN25" s="38">
        <v>7.4</v>
      </c>
      <c r="AO25" s="38">
        <v>6.2</v>
      </c>
      <c r="AP25" s="38">
        <v>9</v>
      </c>
      <c r="AQ25" s="38">
        <v>12.8</v>
      </c>
      <c r="AR25" s="38">
        <v>9.8000000000000007</v>
      </c>
      <c r="AS25" s="38">
        <v>16.7</v>
      </c>
      <c r="AT25" s="38">
        <v>8.8000000000000007</v>
      </c>
      <c r="AU25" s="38">
        <v>3.9</v>
      </c>
      <c r="AV25" s="38">
        <v>19.5</v>
      </c>
      <c r="AW25" s="38">
        <v>12.3</v>
      </c>
      <c r="AX25" s="38">
        <v>7</v>
      </c>
      <c r="AY25" s="38">
        <v>21.7</v>
      </c>
    </row>
    <row r="26" spans="1:51" x14ac:dyDescent="0.25">
      <c r="A26" s="38" t="s">
        <v>20</v>
      </c>
      <c r="B26" s="38">
        <v>26970</v>
      </c>
      <c r="C26" s="38">
        <v>8.1999999999999993</v>
      </c>
      <c r="D26" s="38">
        <v>7.2</v>
      </c>
      <c r="E26" s="38">
        <v>9.3000000000000007</v>
      </c>
      <c r="F26" s="38">
        <v>2004</v>
      </c>
      <c r="G26" s="38" t="s">
        <v>5</v>
      </c>
      <c r="H26" s="38" t="s">
        <v>91</v>
      </c>
      <c r="I26" s="38" t="s">
        <v>152</v>
      </c>
      <c r="J26" s="38">
        <v>221</v>
      </c>
      <c r="K26" s="38">
        <v>26749</v>
      </c>
      <c r="L26" s="38">
        <v>1.0759115842620237E-3</v>
      </c>
      <c r="M26" s="38">
        <v>7.1183783675362715</v>
      </c>
      <c r="N26" s="38">
        <v>9.270201536060318</v>
      </c>
      <c r="O26" s="38">
        <v>8.1621632463728666E-2</v>
      </c>
      <c r="P26" s="38">
        <v>2.9798463939682662E-2</v>
      </c>
      <c r="Q26" s="38">
        <v>193</v>
      </c>
      <c r="R26" s="38">
        <v>251</v>
      </c>
      <c r="S26" s="38">
        <v>7.1560993696700042</v>
      </c>
      <c r="T26" s="38">
        <v>9.3066370040786062</v>
      </c>
      <c r="U26" s="38">
        <v>4.3900630329996027E-2</v>
      </c>
      <c r="V26" s="38">
        <v>6.6370040786054574E-3</v>
      </c>
      <c r="W26" s="38">
        <v>8.2643300825604119E-3</v>
      </c>
      <c r="X26" s="38">
        <v>1.0826521345429216E-3</v>
      </c>
      <c r="Y26" s="38">
        <v>7.1816779480174899</v>
      </c>
      <c r="Z26" s="38">
        <v>9.3469822171033332</v>
      </c>
      <c r="AA26" s="38">
        <v>1.8322051982510246E-2</v>
      </c>
      <c r="AB26" s="38">
        <v>4.6982217103332502E-2</v>
      </c>
      <c r="AC26" s="38">
        <v>58.096666678596037</v>
      </c>
      <c r="AD26" s="38">
        <v>7.2059590165451768</v>
      </c>
      <c r="AE26" s="38">
        <v>9.3597741031834154</v>
      </c>
      <c r="AF26" s="38">
        <v>5.9590165451766097E-3</v>
      </c>
      <c r="AG26" s="38">
        <v>5.9774103183414695E-2</v>
      </c>
      <c r="AH26" s="38">
        <v>13.5</v>
      </c>
      <c r="AI26" s="38">
        <v>11.7</v>
      </c>
      <c r="AJ26" s="38">
        <v>15.6</v>
      </c>
      <c r="AK26" s="38">
        <v>2.8</v>
      </c>
      <c r="AL26" s="38">
        <v>2</v>
      </c>
      <c r="AM26" s="38">
        <v>3.8</v>
      </c>
      <c r="AN26" s="38">
        <v>8.6999999999999993</v>
      </c>
      <c r="AO26" s="38">
        <v>7.5</v>
      </c>
      <c r="AP26" s="38">
        <v>10.199999999999999</v>
      </c>
      <c r="AQ26" s="38">
        <v>3.2</v>
      </c>
      <c r="AR26" s="38">
        <v>2.1</v>
      </c>
      <c r="AS26" s="38">
        <v>4.8</v>
      </c>
      <c r="AT26" s="38">
        <v>5.5</v>
      </c>
      <c r="AU26" s="38">
        <v>2.1</v>
      </c>
      <c r="AV26" s="38">
        <v>14.6</v>
      </c>
      <c r="AW26" s="38">
        <v>4.3</v>
      </c>
      <c r="AX26" s="38">
        <v>1.4</v>
      </c>
      <c r="AY26" s="38">
        <v>13.4</v>
      </c>
    </row>
    <row r="27" spans="1:51" x14ac:dyDescent="0.25">
      <c r="A27" s="38" t="s">
        <v>21</v>
      </c>
      <c r="B27" s="38">
        <v>20187</v>
      </c>
      <c r="C27" s="38">
        <v>8.6999999999999993</v>
      </c>
      <c r="D27" s="38">
        <v>7.5</v>
      </c>
      <c r="E27" s="38">
        <v>10.1</v>
      </c>
      <c r="F27" s="38">
        <v>2004</v>
      </c>
      <c r="G27" s="38" t="s">
        <v>5</v>
      </c>
      <c r="H27" s="38" t="s">
        <v>99</v>
      </c>
      <c r="I27" s="38" t="s">
        <v>153</v>
      </c>
      <c r="J27" s="38">
        <v>176</v>
      </c>
      <c r="K27" s="38">
        <v>20011</v>
      </c>
      <c r="L27" s="38">
        <v>1.2824225510908124E-3</v>
      </c>
      <c r="M27" s="38">
        <v>7.4360596404185761</v>
      </c>
      <c r="N27" s="38">
        <v>10.0009047426002</v>
      </c>
      <c r="O27" s="38">
        <v>6.3940359581423856E-2</v>
      </c>
      <c r="P27" s="38">
        <v>9.9095257399799408E-2</v>
      </c>
      <c r="Q27" s="38">
        <v>150</v>
      </c>
      <c r="R27" s="38">
        <v>202</v>
      </c>
      <c r="S27" s="38">
        <v>7.4305245950364096</v>
      </c>
      <c r="T27" s="38">
        <v>10.006439787982364</v>
      </c>
      <c r="U27" s="38">
        <v>6.9475404963590393E-2</v>
      </c>
      <c r="V27" s="38">
        <v>9.3560212017635536E-2</v>
      </c>
      <c r="W27" s="38">
        <v>8.8119521800622894E-3</v>
      </c>
      <c r="X27" s="38">
        <v>1.2924780967566276E-3</v>
      </c>
      <c r="Y27" s="38">
        <v>7.5194740833056617</v>
      </c>
      <c r="Z27" s="38">
        <v>10.104430276818917</v>
      </c>
      <c r="AA27" s="38">
        <v>1.9474083305661694E-2</v>
      </c>
      <c r="AB27" s="38">
        <v>4.4302768189172781E-3</v>
      </c>
      <c r="AC27" s="38">
        <v>51.846084948454127</v>
      </c>
      <c r="AD27" s="38">
        <v>7.5528148367238526</v>
      </c>
      <c r="AE27" s="38">
        <v>10.120616929281233</v>
      </c>
      <c r="AF27" s="38">
        <v>5.2814836723852565E-2</v>
      </c>
      <c r="AG27" s="38">
        <v>2.0616929281233709E-2</v>
      </c>
      <c r="AH27" s="38">
        <v>14.8</v>
      </c>
      <c r="AI27" s="38">
        <v>12.6</v>
      </c>
      <c r="AJ27" s="38">
        <v>17.3</v>
      </c>
      <c r="AK27" s="38">
        <v>2.4</v>
      </c>
      <c r="AL27" s="38">
        <v>1.6</v>
      </c>
      <c r="AM27" s="38">
        <v>3.6</v>
      </c>
      <c r="AN27" s="38">
        <v>8.6</v>
      </c>
      <c r="AO27" s="38">
        <v>7</v>
      </c>
      <c r="AP27" s="38">
        <v>10.4</v>
      </c>
      <c r="AQ27" s="38">
        <v>9</v>
      </c>
      <c r="AR27" s="38">
        <v>6.8</v>
      </c>
      <c r="AS27" s="38">
        <v>11.8</v>
      </c>
      <c r="AT27" s="38">
        <v>6.8</v>
      </c>
      <c r="AU27" s="38">
        <v>4</v>
      </c>
      <c r="AV27" s="38">
        <v>11.4</v>
      </c>
      <c r="AW27" s="38">
        <v>5.3</v>
      </c>
      <c r="AX27" s="38">
        <v>1.7</v>
      </c>
      <c r="AY27" s="38">
        <v>16.3</v>
      </c>
    </row>
    <row r="28" spans="1:51" x14ac:dyDescent="0.25">
      <c r="A28" s="38" t="s">
        <v>15</v>
      </c>
      <c r="B28" s="38">
        <v>22399</v>
      </c>
      <c r="C28" s="38">
        <v>5.3</v>
      </c>
      <c r="D28" s="38">
        <v>4.4000000000000004</v>
      </c>
      <c r="E28" s="38">
        <v>6.3</v>
      </c>
      <c r="F28" s="38">
        <v>2004</v>
      </c>
      <c r="G28" s="38" t="s">
        <v>5</v>
      </c>
      <c r="H28" s="38" t="s">
        <v>106</v>
      </c>
      <c r="I28" s="38" t="s">
        <v>147</v>
      </c>
      <c r="J28" s="38">
        <v>119</v>
      </c>
      <c r="K28" s="38">
        <v>22280</v>
      </c>
      <c r="L28" s="38">
        <v>9.5199840407236174E-4</v>
      </c>
      <c r="M28" s="38">
        <v>4.3607387716944137</v>
      </c>
      <c r="N28" s="38">
        <v>6.2647355798391366</v>
      </c>
      <c r="O28" s="38">
        <v>3.9261228305586648E-2</v>
      </c>
      <c r="P28" s="38">
        <v>3.5264420160863175E-2</v>
      </c>
      <c r="Q28" s="38">
        <v>98</v>
      </c>
      <c r="R28" s="38">
        <v>140</v>
      </c>
      <c r="S28" s="38">
        <v>4.3751953212196977</v>
      </c>
      <c r="T28" s="38">
        <v>6.2502790303138536</v>
      </c>
      <c r="U28" s="38">
        <v>2.480467878030268E-2</v>
      </c>
      <c r="V28" s="38">
        <v>4.9720969686146255E-2</v>
      </c>
      <c r="W28" s="38">
        <v>5.3975621633806994E-3</v>
      </c>
      <c r="X28" s="38">
        <v>9.6318621802030655E-4</v>
      </c>
      <c r="Y28" s="38">
        <v>4.4343759453603928</v>
      </c>
      <c r="Z28" s="38">
        <v>6.360748381401006</v>
      </c>
      <c r="AA28" s="38">
        <v>3.4375945360392457E-2</v>
      </c>
      <c r="AB28" s="38">
        <v>6.0748381401006135E-2</v>
      </c>
      <c r="AC28" s="38">
        <v>42.731431374881588</v>
      </c>
      <c r="AD28" s="38">
        <v>4.4661751459885233</v>
      </c>
      <c r="AE28" s="38">
        <v>6.3735863756500573</v>
      </c>
      <c r="AF28" s="38">
        <v>6.6175145988522921E-2</v>
      </c>
      <c r="AG28" s="38">
        <v>7.3586375650057434E-2</v>
      </c>
      <c r="AH28" s="38">
        <v>8.9</v>
      </c>
      <c r="AI28" s="38">
        <v>7.4</v>
      </c>
      <c r="AJ28" s="38">
        <v>10.8</v>
      </c>
      <c r="AK28" s="38">
        <v>1.5</v>
      </c>
      <c r="AL28" s="38">
        <v>0.9</v>
      </c>
      <c r="AM28" s="38">
        <v>2.4</v>
      </c>
      <c r="AN28" s="38">
        <v>5.5</v>
      </c>
      <c r="AO28" s="38">
        <v>4.3</v>
      </c>
      <c r="AP28" s="38">
        <v>7</v>
      </c>
      <c r="AQ28" s="38">
        <v>4.0999999999999996</v>
      </c>
      <c r="AR28" s="38">
        <v>3</v>
      </c>
      <c r="AS28" s="38">
        <v>5.6</v>
      </c>
      <c r="AT28" s="38">
        <v>2.4</v>
      </c>
      <c r="AU28" s="38">
        <v>0.6</v>
      </c>
      <c r="AV28" s="38">
        <v>9.6999999999999993</v>
      </c>
      <c r="AW28" s="38" t="s">
        <v>236</v>
      </c>
      <c r="AX28" s="38" t="s">
        <v>236</v>
      </c>
      <c r="AY28" s="38" t="s">
        <v>236</v>
      </c>
    </row>
    <row r="29" spans="1:51" x14ac:dyDescent="0.25">
      <c r="A29" s="38" t="s">
        <v>24</v>
      </c>
      <c r="B29" s="38">
        <v>11312</v>
      </c>
      <c r="C29" s="38">
        <v>7.8</v>
      </c>
      <c r="D29" s="38">
        <v>6.3</v>
      </c>
      <c r="E29" s="38">
        <v>9.6</v>
      </c>
      <c r="F29" s="38">
        <v>2004</v>
      </c>
      <c r="G29" s="38" t="s">
        <v>5</v>
      </c>
      <c r="H29" s="38" t="s">
        <v>115</v>
      </c>
      <c r="I29" s="38" t="s">
        <v>156</v>
      </c>
      <c r="J29" s="38">
        <v>88</v>
      </c>
      <c r="K29" s="38">
        <v>11224</v>
      </c>
      <c r="L29" s="38">
        <v>1.619027261034553E-3</v>
      </c>
      <c r="M29" s="38">
        <v>6.1603221024732262</v>
      </c>
      <c r="N29" s="38">
        <v>9.3983766245423332</v>
      </c>
      <c r="O29" s="38">
        <v>0.13967789752677362</v>
      </c>
      <c r="P29" s="38">
        <v>0.2016233754576664</v>
      </c>
      <c r="Q29" s="38">
        <v>70</v>
      </c>
      <c r="R29" s="38">
        <v>107</v>
      </c>
      <c r="S29" s="38">
        <v>6.1881188118811883</v>
      </c>
      <c r="T29" s="38">
        <v>9.4589816124469586</v>
      </c>
      <c r="U29" s="38">
        <v>0.11188118811881154</v>
      </c>
      <c r="V29" s="38">
        <v>0.14101838755304108</v>
      </c>
      <c r="W29" s="38">
        <v>7.946446557914072E-3</v>
      </c>
      <c r="X29" s="38">
        <v>1.6444133922365882E-3</v>
      </c>
      <c r="Y29" s="38">
        <v>6.302033165677484</v>
      </c>
      <c r="Z29" s="38">
        <v>9.5908599501506604</v>
      </c>
      <c r="AA29" s="38">
        <v>2.0331656774841278E-3</v>
      </c>
      <c r="AB29" s="38">
        <v>9.140049849339249E-3</v>
      </c>
      <c r="AC29" s="38">
        <v>36.726930228946678</v>
      </c>
      <c r="AD29" s="38">
        <v>6.3678220093570781</v>
      </c>
      <c r="AE29" s="38">
        <v>9.6134427935116733</v>
      </c>
      <c r="AF29" s="38">
        <v>6.7822009357078272E-2</v>
      </c>
      <c r="AG29" s="38">
        <v>1.3442793511673656E-2</v>
      </c>
      <c r="AH29" s="38">
        <v>12</v>
      </c>
      <c r="AI29" s="38">
        <v>9.4</v>
      </c>
      <c r="AJ29" s="38">
        <v>15.2</v>
      </c>
      <c r="AK29" s="38">
        <v>3.7</v>
      </c>
      <c r="AL29" s="38">
        <v>2.4</v>
      </c>
      <c r="AM29" s="38">
        <v>5.6</v>
      </c>
      <c r="AN29" s="38">
        <v>7.4</v>
      </c>
      <c r="AO29" s="38">
        <v>5.9</v>
      </c>
      <c r="AP29" s="38">
        <v>9.3000000000000007</v>
      </c>
      <c r="AQ29" s="38">
        <v>3.6</v>
      </c>
      <c r="AR29" s="38">
        <v>0.9</v>
      </c>
      <c r="AS29" s="38">
        <v>14.4</v>
      </c>
      <c r="AT29" s="38">
        <v>1.6</v>
      </c>
      <c r="AU29" s="38">
        <v>0.2</v>
      </c>
      <c r="AV29" s="38">
        <v>11.2</v>
      </c>
      <c r="AW29" s="38">
        <v>6</v>
      </c>
      <c r="AX29" s="38">
        <v>2</v>
      </c>
      <c r="AY29" s="38">
        <v>18.7</v>
      </c>
    </row>
    <row r="30" spans="1:51" x14ac:dyDescent="0.25">
      <c r="A30" s="38" t="s">
        <v>17</v>
      </c>
      <c r="B30" s="38">
        <v>35126</v>
      </c>
      <c r="C30" s="38">
        <v>6</v>
      </c>
      <c r="D30" s="38">
        <v>5.3</v>
      </c>
      <c r="E30" s="38">
        <v>6.9</v>
      </c>
      <c r="F30" s="38">
        <v>2006</v>
      </c>
      <c r="G30" s="38" t="s">
        <v>5</v>
      </c>
      <c r="H30" s="38" t="s">
        <v>67</v>
      </c>
      <c r="I30" s="38" t="s">
        <v>149</v>
      </c>
      <c r="J30" s="38">
        <v>211</v>
      </c>
      <c r="K30" s="38">
        <v>34915</v>
      </c>
      <c r="L30" s="38">
        <v>8.0807616380110996E-4</v>
      </c>
      <c r="M30" s="38">
        <v>5.1988702576530832</v>
      </c>
      <c r="N30" s="38">
        <v>6.8150225852553037</v>
      </c>
      <c r="O30" s="38">
        <v>0.10112974234691663</v>
      </c>
      <c r="P30" s="38">
        <v>8.4977414744696667E-2</v>
      </c>
      <c r="Q30" s="38">
        <v>183</v>
      </c>
      <c r="R30" s="38">
        <v>240</v>
      </c>
      <c r="S30" s="38">
        <v>5.2098160906451065</v>
      </c>
      <c r="T30" s="38">
        <v>6.8325456926493198</v>
      </c>
      <c r="U30" s="38">
        <v>9.0183909354893288E-2</v>
      </c>
      <c r="V30" s="38">
        <v>6.7454307350680587E-2</v>
      </c>
      <c r="W30" s="38">
        <v>6.0609647117233195E-3</v>
      </c>
      <c r="X30" s="38">
        <v>8.1343017648021084E-4</v>
      </c>
      <c r="Y30" s="38">
        <v>5.2475345352431084</v>
      </c>
      <c r="Z30" s="38">
        <v>6.8743948882035308</v>
      </c>
      <c r="AA30" s="38">
        <v>5.24654647568914E-2</v>
      </c>
      <c r="AB30" s="38">
        <v>2.5605111796469515E-2</v>
      </c>
      <c r="AC30" s="38">
        <v>56.832047791608986</v>
      </c>
      <c r="AD30" s="38">
        <v>5.26631199663698</v>
      </c>
      <c r="AE30" s="38">
        <v>6.8840832541084289</v>
      </c>
      <c r="AF30" s="38">
        <v>3.3688003363019803E-2</v>
      </c>
      <c r="AG30" s="38">
        <v>1.5916745891571438E-2</v>
      </c>
      <c r="AH30" s="38">
        <v>9.1</v>
      </c>
      <c r="AI30" s="38">
        <v>7.8</v>
      </c>
      <c r="AJ30" s="38">
        <v>10.6</v>
      </c>
      <c r="AK30" s="38">
        <v>2.9</v>
      </c>
      <c r="AL30" s="38">
        <v>2.2000000000000002</v>
      </c>
      <c r="AM30" s="38">
        <v>3.8</v>
      </c>
      <c r="AN30" s="38">
        <v>5.8</v>
      </c>
      <c r="AO30" s="38">
        <v>5</v>
      </c>
      <c r="AP30" s="38">
        <v>6.9</v>
      </c>
      <c r="AQ30" s="38">
        <v>6.8</v>
      </c>
      <c r="AR30" s="38">
        <v>5.3</v>
      </c>
      <c r="AS30" s="38">
        <v>8.6999999999999993</v>
      </c>
      <c r="AT30" s="38">
        <v>0.6</v>
      </c>
      <c r="AU30" s="38">
        <v>0.1</v>
      </c>
      <c r="AV30" s="38">
        <v>4.4000000000000004</v>
      </c>
      <c r="AW30" s="38">
        <v>2.7</v>
      </c>
      <c r="AX30" s="38">
        <v>0.4</v>
      </c>
      <c r="AY30" s="38">
        <v>19.100000000000001</v>
      </c>
    </row>
    <row r="31" spans="1:51" x14ac:dyDescent="0.25">
      <c r="A31" s="38" t="s">
        <v>11</v>
      </c>
      <c r="B31" s="38">
        <v>41650</v>
      </c>
      <c r="C31" s="38">
        <v>12.1</v>
      </c>
      <c r="D31" s="38">
        <v>11.1</v>
      </c>
      <c r="E31" s="38">
        <v>13.2</v>
      </c>
      <c r="F31" s="38">
        <v>2006</v>
      </c>
      <c r="G31" s="38" t="s">
        <v>5</v>
      </c>
      <c r="H31" s="38" t="s">
        <v>69</v>
      </c>
      <c r="I31" s="38" t="s">
        <v>143</v>
      </c>
      <c r="J31" s="38">
        <v>504</v>
      </c>
      <c r="K31" s="38">
        <v>41146</v>
      </c>
      <c r="L31" s="38">
        <v>1.0500371426344483E-3</v>
      </c>
      <c r="M31" s="38">
        <v>11.050803193500006</v>
      </c>
      <c r="N31" s="38">
        <v>13.150877478768901</v>
      </c>
      <c r="O31" s="38">
        <v>4.9196806499994139E-2</v>
      </c>
      <c r="P31" s="38">
        <v>4.9122521231097949E-2</v>
      </c>
      <c r="Q31" s="38">
        <v>461</v>
      </c>
      <c r="R31" s="38">
        <v>548</v>
      </c>
      <c r="S31" s="38">
        <v>11.068427370948379</v>
      </c>
      <c r="T31" s="38">
        <v>13.157262905162066</v>
      </c>
      <c r="U31" s="38">
        <v>3.1572629051620282E-2</v>
      </c>
      <c r="V31" s="38">
        <v>4.2737094837933753E-2</v>
      </c>
      <c r="W31" s="38">
        <v>1.2145836054773103E-2</v>
      </c>
      <c r="X31" s="38">
        <v>1.0528768215587432E-3</v>
      </c>
      <c r="Y31" s="38">
        <v>11.09295923321436</v>
      </c>
      <c r="Z31" s="38">
        <v>13.198712876331845</v>
      </c>
      <c r="AA31" s="38">
        <v>7.040766785639363E-3</v>
      </c>
      <c r="AB31" s="38">
        <v>1.2871236681544218E-3</v>
      </c>
      <c r="AC31" s="38">
        <v>87.509583476696278</v>
      </c>
      <c r="AD31" s="38">
        <v>11.107401417691428</v>
      </c>
      <c r="AE31" s="38">
        <v>13.208278081449054</v>
      </c>
      <c r="AF31" s="38">
        <v>7.4014176914278806E-3</v>
      </c>
      <c r="AG31" s="38">
        <v>8.2780814490543975E-3</v>
      </c>
      <c r="AH31" s="38">
        <v>18.899999999999999</v>
      </c>
      <c r="AI31" s="38">
        <v>17.100000000000001</v>
      </c>
      <c r="AJ31" s="38">
        <v>20.8</v>
      </c>
      <c r="AK31" s="38">
        <v>4.9000000000000004</v>
      </c>
      <c r="AL31" s="38">
        <v>4</v>
      </c>
      <c r="AM31" s="38">
        <v>5.9</v>
      </c>
      <c r="AN31" s="38">
        <v>14.8</v>
      </c>
      <c r="AO31" s="38">
        <v>13.1</v>
      </c>
      <c r="AP31" s="38">
        <v>16.600000000000001</v>
      </c>
      <c r="AQ31" s="38">
        <v>12.9</v>
      </c>
      <c r="AR31" s="38">
        <v>9</v>
      </c>
      <c r="AS31" s="38">
        <v>18.600000000000001</v>
      </c>
      <c r="AT31" s="38">
        <v>8.3000000000000007</v>
      </c>
      <c r="AU31" s="38">
        <v>7</v>
      </c>
      <c r="AV31" s="38">
        <v>9.6999999999999993</v>
      </c>
      <c r="AW31" s="38">
        <v>16.2</v>
      </c>
      <c r="AX31" s="38">
        <v>10.4</v>
      </c>
      <c r="AY31" s="38">
        <v>25.1</v>
      </c>
    </row>
    <row r="32" spans="1:51" x14ac:dyDescent="0.25">
      <c r="A32" s="38" t="s">
        <v>19</v>
      </c>
      <c r="B32" s="38">
        <v>7184</v>
      </c>
      <c r="C32" s="38">
        <v>7.5</v>
      </c>
      <c r="D32" s="38">
        <v>5.8</v>
      </c>
      <c r="E32" s="38">
        <v>9.8000000000000007</v>
      </c>
      <c r="F32" s="38">
        <v>2006</v>
      </c>
      <c r="G32" s="38" t="s">
        <v>5</v>
      </c>
      <c r="H32" s="38" t="s">
        <v>72</v>
      </c>
      <c r="I32" s="38" t="s">
        <v>151</v>
      </c>
      <c r="J32" s="38">
        <v>54</v>
      </c>
      <c r="K32" s="38">
        <v>7130</v>
      </c>
      <c r="L32" s="38">
        <v>1.9972859657119454E-3</v>
      </c>
      <c r="M32" s="38">
        <v>5.5194178204795907</v>
      </c>
      <c r="N32" s="38">
        <v>9.5139897519034822</v>
      </c>
      <c r="O32" s="38">
        <v>0.28058217952040909</v>
      </c>
      <c r="P32" s="38">
        <v>0.28601024809651854</v>
      </c>
      <c r="Q32" s="38">
        <v>40</v>
      </c>
      <c r="R32" s="38">
        <v>69</v>
      </c>
      <c r="S32" s="38">
        <v>5.5679287305122491</v>
      </c>
      <c r="T32" s="38">
        <v>9.6046770601336302</v>
      </c>
      <c r="U32" s="38">
        <v>0.2320712694877507</v>
      </c>
      <c r="V32" s="38">
        <v>0.1953229398663705</v>
      </c>
      <c r="W32" s="38">
        <v>7.779905793793335E-3</v>
      </c>
      <c r="X32" s="38">
        <v>2.0481050053899027E-3</v>
      </c>
      <c r="Y32" s="38">
        <v>5.7318007884034321</v>
      </c>
      <c r="Z32" s="38">
        <v>9.8280107991832377</v>
      </c>
      <c r="AA32" s="38">
        <v>6.8199211596567721E-2</v>
      </c>
      <c r="AB32" s="38">
        <v>2.8010799183237012E-2</v>
      </c>
      <c r="AC32" s="38">
        <v>28.821987021478265</v>
      </c>
      <c r="AD32" s="38">
        <v>5.8445551616966869</v>
      </c>
      <c r="AE32" s="38">
        <v>9.8543802512733123</v>
      </c>
      <c r="AF32" s="38">
        <v>4.4555161696687051E-2</v>
      </c>
      <c r="AG32" s="38">
        <v>5.4380251273311586E-2</v>
      </c>
      <c r="AH32" s="38">
        <v>11.5</v>
      </c>
      <c r="AI32" s="38">
        <v>8.5</v>
      </c>
      <c r="AJ32" s="38">
        <v>15.6</v>
      </c>
      <c r="AK32" s="38">
        <v>3.4</v>
      </c>
      <c r="AL32" s="38">
        <v>1.9</v>
      </c>
      <c r="AM32" s="38">
        <v>6</v>
      </c>
      <c r="AN32" s="38">
        <v>6.7</v>
      </c>
      <c r="AO32" s="38">
        <v>4.5999999999999996</v>
      </c>
      <c r="AP32" s="38">
        <v>9.8000000000000007</v>
      </c>
      <c r="AQ32" s="38">
        <v>12.5</v>
      </c>
      <c r="AR32" s="38">
        <v>7.1</v>
      </c>
      <c r="AS32" s="38">
        <v>21.9</v>
      </c>
      <c r="AT32" s="38">
        <v>4.5</v>
      </c>
      <c r="AU32" s="38">
        <v>2.2999999999999998</v>
      </c>
      <c r="AV32" s="38">
        <v>9.1</v>
      </c>
      <c r="AW32" s="38">
        <v>7.3</v>
      </c>
      <c r="AX32" s="38">
        <v>2.4</v>
      </c>
      <c r="AY32" s="38">
        <v>22.6</v>
      </c>
    </row>
    <row r="33" spans="1:51" x14ac:dyDescent="0.25">
      <c r="A33" s="38" t="s">
        <v>25</v>
      </c>
      <c r="B33" s="38">
        <v>27615</v>
      </c>
      <c r="C33" s="38">
        <v>4.2</v>
      </c>
      <c r="D33" s="38">
        <v>3.5</v>
      </c>
      <c r="E33" s="38">
        <v>5</v>
      </c>
      <c r="F33" s="38">
        <v>2006</v>
      </c>
      <c r="G33" s="38" t="s">
        <v>5</v>
      </c>
      <c r="H33" s="38" t="s">
        <v>75</v>
      </c>
      <c r="I33" s="38" t="s">
        <v>157</v>
      </c>
      <c r="J33" s="38">
        <v>116</v>
      </c>
      <c r="K33" s="38">
        <v>27499</v>
      </c>
      <c r="L33" s="38">
        <v>7.6281278753821441E-4</v>
      </c>
      <c r="M33" s="38">
        <v>3.4378028199215001</v>
      </c>
      <c r="N33" s="38">
        <v>4.9634283949979281</v>
      </c>
      <c r="O33" s="38">
        <v>6.2197180078499947E-2</v>
      </c>
      <c r="P33" s="38">
        <v>3.6571605002071905E-2</v>
      </c>
      <c r="Q33" s="38">
        <v>95</v>
      </c>
      <c r="R33" s="38">
        <v>138</v>
      </c>
      <c r="S33" s="38">
        <v>3.4401593336954552</v>
      </c>
      <c r="T33" s="38">
        <v>4.9972840847365561</v>
      </c>
      <c r="U33" s="38">
        <v>5.9840666304544765E-2</v>
      </c>
      <c r="V33" s="38">
        <v>2.7159152634439465E-3</v>
      </c>
      <c r="W33" s="38">
        <v>4.2695755209777794E-3</v>
      </c>
      <c r="X33" s="38">
        <v>7.7205365128380865E-4</v>
      </c>
      <c r="Y33" s="38">
        <v>3.4975218696939709</v>
      </c>
      <c r="Z33" s="38">
        <v>5.0416291722615885</v>
      </c>
      <c r="AA33" s="38">
        <v>2.4781303060290583E-3</v>
      </c>
      <c r="AB33" s="38">
        <v>4.1629172261588465E-2</v>
      </c>
      <c r="AC33" s="38">
        <v>42.21478243057021</v>
      </c>
      <c r="AD33" s="38">
        <v>3.5234402695766507</v>
      </c>
      <c r="AE33" s="38">
        <v>5.0519179391962057</v>
      </c>
      <c r="AF33" s="38">
        <v>2.3440269576650685E-2</v>
      </c>
      <c r="AG33" s="38">
        <v>5.1917939196205687E-2</v>
      </c>
      <c r="AH33" s="38">
        <v>7.3</v>
      </c>
      <c r="AI33" s="38">
        <v>6</v>
      </c>
      <c r="AJ33" s="38">
        <v>8.9</v>
      </c>
      <c r="AK33" s="38">
        <v>1</v>
      </c>
      <c r="AL33" s="38">
        <v>0.6</v>
      </c>
      <c r="AM33" s="38">
        <v>1.7</v>
      </c>
      <c r="AN33" s="38">
        <v>3.4</v>
      </c>
      <c r="AO33" s="38">
        <v>2.2999999999999998</v>
      </c>
      <c r="AP33" s="38">
        <v>5.2</v>
      </c>
      <c r="AQ33" s="38">
        <v>1.6</v>
      </c>
      <c r="AR33" s="38">
        <v>0.9</v>
      </c>
      <c r="AS33" s="38">
        <v>3</v>
      </c>
      <c r="AT33" s="38">
        <v>5.2</v>
      </c>
      <c r="AU33" s="38">
        <v>4.0999999999999996</v>
      </c>
      <c r="AV33" s="38">
        <v>6.5</v>
      </c>
      <c r="AW33" s="38" t="s">
        <v>236</v>
      </c>
      <c r="AX33" s="38" t="s">
        <v>236</v>
      </c>
      <c r="AY33" s="38" t="s">
        <v>236</v>
      </c>
    </row>
    <row r="34" spans="1:51" x14ac:dyDescent="0.25">
      <c r="A34" s="38" t="s">
        <v>12</v>
      </c>
      <c r="B34" s="38">
        <v>46621</v>
      </c>
      <c r="C34" s="38">
        <v>10.199999999999999</v>
      </c>
      <c r="D34" s="38">
        <v>9.3000000000000007</v>
      </c>
      <c r="E34" s="38">
        <v>11.1</v>
      </c>
      <c r="F34" s="38">
        <v>2006</v>
      </c>
      <c r="G34" s="38" t="s">
        <v>5</v>
      </c>
      <c r="H34" s="38" t="s">
        <v>76</v>
      </c>
      <c r="I34" s="38" t="s">
        <v>144</v>
      </c>
      <c r="J34" s="38">
        <v>476</v>
      </c>
      <c r="K34" s="38">
        <v>46145</v>
      </c>
      <c r="L34" s="38">
        <v>9.1251815869377662E-4</v>
      </c>
      <c r="M34" s="38">
        <v>9.2974730469860685</v>
      </c>
      <c r="N34" s="38">
        <v>11.12250936437362</v>
      </c>
      <c r="O34" s="38">
        <v>2.5269530139322427E-3</v>
      </c>
      <c r="P34" s="38">
        <v>2.25093643736205E-2</v>
      </c>
      <c r="Q34" s="38">
        <v>433</v>
      </c>
      <c r="R34" s="38">
        <v>519</v>
      </c>
      <c r="S34" s="38">
        <v>9.2876600673516219</v>
      </c>
      <c r="T34" s="38">
        <v>11.132322344008065</v>
      </c>
      <c r="U34" s="38">
        <v>1.2339932648378849E-2</v>
      </c>
      <c r="V34" s="38">
        <v>3.2322344008065329E-2</v>
      </c>
      <c r="W34" s="38">
        <v>1.0250345405087312E-2</v>
      </c>
      <c r="X34" s="38">
        <v>9.1515341102774617E-4</v>
      </c>
      <c r="Y34" s="38">
        <v>9.3351919940595653</v>
      </c>
      <c r="Z34" s="38">
        <v>11.165498816115059</v>
      </c>
      <c r="AA34" s="38">
        <v>3.5191994059564635E-2</v>
      </c>
      <c r="AB34" s="38">
        <v>6.549881611505981E-2</v>
      </c>
      <c r="AC34" s="38">
        <v>85.127498524030386</v>
      </c>
      <c r="AD34" s="38">
        <v>9.3481707714391504</v>
      </c>
      <c r="AE34" s="38">
        <v>11.173967832845042</v>
      </c>
      <c r="AF34" s="38">
        <v>4.8170771439149718E-2</v>
      </c>
      <c r="AG34" s="38">
        <v>7.3967832845042381E-2</v>
      </c>
      <c r="AH34" s="38">
        <v>16.600000000000001</v>
      </c>
      <c r="AI34" s="38">
        <v>15.1</v>
      </c>
      <c r="AJ34" s="38">
        <v>18.3</v>
      </c>
      <c r="AK34" s="38">
        <v>3.4</v>
      </c>
      <c r="AL34" s="38">
        <v>2.7</v>
      </c>
      <c r="AM34" s="38">
        <v>4.2</v>
      </c>
      <c r="AN34" s="38">
        <v>12</v>
      </c>
      <c r="AO34" s="38">
        <v>10.5</v>
      </c>
      <c r="AP34" s="38">
        <v>13.8</v>
      </c>
      <c r="AQ34" s="38">
        <v>9.5</v>
      </c>
      <c r="AR34" s="38">
        <v>8.1999999999999993</v>
      </c>
      <c r="AS34" s="38">
        <v>10.9</v>
      </c>
      <c r="AT34" s="38">
        <v>4.8</v>
      </c>
      <c r="AU34" s="38">
        <v>3.4</v>
      </c>
      <c r="AV34" s="38">
        <v>6.9</v>
      </c>
      <c r="AW34" s="38">
        <v>7.8</v>
      </c>
      <c r="AX34" s="38">
        <v>5.0999999999999996</v>
      </c>
      <c r="AY34" s="38">
        <v>11.9</v>
      </c>
    </row>
    <row r="35" spans="1:51" x14ac:dyDescent="0.25">
      <c r="A35" s="38" t="s">
        <v>13</v>
      </c>
      <c r="B35" s="38">
        <v>26489</v>
      </c>
      <c r="C35" s="38">
        <v>9.1999999999999993</v>
      </c>
      <c r="D35" s="38">
        <v>8.1</v>
      </c>
      <c r="E35" s="38">
        <v>10.4</v>
      </c>
      <c r="F35" s="38">
        <v>2006</v>
      </c>
      <c r="G35" s="38" t="s">
        <v>5</v>
      </c>
      <c r="H35" s="38" t="s">
        <v>86</v>
      </c>
      <c r="I35" s="38" t="s">
        <v>145</v>
      </c>
      <c r="J35" s="38">
        <v>244</v>
      </c>
      <c r="K35" s="38">
        <v>26245</v>
      </c>
      <c r="L35" s="38">
        <v>1.1504505279861313E-3</v>
      </c>
      <c r="M35" s="38">
        <v>8.0609202296868645</v>
      </c>
      <c r="N35" s="38">
        <v>10.361821285659127</v>
      </c>
      <c r="O35" s="38">
        <v>3.9079770313135143E-2</v>
      </c>
      <c r="P35" s="38">
        <v>3.8178714340872943E-2</v>
      </c>
      <c r="Q35" s="38">
        <v>214</v>
      </c>
      <c r="R35" s="38">
        <v>275</v>
      </c>
      <c r="S35" s="38">
        <v>8.0788251727132021</v>
      </c>
      <c r="T35" s="38">
        <v>10.381667862131451</v>
      </c>
      <c r="U35" s="38">
        <v>2.1174827286797537E-2</v>
      </c>
      <c r="V35" s="38">
        <v>1.8332137868549481E-2</v>
      </c>
      <c r="W35" s="38">
        <v>9.2825350498018638E-3</v>
      </c>
      <c r="X35" s="38">
        <v>1.1569508940565769E-3</v>
      </c>
      <c r="Y35" s="38">
        <v>8.1255841557452868</v>
      </c>
      <c r="Z35" s="38">
        <v>10.439485943858442</v>
      </c>
      <c r="AA35" s="38">
        <v>2.5584155745287163E-2</v>
      </c>
      <c r="AB35" s="38">
        <v>3.9485943858441175E-2</v>
      </c>
      <c r="AC35" s="38">
        <v>61.007730933046901</v>
      </c>
      <c r="AD35" s="38">
        <v>8.1500077777400826</v>
      </c>
      <c r="AE35" s="38">
        <v>10.452808367396525</v>
      </c>
      <c r="AF35" s="38">
        <v>5.0007777740082915E-2</v>
      </c>
      <c r="AG35" s="38">
        <v>5.2808367396524503E-2</v>
      </c>
      <c r="AH35" s="38">
        <v>15.6</v>
      </c>
      <c r="AI35" s="38">
        <v>13.7</v>
      </c>
      <c r="AJ35" s="38">
        <v>17.899999999999999</v>
      </c>
      <c r="AK35" s="38">
        <v>2.4</v>
      </c>
      <c r="AL35" s="38">
        <v>1.7</v>
      </c>
      <c r="AM35" s="38">
        <v>3.4</v>
      </c>
      <c r="AN35" s="38">
        <v>9.3000000000000007</v>
      </c>
      <c r="AO35" s="38">
        <v>8</v>
      </c>
      <c r="AP35" s="38">
        <v>10.8</v>
      </c>
      <c r="AQ35" s="38">
        <v>7.9</v>
      </c>
      <c r="AR35" s="38">
        <v>5.9</v>
      </c>
      <c r="AS35" s="38">
        <v>10.6</v>
      </c>
      <c r="AT35" s="38">
        <v>6.3</v>
      </c>
      <c r="AU35" s="38">
        <v>3</v>
      </c>
      <c r="AV35" s="38">
        <v>13.2</v>
      </c>
      <c r="AW35" s="38">
        <v>9.6</v>
      </c>
      <c r="AX35" s="38">
        <v>5.5</v>
      </c>
      <c r="AY35" s="38">
        <v>17</v>
      </c>
    </row>
    <row r="36" spans="1:51" x14ac:dyDescent="0.25">
      <c r="A36" s="38" t="s">
        <v>20</v>
      </c>
      <c r="B36" s="38">
        <v>26533</v>
      </c>
      <c r="C36" s="38">
        <v>12.1</v>
      </c>
      <c r="D36" s="38">
        <v>10.9</v>
      </c>
      <c r="E36" s="38">
        <v>13.5</v>
      </c>
      <c r="F36" s="38">
        <v>2006</v>
      </c>
      <c r="G36" s="38" t="s">
        <v>5</v>
      </c>
      <c r="H36" s="38" t="s">
        <v>91</v>
      </c>
      <c r="I36" s="38" t="s">
        <v>152</v>
      </c>
      <c r="J36" s="38">
        <v>321</v>
      </c>
      <c r="K36" s="38">
        <v>26212</v>
      </c>
      <c r="L36" s="38">
        <v>1.3154403257488478E-3</v>
      </c>
      <c r="M36" s="38">
        <v>10.78270161070764</v>
      </c>
      <c r="N36" s="38">
        <v>13.413582262205336</v>
      </c>
      <c r="O36" s="38">
        <v>0.11729838929236003</v>
      </c>
      <c r="P36" s="38">
        <v>8.6417737794663552E-2</v>
      </c>
      <c r="Q36" s="38">
        <v>287</v>
      </c>
      <c r="R36" s="38">
        <v>356</v>
      </c>
      <c r="S36" s="38">
        <v>10.816718803000038</v>
      </c>
      <c r="T36" s="38">
        <v>13.417253985602834</v>
      </c>
      <c r="U36" s="38">
        <v>8.3281196999962503E-2</v>
      </c>
      <c r="V36" s="38">
        <v>8.2746014397166334E-2</v>
      </c>
      <c r="W36" s="38">
        <v>1.216877034561361E-2</v>
      </c>
      <c r="X36" s="38">
        <v>1.3210207082271926E-3</v>
      </c>
      <c r="Y36" s="38">
        <v>10.847749637386416</v>
      </c>
      <c r="Z36" s="38">
        <v>13.489791053840802</v>
      </c>
      <c r="AA36" s="38">
        <v>5.22503626135844E-2</v>
      </c>
      <c r="AB36" s="38">
        <v>1.0208946159197652E-2</v>
      </c>
      <c r="AC36" s="38">
        <v>69.857136294219075</v>
      </c>
      <c r="AD36" s="38">
        <v>10.871382779706979</v>
      </c>
      <c r="AE36" s="38">
        <v>13.503841371383082</v>
      </c>
      <c r="AF36" s="38">
        <v>2.8617220293021717E-2</v>
      </c>
      <c r="AG36" s="38">
        <v>3.8413713830820484E-3</v>
      </c>
      <c r="AH36" s="38">
        <v>19.3</v>
      </c>
      <c r="AI36" s="38">
        <v>17</v>
      </c>
      <c r="AJ36" s="38">
        <v>21.7</v>
      </c>
      <c r="AK36" s="38">
        <v>4.7</v>
      </c>
      <c r="AL36" s="38">
        <v>3.7</v>
      </c>
      <c r="AM36" s="38">
        <v>6.1</v>
      </c>
      <c r="AN36" s="38">
        <v>13.7</v>
      </c>
      <c r="AO36" s="38">
        <v>12.1</v>
      </c>
      <c r="AP36" s="38">
        <v>15.5</v>
      </c>
      <c r="AQ36" s="38">
        <v>5.0999999999999996</v>
      </c>
      <c r="AR36" s="38">
        <v>3.6</v>
      </c>
      <c r="AS36" s="38">
        <v>7.1</v>
      </c>
      <c r="AT36" s="38">
        <v>2.6</v>
      </c>
      <c r="AU36" s="38">
        <v>0.6</v>
      </c>
      <c r="AV36" s="38">
        <v>10.3</v>
      </c>
      <c r="AW36" s="38">
        <v>7.8</v>
      </c>
      <c r="AX36" s="38">
        <v>3.5</v>
      </c>
      <c r="AY36" s="38">
        <v>17.3</v>
      </c>
    </row>
    <row r="37" spans="1:51" x14ac:dyDescent="0.25">
      <c r="A37" s="38" t="s">
        <v>21</v>
      </c>
      <c r="B37" s="38">
        <v>22195</v>
      </c>
      <c r="C37" s="38">
        <v>10.4</v>
      </c>
      <c r="D37" s="38">
        <v>9.1</v>
      </c>
      <c r="E37" s="38">
        <v>11.8</v>
      </c>
      <c r="F37" s="38">
        <v>2006</v>
      </c>
      <c r="G37" s="38" t="s">
        <v>5</v>
      </c>
      <c r="H37" s="38" t="s">
        <v>99</v>
      </c>
      <c r="I37" s="38" t="s">
        <v>153</v>
      </c>
      <c r="J37" s="38">
        <v>231</v>
      </c>
      <c r="K37" s="38">
        <v>21964</v>
      </c>
      <c r="L37" s="38">
        <v>1.3351408212601331E-3</v>
      </c>
      <c r="M37" s="38">
        <v>9.0726086718689505</v>
      </c>
      <c r="N37" s="38">
        <v>11.742890314389216</v>
      </c>
      <c r="O37" s="38">
        <v>2.7391328131049164E-2</v>
      </c>
      <c r="P37" s="38">
        <v>5.7109685610784666E-2</v>
      </c>
      <c r="Q37" s="38">
        <v>202</v>
      </c>
      <c r="R37" s="38">
        <v>261</v>
      </c>
      <c r="S37" s="38">
        <v>9.101148907411579</v>
      </c>
      <c r="T37" s="38">
        <v>11.759405271457535</v>
      </c>
      <c r="U37" s="38">
        <v>1.1489074115793585E-3</v>
      </c>
      <c r="V37" s="38">
        <v>4.059472854246593E-2</v>
      </c>
      <c r="W37" s="38">
        <v>1.0492472314035838E-2</v>
      </c>
      <c r="X37" s="38">
        <v>1.3430646598492568E-3</v>
      </c>
      <c r="Y37" s="38">
        <v>9.1494076541865823</v>
      </c>
      <c r="Z37" s="38">
        <v>11.835536973885095</v>
      </c>
      <c r="AA37" s="38">
        <v>4.9407654186582661E-2</v>
      </c>
      <c r="AB37" s="38">
        <v>3.5536973885093914E-2</v>
      </c>
      <c r="AC37" s="38">
        <v>59.327895628169429</v>
      </c>
      <c r="AD37" s="38">
        <v>9.1787124104758071</v>
      </c>
      <c r="AE37" s="38">
        <v>11.851279613508629</v>
      </c>
      <c r="AF37" s="38">
        <v>7.8712410475807459E-2</v>
      </c>
      <c r="AG37" s="38">
        <v>5.1279613508627975E-2</v>
      </c>
      <c r="AH37" s="38">
        <v>17</v>
      </c>
      <c r="AI37" s="38">
        <v>14.7</v>
      </c>
      <c r="AJ37" s="38">
        <v>19.5</v>
      </c>
      <c r="AK37" s="38">
        <v>3.4</v>
      </c>
      <c r="AL37" s="38">
        <v>2.5</v>
      </c>
      <c r="AM37" s="38">
        <v>4.7</v>
      </c>
      <c r="AN37" s="38">
        <v>12.2</v>
      </c>
      <c r="AO37" s="38">
        <v>10.4</v>
      </c>
      <c r="AP37" s="38">
        <v>14.3</v>
      </c>
      <c r="AQ37" s="38">
        <v>7.5</v>
      </c>
      <c r="AR37" s="38">
        <v>5.6</v>
      </c>
      <c r="AS37" s="38">
        <v>10</v>
      </c>
      <c r="AT37" s="38">
        <v>6.1</v>
      </c>
      <c r="AU37" s="38">
        <v>3.7</v>
      </c>
      <c r="AV37" s="38">
        <v>10</v>
      </c>
      <c r="AW37" s="38">
        <v>4.8</v>
      </c>
      <c r="AX37" s="38">
        <v>1.5</v>
      </c>
      <c r="AY37" s="38">
        <v>14.8</v>
      </c>
    </row>
    <row r="38" spans="1:51" x14ac:dyDescent="0.25">
      <c r="A38" s="38" t="s">
        <v>22</v>
      </c>
      <c r="B38" s="38">
        <v>17886</v>
      </c>
      <c r="C38" s="38">
        <v>8.4</v>
      </c>
      <c r="D38" s="38">
        <v>7.2</v>
      </c>
      <c r="E38" s="38">
        <v>9.8000000000000007</v>
      </c>
      <c r="F38" s="38">
        <v>2006</v>
      </c>
      <c r="G38" s="38" t="s">
        <v>5</v>
      </c>
      <c r="H38" s="38" t="s">
        <v>104</v>
      </c>
      <c r="I38" s="38" t="s">
        <v>154</v>
      </c>
      <c r="J38" s="38">
        <v>150</v>
      </c>
      <c r="K38" s="38">
        <v>17736</v>
      </c>
      <c r="L38" s="38">
        <v>1.3364469400803886E-3</v>
      </c>
      <c r="M38" s="38">
        <v>7.0500005607582565</v>
      </c>
      <c r="N38" s="38">
        <v>9.722894440919033</v>
      </c>
      <c r="O38" s="38">
        <v>0.14999943924174364</v>
      </c>
      <c r="P38" s="38">
        <v>7.7105559080967723E-2</v>
      </c>
      <c r="Q38" s="38">
        <v>127</v>
      </c>
      <c r="R38" s="38">
        <v>175</v>
      </c>
      <c r="S38" s="38">
        <v>7.1005255507100529</v>
      </c>
      <c r="T38" s="38">
        <v>9.7841887509784193</v>
      </c>
      <c r="U38" s="38">
        <v>9.9474449289947309E-2</v>
      </c>
      <c r="V38" s="38">
        <v>1.5811249021581375E-2</v>
      </c>
      <c r="W38" s="38">
        <v>8.4920109415190844E-3</v>
      </c>
      <c r="X38" s="38">
        <v>1.3487515119918055E-3</v>
      </c>
      <c r="Y38" s="38">
        <v>7.1432594295272791</v>
      </c>
      <c r="Z38" s="38">
        <v>9.8407624535108891</v>
      </c>
      <c r="AA38" s="38">
        <v>5.6740570472721075E-2</v>
      </c>
      <c r="AB38" s="38">
        <v>4.0762453510888363E-2</v>
      </c>
      <c r="AC38" s="38">
        <v>47.882649415071342</v>
      </c>
      <c r="AD38" s="38">
        <v>7.1816961038223095</v>
      </c>
      <c r="AE38" s="38">
        <v>9.8582234238261712</v>
      </c>
      <c r="AF38" s="38">
        <v>1.8303896177690682E-2</v>
      </c>
      <c r="AG38" s="38">
        <v>5.8223423826170517E-2</v>
      </c>
      <c r="AH38" s="38">
        <v>13.3</v>
      </c>
      <c r="AI38" s="38">
        <v>11.1</v>
      </c>
      <c r="AJ38" s="38">
        <v>15.8</v>
      </c>
      <c r="AK38" s="38">
        <v>3.3</v>
      </c>
      <c r="AL38" s="38">
        <v>2.2999999999999998</v>
      </c>
      <c r="AM38" s="38">
        <v>4.8</v>
      </c>
      <c r="AN38" s="38">
        <v>10.1</v>
      </c>
      <c r="AO38" s="38">
        <v>7.7</v>
      </c>
      <c r="AP38" s="38">
        <v>13.3</v>
      </c>
      <c r="AQ38" s="38">
        <v>7.5</v>
      </c>
      <c r="AR38" s="38">
        <v>5.9</v>
      </c>
      <c r="AS38" s="38">
        <v>9.5</v>
      </c>
      <c r="AT38" s="38">
        <v>7.7</v>
      </c>
      <c r="AU38" s="38">
        <v>5.0999999999999996</v>
      </c>
      <c r="AV38" s="38">
        <v>11.7</v>
      </c>
      <c r="AW38" s="38">
        <v>1</v>
      </c>
      <c r="AX38" s="38">
        <v>0.2</v>
      </c>
      <c r="AY38" s="38">
        <v>7.4</v>
      </c>
    </row>
    <row r="39" spans="1:51" x14ac:dyDescent="0.25">
      <c r="A39" s="38" t="s">
        <v>15</v>
      </c>
      <c r="B39" s="38">
        <v>22681</v>
      </c>
      <c r="C39" s="38">
        <v>8.6</v>
      </c>
      <c r="D39" s="38">
        <v>7.5</v>
      </c>
      <c r="E39" s="38">
        <v>9.9</v>
      </c>
      <c r="F39" s="38">
        <v>2006</v>
      </c>
      <c r="G39" s="38" t="s">
        <v>5</v>
      </c>
      <c r="H39" s="38" t="s">
        <v>106</v>
      </c>
      <c r="I39" s="38" t="s">
        <v>147</v>
      </c>
      <c r="J39" s="38">
        <v>195</v>
      </c>
      <c r="K39" s="38">
        <v>22486</v>
      </c>
      <c r="L39" s="38">
        <v>1.2015122471835144E-3</v>
      </c>
      <c r="M39" s="38">
        <v>7.3959922720175797</v>
      </c>
      <c r="N39" s="38">
        <v>9.7990167663846091</v>
      </c>
      <c r="O39" s="38">
        <v>0.10400772798242031</v>
      </c>
      <c r="P39" s="38">
        <v>0.1009832336153913</v>
      </c>
      <c r="Q39" s="38">
        <v>168</v>
      </c>
      <c r="R39" s="38">
        <v>223</v>
      </c>
      <c r="S39" s="38">
        <v>7.4070808165424804</v>
      </c>
      <c r="T39" s="38">
        <v>9.8320179886248393</v>
      </c>
      <c r="U39" s="38">
        <v>9.2919183457519594E-2</v>
      </c>
      <c r="V39" s="38">
        <v>6.7982011375161022E-2</v>
      </c>
      <c r="W39" s="38">
        <v>8.6807187860586579E-3</v>
      </c>
      <c r="X39" s="38">
        <v>1.2100237766357275E-3</v>
      </c>
      <c r="Y39" s="38">
        <v>7.470695009422931</v>
      </c>
      <c r="Z39" s="38">
        <v>9.8907425626943848</v>
      </c>
      <c r="AA39" s="38">
        <v>2.9304990577069034E-2</v>
      </c>
      <c r="AB39" s="38">
        <v>9.2574373056155679E-3</v>
      </c>
      <c r="AC39" s="38">
        <v>54.569063381872418</v>
      </c>
      <c r="AD39" s="38">
        <v>7.4999950089250333</v>
      </c>
      <c r="AE39" s="38">
        <v>9.9055248637812152</v>
      </c>
      <c r="AF39" s="38">
        <v>4.9910749666537413E-6</v>
      </c>
      <c r="AG39" s="38">
        <v>5.5248637812148615E-3</v>
      </c>
      <c r="AH39" s="38">
        <v>14.3</v>
      </c>
      <c r="AI39" s="38">
        <v>12.3</v>
      </c>
      <c r="AJ39" s="38">
        <v>16.600000000000001</v>
      </c>
      <c r="AK39" s="38">
        <v>2.6</v>
      </c>
      <c r="AL39" s="38">
        <v>1.8</v>
      </c>
      <c r="AM39" s="38">
        <v>3.7</v>
      </c>
      <c r="AN39" s="38">
        <v>7.1</v>
      </c>
      <c r="AO39" s="38">
        <v>5.7</v>
      </c>
      <c r="AP39" s="38">
        <v>8.6999999999999993</v>
      </c>
      <c r="AQ39" s="38">
        <v>7.3</v>
      </c>
      <c r="AR39" s="38">
        <v>5.7</v>
      </c>
      <c r="AS39" s="38">
        <v>9.3000000000000007</v>
      </c>
      <c r="AT39" s="38">
        <v>4.8</v>
      </c>
      <c r="AU39" s="38">
        <v>2</v>
      </c>
      <c r="AV39" s="38">
        <v>11.4</v>
      </c>
      <c r="AW39" s="38">
        <v>3.6</v>
      </c>
      <c r="AX39" s="38">
        <v>0.5</v>
      </c>
      <c r="AY39" s="38">
        <v>25.2</v>
      </c>
    </row>
    <row r="40" spans="1:51" x14ac:dyDescent="0.25">
      <c r="A40" s="38" t="s">
        <v>24</v>
      </c>
      <c r="B40" s="38">
        <v>34058</v>
      </c>
      <c r="C40" s="38">
        <v>7.5</v>
      </c>
      <c r="D40" s="38">
        <v>6.7</v>
      </c>
      <c r="E40" s="38">
        <v>8.5</v>
      </c>
      <c r="F40" s="38">
        <v>2006</v>
      </c>
      <c r="G40" s="38" t="s">
        <v>5</v>
      </c>
      <c r="H40" s="38" t="s">
        <v>115</v>
      </c>
      <c r="I40" s="38" t="s">
        <v>156</v>
      </c>
      <c r="J40" s="38">
        <v>255</v>
      </c>
      <c r="K40" s="38">
        <v>33803</v>
      </c>
      <c r="L40" s="38">
        <v>9.1551843181196632E-4</v>
      </c>
      <c r="M40" s="38">
        <v>6.5717092386325699</v>
      </c>
      <c r="N40" s="38">
        <v>8.4027461022565024</v>
      </c>
      <c r="O40" s="38">
        <v>0.12829076136743023</v>
      </c>
      <c r="P40" s="38">
        <v>9.7253897743497575E-2</v>
      </c>
      <c r="Q40" s="38">
        <v>225</v>
      </c>
      <c r="R40" s="38">
        <v>287</v>
      </c>
      <c r="S40" s="38">
        <v>6.6063773562745904</v>
      </c>
      <c r="T40" s="38">
        <v>8.4268013388924778</v>
      </c>
      <c r="U40" s="38">
        <v>9.3622643725409738E-2</v>
      </c>
      <c r="V40" s="38">
        <v>7.3198661107522156E-2</v>
      </c>
      <c r="W40" s="38">
        <v>7.5427727453007271E-3</v>
      </c>
      <c r="X40" s="38">
        <v>9.2050757346547236E-4</v>
      </c>
      <c r="Y40" s="38">
        <v>6.622265171835255</v>
      </c>
      <c r="Z40" s="38">
        <v>8.4632803187661985</v>
      </c>
      <c r="AA40" s="38">
        <v>7.7734828164745196E-2</v>
      </c>
      <c r="AB40" s="38">
        <v>3.6719681233801538E-2</v>
      </c>
      <c r="AC40" s="38">
        <v>62.419065242443551</v>
      </c>
      <c r="AD40" s="38">
        <v>6.6411910542947288</v>
      </c>
      <c r="AE40" s="38">
        <v>8.4737128020665136</v>
      </c>
      <c r="AF40" s="38">
        <v>5.8808945705271398E-2</v>
      </c>
      <c r="AG40" s="38">
        <v>2.6287197933486439E-2</v>
      </c>
      <c r="AH40" s="38">
        <v>12.7</v>
      </c>
      <c r="AI40" s="38">
        <v>11.1</v>
      </c>
      <c r="AJ40" s="38">
        <v>14.5</v>
      </c>
      <c r="AK40" s="38">
        <v>2.2999999999999998</v>
      </c>
      <c r="AL40" s="38">
        <v>1.6</v>
      </c>
      <c r="AM40" s="38">
        <v>3.1</v>
      </c>
      <c r="AN40" s="38">
        <v>8.5</v>
      </c>
      <c r="AO40" s="38">
        <v>7.4</v>
      </c>
      <c r="AP40" s="38">
        <v>9.8000000000000007</v>
      </c>
      <c r="AQ40" s="38">
        <v>3.6</v>
      </c>
      <c r="AR40" s="38">
        <v>2.4</v>
      </c>
      <c r="AS40" s="38">
        <v>5.4</v>
      </c>
      <c r="AT40" s="38">
        <v>1.7</v>
      </c>
      <c r="AU40" s="38">
        <v>0.8</v>
      </c>
      <c r="AV40" s="38">
        <v>3.5</v>
      </c>
      <c r="AW40" s="38">
        <v>5.8</v>
      </c>
      <c r="AX40" s="38">
        <v>2.8</v>
      </c>
      <c r="AY40" s="38">
        <v>12.2</v>
      </c>
    </row>
    <row r="41" spans="1:51" x14ac:dyDescent="0.25">
      <c r="A41" s="38" t="s">
        <v>17</v>
      </c>
      <c r="B41" s="38">
        <v>36566</v>
      </c>
      <c r="C41" s="38">
        <v>4.8</v>
      </c>
      <c r="D41" s="38">
        <v>4.0999999999999996</v>
      </c>
      <c r="E41" s="38">
        <v>5.5</v>
      </c>
      <c r="F41" s="38">
        <v>2008</v>
      </c>
      <c r="G41" s="38" t="s">
        <v>5</v>
      </c>
      <c r="H41" s="38" t="s">
        <v>67</v>
      </c>
      <c r="I41" s="38" t="s">
        <v>149</v>
      </c>
      <c r="J41" s="38">
        <v>176</v>
      </c>
      <c r="K41" s="38">
        <v>36390</v>
      </c>
      <c r="L41" s="38">
        <v>7.093805396182171E-4</v>
      </c>
      <c r="M41" s="38">
        <v>4.1038339219034148</v>
      </c>
      <c r="N41" s="38">
        <v>5.522595001139849</v>
      </c>
      <c r="O41" s="38">
        <v>3.8339219034151384E-3</v>
      </c>
      <c r="P41" s="38">
        <v>2.2595001139849025E-2</v>
      </c>
      <c r="Q41" s="38">
        <v>150</v>
      </c>
      <c r="R41" s="38">
        <v>202</v>
      </c>
      <c r="S41" s="38">
        <v>4.1021714160695728</v>
      </c>
      <c r="T41" s="38">
        <v>5.524257506973691</v>
      </c>
      <c r="U41" s="38">
        <v>2.1714160695731621E-3</v>
      </c>
      <c r="V41" s="38">
        <v>2.4257506973691001E-2</v>
      </c>
      <c r="W41" s="38">
        <v>4.8652310842171378E-3</v>
      </c>
      <c r="X41" s="38">
        <v>7.1504141412741132E-4</v>
      </c>
      <c r="Y41" s="38">
        <v>4.1501896700897261</v>
      </c>
      <c r="Z41" s="38">
        <v>5.5802724983445495</v>
      </c>
      <c r="AA41" s="38">
        <v>5.0189670089726413E-2</v>
      </c>
      <c r="AB41" s="38">
        <v>8.0272498344549525E-2</v>
      </c>
      <c r="AC41" s="38">
        <v>51.947261307392395</v>
      </c>
      <c r="AD41" s="38">
        <v>4.1686562663475923</v>
      </c>
      <c r="AE41" s="38">
        <v>5.5891508387915927</v>
      </c>
      <c r="AF41" s="38">
        <v>6.8656266347592698E-2</v>
      </c>
      <c r="AG41" s="38">
        <v>8.915083879159269E-2</v>
      </c>
      <c r="AH41" s="38">
        <v>8.1</v>
      </c>
      <c r="AI41" s="38">
        <v>7</v>
      </c>
      <c r="AJ41" s="38">
        <v>9.5</v>
      </c>
      <c r="AK41" s="38">
        <v>1.1000000000000001</v>
      </c>
      <c r="AL41" s="38">
        <v>0.7</v>
      </c>
      <c r="AM41" s="38">
        <v>1.8</v>
      </c>
      <c r="AN41" s="38">
        <v>5</v>
      </c>
      <c r="AO41" s="38">
        <v>4.2</v>
      </c>
      <c r="AP41" s="38">
        <v>6</v>
      </c>
      <c r="AQ41" s="38">
        <v>4</v>
      </c>
      <c r="AR41" s="38">
        <v>2.9</v>
      </c>
      <c r="AS41" s="38">
        <v>5.5</v>
      </c>
      <c r="AT41" s="38">
        <v>1.4</v>
      </c>
      <c r="AU41" s="38">
        <v>0.5</v>
      </c>
      <c r="AV41" s="38">
        <v>4.4000000000000004</v>
      </c>
      <c r="AW41" s="38">
        <v>4.0999999999999996</v>
      </c>
      <c r="AX41" s="38">
        <v>1</v>
      </c>
      <c r="AY41" s="38">
        <v>16.399999999999999</v>
      </c>
    </row>
    <row r="42" spans="1:51" x14ac:dyDescent="0.25">
      <c r="A42" s="38" t="s">
        <v>11</v>
      </c>
      <c r="B42" s="38">
        <v>32601</v>
      </c>
      <c r="C42" s="38">
        <v>15.6</v>
      </c>
      <c r="D42" s="38">
        <v>14.3</v>
      </c>
      <c r="E42" s="38">
        <v>17</v>
      </c>
      <c r="F42" s="38">
        <v>2008</v>
      </c>
      <c r="G42" s="38" t="s">
        <v>5</v>
      </c>
      <c r="H42" s="38" t="s">
        <v>69</v>
      </c>
      <c r="I42" s="38" t="s">
        <v>143</v>
      </c>
      <c r="J42" s="38">
        <v>509</v>
      </c>
      <c r="K42" s="38">
        <v>32092</v>
      </c>
      <c r="L42" s="38">
        <v>1.3457332757658294E-3</v>
      </c>
      <c r="M42" s="38">
        <v>14.26728472981682</v>
      </c>
      <c r="N42" s="38">
        <v>16.95875128134848</v>
      </c>
      <c r="O42" s="38">
        <v>3.2715270183180323E-2</v>
      </c>
      <c r="P42" s="38">
        <v>4.1248718651520022E-2</v>
      </c>
      <c r="Q42" s="38">
        <v>465</v>
      </c>
      <c r="R42" s="38">
        <v>553</v>
      </c>
      <c r="S42" s="38">
        <v>14.263366154412441</v>
      </c>
      <c r="T42" s="38">
        <v>16.962669856752861</v>
      </c>
      <c r="U42" s="38">
        <v>3.6633845587559222E-2</v>
      </c>
      <c r="V42" s="38">
        <v>3.7330143247139347E-2</v>
      </c>
      <c r="W42" s="38">
        <v>1.5670087832067223E-2</v>
      </c>
      <c r="X42" s="38">
        <v>1.3492792239826713E-3</v>
      </c>
      <c r="Y42" s="38">
        <v>14.320808608084553</v>
      </c>
      <c r="Z42" s="38">
        <v>17.019367056049894</v>
      </c>
      <c r="AA42" s="38">
        <v>2.0808608084552205E-2</v>
      </c>
      <c r="AB42" s="38">
        <v>1.9367056049894416E-2</v>
      </c>
      <c r="AC42" s="38">
        <v>87.786167141278355</v>
      </c>
      <c r="AD42" s="38">
        <v>14.33920929902961</v>
      </c>
      <c r="AE42" s="38">
        <v>17.031636656854694</v>
      </c>
      <c r="AF42" s="38">
        <v>3.9209299029609568E-2</v>
      </c>
      <c r="AG42" s="38">
        <v>3.1636656854693967E-2</v>
      </c>
      <c r="AH42" s="38">
        <v>25.1</v>
      </c>
      <c r="AI42" s="38">
        <v>22.8</v>
      </c>
      <c r="AJ42" s="38">
        <v>27.6</v>
      </c>
      <c r="AK42" s="38">
        <v>5.4</v>
      </c>
      <c r="AL42" s="38">
        <v>4.4000000000000004</v>
      </c>
      <c r="AM42" s="38">
        <v>6.7</v>
      </c>
      <c r="AN42" s="38">
        <v>20.7</v>
      </c>
      <c r="AO42" s="38">
        <v>18.5</v>
      </c>
      <c r="AP42" s="38">
        <v>23.1</v>
      </c>
      <c r="AQ42" s="38">
        <v>16.100000000000001</v>
      </c>
      <c r="AR42" s="38">
        <v>11.2</v>
      </c>
      <c r="AS42" s="38">
        <v>23.1</v>
      </c>
      <c r="AT42" s="38">
        <v>8.9</v>
      </c>
      <c r="AU42" s="38">
        <v>7.5</v>
      </c>
      <c r="AV42" s="38">
        <v>10.6</v>
      </c>
      <c r="AW42" s="38">
        <v>19</v>
      </c>
      <c r="AX42" s="38">
        <v>11.8</v>
      </c>
      <c r="AY42" s="38">
        <v>30.6</v>
      </c>
    </row>
    <row r="43" spans="1:51" x14ac:dyDescent="0.25">
      <c r="A43" s="38" t="s">
        <v>18</v>
      </c>
      <c r="B43" s="38">
        <v>4940</v>
      </c>
      <c r="C43" s="38">
        <v>10.5</v>
      </c>
      <c r="D43" s="38">
        <v>8</v>
      </c>
      <c r="E43" s="38">
        <v>13.8</v>
      </c>
      <c r="F43" s="38">
        <v>2008</v>
      </c>
      <c r="G43" s="38" t="s">
        <v>5</v>
      </c>
      <c r="H43" s="38" t="s">
        <v>70</v>
      </c>
      <c r="I43" s="38" t="s">
        <v>150</v>
      </c>
      <c r="J43" s="38">
        <v>52</v>
      </c>
      <c r="K43" s="38">
        <v>4888</v>
      </c>
      <c r="L43" s="38">
        <v>2.8459347465128195E-3</v>
      </c>
      <c r="M43" s="38">
        <v>7.6803810429608639</v>
      </c>
      <c r="N43" s="38">
        <v>13.372250535986504</v>
      </c>
      <c r="O43" s="38">
        <v>0.31961895703913612</v>
      </c>
      <c r="P43" s="38">
        <v>0.42774946401349645</v>
      </c>
      <c r="Q43" s="38">
        <v>38</v>
      </c>
      <c r="R43" s="38">
        <v>66</v>
      </c>
      <c r="S43" s="38">
        <v>7.6923076923076925</v>
      </c>
      <c r="T43" s="38">
        <v>13.360323886639677</v>
      </c>
      <c r="U43" s="38">
        <v>0.30769230769230749</v>
      </c>
      <c r="V43" s="38">
        <v>0.43967611336032419</v>
      </c>
      <c r="W43" s="38">
        <v>1.0906646149451835E-2</v>
      </c>
      <c r="X43" s="38">
        <v>2.9200458355990383E-3</v>
      </c>
      <c r="Y43" s="38">
        <v>7.9866003138527981</v>
      </c>
      <c r="Z43" s="38">
        <v>13.826691985050873</v>
      </c>
      <c r="AA43" s="38">
        <v>1.3399686147201884E-2</v>
      </c>
      <c r="AB43" s="38">
        <v>2.6691985050872447E-2</v>
      </c>
      <c r="AC43" s="38">
        <v>28.246194751656414</v>
      </c>
      <c r="AD43" s="38">
        <v>8.151076924730404</v>
      </c>
      <c r="AE43" s="38">
        <v>13.86448723267225</v>
      </c>
      <c r="AF43" s="38">
        <v>0.15107692473040402</v>
      </c>
      <c r="AG43" s="38">
        <v>6.4487232672249206E-2</v>
      </c>
      <c r="AH43" s="38">
        <v>17.5</v>
      </c>
      <c r="AI43" s="38">
        <v>13</v>
      </c>
      <c r="AJ43" s="38">
        <v>23.6</v>
      </c>
      <c r="AK43" s="38">
        <v>3.6</v>
      </c>
      <c r="AL43" s="38">
        <v>1.9</v>
      </c>
      <c r="AM43" s="38">
        <v>7</v>
      </c>
      <c r="AN43" s="38">
        <v>13.5</v>
      </c>
      <c r="AO43" s="38">
        <v>9.5</v>
      </c>
      <c r="AP43" s="38">
        <v>19.100000000000001</v>
      </c>
      <c r="AQ43" s="38">
        <v>7.1</v>
      </c>
      <c r="AR43" s="38">
        <v>4.3</v>
      </c>
      <c r="AS43" s="38">
        <v>11.8</v>
      </c>
      <c r="AT43" s="38">
        <v>10.1</v>
      </c>
      <c r="AU43" s="38">
        <v>3.3</v>
      </c>
      <c r="AV43" s="38">
        <v>31.4</v>
      </c>
      <c r="AW43" s="38" t="s">
        <v>236</v>
      </c>
      <c r="AX43" s="38" t="s">
        <v>236</v>
      </c>
      <c r="AY43" s="38" t="s">
        <v>236</v>
      </c>
    </row>
    <row r="44" spans="1:51" x14ac:dyDescent="0.25">
      <c r="A44" s="38" t="s">
        <v>19</v>
      </c>
      <c r="B44" s="38">
        <v>7725</v>
      </c>
      <c r="C44" s="38">
        <v>11.8</v>
      </c>
      <c r="D44" s="38">
        <v>9.6</v>
      </c>
      <c r="E44" s="38">
        <v>14.4</v>
      </c>
      <c r="F44" s="38">
        <v>2008</v>
      </c>
      <c r="G44" s="38" t="s">
        <v>5</v>
      </c>
      <c r="H44" s="38" t="s">
        <v>72</v>
      </c>
      <c r="I44" s="38" t="s">
        <v>151</v>
      </c>
      <c r="J44" s="38">
        <v>91</v>
      </c>
      <c r="K44" s="38">
        <v>7634</v>
      </c>
      <c r="L44" s="38">
        <v>2.4060083645473457E-3</v>
      </c>
      <c r="M44" s="38">
        <v>9.3739269105335588</v>
      </c>
      <c r="N44" s="38">
        <v>14.185943639628253</v>
      </c>
      <c r="O44" s="38">
        <v>0.22607308946644089</v>
      </c>
      <c r="P44" s="38">
        <v>0.2140563603717478</v>
      </c>
      <c r="Q44" s="38">
        <v>73</v>
      </c>
      <c r="R44" s="38">
        <v>110</v>
      </c>
      <c r="S44" s="38">
        <v>9.4498381877022659</v>
      </c>
      <c r="T44" s="38">
        <v>14.239482200647249</v>
      </c>
      <c r="U44" s="38">
        <v>0.15016181229773373</v>
      </c>
      <c r="V44" s="38">
        <v>0.16051779935275157</v>
      </c>
      <c r="W44" s="38">
        <v>1.2022594835905119E-2</v>
      </c>
      <c r="X44" s="38">
        <v>2.4418358281811598E-3</v>
      </c>
      <c r="Y44" s="38">
        <v>9.5807590077239588</v>
      </c>
      <c r="Z44" s="38">
        <v>14.464430664086279</v>
      </c>
      <c r="AA44" s="38">
        <v>1.9240992276040814E-2</v>
      </c>
      <c r="AB44" s="38">
        <v>6.4430664086279066E-2</v>
      </c>
      <c r="AC44" s="38">
        <v>37.270278139947649</v>
      </c>
      <c r="AD44" s="38">
        <v>9.67617083864784</v>
      </c>
      <c r="AE44" s="38">
        <v>14.498404331018449</v>
      </c>
      <c r="AF44" s="38">
        <v>7.6170838647840355E-2</v>
      </c>
      <c r="AG44" s="38">
        <v>9.8404331018448588E-2</v>
      </c>
      <c r="AH44" s="38">
        <v>20.100000000000001</v>
      </c>
      <c r="AI44" s="38">
        <v>16.100000000000001</v>
      </c>
      <c r="AJ44" s="38">
        <v>25</v>
      </c>
      <c r="AK44" s="38">
        <v>2.9</v>
      </c>
      <c r="AL44" s="38">
        <v>1.6</v>
      </c>
      <c r="AM44" s="38">
        <v>5.3</v>
      </c>
      <c r="AN44" s="38">
        <v>14.8</v>
      </c>
      <c r="AO44" s="38">
        <v>11.5</v>
      </c>
      <c r="AP44" s="38">
        <v>19.100000000000001</v>
      </c>
      <c r="AQ44" s="38">
        <v>10.5</v>
      </c>
      <c r="AR44" s="38">
        <v>5.8</v>
      </c>
      <c r="AS44" s="38">
        <v>18.899999999999999</v>
      </c>
      <c r="AT44" s="38">
        <v>6.7</v>
      </c>
      <c r="AU44" s="38">
        <v>4.0999999999999996</v>
      </c>
      <c r="AV44" s="38">
        <v>11.1</v>
      </c>
      <c r="AW44" s="38">
        <v>2.6</v>
      </c>
      <c r="AX44" s="38">
        <v>0.4</v>
      </c>
      <c r="AY44" s="38">
        <v>18.3</v>
      </c>
    </row>
    <row r="45" spans="1:51" x14ac:dyDescent="0.25">
      <c r="A45" s="38" t="s">
        <v>25</v>
      </c>
      <c r="B45" s="38">
        <v>29366</v>
      </c>
      <c r="C45" s="38">
        <v>7.2</v>
      </c>
      <c r="D45" s="38">
        <v>6.3</v>
      </c>
      <c r="E45" s="38">
        <v>8.1999999999999993</v>
      </c>
      <c r="F45" s="38">
        <v>2008</v>
      </c>
      <c r="G45" s="38" t="s">
        <v>5</v>
      </c>
      <c r="H45" s="38" t="s">
        <v>75</v>
      </c>
      <c r="I45" s="38" t="s">
        <v>157</v>
      </c>
      <c r="J45" s="38">
        <v>211</v>
      </c>
      <c r="K45" s="38">
        <v>29155</v>
      </c>
      <c r="L45" s="38">
        <v>9.6600338861080348E-4</v>
      </c>
      <c r="M45" s="38">
        <v>6.2191767516875016</v>
      </c>
      <c r="N45" s="38">
        <v>8.1511835289091081</v>
      </c>
      <c r="O45" s="38">
        <v>8.0823248312498208E-2</v>
      </c>
      <c r="P45" s="38">
        <v>4.8816471090891156E-2</v>
      </c>
      <c r="Q45" s="38">
        <v>184</v>
      </c>
      <c r="R45" s="38">
        <v>240</v>
      </c>
      <c r="S45" s="38">
        <v>6.2657495062316961</v>
      </c>
      <c r="T45" s="38">
        <v>8.1727167472587343</v>
      </c>
      <c r="U45" s="38">
        <v>3.4250493768303691E-2</v>
      </c>
      <c r="V45" s="38">
        <v>2.7283252741264974E-2</v>
      </c>
      <c r="W45" s="38">
        <v>7.2496383648812729E-3</v>
      </c>
      <c r="X45" s="38">
        <v>9.7237001740472226E-4</v>
      </c>
      <c r="Y45" s="38">
        <v>6.2772683474765509</v>
      </c>
      <c r="Z45" s="38">
        <v>8.2220083822859955</v>
      </c>
      <c r="AA45" s="38">
        <v>2.2731652523448886E-2</v>
      </c>
      <c r="AB45" s="38">
        <v>2.200838228599622E-2</v>
      </c>
      <c r="AC45" s="38">
        <v>56.798588716927519</v>
      </c>
      <c r="AD45" s="38">
        <v>6.2997083355489316</v>
      </c>
      <c r="AE45" s="38">
        <v>8.233616926664908</v>
      </c>
      <c r="AF45" s="38">
        <v>2.916644510682076E-4</v>
      </c>
      <c r="AG45" s="38">
        <v>3.3616926664908675E-2</v>
      </c>
      <c r="AH45" s="38">
        <v>11.3</v>
      </c>
      <c r="AI45" s="38">
        <v>9.6999999999999993</v>
      </c>
      <c r="AJ45" s="38">
        <v>13.1</v>
      </c>
      <c r="AK45" s="38">
        <v>2.9</v>
      </c>
      <c r="AL45" s="38">
        <v>2.1</v>
      </c>
      <c r="AM45" s="38">
        <v>3.9</v>
      </c>
      <c r="AN45" s="38">
        <v>4.5999999999999996</v>
      </c>
      <c r="AO45" s="38">
        <v>3.2</v>
      </c>
      <c r="AP45" s="38">
        <v>6.5</v>
      </c>
      <c r="AQ45" s="38">
        <v>3</v>
      </c>
      <c r="AR45" s="38">
        <v>1.9</v>
      </c>
      <c r="AS45" s="38">
        <v>4.7</v>
      </c>
      <c r="AT45" s="38">
        <v>8.1999999999999993</v>
      </c>
      <c r="AU45" s="38">
        <v>6.9</v>
      </c>
      <c r="AV45" s="38">
        <v>9.8000000000000007</v>
      </c>
      <c r="AW45" s="38">
        <v>2.2000000000000002</v>
      </c>
      <c r="AX45" s="38">
        <v>0.3</v>
      </c>
      <c r="AY45" s="38">
        <v>16</v>
      </c>
    </row>
    <row r="46" spans="1:51" x14ac:dyDescent="0.25">
      <c r="A46" s="38" t="s">
        <v>12</v>
      </c>
      <c r="B46" s="38">
        <v>50427</v>
      </c>
      <c r="C46" s="38">
        <v>11.9</v>
      </c>
      <c r="D46" s="38">
        <v>11</v>
      </c>
      <c r="E46" s="38">
        <v>12.9</v>
      </c>
      <c r="F46" s="38">
        <v>2008</v>
      </c>
      <c r="G46" s="38" t="s">
        <v>5</v>
      </c>
      <c r="H46" s="38" t="s">
        <v>76</v>
      </c>
      <c r="I46" s="38" t="s">
        <v>144</v>
      </c>
      <c r="J46" s="38">
        <v>600</v>
      </c>
      <c r="K46" s="38">
        <v>49827</v>
      </c>
      <c r="L46" s="38">
        <v>9.463709230433647E-4</v>
      </c>
      <c r="M46" s="38">
        <v>10.952016845414009</v>
      </c>
      <c r="N46" s="38">
        <v>12.844758691500738</v>
      </c>
      <c r="O46" s="38">
        <v>4.7983154585990562E-2</v>
      </c>
      <c r="P46" s="38">
        <v>5.5241308499262232E-2</v>
      </c>
      <c r="Q46" s="38">
        <v>553</v>
      </c>
      <c r="R46" s="38">
        <v>648</v>
      </c>
      <c r="S46" s="38">
        <v>10.966347393261547</v>
      </c>
      <c r="T46" s="38">
        <v>12.850258789933964</v>
      </c>
      <c r="U46" s="38">
        <v>3.3652606738453272E-2</v>
      </c>
      <c r="V46" s="38">
        <v>4.9741210066036601E-2</v>
      </c>
      <c r="W46" s="38">
        <v>1.1935567839014654E-2</v>
      </c>
      <c r="X46" s="38">
        <v>9.4852330456517803E-4</v>
      </c>
      <c r="Y46" s="38">
        <v>10.987044534449476</v>
      </c>
      <c r="Z46" s="38">
        <v>12.884091143579832</v>
      </c>
      <c r="AA46" s="38">
        <v>1.2955465550524181E-2</v>
      </c>
      <c r="AB46" s="38">
        <v>1.5908856420168149E-2</v>
      </c>
      <c r="AC46" s="38">
        <v>95.483300165186662</v>
      </c>
      <c r="AD46" s="38">
        <v>10.998806747666048</v>
      </c>
      <c r="AE46" s="38">
        <v>12.892158066087999</v>
      </c>
      <c r="AF46" s="38">
        <v>1.1932523339517331E-3</v>
      </c>
      <c r="AG46" s="38">
        <v>7.8419339120010534E-3</v>
      </c>
      <c r="AH46" s="38">
        <v>19.600000000000001</v>
      </c>
      <c r="AI46" s="38">
        <v>18</v>
      </c>
      <c r="AJ46" s="38">
        <v>21.4</v>
      </c>
      <c r="AK46" s="38">
        <v>3.8</v>
      </c>
      <c r="AL46" s="38">
        <v>3.1</v>
      </c>
      <c r="AM46" s="38">
        <v>4.5999999999999996</v>
      </c>
      <c r="AN46" s="38">
        <v>11.8</v>
      </c>
      <c r="AO46" s="38">
        <v>10.3</v>
      </c>
      <c r="AP46" s="38">
        <v>13.5</v>
      </c>
      <c r="AQ46" s="38">
        <v>11.9</v>
      </c>
      <c r="AR46" s="38">
        <v>10.5</v>
      </c>
      <c r="AS46" s="38">
        <v>13.5</v>
      </c>
      <c r="AT46" s="38">
        <v>7.1</v>
      </c>
      <c r="AU46" s="38">
        <v>5.5</v>
      </c>
      <c r="AV46" s="38">
        <v>9.1999999999999993</v>
      </c>
      <c r="AW46" s="38">
        <v>15.9</v>
      </c>
      <c r="AX46" s="38">
        <v>11.9</v>
      </c>
      <c r="AY46" s="38">
        <v>21.1</v>
      </c>
    </row>
    <row r="47" spans="1:51" x14ac:dyDescent="0.25">
      <c r="A47" s="38" t="s">
        <v>13</v>
      </c>
      <c r="B47" s="38">
        <v>27022</v>
      </c>
      <c r="C47" s="38">
        <v>12.4</v>
      </c>
      <c r="D47" s="38">
        <v>11.2</v>
      </c>
      <c r="E47" s="38">
        <v>13.8</v>
      </c>
      <c r="F47" s="38">
        <v>2008</v>
      </c>
      <c r="G47" s="38" t="s">
        <v>5</v>
      </c>
      <c r="H47" s="38" t="s">
        <v>86</v>
      </c>
      <c r="I47" s="38" t="s">
        <v>145</v>
      </c>
      <c r="J47" s="38">
        <v>335</v>
      </c>
      <c r="K47" s="38">
        <v>26687</v>
      </c>
      <c r="L47" s="38">
        <v>1.3193017480900031E-3</v>
      </c>
      <c r="M47" s="38">
        <v>11.078004150807192</v>
      </c>
      <c r="N47" s="38">
        <v>13.716607646987198</v>
      </c>
      <c r="O47" s="38">
        <v>0.12199584919280682</v>
      </c>
      <c r="P47" s="38">
        <v>8.33923530128029E-2</v>
      </c>
      <c r="Q47" s="38">
        <v>300</v>
      </c>
      <c r="R47" s="38">
        <v>371</v>
      </c>
      <c r="S47" s="38">
        <v>11.10206498408704</v>
      </c>
      <c r="T47" s="38">
        <v>13.72955369698764</v>
      </c>
      <c r="U47" s="38">
        <v>9.79350159129595E-2</v>
      </c>
      <c r="V47" s="38">
        <v>7.0446303012360545E-2</v>
      </c>
      <c r="W47" s="38">
        <v>1.246661384896058E-2</v>
      </c>
      <c r="X47" s="38">
        <v>1.3246578527797159E-3</v>
      </c>
      <c r="Y47" s="38">
        <v>11.141955996180863</v>
      </c>
      <c r="Z47" s="38">
        <v>13.791271701740296</v>
      </c>
      <c r="AA47" s="38">
        <v>5.8044003819135881E-2</v>
      </c>
      <c r="AB47" s="38">
        <v>8.7282982597045589E-3</v>
      </c>
      <c r="AC47" s="38">
        <v>71.351266625255249</v>
      </c>
      <c r="AD47" s="38">
        <v>11.165058322327866</v>
      </c>
      <c r="AE47" s="38">
        <v>13.805170998707368</v>
      </c>
      <c r="AF47" s="38">
        <v>3.4941677672133409E-2</v>
      </c>
      <c r="AG47" s="38">
        <v>5.1709987073671471E-3</v>
      </c>
      <c r="AH47" s="38">
        <v>20.5</v>
      </c>
      <c r="AI47" s="38">
        <v>18.3</v>
      </c>
      <c r="AJ47" s="38">
        <v>23.1</v>
      </c>
      <c r="AK47" s="38">
        <v>3.9</v>
      </c>
      <c r="AL47" s="38">
        <v>2.9</v>
      </c>
      <c r="AM47" s="38">
        <v>5.0999999999999996</v>
      </c>
      <c r="AN47" s="38">
        <v>12.9</v>
      </c>
      <c r="AO47" s="38">
        <v>11.4</v>
      </c>
      <c r="AP47" s="38">
        <v>14.7</v>
      </c>
      <c r="AQ47" s="38">
        <v>11.7</v>
      </c>
      <c r="AR47" s="38">
        <v>9.3000000000000007</v>
      </c>
      <c r="AS47" s="38">
        <v>14.9</v>
      </c>
      <c r="AT47" s="38">
        <v>5.9</v>
      </c>
      <c r="AU47" s="38">
        <v>3</v>
      </c>
      <c r="AV47" s="38">
        <v>11.9</v>
      </c>
      <c r="AW47" s="38">
        <v>8.1999999999999993</v>
      </c>
      <c r="AX47" s="38">
        <v>4.5999999999999996</v>
      </c>
      <c r="AY47" s="38">
        <v>14.4</v>
      </c>
    </row>
    <row r="48" spans="1:51" x14ac:dyDescent="0.25">
      <c r="A48" s="38" t="s">
        <v>20</v>
      </c>
      <c r="B48" s="38">
        <v>25668</v>
      </c>
      <c r="C48" s="38">
        <v>13.9</v>
      </c>
      <c r="D48" s="38">
        <v>12.5</v>
      </c>
      <c r="E48" s="38">
        <v>15.4</v>
      </c>
      <c r="F48" s="38">
        <v>2008</v>
      </c>
      <c r="G48" s="38" t="s">
        <v>5</v>
      </c>
      <c r="H48" s="38" t="s">
        <v>91</v>
      </c>
      <c r="I48" s="38" t="s">
        <v>152</v>
      </c>
      <c r="J48" s="38">
        <v>357</v>
      </c>
      <c r="K48" s="38">
        <v>25311</v>
      </c>
      <c r="L48" s="38">
        <v>1.4326787029366266E-3</v>
      </c>
      <c r="M48" s="38">
        <v>12.475689693510311</v>
      </c>
      <c r="N48" s="38">
        <v>15.341047099383566</v>
      </c>
      <c r="O48" s="38">
        <v>2.4310306489688571E-2</v>
      </c>
      <c r="P48" s="38">
        <v>5.8952900616434434E-2</v>
      </c>
      <c r="Q48" s="38">
        <v>320</v>
      </c>
      <c r="R48" s="38">
        <v>394</v>
      </c>
      <c r="S48" s="38">
        <v>12.466884837151317</v>
      </c>
      <c r="T48" s="38">
        <v>15.349851955742558</v>
      </c>
      <c r="U48" s="38">
        <v>3.3115162848682544E-2</v>
      </c>
      <c r="V48" s="38">
        <v>5.0148044257442237E-2</v>
      </c>
      <c r="W48" s="38">
        <v>1.39811057179548E-2</v>
      </c>
      <c r="X48" s="38">
        <v>1.4380997546932215E-3</v>
      </c>
      <c r="Y48" s="38">
        <v>12.54300596326158</v>
      </c>
      <c r="Z48" s="38">
        <v>15.419205472648022</v>
      </c>
      <c r="AA48" s="38">
        <v>4.3005963261579794E-2</v>
      </c>
      <c r="AB48" s="38">
        <v>1.9205472648021527E-2</v>
      </c>
      <c r="AC48" s="38">
        <v>73.597519374590831</v>
      </c>
      <c r="AD48" s="38">
        <v>12.567153401930995</v>
      </c>
      <c r="AE48" s="38">
        <v>15.434011219382308</v>
      </c>
      <c r="AF48" s="38">
        <v>6.7153401930994505E-2</v>
      </c>
      <c r="AG48" s="38">
        <v>3.4011219382307445E-2</v>
      </c>
      <c r="AH48" s="38">
        <v>21.6</v>
      </c>
      <c r="AI48" s="38">
        <v>19.2</v>
      </c>
      <c r="AJ48" s="38">
        <v>24.3</v>
      </c>
      <c r="AK48" s="38">
        <v>5.9</v>
      </c>
      <c r="AL48" s="38">
        <v>4.7</v>
      </c>
      <c r="AM48" s="38">
        <v>7.4</v>
      </c>
      <c r="AN48" s="38">
        <v>14.6</v>
      </c>
      <c r="AO48" s="38">
        <v>12.9</v>
      </c>
      <c r="AP48" s="38">
        <v>16.5</v>
      </c>
      <c r="AQ48" s="38">
        <v>9.3000000000000007</v>
      </c>
      <c r="AR48" s="38">
        <v>7.1</v>
      </c>
      <c r="AS48" s="38">
        <v>12</v>
      </c>
      <c r="AT48" s="38">
        <v>9</v>
      </c>
      <c r="AU48" s="38">
        <v>4.5</v>
      </c>
      <c r="AV48" s="38">
        <v>18</v>
      </c>
      <c r="AW48" s="38">
        <v>9.8000000000000007</v>
      </c>
      <c r="AX48" s="38">
        <v>4.9000000000000004</v>
      </c>
      <c r="AY48" s="38">
        <v>19.600000000000001</v>
      </c>
    </row>
    <row r="49" spans="1:51" x14ac:dyDescent="0.25">
      <c r="A49" s="38" t="s">
        <v>14</v>
      </c>
      <c r="B49" s="38">
        <v>7082</v>
      </c>
      <c r="C49" s="38">
        <v>20.5</v>
      </c>
      <c r="D49" s="38">
        <v>17.399999999999999</v>
      </c>
      <c r="E49" s="38">
        <v>24</v>
      </c>
      <c r="F49" s="38">
        <v>2008</v>
      </c>
      <c r="G49" s="38" t="s">
        <v>5</v>
      </c>
      <c r="H49" s="38" t="s">
        <v>96</v>
      </c>
      <c r="I49" s="38" t="s">
        <v>146</v>
      </c>
      <c r="J49" s="38">
        <v>145</v>
      </c>
      <c r="K49" s="38">
        <v>6937</v>
      </c>
      <c r="L49" s="38">
        <v>3.2982536806329689E-3</v>
      </c>
      <c r="M49" s="38">
        <v>17.176188567319588</v>
      </c>
      <c r="N49" s="38">
        <v>23.772695928585524</v>
      </c>
      <c r="O49" s="38">
        <v>0.22381143268041015</v>
      </c>
      <c r="P49" s="38">
        <v>0.22730407141447628</v>
      </c>
      <c r="Q49" s="38">
        <v>122</v>
      </c>
      <c r="R49" s="38">
        <v>169</v>
      </c>
      <c r="S49" s="38">
        <v>17.226772098277323</v>
      </c>
      <c r="T49" s="38">
        <v>23.863315447613669</v>
      </c>
      <c r="U49" s="38">
        <v>0.17322790172267588</v>
      </c>
      <c r="V49" s="38">
        <v>0.13668455238633115</v>
      </c>
      <c r="W49" s="38">
        <v>2.0734408222957797E-2</v>
      </c>
      <c r="X49" s="38">
        <v>3.3279448318617854E-3</v>
      </c>
      <c r="Y49" s="38">
        <v>17.406463391096015</v>
      </c>
      <c r="Z49" s="38">
        <v>24.062353054819582</v>
      </c>
      <c r="AA49" s="38">
        <v>6.4633910960161245E-3</v>
      </c>
      <c r="AB49" s="38">
        <v>6.2353054819581644E-2</v>
      </c>
      <c r="AC49" s="38">
        <v>46.795470584083326</v>
      </c>
      <c r="AD49" s="38">
        <v>17.502930998253905</v>
      </c>
      <c r="AE49" s="38">
        <v>24.107011947007106</v>
      </c>
      <c r="AF49" s="38">
        <v>0.10293099825390684</v>
      </c>
      <c r="AG49" s="38">
        <v>0.10701194700710559</v>
      </c>
      <c r="AH49" s="38">
        <v>34.200000000000003</v>
      </c>
      <c r="AI49" s="38">
        <v>28.7</v>
      </c>
      <c r="AJ49" s="38">
        <v>40.700000000000003</v>
      </c>
      <c r="AK49" s="38">
        <v>5.8</v>
      </c>
      <c r="AL49" s="38">
        <v>3.8</v>
      </c>
      <c r="AM49" s="38">
        <v>9.1</v>
      </c>
      <c r="AN49" s="38">
        <v>21</v>
      </c>
      <c r="AO49" s="38">
        <v>16.5</v>
      </c>
      <c r="AP49" s="38">
        <v>26.8</v>
      </c>
      <c r="AQ49" s="38">
        <v>20.6</v>
      </c>
      <c r="AR49" s="38">
        <v>14.7</v>
      </c>
      <c r="AS49" s="38">
        <v>29</v>
      </c>
      <c r="AT49" s="38">
        <v>20</v>
      </c>
      <c r="AU49" s="38">
        <v>14.7</v>
      </c>
      <c r="AV49" s="38">
        <v>27.2</v>
      </c>
      <c r="AW49" s="38">
        <v>3.1</v>
      </c>
      <c r="AX49" s="38">
        <v>0.4</v>
      </c>
      <c r="AY49" s="38">
        <v>22</v>
      </c>
    </row>
    <row r="50" spans="1:51" x14ac:dyDescent="0.25">
      <c r="A50" s="38" t="s">
        <v>21</v>
      </c>
      <c r="B50" s="38">
        <v>36913</v>
      </c>
      <c r="C50" s="38">
        <v>14.2</v>
      </c>
      <c r="D50" s="38">
        <v>13.1</v>
      </c>
      <c r="E50" s="38">
        <v>15.5</v>
      </c>
      <c r="F50" s="38">
        <v>2008</v>
      </c>
      <c r="G50" s="38" t="s">
        <v>5</v>
      </c>
      <c r="H50" s="38" t="s">
        <v>99</v>
      </c>
      <c r="I50" s="38" t="s">
        <v>153</v>
      </c>
      <c r="J50" s="38">
        <v>524</v>
      </c>
      <c r="K50" s="38">
        <v>36389</v>
      </c>
      <c r="L50" s="38">
        <v>1.2067846598516367E-3</v>
      </c>
      <c r="M50" s="38">
        <v>12.988756206509807</v>
      </c>
      <c r="N50" s="38">
        <v>15.402325526213081</v>
      </c>
      <c r="O50" s="38">
        <v>0.11124379349019264</v>
      </c>
      <c r="P50" s="38">
        <v>9.7674473786918625E-2</v>
      </c>
      <c r="Q50" s="38">
        <v>480</v>
      </c>
      <c r="R50" s="38">
        <v>569</v>
      </c>
      <c r="S50" s="38">
        <v>13.00354888521659</v>
      </c>
      <c r="T50" s="38">
        <v>15.4146235743505</v>
      </c>
      <c r="U50" s="38">
        <v>9.6451114783409508E-2</v>
      </c>
      <c r="V50" s="38">
        <v>8.5376425649499765E-2</v>
      </c>
      <c r="W50" s="38">
        <v>1.4246092261088783E-2</v>
      </c>
      <c r="X50" s="38">
        <v>1.2098938824137088E-3</v>
      </c>
      <c r="Y50" s="38">
        <v>13.036198378675074</v>
      </c>
      <c r="Z50" s="38">
        <v>15.455986143502491</v>
      </c>
      <c r="AA50" s="38">
        <v>6.3801621324925506E-2</v>
      </c>
      <c r="AB50" s="38">
        <v>4.4013856497508996E-2</v>
      </c>
      <c r="AC50" s="38">
        <v>89.132998351358623</v>
      </c>
      <c r="AD50" s="38">
        <v>13.052422991608244</v>
      </c>
      <c r="AE50" s="38">
        <v>15.466849438431518</v>
      </c>
      <c r="AF50" s="38">
        <v>4.7577008391755271E-2</v>
      </c>
      <c r="AG50" s="38">
        <v>3.3150561568481507E-2</v>
      </c>
      <c r="AH50" s="38">
        <v>23.1</v>
      </c>
      <c r="AI50" s="38">
        <v>21</v>
      </c>
      <c r="AJ50" s="38">
        <v>25.3</v>
      </c>
      <c r="AK50" s="38">
        <v>5.0999999999999996</v>
      </c>
      <c r="AL50" s="38">
        <v>4.0999999999999996</v>
      </c>
      <c r="AM50" s="38">
        <v>6.2</v>
      </c>
      <c r="AN50" s="38">
        <v>14.6</v>
      </c>
      <c r="AO50" s="38">
        <v>13.1</v>
      </c>
      <c r="AP50" s="38">
        <v>16.399999999999999</v>
      </c>
      <c r="AQ50" s="38">
        <v>15.4</v>
      </c>
      <c r="AR50" s="38">
        <v>13.1</v>
      </c>
      <c r="AS50" s="38">
        <v>18.100000000000001</v>
      </c>
      <c r="AT50" s="38">
        <v>7.6</v>
      </c>
      <c r="AU50" s="38">
        <v>5.6</v>
      </c>
      <c r="AV50" s="38">
        <v>10.5</v>
      </c>
      <c r="AW50" s="38">
        <v>11.8</v>
      </c>
      <c r="AX50" s="38">
        <v>7.2</v>
      </c>
      <c r="AY50" s="38">
        <v>19.3</v>
      </c>
    </row>
    <row r="51" spans="1:51" x14ac:dyDescent="0.25">
      <c r="A51" s="38" t="s">
        <v>22</v>
      </c>
      <c r="B51" s="38">
        <v>18440</v>
      </c>
      <c r="C51" s="38">
        <v>13.3</v>
      </c>
      <c r="D51" s="38">
        <v>11.7</v>
      </c>
      <c r="E51" s="38">
        <v>15</v>
      </c>
      <c r="F51" s="38">
        <v>2008</v>
      </c>
      <c r="G51" s="38" t="s">
        <v>5</v>
      </c>
      <c r="H51" s="38" t="s">
        <v>104</v>
      </c>
      <c r="I51" s="38" t="s">
        <v>154</v>
      </c>
      <c r="J51" s="38">
        <v>245</v>
      </c>
      <c r="K51" s="38">
        <v>18195</v>
      </c>
      <c r="L51" s="38">
        <v>1.6525925404543361E-3</v>
      </c>
      <c r="M51" s="38">
        <v>11.633741515944797</v>
      </c>
      <c r="N51" s="38">
        <v>14.938926596853468</v>
      </c>
      <c r="O51" s="38">
        <v>6.6258484055202516E-2</v>
      </c>
      <c r="P51" s="38">
        <v>6.1073403146531646E-2</v>
      </c>
      <c r="Q51" s="38">
        <v>215</v>
      </c>
      <c r="R51" s="38">
        <v>276</v>
      </c>
      <c r="S51" s="38">
        <v>11.65943600867679</v>
      </c>
      <c r="T51" s="38">
        <v>14.967462039045554</v>
      </c>
      <c r="U51" s="38">
        <v>4.0563991323208981E-2</v>
      </c>
      <c r="V51" s="38">
        <v>3.2537960954446277E-2</v>
      </c>
      <c r="W51" s="38">
        <v>1.3387706132783861E-2</v>
      </c>
      <c r="X51" s="38">
        <v>1.6617207213702151E-3</v>
      </c>
      <c r="Y51" s="38">
        <v>11.725985411413646</v>
      </c>
      <c r="Z51" s="38">
        <v>15.049426854154076</v>
      </c>
      <c r="AA51" s="38">
        <v>2.5985411413646631E-2</v>
      </c>
      <c r="AB51" s="38">
        <v>4.9426854154075883E-2</v>
      </c>
      <c r="AC51" s="38">
        <v>61.007289341159648</v>
      </c>
      <c r="AD51" s="38">
        <v>11.760949324145676</v>
      </c>
      <c r="AE51" s="38">
        <v>15.068681581407253</v>
      </c>
      <c r="AF51" s="38">
        <v>6.0949324145676442E-2</v>
      </c>
      <c r="AG51" s="38">
        <v>6.8681581407252779E-2</v>
      </c>
      <c r="AH51" s="38">
        <v>22.2</v>
      </c>
      <c r="AI51" s="38">
        <v>19.399999999999999</v>
      </c>
      <c r="AJ51" s="38">
        <v>25.4</v>
      </c>
      <c r="AK51" s="38">
        <v>4.3</v>
      </c>
      <c r="AL51" s="38">
        <v>3.1</v>
      </c>
      <c r="AM51" s="38">
        <v>5.8</v>
      </c>
      <c r="AN51" s="38">
        <v>14.3</v>
      </c>
      <c r="AO51" s="38">
        <v>11.4</v>
      </c>
      <c r="AP51" s="38">
        <v>17.899999999999999</v>
      </c>
      <c r="AQ51" s="38">
        <v>12.7</v>
      </c>
      <c r="AR51" s="38">
        <v>10.6</v>
      </c>
      <c r="AS51" s="38">
        <v>15.2</v>
      </c>
      <c r="AT51" s="38">
        <v>9.1</v>
      </c>
      <c r="AU51" s="38">
        <v>6.3</v>
      </c>
      <c r="AV51" s="38">
        <v>13.2</v>
      </c>
      <c r="AW51" s="38">
        <v>8.4</v>
      </c>
      <c r="AX51" s="38">
        <v>4.4000000000000004</v>
      </c>
      <c r="AY51" s="38">
        <v>16.2</v>
      </c>
    </row>
    <row r="52" spans="1:51" x14ac:dyDescent="0.25">
      <c r="A52" s="38" t="s">
        <v>15</v>
      </c>
      <c r="B52" s="38">
        <v>23769</v>
      </c>
      <c r="C52" s="38">
        <v>11.1</v>
      </c>
      <c r="D52" s="38">
        <v>9.9</v>
      </c>
      <c r="E52" s="38">
        <v>12.5</v>
      </c>
      <c r="F52" s="38">
        <v>2008</v>
      </c>
      <c r="G52" s="38" t="s">
        <v>5</v>
      </c>
      <c r="H52" s="38" t="s">
        <v>106</v>
      </c>
      <c r="I52" s="38" t="s">
        <v>147</v>
      </c>
      <c r="J52" s="38">
        <v>264</v>
      </c>
      <c r="K52" s="38">
        <v>23505</v>
      </c>
      <c r="L52" s="38">
        <v>1.3323361640280467E-3</v>
      </c>
      <c r="M52" s="38">
        <v>9.7745677864957443</v>
      </c>
      <c r="N52" s="38">
        <v>12.439240114551838</v>
      </c>
      <c r="O52" s="38">
        <v>0.12543221350425604</v>
      </c>
      <c r="P52" s="38">
        <v>6.075988544816191E-2</v>
      </c>
      <c r="Q52" s="38">
        <v>233</v>
      </c>
      <c r="R52" s="38">
        <v>296</v>
      </c>
      <c r="S52" s="38">
        <v>9.8026841684547108</v>
      </c>
      <c r="T52" s="38">
        <v>12.453195338466069</v>
      </c>
      <c r="U52" s="38">
        <v>9.7315831545289555E-2</v>
      </c>
      <c r="V52" s="38">
        <v>4.680466153393148E-2</v>
      </c>
      <c r="W52" s="38">
        <v>1.1185904296336424E-2</v>
      </c>
      <c r="X52" s="38">
        <v>1.3392359577719594E-3</v>
      </c>
      <c r="Y52" s="38">
        <v>9.8466683385644647</v>
      </c>
      <c r="Z52" s="38">
        <v>12.525140254108384</v>
      </c>
      <c r="AA52" s="38">
        <v>5.3331661435535693E-2</v>
      </c>
      <c r="AB52" s="38">
        <v>2.5140254108384497E-2</v>
      </c>
      <c r="AC52" s="38">
        <v>63.393760402575438</v>
      </c>
      <c r="AD52" s="38">
        <v>9.8736135356662302</v>
      </c>
      <c r="AE52" s="38">
        <v>12.54025986451952</v>
      </c>
      <c r="AF52" s="38">
        <v>2.6386464333770121E-2</v>
      </c>
      <c r="AG52" s="38">
        <v>4.0259864519519795E-2</v>
      </c>
      <c r="AH52" s="38">
        <v>18.3</v>
      </c>
      <c r="AI52" s="38">
        <v>16.100000000000001</v>
      </c>
      <c r="AJ52" s="38">
        <v>20.9</v>
      </c>
      <c r="AK52" s="38">
        <v>3.5</v>
      </c>
      <c r="AL52" s="38">
        <v>2.6</v>
      </c>
      <c r="AM52" s="38">
        <v>4.8</v>
      </c>
      <c r="AN52" s="38">
        <v>10.199999999999999</v>
      </c>
      <c r="AO52" s="38">
        <v>8.6</v>
      </c>
      <c r="AP52" s="38">
        <v>12.2</v>
      </c>
      <c r="AQ52" s="38">
        <v>9.9</v>
      </c>
      <c r="AR52" s="38">
        <v>8.1</v>
      </c>
      <c r="AS52" s="38">
        <v>12.1</v>
      </c>
      <c r="AT52" s="38">
        <v>7</v>
      </c>
      <c r="AU52" s="38">
        <v>3.6</v>
      </c>
      <c r="AV52" s="38">
        <v>13.5</v>
      </c>
      <c r="AW52" s="38" t="s">
        <v>236</v>
      </c>
      <c r="AX52" s="38" t="s">
        <v>236</v>
      </c>
      <c r="AY52" s="38" t="s">
        <v>236</v>
      </c>
    </row>
    <row r="53" spans="1:51" x14ac:dyDescent="0.25">
      <c r="A53" s="38" t="s">
        <v>23</v>
      </c>
      <c r="B53" s="38">
        <v>2123</v>
      </c>
      <c r="C53" s="38">
        <v>21.2</v>
      </c>
      <c r="D53" s="38">
        <v>15.9</v>
      </c>
      <c r="E53" s="38">
        <v>28.2</v>
      </c>
      <c r="F53" s="38">
        <v>2008</v>
      </c>
      <c r="G53" s="38" t="s">
        <v>5</v>
      </c>
      <c r="H53" s="38" t="s">
        <v>110</v>
      </c>
      <c r="I53" s="38" t="s">
        <v>155</v>
      </c>
      <c r="J53" s="38">
        <v>45</v>
      </c>
      <c r="K53" s="38">
        <v>2078</v>
      </c>
      <c r="L53" s="38">
        <v>6.1270599299347306E-3</v>
      </c>
      <c r="M53" s="38">
        <v>15.069360230215999</v>
      </c>
      <c r="N53" s="38">
        <v>27.323480090085461</v>
      </c>
      <c r="O53" s="38">
        <v>0.83063976978400156</v>
      </c>
      <c r="P53" s="38">
        <v>0.87651990991453843</v>
      </c>
      <c r="Q53" s="38">
        <v>32</v>
      </c>
      <c r="R53" s="38">
        <v>58</v>
      </c>
      <c r="S53" s="38">
        <v>15.073009891662741</v>
      </c>
      <c r="T53" s="38">
        <v>27.319830428638717</v>
      </c>
      <c r="U53" s="38">
        <v>0.8269901083372595</v>
      </c>
      <c r="V53" s="38">
        <v>0.88016957136128227</v>
      </c>
      <c r="W53" s="38">
        <v>2.2061225680810266E-2</v>
      </c>
      <c r="X53" s="38">
        <v>6.3017992322655066E-3</v>
      </c>
      <c r="Y53" s="38">
        <v>15.75942644854476</v>
      </c>
      <c r="Z53" s="38">
        <v>28.363024913075773</v>
      </c>
      <c r="AA53" s="38">
        <v>0.14057355145524042</v>
      </c>
      <c r="AB53" s="38">
        <v>0.16302491307577327</v>
      </c>
      <c r="AC53" s="38">
        <v>26.157290296829821</v>
      </c>
      <c r="AD53" s="38">
        <v>16.146988351907712</v>
      </c>
      <c r="AE53" s="38">
        <v>28.445643800976157</v>
      </c>
      <c r="AF53" s="38">
        <v>0.24698835190771185</v>
      </c>
      <c r="AG53" s="38">
        <v>0.24564380097615768</v>
      </c>
      <c r="AH53" s="38">
        <v>31.7</v>
      </c>
      <c r="AI53" s="38">
        <v>22.4</v>
      </c>
      <c r="AJ53" s="38">
        <v>44.8</v>
      </c>
      <c r="AK53" s="38">
        <v>11.7</v>
      </c>
      <c r="AL53" s="38">
        <v>6.8</v>
      </c>
      <c r="AM53" s="38">
        <v>20.100000000000001</v>
      </c>
      <c r="AN53" s="38">
        <v>40</v>
      </c>
      <c r="AO53" s="38">
        <v>28.9</v>
      </c>
      <c r="AP53" s="38">
        <v>55.5</v>
      </c>
      <c r="AQ53" s="38">
        <v>25.9</v>
      </c>
      <c r="AR53" s="38">
        <v>8.3000000000000007</v>
      </c>
      <c r="AS53" s="38">
        <v>80.2</v>
      </c>
      <c r="AT53" s="38">
        <v>4.4000000000000004</v>
      </c>
      <c r="AU53" s="38">
        <v>1.7</v>
      </c>
      <c r="AV53" s="38">
        <v>11.8</v>
      </c>
      <c r="AW53" s="38" t="s">
        <v>236</v>
      </c>
      <c r="AX53" s="38" t="s">
        <v>236</v>
      </c>
      <c r="AY53" s="38" t="s">
        <v>236</v>
      </c>
    </row>
    <row r="54" spans="1:51" x14ac:dyDescent="0.25">
      <c r="A54" s="38" t="s">
        <v>24</v>
      </c>
      <c r="B54" s="38">
        <v>34451</v>
      </c>
      <c r="C54" s="38">
        <v>7.8</v>
      </c>
      <c r="D54" s="38">
        <v>6.9</v>
      </c>
      <c r="E54" s="38">
        <v>8.6999999999999993</v>
      </c>
      <c r="F54" s="38">
        <v>2008</v>
      </c>
      <c r="G54" s="38" t="s">
        <v>5</v>
      </c>
      <c r="H54" s="38" t="s">
        <v>115</v>
      </c>
      <c r="I54" s="38" t="s">
        <v>156</v>
      </c>
      <c r="J54" s="38">
        <v>269</v>
      </c>
      <c r="K54" s="38">
        <v>34182</v>
      </c>
      <c r="L54" s="38">
        <v>9.2943755587256464E-4</v>
      </c>
      <c r="M54" s="38">
        <v>6.8787537883554695</v>
      </c>
      <c r="N54" s="38">
        <v>8.7376289001005993</v>
      </c>
      <c r="O54" s="38">
        <v>2.1246211644530888E-2</v>
      </c>
      <c r="P54" s="38">
        <v>3.7628900100600049E-2</v>
      </c>
      <c r="Q54" s="38">
        <v>237</v>
      </c>
      <c r="R54" s="38">
        <v>301</v>
      </c>
      <c r="S54" s="38">
        <v>6.8793358683347359</v>
      </c>
      <c r="T54" s="38">
        <v>8.737046820121332</v>
      </c>
      <c r="U54" s="38">
        <v>2.0664131665264485E-2</v>
      </c>
      <c r="V54" s="38">
        <v>3.7046820121332757E-2</v>
      </c>
      <c r="W54" s="38">
        <v>7.8630670738724096E-3</v>
      </c>
      <c r="X54" s="38">
        <v>9.3423277980721024E-4</v>
      </c>
      <c r="Y54" s="38">
        <v>6.928834294065199</v>
      </c>
      <c r="Z54" s="38">
        <v>8.7972998536796201</v>
      </c>
      <c r="AA54" s="38">
        <v>2.8834294065198662E-2</v>
      </c>
      <c r="AB54" s="38">
        <v>9.7299853679620796E-2</v>
      </c>
      <c r="AC54" s="38">
        <v>64.096247888637677</v>
      </c>
      <c r="AD54" s="38">
        <v>6.9474301819707573</v>
      </c>
      <c r="AE54" s="38">
        <v>8.8077274631306022</v>
      </c>
      <c r="AF54" s="38">
        <v>4.743018197075699E-2</v>
      </c>
      <c r="AG54" s="38">
        <v>0.10772746313060289</v>
      </c>
      <c r="AH54" s="38">
        <v>11.7</v>
      </c>
      <c r="AI54" s="38">
        <v>10.199999999999999</v>
      </c>
      <c r="AJ54" s="38">
        <v>13.4</v>
      </c>
      <c r="AK54" s="38">
        <v>3.7</v>
      </c>
      <c r="AL54" s="38">
        <v>2.9</v>
      </c>
      <c r="AM54" s="38">
        <v>4.7</v>
      </c>
      <c r="AN54" s="38">
        <v>8.6</v>
      </c>
      <c r="AO54" s="38">
        <v>7.5</v>
      </c>
      <c r="AP54" s="38">
        <v>9.9</v>
      </c>
      <c r="AQ54" s="38">
        <v>5</v>
      </c>
      <c r="AR54" s="38">
        <v>3.5</v>
      </c>
      <c r="AS54" s="38">
        <v>7.2</v>
      </c>
      <c r="AT54" s="38">
        <v>3.8</v>
      </c>
      <c r="AU54" s="38">
        <v>2.4</v>
      </c>
      <c r="AV54" s="38">
        <v>6.1</v>
      </c>
      <c r="AW54" s="38">
        <v>2.4</v>
      </c>
      <c r="AX54" s="38">
        <v>0.8</v>
      </c>
      <c r="AY54" s="38">
        <v>7.4</v>
      </c>
    </row>
    <row r="55" spans="1:51" x14ac:dyDescent="0.25">
      <c r="A55" s="38" t="s">
        <v>17</v>
      </c>
      <c r="B55" s="38">
        <v>21833</v>
      </c>
      <c r="C55" s="38">
        <v>5.7</v>
      </c>
      <c r="D55" s="38">
        <v>4.8</v>
      </c>
      <c r="E55" s="38">
        <v>6.8</v>
      </c>
      <c r="F55" s="38">
        <v>2010</v>
      </c>
      <c r="G55" s="38" t="s">
        <v>5</v>
      </c>
      <c r="H55" s="38" t="s">
        <v>67</v>
      </c>
      <c r="I55" s="38" t="s">
        <v>149</v>
      </c>
      <c r="J55" s="38">
        <v>124</v>
      </c>
      <c r="K55" s="38">
        <v>21709</v>
      </c>
      <c r="L55" s="38">
        <v>9.9680158702871152E-4</v>
      </c>
      <c r="M55" s="38">
        <v>4.6826744355059837</v>
      </c>
      <c r="N55" s="38">
        <v>6.6762776095634075</v>
      </c>
      <c r="O55" s="38">
        <v>0.1173255644940161</v>
      </c>
      <c r="P55" s="38">
        <v>0.12372239043659228</v>
      </c>
      <c r="Q55" s="38">
        <v>103</v>
      </c>
      <c r="R55" s="38">
        <v>147</v>
      </c>
      <c r="S55" s="38">
        <v>4.7176292767828514</v>
      </c>
      <c r="T55" s="38">
        <v>6.7329272202629049</v>
      </c>
      <c r="U55" s="38">
        <v>8.2370723217148445E-2</v>
      </c>
      <c r="V55" s="38">
        <v>6.7072779737094912E-2</v>
      </c>
      <c r="W55" s="38">
        <v>5.7664351159852885E-3</v>
      </c>
      <c r="X55" s="38">
        <v>1.0080279124378472E-3</v>
      </c>
      <c r="Y55" s="38">
        <v>4.7584072035474412</v>
      </c>
      <c r="Z55" s="38">
        <v>6.7744630284231357</v>
      </c>
      <c r="AA55" s="38">
        <v>4.1592796452558645E-2</v>
      </c>
      <c r="AB55" s="38">
        <v>2.5536971576864076E-2</v>
      </c>
      <c r="AC55" s="38">
        <v>43.608520847431727</v>
      </c>
      <c r="AD55" s="38">
        <v>4.7908242217132928</v>
      </c>
      <c r="AE55" s="38">
        <v>6.7878401788821643</v>
      </c>
      <c r="AF55" s="38">
        <v>9.1757782867070148E-3</v>
      </c>
      <c r="AG55" s="38">
        <v>1.2159821117835534E-2</v>
      </c>
      <c r="AH55" s="38">
        <v>8.8000000000000007</v>
      </c>
      <c r="AI55" s="38">
        <v>7.3</v>
      </c>
      <c r="AJ55" s="38">
        <v>10.8</v>
      </c>
      <c r="AK55" s="38">
        <v>2.4</v>
      </c>
      <c r="AL55" s="38">
        <v>1.7</v>
      </c>
      <c r="AM55" s="38">
        <v>3.6</v>
      </c>
      <c r="AN55" s="38">
        <v>6.2</v>
      </c>
      <c r="AO55" s="38">
        <v>5</v>
      </c>
      <c r="AP55" s="38">
        <v>7.8</v>
      </c>
      <c r="AQ55" s="38">
        <v>5.3</v>
      </c>
      <c r="AR55" s="38">
        <v>3.8</v>
      </c>
      <c r="AS55" s="38">
        <v>7.4</v>
      </c>
      <c r="AT55" s="38">
        <v>1.2</v>
      </c>
      <c r="AU55" s="38">
        <v>0.3</v>
      </c>
      <c r="AV55" s="38">
        <v>4.8</v>
      </c>
      <c r="AW55" s="38">
        <v>3</v>
      </c>
      <c r="AX55" s="38">
        <v>0.4</v>
      </c>
      <c r="AY55" s="38">
        <v>21.3</v>
      </c>
    </row>
    <row r="56" spans="1:51" x14ac:dyDescent="0.25">
      <c r="A56" s="38" t="s">
        <v>11</v>
      </c>
      <c r="B56" s="38">
        <v>33768</v>
      </c>
      <c r="C56" s="38">
        <v>15.7</v>
      </c>
      <c r="D56" s="38">
        <v>14.4</v>
      </c>
      <c r="E56" s="38">
        <v>17.100000000000001</v>
      </c>
      <c r="F56" s="38">
        <v>2010</v>
      </c>
      <c r="G56" s="38" t="s">
        <v>5</v>
      </c>
      <c r="H56" s="38" t="s">
        <v>69</v>
      </c>
      <c r="I56" s="38" t="s">
        <v>143</v>
      </c>
      <c r="J56" s="38">
        <v>530</v>
      </c>
      <c r="K56" s="38">
        <v>33238</v>
      </c>
      <c r="L56" s="38">
        <v>1.3257006183354167E-3</v>
      </c>
      <c r="M56" s="38">
        <v>14.369632241176548</v>
      </c>
      <c r="N56" s="38">
        <v>17.021033477847382</v>
      </c>
      <c r="O56" s="38">
        <v>3.0367758823452107E-2</v>
      </c>
      <c r="P56" s="38">
        <v>7.8966522152619234E-2</v>
      </c>
      <c r="Q56" s="38">
        <v>486</v>
      </c>
      <c r="R56" s="38">
        <v>575</v>
      </c>
      <c r="S56" s="38">
        <v>14.392324093816631</v>
      </c>
      <c r="T56" s="38">
        <v>17.027955460791283</v>
      </c>
      <c r="U56" s="38">
        <v>7.6759061833691078E-3</v>
      </c>
      <c r="V56" s="38">
        <v>7.2044539208718561E-2</v>
      </c>
      <c r="W56" s="38">
        <v>1.5750421251353397E-2</v>
      </c>
      <c r="X56" s="38">
        <v>1.329054317045724E-3</v>
      </c>
      <c r="Y56" s="38">
        <v>14.421366934307672</v>
      </c>
      <c r="Z56" s="38">
        <v>17.079475568399118</v>
      </c>
      <c r="AA56" s="38">
        <v>2.136693430767167E-2</v>
      </c>
      <c r="AB56" s="38">
        <v>2.052443160088302E-2</v>
      </c>
      <c r="AC56" s="38">
        <v>89.573358425056881</v>
      </c>
      <c r="AD56" s="38">
        <v>14.439071994117038</v>
      </c>
      <c r="AE56" s="38">
        <v>17.091380975677225</v>
      </c>
      <c r="AF56" s="38">
        <v>3.9071994117037434E-2</v>
      </c>
      <c r="AG56" s="38">
        <v>8.6190243227761698E-3</v>
      </c>
      <c r="AH56" s="38">
        <v>25.1</v>
      </c>
      <c r="AI56" s="38">
        <v>22.9</v>
      </c>
      <c r="AJ56" s="38">
        <v>27.6</v>
      </c>
      <c r="AK56" s="38">
        <v>6</v>
      </c>
      <c r="AL56" s="38">
        <v>4.9000000000000004</v>
      </c>
      <c r="AM56" s="38">
        <v>7.3</v>
      </c>
      <c r="AN56" s="38">
        <v>18.8</v>
      </c>
      <c r="AO56" s="38">
        <v>16.8</v>
      </c>
      <c r="AP56" s="38">
        <v>21.1</v>
      </c>
      <c r="AQ56" s="38">
        <v>16.3</v>
      </c>
      <c r="AR56" s="38">
        <v>11.6</v>
      </c>
      <c r="AS56" s="38">
        <v>23.1</v>
      </c>
      <c r="AT56" s="38">
        <v>10.6</v>
      </c>
      <c r="AU56" s="38">
        <v>9</v>
      </c>
      <c r="AV56" s="38">
        <v>12.5</v>
      </c>
      <c r="AW56" s="38">
        <v>19.399999999999999</v>
      </c>
      <c r="AX56" s="38">
        <v>12.7</v>
      </c>
      <c r="AY56" s="38">
        <v>29.8</v>
      </c>
    </row>
    <row r="57" spans="1:51" x14ac:dyDescent="0.25">
      <c r="A57" s="38" t="s">
        <v>18</v>
      </c>
      <c r="B57" s="38">
        <v>38956</v>
      </c>
      <c r="C57" s="38">
        <v>15.5</v>
      </c>
      <c r="D57" s="38">
        <v>14.3</v>
      </c>
      <c r="E57" s="38">
        <v>16.8</v>
      </c>
      <c r="F57" s="38">
        <v>2010</v>
      </c>
      <c r="G57" s="38" t="s">
        <v>5</v>
      </c>
      <c r="H57" s="38" t="s">
        <v>70</v>
      </c>
      <c r="I57" s="38" t="s">
        <v>150</v>
      </c>
      <c r="J57" s="38">
        <v>604</v>
      </c>
      <c r="K57" s="38">
        <v>38352</v>
      </c>
      <c r="L57" s="38">
        <v>1.2268713726946282E-3</v>
      </c>
      <c r="M57" s="38">
        <v>14.277800564875964</v>
      </c>
      <c r="N57" s="38">
        <v>16.73154331026522</v>
      </c>
      <c r="O57" s="38">
        <v>2.2199435124036881E-2</v>
      </c>
      <c r="P57" s="38">
        <v>6.8456689734780696E-2</v>
      </c>
      <c r="Q57" s="38">
        <v>556</v>
      </c>
      <c r="R57" s="38">
        <v>652</v>
      </c>
      <c r="S57" s="38">
        <v>14.27251257829346</v>
      </c>
      <c r="T57" s="38">
        <v>16.736831296847726</v>
      </c>
      <c r="U57" s="38">
        <v>2.7487421706540616E-2</v>
      </c>
      <c r="V57" s="38">
        <v>6.3168703152275185E-2</v>
      </c>
      <c r="W57" s="38">
        <v>1.5552443406392861E-2</v>
      </c>
      <c r="X57" s="38">
        <v>1.2295977452228164E-3</v>
      </c>
      <c r="Y57" s="38">
        <v>14.322845661170044</v>
      </c>
      <c r="Z57" s="38">
        <v>16.782041151615676</v>
      </c>
      <c r="AA57" s="38">
        <v>2.2845661170043385E-2</v>
      </c>
      <c r="AB57" s="38">
        <v>1.795884838432471E-2</v>
      </c>
      <c r="AC57" s="38">
        <v>95.626242384857264</v>
      </c>
      <c r="AD57" s="38">
        <v>14.338035969893479</v>
      </c>
      <c r="AE57" s="38">
        <v>16.792518298471002</v>
      </c>
      <c r="AF57" s="38">
        <v>3.8035969893478239E-2</v>
      </c>
      <c r="AG57" s="38">
        <v>7.481701528998741E-3</v>
      </c>
      <c r="AH57" s="38">
        <v>24.9</v>
      </c>
      <c r="AI57" s="38">
        <v>22.8</v>
      </c>
      <c r="AJ57" s="38">
        <v>27.2</v>
      </c>
      <c r="AK57" s="38">
        <v>5.8</v>
      </c>
      <c r="AL57" s="38">
        <v>4.9000000000000004</v>
      </c>
      <c r="AM57" s="38">
        <v>7</v>
      </c>
      <c r="AN57" s="38">
        <v>17.600000000000001</v>
      </c>
      <c r="AO57" s="38">
        <v>16.100000000000001</v>
      </c>
      <c r="AP57" s="38">
        <v>19.3</v>
      </c>
      <c r="AQ57" s="38">
        <v>11</v>
      </c>
      <c r="AR57" s="38">
        <v>8.9</v>
      </c>
      <c r="AS57" s="38">
        <v>13.7</v>
      </c>
      <c r="AT57" s="38">
        <v>9.1</v>
      </c>
      <c r="AU57" s="38">
        <v>6.6</v>
      </c>
      <c r="AV57" s="38">
        <v>12.5</v>
      </c>
      <c r="AW57" s="38">
        <v>11.5</v>
      </c>
      <c r="AX57" s="38">
        <v>5.8</v>
      </c>
      <c r="AY57" s="38">
        <v>23.1</v>
      </c>
    </row>
    <row r="58" spans="1:51" x14ac:dyDescent="0.25">
      <c r="A58" s="38" t="s">
        <v>19</v>
      </c>
      <c r="B58" s="38">
        <v>38806</v>
      </c>
      <c r="C58" s="38">
        <v>9.9</v>
      </c>
      <c r="D58" s="38">
        <v>9</v>
      </c>
      <c r="E58" s="38">
        <v>10.9</v>
      </c>
      <c r="F58" s="38">
        <v>2010</v>
      </c>
      <c r="G58" s="38" t="s">
        <v>5</v>
      </c>
      <c r="H58" s="38" t="s">
        <v>72</v>
      </c>
      <c r="I58" s="38" t="s">
        <v>151</v>
      </c>
      <c r="J58" s="38">
        <v>384</v>
      </c>
      <c r="K58" s="38">
        <v>38422</v>
      </c>
      <c r="L58" s="38">
        <v>9.8481661723606186E-4</v>
      </c>
      <c r="M58" s="38">
        <v>8.9105603863200891</v>
      </c>
      <c r="N58" s="38">
        <v>10.880193620792213</v>
      </c>
      <c r="O58" s="38">
        <v>8.9439613679910934E-2</v>
      </c>
      <c r="P58" s="38">
        <v>1.9806379207787828E-2</v>
      </c>
      <c r="Q58" s="38">
        <v>346</v>
      </c>
      <c r="R58" s="38">
        <v>423</v>
      </c>
      <c r="S58" s="38">
        <v>8.916146987579241</v>
      </c>
      <c r="T58" s="38">
        <v>10.900376230479823</v>
      </c>
      <c r="U58" s="38">
        <v>8.3853012420759043E-2</v>
      </c>
      <c r="V58" s="38">
        <v>3.7623047982293656E-4</v>
      </c>
      <c r="W58" s="38">
        <v>9.9438883258471805E-3</v>
      </c>
      <c r="X58" s="38">
        <v>9.8834564669003839E-4</v>
      </c>
      <c r="Y58" s="38">
        <v>8.9555426791571424</v>
      </c>
      <c r="Z58" s="38">
        <v>10.932233972537219</v>
      </c>
      <c r="AA58" s="38">
        <v>4.4457320842857584E-2</v>
      </c>
      <c r="AB58" s="38">
        <v>3.2233972537218492E-2</v>
      </c>
      <c r="AC58" s="38">
        <v>76.480841437892963</v>
      </c>
      <c r="AD58" s="38">
        <v>8.9714437267371583</v>
      </c>
      <c r="AE58" s="38">
        <v>10.942099585227155</v>
      </c>
      <c r="AF58" s="38">
        <v>2.8556273262841714E-2</v>
      </c>
      <c r="AG58" s="38">
        <v>4.2099585227154179E-2</v>
      </c>
      <c r="AH58" s="38">
        <v>15.3</v>
      </c>
      <c r="AI58" s="38">
        <v>13.6</v>
      </c>
      <c r="AJ58" s="38">
        <v>17.100000000000001</v>
      </c>
      <c r="AK58" s="38">
        <v>4.2</v>
      </c>
      <c r="AL58" s="38">
        <v>3.4</v>
      </c>
      <c r="AM58" s="38">
        <v>5.3</v>
      </c>
      <c r="AN58" s="38">
        <v>11.3</v>
      </c>
      <c r="AO58" s="38">
        <v>10</v>
      </c>
      <c r="AP58" s="38">
        <v>12.9</v>
      </c>
      <c r="AQ58" s="38">
        <v>9.1999999999999993</v>
      </c>
      <c r="AR58" s="38">
        <v>6</v>
      </c>
      <c r="AS58" s="38">
        <v>13.9</v>
      </c>
      <c r="AT58" s="38">
        <v>6.1</v>
      </c>
      <c r="AU58" s="38">
        <v>4.9000000000000004</v>
      </c>
      <c r="AV58" s="38">
        <v>7.7</v>
      </c>
      <c r="AW58" s="38">
        <v>7.4</v>
      </c>
      <c r="AX58" s="38">
        <v>4.4000000000000004</v>
      </c>
      <c r="AY58" s="38">
        <v>12.5</v>
      </c>
    </row>
    <row r="59" spans="1:51" x14ac:dyDescent="0.25">
      <c r="A59" s="38" t="s">
        <v>12</v>
      </c>
      <c r="B59" s="38">
        <v>48529</v>
      </c>
      <c r="C59" s="38">
        <v>15.5</v>
      </c>
      <c r="D59" s="38">
        <v>14.5</v>
      </c>
      <c r="E59" s="38">
        <v>16.7</v>
      </c>
      <c r="F59" s="38">
        <v>2010</v>
      </c>
      <c r="G59" s="38" t="s">
        <v>5</v>
      </c>
      <c r="H59" s="38" t="s">
        <v>76</v>
      </c>
      <c r="I59" s="38" t="s">
        <v>144</v>
      </c>
      <c r="J59" s="38">
        <v>752</v>
      </c>
      <c r="K59" s="38">
        <v>47777</v>
      </c>
      <c r="L59" s="38">
        <v>1.0989158466112601E-3</v>
      </c>
      <c r="M59" s="38">
        <v>14.396973209417094</v>
      </c>
      <c r="N59" s="38">
        <v>16.594804902639613</v>
      </c>
      <c r="O59" s="38">
        <v>0.10302679058290565</v>
      </c>
      <c r="P59" s="38">
        <v>0.10519509736038657</v>
      </c>
      <c r="Q59" s="38">
        <v>699</v>
      </c>
      <c r="R59" s="38">
        <v>806</v>
      </c>
      <c r="S59" s="38">
        <v>14.403758577345505</v>
      </c>
      <c r="T59" s="38">
        <v>16.608625770158049</v>
      </c>
      <c r="U59" s="38">
        <v>9.6241422654495423E-2</v>
      </c>
      <c r="V59" s="38">
        <v>9.1374229841949983E-2</v>
      </c>
      <c r="W59" s="38">
        <v>1.5534238399168038E-2</v>
      </c>
      <c r="X59" s="38">
        <v>1.1008778861306841E-3</v>
      </c>
      <c r="Y59" s="38">
        <v>14.433360513037353</v>
      </c>
      <c r="Z59" s="38">
        <v>16.635116285298722</v>
      </c>
      <c r="AA59" s="38">
        <v>6.6639486962646544E-2</v>
      </c>
      <c r="AB59" s="38">
        <v>6.4883714701277739E-2</v>
      </c>
      <c r="AC59" s="38">
        <v>106.69284594266145</v>
      </c>
      <c r="AD59" s="38">
        <v>14.445358758437132</v>
      </c>
      <c r="AE59" s="38">
        <v>16.643722644326413</v>
      </c>
      <c r="AF59" s="38">
        <v>5.4641241562867648E-2</v>
      </c>
      <c r="AG59" s="38">
        <v>5.6277355673586271E-2</v>
      </c>
      <c r="AH59" s="38">
        <v>25.4</v>
      </c>
      <c r="AI59" s="38">
        <v>23.5</v>
      </c>
      <c r="AJ59" s="38">
        <v>27.5</v>
      </c>
      <c r="AK59" s="38">
        <v>5.5</v>
      </c>
      <c r="AL59" s="38">
        <v>4.5999999999999996</v>
      </c>
      <c r="AM59" s="38">
        <v>6.5</v>
      </c>
      <c r="AN59" s="38">
        <v>18.2</v>
      </c>
      <c r="AO59" s="38">
        <v>16.2</v>
      </c>
      <c r="AP59" s="38">
        <v>20.399999999999999</v>
      </c>
      <c r="AQ59" s="38">
        <v>14</v>
      </c>
      <c r="AR59" s="38">
        <v>12.5</v>
      </c>
      <c r="AS59" s="38">
        <v>15.7</v>
      </c>
      <c r="AT59" s="38">
        <v>10.7</v>
      </c>
      <c r="AU59" s="38">
        <v>8.6999999999999993</v>
      </c>
      <c r="AV59" s="38">
        <v>13.1</v>
      </c>
      <c r="AW59" s="38">
        <v>12.3</v>
      </c>
      <c r="AX59" s="38">
        <v>9</v>
      </c>
      <c r="AY59" s="38">
        <v>16.899999999999999</v>
      </c>
    </row>
    <row r="60" spans="1:51" x14ac:dyDescent="0.25">
      <c r="A60" s="38" t="s">
        <v>13</v>
      </c>
      <c r="B60" s="38">
        <v>27605</v>
      </c>
      <c r="C60" s="38">
        <v>16.600000000000001</v>
      </c>
      <c r="D60" s="38">
        <v>15.2</v>
      </c>
      <c r="E60" s="38">
        <v>18.2</v>
      </c>
      <c r="F60" s="38">
        <v>2010</v>
      </c>
      <c r="G60" s="38" t="s">
        <v>5</v>
      </c>
      <c r="H60" s="38" t="s">
        <v>86</v>
      </c>
      <c r="I60" s="38" t="s">
        <v>145</v>
      </c>
      <c r="J60" s="38">
        <v>458</v>
      </c>
      <c r="K60" s="38">
        <v>27147</v>
      </c>
      <c r="L60" s="38">
        <v>1.5068156572022014E-3</v>
      </c>
      <c r="M60" s="38">
        <v>15.084381589673367</v>
      </c>
      <c r="N60" s="38">
        <v>18.098012904077766</v>
      </c>
      <c r="O60" s="38">
        <v>0.11561841032663267</v>
      </c>
      <c r="P60" s="38">
        <v>0.1019870959222331</v>
      </c>
      <c r="Q60" s="38">
        <v>417</v>
      </c>
      <c r="R60" s="38">
        <v>500</v>
      </c>
      <c r="S60" s="38">
        <v>15.105959065386706</v>
      </c>
      <c r="T60" s="38">
        <v>18.112660749864155</v>
      </c>
      <c r="U60" s="38">
        <v>9.4040934613293103E-2</v>
      </c>
      <c r="V60" s="38">
        <v>8.7339250135844537E-2</v>
      </c>
      <c r="W60" s="38">
        <v>1.6658458128217035E-2</v>
      </c>
      <c r="X60" s="38">
        <v>1.5112073654553878E-3</v>
      </c>
      <c r="Y60" s="38">
        <v>15.147250762761647</v>
      </c>
      <c r="Z60" s="38">
        <v>18.169665493672422</v>
      </c>
      <c r="AA60" s="38">
        <v>5.2749237238352009E-2</v>
      </c>
      <c r="AB60" s="38">
        <v>3.033450632757706E-2</v>
      </c>
      <c r="AC60" s="38">
        <v>83.23532797759124</v>
      </c>
      <c r="AD60" s="38">
        <v>15.169164778109474</v>
      </c>
      <c r="AE60" s="38">
        <v>18.183971759479515</v>
      </c>
      <c r="AF60" s="38">
        <v>3.0835221890525233E-2</v>
      </c>
      <c r="AG60" s="38">
        <v>1.6028240520483905E-2</v>
      </c>
      <c r="AH60" s="38">
        <v>27</v>
      </c>
      <c r="AI60" s="38">
        <v>24.4</v>
      </c>
      <c r="AJ60" s="38">
        <v>29.9</v>
      </c>
      <c r="AK60" s="38">
        <v>5.6</v>
      </c>
      <c r="AL60" s="38">
        <v>4.5</v>
      </c>
      <c r="AM60" s="38">
        <v>7.1</v>
      </c>
      <c r="AN60" s="38">
        <v>16.8</v>
      </c>
      <c r="AO60" s="38">
        <v>15</v>
      </c>
      <c r="AP60" s="38">
        <v>18.8</v>
      </c>
      <c r="AQ60" s="38">
        <v>15.5</v>
      </c>
      <c r="AR60" s="38">
        <v>12.7</v>
      </c>
      <c r="AS60" s="38">
        <v>18.899999999999999</v>
      </c>
      <c r="AT60" s="38">
        <v>9.8000000000000007</v>
      </c>
      <c r="AU60" s="38">
        <v>6.2</v>
      </c>
      <c r="AV60" s="38">
        <v>15.5</v>
      </c>
      <c r="AW60" s="38">
        <v>11.9</v>
      </c>
      <c r="AX60" s="38">
        <v>7.8</v>
      </c>
      <c r="AY60" s="38">
        <v>18.3</v>
      </c>
    </row>
    <row r="61" spans="1:51" x14ac:dyDescent="0.25">
      <c r="A61" s="38" t="s">
        <v>20</v>
      </c>
      <c r="B61" s="38">
        <v>25367</v>
      </c>
      <c r="C61" s="38">
        <v>14.2</v>
      </c>
      <c r="D61" s="38">
        <v>12.8</v>
      </c>
      <c r="E61" s="38">
        <v>15.7</v>
      </c>
      <c r="F61" s="38">
        <v>2010</v>
      </c>
      <c r="G61" s="38" t="s">
        <v>5</v>
      </c>
      <c r="H61" s="38" t="s">
        <v>91</v>
      </c>
      <c r="I61" s="38" t="s">
        <v>152</v>
      </c>
      <c r="J61" s="38">
        <v>360</v>
      </c>
      <c r="K61" s="38">
        <v>25007</v>
      </c>
      <c r="L61" s="38">
        <v>1.4555478097708892E-3</v>
      </c>
      <c r="M61" s="38">
        <v>12.736118528384983</v>
      </c>
      <c r="N61" s="38">
        <v>15.647214147926761</v>
      </c>
      <c r="O61" s="38">
        <v>6.388147161501756E-2</v>
      </c>
      <c r="P61" s="38">
        <v>5.2785852073238715E-2</v>
      </c>
      <c r="Q61" s="38">
        <v>324</v>
      </c>
      <c r="R61" s="38">
        <v>398</v>
      </c>
      <c r="S61" s="38">
        <v>12.772499704340285</v>
      </c>
      <c r="T61" s="38">
        <v>15.689675562738991</v>
      </c>
      <c r="U61" s="38">
        <v>2.7500295659715235E-2</v>
      </c>
      <c r="V61" s="38">
        <v>1.0324437261008512E-2</v>
      </c>
      <c r="W61" s="38">
        <v>1.4265223721403923E-2</v>
      </c>
      <c r="X61" s="38">
        <v>1.4610024810569303E-3</v>
      </c>
      <c r="Y61" s="38">
        <v>12.804221240346994</v>
      </c>
      <c r="Z61" s="38">
        <v>15.726226202460854</v>
      </c>
      <c r="AA61" s="38">
        <v>4.2212403469932269E-3</v>
      </c>
      <c r="AB61" s="38">
        <v>2.6226202460854608E-2</v>
      </c>
      <c r="AC61" s="38">
        <v>73.895117935888109</v>
      </c>
      <c r="AD61" s="38">
        <v>12.828631284093479</v>
      </c>
      <c r="AE61" s="38">
        <v>15.741231485227011</v>
      </c>
      <c r="AF61" s="38">
        <v>2.8631284093478371E-2</v>
      </c>
      <c r="AG61" s="38">
        <v>4.1231485227012143E-2</v>
      </c>
      <c r="AH61" s="38">
        <v>23.1</v>
      </c>
      <c r="AI61" s="38">
        <v>20.6</v>
      </c>
      <c r="AJ61" s="38">
        <v>25.9</v>
      </c>
      <c r="AK61" s="38">
        <v>5</v>
      </c>
      <c r="AL61" s="38">
        <v>3.9</v>
      </c>
      <c r="AM61" s="38">
        <v>6.3</v>
      </c>
      <c r="AN61" s="38">
        <v>13.7</v>
      </c>
      <c r="AO61" s="38">
        <v>12.1</v>
      </c>
      <c r="AP61" s="38">
        <v>15.6</v>
      </c>
      <c r="AQ61" s="38">
        <v>8.4</v>
      </c>
      <c r="AR61" s="38">
        <v>6.4</v>
      </c>
      <c r="AS61" s="38">
        <v>11</v>
      </c>
      <c r="AT61" s="38">
        <v>12.3</v>
      </c>
      <c r="AU61" s="38">
        <v>7</v>
      </c>
      <c r="AV61" s="38">
        <v>21.7</v>
      </c>
      <c r="AW61" s="38">
        <v>8.5</v>
      </c>
      <c r="AX61" s="38">
        <v>4</v>
      </c>
      <c r="AY61" s="38">
        <v>17.8</v>
      </c>
    </row>
    <row r="62" spans="1:51" x14ac:dyDescent="0.25">
      <c r="A62" s="38" t="s">
        <v>14</v>
      </c>
      <c r="B62" s="38">
        <v>31723</v>
      </c>
      <c r="C62" s="38">
        <v>21.9</v>
      </c>
      <c r="D62" s="38">
        <v>20.399999999999999</v>
      </c>
      <c r="E62" s="38">
        <v>23.6</v>
      </c>
      <c r="F62" s="38">
        <v>2010</v>
      </c>
      <c r="G62" s="38" t="s">
        <v>5</v>
      </c>
      <c r="H62" s="38" t="s">
        <v>96</v>
      </c>
      <c r="I62" s="38" t="s">
        <v>146</v>
      </c>
      <c r="J62" s="38">
        <v>695</v>
      </c>
      <c r="K62" s="38">
        <v>31028</v>
      </c>
      <c r="L62" s="38">
        <v>1.6108533621266893E-3</v>
      </c>
      <c r="M62" s="38">
        <v>20.297541178112258</v>
      </c>
      <c r="N62" s="38">
        <v>23.519247902365635</v>
      </c>
      <c r="O62" s="38">
        <v>0.10245882188774047</v>
      </c>
      <c r="P62" s="38">
        <v>8.0752097634366748E-2</v>
      </c>
      <c r="Q62" s="38">
        <v>644</v>
      </c>
      <c r="R62" s="38">
        <v>746</v>
      </c>
      <c r="S62" s="38">
        <v>20.300728178293351</v>
      </c>
      <c r="T62" s="38">
        <v>23.516060902184535</v>
      </c>
      <c r="U62" s="38">
        <v>9.9271821706647501E-2</v>
      </c>
      <c r="V62" s="38">
        <v>8.3939097815466823E-2</v>
      </c>
      <c r="W62" s="38">
        <v>2.1966281462808181E-2</v>
      </c>
      <c r="X62" s="38">
        <v>1.6138729325829253E-3</v>
      </c>
      <c r="Y62" s="38">
        <v>20.352408530225254</v>
      </c>
      <c r="Z62" s="38">
        <v>23.580154395391109</v>
      </c>
      <c r="AA62" s="38">
        <v>4.7591469774744155E-2</v>
      </c>
      <c r="AB62" s="38">
        <v>1.9845604608892842E-2</v>
      </c>
      <c r="AC62" s="38">
        <v>102.23844964633254</v>
      </c>
      <c r="AD62" s="38">
        <v>20.370811428740442</v>
      </c>
      <c r="AE62" s="38">
        <v>23.593270549955875</v>
      </c>
      <c r="AF62" s="38">
        <v>2.9188571259556539E-2</v>
      </c>
      <c r="AG62" s="38">
        <v>6.7294500441263949E-3</v>
      </c>
      <c r="AH62" s="38">
        <v>36</v>
      </c>
      <c r="AI62" s="38">
        <v>33.1</v>
      </c>
      <c r="AJ62" s="38">
        <v>39</v>
      </c>
      <c r="AK62" s="38">
        <v>7.5</v>
      </c>
      <c r="AL62" s="38">
        <v>6.2</v>
      </c>
      <c r="AM62" s="38">
        <v>9</v>
      </c>
      <c r="AN62" s="38">
        <v>22.7</v>
      </c>
      <c r="AO62" s="38">
        <v>20.3</v>
      </c>
      <c r="AP62" s="38">
        <v>25.3</v>
      </c>
      <c r="AQ62" s="38">
        <v>17.899999999999999</v>
      </c>
      <c r="AR62" s="38">
        <v>15</v>
      </c>
      <c r="AS62" s="38">
        <v>21.2</v>
      </c>
      <c r="AT62" s="38">
        <v>21.4</v>
      </c>
      <c r="AU62" s="38">
        <v>18.5</v>
      </c>
      <c r="AV62" s="38">
        <v>24.6</v>
      </c>
      <c r="AW62" s="38">
        <v>21</v>
      </c>
      <c r="AX62" s="38">
        <v>15.1</v>
      </c>
      <c r="AY62" s="38">
        <v>29.2</v>
      </c>
    </row>
    <row r="63" spans="1:51" x14ac:dyDescent="0.25">
      <c r="A63" s="38" t="s">
        <v>21</v>
      </c>
      <c r="B63" s="38">
        <v>37783</v>
      </c>
      <c r="C63" s="38">
        <v>17.3</v>
      </c>
      <c r="D63" s="38">
        <v>16.100000000000001</v>
      </c>
      <c r="E63" s="38">
        <v>18.7</v>
      </c>
      <c r="F63" s="38">
        <v>2010</v>
      </c>
      <c r="G63" s="38" t="s">
        <v>5</v>
      </c>
      <c r="H63" s="38" t="s">
        <v>99</v>
      </c>
      <c r="I63" s="38" t="s">
        <v>153</v>
      </c>
      <c r="J63" s="38">
        <v>654</v>
      </c>
      <c r="K63" s="38">
        <v>37129</v>
      </c>
      <c r="L63" s="38">
        <v>1.3150701921409373E-3</v>
      </c>
      <c r="M63" s="38">
        <v>15.994301747620332</v>
      </c>
      <c r="N63" s="38">
        <v>18.624442131902207</v>
      </c>
      <c r="O63" s="38">
        <v>0.10569825237966946</v>
      </c>
      <c r="P63" s="38">
        <v>7.5557868097792635E-2</v>
      </c>
      <c r="Q63" s="38">
        <v>604</v>
      </c>
      <c r="R63" s="38">
        <v>704</v>
      </c>
      <c r="S63" s="38">
        <v>15.986025461186248</v>
      </c>
      <c r="T63" s="38">
        <v>18.632718418336289</v>
      </c>
      <c r="U63" s="38">
        <v>0.11397453881375341</v>
      </c>
      <c r="V63" s="38">
        <v>6.7281581663710455E-2</v>
      </c>
      <c r="W63" s="38">
        <v>1.7358442888780631E-2</v>
      </c>
      <c r="X63" s="38">
        <v>1.3177469165229058E-3</v>
      </c>
      <c r="Y63" s="38">
        <v>16.040695972257726</v>
      </c>
      <c r="Z63" s="38">
        <v>18.676189805303537</v>
      </c>
      <c r="AA63" s="38">
        <v>5.9304027742275167E-2</v>
      </c>
      <c r="AB63" s="38">
        <v>2.3810194696462617E-2</v>
      </c>
      <c r="AC63" s="38">
        <v>99.411517038375081</v>
      </c>
      <c r="AD63" s="38">
        <v>16.056249939607806</v>
      </c>
      <c r="AE63" s="38">
        <v>18.687100076862905</v>
      </c>
      <c r="AF63" s="38">
        <v>4.3750060392195422E-2</v>
      </c>
      <c r="AG63" s="38">
        <v>1.289992313709476E-2</v>
      </c>
      <c r="AH63" s="38">
        <v>28.7</v>
      </c>
      <c r="AI63" s="38">
        <v>26.4</v>
      </c>
      <c r="AJ63" s="38">
        <v>31.2</v>
      </c>
      <c r="AK63" s="38">
        <v>5.6</v>
      </c>
      <c r="AL63" s="38">
        <v>4.5999999999999996</v>
      </c>
      <c r="AM63" s="38">
        <v>6.8</v>
      </c>
      <c r="AN63" s="38">
        <v>18.899999999999999</v>
      </c>
      <c r="AO63" s="38">
        <v>17.100000000000001</v>
      </c>
      <c r="AP63" s="38">
        <v>20.9</v>
      </c>
      <c r="AQ63" s="38">
        <v>15.7</v>
      </c>
      <c r="AR63" s="38">
        <v>13.4</v>
      </c>
      <c r="AS63" s="38">
        <v>18.399999999999999</v>
      </c>
      <c r="AT63" s="38">
        <v>9.6999999999999993</v>
      </c>
      <c r="AU63" s="38">
        <v>7.5</v>
      </c>
      <c r="AV63" s="38">
        <v>12.6</v>
      </c>
      <c r="AW63" s="38">
        <v>18.7</v>
      </c>
      <c r="AX63" s="38">
        <v>13.2</v>
      </c>
      <c r="AY63" s="38">
        <v>26.4</v>
      </c>
    </row>
    <row r="64" spans="1:51" x14ac:dyDescent="0.25">
      <c r="A64" s="38" t="s">
        <v>23</v>
      </c>
      <c r="B64" s="38">
        <v>23756</v>
      </c>
      <c r="C64" s="38">
        <v>18.600000000000001</v>
      </c>
      <c r="D64" s="38">
        <v>17</v>
      </c>
      <c r="E64" s="38">
        <v>20.399999999999999</v>
      </c>
      <c r="F64" s="38">
        <v>2010</v>
      </c>
      <c r="G64" s="38" t="s">
        <v>5</v>
      </c>
      <c r="H64" s="38" t="s">
        <v>110</v>
      </c>
      <c r="I64" s="38" t="s">
        <v>155</v>
      </c>
      <c r="J64" s="38">
        <v>442</v>
      </c>
      <c r="K64" s="38">
        <v>23314</v>
      </c>
      <c r="L64" s="38">
        <v>1.718334251087452E-3</v>
      </c>
      <c r="M64" s="38">
        <v>16.88749164552814</v>
      </c>
      <c r="N64" s="38">
        <v>20.32416014770304</v>
      </c>
      <c r="O64" s="38">
        <v>0.11250835447185992</v>
      </c>
      <c r="P64" s="38">
        <v>7.5839852296958554E-2</v>
      </c>
      <c r="Q64" s="38">
        <v>402</v>
      </c>
      <c r="R64" s="38">
        <v>483</v>
      </c>
      <c r="S64" s="38">
        <v>16.922040747600605</v>
      </c>
      <c r="T64" s="38">
        <v>20.331705674355952</v>
      </c>
      <c r="U64" s="38">
        <v>7.7959252399395496E-2</v>
      </c>
      <c r="V64" s="38">
        <v>6.8294325644046694E-2</v>
      </c>
      <c r="W64" s="38">
        <v>1.8683657051320274E-2</v>
      </c>
      <c r="X64" s="38">
        <v>1.7234747872435128E-3</v>
      </c>
      <c r="Y64" s="38">
        <v>16.96018226407676</v>
      </c>
      <c r="Z64" s="38">
        <v>20.407131838563785</v>
      </c>
      <c r="AA64" s="38">
        <v>3.9817735923239894E-2</v>
      </c>
      <c r="AB64" s="38">
        <v>7.1318385637866299E-3</v>
      </c>
      <c r="AC64" s="38">
        <v>81.686557295579775</v>
      </c>
      <c r="AD64" s="38">
        <v>16.98569628345443</v>
      </c>
      <c r="AE64" s="38">
        <v>20.423705642109223</v>
      </c>
      <c r="AF64" s="38">
        <v>1.43037165455695E-2</v>
      </c>
      <c r="AG64" s="38">
        <v>2.3705642109224101E-2</v>
      </c>
      <c r="AH64" s="38">
        <v>29.2</v>
      </c>
      <c r="AI64" s="38">
        <v>26.3</v>
      </c>
      <c r="AJ64" s="38">
        <v>32.4</v>
      </c>
      <c r="AK64" s="38">
        <v>7.4</v>
      </c>
      <c r="AL64" s="38">
        <v>6</v>
      </c>
      <c r="AM64" s="38">
        <v>9.1</v>
      </c>
      <c r="AN64" s="38">
        <v>19.100000000000001</v>
      </c>
      <c r="AO64" s="38">
        <v>17.100000000000001</v>
      </c>
      <c r="AP64" s="38">
        <v>21.3</v>
      </c>
      <c r="AQ64" s="38">
        <v>9</v>
      </c>
      <c r="AR64" s="38">
        <v>3.7</v>
      </c>
      <c r="AS64" s="38">
        <v>21.6</v>
      </c>
      <c r="AT64" s="38">
        <v>16.600000000000001</v>
      </c>
      <c r="AU64" s="38">
        <v>13.3</v>
      </c>
      <c r="AV64" s="38">
        <v>20.7</v>
      </c>
      <c r="AW64" s="38">
        <v>5</v>
      </c>
      <c r="AX64" s="38">
        <v>2.1</v>
      </c>
      <c r="AY64" s="38">
        <v>12</v>
      </c>
    </row>
    <row r="65" spans="1:51" x14ac:dyDescent="0.25">
      <c r="A65" s="38" t="s">
        <v>24</v>
      </c>
      <c r="B65" s="38">
        <v>35623</v>
      </c>
      <c r="C65" s="38">
        <v>9.3000000000000007</v>
      </c>
      <c r="D65" s="38">
        <v>8.3000000000000007</v>
      </c>
      <c r="E65" s="38">
        <v>10.3</v>
      </c>
      <c r="F65" s="38">
        <v>2010</v>
      </c>
      <c r="G65" s="38" t="s">
        <v>5</v>
      </c>
      <c r="H65" s="38" t="s">
        <v>115</v>
      </c>
      <c r="I65" s="38" t="s">
        <v>156</v>
      </c>
      <c r="J65" s="38">
        <v>331</v>
      </c>
      <c r="K65" s="38">
        <v>35292</v>
      </c>
      <c r="L65" s="38">
        <v>9.9633293537863907E-4</v>
      </c>
      <c r="M65" s="38">
        <v>8.2954167768859097</v>
      </c>
      <c r="N65" s="38">
        <v>10.288082647643186</v>
      </c>
      <c r="O65" s="38">
        <v>4.583223114090984E-3</v>
      </c>
      <c r="P65" s="38">
        <v>1.1917352356814348E-2</v>
      </c>
      <c r="Q65" s="38">
        <v>296</v>
      </c>
      <c r="R65" s="38">
        <v>367</v>
      </c>
      <c r="S65" s="38">
        <v>8.3092384133846107</v>
      </c>
      <c r="T65" s="38">
        <v>10.302332762541054</v>
      </c>
      <c r="U65" s="38">
        <v>9.2384133846099559E-3</v>
      </c>
      <c r="V65" s="38">
        <v>2.3327625410534125E-3</v>
      </c>
      <c r="W65" s="38">
        <v>9.344660255531035E-3</v>
      </c>
      <c r="X65" s="38">
        <v>1.000484859378497E-3</v>
      </c>
      <c r="Y65" s="38">
        <v>8.3441753961525382</v>
      </c>
      <c r="Z65" s="38">
        <v>10.345145114909531</v>
      </c>
      <c r="AA65" s="38">
        <v>4.4175396152537516E-2</v>
      </c>
      <c r="AB65" s="38">
        <v>4.5145114909530548E-2</v>
      </c>
      <c r="AC65" s="38">
        <v>71.035549870856826</v>
      </c>
      <c r="AD65" s="38">
        <v>8.3617559760174078</v>
      </c>
      <c r="AE65" s="38">
        <v>10.355633259608862</v>
      </c>
      <c r="AF65" s="38">
        <v>6.1755976017407122E-2</v>
      </c>
      <c r="AG65" s="38">
        <v>5.5633259608860897E-2</v>
      </c>
      <c r="AH65" s="38">
        <v>15.3</v>
      </c>
      <c r="AI65" s="38">
        <v>13.6</v>
      </c>
      <c r="AJ65" s="38">
        <v>17.2</v>
      </c>
      <c r="AK65" s="38">
        <v>3.1</v>
      </c>
      <c r="AL65" s="38">
        <v>2.4</v>
      </c>
      <c r="AM65" s="38">
        <v>4</v>
      </c>
      <c r="AN65" s="38">
        <v>10.5</v>
      </c>
      <c r="AO65" s="38">
        <v>9.1999999999999993</v>
      </c>
      <c r="AP65" s="38">
        <v>11.9</v>
      </c>
      <c r="AQ65" s="38">
        <v>4.5999999999999996</v>
      </c>
      <c r="AR65" s="38">
        <v>3.2</v>
      </c>
      <c r="AS65" s="38">
        <v>6.6</v>
      </c>
      <c r="AT65" s="38">
        <v>5.6</v>
      </c>
      <c r="AU65" s="38">
        <v>4</v>
      </c>
      <c r="AV65" s="38">
        <v>7.9</v>
      </c>
      <c r="AW65" s="38">
        <v>5.8</v>
      </c>
      <c r="AX65" s="38">
        <v>2.9</v>
      </c>
      <c r="AY65" s="38">
        <v>11.6</v>
      </c>
    </row>
    <row r="66" spans="1:51" x14ac:dyDescent="0.25">
      <c r="A66" s="38" t="s">
        <v>11</v>
      </c>
      <c r="B66" s="38">
        <v>32615</v>
      </c>
      <c r="C66" s="38">
        <v>15.1</v>
      </c>
      <c r="D66" s="38">
        <v>13.9</v>
      </c>
      <c r="E66" s="38">
        <v>16.5</v>
      </c>
      <c r="F66" s="38">
        <v>2012</v>
      </c>
      <c r="G66" s="38" t="s">
        <v>5</v>
      </c>
      <c r="H66" s="38" t="s">
        <v>69</v>
      </c>
      <c r="I66" s="38" t="s">
        <v>143</v>
      </c>
      <c r="J66" s="38">
        <v>492</v>
      </c>
      <c r="K66" s="38">
        <v>32123</v>
      </c>
      <c r="L66" s="38">
        <v>1.3228561386028884E-3</v>
      </c>
      <c r="M66" s="38">
        <v>13.762227411910679</v>
      </c>
      <c r="N66" s="38">
        <v>16.407939689116454</v>
      </c>
      <c r="O66" s="38">
        <v>0.13777258808932125</v>
      </c>
      <c r="P66" s="38">
        <v>9.2060310883546492E-2</v>
      </c>
      <c r="Q66" s="38">
        <v>450</v>
      </c>
      <c r="R66" s="38">
        <v>536</v>
      </c>
      <c r="S66" s="38">
        <v>13.797332515713629</v>
      </c>
      <c r="T66" s="38">
        <v>16.434156063161122</v>
      </c>
      <c r="U66" s="38">
        <v>0.10266748428637129</v>
      </c>
      <c r="V66" s="38">
        <v>6.5843936838877681E-2</v>
      </c>
      <c r="W66" s="38">
        <v>1.5142191056475504E-2</v>
      </c>
      <c r="X66" s="38">
        <v>1.3264708533892861E-3</v>
      </c>
      <c r="Y66" s="38">
        <v>13.815720203086219</v>
      </c>
      <c r="Z66" s="38">
        <v>16.468661909864789</v>
      </c>
      <c r="AA66" s="38">
        <v>8.4279796913781624E-2</v>
      </c>
      <c r="AB66" s="38">
        <v>3.1338090135211161E-2</v>
      </c>
      <c r="AC66" s="38">
        <v>86.332227060485877</v>
      </c>
      <c r="AD66" s="38">
        <v>13.834170549857989</v>
      </c>
      <c r="AE66" s="38">
        <v>16.480868691160008</v>
      </c>
      <c r="AF66" s="38">
        <v>6.5829450142011581E-2</v>
      </c>
      <c r="AG66" s="38">
        <v>1.913130883999159E-2</v>
      </c>
      <c r="AH66" s="38">
        <v>24.2</v>
      </c>
      <c r="AI66" s="38">
        <v>22</v>
      </c>
      <c r="AJ66" s="38">
        <v>26.7</v>
      </c>
      <c r="AK66" s="38">
        <v>5.7</v>
      </c>
      <c r="AL66" s="38">
        <v>4.7</v>
      </c>
      <c r="AM66" s="38">
        <v>7</v>
      </c>
      <c r="AN66" s="38">
        <v>16.899999999999999</v>
      </c>
      <c r="AO66" s="38">
        <v>15</v>
      </c>
      <c r="AP66" s="38">
        <v>19.100000000000001</v>
      </c>
      <c r="AQ66" s="38">
        <v>19.399999999999999</v>
      </c>
      <c r="AR66" s="38">
        <v>14</v>
      </c>
      <c r="AS66" s="38">
        <v>26.9</v>
      </c>
      <c r="AT66" s="38">
        <v>11.3</v>
      </c>
      <c r="AU66" s="38">
        <v>9.6</v>
      </c>
      <c r="AV66" s="38">
        <v>13.3</v>
      </c>
      <c r="AW66" s="38">
        <v>13.3</v>
      </c>
      <c r="AX66" s="38">
        <v>8.3000000000000007</v>
      </c>
      <c r="AY66" s="38">
        <v>21.4</v>
      </c>
    </row>
    <row r="67" spans="1:51" x14ac:dyDescent="0.25">
      <c r="A67" s="38" t="s">
        <v>18</v>
      </c>
      <c r="B67" s="38">
        <v>14153</v>
      </c>
      <c r="C67" s="38">
        <v>8.8000000000000007</v>
      </c>
      <c r="D67" s="38">
        <v>7.4</v>
      </c>
      <c r="E67" s="38">
        <v>10.5</v>
      </c>
      <c r="F67" s="38">
        <v>2012</v>
      </c>
      <c r="G67" s="38" t="s">
        <v>5</v>
      </c>
      <c r="H67" s="38" t="s">
        <v>70</v>
      </c>
      <c r="I67" s="38" t="s">
        <v>150</v>
      </c>
      <c r="J67" s="38">
        <v>125</v>
      </c>
      <c r="K67" s="38">
        <v>14028</v>
      </c>
      <c r="L67" s="38">
        <v>1.5414456486816271E-3</v>
      </c>
      <c r="M67" s="38">
        <v>7.2906040934225196</v>
      </c>
      <c r="N67" s="38">
        <v>10.373495390785774</v>
      </c>
      <c r="O67" s="38">
        <v>0.10939590657748077</v>
      </c>
      <c r="P67" s="38">
        <v>0.12650460921422635</v>
      </c>
      <c r="Q67" s="38">
        <v>103</v>
      </c>
      <c r="R67" s="38">
        <v>147</v>
      </c>
      <c r="S67" s="38">
        <v>7.2776089874938172</v>
      </c>
      <c r="T67" s="38">
        <v>10.386490496714478</v>
      </c>
      <c r="U67" s="38">
        <v>0.12239101250618312</v>
      </c>
      <c r="V67" s="38">
        <v>0.11350950328552223</v>
      </c>
      <c r="W67" s="38">
        <v>8.9653281616194572E-3</v>
      </c>
      <c r="X67" s="38">
        <v>1.5584238505523319E-3</v>
      </c>
      <c r="Y67" s="38">
        <v>7.4069043110671258</v>
      </c>
      <c r="Z67" s="38">
        <v>10.523752012171789</v>
      </c>
      <c r="AA67" s="38">
        <v>6.9043110671254126E-3</v>
      </c>
      <c r="AB67" s="38">
        <v>2.3752012171788905E-2</v>
      </c>
      <c r="AC67" s="38">
        <v>43.714697314305603</v>
      </c>
      <c r="AD67" s="38">
        <v>7.4567043122052459</v>
      </c>
      <c r="AE67" s="38">
        <v>10.544589236357471</v>
      </c>
      <c r="AF67" s="38">
        <v>5.6704312205245522E-2</v>
      </c>
      <c r="AG67" s="38">
        <v>4.4589236357470696E-2</v>
      </c>
      <c r="AH67" s="38">
        <v>14.1</v>
      </c>
      <c r="AI67" s="38">
        <v>11.6</v>
      </c>
      <c r="AJ67" s="38">
        <v>17.100000000000001</v>
      </c>
      <c r="AK67" s="38">
        <v>3.4</v>
      </c>
      <c r="AL67" s="38">
        <v>2.2999999999999998</v>
      </c>
      <c r="AM67" s="38">
        <v>5.0999999999999996</v>
      </c>
      <c r="AN67" s="38">
        <v>8.9</v>
      </c>
      <c r="AO67" s="38">
        <v>7.2</v>
      </c>
      <c r="AP67" s="38">
        <v>11.1</v>
      </c>
      <c r="AQ67" s="38">
        <v>8</v>
      </c>
      <c r="AR67" s="38">
        <v>5.6</v>
      </c>
      <c r="AS67" s="38">
        <v>11.5</v>
      </c>
      <c r="AT67" s="38" t="s">
        <v>236</v>
      </c>
      <c r="AU67" s="38" t="s">
        <v>236</v>
      </c>
      <c r="AV67" s="38" t="s">
        <v>236</v>
      </c>
      <c r="AW67" s="38" t="s">
        <v>236</v>
      </c>
      <c r="AX67" s="38" t="s">
        <v>236</v>
      </c>
      <c r="AY67" s="38" t="s">
        <v>236</v>
      </c>
    </row>
    <row r="68" spans="1:51" x14ac:dyDescent="0.25">
      <c r="A68" s="38" t="s">
        <v>19</v>
      </c>
      <c r="B68" s="38">
        <v>40538</v>
      </c>
      <c r="C68" s="38">
        <v>10.8</v>
      </c>
      <c r="D68" s="38">
        <v>9.8000000000000007</v>
      </c>
      <c r="E68" s="38">
        <v>11.8</v>
      </c>
      <c r="F68" s="38">
        <v>2012</v>
      </c>
      <c r="G68" s="38" t="s">
        <v>5</v>
      </c>
      <c r="H68" s="38" t="s">
        <v>72</v>
      </c>
      <c r="I68" s="38" t="s">
        <v>151</v>
      </c>
      <c r="J68" s="38">
        <v>438</v>
      </c>
      <c r="K68" s="38">
        <v>40100</v>
      </c>
      <c r="L68" s="38">
        <v>1.0063843048068795E-3</v>
      </c>
      <c r="M68" s="38">
        <v>9.7982927882909543</v>
      </c>
      <c r="N68" s="38">
        <v>11.811061397904714</v>
      </c>
      <c r="O68" s="38">
        <v>1.7072117090464189E-3</v>
      </c>
      <c r="P68" s="38">
        <v>1.1061397904713388E-2</v>
      </c>
      <c r="Q68" s="38">
        <v>397</v>
      </c>
      <c r="R68" s="38">
        <v>479</v>
      </c>
      <c r="S68" s="38">
        <v>9.793280378903745</v>
      </c>
      <c r="T68" s="38">
        <v>11.816073807291923</v>
      </c>
      <c r="U68" s="38">
        <v>6.719621096255679E-3</v>
      </c>
      <c r="V68" s="38">
        <v>1.6073807291922648E-2</v>
      </c>
      <c r="W68" s="38">
        <v>1.0851029789980924E-2</v>
      </c>
      <c r="X68" s="38">
        <v>1.009533807797496E-3</v>
      </c>
      <c r="Y68" s="38">
        <v>9.841495982183428</v>
      </c>
      <c r="Z68" s="38">
        <v>11.86056359777842</v>
      </c>
      <c r="AA68" s="38">
        <v>4.1495982183427316E-2</v>
      </c>
      <c r="AB68" s="38">
        <v>6.0563597778418909E-2</v>
      </c>
      <c r="AC68" s="38">
        <v>81.637966933596971</v>
      </c>
      <c r="AD68" s="38">
        <v>9.8565267773895648</v>
      </c>
      <c r="AE68" s="38">
        <v>11.870198677727851</v>
      </c>
      <c r="AF68" s="38">
        <v>5.6526777389564131E-2</v>
      </c>
      <c r="AG68" s="38">
        <v>7.0198677727850267E-2</v>
      </c>
      <c r="AH68" s="38">
        <v>17.100000000000001</v>
      </c>
      <c r="AI68" s="38">
        <v>15.4</v>
      </c>
      <c r="AJ68" s="38">
        <v>19</v>
      </c>
      <c r="AK68" s="38">
        <v>4.2</v>
      </c>
      <c r="AL68" s="38">
        <v>3.4</v>
      </c>
      <c r="AM68" s="38">
        <v>5.2</v>
      </c>
      <c r="AN68" s="38">
        <v>12.2</v>
      </c>
      <c r="AO68" s="38">
        <v>10.9</v>
      </c>
      <c r="AP68" s="38">
        <v>13.8</v>
      </c>
      <c r="AQ68" s="38">
        <v>10.5</v>
      </c>
      <c r="AR68" s="38">
        <v>7.2</v>
      </c>
      <c r="AS68" s="38">
        <v>15.1</v>
      </c>
      <c r="AT68" s="38">
        <v>6.5</v>
      </c>
      <c r="AU68" s="38">
        <v>5.2</v>
      </c>
      <c r="AV68" s="38">
        <v>8</v>
      </c>
      <c r="AW68" s="38">
        <v>8.4</v>
      </c>
      <c r="AX68" s="38">
        <v>5.2</v>
      </c>
      <c r="AY68" s="38">
        <v>13.5</v>
      </c>
    </row>
    <row r="69" spans="1:51" x14ac:dyDescent="0.25">
      <c r="A69" s="38" t="s">
        <v>12</v>
      </c>
      <c r="B69" s="38">
        <v>49720</v>
      </c>
      <c r="C69" s="38">
        <v>15.5</v>
      </c>
      <c r="D69" s="38">
        <v>14.5</v>
      </c>
      <c r="E69" s="38">
        <v>16.600000000000001</v>
      </c>
      <c r="F69" s="38">
        <v>2012</v>
      </c>
      <c r="G69" s="38" t="s">
        <v>5</v>
      </c>
      <c r="H69" s="38" t="s">
        <v>76</v>
      </c>
      <c r="I69" s="38" t="s">
        <v>144</v>
      </c>
      <c r="J69" s="38">
        <v>771</v>
      </c>
      <c r="K69" s="38">
        <v>48949</v>
      </c>
      <c r="L69" s="38">
        <v>1.0860517306965484E-3</v>
      </c>
      <c r="M69" s="38">
        <v>14.420786563752365</v>
      </c>
      <c r="N69" s="38">
        <v>16.592890025145461</v>
      </c>
      <c r="O69" s="38">
        <v>7.9213436247634661E-2</v>
      </c>
      <c r="P69" s="38">
        <v>7.1099748545400132E-3</v>
      </c>
      <c r="Q69" s="38">
        <v>717</v>
      </c>
      <c r="R69" s="38">
        <v>825</v>
      </c>
      <c r="S69" s="38">
        <v>14.420756234915528</v>
      </c>
      <c r="T69" s="38">
        <v>16.592920353982301</v>
      </c>
      <c r="U69" s="38">
        <v>7.9243765084472173E-2</v>
      </c>
      <c r="V69" s="38">
        <v>7.0796460177007248E-3</v>
      </c>
      <c r="W69" s="38">
        <v>1.5544268237007577E-2</v>
      </c>
      <c r="X69" s="38">
        <v>1.0879429741036267E-3</v>
      </c>
      <c r="Y69" s="38">
        <v>14.456325262903949</v>
      </c>
      <c r="Z69" s="38">
        <v>16.632211211111201</v>
      </c>
      <c r="AA69" s="38">
        <v>4.3674737096051075E-2</v>
      </c>
      <c r="AB69" s="38">
        <v>3.2211211111199844E-2</v>
      </c>
      <c r="AC69" s="38">
        <v>108.03083199386593</v>
      </c>
      <c r="AD69" s="38">
        <v>14.468015589849326</v>
      </c>
      <c r="AE69" s="38">
        <v>16.640631961079066</v>
      </c>
      <c r="AF69" s="38">
        <v>3.1984410150673881E-2</v>
      </c>
      <c r="AG69" s="38">
        <v>4.0631961079064638E-2</v>
      </c>
      <c r="AH69" s="38">
        <v>25.6</v>
      </c>
      <c r="AI69" s="38">
        <v>23.7</v>
      </c>
      <c r="AJ69" s="38">
        <v>27.6</v>
      </c>
      <c r="AK69" s="38">
        <v>5.2</v>
      </c>
      <c r="AL69" s="38">
        <v>4.3</v>
      </c>
      <c r="AM69" s="38">
        <v>6.1</v>
      </c>
      <c r="AN69" s="38">
        <v>18.3</v>
      </c>
      <c r="AO69" s="38">
        <v>16.3</v>
      </c>
      <c r="AP69" s="38">
        <v>20.5</v>
      </c>
      <c r="AQ69" s="38">
        <v>13.7</v>
      </c>
      <c r="AR69" s="38">
        <v>12.2</v>
      </c>
      <c r="AS69" s="38">
        <v>15.4</v>
      </c>
      <c r="AT69" s="38">
        <v>9</v>
      </c>
      <c r="AU69" s="38">
        <v>7.2</v>
      </c>
      <c r="AV69" s="38">
        <v>11.2</v>
      </c>
      <c r="AW69" s="38">
        <v>13.7</v>
      </c>
      <c r="AX69" s="38">
        <v>10.3</v>
      </c>
      <c r="AY69" s="38">
        <v>18.100000000000001</v>
      </c>
    </row>
    <row r="70" spans="1:51" x14ac:dyDescent="0.25">
      <c r="A70" s="38" t="s">
        <v>13</v>
      </c>
      <c r="B70" s="38">
        <v>9577</v>
      </c>
      <c r="C70" s="38">
        <v>18.2</v>
      </c>
      <c r="D70" s="38">
        <v>15.7</v>
      </c>
      <c r="E70" s="38">
        <v>21</v>
      </c>
      <c r="F70" s="38">
        <v>2012</v>
      </c>
      <c r="G70" s="38" t="s">
        <v>5</v>
      </c>
      <c r="H70" s="38" t="s">
        <v>86</v>
      </c>
      <c r="I70" s="38" t="s">
        <v>145</v>
      </c>
      <c r="J70" s="38">
        <v>174</v>
      </c>
      <c r="K70" s="38">
        <v>9403</v>
      </c>
      <c r="L70" s="38">
        <v>2.6749255689905963E-3</v>
      </c>
      <c r="M70" s="38">
        <v>15.493603197846619</v>
      </c>
      <c r="N70" s="38">
        <v>20.843454335827811</v>
      </c>
      <c r="O70" s="38">
        <v>0.20639680215337997</v>
      </c>
      <c r="P70" s="38">
        <v>0.15654566417218874</v>
      </c>
      <c r="Q70" s="38">
        <v>149</v>
      </c>
      <c r="R70" s="38">
        <v>200</v>
      </c>
      <c r="S70" s="38">
        <v>15.558107967004281</v>
      </c>
      <c r="T70" s="38">
        <v>20.883366398663465</v>
      </c>
      <c r="U70" s="38">
        <v>0.14189203299571851</v>
      </c>
      <c r="V70" s="38">
        <v>0.11663360133653455</v>
      </c>
      <c r="W70" s="38">
        <v>1.8361720123067471E-2</v>
      </c>
      <c r="X70" s="38">
        <v>2.6952331454751727E-3</v>
      </c>
      <c r="Y70" s="38">
        <v>15.666486977592299</v>
      </c>
      <c r="Z70" s="38">
        <v>21.056953268542642</v>
      </c>
      <c r="AA70" s="38">
        <v>3.3513022407699822E-2</v>
      </c>
      <c r="AB70" s="38">
        <v>5.6953268542642377E-2</v>
      </c>
      <c r="AC70" s="38">
        <v>51.307227726678938</v>
      </c>
      <c r="AD70" s="38">
        <v>15.736312535283881</v>
      </c>
      <c r="AE70" s="38">
        <v>21.091502676692855</v>
      </c>
      <c r="AF70" s="38">
        <v>3.6312535283881786E-2</v>
      </c>
      <c r="AG70" s="38">
        <v>9.1502676692854834E-2</v>
      </c>
      <c r="AH70" s="38">
        <v>29.4</v>
      </c>
      <c r="AI70" s="38">
        <v>25</v>
      </c>
      <c r="AJ70" s="38">
        <v>34.6</v>
      </c>
      <c r="AK70" s="38">
        <v>6.2</v>
      </c>
      <c r="AL70" s="38">
        <v>4.3</v>
      </c>
      <c r="AM70" s="38">
        <v>9</v>
      </c>
      <c r="AN70" s="38">
        <v>18.5</v>
      </c>
      <c r="AO70" s="38">
        <v>15.1</v>
      </c>
      <c r="AP70" s="38">
        <v>22.7</v>
      </c>
      <c r="AQ70" s="38">
        <v>18.600000000000001</v>
      </c>
      <c r="AR70" s="38">
        <v>14.4</v>
      </c>
      <c r="AS70" s="38">
        <v>24</v>
      </c>
      <c r="AT70" s="38">
        <v>12.2</v>
      </c>
      <c r="AU70" s="38">
        <v>6.1</v>
      </c>
      <c r="AV70" s="38">
        <v>24.4</v>
      </c>
      <c r="AW70" s="38">
        <v>10.1</v>
      </c>
      <c r="AX70" s="38">
        <v>4.8</v>
      </c>
      <c r="AY70" s="38">
        <v>21.1</v>
      </c>
    </row>
    <row r="71" spans="1:51" x14ac:dyDescent="0.25">
      <c r="A71" s="38" t="s">
        <v>20</v>
      </c>
      <c r="B71" s="38">
        <v>25870</v>
      </c>
      <c r="C71" s="38">
        <v>11.6</v>
      </c>
      <c r="D71" s="38">
        <v>10.4</v>
      </c>
      <c r="E71" s="38">
        <v>13</v>
      </c>
      <c r="F71" s="38">
        <v>2012</v>
      </c>
      <c r="G71" s="38" t="s">
        <v>5</v>
      </c>
      <c r="H71" s="38" t="s">
        <v>91</v>
      </c>
      <c r="I71" s="38" t="s">
        <v>152</v>
      </c>
      <c r="J71" s="38">
        <v>300</v>
      </c>
      <c r="K71" s="38">
        <v>25570</v>
      </c>
      <c r="L71" s="38">
        <v>1.3046062035727622E-3</v>
      </c>
      <c r="M71" s="38">
        <v>10.291837553675016</v>
      </c>
      <c r="N71" s="38">
        <v>12.90104996082054</v>
      </c>
      <c r="O71" s="38">
        <v>0.10816244632498417</v>
      </c>
      <c r="P71" s="38">
        <v>9.8950039179459992E-2</v>
      </c>
      <c r="Q71" s="38">
        <v>267</v>
      </c>
      <c r="R71" s="38">
        <v>334</v>
      </c>
      <c r="S71" s="38">
        <v>10.320834943950523</v>
      </c>
      <c r="T71" s="38">
        <v>12.910707383069193</v>
      </c>
      <c r="U71" s="38">
        <v>7.9165056049477656E-2</v>
      </c>
      <c r="V71" s="38">
        <v>8.9292616930807256E-2</v>
      </c>
      <c r="W71" s="38">
        <v>1.1668956459011571E-2</v>
      </c>
      <c r="X71" s="38">
        <v>1.3105405704267959E-3</v>
      </c>
      <c r="Y71" s="38">
        <v>10.358415888584775</v>
      </c>
      <c r="Z71" s="38">
        <v>12.979497029438368</v>
      </c>
      <c r="AA71" s="38">
        <v>4.1584111415225777E-2</v>
      </c>
      <c r="AB71" s="38">
        <v>2.0502970561631528E-2</v>
      </c>
      <c r="AC71" s="38">
        <v>67.554021347544236</v>
      </c>
      <c r="AD71" s="38">
        <v>10.38283082796703</v>
      </c>
      <c r="AE71" s="38">
        <v>12.9937311635457</v>
      </c>
      <c r="AF71" s="38">
        <v>1.7169172032970081E-2</v>
      </c>
      <c r="AG71" s="38">
        <v>6.2688364542999864E-3</v>
      </c>
      <c r="AH71" s="38">
        <v>18.899999999999999</v>
      </c>
      <c r="AI71" s="38">
        <v>16.7</v>
      </c>
      <c r="AJ71" s="38">
        <v>21.4</v>
      </c>
      <c r="AK71" s="38">
        <v>3.8</v>
      </c>
      <c r="AL71" s="38">
        <v>2.8</v>
      </c>
      <c r="AM71" s="38">
        <v>5</v>
      </c>
      <c r="AN71" s="38">
        <v>12</v>
      </c>
      <c r="AO71" s="38">
        <v>10.5</v>
      </c>
      <c r="AP71" s="38">
        <v>13.8</v>
      </c>
      <c r="AQ71" s="38">
        <v>9</v>
      </c>
      <c r="AR71" s="38">
        <v>7</v>
      </c>
      <c r="AS71" s="38">
        <v>11.7</v>
      </c>
      <c r="AT71" s="38">
        <v>8.1</v>
      </c>
      <c r="AU71" s="38">
        <v>4.2</v>
      </c>
      <c r="AV71" s="38">
        <v>15.6</v>
      </c>
      <c r="AW71" s="38" t="s">
        <v>236</v>
      </c>
      <c r="AX71" s="38" t="s">
        <v>236</v>
      </c>
      <c r="AY71" s="38" t="s">
        <v>236</v>
      </c>
    </row>
    <row r="72" spans="1:51" x14ac:dyDescent="0.25">
      <c r="A72" s="38" t="s">
        <v>14</v>
      </c>
      <c r="B72" s="38">
        <v>32581</v>
      </c>
      <c r="C72" s="38">
        <v>24.6</v>
      </c>
      <c r="D72" s="38">
        <v>23</v>
      </c>
      <c r="E72" s="38">
        <v>26.4</v>
      </c>
      <c r="F72" s="38">
        <v>2012</v>
      </c>
      <c r="G72" s="38" t="s">
        <v>5</v>
      </c>
      <c r="H72" s="38" t="s">
        <v>96</v>
      </c>
      <c r="I72" s="38" t="s">
        <v>146</v>
      </c>
      <c r="J72" s="38">
        <v>801</v>
      </c>
      <c r="K72" s="38">
        <v>31780</v>
      </c>
      <c r="L72" s="38">
        <v>1.6814915171217092E-3</v>
      </c>
      <c r="M72" s="38">
        <v>22.903389241602699</v>
      </c>
      <c r="N72" s="38">
        <v>26.26637227584612</v>
      </c>
      <c r="O72" s="38">
        <v>9.66107583973006E-2</v>
      </c>
      <c r="P72" s="38">
        <v>0.1336277241538788</v>
      </c>
      <c r="Q72" s="38">
        <v>747</v>
      </c>
      <c r="R72" s="38">
        <v>857</v>
      </c>
      <c r="S72" s="38">
        <v>22.92747306712501</v>
      </c>
      <c r="T72" s="38">
        <v>26.303673920383044</v>
      </c>
      <c r="U72" s="38">
        <v>7.2526932874989569E-2</v>
      </c>
      <c r="V72" s="38">
        <v>9.6326079616954274E-2</v>
      </c>
      <c r="W72" s="38">
        <v>2.4640927911987645E-2</v>
      </c>
      <c r="X72" s="38">
        <v>1.6841921312033947E-3</v>
      </c>
      <c r="Y72" s="38">
        <v>22.95673578078425</v>
      </c>
      <c r="Z72" s="38">
        <v>26.325120043191042</v>
      </c>
      <c r="AA72" s="38">
        <v>4.3264219215750188E-2</v>
      </c>
      <c r="AB72" s="38">
        <v>7.4879956808956649E-2</v>
      </c>
      <c r="AC72" s="38">
        <v>109.60334871380795</v>
      </c>
      <c r="AD72" s="38">
        <v>22.97445749427737</v>
      </c>
      <c r="AE72" s="38">
        <v>26.338087446330992</v>
      </c>
      <c r="AF72" s="38">
        <v>2.5542505722629727E-2</v>
      </c>
      <c r="AG72" s="38">
        <v>6.1912553669007053E-2</v>
      </c>
      <c r="AH72" s="38">
        <v>39.1</v>
      </c>
      <c r="AI72" s="38">
        <v>36.200000000000003</v>
      </c>
      <c r="AJ72" s="38">
        <v>42.2</v>
      </c>
      <c r="AK72" s="38">
        <v>9.3000000000000007</v>
      </c>
      <c r="AL72" s="38">
        <v>7.9</v>
      </c>
      <c r="AM72" s="38">
        <v>10.9</v>
      </c>
      <c r="AN72" s="38">
        <v>26.6</v>
      </c>
      <c r="AO72" s="38">
        <v>24</v>
      </c>
      <c r="AP72" s="38">
        <v>29.5</v>
      </c>
      <c r="AQ72" s="38">
        <v>23.7</v>
      </c>
      <c r="AR72" s="38">
        <v>20.3</v>
      </c>
      <c r="AS72" s="38">
        <v>27.5</v>
      </c>
      <c r="AT72" s="38">
        <v>17.600000000000001</v>
      </c>
      <c r="AU72" s="38">
        <v>15.1</v>
      </c>
      <c r="AV72" s="38">
        <v>20.399999999999999</v>
      </c>
      <c r="AW72" s="38">
        <v>21.9</v>
      </c>
      <c r="AX72" s="38">
        <v>16</v>
      </c>
      <c r="AY72" s="38">
        <v>30</v>
      </c>
    </row>
    <row r="73" spans="1:51" x14ac:dyDescent="0.25">
      <c r="A73" s="38" t="s">
        <v>21</v>
      </c>
      <c r="B73" s="38">
        <v>38913</v>
      </c>
      <c r="C73" s="38">
        <v>16.8</v>
      </c>
      <c r="D73" s="38">
        <v>15.6</v>
      </c>
      <c r="E73" s="38">
        <v>18.100000000000001</v>
      </c>
      <c r="F73" s="38">
        <v>2012</v>
      </c>
      <c r="G73" s="38" t="s">
        <v>5</v>
      </c>
      <c r="H73" s="38" t="s">
        <v>99</v>
      </c>
      <c r="I73" s="38" t="s">
        <v>153</v>
      </c>
      <c r="J73" s="38">
        <v>654</v>
      </c>
      <c r="K73" s="38">
        <v>38259</v>
      </c>
      <c r="L73" s="38">
        <v>1.2772082092619636E-3</v>
      </c>
      <c r="M73" s="38">
        <v>15.529514479813665</v>
      </c>
      <c r="N73" s="38">
        <v>18.083930898337595</v>
      </c>
      <c r="O73" s="38">
        <v>7.0485520186334583E-2</v>
      </c>
      <c r="P73" s="38">
        <v>1.6069101662406382E-2</v>
      </c>
      <c r="Q73" s="38">
        <v>605</v>
      </c>
      <c r="R73" s="38">
        <v>704</v>
      </c>
      <c r="S73" s="38">
        <v>15.547503405031737</v>
      </c>
      <c r="T73" s="38">
        <v>18.091640325855114</v>
      </c>
      <c r="U73" s="38">
        <v>5.2496594968262755E-2</v>
      </c>
      <c r="V73" s="38">
        <v>8.3596741448879186E-3</v>
      </c>
      <c r="W73" s="38">
        <v>1.6854418416880013E-2</v>
      </c>
      <c r="X73" s="38">
        <v>1.2798139562907086E-3</v>
      </c>
      <c r="Y73" s="38">
        <v>15.574604460589303</v>
      </c>
      <c r="Z73" s="38">
        <v>18.134232373170722</v>
      </c>
      <c r="AA73" s="38">
        <v>2.5395539410697054E-2</v>
      </c>
      <c r="AB73" s="38">
        <v>3.4232373170720365E-2</v>
      </c>
      <c r="AC73" s="38">
        <v>99.436880735140448</v>
      </c>
      <c r="AD73" s="38">
        <v>15.589710426133895</v>
      </c>
      <c r="AE73" s="38">
        <v>18.144822223692238</v>
      </c>
      <c r="AF73" s="38">
        <v>1.0289573866105073E-2</v>
      </c>
      <c r="AG73" s="38">
        <v>4.4822223692236207E-2</v>
      </c>
      <c r="AH73" s="38">
        <v>27.5</v>
      </c>
      <c r="AI73" s="38">
        <v>25.3</v>
      </c>
      <c r="AJ73" s="38">
        <v>29.9</v>
      </c>
      <c r="AK73" s="38">
        <v>6</v>
      </c>
      <c r="AL73" s="38">
        <v>5</v>
      </c>
      <c r="AM73" s="38">
        <v>7.2</v>
      </c>
      <c r="AN73" s="38">
        <v>18.899999999999999</v>
      </c>
      <c r="AO73" s="38">
        <v>17.100000000000001</v>
      </c>
      <c r="AP73" s="38">
        <v>20.8</v>
      </c>
      <c r="AQ73" s="38">
        <v>15.5</v>
      </c>
      <c r="AR73" s="38">
        <v>13.2</v>
      </c>
      <c r="AS73" s="38">
        <v>18.2</v>
      </c>
      <c r="AT73" s="38">
        <v>9.1</v>
      </c>
      <c r="AU73" s="38">
        <v>7</v>
      </c>
      <c r="AV73" s="38">
        <v>11.7</v>
      </c>
      <c r="AW73" s="38">
        <v>18.399999999999999</v>
      </c>
      <c r="AX73" s="38">
        <v>13.2</v>
      </c>
      <c r="AY73" s="38">
        <v>25.6</v>
      </c>
    </row>
    <row r="74" spans="1:51" x14ac:dyDescent="0.25">
      <c r="A74" s="38" t="s">
        <v>15</v>
      </c>
      <c r="B74" s="38">
        <v>24356</v>
      </c>
      <c r="C74" s="38">
        <v>12.4</v>
      </c>
      <c r="D74" s="38">
        <v>11.1</v>
      </c>
      <c r="E74" s="38">
        <v>13.9</v>
      </c>
      <c r="F74" s="38">
        <v>2012</v>
      </c>
      <c r="G74" s="38" t="s">
        <v>5</v>
      </c>
      <c r="H74" s="38" t="s">
        <v>106</v>
      </c>
      <c r="I74" s="38" t="s">
        <v>147</v>
      </c>
      <c r="J74" s="38">
        <v>302</v>
      </c>
      <c r="K74" s="38">
        <v>24054</v>
      </c>
      <c r="L74" s="38">
        <v>1.3897486720940184E-3</v>
      </c>
      <c r="M74" s="38">
        <v>11.009660097818937</v>
      </c>
      <c r="N74" s="38">
        <v>13.789157442006976</v>
      </c>
      <c r="O74" s="38">
        <v>9.033990218106247E-2</v>
      </c>
      <c r="P74" s="38">
        <v>0.11084255799302412</v>
      </c>
      <c r="Q74" s="38">
        <v>269</v>
      </c>
      <c r="R74" s="38">
        <v>336</v>
      </c>
      <c r="S74" s="38">
        <v>11.044506487107899</v>
      </c>
      <c r="T74" s="38">
        <v>13.795368697651503</v>
      </c>
      <c r="U74" s="38">
        <v>5.5493512892100583E-2</v>
      </c>
      <c r="V74" s="38">
        <v>0.10463130234849771</v>
      </c>
      <c r="W74" s="38">
        <v>1.2476301618141172E-2</v>
      </c>
      <c r="X74" s="38">
        <v>1.3960055622778487E-3</v>
      </c>
      <c r="Y74" s="38">
        <v>11.080296055863323</v>
      </c>
      <c r="Z74" s="38">
        <v>13.872307180419021</v>
      </c>
      <c r="AA74" s="38">
        <v>1.9703944136676199E-2</v>
      </c>
      <c r="AB74" s="38">
        <v>2.7692819580979133E-2</v>
      </c>
      <c r="AC74" s="38">
        <v>67.751068455084138</v>
      </c>
      <c r="AD74" s="38">
        <v>11.106196878996544</v>
      </c>
      <c r="AE74" s="38">
        <v>13.887457527577302</v>
      </c>
      <c r="AF74" s="38">
        <v>6.1968789965440862E-3</v>
      </c>
      <c r="AG74" s="38">
        <v>1.2542472422698125E-2</v>
      </c>
      <c r="AH74" s="38">
        <v>19.899999999999999</v>
      </c>
      <c r="AI74" s="38">
        <v>17.600000000000001</v>
      </c>
      <c r="AJ74" s="38">
        <v>22.5</v>
      </c>
      <c r="AK74" s="38">
        <v>4.5999999999999996</v>
      </c>
      <c r="AL74" s="38">
        <v>3.5</v>
      </c>
      <c r="AM74" s="38">
        <v>6</v>
      </c>
      <c r="AN74" s="38">
        <v>12.7</v>
      </c>
      <c r="AO74" s="38">
        <v>10.8</v>
      </c>
      <c r="AP74" s="38">
        <v>14.8</v>
      </c>
      <c r="AQ74" s="38">
        <v>10.6</v>
      </c>
      <c r="AR74" s="38">
        <v>8.6999999999999993</v>
      </c>
      <c r="AS74" s="38">
        <v>12.9</v>
      </c>
      <c r="AT74" s="38">
        <v>6.6</v>
      </c>
      <c r="AU74" s="38">
        <v>3.8</v>
      </c>
      <c r="AV74" s="38">
        <v>11.4</v>
      </c>
      <c r="AW74" s="38" t="s">
        <v>236</v>
      </c>
      <c r="AX74" s="38" t="s">
        <v>236</v>
      </c>
      <c r="AY74" s="38" t="s">
        <v>236</v>
      </c>
    </row>
    <row r="75" spans="1:51" x14ac:dyDescent="0.25">
      <c r="A75" s="38" t="s">
        <v>23</v>
      </c>
      <c r="B75" s="38">
        <v>24945</v>
      </c>
      <c r="C75" s="38">
        <v>17.3</v>
      </c>
      <c r="D75" s="38">
        <v>15.7</v>
      </c>
      <c r="E75" s="38">
        <v>19</v>
      </c>
      <c r="F75" s="38">
        <v>2012</v>
      </c>
      <c r="G75" s="38" t="s">
        <v>5</v>
      </c>
      <c r="H75" s="38" t="s">
        <v>110</v>
      </c>
      <c r="I75" s="38" t="s">
        <v>155</v>
      </c>
      <c r="J75" s="38">
        <v>432</v>
      </c>
      <c r="K75" s="38">
        <v>24513</v>
      </c>
      <c r="L75" s="38">
        <v>1.6188735769531841E-3</v>
      </c>
      <c r="M75" s="38">
        <v>15.699226242649946</v>
      </c>
      <c r="N75" s="38">
        <v>18.936973396556311</v>
      </c>
      <c r="O75" s="38">
        <v>7.7375735005347224E-4</v>
      </c>
      <c r="P75" s="38">
        <v>6.30266034436886E-2</v>
      </c>
      <c r="Q75" s="38">
        <v>392</v>
      </c>
      <c r="R75" s="38">
        <v>472</v>
      </c>
      <c r="S75" s="38">
        <v>15.714572058528763</v>
      </c>
      <c r="T75" s="38">
        <v>18.921627580677491</v>
      </c>
      <c r="U75" s="38">
        <v>1.4572058528763421E-2</v>
      </c>
      <c r="V75" s="38">
        <v>7.8372419322509046E-2</v>
      </c>
      <c r="W75" s="38">
        <v>1.7392420009825105E-2</v>
      </c>
      <c r="X75" s="38">
        <v>1.6238583844548266E-3</v>
      </c>
      <c r="Y75" s="38">
        <v>15.768561625370277</v>
      </c>
      <c r="Z75" s="38">
        <v>19.016278394279933</v>
      </c>
      <c r="AA75" s="38">
        <v>6.8561625370277213E-2</v>
      </c>
      <c r="AB75" s="38">
        <v>1.627839427993294E-2</v>
      </c>
      <c r="AC75" s="38">
        <v>80.811029133096184</v>
      </c>
      <c r="AD75" s="38">
        <v>15.792926316604349</v>
      </c>
      <c r="AE75" s="38">
        <v>19.03199572455577</v>
      </c>
      <c r="AF75" s="38">
        <v>9.2926316604350134E-2</v>
      </c>
      <c r="AG75" s="38">
        <v>3.1995724555770266E-2</v>
      </c>
      <c r="AH75" s="38">
        <v>27.7</v>
      </c>
      <c r="AI75" s="38">
        <v>24.9</v>
      </c>
      <c r="AJ75" s="38">
        <v>30.7</v>
      </c>
      <c r="AK75" s="38">
        <v>6.4</v>
      </c>
      <c r="AL75" s="38">
        <v>5.0999999999999996</v>
      </c>
      <c r="AM75" s="38">
        <v>8</v>
      </c>
      <c r="AN75" s="38">
        <v>17.7</v>
      </c>
      <c r="AO75" s="38">
        <v>15.8</v>
      </c>
      <c r="AP75" s="38">
        <v>19.7</v>
      </c>
      <c r="AQ75" s="38">
        <v>12.3</v>
      </c>
      <c r="AR75" s="38">
        <v>5.9</v>
      </c>
      <c r="AS75" s="38">
        <v>25.8</v>
      </c>
      <c r="AT75" s="38">
        <v>13.2</v>
      </c>
      <c r="AU75" s="38">
        <v>10.3</v>
      </c>
      <c r="AV75" s="38">
        <v>16.899999999999999</v>
      </c>
      <c r="AW75" s="38">
        <v>5.2</v>
      </c>
      <c r="AX75" s="38">
        <v>2.2999999999999998</v>
      </c>
      <c r="AY75" s="38">
        <v>11.6</v>
      </c>
    </row>
    <row r="76" spans="1:51" x14ac:dyDescent="0.25">
      <c r="A76" s="38" t="s">
        <v>24</v>
      </c>
      <c r="B76" s="38">
        <v>35556</v>
      </c>
      <c r="C76" s="38">
        <v>10.8</v>
      </c>
      <c r="D76" s="38">
        <v>9.8000000000000007</v>
      </c>
      <c r="E76" s="38">
        <v>11.9</v>
      </c>
      <c r="F76" s="38">
        <v>2012</v>
      </c>
      <c r="G76" s="38" t="s">
        <v>5</v>
      </c>
      <c r="H76" s="38" t="s">
        <v>115</v>
      </c>
      <c r="I76" s="38" t="s">
        <v>156</v>
      </c>
      <c r="J76" s="38">
        <v>384</v>
      </c>
      <c r="K76" s="38">
        <v>35172</v>
      </c>
      <c r="L76" s="38">
        <v>1.0743428285017915E-3</v>
      </c>
      <c r="M76" s="38">
        <v>9.725522173185686</v>
      </c>
      <c r="N76" s="38">
        <v>11.87420783018927</v>
      </c>
      <c r="O76" s="38">
        <v>7.4477826814314696E-2</v>
      </c>
      <c r="P76" s="38">
        <v>2.5792169810729959E-2</v>
      </c>
      <c r="Q76" s="38">
        <v>346</v>
      </c>
      <c r="R76" s="38">
        <v>423</v>
      </c>
      <c r="S76" s="38">
        <v>9.7311283608954895</v>
      </c>
      <c r="T76" s="38">
        <v>11.896726290921363</v>
      </c>
      <c r="U76" s="38">
        <v>6.8871639104511218E-2</v>
      </c>
      <c r="V76" s="38">
        <v>3.2737090786376655E-3</v>
      </c>
      <c r="W76" s="38">
        <v>1.0852712317552209E-2</v>
      </c>
      <c r="X76" s="38">
        <v>1.0781769043972586E-3</v>
      </c>
      <c r="Y76" s="38">
        <v>9.7745354131549504</v>
      </c>
      <c r="Z76" s="38">
        <v>11.930889221949467</v>
      </c>
      <c r="AA76" s="38">
        <v>2.5464586845050263E-2</v>
      </c>
      <c r="AB76" s="38">
        <v>3.0889221949466972E-2</v>
      </c>
      <c r="AC76" s="38">
        <v>76.446033789812148</v>
      </c>
      <c r="AD76" s="38">
        <v>9.7918803411613577</v>
      </c>
      <c r="AE76" s="38">
        <v>11.941665904135222</v>
      </c>
      <c r="AF76" s="38">
        <v>8.1196588386429625E-3</v>
      </c>
      <c r="AG76" s="38">
        <v>4.1665904135221865E-2</v>
      </c>
      <c r="AH76" s="38">
        <v>17.2</v>
      </c>
      <c r="AI76" s="38">
        <v>15.4</v>
      </c>
      <c r="AJ76" s="38">
        <v>19.2</v>
      </c>
      <c r="AK76" s="38">
        <v>4.0999999999999996</v>
      </c>
      <c r="AL76" s="38">
        <v>3.2</v>
      </c>
      <c r="AM76" s="38">
        <v>5.2</v>
      </c>
      <c r="AN76" s="38">
        <v>12</v>
      </c>
      <c r="AO76" s="38">
        <v>10.6</v>
      </c>
      <c r="AP76" s="38">
        <v>13.5</v>
      </c>
      <c r="AQ76" s="38">
        <v>5.8</v>
      </c>
      <c r="AR76" s="38">
        <v>4.2</v>
      </c>
      <c r="AS76" s="38">
        <v>8</v>
      </c>
      <c r="AT76" s="38">
        <v>7.4</v>
      </c>
      <c r="AU76" s="38">
        <v>5.5</v>
      </c>
      <c r="AV76" s="38">
        <v>10</v>
      </c>
      <c r="AW76" s="38">
        <v>3.6</v>
      </c>
      <c r="AX76" s="38">
        <v>1.5</v>
      </c>
      <c r="AY76" s="38">
        <v>8.6</v>
      </c>
    </row>
    <row r="77" spans="1:51" x14ac:dyDescent="0.25">
      <c r="A77" s="38" t="s">
        <v>11</v>
      </c>
      <c r="B77" s="38">
        <v>24952</v>
      </c>
      <c r="C77" s="38">
        <v>14</v>
      </c>
      <c r="D77" s="38">
        <v>12.6</v>
      </c>
      <c r="E77" s="38">
        <v>15.5</v>
      </c>
      <c r="F77" s="38">
        <v>2014</v>
      </c>
      <c r="G77" s="38" t="s">
        <v>5</v>
      </c>
      <c r="H77" s="38" t="s">
        <v>69</v>
      </c>
      <c r="I77" s="38" t="s">
        <v>143</v>
      </c>
      <c r="J77" s="38">
        <v>349</v>
      </c>
      <c r="K77" s="38">
        <v>24603</v>
      </c>
      <c r="L77" s="38">
        <v>1.45712495203906E-3</v>
      </c>
      <c r="M77" s="38">
        <v>12.529729809102331</v>
      </c>
      <c r="N77" s="38">
        <v>15.44397971318045</v>
      </c>
      <c r="O77" s="38">
        <v>7.0270190897668172E-2</v>
      </c>
      <c r="P77" s="38">
        <v>5.6020286819549625E-2</v>
      </c>
      <c r="Q77" s="38">
        <v>313</v>
      </c>
      <c r="R77" s="38">
        <v>386</v>
      </c>
      <c r="S77" s="38">
        <v>12.544084642513626</v>
      </c>
      <c r="T77" s="38">
        <v>15.469701827508818</v>
      </c>
      <c r="U77" s="38">
        <v>5.5915357486373551E-2</v>
      </c>
      <c r="V77" s="38">
        <v>3.0298172491182385E-2</v>
      </c>
      <c r="W77" s="38">
        <v>1.4061666884260212E-2</v>
      </c>
      <c r="X77" s="38">
        <v>1.4627625494213281E-3</v>
      </c>
      <c r="Y77" s="38">
        <v>12.598904334838883</v>
      </c>
      <c r="Z77" s="38">
        <v>15.524429433681542</v>
      </c>
      <c r="AA77" s="38">
        <v>1.095665161116699E-3</v>
      </c>
      <c r="AB77" s="38">
        <v>2.4429433681541823E-2</v>
      </c>
      <c r="AC77" s="38">
        <v>72.766463361518291</v>
      </c>
      <c r="AD77" s="38">
        <v>12.623797849069813</v>
      </c>
      <c r="AE77" s="38">
        <v>15.539606698135842</v>
      </c>
      <c r="AF77" s="38">
        <v>2.3797849069813637E-2</v>
      </c>
      <c r="AG77" s="38">
        <v>3.9606698135841611E-2</v>
      </c>
      <c r="AH77" s="38">
        <v>21.1</v>
      </c>
      <c r="AI77" s="38">
        <v>18.7</v>
      </c>
      <c r="AJ77" s="38">
        <v>23.8</v>
      </c>
      <c r="AK77" s="38">
        <v>6.6</v>
      </c>
      <c r="AL77" s="38">
        <v>5.3</v>
      </c>
      <c r="AM77" s="38">
        <v>8.1999999999999993</v>
      </c>
      <c r="AN77" s="38">
        <v>16.2</v>
      </c>
      <c r="AO77" s="38">
        <v>14.1</v>
      </c>
      <c r="AP77" s="38">
        <v>18.600000000000001</v>
      </c>
      <c r="AQ77" s="38">
        <v>19.5</v>
      </c>
      <c r="AR77" s="38">
        <v>13.3</v>
      </c>
      <c r="AS77" s="38">
        <v>28.6</v>
      </c>
      <c r="AT77" s="38">
        <v>10.3</v>
      </c>
      <c r="AU77" s="38">
        <v>8.5</v>
      </c>
      <c r="AV77" s="38">
        <v>12.5</v>
      </c>
      <c r="AW77" s="38">
        <v>10.3</v>
      </c>
      <c r="AX77" s="38">
        <v>5.5</v>
      </c>
      <c r="AY77" s="38">
        <v>19.100000000000001</v>
      </c>
    </row>
    <row r="78" spans="1:51" x14ac:dyDescent="0.25">
      <c r="A78" s="38" t="s">
        <v>18</v>
      </c>
      <c r="B78" s="38">
        <v>39992</v>
      </c>
      <c r="C78" s="38">
        <v>13.1</v>
      </c>
      <c r="D78" s="38">
        <v>12</v>
      </c>
      <c r="E78" s="38">
        <v>14.2</v>
      </c>
      <c r="F78" s="38">
        <v>2014</v>
      </c>
      <c r="G78" s="38" t="s">
        <v>5</v>
      </c>
      <c r="H78" s="38" t="s">
        <v>70</v>
      </c>
      <c r="I78" s="38" t="s">
        <v>150</v>
      </c>
      <c r="J78" s="38">
        <v>524</v>
      </c>
      <c r="K78" s="38">
        <v>39468</v>
      </c>
      <c r="L78" s="38">
        <v>1.1144911102108509E-3</v>
      </c>
      <c r="M78" s="38">
        <v>11.98812941389397</v>
      </c>
      <c r="N78" s="38">
        <v>14.217111634315673</v>
      </c>
      <c r="O78" s="38">
        <v>1.1870586106029535E-2</v>
      </c>
      <c r="P78" s="38">
        <v>1.7111634315673641E-2</v>
      </c>
      <c r="Q78" s="38">
        <v>480</v>
      </c>
      <c r="R78" s="38">
        <v>569</v>
      </c>
      <c r="S78" s="38">
        <v>12.00240048009602</v>
      </c>
      <c r="T78" s="38">
        <v>14.227845569113823</v>
      </c>
      <c r="U78" s="38">
        <v>2.4004800960195638E-3</v>
      </c>
      <c r="V78" s="38">
        <v>2.7845569113823743E-2</v>
      </c>
      <c r="W78" s="38">
        <v>1.3149385291764137E-2</v>
      </c>
      <c r="X78" s="38">
        <v>1.1173769895220084E-3</v>
      </c>
      <c r="Y78" s="38">
        <v>12.032008302242128</v>
      </c>
      <c r="Z78" s="38">
        <v>14.266762281286146</v>
      </c>
      <c r="AA78" s="38">
        <v>3.2008302242127584E-2</v>
      </c>
      <c r="AB78" s="38">
        <v>6.6762281286147029E-2</v>
      </c>
      <c r="AC78" s="38">
        <v>89.182254253156657</v>
      </c>
      <c r="AD78" s="38">
        <v>12.046992504954684</v>
      </c>
      <c r="AE78" s="38">
        <v>14.276780677932059</v>
      </c>
      <c r="AF78" s="38">
        <v>4.6992504954683767E-2</v>
      </c>
      <c r="AG78" s="38">
        <v>7.6780677932060115E-2</v>
      </c>
      <c r="AH78" s="38">
        <v>20.5</v>
      </c>
      <c r="AI78" s="38">
        <v>18.600000000000001</v>
      </c>
      <c r="AJ78" s="38">
        <v>22.5</v>
      </c>
      <c r="AK78" s="38">
        <v>5.4</v>
      </c>
      <c r="AL78" s="38">
        <v>4.5</v>
      </c>
      <c r="AM78" s="38">
        <v>6.5</v>
      </c>
      <c r="AN78" s="38">
        <v>13.9</v>
      </c>
      <c r="AO78" s="38">
        <v>12.6</v>
      </c>
      <c r="AP78" s="38">
        <v>15.5</v>
      </c>
      <c r="AQ78" s="38">
        <v>10.4</v>
      </c>
      <c r="AR78" s="38">
        <v>8.3000000000000007</v>
      </c>
      <c r="AS78" s="38">
        <v>12.9</v>
      </c>
      <c r="AT78" s="38">
        <v>8.4</v>
      </c>
      <c r="AU78" s="38">
        <v>6.2</v>
      </c>
      <c r="AV78" s="38">
        <v>11.3</v>
      </c>
      <c r="AW78" s="38">
        <v>14.2</v>
      </c>
      <c r="AX78" s="38">
        <v>8.1</v>
      </c>
      <c r="AY78" s="38">
        <v>25.1</v>
      </c>
    </row>
    <row r="79" spans="1:51" x14ac:dyDescent="0.25">
      <c r="A79" s="38" t="s">
        <v>19</v>
      </c>
      <c r="B79" s="38">
        <v>41128</v>
      </c>
      <c r="C79" s="38">
        <v>13.9</v>
      </c>
      <c r="D79" s="38">
        <v>12.8</v>
      </c>
      <c r="E79" s="38">
        <v>15.1</v>
      </c>
      <c r="F79" s="38">
        <v>2014</v>
      </c>
      <c r="G79" s="38" t="s">
        <v>5</v>
      </c>
      <c r="H79" s="38" t="s">
        <v>72</v>
      </c>
      <c r="I79" s="38" t="s">
        <v>151</v>
      </c>
      <c r="J79" s="38">
        <v>572</v>
      </c>
      <c r="K79" s="38">
        <v>40556</v>
      </c>
      <c r="L79" s="38">
        <v>1.1317937108515004E-3</v>
      </c>
      <c r="M79" s="38">
        <v>12.776006328051437</v>
      </c>
      <c r="N79" s="38">
        <v>15.039593749754438</v>
      </c>
      <c r="O79" s="38">
        <v>2.3993671948563389E-2</v>
      </c>
      <c r="P79" s="38">
        <v>6.0406250245561566E-2</v>
      </c>
      <c r="Q79" s="38">
        <v>526</v>
      </c>
      <c r="R79" s="38">
        <v>619</v>
      </c>
      <c r="S79" s="38">
        <v>12.789340595214938</v>
      </c>
      <c r="T79" s="38">
        <v>15.050573818323283</v>
      </c>
      <c r="U79" s="38">
        <v>1.0659404785062776E-2</v>
      </c>
      <c r="V79" s="38">
        <v>4.9426181676716752E-2</v>
      </c>
      <c r="W79" s="38">
        <v>1.3953198034786021E-2</v>
      </c>
      <c r="X79" s="38">
        <v>1.1344689185457961E-3</v>
      </c>
      <c r="Y79" s="38">
        <v>12.818729116240226</v>
      </c>
      <c r="Z79" s="38">
        <v>15.087666953331818</v>
      </c>
      <c r="AA79" s="38">
        <v>1.8729116240224997E-2</v>
      </c>
      <c r="AB79" s="38">
        <v>1.2333046668182135E-2</v>
      </c>
      <c r="AC79" s="38">
        <v>93.135954613784648</v>
      </c>
      <c r="AD79" s="38">
        <v>12.83319037957288</v>
      </c>
      <c r="AE79" s="38">
        <v>15.097517754923388</v>
      </c>
      <c r="AF79" s="38">
        <v>3.3190379572879181E-2</v>
      </c>
      <c r="AG79" s="38">
        <v>2.4822450766119886E-3</v>
      </c>
      <c r="AH79" s="38">
        <v>21.8</v>
      </c>
      <c r="AI79" s="38">
        <v>19.899999999999999</v>
      </c>
      <c r="AJ79" s="38">
        <v>23.9</v>
      </c>
      <c r="AK79" s="38">
        <v>5.5</v>
      </c>
      <c r="AL79" s="38">
        <v>4.5999999999999996</v>
      </c>
      <c r="AM79" s="38">
        <v>6.7</v>
      </c>
      <c r="AN79" s="38">
        <v>15</v>
      </c>
      <c r="AO79" s="38">
        <v>13.5</v>
      </c>
      <c r="AP79" s="38">
        <v>16.7</v>
      </c>
      <c r="AQ79" s="38">
        <v>11.4</v>
      </c>
      <c r="AR79" s="38">
        <v>8</v>
      </c>
      <c r="AS79" s="38">
        <v>16.2</v>
      </c>
      <c r="AT79" s="38">
        <v>10.6</v>
      </c>
      <c r="AU79" s="38">
        <v>9</v>
      </c>
      <c r="AV79" s="38">
        <v>12.5</v>
      </c>
      <c r="AW79" s="38">
        <v>7.9</v>
      </c>
      <c r="AX79" s="38">
        <v>4.8</v>
      </c>
      <c r="AY79" s="38">
        <v>12.9</v>
      </c>
    </row>
    <row r="80" spans="1:51" x14ac:dyDescent="0.25">
      <c r="A80" s="38" t="s">
        <v>12</v>
      </c>
      <c r="B80" s="38">
        <v>51161</v>
      </c>
      <c r="C80" s="38">
        <v>17</v>
      </c>
      <c r="D80" s="38">
        <v>15.9</v>
      </c>
      <c r="E80" s="38">
        <v>18.100000000000001</v>
      </c>
      <c r="F80" s="38">
        <v>2014</v>
      </c>
      <c r="G80" s="38" t="s">
        <v>5</v>
      </c>
      <c r="H80" s="38" t="s">
        <v>76</v>
      </c>
      <c r="I80" s="38" t="s">
        <v>144</v>
      </c>
      <c r="J80" s="38">
        <v>870</v>
      </c>
      <c r="K80" s="38">
        <v>50291</v>
      </c>
      <c r="L80" s="38">
        <v>1.1203257446192473E-3</v>
      </c>
      <c r="M80" s="38">
        <v>15.884814889848414</v>
      </c>
      <c r="N80" s="38">
        <v>18.125466379086909</v>
      </c>
      <c r="O80" s="38">
        <v>1.5185110151586301E-2</v>
      </c>
      <c r="P80" s="38">
        <v>2.5466379086907409E-2</v>
      </c>
      <c r="Q80" s="38">
        <v>813</v>
      </c>
      <c r="R80" s="38">
        <v>927</v>
      </c>
      <c r="S80" s="38">
        <v>15.891010730830125</v>
      </c>
      <c r="T80" s="38">
        <v>18.119270538105198</v>
      </c>
      <c r="U80" s="38">
        <v>8.9892691698754135E-3</v>
      </c>
      <c r="V80" s="38">
        <v>1.9270538105196522E-2</v>
      </c>
      <c r="W80" s="38">
        <v>1.7041403912335006E-2</v>
      </c>
      <c r="X80" s="38">
        <v>1.1220429219184469E-3</v>
      </c>
      <c r="Y80" s="38">
        <v>15.919360990416559</v>
      </c>
      <c r="Z80" s="38">
        <v>18.163446834253453</v>
      </c>
      <c r="AA80" s="38">
        <v>1.9360990416558366E-2</v>
      </c>
      <c r="AB80" s="38">
        <v>6.3446834253451101E-2</v>
      </c>
      <c r="AC80" s="38">
        <v>114.66595999726027</v>
      </c>
      <c r="AD80" s="38">
        <v>15.930622008625374</v>
      </c>
      <c r="AE80" s="38">
        <v>18.171730487179879</v>
      </c>
      <c r="AF80" s="38">
        <v>3.0622008625373454E-2</v>
      </c>
      <c r="AG80" s="38">
        <v>7.17304871798774E-2</v>
      </c>
      <c r="AH80" s="38">
        <v>27.9</v>
      </c>
      <c r="AI80" s="38">
        <v>25.9</v>
      </c>
      <c r="AJ80" s="38">
        <v>30</v>
      </c>
      <c r="AK80" s="38">
        <v>5.7</v>
      </c>
      <c r="AL80" s="38">
        <v>4.8</v>
      </c>
      <c r="AM80" s="38">
        <v>6.7</v>
      </c>
      <c r="AN80" s="38">
        <v>17.899999999999999</v>
      </c>
      <c r="AO80" s="38">
        <v>16</v>
      </c>
      <c r="AP80" s="38">
        <v>20.2</v>
      </c>
      <c r="AQ80" s="38">
        <v>17.100000000000001</v>
      </c>
      <c r="AR80" s="38">
        <v>15.4</v>
      </c>
      <c r="AS80" s="38">
        <v>18.899999999999999</v>
      </c>
      <c r="AT80" s="38">
        <v>12.6</v>
      </c>
      <c r="AU80" s="38">
        <v>10.6</v>
      </c>
      <c r="AV80" s="38">
        <v>15</v>
      </c>
      <c r="AW80" s="38">
        <v>11.9</v>
      </c>
      <c r="AX80" s="38">
        <v>8.9</v>
      </c>
      <c r="AY80" s="38">
        <v>16.100000000000001</v>
      </c>
    </row>
    <row r="81" spans="1:51" x14ac:dyDescent="0.25">
      <c r="A81" s="38" t="s">
        <v>13</v>
      </c>
      <c r="B81" s="38">
        <v>9955</v>
      </c>
      <c r="C81" s="38">
        <v>20</v>
      </c>
      <c r="D81" s="38">
        <v>17.399999999999999</v>
      </c>
      <c r="E81" s="38">
        <v>22.9</v>
      </c>
      <c r="F81" s="38">
        <v>2014</v>
      </c>
      <c r="G81" s="38" t="s">
        <v>5</v>
      </c>
      <c r="H81" s="38" t="s">
        <v>86</v>
      </c>
      <c r="I81" s="38" t="s">
        <v>145</v>
      </c>
      <c r="J81" s="38">
        <v>199</v>
      </c>
      <c r="K81" s="38">
        <v>9756</v>
      </c>
      <c r="L81" s="38">
        <v>2.7494677406852993E-3</v>
      </c>
      <c r="M81" s="38">
        <v>17.240487055899333</v>
      </c>
      <c r="N81" s="38">
        <v>22.739422537269931</v>
      </c>
      <c r="O81" s="38">
        <v>0.15951294410066552</v>
      </c>
      <c r="P81" s="38">
        <v>0.16057746273006757</v>
      </c>
      <c r="Q81" s="38">
        <v>172</v>
      </c>
      <c r="R81" s="38">
        <v>227</v>
      </c>
      <c r="S81" s="38">
        <v>17.277749874434956</v>
      </c>
      <c r="T81" s="38">
        <v>22.802611752887994</v>
      </c>
      <c r="U81" s="38">
        <v>0.12225012556504211</v>
      </c>
      <c r="V81" s="38">
        <v>9.7388247112004223E-2</v>
      </c>
      <c r="W81" s="38">
        <v>2.0175110753710073E-2</v>
      </c>
      <c r="X81" s="38">
        <v>2.7675739186194146E-3</v>
      </c>
      <c r="Y81" s="38">
        <v>17.407536835090657</v>
      </c>
      <c r="Z81" s="38">
        <v>22.942684672329488</v>
      </c>
      <c r="AA81" s="38">
        <v>7.5368350906579451E-3</v>
      </c>
      <c r="AB81" s="38">
        <v>4.2684672329489359E-2</v>
      </c>
      <c r="AC81" s="38">
        <v>54.80927455989913</v>
      </c>
      <c r="AD81" s="38">
        <v>17.473527703995014</v>
      </c>
      <c r="AE81" s="38">
        <v>22.977107089863612</v>
      </c>
      <c r="AF81" s="38">
        <v>7.3527703995015514E-2</v>
      </c>
      <c r="AG81" s="38">
        <v>7.7107089863613254E-2</v>
      </c>
      <c r="AH81" s="38">
        <v>32.700000000000003</v>
      </c>
      <c r="AI81" s="38">
        <v>28.1</v>
      </c>
      <c r="AJ81" s="38">
        <v>38.200000000000003</v>
      </c>
      <c r="AK81" s="38">
        <v>7.2</v>
      </c>
      <c r="AL81" s="38">
        <v>5.2</v>
      </c>
      <c r="AM81" s="38">
        <v>10</v>
      </c>
      <c r="AN81" s="38">
        <v>19.5</v>
      </c>
      <c r="AO81" s="38">
        <v>16</v>
      </c>
      <c r="AP81" s="38">
        <v>23.8</v>
      </c>
      <c r="AQ81" s="38">
        <v>16.5</v>
      </c>
      <c r="AR81" s="38">
        <v>12.7</v>
      </c>
      <c r="AS81" s="38">
        <v>21.4</v>
      </c>
      <c r="AT81" s="38">
        <v>15.7</v>
      </c>
      <c r="AU81" s="38">
        <v>9.1</v>
      </c>
      <c r="AV81" s="38">
        <v>27</v>
      </c>
      <c r="AW81" s="38">
        <v>13.9</v>
      </c>
      <c r="AX81" s="38">
        <v>7.5</v>
      </c>
      <c r="AY81" s="38">
        <v>25.8</v>
      </c>
    </row>
    <row r="82" spans="1:51" x14ac:dyDescent="0.25">
      <c r="A82" s="38" t="s">
        <v>26</v>
      </c>
      <c r="B82" s="38">
        <v>9767</v>
      </c>
      <c r="C82" s="38">
        <v>24</v>
      </c>
      <c r="D82" s="38">
        <v>21.1</v>
      </c>
      <c r="E82" s="38">
        <v>27.2</v>
      </c>
      <c r="F82" s="38">
        <v>2014</v>
      </c>
      <c r="G82" s="38" t="s">
        <v>5</v>
      </c>
      <c r="H82" s="38" t="s">
        <v>89</v>
      </c>
      <c r="I82" s="38" t="s">
        <v>158</v>
      </c>
      <c r="J82" s="38">
        <v>234</v>
      </c>
      <c r="K82" s="38">
        <v>9533</v>
      </c>
      <c r="L82" s="38">
        <v>3.0326970908217785E-3</v>
      </c>
      <c r="M82" s="38">
        <v>20.925529590861441</v>
      </c>
      <c r="N82" s="38">
        <v>26.990923772504999</v>
      </c>
      <c r="O82" s="38">
        <v>0.17447040913856071</v>
      </c>
      <c r="P82" s="38">
        <v>0.20907622749500021</v>
      </c>
      <c r="Q82" s="38">
        <v>205</v>
      </c>
      <c r="R82" s="38">
        <v>264</v>
      </c>
      <c r="S82" s="38">
        <v>20.989044742500255</v>
      </c>
      <c r="T82" s="38">
        <v>27.029794204975939</v>
      </c>
      <c r="U82" s="38">
        <v>0.11095525749974655</v>
      </c>
      <c r="V82" s="38">
        <v>0.17020579502406008</v>
      </c>
      <c r="W82" s="38">
        <v>2.414538506275404E-2</v>
      </c>
      <c r="X82" s="38">
        <v>3.0493735693351391E-3</v>
      </c>
      <c r="Y82" s="38">
        <v>21.096011493418899</v>
      </c>
      <c r="Z82" s="38">
        <v>27.194758632089179</v>
      </c>
      <c r="AA82" s="38">
        <v>3.9885065811020581E-3</v>
      </c>
      <c r="AB82" s="38">
        <v>5.2413679108198608E-3</v>
      </c>
      <c r="AC82" s="38">
        <v>59.303480156542598</v>
      </c>
      <c r="AD82" s="38">
        <v>21.161840584918469</v>
      </c>
      <c r="AE82" s="38">
        <v>27.231274871256826</v>
      </c>
      <c r="AF82" s="38">
        <v>6.1840584918467556E-2</v>
      </c>
      <c r="AG82" s="38">
        <v>3.1274871256826486E-2</v>
      </c>
      <c r="AH82" s="38">
        <v>39</v>
      </c>
      <c r="AI82" s="38">
        <v>33.799999999999997</v>
      </c>
      <c r="AJ82" s="38">
        <v>44.9</v>
      </c>
      <c r="AK82" s="38">
        <v>8.5</v>
      </c>
      <c r="AL82" s="38">
        <v>6.3</v>
      </c>
      <c r="AM82" s="38">
        <v>11.6</v>
      </c>
      <c r="AN82" s="38">
        <v>24.3</v>
      </c>
      <c r="AO82" s="38">
        <v>19.8</v>
      </c>
      <c r="AP82" s="38">
        <v>29.8</v>
      </c>
      <c r="AQ82" s="38">
        <v>27.2</v>
      </c>
      <c r="AR82" s="38">
        <v>21.7</v>
      </c>
      <c r="AS82" s="38">
        <v>34.200000000000003</v>
      </c>
      <c r="AT82" s="38">
        <v>20.9</v>
      </c>
      <c r="AU82" s="38">
        <v>14.7</v>
      </c>
      <c r="AV82" s="38">
        <v>29.7</v>
      </c>
      <c r="AW82" s="38">
        <v>17.8</v>
      </c>
      <c r="AX82" s="38">
        <v>12.3</v>
      </c>
      <c r="AY82" s="38">
        <v>25.7</v>
      </c>
    </row>
    <row r="83" spans="1:51" x14ac:dyDescent="0.25">
      <c r="A83" s="38" t="s">
        <v>20</v>
      </c>
      <c r="B83" s="38">
        <v>25333</v>
      </c>
      <c r="C83" s="38">
        <v>14.1</v>
      </c>
      <c r="D83" s="38">
        <v>12.7</v>
      </c>
      <c r="E83" s="38">
        <v>15.6</v>
      </c>
      <c r="F83" s="38">
        <v>2014</v>
      </c>
      <c r="G83" s="38" t="s">
        <v>5</v>
      </c>
      <c r="H83" s="38" t="s">
        <v>91</v>
      </c>
      <c r="I83" s="38" t="s">
        <v>152</v>
      </c>
      <c r="J83" s="38">
        <v>357</v>
      </c>
      <c r="K83" s="38">
        <v>24976</v>
      </c>
      <c r="L83" s="38">
        <v>1.4514888607634379E-3</v>
      </c>
      <c r="M83" s="38">
        <v>12.640801827271932</v>
      </c>
      <c r="N83" s="38">
        <v>15.543779548798806</v>
      </c>
      <c r="O83" s="38">
        <v>5.9198172728066822E-2</v>
      </c>
      <c r="P83" s="38">
        <v>5.6220451201193455E-2</v>
      </c>
      <c r="Q83" s="38">
        <v>321</v>
      </c>
      <c r="R83" s="38">
        <v>394</v>
      </c>
      <c r="S83" s="38">
        <v>12.671219358149449</v>
      </c>
      <c r="T83" s="38">
        <v>15.552836221529232</v>
      </c>
      <c r="U83" s="38">
        <v>2.8780641850550737E-2</v>
      </c>
      <c r="V83" s="38">
        <v>4.7163778470768136E-2</v>
      </c>
      <c r="W83" s="38">
        <v>1.4165961846258205E-2</v>
      </c>
      <c r="X83" s="38">
        <v>1.4569764364676903E-3</v>
      </c>
      <c r="Y83" s="38">
        <v>12.708985409790515</v>
      </c>
      <c r="Z83" s="38">
        <v>15.622938282725896</v>
      </c>
      <c r="AA83" s="38">
        <v>8.9854097905153196E-3</v>
      </c>
      <c r="AB83" s="38">
        <v>2.2938282725895931E-2</v>
      </c>
      <c r="AC83" s="38">
        <v>73.590683904440581</v>
      </c>
      <c r="AD83" s="38">
        <v>12.733449352101816</v>
      </c>
      <c r="AE83" s="38">
        <v>15.637942559119965</v>
      </c>
      <c r="AF83" s="38">
        <v>3.3449352101817098E-2</v>
      </c>
      <c r="AG83" s="38">
        <v>3.794255911996558E-2</v>
      </c>
      <c r="AH83" s="38">
        <v>22.2</v>
      </c>
      <c r="AI83" s="38">
        <v>19.8</v>
      </c>
      <c r="AJ83" s="38">
        <v>25</v>
      </c>
      <c r="AK83" s="38">
        <v>5.6</v>
      </c>
      <c r="AL83" s="38">
        <v>4.4000000000000004</v>
      </c>
      <c r="AM83" s="38">
        <v>7</v>
      </c>
      <c r="AN83" s="38">
        <v>14.1</v>
      </c>
      <c r="AO83" s="38">
        <v>12.4</v>
      </c>
      <c r="AP83" s="38">
        <v>16</v>
      </c>
      <c r="AQ83" s="38">
        <v>10.8</v>
      </c>
      <c r="AR83" s="38">
        <v>8.6</v>
      </c>
      <c r="AS83" s="38">
        <v>13.6</v>
      </c>
      <c r="AT83" s="38">
        <v>4.9000000000000004</v>
      </c>
      <c r="AU83" s="38">
        <v>2.2000000000000002</v>
      </c>
      <c r="AV83" s="38">
        <v>10.9</v>
      </c>
      <c r="AW83" s="38">
        <v>10.7</v>
      </c>
      <c r="AX83" s="38">
        <v>5.8</v>
      </c>
      <c r="AY83" s="38">
        <v>20</v>
      </c>
    </row>
    <row r="84" spans="1:51" x14ac:dyDescent="0.25">
      <c r="A84" s="38" t="s">
        <v>14</v>
      </c>
      <c r="B84" s="38">
        <v>32935</v>
      </c>
      <c r="C84" s="38">
        <v>29.3</v>
      </c>
      <c r="D84" s="38">
        <v>27.5</v>
      </c>
      <c r="E84" s="38">
        <v>31.1</v>
      </c>
      <c r="F84" s="38">
        <v>2014</v>
      </c>
      <c r="G84" s="38" t="s">
        <v>5</v>
      </c>
      <c r="H84" s="38" t="s">
        <v>96</v>
      </c>
      <c r="I84" s="38" t="s">
        <v>146</v>
      </c>
      <c r="J84" s="38">
        <v>965</v>
      </c>
      <c r="K84" s="38">
        <v>31970</v>
      </c>
      <c r="L84" s="38">
        <v>1.8213632276780571E-3</v>
      </c>
      <c r="M84" s="38">
        <v>27.478773405083444</v>
      </c>
      <c r="N84" s="38">
        <v>31.121499860439556</v>
      </c>
      <c r="O84" s="38">
        <v>2.1226594916555541E-2</v>
      </c>
      <c r="P84" s="38">
        <v>2.1499860439554652E-2</v>
      </c>
      <c r="Q84" s="38">
        <v>905</v>
      </c>
      <c r="R84" s="38">
        <v>1025</v>
      </c>
      <c r="S84" s="38">
        <v>27.47836647942918</v>
      </c>
      <c r="T84" s="38">
        <v>31.12190678609382</v>
      </c>
      <c r="U84" s="38">
        <v>2.1633520570819798E-2</v>
      </c>
      <c r="V84" s="38">
        <v>2.1906786093818909E-2</v>
      </c>
      <c r="W84" s="38">
        <v>2.935503152468695E-2</v>
      </c>
      <c r="X84" s="38">
        <v>1.8237369372086152E-3</v>
      </c>
      <c r="Y84" s="38">
        <v>27.531294587478335</v>
      </c>
      <c r="Z84" s="38">
        <v>31.178768461895565</v>
      </c>
      <c r="AA84" s="38">
        <v>3.1294587478335245E-2</v>
      </c>
      <c r="AB84" s="38">
        <v>7.8768461895563746E-2</v>
      </c>
      <c r="AC84" s="38">
        <v>120.00454868398531</v>
      </c>
      <c r="AD84" s="38">
        <v>27.548584433450273</v>
      </c>
      <c r="AE84" s="38">
        <v>31.191837910777704</v>
      </c>
      <c r="AF84" s="38">
        <v>4.8584433450272968E-2</v>
      </c>
      <c r="AG84" s="38">
        <v>9.1837910777702092E-2</v>
      </c>
      <c r="AH84" s="38">
        <v>45.5</v>
      </c>
      <c r="AI84" s="38">
        <v>42.4</v>
      </c>
      <c r="AJ84" s="38">
        <v>48.9</v>
      </c>
      <c r="AK84" s="38">
        <v>12.3</v>
      </c>
      <c r="AL84" s="38">
        <v>10.7</v>
      </c>
      <c r="AM84" s="38">
        <v>14.1</v>
      </c>
      <c r="AN84" s="38">
        <v>30.2</v>
      </c>
      <c r="AO84" s="38">
        <v>27.4</v>
      </c>
      <c r="AP84" s="38">
        <v>33.299999999999997</v>
      </c>
      <c r="AQ84" s="38">
        <v>26.8</v>
      </c>
      <c r="AR84" s="38">
        <v>23.3</v>
      </c>
      <c r="AS84" s="38">
        <v>30.9</v>
      </c>
      <c r="AT84" s="38">
        <v>29.3</v>
      </c>
      <c r="AU84" s="38">
        <v>26.2</v>
      </c>
      <c r="AV84" s="38">
        <v>32.9</v>
      </c>
      <c r="AW84" s="38">
        <v>19.2</v>
      </c>
      <c r="AX84" s="38">
        <v>13.9</v>
      </c>
      <c r="AY84" s="38">
        <v>26.6</v>
      </c>
    </row>
    <row r="85" spans="1:51" x14ac:dyDescent="0.25">
      <c r="A85" s="38" t="s">
        <v>21</v>
      </c>
      <c r="B85" s="38">
        <v>30283</v>
      </c>
      <c r="C85" s="38">
        <v>17.399999999999999</v>
      </c>
      <c r="D85" s="38">
        <v>16</v>
      </c>
      <c r="E85" s="38">
        <v>18.899999999999999</v>
      </c>
      <c r="F85" s="38">
        <v>2014</v>
      </c>
      <c r="G85" s="38" t="s">
        <v>5</v>
      </c>
      <c r="H85" s="38" t="s">
        <v>99</v>
      </c>
      <c r="I85" s="38" t="s">
        <v>153</v>
      </c>
      <c r="J85" s="38">
        <v>527</v>
      </c>
      <c r="K85" s="38">
        <v>29756</v>
      </c>
      <c r="L85" s="38">
        <v>1.4727950939628675E-3</v>
      </c>
      <c r="M85" s="38">
        <v>15.92970796055617</v>
      </c>
      <c r="N85" s="38">
        <v>18.875298148481907</v>
      </c>
      <c r="O85" s="38">
        <v>7.0292039443829779E-2</v>
      </c>
      <c r="P85" s="38">
        <v>2.47018515180919E-2</v>
      </c>
      <c r="Q85" s="38">
        <v>483</v>
      </c>
      <c r="R85" s="38">
        <v>572</v>
      </c>
      <c r="S85" s="38">
        <v>15.949542647690123</v>
      </c>
      <c r="T85" s="38">
        <v>18.888485288775883</v>
      </c>
      <c r="U85" s="38">
        <v>5.0457352309877024E-2</v>
      </c>
      <c r="V85" s="38">
        <v>1.151471122411607E-2</v>
      </c>
      <c r="W85" s="38">
        <v>1.7463713742797864E-2</v>
      </c>
      <c r="X85" s="38">
        <v>1.4765124738046369E-3</v>
      </c>
      <c r="Y85" s="38">
        <v>15.987201268993227</v>
      </c>
      <c r="Z85" s="38">
        <v>18.9402262166025</v>
      </c>
      <c r="AA85" s="38">
        <v>1.2798731006773423E-2</v>
      </c>
      <c r="AB85" s="38">
        <v>4.0226216602501808E-2</v>
      </c>
      <c r="AC85" s="38">
        <v>89.242447600889491</v>
      </c>
      <c r="AD85" s="38">
        <v>16.006935099820716</v>
      </c>
      <c r="AE85" s="38">
        <v>18.953510024849709</v>
      </c>
      <c r="AF85" s="38">
        <v>6.9350998207156067E-3</v>
      </c>
      <c r="AG85" s="38">
        <v>5.3510024849710902E-2</v>
      </c>
      <c r="AH85" s="38">
        <v>28</v>
      </c>
      <c r="AI85" s="38">
        <v>25.5</v>
      </c>
      <c r="AJ85" s="38">
        <v>30.8</v>
      </c>
      <c r="AK85" s="38">
        <v>6.5</v>
      </c>
      <c r="AL85" s="38">
        <v>5.3</v>
      </c>
      <c r="AM85" s="38">
        <v>7.9</v>
      </c>
      <c r="AN85" s="38">
        <v>18.600000000000001</v>
      </c>
      <c r="AO85" s="38">
        <v>16.5</v>
      </c>
      <c r="AP85" s="38">
        <v>20.9</v>
      </c>
      <c r="AQ85" s="38">
        <v>16.100000000000001</v>
      </c>
      <c r="AR85" s="38">
        <v>13.5</v>
      </c>
      <c r="AS85" s="38">
        <v>19.2</v>
      </c>
      <c r="AT85" s="38">
        <v>11.9</v>
      </c>
      <c r="AU85" s="38">
        <v>9.3000000000000007</v>
      </c>
      <c r="AV85" s="38">
        <v>15.2</v>
      </c>
      <c r="AW85" s="38">
        <v>19.100000000000001</v>
      </c>
      <c r="AX85" s="38">
        <v>13.7</v>
      </c>
      <c r="AY85" s="38">
        <v>26.8</v>
      </c>
    </row>
    <row r="86" spans="1:51" x14ac:dyDescent="0.25">
      <c r="A86" s="38" t="s">
        <v>27</v>
      </c>
      <c r="B86" s="38">
        <v>24940</v>
      </c>
      <c r="C86" s="38">
        <v>15.5</v>
      </c>
      <c r="D86" s="38">
        <v>14.1</v>
      </c>
      <c r="E86" s="38">
        <v>17.100000000000001</v>
      </c>
      <c r="F86" s="38">
        <v>2014</v>
      </c>
      <c r="G86" s="38" t="s">
        <v>5</v>
      </c>
      <c r="H86" s="38" t="s">
        <v>108</v>
      </c>
      <c r="I86" s="38" t="s">
        <v>159</v>
      </c>
      <c r="J86" s="38">
        <v>387</v>
      </c>
      <c r="K86" s="38">
        <v>24553</v>
      </c>
      <c r="L86" s="38">
        <v>1.5339499221826791E-3</v>
      </c>
      <c r="M86" s="38">
        <v>13.983291457127665</v>
      </c>
      <c r="N86" s="38">
        <v>17.051191301493024</v>
      </c>
      <c r="O86" s="38">
        <v>0.11670854287233468</v>
      </c>
      <c r="P86" s="38">
        <v>4.8808698506977777E-2</v>
      </c>
      <c r="Q86" s="38">
        <v>349</v>
      </c>
      <c r="R86" s="38">
        <v>425</v>
      </c>
      <c r="S86" s="38">
        <v>13.993584603047314</v>
      </c>
      <c r="T86" s="38">
        <v>17.040898155573377</v>
      </c>
      <c r="U86" s="38">
        <v>0.10641539695268598</v>
      </c>
      <c r="V86" s="38">
        <v>5.9101844426624695E-2</v>
      </c>
      <c r="W86" s="38">
        <v>1.5591853806977115E-2</v>
      </c>
      <c r="X86" s="38">
        <v>1.5392655594376901E-3</v>
      </c>
      <c r="Y86" s="38">
        <v>14.052588247539424</v>
      </c>
      <c r="Z86" s="38">
        <v>17.131119366414804</v>
      </c>
      <c r="AA86" s="38">
        <v>4.741175246057594E-2</v>
      </c>
      <c r="AB86" s="38">
        <v>3.111936641480284E-2</v>
      </c>
      <c r="AC86" s="38">
        <v>76.561190781336748</v>
      </c>
      <c r="AD86" s="38">
        <v>14.077227623474482</v>
      </c>
      <c r="AE86" s="38">
        <v>17.146570046442097</v>
      </c>
      <c r="AF86" s="38">
        <v>2.2772376525518112E-2</v>
      </c>
      <c r="AG86" s="38">
        <v>4.6570046442095503E-2</v>
      </c>
      <c r="AH86" s="38">
        <v>25.3</v>
      </c>
      <c r="AI86" s="38">
        <v>22.6</v>
      </c>
      <c r="AJ86" s="38">
        <v>28.2</v>
      </c>
      <c r="AK86" s="38">
        <v>5.4</v>
      </c>
      <c r="AL86" s="38">
        <v>4.2</v>
      </c>
      <c r="AM86" s="38">
        <v>6.9</v>
      </c>
      <c r="AN86" s="38">
        <v>16.100000000000001</v>
      </c>
      <c r="AO86" s="38">
        <v>14.3</v>
      </c>
      <c r="AP86" s="38">
        <v>18.2</v>
      </c>
      <c r="AQ86" s="38">
        <v>12.5</v>
      </c>
      <c r="AR86" s="38">
        <v>9.6999999999999993</v>
      </c>
      <c r="AS86" s="38">
        <v>16</v>
      </c>
      <c r="AT86" s="38">
        <v>10.5</v>
      </c>
      <c r="AU86" s="38">
        <v>7.6</v>
      </c>
      <c r="AV86" s="38">
        <v>14.7</v>
      </c>
      <c r="AW86" s="38">
        <v>12.5</v>
      </c>
      <c r="AX86" s="38">
        <v>6.7</v>
      </c>
      <c r="AY86" s="38">
        <v>23.3</v>
      </c>
    </row>
    <row r="87" spans="1:51" x14ac:dyDescent="0.25">
      <c r="A87" s="38" t="s">
        <v>24</v>
      </c>
      <c r="B87" s="38">
        <v>35037</v>
      </c>
      <c r="C87" s="38">
        <v>14.1</v>
      </c>
      <c r="D87" s="38">
        <v>12.9</v>
      </c>
      <c r="E87" s="38">
        <v>15.4</v>
      </c>
      <c r="F87" s="38">
        <v>2014</v>
      </c>
      <c r="G87" s="38" t="s">
        <v>5</v>
      </c>
      <c r="H87" s="38" t="s">
        <v>115</v>
      </c>
      <c r="I87" s="38" t="s">
        <v>156</v>
      </c>
      <c r="J87" s="38">
        <v>494</v>
      </c>
      <c r="K87" s="38">
        <v>34543</v>
      </c>
      <c r="L87" s="38">
        <v>1.2345287889572198E-3</v>
      </c>
      <c r="M87" s="38">
        <v>12.864851865779201</v>
      </c>
      <c r="N87" s="38">
        <v>15.33390944369364</v>
      </c>
      <c r="O87" s="38">
        <v>3.5148134220799321E-2</v>
      </c>
      <c r="P87" s="38">
        <v>6.6090556306360071E-2</v>
      </c>
      <c r="Q87" s="38">
        <v>451</v>
      </c>
      <c r="R87" s="38">
        <v>538</v>
      </c>
      <c r="S87" s="38">
        <v>12.872106630133858</v>
      </c>
      <c r="T87" s="38">
        <v>15.35519593572509</v>
      </c>
      <c r="U87" s="38">
        <v>2.7893369866141882E-2</v>
      </c>
      <c r="V87" s="38">
        <v>4.4804064274909905E-2</v>
      </c>
      <c r="W87" s="38">
        <v>1.415264898798573E-2</v>
      </c>
      <c r="X87" s="38">
        <v>1.2379038184395586E-3</v>
      </c>
      <c r="Y87" s="38">
        <v>12.914745169546171</v>
      </c>
      <c r="Z87" s="38">
        <v>15.390552806425289</v>
      </c>
      <c r="AA87" s="38">
        <v>1.4745169546170445E-2</v>
      </c>
      <c r="AB87" s="38">
        <v>9.4471935747115765E-3</v>
      </c>
      <c r="AC87" s="38">
        <v>86.550497221225797</v>
      </c>
      <c r="AD87" s="38">
        <v>12.93192349082889</v>
      </c>
      <c r="AE87" s="38">
        <v>15.401912612606637</v>
      </c>
      <c r="AF87" s="38">
        <v>3.1923490828889456E-2</v>
      </c>
      <c r="AG87" s="38">
        <v>1.9126126066364435E-3</v>
      </c>
      <c r="AH87" s="38">
        <v>21.4</v>
      </c>
      <c r="AI87" s="38">
        <v>19.399999999999999</v>
      </c>
      <c r="AJ87" s="38">
        <v>23.7</v>
      </c>
      <c r="AK87" s="38">
        <v>6.4</v>
      </c>
      <c r="AL87" s="38">
        <v>5.3</v>
      </c>
      <c r="AM87" s="38">
        <v>7.7</v>
      </c>
      <c r="AN87" s="38">
        <v>15.2</v>
      </c>
      <c r="AO87" s="38">
        <v>13.6</v>
      </c>
      <c r="AP87" s="38">
        <v>17</v>
      </c>
      <c r="AQ87" s="38">
        <v>11.3</v>
      </c>
      <c r="AR87" s="38">
        <v>8.9</v>
      </c>
      <c r="AS87" s="38">
        <v>14.2</v>
      </c>
      <c r="AT87" s="38">
        <v>12.5</v>
      </c>
      <c r="AU87" s="38">
        <v>10</v>
      </c>
      <c r="AV87" s="38">
        <v>15.6</v>
      </c>
      <c r="AW87" s="38">
        <v>10.199999999999999</v>
      </c>
      <c r="AX87" s="38">
        <v>6.1</v>
      </c>
      <c r="AY87" s="38">
        <v>16.899999999999999</v>
      </c>
    </row>
    <row r="88" spans="1:51" x14ac:dyDescent="0.25">
      <c r="A88" s="38" t="s">
        <v>28</v>
      </c>
      <c r="B88" s="38">
        <v>1756</v>
      </c>
      <c r="C88" s="38">
        <v>7.9</v>
      </c>
      <c r="D88" s="38">
        <v>4.5</v>
      </c>
      <c r="E88" s="38">
        <v>14</v>
      </c>
      <c r="F88" s="38">
        <v>2004</v>
      </c>
      <c r="G88" s="38" t="s">
        <v>6</v>
      </c>
      <c r="H88" s="38" t="s">
        <v>87</v>
      </c>
      <c r="I88" s="38" t="s">
        <v>160</v>
      </c>
      <c r="J88" s="38">
        <v>14</v>
      </c>
      <c r="K88" s="38">
        <v>1742</v>
      </c>
      <c r="L88" s="38">
        <v>4.1595793819055038E-3</v>
      </c>
      <c r="M88" s="38">
        <v>3.8130857661582782</v>
      </c>
      <c r="N88" s="38">
        <v>12.132244529969286</v>
      </c>
      <c r="O88" s="38">
        <v>0.68691423384172179</v>
      </c>
      <c r="P88" s="38">
        <v>1.8677554700307137</v>
      </c>
      <c r="Q88" s="38">
        <v>7</v>
      </c>
      <c r="R88" s="38">
        <v>22</v>
      </c>
      <c r="S88" s="38">
        <v>3.9863325740318905</v>
      </c>
      <c r="T88" s="38">
        <v>12.528473804100228</v>
      </c>
      <c r="U88" s="38">
        <v>0.51366742596810955</v>
      </c>
      <c r="V88" s="38">
        <v>1.4715261958997718</v>
      </c>
      <c r="W88" s="38">
        <v>9.0466839103880807E-3</v>
      </c>
      <c r="X88" s="38">
        <v>4.5516297540144929E-3</v>
      </c>
      <c r="Y88" s="38">
        <v>4.4950541563735875</v>
      </c>
      <c r="Z88" s="38">
        <v>13.598313664402573</v>
      </c>
      <c r="AA88" s="38">
        <v>4.9458436264124828E-3</v>
      </c>
      <c r="AB88" s="38">
        <v>0.40168633559742695</v>
      </c>
      <c r="AC88" s="38">
        <v>14.85263639887089</v>
      </c>
      <c r="AD88" s="38">
        <v>5.1109213081836122</v>
      </c>
      <c r="AE88" s="38">
        <v>13.550679517325902</v>
      </c>
      <c r="AF88" s="38">
        <v>0.61092130818361223</v>
      </c>
      <c r="AG88" s="38">
        <v>0.44932048267409819</v>
      </c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</row>
    <row r="89" spans="1:51" x14ac:dyDescent="0.25">
      <c r="A89" s="38" t="s">
        <v>29</v>
      </c>
      <c r="B89" s="38">
        <v>1705</v>
      </c>
      <c r="C89" s="38">
        <v>7.2</v>
      </c>
      <c r="D89" s="38">
        <v>4.2</v>
      </c>
      <c r="E89" s="38">
        <v>12.3</v>
      </c>
      <c r="F89" s="38">
        <v>2004</v>
      </c>
      <c r="G89" s="38" t="s">
        <v>6</v>
      </c>
      <c r="H89" s="38" t="s">
        <v>94</v>
      </c>
      <c r="I89" s="38" t="s">
        <v>161</v>
      </c>
      <c r="J89" s="38">
        <v>12</v>
      </c>
      <c r="K89" s="38">
        <v>1693</v>
      </c>
      <c r="L89" s="38">
        <v>3.9680818161727709E-3</v>
      </c>
      <c r="M89" s="38">
        <v>3.0700413509826543</v>
      </c>
      <c r="N89" s="38">
        <v>11.006204983328196</v>
      </c>
      <c r="O89" s="38">
        <v>1.1299586490173459</v>
      </c>
      <c r="P89" s="38">
        <v>1.2937950166718046</v>
      </c>
      <c r="Q89" s="38">
        <v>6</v>
      </c>
      <c r="R89" s="38">
        <v>20</v>
      </c>
      <c r="S89" s="38">
        <v>3.5190615835777126</v>
      </c>
      <c r="T89" s="38">
        <v>11.730205278592376</v>
      </c>
      <c r="U89" s="38">
        <v>0.68093841642228758</v>
      </c>
      <c r="V89" s="38">
        <v>0.5697947214076251</v>
      </c>
      <c r="W89" s="38">
        <v>8.1462966259924652E-3</v>
      </c>
      <c r="X89" s="38">
        <v>4.4029702144161784E-3</v>
      </c>
      <c r="Y89" s="38">
        <v>3.743326411576287</v>
      </c>
      <c r="Z89" s="38">
        <v>12.549266840408643</v>
      </c>
      <c r="AA89" s="38">
        <v>0.45667358842371319</v>
      </c>
      <c r="AB89" s="38">
        <v>0.24926684040864266</v>
      </c>
      <c r="AC89" s="38">
        <v>13.793913350236803</v>
      </c>
      <c r="AD89" s="38">
        <v>4.4028500692047619</v>
      </c>
      <c r="AE89" s="38">
        <v>12.474934977395286</v>
      </c>
      <c r="AF89" s="38">
        <v>0.20285006920476167</v>
      </c>
      <c r="AG89" s="38">
        <v>0.17493497739528507</v>
      </c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</row>
    <row r="90" spans="1:51" x14ac:dyDescent="0.25">
      <c r="A90" s="38" t="s">
        <v>30</v>
      </c>
      <c r="B90" s="38">
        <v>1648</v>
      </c>
      <c r="C90" s="38">
        <v>10.1</v>
      </c>
      <c r="D90" s="38">
        <v>6</v>
      </c>
      <c r="E90" s="38">
        <v>17.100000000000001</v>
      </c>
      <c r="F90" s="38">
        <v>2004</v>
      </c>
      <c r="G90" s="38" t="s">
        <v>6</v>
      </c>
      <c r="H90" s="38" t="s">
        <v>103</v>
      </c>
      <c r="I90" s="38" t="s">
        <v>162</v>
      </c>
      <c r="J90" s="38">
        <v>17</v>
      </c>
      <c r="K90" s="38">
        <v>1631</v>
      </c>
      <c r="L90" s="38">
        <v>4.8782462703967971E-3</v>
      </c>
      <c r="M90" s="38">
        <v>5.4372877101857275</v>
      </c>
      <c r="N90" s="38">
        <v>15.193780250979321</v>
      </c>
      <c r="O90" s="38">
        <v>0.56271228981427246</v>
      </c>
      <c r="P90" s="38">
        <v>1.9062197490206803</v>
      </c>
      <c r="Q90" s="38">
        <v>9</v>
      </c>
      <c r="R90" s="38">
        <v>25</v>
      </c>
      <c r="S90" s="38">
        <v>5.4611650485436893</v>
      </c>
      <c r="T90" s="38">
        <v>15.169902912621358</v>
      </c>
      <c r="U90" s="38">
        <v>0.53883495145631066</v>
      </c>
      <c r="V90" s="38">
        <v>1.9300970873786429</v>
      </c>
      <c r="W90" s="38">
        <v>1.145432529817675E-2</v>
      </c>
      <c r="X90" s="38">
        <v>5.2558006952288724E-3</v>
      </c>
      <c r="Y90" s="38">
        <v>6.1985246029478782</v>
      </c>
      <c r="Z90" s="38">
        <v>16.710125993405622</v>
      </c>
      <c r="AA90" s="38">
        <v>0.19852460294787821</v>
      </c>
      <c r="AB90" s="38">
        <v>0.3898740065943791</v>
      </c>
      <c r="AC90" s="38">
        <v>16.301982956641027</v>
      </c>
      <c r="AD90" s="38">
        <v>6.8225300145162837</v>
      </c>
      <c r="AE90" s="38">
        <v>16.691505556684579</v>
      </c>
      <c r="AF90" s="38">
        <v>0.82253001451628371</v>
      </c>
      <c r="AG90" s="38">
        <v>0.40849444331542273</v>
      </c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</row>
    <row r="91" spans="1:51" x14ac:dyDescent="0.25">
      <c r="A91" s="38" t="s">
        <v>22</v>
      </c>
      <c r="B91" s="38">
        <v>1869</v>
      </c>
      <c r="C91" s="38">
        <v>8.1</v>
      </c>
      <c r="D91" s="38">
        <v>4.7</v>
      </c>
      <c r="E91" s="38">
        <v>14.1</v>
      </c>
      <c r="F91" s="38">
        <v>2004</v>
      </c>
      <c r="G91" s="38" t="s">
        <v>6</v>
      </c>
      <c r="H91" s="38" t="s">
        <v>104</v>
      </c>
      <c r="I91" s="38" t="s">
        <v>154</v>
      </c>
      <c r="J91" s="38">
        <v>15</v>
      </c>
      <c r="K91" s="38">
        <v>1854</v>
      </c>
      <c r="L91" s="38">
        <v>4.0451500267405949E-3</v>
      </c>
      <c r="M91" s="38">
        <v>3.980532156244958</v>
      </c>
      <c r="N91" s="38">
        <v>12.070832209726149</v>
      </c>
      <c r="O91" s="38">
        <v>0.71946784375504214</v>
      </c>
      <c r="P91" s="38">
        <v>2.029167790273851</v>
      </c>
      <c r="Q91" s="38">
        <v>8</v>
      </c>
      <c r="R91" s="38">
        <v>23</v>
      </c>
      <c r="S91" s="38">
        <v>4.2803638309256291</v>
      </c>
      <c r="T91" s="38">
        <v>12.306046013911182</v>
      </c>
      <c r="U91" s="38">
        <v>0.41963616907437107</v>
      </c>
      <c r="V91" s="38">
        <v>1.7939539860888178</v>
      </c>
      <c r="W91" s="38">
        <v>9.0347900676023274E-3</v>
      </c>
      <c r="X91" s="38">
        <v>4.4020801776760493E-3</v>
      </c>
      <c r="Y91" s="38">
        <v>4.6327098899262777</v>
      </c>
      <c r="Z91" s="38">
        <v>13.436870245278378</v>
      </c>
      <c r="AA91" s="38">
        <v>6.7290110073722431E-2</v>
      </c>
      <c r="AB91" s="38">
        <v>0.66312975472162172</v>
      </c>
      <c r="AC91" s="38">
        <v>15.356850711320799</v>
      </c>
      <c r="AD91" s="38">
        <v>5.2018840189608335</v>
      </c>
      <c r="AE91" s="38">
        <v>13.401644142271444</v>
      </c>
      <c r="AF91" s="38">
        <v>0.50188401896083334</v>
      </c>
      <c r="AG91" s="38">
        <v>0.69835585772855602</v>
      </c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</row>
    <row r="92" spans="1:51" x14ac:dyDescent="0.25">
      <c r="A92" s="38" t="s">
        <v>31</v>
      </c>
      <c r="B92" s="38">
        <v>1604</v>
      </c>
      <c r="C92" s="38">
        <v>11.9</v>
      </c>
      <c r="D92" s="38">
        <v>7.2</v>
      </c>
      <c r="E92" s="38">
        <v>19.7</v>
      </c>
      <c r="F92" s="38">
        <v>2008</v>
      </c>
      <c r="G92" s="38" t="s">
        <v>6</v>
      </c>
      <c r="H92" s="38" t="s">
        <v>73</v>
      </c>
      <c r="I92" s="38" t="s">
        <v>163</v>
      </c>
      <c r="J92" s="38">
        <v>19</v>
      </c>
      <c r="K92" s="38">
        <v>1585</v>
      </c>
      <c r="L92" s="38">
        <v>5.2945978487276626E-3</v>
      </c>
      <c r="M92" s="38">
        <v>6.5507886849381727</v>
      </c>
      <c r="N92" s="38">
        <v>17.139984382393497</v>
      </c>
      <c r="O92" s="38">
        <v>0.6492113150618275</v>
      </c>
      <c r="P92" s="38">
        <v>2.5600156176065028</v>
      </c>
      <c r="Q92" s="38">
        <v>11</v>
      </c>
      <c r="R92" s="38">
        <v>28</v>
      </c>
      <c r="S92" s="38">
        <v>6.8578553615960098</v>
      </c>
      <c r="T92" s="38">
        <v>17.456359102244388</v>
      </c>
      <c r="U92" s="38">
        <v>0.34214463840399034</v>
      </c>
      <c r="V92" s="38">
        <v>2.2436408977556113</v>
      </c>
      <c r="W92" s="38">
        <v>1.3011686752804483E-2</v>
      </c>
      <c r="X92" s="38">
        <v>5.6601075087100092E-3</v>
      </c>
      <c r="Y92" s="38">
        <v>7.3515792440944745</v>
      </c>
      <c r="Z92" s="38">
        <v>18.671794261514492</v>
      </c>
      <c r="AA92" s="38">
        <v>0.15157924409447432</v>
      </c>
      <c r="AB92" s="38">
        <v>1.0282057384855072</v>
      </c>
      <c r="AC92" s="38">
        <v>17.197270336536949</v>
      </c>
      <c r="AD92" s="38">
        <v>7.9747254754105095</v>
      </c>
      <c r="AE92" s="38">
        <v>18.670599898968824</v>
      </c>
      <c r="AF92" s="38">
        <v>0.77472547541050929</v>
      </c>
      <c r="AG92" s="38">
        <v>1.0294001010311753</v>
      </c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</row>
    <row r="93" spans="1:51" x14ac:dyDescent="0.25">
      <c r="A93" s="38" t="s">
        <v>32</v>
      </c>
      <c r="B93" s="38">
        <v>1498</v>
      </c>
      <c r="C93" s="38">
        <v>12.2</v>
      </c>
      <c r="D93" s="38">
        <v>7.3</v>
      </c>
      <c r="E93" s="38">
        <v>20.6</v>
      </c>
      <c r="F93" s="38">
        <v>2008</v>
      </c>
      <c r="G93" s="38" t="s">
        <v>6</v>
      </c>
      <c r="H93" s="38" t="s">
        <v>78</v>
      </c>
      <c r="I93" s="38" t="s">
        <v>164</v>
      </c>
      <c r="J93" s="38">
        <v>18</v>
      </c>
      <c r="K93" s="38">
        <v>1480</v>
      </c>
      <c r="L93" s="38">
        <v>5.5175652938398243E-3</v>
      </c>
      <c r="M93" s="38">
        <v>6.4984560679759298</v>
      </c>
      <c r="N93" s="38">
        <v>17.533586655655579</v>
      </c>
      <c r="O93" s="38">
        <v>0.80154393202407004</v>
      </c>
      <c r="P93" s="38">
        <v>3.0664133443444221</v>
      </c>
      <c r="Q93" s="38">
        <v>10</v>
      </c>
      <c r="R93" s="38">
        <v>27</v>
      </c>
      <c r="S93" s="38">
        <v>6.6755674232309747</v>
      </c>
      <c r="T93" s="38">
        <v>18.024032042723633</v>
      </c>
      <c r="U93" s="38">
        <v>0.62443257676902508</v>
      </c>
      <c r="V93" s="38">
        <v>2.5759679572763687</v>
      </c>
      <c r="W93" s="38">
        <v>1.3264202618290758E-2</v>
      </c>
      <c r="X93" s="38">
        <v>5.9184104197293353E-3</v>
      </c>
      <c r="Y93" s="38">
        <v>7.3457921985614227</v>
      </c>
      <c r="Z93" s="38">
        <v>19.182613038020094</v>
      </c>
      <c r="AA93" s="38">
        <v>4.5792198561422914E-2</v>
      </c>
      <c r="AB93" s="38">
        <v>1.4173869619799078</v>
      </c>
      <c r="AC93" s="38">
        <v>16.748657959458768</v>
      </c>
      <c r="AD93" s="38">
        <v>8.0210866199398918</v>
      </c>
      <c r="AE93" s="38">
        <v>19.173167860665849</v>
      </c>
      <c r="AF93" s="38">
        <v>0.72108661993989198</v>
      </c>
      <c r="AG93" s="38">
        <v>1.4268321393341523</v>
      </c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</row>
    <row r="94" spans="1:51" x14ac:dyDescent="0.25">
      <c r="A94" s="38" t="s">
        <v>33</v>
      </c>
      <c r="B94" s="38">
        <v>1521</v>
      </c>
      <c r="C94" s="38">
        <v>20.399999999999999</v>
      </c>
      <c r="D94" s="38">
        <v>13.2</v>
      </c>
      <c r="E94" s="38">
        <v>31.2</v>
      </c>
      <c r="F94" s="38">
        <v>2008</v>
      </c>
      <c r="G94" s="38" t="s">
        <v>6</v>
      </c>
      <c r="H94" s="38" t="s">
        <v>80</v>
      </c>
      <c r="I94" s="38" t="s">
        <v>165</v>
      </c>
      <c r="J94" s="38">
        <v>31</v>
      </c>
      <c r="K94" s="38">
        <v>1490</v>
      </c>
      <c r="L94" s="38">
        <v>7.1011428802643288E-3</v>
      </c>
      <c r="M94" s="38">
        <v>13.280185193371437</v>
      </c>
      <c r="N94" s="38">
        <v>27.482470953900094</v>
      </c>
      <c r="O94" s="38">
        <v>8.0185193371438146E-2</v>
      </c>
      <c r="P94" s="38">
        <v>3.7175290460999051</v>
      </c>
      <c r="Q94" s="38">
        <v>21</v>
      </c>
      <c r="R94" s="38">
        <v>42</v>
      </c>
      <c r="S94" s="38">
        <v>13.806706114398422</v>
      </c>
      <c r="T94" s="38">
        <v>27.613412228796843</v>
      </c>
      <c r="U94" s="38">
        <v>0.60670611439842226</v>
      </c>
      <c r="V94" s="38">
        <v>3.5865877712031562</v>
      </c>
      <c r="W94" s="38">
        <v>2.1589608034272501E-2</v>
      </c>
      <c r="X94" s="38">
        <v>7.3937805380581145E-3</v>
      </c>
      <c r="Y94" s="38">
        <v>14.195827496214386</v>
      </c>
      <c r="Z94" s="38">
        <v>28.983388572330615</v>
      </c>
      <c r="AA94" s="38">
        <v>0.99582749621438715</v>
      </c>
      <c r="AB94" s="38">
        <v>2.2166114276693847</v>
      </c>
      <c r="AC94" s="38">
        <v>21.771930839526117</v>
      </c>
      <c r="AD94" s="38">
        <v>14.778430806840927</v>
      </c>
      <c r="AE94" s="38">
        <v>29.056591145138942</v>
      </c>
      <c r="AF94" s="38">
        <v>1.5784308068409274</v>
      </c>
      <c r="AG94" s="38">
        <v>2.1434088548610575</v>
      </c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</row>
    <row r="95" spans="1:51" x14ac:dyDescent="0.25">
      <c r="A95" s="38" t="s">
        <v>34</v>
      </c>
      <c r="B95" s="38">
        <v>1526</v>
      </c>
      <c r="C95" s="38">
        <v>21.7</v>
      </c>
      <c r="D95" s="38">
        <v>14.1</v>
      </c>
      <c r="E95" s="38">
        <v>33.299999999999997</v>
      </c>
      <c r="F95" s="38">
        <v>2008</v>
      </c>
      <c r="G95" s="38" t="s">
        <v>6</v>
      </c>
      <c r="H95" s="38" t="s">
        <v>85</v>
      </c>
      <c r="I95" s="38" t="s">
        <v>166</v>
      </c>
      <c r="J95" s="38">
        <v>33</v>
      </c>
      <c r="K95" s="38">
        <v>1493</v>
      </c>
      <c r="L95" s="38">
        <v>7.2979883271724827E-3</v>
      </c>
      <c r="M95" s="38">
        <v>14.327175499826209</v>
      </c>
      <c r="N95" s="38">
        <v>28.923152154171174</v>
      </c>
      <c r="O95" s="38">
        <v>0.22717549982620966</v>
      </c>
      <c r="P95" s="38">
        <v>4.3768478458288236</v>
      </c>
      <c r="Q95" s="38">
        <v>22</v>
      </c>
      <c r="R95" s="38">
        <v>45</v>
      </c>
      <c r="S95" s="38">
        <v>14.416775884665793</v>
      </c>
      <c r="T95" s="38">
        <v>29.488859764089121</v>
      </c>
      <c r="U95" s="38">
        <v>0.31677588466579287</v>
      </c>
      <c r="V95" s="38">
        <v>3.8111402359108766</v>
      </c>
      <c r="W95" s="38">
        <v>2.282637145764525E-2</v>
      </c>
      <c r="X95" s="38">
        <v>7.579230449643635E-3</v>
      </c>
      <c r="Y95" s="38">
        <v>15.247141008001616</v>
      </c>
      <c r="Z95" s="38">
        <v>30.405601907288883</v>
      </c>
      <c r="AA95" s="38">
        <v>1.1471410080016167</v>
      </c>
      <c r="AB95" s="38">
        <v>2.8943980927111141</v>
      </c>
      <c r="AC95" s="38">
        <v>22.439044022687973</v>
      </c>
      <c r="AD95" s="38">
        <v>15.819421848888195</v>
      </c>
      <c r="AE95" s="38">
        <v>30.48698357125485</v>
      </c>
      <c r="AF95" s="38">
        <v>1.7194218488881958</v>
      </c>
      <c r="AG95" s="38">
        <v>2.8130164287451471</v>
      </c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</row>
    <row r="96" spans="1:51" x14ac:dyDescent="0.25">
      <c r="A96" s="38" t="s">
        <v>26</v>
      </c>
      <c r="B96" s="38">
        <v>1469</v>
      </c>
      <c r="C96" s="38">
        <v>19.7</v>
      </c>
      <c r="D96" s="38">
        <v>12.4</v>
      </c>
      <c r="E96" s="38">
        <v>31</v>
      </c>
      <c r="F96" s="38">
        <v>2008</v>
      </c>
      <c r="G96" s="38" t="s">
        <v>6</v>
      </c>
      <c r="H96" s="38" t="s">
        <v>89</v>
      </c>
      <c r="I96" s="38" t="s">
        <v>158</v>
      </c>
      <c r="J96" s="38">
        <v>29</v>
      </c>
      <c r="K96" s="38">
        <v>1440</v>
      </c>
      <c r="L96" s="38">
        <v>7.1137015761807863E-3</v>
      </c>
      <c r="M96" s="38">
        <v>12.627619050095591</v>
      </c>
      <c r="N96" s="38">
        <v>26.855022202457164</v>
      </c>
      <c r="O96" s="38">
        <v>0.22761905009559058</v>
      </c>
      <c r="P96" s="38">
        <v>4.1449777975428361</v>
      </c>
      <c r="Q96" s="38">
        <v>19</v>
      </c>
      <c r="R96" s="38">
        <v>40</v>
      </c>
      <c r="S96" s="38">
        <v>12.933968686181075</v>
      </c>
      <c r="T96" s="38">
        <v>27.229407760381211</v>
      </c>
      <c r="U96" s="38">
        <v>0.5339686861810744</v>
      </c>
      <c r="V96" s="38">
        <v>3.7705922396187894</v>
      </c>
      <c r="W96" s="38">
        <v>2.0993929268602555E-2</v>
      </c>
      <c r="X96" s="38">
        <v>7.4274882650630977E-3</v>
      </c>
      <c r="Y96" s="38">
        <v>13.566441003539458</v>
      </c>
      <c r="Z96" s="38">
        <v>28.42141753366565</v>
      </c>
      <c r="AA96" s="38">
        <v>1.1664410035394575</v>
      </c>
      <c r="AB96" s="38">
        <v>2.5785824663343497</v>
      </c>
      <c r="AC96" s="38">
        <v>21.075742543165202</v>
      </c>
      <c r="AD96" s="38">
        <v>14.178619167527639</v>
      </c>
      <c r="AE96" s="38">
        <v>28.488199073052957</v>
      </c>
      <c r="AF96" s="38">
        <v>1.7786191675276388</v>
      </c>
      <c r="AG96" s="38">
        <v>2.5118009269470427</v>
      </c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</row>
    <row r="97" spans="1:51" x14ac:dyDescent="0.25">
      <c r="A97" s="38" t="s">
        <v>35</v>
      </c>
      <c r="B97" s="38">
        <v>1554</v>
      </c>
      <c r="C97" s="38">
        <v>11.5</v>
      </c>
      <c r="D97" s="38">
        <v>7</v>
      </c>
      <c r="E97" s="38">
        <v>18.899999999999999</v>
      </c>
      <c r="F97" s="38">
        <v>2008</v>
      </c>
      <c r="G97" s="38" t="s">
        <v>6</v>
      </c>
      <c r="H97" s="38" t="s">
        <v>95</v>
      </c>
      <c r="I97" s="38" t="s">
        <v>167</v>
      </c>
      <c r="J97" s="38">
        <v>18</v>
      </c>
      <c r="K97" s="38">
        <v>1536</v>
      </c>
      <c r="L97" s="38">
        <v>5.3198995214599372E-3</v>
      </c>
      <c r="M97" s="38">
        <v>6.2631120615516451</v>
      </c>
      <c r="N97" s="38">
        <v>16.902911104471521</v>
      </c>
      <c r="O97" s="38">
        <v>0.73688793844835487</v>
      </c>
      <c r="P97" s="38">
        <v>1.9970888955284778</v>
      </c>
      <c r="Q97" s="38">
        <v>10</v>
      </c>
      <c r="R97" s="38">
        <v>27</v>
      </c>
      <c r="S97" s="38">
        <v>6.4350064350064349</v>
      </c>
      <c r="T97" s="38">
        <v>17.374517374517374</v>
      </c>
      <c r="U97" s="38">
        <v>0.56499356499356512</v>
      </c>
      <c r="V97" s="38">
        <v>1.5254826254826241</v>
      </c>
      <c r="W97" s="38">
        <v>1.278739200164008E-2</v>
      </c>
      <c r="X97" s="38">
        <v>5.7072250641737087E-3</v>
      </c>
      <c r="Y97" s="38">
        <v>7.0801669374663714</v>
      </c>
      <c r="Z97" s="38">
        <v>18.494617065813792</v>
      </c>
      <c r="AA97" s="38">
        <v>8.016693746637138E-2</v>
      </c>
      <c r="AB97" s="38">
        <v>0.40538293418620697</v>
      </c>
      <c r="AC97" s="38">
        <v>16.752037079751897</v>
      </c>
      <c r="AD97" s="38">
        <v>7.7316666611178215</v>
      </c>
      <c r="AE97" s="38">
        <v>18.48503118669246</v>
      </c>
      <c r="AF97" s="38">
        <v>0.73166666111782153</v>
      </c>
      <c r="AG97" s="38">
        <v>0.41496881330753865</v>
      </c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</row>
    <row r="98" spans="1:51" x14ac:dyDescent="0.25">
      <c r="A98" s="38" t="s">
        <v>36</v>
      </c>
      <c r="B98" s="38">
        <v>1527</v>
      </c>
      <c r="C98" s="38">
        <v>7.4</v>
      </c>
      <c r="D98" s="38">
        <v>4.3</v>
      </c>
      <c r="E98" s="38">
        <v>12.6</v>
      </c>
      <c r="F98" s="38">
        <v>2008</v>
      </c>
      <c r="G98" s="38" t="s">
        <v>6</v>
      </c>
      <c r="H98" s="38" t="s">
        <v>98</v>
      </c>
      <c r="I98" s="38" t="s">
        <v>168</v>
      </c>
      <c r="J98" s="38">
        <v>11</v>
      </c>
      <c r="K98" s="38">
        <v>1516</v>
      </c>
      <c r="L98" s="38">
        <v>4.2416563370544016E-3</v>
      </c>
      <c r="M98" s="38">
        <v>2.962010984491112</v>
      </c>
      <c r="N98" s="38">
        <v>11.445323658599914</v>
      </c>
      <c r="O98" s="38">
        <v>1.3379890155088878</v>
      </c>
      <c r="P98" s="38">
        <v>1.1546763414000853</v>
      </c>
      <c r="Q98" s="38">
        <v>5</v>
      </c>
      <c r="R98" s="38">
        <v>18</v>
      </c>
      <c r="S98" s="38">
        <v>3.2743942370661427</v>
      </c>
      <c r="T98" s="38">
        <v>11.787819253438114</v>
      </c>
      <c r="U98" s="38">
        <v>1.0256057629338571</v>
      </c>
      <c r="V98" s="38">
        <v>0.81218074656188577</v>
      </c>
      <c r="W98" s="38">
        <v>8.4402792568086926E-3</v>
      </c>
      <c r="X98" s="38">
        <v>4.7458008201175864E-3</v>
      </c>
      <c r="Y98" s="38">
        <v>3.6944784366911061</v>
      </c>
      <c r="Z98" s="38">
        <v>13.186080076926279</v>
      </c>
      <c r="AA98" s="38">
        <v>0.60552156330889373</v>
      </c>
      <c r="AB98" s="38">
        <v>0.5860800769262795</v>
      </c>
      <c r="AC98" s="38">
        <v>13.228327823091213</v>
      </c>
      <c r="AD98" s="38">
        <v>4.4462902801476192</v>
      </c>
      <c r="AE98" s="38">
        <v>13.087503742763042</v>
      </c>
      <c r="AF98" s="38">
        <v>0.14629028014761936</v>
      </c>
      <c r="AG98" s="38">
        <v>0.48750374276304242</v>
      </c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</row>
    <row r="99" spans="1:51" x14ac:dyDescent="0.25">
      <c r="A99" s="38" t="s">
        <v>37</v>
      </c>
      <c r="B99" s="38">
        <v>1533</v>
      </c>
      <c r="C99" s="38">
        <v>12.3</v>
      </c>
      <c r="D99" s="38">
        <v>7.1</v>
      </c>
      <c r="E99" s="38">
        <v>21.2</v>
      </c>
      <c r="F99" s="38">
        <v>2008</v>
      </c>
      <c r="G99" s="38" t="s">
        <v>6</v>
      </c>
      <c r="H99" s="38" t="s">
        <v>102</v>
      </c>
      <c r="I99" s="38" t="s">
        <v>169</v>
      </c>
      <c r="J99" s="38">
        <v>19</v>
      </c>
      <c r="K99" s="38">
        <v>1514</v>
      </c>
      <c r="L99" s="38">
        <v>5.5382760227173705E-3</v>
      </c>
      <c r="M99" s="38">
        <v>6.8557226726511873</v>
      </c>
      <c r="N99" s="38">
        <v>17.932274718085928</v>
      </c>
      <c r="O99" s="38">
        <v>0.24427732734881236</v>
      </c>
      <c r="P99" s="38">
        <v>3.2677252819140712</v>
      </c>
      <c r="Q99" s="38">
        <v>11</v>
      </c>
      <c r="R99" s="38">
        <v>28</v>
      </c>
      <c r="S99" s="38">
        <v>7.1754729288975865</v>
      </c>
      <c r="T99" s="38">
        <v>18.264840182648403</v>
      </c>
      <c r="U99" s="38">
        <v>7.5472928897586833E-2</v>
      </c>
      <c r="V99" s="38">
        <v>2.9351598173515967</v>
      </c>
      <c r="W99" s="38">
        <v>1.3612809109405941E-2</v>
      </c>
      <c r="X99" s="38">
        <v>5.9195607359072292E-3</v>
      </c>
      <c r="Y99" s="38">
        <v>7.6932483734987116</v>
      </c>
      <c r="Z99" s="38">
        <v>19.53236984531317</v>
      </c>
      <c r="AA99" s="38">
        <v>0.59324837349871196</v>
      </c>
      <c r="AB99" s="38">
        <v>1.6676301546868295</v>
      </c>
      <c r="AC99" s="38">
        <v>17.192854858760676</v>
      </c>
      <c r="AD99" s="38">
        <v>8.3445835660937604</v>
      </c>
      <c r="AE99" s="38">
        <v>19.531719857922933</v>
      </c>
      <c r="AF99" s="38">
        <v>1.2445835660937608</v>
      </c>
      <c r="AG99" s="38">
        <v>1.6682801420770659</v>
      </c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</row>
    <row r="100" spans="1:51" x14ac:dyDescent="0.25">
      <c r="A100" s="38" t="s">
        <v>30</v>
      </c>
      <c r="B100" s="38">
        <v>1530</v>
      </c>
      <c r="C100" s="38">
        <v>19.2</v>
      </c>
      <c r="D100" s="38">
        <v>11.7</v>
      </c>
      <c r="E100" s="38">
        <v>31.4</v>
      </c>
      <c r="F100" s="38">
        <v>2008</v>
      </c>
      <c r="G100" s="38" t="s">
        <v>6</v>
      </c>
      <c r="H100" s="38" t="s">
        <v>103</v>
      </c>
      <c r="I100" s="38" t="s">
        <v>162</v>
      </c>
      <c r="J100" s="38">
        <v>29</v>
      </c>
      <c r="K100" s="38">
        <v>1501</v>
      </c>
      <c r="L100" s="38">
        <v>6.8328248741807507E-3</v>
      </c>
      <c r="M100" s="38">
        <v>12.121423491832321</v>
      </c>
      <c r="N100" s="38">
        <v>25.78707324019382</v>
      </c>
      <c r="O100" s="38">
        <v>0.42142349183232142</v>
      </c>
      <c r="P100" s="38">
        <v>5.6129267598061787</v>
      </c>
      <c r="Q100" s="38">
        <v>19</v>
      </c>
      <c r="R100" s="38">
        <v>40</v>
      </c>
      <c r="S100" s="38">
        <v>12.418300653594772</v>
      </c>
      <c r="T100" s="38">
        <v>26.143790849673202</v>
      </c>
      <c r="U100" s="38">
        <v>0.71830065359477224</v>
      </c>
      <c r="V100" s="38">
        <v>5.2562091503267965</v>
      </c>
      <c r="W100" s="38">
        <v>2.0159012675352184E-2</v>
      </c>
      <c r="X100" s="38">
        <v>7.1354077108906171E-3</v>
      </c>
      <c r="Y100" s="38">
        <v>13.023604964461567</v>
      </c>
      <c r="Z100" s="38">
        <v>27.294420386242802</v>
      </c>
      <c r="AA100" s="38">
        <v>1.3236049644615679</v>
      </c>
      <c r="AB100" s="38">
        <v>4.1055796137571967</v>
      </c>
      <c r="AC100" s="38">
        <v>21.083777191015653</v>
      </c>
      <c r="AD100" s="38">
        <v>13.612124444003548</v>
      </c>
      <c r="AE100" s="38">
        <v>27.357858769913658</v>
      </c>
      <c r="AF100" s="38">
        <v>1.912124444003549</v>
      </c>
      <c r="AG100" s="38">
        <v>4.0421412300863402</v>
      </c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</row>
    <row r="101" spans="1:51" x14ac:dyDescent="0.25">
      <c r="A101" s="38" t="s">
        <v>38</v>
      </c>
      <c r="B101" s="38">
        <v>1511</v>
      </c>
      <c r="C101" s="38">
        <v>10.9</v>
      </c>
      <c r="D101" s="38">
        <v>6.4</v>
      </c>
      <c r="E101" s="38">
        <v>18.5</v>
      </c>
      <c r="F101" s="38">
        <v>2008</v>
      </c>
      <c r="G101" s="38" t="s">
        <v>6</v>
      </c>
      <c r="H101" s="38" t="s">
        <v>105</v>
      </c>
      <c r="I101" s="38" t="s">
        <v>170</v>
      </c>
      <c r="J101" s="38">
        <v>16</v>
      </c>
      <c r="K101" s="38">
        <v>1495</v>
      </c>
      <c r="L101" s="38">
        <v>5.160977695639171E-3</v>
      </c>
      <c r="M101" s="38">
        <v>5.4280362024415698</v>
      </c>
      <c r="N101" s="38">
        <v>15.749991593719912</v>
      </c>
      <c r="O101" s="38">
        <v>0.97196379755843054</v>
      </c>
      <c r="P101" s="38">
        <v>2.750008406280088</v>
      </c>
      <c r="Q101" s="38">
        <v>9</v>
      </c>
      <c r="R101" s="38">
        <v>25</v>
      </c>
      <c r="S101" s="38">
        <v>5.9563203176704169</v>
      </c>
      <c r="T101" s="38">
        <v>16.545334215751158</v>
      </c>
      <c r="U101" s="38">
        <v>0.44367968232958344</v>
      </c>
      <c r="V101" s="38">
        <v>1.9546657842488422</v>
      </c>
      <c r="W101" s="38">
        <v>1.1830102289581096E-2</v>
      </c>
      <c r="X101" s="38">
        <v>5.5836671502954077E-3</v>
      </c>
      <c r="Y101" s="38">
        <v>6.2464351392856878</v>
      </c>
      <c r="Z101" s="38">
        <v>17.413769439876503</v>
      </c>
      <c r="AA101" s="38">
        <v>0.15356486071431252</v>
      </c>
      <c r="AB101" s="38">
        <v>1.0862305601234965</v>
      </c>
      <c r="AC101" s="38">
        <v>15.82668868635659</v>
      </c>
      <c r="AD101" s="38">
        <v>6.936293567875266</v>
      </c>
      <c r="AE101" s="38">
        <v>17.384046099468698</v>
      </c>
      <c r="AF101" s="38">
        <v>0.53629356787526561</v>
      </c>
      <c r="AG101" s="38">
        <v>1.1159539005313022</v>
      </c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</row>
    <row r="102" spans="1:51" x14ac:dyDescent="0.25">
      <c r="A102" s="38" t="s">
        <v>39</v>
      </c>
      <c r="B102" s="38">
        <v>1453</v>
      </c>
      <c r="C102" s="38">
        <v>14.6</v>
      </c>
      <c r="D102" s="38">
        <v>8.3000000000000007</v>
      </c>
      <c r="E102" s="38">
        <v>25.4</v>
      </c>
      <c r="F102" s="38">
        <v>2008</v>
      </c>
      <c r="G102" s="38" t="s">
        <v>6</v>
      </c>
      <c r="H102" s="38" t="s">
        <v>113</v>
      </c>
      <c r="I102" s="38" t="s">
        <v>171</v>
      </c>
      <c r="J102" s="38">
        <v>21</v>
      </c>
      <c r="K102" s="38">
        <v>1432</v>
      </c>
      <c r="L102" s="38">
        <v>6.1366425343385763E-3</v>
      </c>
      <c r="M102" s="38">
        <v>8.3162136253310734</v>
      </c>
      <c r="N102" s="38">
        <v>20.589498694008224</v>
      </c>
      <c r="O102" s="38">
        <v>1.6213625331072734E-2</v>
      </c>
      <c r="P102" s="38">
        <v>4.8105013059917745</v>
      </c>
      <c r="Q102" s="38">
        <v>13</v>
      </c>
      <c r="R102" s="38">
        <v>31</v>
      </c>
      <c r="S102" s="38">
        <v>8.9470061940812116</v>
      </c>
      <c r="T102" s="38">
        <v>21.335168616655196</v>
      </c>
      <c r="U102" s="38">
        <v>0.64700619408121085</v>
      </c>
      <c r="V102" s="38">
        <v>4.0648313833448029</v>
      </c>
      <c r="W102" s="38">
        <v>1.5733166619860805E-2</v>
      </c>
      <c r="X102" s="38">
        <v>6.5164186157148814E-3</v>
      </c>
      <c r="Y102" s="38">
        <v>9.2167480041459235</v>
      </c>
      <c r="Z102" s="38">
        <v>22.249585235575687</v>
      </c>
      <c r="AA102" s="38">
        <v>0.91674800414592283</v>
      </c>
      <c r="AB102" s="38">
        <v>3.1504147644243119</v>
      </c>
      <c r="AC102" s="38">
        <v>18.036412648132512</v>
      </c>
      <c r="AD102" s="38">
        <v>9.886129337601071</v>
      </c>
      <c r="AE102" s="38">
        <v>22.266620391674245</v>
      </c>
      <c r="AF102" s="38">
        <v>1.5861293376010703</v>
      </c>
      <c r="AG102" s="38">
        <v>3.1333796083257539</v>
      </c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</row>
    <row r="103" spans="1:51" x14ac:dyDescent="0.25">
      <c r="A103" s="38" t="s">
        <v>24</v>
      </c>
      <c r="B103" s="38">
        <v>1601</v>
      </c>
      <c r="C103" s="38">
        <v>10</v>
      </c>
      <c r="D103" s="38">
        <v>6</v>
      </c>
      <c r="E103" s="38">
        <v>16.8</v>
      </c>
      <c r="F103" s="38">
        <v>2008</v>
      </c>
      <c r="G103" s="38" t="s">
        <v>6</v>
      </c>
      <c r="H103" s="38" t="s">
        <v>115</v>
      </c>
      <c r="I103" s="38" t="s">
        <v>156</v>
      </c>
      <c r="J103" s="38">
        <v>16</v>
      </c>
      <c r="K103" s="38">
        <v>1585</v>
      </c>
      <c r="L103" s="38">
        <v>4.8723190348223611E-3</v>
      </c>
      <c r="M103" s="38">
        <v>5.1214348689877571</v>
      </c>
      <c r="N103" s="38">
        <v>14.866072938632477</v>
      </c>
      <c r="O103" s="38">
        <v>0.87856513101224287</v>
      </c>
      <c r="P103" s="38">
        <v>1.9339270613675232</v>
      </c>
      <c r="Q103" s="38">
        <v>9</v>
      </c>
      <c r="R103" s="38">
        <v>24</v>
      </c>
      <c r="S103" s="38">
        <v>5.6214865708931914</v>
      </c>
      <c r="T103" s="38">
        <v>14.990630855715178</v>
      </c>
      <c r="U103" s="38">
        <v>0.37851342910680863</v>
      </c>
      <c r="V103" s="38">
        <v>1.8093691442848225</v>
      </c>
      <c r="W103" s="38">
        <v>1.1166666533849378E-2</v>
      </c>
      <c r="X103" s="38">
        <v>5.2725676105857553E-3</v>
      </c>
      <c r="Y103" s="38">
        <v>5.8940989232636234</v>
      </c>
      <c r="Z103" s="38">
        <v>16.439234144435133</v>
      </c>
      <c r="AA103" s="38">
        <v>0.10590107673637661</v>
      </c>
      <c r="AB103" s="38">
        <v>0.36076585556486762</v>
      </c>
      <c r="AC103" s="38">
        <v>15.831027057549225</v>
      </c>
      <c r="AD103" s="38">
        <v>6.5459524514603018</v>
      </c>
      <c r="AE103" s="38">
        <v>16.410495126711563</v>
      </c>
      <c r="AF103" s="38">
        <v>0.5459524514603018</v>
      </c>
      <c r="AG103" s="38">
        <v>0.38950487328843764</v>
      </c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</row>
    <row r="104" spans="1:51" x14ac:dyDescent="0.25">
      <c r="A104" s="38" t="s">
        <v>40</v>
      </c>
      <c r="B104" s="38">
        <v>1476</v>
      </c>
      <c r="C104" s="38">
        <v>11.3</v>
      </c>
      <c r="D104" s="38">
        <v>6.5</v>
      </c>
      <c r="E104" s="38">
        <v>19.5</v>
      </c>
      <c r="F104" s="38">
        <v>2008</v>
      </c>
      <c r="G104" s="38" t="s">
        <v>6</v>
      </c>
      <c r="H104" s="38" t="s">
        <v>116</v>
      </c>
      <c r="I104" s="38" t="s">
        <v>172</v>
      </c>
      <c r="J104" s="38">
        <v>17</v>
      </c>
      <c r="K104" s="38">
        <v>1459</v>
      </c>
      <c r="L104" s="38">
        <v>5.4434051697804312E-3</v>
      </c>
      <c r="M104" s="38">
        <v>6.0742100063713309</v>
      </c>
      <c r="N104" s="38">
        <v>16.961020345932194</v>
      </c>
      <c r="O104" s="38">
        <v>0.42578999362866909</v>
      </c>
      <c r="P104" s="38">
        <v>2.5389796540678056</v>
      </c>
      <c r="Q104" s="38">
        <v>9</v>
      </c>
      <c r="R104" s="38">
        <v>25</v>
      </c>
      <c r="S104" s="38">
        <v>6.0975609756097562</v>
      </c>
      <c r="T104" s="38">
        <v>16.937669376693766</v>
      </c>
      <c r="U104" s="38">
        <v>0.40243902439024382</v>
      </c>
      <c r="V104" s="38">
        <v>2.5623306233062344</v>
      </c>
      <c r="W104" s="38">
        <v>1.2785646257961478E-2</v>
      </c>
      <c r="X104" s="38">
        <v>5.862161759157514E-3</v>
      </c>
      <c r="Y104" s="38">
        <v>6.9234844988039637</v>
      </c>
      <c r="Z104" s="38">
        <v>18.647808017118994</v>
      </c>
      <c r="AA104" s="38">
        <v>0.42348449880396366</v>
      </c>
      <c r="AB104" s="38">
        <v>0.85219198288100628</v>
      </c>
      <c r="AC104" s="38">
        <v>16.292907689549128</v>
      </c>
      <c r="AD104" s="38">
        <v>7.6185698801526485</v>
      </c>
      <c r="AE104" s="38">
        <v>18.628470699212802</v>
      </c>
      <c r="AF104" s="38">
        <v>1.1185698801526485</v>
      </c>
      <c r="AG104" s="38">
        <v>0.87152930078719848</v>
      </c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</row>
    <row r="105" spans="1:51" x14ac:dyDescent="0.25">
      <c r="A105" s="38" t="s">
        <v>41</v>
      </c>
      <c r="B105" s="38">
        <v>1550</v>
      </c>
      <c r="C105" s="38">
        <v>21.5</v>
      </c>
      <c r="D105" s="38">
        <v>12.7</v>
      </c>
      <c r="E105" s="38">
        <v>35.9</v>
      </c>
      <c r="F105" s="38">
        <v>2012</v>
      </c>
      <c r="G105" s="38" t="s">
        <v>6</v>
      </c>
      <c r="H105" s="38" t="s">
        <v>68</v>
      </c>
      <c r="I105" s="38" t="s">
        <v>173</v>
      </c>
      <c r="J105" s="38">
        <v>33</v>
      </c>
      <c r="K105" s="38">
        <v>1517</v>
      </c>
      <c r="L105" s="38">
        <v>7.1862166156580719E-3</v>
      </c>
      <c r="M105" s="38">
        <v>14.104105964987088</v>
      </c>
      <c r="N105" s="38">
        <v>28.476539196303232</v>
      </c>
      <c r="O105" s="38">
        <v>1.4041059649870888</v>
      </c>
      <c r="P105" s="38">
        <v>7.4234608036967664</v>
      </c>
      <c r="Q105" s="38">
        <v>23</v>
      </c>
      <c r="R105" s="38">
        <v>45</v>
      </c>
      <c r="S105" s="38">
        <v>14.838709677419354</v>
      </c>
      <c r="T105" s="38">
        <v>29.032258064516128</v>
      </c>
      <c r="U105" s="38">
        <v>2.1387096774193548</v>
      </c>
      <c r="V105" s="38">
        <v>6.8677419354838705</v>
      </c>
      <c r="W105" s="38">
        <v>2.2473804654981049E-2</v>
      </c>
      <c r="X105" s="38">
        <v>7.4636149991947004E-3</v>
      </c>
      <c r="Y105" s="38">
        <v>15.010189655786348</v>
      </c>
      <c r="Z105" s="38">
        <v>29.937419654175748</v>
      </c>
      <c r="AA105" s="38">
        <v>2.3101896557863491</v>
      </c>
      <c r="AB105" s="38">
        <v>5.9625803458242501</v>
      </c>
      <c r="AC105" s="38">
        <v>22.442713279019351</v>
      </c>
      <c r="AD105" s="38">
        <v>15.573900820746399</v>
      </c>
      <c r="AE105" s="38">
        <v>30.017274790219776</v>
      </c>
      <c r="AF105" s="38">
        <v>2.8739008207463996</v>
      </c>
      <c r="AG105" s="38">
        <v>5.8827252097802223</v>
      </c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</row>
    <row r="106" spans="1:51" x14ac:dyDescent="0.25">
      <c r="A106" s="38" t="s">
        <v>18</v>
      </c>
      <c r="B106" s="38">
        <v>1613</v>
      </c>
      <c r="C106" s="38">
        <v>22.7</v>
      </c>
      <c r="D106" s="38">
        <v>15.5</v>
      </c>
      <c r="E106" s="38">
        <v>33.1</v>
      </c>
      <c r="F106" s="38">
        <v>2012</v>
      </c>
      <c r="G106" s="38" t="s">
        <v>6</v>
      </c>
      <c r="H106" s="38" t="s">
        <v>70</v>
      </c>
      <c r="I106" s="38" t="s">
        <v>150</v>
      </c>
      <c r="J106" s="38">
        <v>37</v>
      </c>
      <c r="K106" s="38">
        <v>1576</v>
      </c>
      <c r="L106" s="38">
        <v>7.3059300292474972E-3</v>
      </c>
      <c r="M106" s="38">
        <v>15.632693653331545</v>
      </c>
      <c r="N106" s="38">
        <v>30.244553711826544</v>
      </c>
      <c r="O106" s="38">
        <v>0.13269365333154504</v>
      </c>
      <c r="P106" s="38">
        <v>2.8554462881734572</v>
      </c>
      <c r="Q106" s="38">
        <v>25</v>
      </c>
      <c r="R106" s="38">
        <v>49</v>
      </c>
      <c r="S106" s="38">
        <v>15.499070055796652</v>
      </c>
      <c r="T106" s="38">
        <v>30.378177309361437</v>
      </c>
      <c r="U106" s="38">
        <v>9.299442033476879E-4</v>
      </c>
      <c r="V106" s="38">
        <v>2.7218226906385645</v>
      </c>
      <c r="W106" s="38">
        <v>2.4072075340482297E-2</v>
      </c>
      <c r="X106" s="38">
        <v>7.5561090582444796E-3</v>
      </c>
      <c r="Y106" s="38">
        <v>16.515966282237816</v>
      </c>
      <c r="Z106" s="38">
        <v>31.628184398726777</v>
      </c>
      <c r="AA106" s="38">
        <v>1.0159662822378159</v>
      </c>
      <c r="AB106" s="38">
        <v>1.4718156012732244</v>
      </c>
      <c r="AC106" s="38">
        <v>23.725902555193379</v>
      </c>
      <c r="AD106" s="38">
        <v>17.0442055294962</v>
      </c>
      <c r="AE106" s="38">
        <v>31.718434982085068</v>
      </c>
      <c r="AF106" s="38">
        <v>1.5442055294961996</v>
      </c>
      <c r="AG106" s="38">
        <v>1.3815650179149337</v>
      </c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</row>
    <row r="107" spans="1:51" x14ac:dyDescent="0.25">
      <c r="A107" s="38" t="s">
        <v>11</v>
      </c>
      <c r="B107" s="38">
        <v>1573</v>
      </c>
      <c r="C107" s="38">
        <v>19.3</v>
      </c>
      <c r="D107" s="38">
        <v>11.8</v>
      </c>
      <c r="E107" s="38">
        <v>31.5</v>
      </c>
      <c r="F107" s="38">
        <v>2012</v>
      </c>
      <c r="G107" s="38" t="s">
        <v>6</v>
      </c>
      <c r="H107" s="38" t="s">
        <v>69</v>
      </c>
      <c r="I107" s="38" t="s">
        <v>143</v>
      </c>
      <c r="J107" s="38">
        <v>30</v>
      </c>
      <c r="K107" s="38">
        <v>1543</v>
      </c>
      <c r="L107" s="38">
        <v>6.7592513659907993E-3</v>
      </c>
      <c r="M107" s="38">
        <v>12.312585887664635</v>
      </c>
      <c r="N107" s="38">
        <v>25.831088619646231</v>
      </c>
      <c r="O107" s="38">
        <v>0.51258588766463475</v>
      </c>
      <c r="P107" s="38">
        <v>5.6689113803537694</v>
      </c>
      <c r="Q107" s="38">
        <v>20</v>
      </c>
      <c r="R107" s="38">
        <v>41</v>
      </c>
      <c r="S107" s="38">
        <v>12.714558169103624</v>
      </c>
      <c r="T107" s="38">
        <v>26.064844246662428</v>
      </c>
      <c r="U107" s="38">
        <v>0.91455816910362309</v>
      </c>
      <c r="V107" s="38">
        <v>5.4351557533375718</v>
      </c>
      <c r="W107" s="38">
        <v>2.0243461529873965E-2</v>
      </c>
      <c r="X107" s="38">
        <v>7.0487064394828538E-3</v>
      </c>
      <c r="Y107" s="38">
        <v>13.19475509039111</v>
      </c>
      <c r="Z107" s="38">
        <v>27.292167969356818</v>
      </c>
      <c r="AA107" s="38">
        <v>1.3947550903911097</v>
      </c>
      <c r="AB107" s="38">
        <v>4.207832030643182</v>
      </c>
      <c r="AC107" s="38">
        <v>21.437068782993762</v>
      </c>
      <c r="AD107" s="38">
        <v>13.763079919956612</v>
      </c>
      <c r="AE107" s="38">
        <v>27.358022304986466</v>
      </c>
      <c r="AF107" s="38">
        <v>1.9630799199566109</v>
      </c>
      <c r="AG107" s="38">
        <v>4.1419776950135336</v>
      </c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</row>
    <row r="108" spans="1:51" x14ac:dyDescent="0.25">
      <c r="A108" s="38" t="s">
        <v>42</v>
      </c>
      <c r="B108" s="38">
        <v>1595</v>
      </c>
      <c r="C108" s="38">
        <v>19.600000000000001</v>
      </c>
      <c r="D108" s="38">
        <v>11.3</v>
      </c>
      <c r="E108" s="38">
        <v>33.700000000000003</v>
      </c>
      <c r="F108" s="38">
        <v>2012</v>
      </c>
      <c r="G108" s="38" t="s">
        <v>6</v>
      </c>
      <c r="H108" s="38" t="s">
        <v>71</v>
      </c>
      <c r="I108" s="38" t="s">
        <v>174</v>
      </c>
      <c r="J108" s="38">
        <v>31</v>
      </c>
      <c r="K108" s="38">
        <v>1564</v>
      </c>
      <c r="L108" s="38">
        <v>6.7749529140632763E-3</v>
      </c>
      <c r="M108" s="38">
        <v>12.660783763052709</v>
      </c>
      <c r="N108" s="38">
        <v>26.210689591179264</v>
      </c>
      <c r="O108" s="38">
        <v>1.3607837630527087</v>
      </c>
      <c r="P108" s="38">
        <v>7.4893104088207387</v>
      </c>
      <c r="Q108" s="38">
        <v>21</v>
      </c>
      <c r="R108" s="38">
        <v>43</v>
      </c>
      <c r="S108" s="38">
        <v>13.16614420062696</v>
      </c>
      <c r="T108" s="38">
        <v>26.959247648902821</v>
      </c>
      <c r="U108" s="38">
        <v>1.8661442006269588</v>
      </c>
      <c r="V108" s="38">
        <v>6.7407523510971821</v>
      </c>
      <c r="W108" s="38">
        <v>2.0590365122649123E-2</v>
      </c>
      <c r="X108" s="38">
        <v>7.0554662600852769E-3</v>
      </c>
      <c r="Y108" s="38">
        <v>13.534898862563846</v>
      </c>
      <c r="Z108" s="38">
        <v>27.6458313827344</v>
      </c>
      <c r="AA108" s="38">
        <v>2.2348988625638455</v>
      </c>
      <c r="AB108" s="38">
        <v>6.0541686172656028</v>
      </c>
      <c r="AC108" s="38">
        <v>21.781941688156277</v>
      </c>
      <c r="AD108" s="38">
        <v>14.091302450267259</v>
      </c>
      <c r="AE108" s="38">
        <v>27.714880678106464</v>
      </c>
      <c r="AF108" s="38">
        <v>2.7913024502672581</v>
      </c>
      <c r="AG108" s="38">
        <v>5.9851193218935386</v>
      </c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</row>
    <row r="109" spans="1:51" x14ac:dyDescent="0.25">
      <c r="A109" s="38" t="s">
        <v>31</v>
      </c>
      <c r="B109" s="38">
        <v>1660</v>
      </c>
      <c r="C109" s="38">
        <v>12.5</v>
      </c>
      <c r="D109" s="38">
        <v>7.4</v>
      </c>
      <c r="E109" s="38">
        <v>21.1</v>
      </c>
      <c r="F109" s="38">
        <v>2012</v>
      </c>
      <c r="G109" s="38" t="s">
        <v>6</v>
      </c>
      <c r="H109" s="38" t="s">
        <v>73</v>
      </c>
      <c r="I109" s="38" t="s">
        <v>163</v>
      </c>
      <c r="J109" s="38">
        <v>21</v>
      </c>
      <c r="K109" s="38">
        <v>1639</v>
      </c>
      <c r="L109" s="38">
        <v>5.3763196654311443E-3</v>
      </c>
      <c r="M109" s="38">
        <v>7.2742827442074098</v>
      </c>
      <c r="N109" s="38">
        <v>18.026922075069699</v>
      </c>
      <c r="O109" s="38">
        <v>0.12571725579259052</v>
      </c>
      <c r="P109" s="38">
        <v>3.0730779249303026</v>
      </c>
      <c r="Q109" s="38">
        <v>12</v>
      </c>
      <c r="R109" s="38">
        <v>30</v>
      </c>
      <c r="S109" s="38">
        <v>7.2289156626506026</v>
      </c>
      <c r="T109" s="38">
        <v>18.072289156626507</v>
      </c>
      <c r="U109" s="38">
        <v>0.17108433734939776</v>
      </c>
      <c r="V109" s="38">
        <v>3.0277108433734945</v>
      </c>
      <c r="W109" s="38">
        <v>1.3775789327063007E-2</v>
      </c>
      <c r="X109" s="38">
        <v>5.7120445096858008E-3</v>
      </c>
      <c r="Y109" s="38">
        <v>8.0637448173772057</v>
      </c>
      <c r="Z109" s="38">
        <v>19.487833836748809</v>
      </c>
      <c r="AA109" s="38">
        <v>0.66374481737720537</v>
      </c>
      <c r="AB109" s="38">
        <v>1.6121661632511923</v>
      </c>
      <c r="AC109" s="38">
        <v>18.051769264509758</v>
      </c>
      <c r="AD109" s="38">
        <v>8.6515723609237583</v>
      </c>
      <c r="AE109" s="38">
        <v>19.501025095022943</v>
      </c>
      <c r="AF109" s="38">
        <v>1.2515723609237579</v>
      </c>
      <c r="AG109" s="38">
        <v>1.5989749049770587</v>
      </c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</row>
    <row r="110" spans="1:51" x14ac:dyDescent="0.25">
      <c r="A110" s="38" t="s">
        <v>43</v>
      </c>
      <c r="B110" s="38">
        <v>1572</v>
      </c>
      <c r="C110" s="38">
        <v>23.8</v>
      </c>
      <c r="D110" s="38">
        <v>15.6</v>
      </c>
      <c r="E110" s="38">
        <v>36</v>
      </c>
      <c r="F110" s="38">
        <v>2012</v>
      </c>
      <c r="G110" s="38" t="s">
        <v>6</v>
      </c>
      <c r="H110" s="38" t="s">
        <v>74</v>
      </c>
      <c r="I110" s="38" t="s">
        <v>175</v>
      </c>
      <c r="J110" s="38">
        <v>37</v>
      </c>
      <c r="K110" s="38">
        <v>1535</v>
      </c>
      <c r="L110" s="38">
        <v>7.4941836299695233E-3</v>
      </c>
      <c r="M110" s="38">
        <v>16.042712044330731</v>
      </c>
      <c r="N110" s="38">
        <v>31.031079304269774</v>
      </c>
      <c r="O110" s="38">
        <v>0.4427120443307313</v>
      </c>
      <c r="P110" s="38">
        <v>4.9689206957302261</v>
      </c>
      <c r="Q110" s="38">
        <v>26</v>
      </c>
      <c r="R110" s="38">
        <v>50</v>
      </c>
      <c r="S110" s="38">
        <v>16.539440203562339</v>
      </c>
      <c r="T110" s="38">
        <v>31.806615776081426</v>
      </c>
      <c r="U110" s="38">
        <v>0.9394402035623397</v>
      </c>
      <c r="V110" s="38">
        <v>4.1933842239185743</v>
      </c>
      <c r="W110" s="38">
        <v>2.4698378883542003E-2</v>
      </c>
      <c r="X110" s="38">
        <v>7.7500420105526772E-3</v>
      </c>
      <c r="Y110" s="38">
        <v>16.948336872989326</v>
      </c>
      <c r="Z110" s="38">
        <v>32.448420894094681</v>
      </c>
      <c r="AA110" s="38">
        <v>1.3483368729893268</v>
      </c>
      <c r="AB110" s="38">
        <v>3.5515791059053186</v>
      </c>
      <c r="AC110" s="38">
        <v>23.718925856462494</v>
      </c>
      <c r="AD110" s="38">
        <v>17.489872682206069</v>
      </c>
      <c r="AE110" s="38">
        <v>32.541466688504727</v>
      </c>
      <c r="AF110" s="38">
        <v>1.8898726822060699</v>
      </c>
      <c r="AG110" s="38">
        <v>3.4585333114952732</v>
      </c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</row>
    <row r="111" spans="1:51" x14ac:dyDescent="0.25">
      <c r="A111" s="38" t="s">
        <v>25</v>
      </c>
      <c r="B111" s="38">
        <v>1590</v>
      </c>
      <c r="C111" s="38">
        <v>17.899999999999999</v>
      </c>
      <c r="D111" s="38">
        <v>10.8</v>
      </c>
      <c r="E111" s="38">
        <v>29.4</v>
      </c>
      <c r="F111" s="38">
        <v>2012</v>
      </c>
      <c r="G111" s="38" t="s">
        <v>6</v>
      </c>
      <c r="H111" s="38" t="s">
        <v>75</v>
      </c>
      <c r="I111" s="38" t="s">
        <v>157</v>
      </c>
      <c r="J111" s="38">
        <v>28</v>
      </c>
      <c r="K111" s="38">
        <v>1562</v>
      </c>
      <c r="L111" s="38">
        <v>6.4650506991377086E-3</v>
      </c>
      <c r="M111" s="38">
        <v>11.145012193944051</v>
      </c>
      <c r="N111" s="38">
        <v>24.07511359221947</v>
      </c>
      <c r="O111" s="38">
        <v>0.34501219394405069</v>
      </c>
      <c r="P111" s="38">
        <v>5.3248864077805287</v>
      </c>
      <c r="Q111" s="38">
        <v>19</v>
      </c>
      <c r="R111" s="38">
        <v>39</v>
      </c>
      <c r="S111" s="38">
        <v>11.949685534591195</v>
      </c>
      <c r="T111" s="38">
        <v>24.528301886792452</v>
      </c>
      <c r="U111" s="38">
        <v>1.1496855345911943</v>
      </c>
      <c r="V111" s="38">
        <v>4.8716981132075468</v>
      </c>
      <c r="W111" s="38">
        <v>1.8772713712997421E-2</v>
      </c>
      <c r="X111" s="38">
        <v>6.7632571177433801E-3</v>
      </c>
      <c r="Y111" s="38">
        <v>12.009456595254042</v>
      </c>
      <c r="Z111" s="38">
        <v>25.535970830740801</v>
      </c>
      <c r="AA111" s="38">
        <v>1.209456595254041</v>
      </c>
      <c r="AB111" s="38">
        <v>3.8640291692591973</v>
      </c>
      <c r="AC111" s="38">
        <v>20.736654511776383</v>
      </c>
      <c r="AD111" s="38">
        <v>12.581177408508326</v>
      </c>
      <c r="AE111" s="38">
        <v>25.591664993088873</v>
      </c>
      <c r="AF111" s="38">
        <v>1.7811774085083254</v>
      </c>
      <c r="AG111" s="38">
        <v>3.8083350069111255</v>
      </c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</row>
    <row r="112" spans="1:51" x14ac:dyDescent="0.25">
      <c r="A112" s="38" t="s">
        <v>44</v>
      </c>
      <c r="B112" s="38">
        <v>1591</v>
      </c>
      <c r="C112" s="38">
        <v>17.2</v>
      </c>
      <c r="D112" s="38">
        <v>10.1</v>
      </c>
      <c r="E112" s="38">
        <v>29</v>
      </c>
      <c r="F112" s="38">
        <v>2012</v>
      </c>
      <c r="G112" s="38" t="s">
        <v>6</v>
      </c>
      <c r="H112" s="38" t="s">
        <v>81</v>
      </c>
      <c r="I112" s="38" t="s">
        <v>176</v>
      </c>
      <c r="J112" s="38">
        <v>27</v>
      </c>
      <c r="K112" s="38">
        <v>1564</v>
      </c>
      <c r="L112" s="38">
        <v>6.3466285053795091E-3</v>
      </c>
      <c r="M112" s="38">
        <v>10.623830325544439</v>
      </c>
      <c r="N112" s="38">
        <v>23.317087336303459</v>
      </c>
      <c r="O112" s="38">
        <v>0.52383032554443965</v>
      </c>
      <c r="P112" s="38">
        <v>5.6829126636965412</v>
      </c>
      <c r="Q112" s="38">
        <v>18</v>
      </c>
      <c r="R112" s="38">
        <v>38</v>
      </c>
      <c r="S112" s="38">
        <v>11.313639220615965</v>
      </c>
      <c r="T112" s="38">
        <v>23.884349465744815</v>
      </c>
      <c r="U112" s="38">
        <v>1.2136392206159652</v>
      </c>
      <c r="V112" s="38">
        <v>5.1156505342551846</v>
      </c>
      <c r="W112" s="38">
        <v>1.8133921243640421E-2</v>
      </c>
      <c r="X112" s="38">
        <v>6.6508520748476477E-3</v>
      </c>
      <c r="Y112" s="38">
        <v>11.483069168792774</v>
      </c>
      <c r="Z112" s="38">
        <v>24.784773318488067</v>
      </c>
      <c r="AA112" s="38">
        <v>1.3830691687927743</v>
      </c>
      <c r="AB112" s="38">
        <v>4.2152266815119326</v>
      </c>
      <c r="AC112" s="38">
        <v>20.375699478044453</v>
      </c>
      <c r="AD112" s="38">
        <v>12.059430462477817</v>
      </c>
      <c r="AE112" s="38">
        <v>24.835433597680527</v>
      </c>
      <c r="AF112" s="38">
        <v>1.9594304624778172</v>
      </c>
      <c r="AG112" s="38">
        <v>4.1645664023194726</v>
      </c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</row>
    <row r="113" spans="1:51" x14ac:dyDescent="0.25">
      <c r="A113" s="38" t="s">
        <v>32</v>
      </c>
      <c r="B113" s="38">
        <v>1584</v>
      </c>
      <c r="C113" s="38">
        <v>20.100000000000001</v>
      </c>
      <c r="D113" s="38">
        <v>12.3</v>
      </c>
      <c r="E113" s="38">
        <v>32.9</v>
      </c>
      <c r="F113" s="38">
        <v>2012</v>
      </c>
      <c r="G113" s="38" t="s">
        <v>6</v>
      </c>
      <c r="H113" s="38" t="s">
        <v>78</v>
      </c>
      <c r="I113" s="38" t="s">
        <v>164</v>
      </c>
      <c r="J113" s="38">
        <v>32</v>
      </c>
      <c r="K113" s="38">
        <v>1552</v>
      </c>
      <c r="L113" s="38">
        <v>6.9284513653870613E-3</v>
      </c>
      <c r="M113" s="38">
        <v>13.273568836633142</v>
      </c>
      <c r="N113" s="38">
        <v>27.130471567407263</v>
      </c>
      <c r="O113" s="38">
        <v>0.97356883663314164</v>
      </c>
      <c r="P113" s="38">
        <v>5.7695284325927361</v>
      </c>
      <c r="Q113" s="38">
        <v>21</v>
      </c>
      <c r="R113" s="38">
        <v>43</v>
      </c>
      <c r="S113" s="38">
        <v>13.257575757575758</v>
      </c>
      <c r="T113" s="38">
        <v>27.146464646464647</v>
      </c>
      <c r="U113" s="38">
        <v>0.95757575757575708</v>
      </c>
      <c r="V113" s="38">
        <v>5.7535353535353515</v>
      </c>
      <c r="W113" s="38">
        <v>2.1362793635291737E-2</v>
      </c>
      <c r="X113" s="38">
        <v>7.2055337984148621E-3</v>
      </c>
      <c r="Y113" s="38">
        <v>14.157259836876875</v>
      </c>
      <c r="Z113" s="38">
        <v>28.5683274337066</v>
      </c>
      <c r="AA113" s="38">
        <v>1.8572598368768745</v>
      </c>
      <c r="AB113" s="38">
        <v>4.331672566293399</v>
      </c>
      <c r="AC113" s="38">
        <v>22.116852030889046</v>
      </c>
      <c r="AD113" s="38">
        <v>14.713246883132754</v>
      </c>
      <c r="AE113" s="38">
        <v>28.642126185299016</v>
      </c>
      <c r="AF113" s="38">
        <v>2.4132468831327536</v>
      </c>
      <c r="AG113" s="38">
        <v>4.2578738147009823</v>
      </c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</row>
    <row r="114" spans="1:51" x14ac:dyDescent="0.25">
      <c r="A114" s="38" t="s">
        <v>45</v>
      </c>
      <c r="B114" s="38">
        <v>1765</v>
      </c>
      <c r="C114" s="38">
        <v>21</v>
      </c>
      <c r="D114" s="38">
        <v>13.1</v>
      </c>
      <c r="E114" s="38">
        <v>33.5</v>
      </c>
      <c r="F114" s="38">
        <v>2012</v>
      </c>
      <c r="G114" s="38" t="s">
        <v>6</v>
      </c>
      <c r="H114" s="38" t="s">
        <v>79</v>
      </c>
      <c r="I114" s="38" t="s">
        <v>177</v>
      </c>
      <c r="J114" s="38">
        <v>37</v>
      </c>
      <c r="K114" s="38">
        <v>1728</v>
      </c>
      <c r="L114" s="38">
        <v>6.6834970014129488E-3</v>
      </c>
      <c r="M114" s="38">
        <v>14.279675803119629</v>
      </c>
      <c r="N114" s="38">
        <v>27.646669805945528</v>
      </c>
      <c r="O114" s="38">
        <v>1.1796758031196291</v>
      </c>
      <c r="P114" s="38">
        <v>5.8533301940544717</v>
      </c>
      <c r="Q114" s="38">
        <v>26</v>
      </c>
      <c r="R114" s="38">
        <v>49</v>
      </c>
      <c r="S114" s="38">
        <v>14.730878186968839</v>
      </c>
      <c r="T114" s="38">
        <v>27.762039660056658</v>
      </c>
      <c r="U114" s="38">
        <v>1.6308781869688396</v>
      </c>
      <c r="V114" s="38">
        <v>5.7379603399433421</v>
      </c>
      <c r="W114" s="38">
        <v>2.2003514908733507E-2</v>
      </c>
      <c r="X114" s="38">
        <v>6.9146230011123792E-3</v>
      </c>
      <c r="Y114" s="38">
        <v>15.088891907621127</v>
      </c>
      <c r="Z114" s="38">
        <v>28.918137909845886</v>
      </c>
      <c r="AA114" s="38">
        <v>1.9888919076211273</v>
      </c>
      <c r="AB114" s="38">
        <v>4.5818620901541145</v>
      </c>
      <c r="AC114" s="38">
        <v>23.748924553693627</v>
      </c>
      <c r="AD114" s="38">
        <v>15.573056022706325</v>
      </c>
      <c r="AE114" s="38">
        <v>28.99931558670778</v>
      </c>
      <c r="AF114" s="38">
        <v>2.4730560227063254</v>
      </c>
      <c r="AG114" s="38">
        <v>4.5006844132922197</v>
      </c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</row>
    <row r="115" spans="1:51" x14ac:dyDescent="0.25">
      <c r="A115" s="38" t="s">
        <v>33</v>
      </c>
      <c r="B115" s="38">
        <v>1566</v>
      </c>
      <c r="C115" s="38">
        <v>17.3</v>
      </c>
      <c r="D115" s="38">
        <v>10.5</v>
      </c>
      <c r="E115" s="38">
        <v>28.5</v>
      </c>
      <c r="F115" s="38">
        <v>2012</v>
      </c>
      <c r="G115" s="38" t="s">
        <v>6</v>
      </c>
      <c r="H115" s="38" t="s">
        <v>80</v>
      </c>
      <c r="I115" s="38" t="s">
        <v>165</v>
      </c>
      <c r="J115" s="38">
        <v>27</v>
      </c>
      <c r="K115" s="38">
        <v>1539</v>
      </c>
      <c r="L115" s="38">
        <v>6.4470590263464855E-3</v>
      </c>
      <c r="M115" s="38">
        <v>10.794320283998342</v>
      </c>
      <c r="N115" s="38">
        <v>23.688438336691313</v>
      </c>
      <c r="O115" s="38">
        <v>0.29432028399834209</v>
      </c>
      <c r="P115" s="38">
        <v>4.8115616633086873</v>
      </c>
      <c r="Q115" s="38">
        <v>17</v>
      </c>
      <c r="R115" s="38">
        <v>38</v>
      </c>
      <c r="S115" s="38">
        <v>10.855683269476373</v>
      </c>
      <c r="T115" s="38">
        <v>24.265644955300129</v>
      </c>
      <c r="U115" s="38">
        <v>0.35568326947637274</v>
      </c>
      <c r="V115" s="38">
        <v>4.2343550446998712</v>
      </c>
      <c r="W115" s="38">
        <v>1.8422707113413265E-2</v>
      </c>
      <c r="X115" s="38">
        <v>6.7556812978267775E-3</v>
      </c>
      <c r="Y115" s="38">
        <v>11.667025815586488</v>
      </c>
      <c r="Z115" s="38">
        <v>25.178388411240043</v>
      </c>
      <c r="AA115" s="38">
        <v>1.1670258155864879</v>
      </c>
      <c r="AB115" s="38">
        <v>3.3216115887599571</v>
      </c>
      <c r="AC115" s="38">
        <v>20.373042354249186</v>
      </c>
      <c r="AD115" s="38">
        <v>12.252325306576951</v>
      </c>
      <c r="AE115" s="38">
        <v>25.230095921422318</v>
      </c>
      <c r="AF115" s="38">
        <v>1.7523253065769513</v>
      </c>
      <c r="AG115" s="38">
        <v>3.2699040785776816</v>
      </c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</row>
    <row r="116" spans="1:51" x14ac:dyDescent="0.25">
      <c r="A116" s="38" t="s">
        <v>46</v>
      </c>
      <c r="B116" s="38">
        <v>1582</v>
      </c>
      <c r="C116" s="38">
        <v>9.6999999999999993</v>
      </c>
      <c r="D116" s="38">
        <v>5.5</v>
      </c>
      <c r="E116" s="38">
        <v>17</v>
      </c>
      <c r="F116" s="38">
        <v>2012</v>
      </c>
      <c r="G116" s="38" t="s">
        <v>6</v>
      </c>
      <c r="H116" s="38" t="s">
        <v>82</v>
      </c>
      <c r="I116" s="38" t="s">
        <v>178</v>
      </c>
      <c r="J116" s="38">
        <v>15</v>
      </c>
      <c r="K116" s="38">
        <v>1567</v>
      </c>
      <c r="L116" s="38">
        <v>4.7754961584276041E-3</v>
      </c>
      <c r="M116" s="38">
        <v>4.7061726152765679</v>
      </c>
      <c r="N116" s="38">
        <v>14.257164932131777</v>
      </c>
      <c r="O116" s="38">
        <v>0.79382738472343206</v>
      </c>
      <c r="P116" s="38">
        <v>2.7428350678682225</v>
      </c>
      <c r="Q116" s="38">
        <v>8</v>
      </c>
      <c r="R116" s="38">
        <v>23</v>
      </c>
      <c r="S116" s="38">
        <v>5.0568900126422252</v>
      </c>
      <c r="T116" s="38">
        <v>14.538558786346396</v>
      </c>
      <c r="U116" s="38">
        <v>0.44310998735777485</v>
      </c>
      <c r="V116" s="38">
        <v>2.4614412136536039</v>
      </c>
      <c r="W116" s="38">
        <v>1.0669874542774351E-2</v>
      </c>
      <c r="X116" s="38">
        <v>5.1937816984940696E-3</v>
      </c>
      <c r="Y116" s="38">
        <v>5.4760928442802816</v>
      </c>
      <c r="Z116" s="38">
        <v>15.863656241268419</v>
      </c>
      <c r="AA116" s="38">
        <v>2.3907155719718354E-2</v>
      </c>
      <c r="AB116" s="38">
        <v>1.1363437587315808</v>
      </c>
      <c r="AC116" s="38">
        <v>15.346637305737326</v>
      </c>
      <c r="AD116" s="38">
        <v>6.1465228464433199</v>
      </c>
      <c r="AE116" s="38">
        <v>15.82380629768428</v>
      </c>
      <c r="AF116" s="38">
        <v>0.64652284644331992</v>
      </c>
      <c r="AG116" s="38">
        <v>1.1761937023157198</v>
      </c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</row>
    <row r="117" spans="1:51" x14ac:dyDescent="0.25">
      <c r="A117" s="38" t="s">
        <v>47</v>
      </c>
      <c r="B117" s="38">
        <v>1592</v>
      </c>
      <c r="C117" s="38">
        <v>20.7</v>
      </c>
      <c r="D117" s="38">
        <v>12.7</v>
      </c>
      <c r="E117" s="38">
        <v>33.4</v>
      </c>
      <c r="F117" s="38">
        <v>2012</v>
      </c>
      <c r="G117" s="38" t="s">
        <v>6</v>
      </c>
      <c r="H117" s="38" t="s">
        <v>83</v>
      </c>
      <c r="I117" s="38" t="s">
        <v>179</v>
      </c>
      <c r="J117" s="38">
        <v>33</v>
      </c>
      <c r="K117" s="38">
        <v>1559</v>
      </c>
      <c r="L117" s="38">
        <v>6.9986378864921699E-3</v>
      </c>
      <c r="M117" s="38">
        <v>13.730005329588232</v>
      </c>
      <c r="N117" s="38">
        <v>27.727281102572572</v>
      </c>
      <c r="O117" s="38">
        <v>1.0300053295882332</v>
      </c>
      <c r="P117" s="38">
        <v>5.6727188974274263</v>
      </c>
      <c r="Q117" s="38">
        <v>22</v>
      </c>
      <c r="R117" s="38">
        <v>45</v>
      </c>
      <c r="S117" s="38">
        <v>13.819095477386934</v>
      </c>
      <c r="T117" s="38">
        <v>28.266331658291456</v>
      </c>
      <c r="U117" s="38">
        <v>1.119095477386935</v>
      </c>
      <c r="V117" s="38">
        <v>5.1336683417085425</v>
      </c>
      <c r="W117" s="38">
        <v>2.1882329987938164E-2</v>
      </c>
      <c r="X117" s="38">
        <v>7.2695531062903843E-3</v>
      </c>
      <c r="Y117" s="38">
        <v>14.612776881647781</v>
      </c>
      <c r="Z117" s="38">
        <v>29.151883094228548</v>
      </c>
      <c r="AA117" s="38">
        <v>1.9127768816477815</v>
      </c>
      <c r="AB117" s="38">
        <v>4.2481169057714503</v>
      </c>
      <c r="AC117" s="38">
        <v>22.448866925332318</v>
      </c>
      <c r="AD117" s="38">
        <v>15.162092583784389</v>
      </c>
      <c r="AE117" s="38">
        <v>29.229196055279445</v>
      </c>
      <c r="AF117" s="38">
        <v>2.4620925837843899</v>
      </c>
      <c r="AG117" s="38">
        <v>4.1708039447205536</v>
      </c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</row>
    <row r="118" spans="1:51" x14ac:dyDescent="0.25">
      <c r="A118" s="38" t="s">
        <v>48</v>
      </c>
      <c r="B118" s="38">
        <v>1581</v>
      </c>
      <c r="C118" s="38">
        <v>22.1</v>
      </c>
      <c r="D118" s="38">
        <v>13</v>
      </c>
      <c r="E118" s="38">
        <v>37.1</v>
      </c>
      <c r="F118" s="38">
        <v>2012</v>
      </c>
      <c r="G118" s="38" t="s">
        <v>6</v>
      </c>
      <c r="H118" s="38" t="s">
        <v>84</v>
      </c>
      <c r="I118" s="38" t="s">
        <v>180</v>
      </c>
      <c r="J118" s="38">
        <v>35</v>
      </c>
      <c r="K118" s="38">
        <v>1546</v>
      </c>
      <c r="L118" s="38">
        <v>7.2525219701173246E-3</v>
      </c>
      <c r="M118" s="38">
        <v>14.885365442912402</v>
      </c>
      <c r="N118" s="38">
        <v>29.390409383147052</v>
      </c>
      <c r="O118" s="38">
        <v>1.885365442912402</v>
      </c>
      <c r="P118" s="38">
        <v>7.7095906168529496</v>
      </c>
      <c r="Q118" s="38">
        <v>24</v>
      </c>
      <c r="R118" s="38">
        <v>47</v>
      </c>
      <c r="S118" s="38">
        <v>15.180265654648956</v>
      </c>
      <c r="T118" s="38">
        <v>29.728020240354205</v>
      </c>
      <c r="U118" s="38">
        <v>2.1802656546489558</v>
      </c>
      <c r="V118" s="38">
        <v>7.3719797596457965</v>
      </c>
      <c r="W118" s="38">
        <v>2.3296165811954695E-2</v>
      </c>
      <c r="X118" s="38">
        <v>7.5157607768172544E-3</v>
      </c>
      <c r="Y118" s="38">
        <v>15.78040503513744</v>
      </c>
      <c r="Z118" s="38">
        <v>30.81192658877195</v>
      </c>
      <c r="AA118" s="38">
        <v>2.7804050351374396</v>
      </c>
      <c r="AB118" s="38">
        <v>6.2880734112280514</v>
      </c>
      <c r="AC118" s="38">
        <v>23.093505816370666</v>
      </c>
      <c r="AD118" s="38">
        <v>16.325908410684164</v>
      </c>
      <c r="AE118" s="38">
        <v>30.897401153910934</v>
      </c>
      <c r="AF118" s="38">
        <v>3.3259084106841641</v>
      </c>
      <c r="AG118" s="38">
        <v>6.2025988460890673</v>
      </c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</row>
    <row r="119" spans="1:51" x14ac:dyDescent="0.25">
      <c r="A119" s="38" t="s">
        <v>28</v>
      </c>
      <c r="B119" s="38">
        <v>1570</v>
      </c>
      <c r="C119" s="38">
        <v>23.2</v>
      </c>
      <c r="D119" s="38">
        <v>14.4</v>
      </c>
      <c r="E119" s="38">
        <v>37.1</v>
      </c>
      <c r="F119" s="38">
        <v>2012</v>
      </c>
      <c r="G119" s="38" t="s">
        <v>6</v>
      </c>
      <c r="H119" s="38" t="s">
        <v>87</v>
      </c>
      <c r="I119" s="38" t="s">
        <v>160</v>
      </c>
      <c r="J119" s="38">
        <v>36</v>
      </c>
      <c r="K119" s="38">
        <v>1534</v>
      </c>
      <c r="L119" s="38">
        <v>7.4039340661035142E-3</v>
      </c>
      <c r="M119" s="38">
        <v>15.526002239628967</v>
      </c>
      <c r="N119" s="38">
        <v>30.333870371835999</v>
      </c>
      <c r="O119" s="38">
        <v>1.1260022396289671</v>
      </c>
      <c r="P119" s="38">
        <v>6.766129628164002</v>
      </c>
      <c r="Q119" s="38">
        <v>25</v>
      </c>
      <c r="R119" s="38">
        <v>49</v>
      </c>
      <c r="S119" s="38">
        <v>15.923566878980891</v>
      </c>
      <c r="T119" s="38">
        <v>31.210191082802549</v>
      </c>
      <c r="U119" s="38">
        <v>1.5235668789808905</v>
      </c>
      <c r="V119" s="38">
        <v>5.8898089171974526</v>
      </c>
      <c r="W119" s="38">
        <v>2.409437697667572E-2</v>
      </c>
      <c r="X119" s="38">
        <v>7.664351505751084E-3</v>
      </c>
      <c r="Y119" s="38">
        <v>16.430025470924637</v>
      </c>
      <c r="Z119" s="38">
        <v>31.758728482426807</v>
      </c>
      <c r="AA119" s="38">
        <v>2.0300254709246364</v>
      </c>
      <c r="AB119" s="38">
        <v>5.341271517573194</v>
      </c>
      <c r="AC119" s="38">
        <v>23.40747091783841</v>
      </c>
      <c r="AD119" s="38">
        <v>16.975657746014235</v>
      </c>
      <c r="AE119" s="38">
        <v>31.848484222054598</v>
      </c>
      <c r="AF119" s="38">
        <v>2.5756577460142349</v>
      </c>
      <c r="AG119" s="38">
        <v>5.2515157779454036</v>
      </c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</row>
    <row r="120" spans="1:51" x14ac:dyDescent="0.25">
      <c r="A120" s="38" t="s">
        <v>13</v>
      </c>
      <c r="B120" s="38">
        <v>1798</v>
      </c>
      <c r="C120" s="38">
        <v>13</v>
      </c>
      <c r="D120" s="38">
        <v>7.9</v>
      </c>
      <c r="E120" s="38">
        <v>21.2</v>
      </c>
      <c r="F120" s="38">
        <v>2012</v>
      </c>
      <c r="G120" s="38" t="s">
        <v>6</v>
      </c>
      <c r="H120" s="38" t="s">
        <v>86</v>
      </c>
      <c r="I120" s="38" t="s">
        <v>145</v>
      </c>
      <c r="J120" s="38">
        <v>23</v>
      </c>
      <c r="K120" s="38">
        <v>1775</v>
      </c>
      <c r="L120" s="38">
        <v>5.1942955467614918E-3</v>
      </c>
      <c r="M120" s="38">
        <v>7.5976955544620903</v>
      </c>
      <c r="N120" s="38">
        <v>17.986286647985072</v>
      </c>
      <c r="O120" s="38">
        <v>0.30230444553791003</v>
      </c>
      <c r="P120" s="38">
        <v>3.2137133520149277</v>
      </c>
      <c r="Q120" s="38">
        <v>14</v>
      </c>
      <c r="R120" s="38">
        <v>33</v>
      </c>
      <c r="S120" s="38">
        <v>7.7864293659621806</v>
      </c>
      <c r="T120" s="38">
        <v>18.353726362625139</v>
      </c>
      <c r="U120" s="38">
        <v>0.11357063403781975</v>
      </c>
      <c r="V120" s="38">
        <v>2.8462736373748605</v>
      </c>
      <c r="W120" s="38">
        <v>1.3830700413929697E-2</v>
      </c>
      <c r="X120" s="38">
        <v>5.4911783569094874E-3</v>
      </c>
      <c r="Y120" s="38">
        <v>8.3395220570202095</v>
      </c>
      <c r="Z120" s="38">
        <v>19.321878770839184</v>
      </c>
      <c r="AA120" s="38">
        <v>0.43952205702020919</v>
      </c>
      <c r="AB120" s="38">
        <v>1.8781212291608149</v>
      </c>
      <c r="AC120" s="38">
        <v>18.872245531347318</v>
      </c>
      <c r="AD120" s="38">
        <v>8.8712614344745582</v>
      </c>
      <c r="AE120" s="38">
        <v>19.345127178300441</v>
      </c>
      <c r="AF120" s="38">
        <v>0.97126143447455782</v>
      </c>
      <c r="AG120" s="38">
        <v>1.8548728216995585</v>
      </c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</row>
    <row r="121" spans="1:51" x14ac:dyDescent="0.25">
      <c r="A121" s="38" t="s">
        <v>34</v>
      </c>
      <c r="B121" s="38">
        <v>1570</v>
      </c>
      <c r="C121" s="38">
        <v>20.9</v>
      </c>
      <c r="D121" s="38">
        <v>13.9</v>
      </c>
      <c r="E121" s="38">
        <v>31.2</v>
      </c>
      <c r="F121" s="38">
        <v>2012</v>
      </c>
      <c r="G121" s="38" t="s">
        <v>6</v>
      </c>
      <c r="H121" s="38" t="s">
        <v>85</v>
      </c>
      <c r="I121" s="38" t="s">
        <v>166</v>
      </c>
      <c r="J121" s="38">
        <v>33</v>
      </c>
      <c r="K121" s="38">
        <v>1537</v>
      </c>
      <c r="L121" s="38">
        <v>7.0956554039200712E-3</v>
      </c>
      <c r="M121" s="38">
        <v>13.923452876334705</v>
      </c>
      <c r="N121" s="38">
        <v>28.114763684174847</v>
      </c>
      <c r="O121" s="38">
        <v>2.3452876334705053E-2</v>
      </c>
      <c r="P121" s="38">
        <v>3.0852363158251528</v>
      </c>
      <c r="Q121" s="38">
        <v>22</v>
      </c>
      <c r="R121" s="38">
        <v>44</v>
      </c>
      <c r="S121" s="38">
        <v>14.012738853503185</v>
      </c>
      <c r="T121" s="38">
        <v>28.02547770700637</v>
      </c>
      <c r="U121" s="38">
        <v>0.1127388535031848</v>
      </c>
      <c r="V121" s="38">
        <v>3.174522292993629</v>
      </c>
      <c r="W121" s="38">
        <v>2.2188212932523554E-2</v>
      </c>
      <c r="X121" s="38">
        <v>7.3699288603725072E-3</v>
      </c>
      <c r="Y121" s="38">
        <v>14.818284072151046</v>
      </c>
      <c r="Z121" s="38">
        <v>29.558141792896063</v>
      </c>
      <c r="AA121" s="38">
        <v>0.9182840721510459</v>
      </c>
      <c r="AB121" s="38">
        <v>1.6418582071039367</v>
      </c>
      <c r="AC121" s="38">
        <v>22.445684859060535</v>
      </c>
      <c r="AD121" s="38">
        <v>15.375047369096938</v>
      </c>
      <c r="AE121" s="38">
        <v>29.636766510667567</v>
      </c>
      <c r="AF121" s="38">
        <v>1.4750473690969379</v>
      </c>
      <c r="AG121" s="38">
        <v>1.5632334893324327</v>
      </c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</row>
    <row r="122" spans="1:51" x14ac:dyDescent="0.25">
      <c r="A122" s="38" t="s">
        <v>49</v>
      </c>
      <c r="B122" s="38">
        <v>1581</v>
      </c>
      <c r="C122" s="38">
        <v>15.3</v>
      </c>
      <c r="D122" s="38">
        <v>8.6</v>
      </c>
      <c r="E122" s="38">
        <v>27</v>
      </c>
      <c r="F122" s="38">
        <v>2012</v>
      </c>
      <c r="G122" s="38" t="s">
        <v>6</v>
      </c>
      <c r="H122" s="38" t="s">
        <v>88</v>
      </c>
      <c r="I122" s="38" t="s">
        <v>181</v>
      </c>
      <c r="J122" s="38">
        <v>24</v>
      </c>
      <c r="K122" s="38">
        <v>1557</v>
      </c>
      <c r="L122" s="38">
        <v>6.0269864247819655E-3</v>
      </c>
      <c r="M122" s="38">
        <v>9.1532792298669907</v>
      </c>
      <c r="N122" s="38">
        <v>21.207252079430923</v>
      </c>
      <c r="O122" s="38">
        <v>0.55327922986699107</v>
      </c>
      <c r="P122" s="38">
        <v>5.7927479205690773</v>
      </c>
      <c r="Q122" s="38">
        <v>15</v>
      </c>
      <c r="R122" s="38">
        <v>34</v>
      </c>
      <c r="S122" s="38">
        <v>9.4876660341555983</v>
      </c>
      <c r="T122" s="38">
        <v>21.50537634408602</v>
      </c>
      <c r="U122" s="38">
        <v>0.88766603415559864</v>
      </c>
      <c r="V122" s="38">
        <v>5.4946236559139798</v>
      </c>
      <c r="W122" s="38">
        <v>1.6355408464412011E-2</v>
      </c>
      <c r="X122" s="38">
        <v>6.3536892655242806E-3</v>
      </c>
      <c r="Y122" s="38">
        <v>10.001719198887731</v>
      </c>
      <c r="Z122" s="38">
        <v>22.709097729936289</v>
      </c>
      <c r="AA122" s="38">
        <v>1.4017191988877311</v>
      </c>
      <c r="AB122" s="38">
        <v>4.2909022700637109</v>
      </c>
      <c r="AC122" s="38">
        <v>19.248028045344135</v>
      </c>
      <c r="AD122" s="38">
        <v>10.598356885598955</v>
      </c>
      <c r="AE122" s="38">
        <v>22.743437983910773</v>
      </c>
      <c r="AF122" s="38">
        <v>1.9983568855989553</v>
      </c>
      <c r="AG122" s="38">
        <v>4.2565620160892266</v>
      </c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</row>
    <row r="123" spans="1:51" x14ac:dyDescent="0.25">
      <c r="A123" s="38" t="s">
        <v>26</v>
      </c>
      <c r="B123" s="38">
        <v>1544</v>
      </c>
      <c r="C123" s="38">
        <v>29.1</v>
      </c>
      <c r="D123" s="38">
        <v>18.600000000000001</v>
      </c>
      <c r="E123" s="38">
        <v>45.3</v>
      </c>
      <c r="F123" s="38">
        <v>2012</v>
      </c>
      <c r="G123" s="38" t="s">
        <v>6</v>
      </c>
      <c r="H123" s="38" t="s">
        <v>89</v>
      </c>
      <c r="I123" s="38" t="s">
        <v>158</v>
      </c>
      <c r="J123" s="38">
        <v>45</v>
      </c>
      <c r="K123" s="38">
        <v>1499</v>
      </c>
      <c r="L123" s="38">
        <v>8.3904300354476821E-3</v>
      </c>
      <c r="M123" s="38">
        <v>20.754647684759568</v>
      </c>
      <c r="N123" s="38">
        <v>37.53550775565494</v>
      </c>
      <c r="O123" s="38">
        <v>2.154647684759567</v>
      </c>
      <c r="P123" s="38">
        <v>7.7644922443450568</v>
      </c>
      <c r="Q123" s="38">
        <v>32</v>
      </c>
      <c r="R123" s="38">
        <v>58</v>
      </c>
      <c r="S123" s="38">
        <v>20.725388601036268</v>
      </c>
      <c r="T123" s="38">
        <v>37.564766839378237</v>
      </c>
      <c r="U123" s="38">
        <v>2.125388601036267</v>
      </c>
      <c r="V123" s="38">
        <v>7.7352331606217604</v>
      </c>
      <c r="W123" s="38">
        <v>3.0313653341535463E-2</v>
      </c>
      <c r="X123" s="38">
        <v>8.6203912940750037E-3</v>
      </c>
      <c r="Y123" s="38">
        <v>21.693262047460458</v>
      </c>
      <c r="Z123" s="38">
        <v>38.934044635610469</v>
      </c>
      <c r="AA123" s="38">
        <v>3.0932620474604562</v>
      </c>
      <c r="AB123" s="38">
        <v>6.3659553643895279</v>
      </c>
      <c r="AC123" s="38">
        <v>26.054348880117345</v>
      </c>
      <c r="AD123" s="38">
        <v>22.220334501501831</v>
      </c>
      <c r="AE123" s="38">
        <v>39.053033181099316</v>
      </c>
      <c r="AF123" s="38">
        <v>3.62033450150183</v>
      </c>
      <c r="AG123" s="38">
        <v>6.2469668189006811</v>
      </c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</row>
    <row r="124" spans="1:51" x14ac:dyDescent="0.25">
      <c r="A124" s="38" t="s">
        <v>20</v>
      </c>
      <c r="B124" s="38">
        <v>1602</v>
      </c>
      <c r="C124" s="38">
        <v>21.1</v>
      </c>
      <c r="D124" s="38">
        <v>13.8</v>
      </c>
      <c r="E124" s="38">
        <v>32.1</v>
      </c>
      <c r="F124" s="38">
        <v>2012</v>
      </c>
      <c r="G124" s="38" t="s">
        <v>6</v>
      </c>
      <c r="H124" s="38" t="s">
        <v>91</v>
      </c>
      <c r="I124" s="38" t="s">
        <v>152</v>
      </c>
      <c r="J124" s="38">
        <v>34</v>
      </c>
      <c r="K124" s="38">
        <v>1568</v>
      </c>
      <c r="L124" s="38">
        <v>7.057758782071182E-3</v>
      </c>
      <c r="M124" s="38">
        <v>14.165711879601727</v>
      </c>
      <c r="N124" s="38">
        <v>28.281229443744092</v>
      </c>
      <c r="O124" s="38">
        <v>0.3657118796017258</v>
      </c>
      <c r="P124" s="38">
        <v>3.8187705562559096</v>
      </c>
      <c r="Q124" s="38">
        <v>23</v>
      </c>
      <c r="R124" s="38">
        <v>46</v>
      </c>
      <c r="S124" s="38">
        <v>14.35705368289638</v>
      </c>
      <c r="T124" s="38">
        <v>28.71410736579276</v>
      </c>
      <c r="U124" s="38">
        <v>0.55705368289637924</v>
      </c>
      <c r="V124" s="38">
        <v>3.3858926342072415</v>
      </c>
      <c r="W124" s="38">
        <v>2.2368789405105227E-2</v>
      </c>
      <c r="X124" s="38">
        <v>7.3224762662974837E-3</v>
      </c>
      <c r="Y124" s="38">
        <v>15.046313138807744</v>
      </c>
      <c r="Z124" s="38">
        <v>29.691265671402714</v>
      </c>
      <c r="AA124" s="38">
        <v>1.2463131388077429</v>
      </c>
      <c r="AB124" s="38">
        <v>2.4087343285972871</v>
      </c>
      <c r="AC124" s="38">
        <v>22.776041144968538</v>
      </c>
      <c r="AD124" s="38">
        <v>15.588530673660925</v>
      </c>
      <c r="AE124" s="38">
        <v>29.771774617116538</v>
      </c>
      <c r="AF124" s="38">
        <v>1.7885306736609241</v>
      </c>
      <c r="AG124" s="38">
        <v>2.3282253828834634</v>
      </c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</row>
    <row r="125" spans="1:51" x14ac:dyDescent="0.25">
      <c r="A125" s="38" t="s">
        <v>50</v>
      </c>
      <c r="B125" s="38">
        <v>1564</v>
      </c>
      <c r="C125" s="38">
        <v>25.3</v>
      </c>
      <c r="D125" s="38">
        <v>16.399999999999999</v>
      </c>
      <c r="E125" s="38">
        <v>39</v>
      </c>
      <c r="F125" s="38">
        <v>2012</v>
      </c>
      <c r="G125" s="38" t="s">
        <v>6</v>
      </c>
      <c r="H125" s="38" t="s">
        <v>92</v>
      </c>
      <c r="I125" s="38" t="s">
        <v>182</v>
      </c>
      <c r="J125" s="38">
        <v>40</v>
      </c>
      <c r="K125" s="38">
        <v>1524</v>
      </c>
      <c r="L125" s="38">
        <v>7.8237586928692014E-3</v>
      </c>
      <c r="M125" s="38">
        <v>17.751688877463277</v>
      </c>
      <c r="N125" s="38">
        <v>33.399206263201684</v>
      </c>
      <c r="O125" s="38">
        <v>1.3516888774632783</v>
      </c>
      <c r="P125" s="38">
        <v>5.600793736798316</v>
      </c>
      <c r="Q125" s="38">
        <v>28</v>
      </c>
      <c r="R125" s="38">
        <v>52</v>
      </c>
      <c r="S125" s="38">
        <v>17.902813299232736</v>
      </c>
      <c r="T125" s="38">
        <v>33.248081841432224</v>
      </c>
      <c r="U125" s="38">
        <v>1.5028132992327379</v>
      </c>
      <c r="V125" s="38">
        <v>5.7519181585677757</v>
      </c>
      <c r="W125" s="38">
        <v>2.6737862539927462E-2</v>
      </c>
      <c r="X125" s="38">
        <v>8.0687622821113397E-3</v>
      </c>
      <c r="Y125" s="38">
        <v>18.669100257816122</v>
      </c>
      <c r="Z125" s="38">
        <v>34.806624822038799</v>
      </c>
      <c r="AA125" s="38">
        <v>2.2691002578161239</v>
      </c>
      <c r="AB125" s="38">
        <v>4.193375177961201</v>
      </c>
      <c r="AC125" s="38">
        <v>24.624749884896943</v>
      </c>
      <c r="AD125" s="38">
        <v>19.203698370462554</v>
      </c>
      <c r="AE125" s="38">
        <v>34.909846301656628</v>
      </c>
      <c r="AF125" s="38">
        <v>2.8036983704625555</v>
      </c>
      <c r="AG125" s="38">
        <v>4.0901536983433715</v>
      </c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</row>
    <row r="126" spans="1:51" x14ac:dyDescent="0.25">
      <c r="A126" s="38" t="s">
        <v>21</v>
      </c>
      <c r="B126" s="38">
        <v>1558</v>
      </c>
      <c r="C126" s="38">
        <v>25.6</v>
      </c>
      <c r="D126" s="38">
        <v>15.5</v>
      </c>
      <c r="E126" s="38">
        <v>41.8</v>
      </c>
      <c r="F126" s="38">
        <v>2012</v>
      </c>
      <c r="G126" s="38" t="s">
        <v>6</v>
      </c>
      <c r="H126" s="38" t="s">
        <v>99</v>
      </c>
      <c r="I126" s="38" t="s">
        <v>153</v>
      </c>
      <c r="J126" s="38">
        <v>40</v>
      </c>
      <c r="K126" s="38">
        <v>1518</v>
      </c>
      <c r="L126" s="38">
        <v>7.8534917609668579E-3</v>
      </c>
      <c r="M126" s="38">
        <v>17.820449188968961</v>
      </c>
      <c r="N126" s="38">
        <v>33.527432710902673</v>
      </c>
      <c r="O126" s="38">
        <v>2.3204491889689614</v>
      </c>
      <c r="P126" s="38">
        <v>8.2725672890973243</v>
      </c>
      <c r="Q126" s="38">
        <v>28</v>
      </c>
      <c r="R126" s="38">
        <v>53</v>
      </c>
      <c r="S126" s="38">
        <v>17.971758664955072</v>
      </c>
      <c r="T126" s="38">
        <v>34.017971758664956</v>
      </c>
      <c r="U126" s="38">
        <v>2.4717586649550718</v>
      </c>
      <c r="V126" s="38">
        <v>7.7820282413350412</v>
      </c>
      <c r="W126" s="38">
        <v>2.6840579223707074E-2</v>
      </c>
      <c r="X126" s="38">
        <v>8.0993044866809714E-3</v>
      </c>
      <c r="Y126" s="38">
        <v>18.741274737026103</v>
      </c>
      <c r="Z126" s="38">
        <v>34.939883710388045</v>
      </c>
      <c r="AA126" s="38">
        <v>3.241274737026103</v>
      </c>
      <c r="AB126" s="38">
        <v>6.8601162896119519</v>
      </c>
      <c r="AC126" s="38">
        <v>24.623551196891277</v>
      </c>
      <c r="AD126" s="38">
        <v>19.277855407062837</v>
      </c>
      <c r="AE126" s="38">
        <v>35.043572892551971</v>
      </c>
      <c r="AF126" s="38">
        <v>3.7778554070628374</v>
      </c>
      <c r="AG126" s="38">
        <v>6.756427107448026</v>
      </c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</row>
    <row r="127" spans="1:51" x14ac:dyDescent="0.25">
      <c r="A127" s="38" t="s">
        <v>51</v>
      </c>
      <c r="B127" s="38">
        <v>1570</v>
      </c>
      <c r="C127" s="38">
        <v>12.5</v>
      </c>
      <c r="D127" s="38">
        <v>8.1999999999999993</v>
      </c>
      <c r="E127" s="38">
        <v>19</v>
      </c>
      <c r="F127" s="38">
        <v>2012</v>
      </c>
      <c r="G127" s="38" t="s">
        <v>6</v>
      </c>
      <c r="H127" s="38" t="s">
        <v>93</v>
      </c>
      <c r="I127" s="38" t="s">
        <v>183</v>
      </c>
      <c r="J127" s="38">
        <v>20</v>
      </c>
      <c r="K127" s="38">
        <v>1550</v>
      </c>
      <c r="L127" s="38">
        <v>5.5472719759003886E-3</v>
      </c>
      <c r="M127" s="38">
        <v>7.1915815272843258</v>
      </c>
      <c r="N127" s="38">
        <v>18.286125479085101</v>
      </c>
      <c r="O127" s="38">
        <v>1.0084184727156735</v>
      </c>
      <c r="P127" s="38">
        <v>0.71387452091489934</v>
      </c>
      <c r="Q127" s="38">
        <v>11</v>
      </c>
      <c r="R127" s="38">
        <v>29</v>
      </c>
      <c r="S127" s="38">
        <v>7.0063694267515926</v>
      </c>
      <c r="T127" s="38">
        <v>18.471337579617835</v>
      </c>
      <c r="U127" s="38">
        <v>1.1936305732484067</v>
      </c>
      <c r="V127" s="38">
        <v>0.52866242038216527</v>
      </c>
      <c r="W127" s="38">
        <v>1.39281687411975E-2</v>
      </c>
      <c r="X127" s="38">
        <v>5.910175991064831E-3</v>
      </c>
      <c r="Y127" s="38">
        <v>8.0179927501326702</v>
      </c>
      <c r="Z127" s="38">
        <v>19.838344732262332</v>
      </c>
      <c r="AA127" s="38">
        <v>0.18200724986732908</v>
      </c>
      <c r="AB127" s="38">
        <v>0.83834473226233186</v>
      </c>
      <c r="AC127" s="38">
        <v>17.625805732742172</v>
      </c>
      <c r="AD127" s="38">
        <v>8.6462498923954829</v>
      </c>
      <c r="AE127" s="38">
        <v>19.845475604716906</v>
      </c>
      <c r="AF127" s="38">
        <v>0.44624989239548363</v>
      </c>
      <c r="AG127" s="38">
        <v>0.8454756047169063</v>
      </c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</row>
    <row r="128" spans="1:51" x14ac:dyDescent="0.25">
      <c r="A128" s="38" t="s">
        <v>35</v>
      </c>
      <c r="B128" s="38">
        <v>1688</v>
      </c>
      <c r="C128" s="38">
        <v>18.100000000000001</v>
      </c>
      <c r="D128" s="38">
        <v>10.8</v>
      </c>
      <c r="E128" s="38">
        <v>30</v>
      </c>
      <c r="F128" s="38">
        <v>2012</v>
      </c>
      <c r="G128" s="38" t="s">
        <v>6</v>
      </c>
      <c r="H128" s="38" t="s">
        <v>95</v>
      </c>
      <c r="I128" s="38" t="s">
        <v>167</v>
      </c>
      <c r="J128" s="38">
        <v>31</v>
      </c>
      <c r="K128" s="38">
        <v>1657</v>
      </c>
      <c r="L128" s="38">
        <v>6.4051827993509653E-3</v>
      </c>
      <c r="M128" s="38">
        <v>11.959746110601639</v>
      </c>
      <c r="N128" s="38">
        <v>24.770111709303571</v>
      </c>
      <c r="O128" s="38">
        <v>1.1597461106016382</v>
      </c>
      <c r="P128" s="38">
        <v>5.2298882906964295</v>
      </c>
      <c r="Q128" s="38">
        <v>20</v>
      </c>
      <c r="R128" s="38">
        <v>42</v>
      </c>
      <c r="S128" s="38">
        <v>11.848341232227488</v>
      </c>
      <c r="T128" s="38">
        <v>24.881516587677726</v>
      </c>
      <c r="U128" s="38">
        <v>1.0483412322274877</v>
      </c>
      <c r="V128" s="38">
        <v>5.1184834123222736</v>
      </c>
      <c r="W128" s="38">
        <v>1.9458519141205232E-2</v>
      </c>
      <c r="X128" s="38">
        <v>6.6717982306643666E-3</v>
      </c>
      <c r="Y128" s="38">
        <v>12.786720910540867</v>
      </c>
      <c r="Z128" s="38">
        <v>26.130317371869598</v>
      </c>
      <c r="AA128" s="38">
        <v>1.9867209105408659</v>
      </c>
      <c r="AB128" s="38">
        <v>3.869682628130402</v>
      </c>
      <c r="AC128" s="38">
        <v>21.793272633354498</v>
      </c>
      <c r="AD128" s="38">
        <v>13.313359225379388</v>
      </c>
      <c r="AE128" s="38">
        <v>26.194750989206717</v>
      </c>
      <c r="AF128" s="38">
        <v>2.5133592253793875</v>
      </c>
      <c r="AG128" s="38">
        <v>3.8052490107932826</v>
      </c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</row>
    <row r="129" spans="1:51" x14ac:dyDescent="0.25">
      <c r="A129" s="38" t="s">
        <v>14</v>
      </c>
      <c r="B129" s="38">
        <v>1576</v>
      </c>
      <c r="C129" s="38">
        <v>27.3</v>
      </c>
      <c r="D129" s="38">
        <v>17.100000000000001</v>
      </c>
      <c r="E129" s="38">
        <v>43.2</v>
      </c>
      <c r="F129" s="38">
        <v>2012</v>
      </c>
      <c r="G129" s="38" t="s">
        <v>6</v>
      </c>
      <c r="H129" s="38" t="s">
        <v>96</v>
      </c>
      <c r="I129" s="38" t="s">
        <v>146</v>
      </c>
      <c r="J129" s="38">
        <v>43</v>
      </c>
      <c r="K129" s="38">
        <v>1533</v>
      </c>
      <c r="L129" s="38">
        <v>8.0430186642462403E-3</v>
      </c>
      <c r="M129" s="38">
        <v>19.241245295144623</v>
      </c>
      <c r="N129" s="38">
        <v>35.327282623637103</v>
      </c>
      <c r="O129" s="38">
        <v>2.1412452951446213</v>
      </c>
      <c r="P129" s="38">
        <v>7.8727173763628997</v>
      </c>
      <c r="Q129" s="38">
        <v>31</v>
      </c>
      <c r="R129" s="38">
        <v>56</v>
      </c>
      <c r="S129" s="38">
        <v>19.670050761421319</v>
      </c>
      <c r="T129" s="38">
        <v>35.532994923857871</v>
      </c>
      <c r="U129" s="38">
        <v>2.5700507614213173</v>
      </c>
      <c r="V129" s="38">
        <v>7.6670050761421322</v>
      </c>
      <c r="W129" s="38">
        <v>2.8433694507472337E-2</v>
      </c>
      <c r="X129" s="38">
        <v>8.275674839399982E-3</v>
      </c>
      <c r="Y129" s="38">
        <v>20.158019668072352</v>
      </c>
      <c r="Z129" s="38">
        <v>36.709369346872322</v>
      </c>
      <c r="AA129" s="38">
        <v>3.058019668072351</v>
      </c>
      <c r="AB129" s="38">
        <v>6.4906306531276812</v>
      </c>
      <c r="AC129" s="38">
        <v>25.498903048388634</v>
      </c>
      <c r="AD129" s="38">
        <v>20.680099071802381</v>
      </c>
      <c r="AE129" s="38">
        <v>36.820264849843689</v>
      </c>
      <c r="AF129" s="38">
        <v>3.5800990718023797</v>
      </c>
      <c r="AG129" s="38">
        <v>6.3797351501563142</v>
      </c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</row>
    <row r="130" spans="1:51" x14ac:dyDescent="0.25">
      <c r="A130" s="38" t="s">
        <v>36</v>
      </c>
      <c r="B130" s="38">
        <v>1654</v>
      </c>
      <c r="C130" s="38">
        <v>18.899999999999999</v>
      </c>
      <c r="D130" s="38">
        <v>12.7</v>
      </c>
      <c r="E130" s="38">
        <v>27.9</v>
      </c>
      <c r="F130" s="38">
        <v>2012</v>
      </c>
      <c r="G130" s="38" t="s">
        <v>6</v>
      </c>
      <c r="H130" s="38" t="s">
        <v>98</v>
      </c>
      <c r="I130" s="38" t="s">
        <v>168</v>
      </c>
      <c r="J130" s="38">
        <v>31</v>
      </c>
      <c r="K130" s="38">
        <v>1623</v>
      </c>
      <c r="L130" s="38">
        <v>6.5355921133063936E-3</v>
      </c>
      <c r="M130" s="38">
        <v>12.206850450176074</v>
      </c>
      <c r="N130" s="38">
        <v>25.27803467678886</v>
      </c>
      <c r="O130" s="38">
        <v>0.49314954982392578</v>
      </c>
      <c r="P130" s="38">
        <v>2.6219653232111391</v>
      </c>
      <c r="Q130" s="38">
        <v>21</v>
      </c>
      <c r="R130" s="38">
        <v>43</v>
      </c>
      <c r="S130" s="38">
        <v>12.696493349455865</v>
      </c>
      <c r="T130" s="38">
        <v>25.997581620314389</v>
      </c>
      <c r="U130" s="38">
        <v>3.5066505441339046E-3</v>
      </c>
      <c r="V130" s="38">
        <v>1.90241837968561</v>
      </c>
      <c r="W130" s="38">
        <v>1.9857586040685236E-2</v>
      </c>
      <c r="X130" s="38">
        <v>6.8071276620971354E-3</v>
      </c>
      <c r="Y130" s="38">
        <v>13.0504583785881</v>
      </c>
      <c r="Z130" s="38">
        <v>26.664713702782375</v>
      </c>
      <c r="AA130" s="38">
        <v>0.35045837858810103</v>
      </c>
      <c r="AB130" s="38">
        <v>1.2352862972176233</v>
      </c>
      <c r="AC130" s="38">
        <v>21.789278577145613</v>
      </c>
      <c r="AD130" s="38">
        <v>13.587602120771066</v>
      </c>
      <c r="AE130" s="38">
        <v>26.730763947985483</v>
      </c>
      <c r="AF130" s="38">
        <v>0.88760212077106715</v>
      </c>
      <c r="AG130" s="38">
        <v>1.1692360520145151</v>
      </c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</row>
    <row r="131" spans="1:51" x14ac:dyDescent="0.25">
      <c r="A131" s="38" t="s">
        <v>52</v>
      </c>
      <c r="B131" s="38">
        <v>1634</v>
      </c>
      <c r="C131" s="38">
        <v>22</v>
      </c>
      <c r="D131" s="38">
        <v>14.5</v>
      </c>
      <c r="E131" s="38">
        <v>33.200000000000003</v>
      </c>
      <c r="F131" s="38">
        <v>2012</v>
      </c>
      <c r="G131" s="38" t="s">
        <v>6</v>
      </c>
      <c r="H131" s="38" t="s">
        <v>101</v>
      </c>
      <c r="I131" s="38" t="s">
        <v>184</v>
      </c>
      <c r="J131" s="38">
        <v>36</v>
      </c>
      <c r="K131" s="38">
        <v>1598</v>
      </c>
      <c r="L131" s="38">
        <v>7.1172078747005372E-3</v>
      </c>
      <c r="M131" s="38">
        <v>14.9146158707095</v>
      </c>
      <c r="N131" s="38">
        <v>29.149031620110577</v>
      </c>
      <c r="O131" s="38">
        <v>0.41461587070950046</v>
      </c>
      <c r="P131" s="38">
        <v>4.0509683798894258</v>
      </c>
      <c r="Q131" s="38">
        <v>25</v>
      </c>
      <c r="R131" s="38">
        <v>48</v>
      </c>
      <c r="S131" s="38">
        <v>15.299877600979192</v>
      </c>
      <c r="T131" s="38">
        <v>29.37576499388005</v>
      </c>
      <c r="U131" s="38">
        <v>0.79987760097919214</v>
      </c>
      <c r="V131" s="38">
        <v>3.8242350061199524</v>
      </c>
      <c r="W131" s="38">
        <v>2.3152869409992456E-2</v>
      </c>
      <c r="X131" s="38">
        <v>7.3686657345160937E-3</v>
      </c>
      <c r="Y131" s="38">
        <v>15.784203675476363</v>
      </c>
      <c r="Z131" s="38">
        <v>30.521535144508551</v>
      </c>
      <c r="AA131" s="38">
        <v>1.2842036754763626</v>
      </c>
      <c r="AB131" s="38">
        <v>2.6784648554914519</v>
      </c>
      <c r="AC131" s="38">
        <v>23.41778809671985</v>
      </c>
      <c r="AD131" s="38">
        <v>16.309170352312758</v>
      </c>
      <c r="AE131" s="38">
        <v>30.607128173933365</v>
      </c>
      <c r="AF131" s="38">
        <v>1.8091703523127585</v>
      </c>
      <c r="AG131" s="38">
        <v>2.5928718260666379</v>
      </c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</row>
    <row r="132" spans="1:51" x14ac:dyDescent="0.25">
      <c r="A132" s="38" t="s">
        <v>37</v>
      </c>
      <c r="B132" s="38">
        <v>1563</v>
      </c>
      <c r="C132" s="38">
        <v>19.8</v>
      </c>
      <c r="D132" s="38">
        <v>12.1</v>
      </c>
      <c r="E132" s="38">
        <v>32.4</v>
      </c>
      <c r="F132" s="38">
        <v>2012</v>
      </c>
      <c r="G132" s="38" t="s">
        <v>6</v>
      </c>
      <c r="H132" s="38" t="s">
        <v>102</v>
      </c>
      <c r="I132" s="38" t="s">
        <v>169</v>
      </c>
      <c r="J132" s="38">
        <v>31</v>
      </c>
      <c r="K132" s="38">
        <v>1532</v>
      </c>
      <c r="L132" s="38">
        <v>6.9122566271404362E-3</v>
      </c>
      <c r="M132" s="38">
        <v>12.921396603825654</v>
      </c>
      <c r="N132" s="38">
        <v>26.745909858106526</v>
      </c>
      <c r="O132" s="38">
        <v>0.82139660382565438</v>
      </c>
      <c r="P132" s="38">
        <v>5.654090141893473</v>
      </c>
      <c r="Q132" s="38">
        <v>21</v>
      </c>
      <c r="R132" s="38">
        <v>42</v>
      </c>
      <c r="S132" s="38">
        <v>13.435700575815739</v>
      </c>
      <c r="T132" s="38">
        <v>26.871401151631478</v>
      </c>
      <c r="U132" s="38">
        <v>1.3357005758157392</v>
      </c>
      <c r="V132" s="38">
        <v>5.5285988483685209</v>
      </c>
      <c r="W132" s="38">
        <v>2.1010887365161577E-2</v>
      </c>
      <c r="X132" s="38">
        <v>7.1978889779450005E-3</v>
      </c>
      <c r="Y132" s="38">
        <v>13.812998387216576</v>
      </c>
      <c r="Z132" s="38">
        <v>28.208776343106575</v>
      </c>
      <c r="AA132" s="38">
        <v>1.7129983872165759</v>
      </c>
      <c r="AB132" s="38">
        <v>4.191223656893424</v>
      </c>
      <c r="AC132" s="38">
        <v>21.77772956004651</v>
      </c>
      <c r="AD132" s="38">
        <v>14.380436835825583</v>
      </c>
      <c r="AE132" s="38">
        <v>28.279564560233538</v>
      </c>
      <c r="AF132" s="38">
        <v>2.2804368358255829</v>
      </c>
      <c r="AG132" s="38">
        <v>4.1204354397664602</v>
      </c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</row>
    <row r="133" spans="1:51" x14ac:dyDescent="0.25">
      <c r="A133" s="38" t="s">
        <v>30</v>
      </c>
      <c r="B133" s="38">
        <v>1592</v>
      </c>
      <c r="C133" s="38">
        <v>30.9</v>
      </c>
      <c r="D133" s="38">
        <v>20.5</v>
      </c>
      <c r="E133" s="38">
        <v>46.2</v>
      </c>
      <c r="F133" s="38">
        <v>2012</v>
      </c>
      <c r="G133" s="38" t="s">
        <v>6</v>
      </c>
      <c r="H133" s="38" t="s">
        <v>103</v>
      </c>
      <c r="I133" s="38" t="s">
        <v>162</v>
      </c>
      <c r="J133" s="38">
        <v>49</v>
      </c>
      <c r="K133" s="38">
        <v>1543</v>
      </c>
      <c r="L133" s="38">
        <v>8.4842703533222937E-3</v>
      </c>
      <c r="M133" s="38">
        <v>22.294624119039518</v>
      </c>
      <c r="N133" s="38">
        <v>39.263164825684107</v>
      </c>
      <c r="O133" s="38">
        <v>1.7946241190395185</v>
      </c>
      <c r="P133" s="38">
        <v>6.9368351743158954</v>
      </c>
      <c r="Q133" s="38">
        <v>36</v>
      </c>
      <c r="R133" s="38">
        <v>63</v>
      </c>
      <c r="S133" s="38">
        <v>22.613065326633166</v>
      </c>
      <c r="T133" s="38">
        <v>39.572864321608037</v>
      </c>
      <c r="U133" s="38">
        <v>2.1130653266331656</v>
      </c>
      <c r="V133" s="38">
        <v>6.6271356783919657</v>
      </c>
      <c r="W133" s="38">
        <v>3.1908388598938152E-2</v>
      </c>
      <c r="X133" s="38">
        <v>8.6964150124933231E-3</v>
      </c>
      <c r="Y133" s="38">
        <v>23.211973586444827</v>
      </c>
      <c r="Z133" s="38">
        <v>40.604803611431478</v>
      </c>
      <c r="AA133" s="38">
        <v>2.7119735864448273</v>
      </c>
      <c r="AB133" s="38">
        <v>5.5951963885685245</v>
      </c>
      <c r="AC133" s="38">
        <v>27.153197230197133</v>
      </c>
      <c r="AD133" s="38">
        <v>23.714217089719433</v>
      </c>
      <c r="AE133" s="38">
        <v>40.729188771344369</v>
      </c>
      <c r="AF133" s="38">
        <v>3.2142170897194333</v>
      </c>
      <c r="AG133" s="38">
        <v>5.4708112286556343</v>
      </c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</row>
    <row r="134" spans="1:51" x14ac:dyDescent="0.25">
      <c r="A134" s="38" t="s">
        <v>22</v>
      </c>
      <c r="B134" s="38">
        <v>1594</v>
      </c>
      <c r="C134" s="38">
        <v>23</v>
      </c>
      <c r="D134" s="38">
        <v>14.8</v>
      </c>
      <c r="E134" s="38">
        <v>35.700000000000003</v>
      </c>
      <c r="F134" s="38">
        <v>2012</v>
      </c>
      <c r="G134" s="38" t="s">
        <v>6</v>
      </c>
      <c r="H134" s="38" t="s">
        <v>104</v>
      </c>
      <c r="I134" s="38" t="s">
        <v>154</v>
      </c>
      <c r="J134" s="38">
        <v>37</v>
      </c>
      <c r="K134" s="38">
        <v>1557</v>
      </c>
      <c r="L134" s="38">
        <v>7.39198000980859E-3</v>
      </c>
      <c r="M134" s="38">
        <v>15.820065159576604</v>
      </c>
      <c r="N134" s="38">
        <v>30.604025179193783</v>
      </c>
      <c r="O134" s="38">
        <v>1.0200651595766033</v>
      </c>
      <c r="P134" s="38">
        <v>5.0959748208062194</v>
      </c>
      <c r="Q134" s="38">
        <v>25</v>
      </c>
      <c r="R134" s="38">
        <v>49</v>
      </c>
      <c r="S134" s="38">
        <v>15.683814303638645</v>
      </c>
      <c r="T134" s="38">
        <v>30.740276035131743</v>
      </c>
      <c r="U134" s="38">
        <v>0.88381430363864411</v>
      </c>
      <c r="V134" s="38">
        <v>4.9597239648682603</v>
      </c>
      <c r="W134" s="38">
        <v>2.4358317400947255E-2</v>
      </c>
      <c r="X134" s="38">
        <v>7.6447598438565906E-3</v>
      </c>
      <c r="Y134" s="38">
        <v>16.713557557090667</v>
      </c>
      <c r="Z134" s="38">
        <v>32.003077244803848</v>
      </c>
      <c r="AA134" s="38">
        <v>1.913557557090666</v>
      </c>
      <c r="AB134" s="38">
        <v>3.6969227551961552</v>
      </c>
      <c r="AC134" s="38">
        <v>23.722714328001963</v>
      </c>
      <c r="AD134" s="38">
        <v>17.247876561349589</v>
      </c>
      <c r="AE134" s="38">
        <v>32.094602559754208</v>
      </c>
      <c r="AF134" s="38">
        <v>2.4478765613495881</v>
      </c>
      <c r="AG134" s="38">
        <v>3.6053974402457953</v>
      </c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</row>
    <row r="135" spans="1:51" x14ac:dyDescent="0.25">
      <c r="A135" s="38" t="s">
        <v>38</v>
      </c>
      <c r="B135" s="38">
        <v>1624</v>
      </c>
      <c r="C135" s="38">
        <v>17.7</v>
      </c>
      <c r="D135" s="38">
        <v>11.7</v>
      </c>
      <c r="E135" s="38">
        <v>26.6</v>
      </c>
      <c r="F135" s="38">
        <v>2012</v>
      </c>
      <c r="G135" s="38" t="s">
        <v>6</v>
      </c>
      <c r="H135" s="38" t="s">
        <v>105</v>
      </c>
      <c r="I135" s="38" t="s">
        <v>170</v>
      </c>
      <c r="J135" s="38">
        <v>29</v>
      </c>
      <c r="K135" s="38">
        <v>1595</v>
      </c>
      <c r="L135" s="38">
        <v>6.4409272865224602E-3</v>
      </c>
      <c r="M135" s="38">
        <v>11.416215570620395</v>
      </c>
      <c r="N135" s="38">
        <v>24.298070143665317</v>
      </c>
      <c r="O135" s="38">
        <v>0.28378442937960457</v>
      </c>
      <c r="P135" s="38">
        <v>2.3019298563346844</v>
      </c>
      <c r="Q135" s="38">
        <v>19</v>
      </c>
      <c r="R135" s="38">
        <v>40</v>
      </c>
      <c r="S135" s="38">
        <v>11.699507389162562</v>
      </c>
      <c r="T135" s="38">
        <v>24.630541871921181</v>
      </c>
      <c r="U135" s="38">
        <v>4.9261083743701306E-4</v>
      </c>
      <c r="V135" s="38">
        <v>1.9694581280788199</v>
      </c>
      <c r="W135" s="38">
        <v>1.8994926835656276E-2</v>
      </c>
      <c r="X135" s="38">
        <v>6.7277146367863633E-3</v>
      </c>
      <c r="Y135" s="38">
        <v>12.267212198869913</v>
      </c>
      <c r="Z135" s="38">
        <v>25.722641472442639</v>
      </c>
      <c r="AA135" s="38">
        <v>0.56721219886991392</v>
      </c>
      <c r="AB135" s="38">
        <v>0.87735852755736232</v>
      </c>
      <c r="AC135" s="38">
        <v>21.094971636826681</v>
      </c>
      <c r="AD135" s="38">
        <v>12.822651419048849</v>
      </c>
      <c r="AE135" s="38">
        <v>25.781512690532338</v>
      </c>
      <c r="AF135" s="38">
        <v>1.1226514190488501</v>
      </c>
      <c r="AG135" s="38">
        <v>0.81848730946766324</v>
      </c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</row>
    <row r="136" spans="1:51" x14ac:dyDescent="0.25">
      <c r="A136" s="38" t="s">
        <v>15</v>
      </c>
      <c r="B136" s="38">
        <v>1682</v>
      </c>
      <c r="C136" s="38">
        <v>11.8</v>
      </c>
      <c r="D136" s="38">
        <v>7.5</v>
      </c>
      <c r="E136" s="38">
        <v>18.5</v>
      </c>
      <c r="F136" s="38">
        <v>2012</v>
      </c>
      <c r="G136" s="38" t="s">
        <v>6</v>
      </c>
      <c r="H136" s="38" t="s">
        <v>106</v>
      </c>
      <c r="I136" s="38" t="s">
        <v>147</v>
      </c>
      <c r="J136" s="38">
        <v>20</v>
      </c>
      <c r="K136" s="38">
        <v>1662</v>
      </c>
      <c r="L136" s="38">
        <v>5.1801175056702146E-3</v>
      </c>
      <c r="M136" s="38">
        <v>6.7104889152572538</v>
      </c>
      <c r="N136" s="38">
        <v>17.070723926597683</v>
      </c>
      <c r="O136" s="38">
        <v>0.78951108474274623</v>
      </c>
      <c r="P136" s="38">
        <v>1.4292760734023169</v>
      </c>
      <c r="Q136" s="38">
        <v>12</v>
      </c>
      <c r="R136" s="38">
        <v>29</v>
      </c>
      <c r="S136" s="38">
        <v>7.1343638525564801</v>
      </c>
      <c r="T136" s="38">
        <v>17.241379310344829</v>
      </c>
      <c r="U136" s="38">
        <v>0.36563614744351991</v>
      </c>
      <c r="V136" s="38">
        <v>1.2586206896551708</v>
      </c>
      <c r="W136" s="38">
        <v>1.3002841575435801E-2</v>
      </c>
      <c r="X136" s="38">
        <v>5.5204369092234657E-3</v>
      </c>
      <c r="Y136" s="38">
        <v>7.4824046662123349</v>
      </c>
      <c r="Z136" s="38">
        <v>18.523278484659269</v>
      </c>
      <c r="AA136" s="38">
        <v>1.7595333787665091E-2</v>
      </c>
      <c r="AB136" s="38">
        <v>2.3278484659268628E-2</v>
      </c>
      <c r="AC136" s="38">
        <v>17.632834063973799</v>
      </c>
      <c r="AD136" s="38">
        <v>8.0697460055804182</v>
      </c>
      <c r="AE136" s="38">
        <v>18.529112734115255</v>
      </c>
      <c r="AF136" s="38">
        <v>0.56974600558041821</v>
      </c>
      <c r="AG136" s="38">
        <v>2.9112734115255279E-2</v>
      </c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</row>
    <row r="137" spans="1:51" x14ac:dyDescent="0.25">
      <c r="A137" s="38" t="s">
        <v>53</v>
      </c>
      <c r="B137" s="38">
        <v>1513</v>
      </c>
      <c r="C137" s="38">
        <v>17.2</v>
      </c>
      <c r="D137" s="38">
        <v>10.7</v>
      </c>
      <c r="E137" s="38">
        <v>27.5</v>
      </c>
      <c r="F137" s="38">
        <v>2012</v>
      </c>
      <c r="G137" s="38" t="s">
        <v>6</v>
      </c>
      <c r="H137" s="38" t="s">
        <v>107</v>
      </c>
      <c r="I137" s="38" t="s">
        <v>185</v>
      </c>
      <c r="J137" s="38">
        <v>26</v>
      </c>
      <c r="K137" s="38">
        <v>1487</v>
      </c>
      <c r="L137" s="38">
        <v>6.5483495996560932E-3</v>
      </c>
      <c r="M137" s="38">
        <v>10.636052250971799</v>
      </c>
      <c r="N137" s="38">
        <v>23.732751450283988</v>
      </c>
      <c r="O137" s="38">
        <v>6.3947749028200107E-2</v>
      </c>
      <c r="P137" s="38">
        <v>3.7672485497160118</v>
      </c>
      <c r="Q137" s="38">
        <v>17</v>
      </c>
      <c r="R137" s="38">
        <v>36</v>
      </c>
      <c r="S137" s="38">
        <v>11.235955056179776</v>
      </c>
      <c r="T137" s="38">
        <v>23.793787177792467</v>
      </c>
      <c r="U137" s="38">
        <v>0.53595505617977679</v>
      </c>
      <c r="V137" s="38">
        <v>3.706212822207533</v>
      </c>
      <c r="W137" s="38">
        <v>1.8407150759219573E-2</v>
      </c>
      <c r="X137" s="38">
        <v>6.8735929449582605E-3</v>
      </c>
      <c r="Y137" s="38">
        <v>11.533557814261313</v>
      </c>
      <c r="Z137" s="38">
        <v>25.280743704177837</v>
      </c>
      <c r="AA137" s="38">
        <v>0.83355781426131337</v>
      </c>
      <c r="AB137" s="38">
        <v>2.2192562958221629</v>
      </c>
      <c r="AC137" s="38">
        <v>19.999543729970146</v>
      </c>
      <c r="AD137" s="38">
        <v>12.1442866940648</v>
      </c>
      <c r="AE137" s="38">
        <v>25.32927950505988</v>
      </c>
      <c r="AF137" s="38">
        <v>1.4442866940648003</v>
      </c>
      <c r="AG137" s="38">
        <v>2.1707204949401202</v>
      </c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</row>
    <row r="138" spans="1:51" x14ac:dyDescent="0.25">
      <c r="A138" s="38" t="s">
        <v>27</v>
      </c>
      <c r="B138" s="38">
        <v>1579</v>
      </c>
      <c r="C138" s="38">
        <v>16.600000000000001</v>
      </c>
      <c r="D138" s="38">
        <v>9.4</v>
      </c>
      <c r="E138" s="38">
        <v>29.2</v>
      </c>
      <c r="F138" s="38">
        <v>2012</v>
      </c>
      <c r="G138" s="38" t="s">
        <v>6</v>
      </c>
      <c r="H138" s="38" t="s">
        <v>108</v>
      </c>
      <c r="I138" s="38" t="s">
        <v>159</v>
      </c>
      <c r="J138" s="38">
        <v>26</v>
      </c>
      <c r="K138" s="38">
        <v>1553</v>
      </c>
      <c r="L138" s="38">
        <v>6.2769301793544792E-3</v>
      </c>
      <c r="M138" s="38">
        <v>10.189187616718984</v>
      </c>
      <c r="N138" s="38">
        <v>22.743047975427942</v>
      </c>
      <c r="O138" s="38">
        <v>0.78918761671898352</v>
      </c>
      <c r="P138" s="38">
        <v>6.4569520245720575</v>
      </c>
      <c r="Q138" s="38">
        <v>17</v>
      </c>
      <c r="R138" s="38">
        <v>37</v>
      </c>
      <c r="S138" s="38">
        <v>10.766307789740342</v>
      </c>
      <c r="T138" s="38">
        <v>23.432552248258393</v>
      </c>
      <c r="U138" s="38">
        <v>1.3663077897403415</v>
      </c>
      <c r="V138" s="38">
        <v>5.7674477517416065</v>
      </c>
      <c r="W138" s="38">
        <v>1.7639624774012156E-2</v>
      </c>
      <c r="X138" s="38">
        <v>6.5898079566534687E-3</v>
      </c>
      <c r="Y138" s="38">
        <v>11.049816817358689</v>
      </c>
      <c r="Z138" s="38">
        <v>24.229432730665625</v>
      </c>
      <c r="AA138" s="38">
        <v>1.6498168173586887</v>
      </c>
      <c r="AB138" s="38">
        <v>4.9705672693343743</v>
      </c>
      <c r="AC138" s="38">
        <v>20.006443496884515</v>
      </c>
      <c r="AD138" s="38">
        <v>11.635724828453053</v>
      </c>
      <c r="AE138" s="38">
        <v>24.275299932702875</v>
      </c>
      <c r="AF138" s="38">
        <v>2.2357248284530531</v>
      </c>
      <c r="AG138" s="38">
        <v>4.924700067297124</v>
      </c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</row>
    <row r="139" spans="1:51" x14ac:dyDescent="0.25">
      <c r="A139" s="38" t="s">
        <v>23</v>
      </c>
      <c r="B139" s="38">
        <v>1551</v>
      </c>
      <c r="C139" s="38">
        <v>12.6</v>
      </c>
      <c r="D139" s="38">
        <v>7.9</v>
      </c>
      <c r="E139" s="38">
        <v>20</v>
      </c>
      <c r="F139" s="38">
        <v>2012</v>
      </c>
      <c r="G139" s="38" t="s">
        <v>6</v>
      </c>
      <c r="H139" s="38" t="s">
        <v>110</v>
      </c>
      <c r="I139" s="38" t="s">
        <v>155</v>
      </c>
      <c r="J139" s="38">
        <v>20</v>
      </c>
      <c r="K139" s="38">
        <v>1531</v>
      </c>
      <c r="L139" s="38">
        <v>5.6147831443062284E-3</v>
      </c>
      <c r="M139" s="38">
        <v>7.2801233676215595</v>
      </c>
      <c r="N139" s="38">
        <v>18.509689656234013</v>
      </c>
      <c r="O139" s="38">
        <v>0.61987663237844082</v>
      </c>
      <c r="P139" s="38">
        <v>1.4903103437659873</v>
      </c>
      <c r="Q139" s="38">
        <v>11</v>
      </c>
      <c r="R139" s="38">
        <v>29</v>
      </c>
      <c r="S139" s="38">
        <v>7.0921985815602833</v>
      </c>
      <c r="T139" s="38">
        <v>18.697614442295293</v>
      </c>
      <c r="U139" s="38">
        <v>0.80780141843971709</v>
      </c>
      <c r="V139" s="38">
        <v>1.3023855577047065</v>
      </c>
      <c r="W139" s="38">
        <v>1.4098369506414726E-2</v>
      </c>
      <c r="X139" s="38">
        <v>5.9818178073316524E-3</v>
      </c>
      <c r="Y139" s="38">
        <v>8.1165516990830717</v>
      </c>
      <c r="Z139" s="38">
        <v>20.080187313746379</v>
      </c>
      <c r="AA139" s="38">
        <v>0.21655169908307137</v>
      </c>
      <c r="AB139" s="38">
        <v>8.0187313746378663E-2</v>
      </c>
      <c r="AC139" s="38">
        <v>17.624512417172841</v>
      </c>
      <c r="AD139" s="38">
        <v>8.7523220612359456</v>
      </c>
      <c r="AE139" s="38">
        <v>20.087569341393092</v>
      </c>
      <c r="AF139" s="38">
        <v>0.85232206123594523</v>
      </c>
      <c r="AG139" s="38">
        <v>8.7569341393091804E-2</v>
      </c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</row>
    <row r="140" spans="1:51" x14ac:dyDescent="0.25">
      <c r="A140" s="38" t="s">
        <v>54</v>
      </c>
      <c r="B140" s="38">
        <v>1590</v>
      </c>
      <c r="C140" s="38">
        <v>12.6</v>
      </c>
      <c r="D140" s="38">
        <v>7.5</v>
      </c>
      <c r="E140" s="38">
        <v>20.8</v>
      </c>
      <c r="F140" s="38">
        <v>2012</v>
      </c>
      <c r="G140" s="38" t="s">
        <v>6</v>
      </c>
      <c r="H140" s="38" t="s">
        <v>112</v>
      </c>
      <c r="I140" s="38" t="s">
        <v>186</v>
      </c>
      <c r="J140" s="38">
        <v>20</v>
      </c>
      <c r="K140" s="38">
        <v>1570</v>
      </c>
      <c r="L140" s="38">
        <v>5.4779394635423081E-3</v>
      </c>
      <c r="M140" s="38">
        <v>7.1006768886589509</v>
      </c>
      <c r="N140" s="38">
        <v>18.056555815743565</v>
      </c>
      <c r="O140" s="38">
        <v>0.39932311134104914</v>
      </c>
      <c r="P140" s="38">
        <v>2.7434441842564361</v>
      </c>
      <c r="Q140" s="38">
        <v>12</v>
      </c>
      <c r="R140" s="38">
        <v>29</v>
      </c>
      <c r="S140" s="38">
        <v>7.5471698113207548</v>
      </c>
      <c r="T140" s="38">
        <v>18.238993710691823</v>
      </c>
      <c r="U140" s="38">
        <v>4.7169811320754818E-2</v>
      </c>
      <c r="V140" s="38">
        <v>2.5610062893081782</v>
      </c>
      <c r="W140" s="38">
        <v>1.3753393908178623E-2</v>
      </c>
      <c r="X140" s="38">
        <v>5.8365942352304424E-3</v>
      </c>
      <c r="Y140" s="38">
        <v>7.9167996729481818</v>
      </c>
      <c r="Z140" s="38">
        <v>19.589988143409066</v>
      </c>
      <c r="AA140" s="38">
        <v>0.41679967294818177</v>
      </c>
      <c r="AB140" s="38">
        <v>1.2100118565909348</v>
      </c>
      <c r="AC140" s="38">
        <v>17.627133626352393</v>
      </c>
      <c r="AD140" s="38">
        <v>8.5373375889211705</v>
      </c>
      <c r="AE140" s="38">
        <v>19.596865203038426</v>
      </c>
      <c r="AF140" s="38">
        <v>1.0373375889211705</v>
      </c>
      <c r="AG140" s="38">
        <v>1.2031347969615744</v>
      </c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</row>
    <row r="141" spans="1:51" x14ac:dyDescent="0.25">
      <c r="A141" s="38" t="s">
        <v>55</v>
      </c>
      <c r="B141" s="38">
        <v>1601</v>
      </c>
      <c r="C141" s="38">
        <v>20.9</v>
      </c>
      <c r="D141" s="38">
        <v>13.2</v>
      </c>
      <c r="E141" s="38">
        <v>32.799999999999997</v>
      </c>
      <c r="F141" s="38">
        <v>2012</v>
      </c>
      <c r="G141" s="38" t="s">
        <v>6</v>
      </c>
      <c r="H141" s="38" t="s">
        <v>111</v>
      </c>
      <c r="I141" s="38" t="s">
        <v>187</v>
      </c>
      <c r="J141" s="38">
        <v>33</v>
      </c>
      <c r="K141" s="38">
        <v>1568</v>
      </c>
      <c r="L141" s="38">
        <v>6.9597091766860682E-3</v>
      </c>
      <c r="M141" s="38">
        <v>13.652408249922301</v>
      </c>
      <c r="N141" s="38">
        <v>27.571826603294436</v>
      </c>
      <c r="O141" s="38">
        <v>0.45240824992230166</v>
      </c>
      <c r="P141" s="38">
        <v>5.2281733967055608</v>
      </c>
      <c r="Q141" s="38">
        <v>23</v>
      </c>
      <c r="R141" s="38">
        <v>45</v>
      </c>
      <c r="S141" s="38">
        <v>14.366021236727045</v>
      </c>
      <c r="T141" s="38">
        <v>28.107432854465959</v>
      </c>
      <c r="U141" s="38">
        <v>1.1660212367270457</v>
      </c>
      <c r="V141" s="38">
        <v>4.6925671455340385</v>
      </c>
      <c r="W141" s="38">
        <v>2.1759613211892161E-2</v>
      </c>
      <c r="X141" s="38">
        <v>7.2292738281007568E-3</v>
      </c>
      <c r="Y141" s="38">
        <v>14.530339383791405</v>
      </c>
      <c r="Z141" s="38">
        <v>28.988887039992917</v>
      </c>
      <c r="AA141" s="38">
        <v>1.3303393837914061</v>
      </c>
      <c r="AB141" s="38">
        <v>3.8111129600070797</v>
      </c>
      <c r="AC141" s="38">
        <v>22.450143347216873</v>
      </c>
      <c r="AD141" s="38">
        <v>15.076665426202679</v>
      </c>
      <c r="AE141" s="38">
        <v>29.065675508054753</v>
      </c>
      <c r="AF141" s="38">
        <v>1.8766654262026794</v>
      </c>
      <c r="AG141" s="38">
        <v>3.7343244919452445</v>
      </c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</row>
    <row r="142" spans="1:51" x14ac:dyDescent="0.25">
      <c r="A142" s="38" t="s">
        <v>39</v>
      </c>
      <c r="B142" s="38">
        <v>1604</v>
      </c>
      <c r="C142" s="38">
        <v>21.8</v>
      </c>
      <c r="D142" s="38">
        <v>13.7</v>
      </c>
      <c r="E142" s="38">
        <v>34.700000000000003</v>
      </c>
      <c r="F142" s="38">
        <v>2012</v>
      </c>
      <c r="G142" s="38" t="s">
        <v>6</v>
      </c>
      <c r="H142" s="38" t="s">
        <v>113</v>
      </c>
      <c r="I142" s="38" t="s">
        <v>171</v>
      </c>
      <c r="J142" s="38">
        <v>35</v>
      </c>
      <c r="K142" s="38">
        <v>1569</v>
      </c>
      <c r="L142" s="38">
        <v>7.1496871556391769E-3</v>
      </c>
      <c r="M142" s="38">
        <v>14.67076172216631</v>
      </c>
      <c r="N142" s="38">
        <v>28.970136033444664</v>
      </c>
      <c r="O142" s="38">
        <v>0.97076172216631029</v>
      </c>
      <c r="P142" s="38">
        <v>5.7298639665553388</v>
      </c>
      <c r="Q142" s="38">
        <v>24</v>
      </c>
      <c r="R142" s="38">
        <v>47</v>
      </c>
      <c r="S142" s="38">
        <v>14.962593516209477</v>
      </c>
      <c r="T142" s="38">
        <v>29.301745635910226</v>
      </c>
      <c r="U142" s="38">
        <v>1.2625935162094777</v>
      </c>
      <c r="V142" s="38">
        <v>5.3982543640897767</v>
      </c>
      <c r="W142" s="38">
        <v>2.2962916653130321E-2</v>
      </c>
      <c r="X142" s="38">
        <v>7.4096049163176999E-3</v>
      </c>
      <c r="Y142" s="38">
        <v>15.553311736812622</v>
      </c>
      <c r="Z142" s="38">
        <v>30.372521569448018</v>
      </c>
      <c r="AA142" s="38">
        <v>1.8533117368126231</v>
      </c>
      <c r="AB142" s="38">
        <v>4.3274784305519844</v>
      </c>
      <c r="AC142" s="38">
        <v>23.097096956367423</v>
      </c>
      <c r="AD142" s="38">
        <v>16.091251279923991</v>
      </c>
      <c r="AE142" s="38">
        <v>30.456533895107015</v>
      </c>
      <c r="AF142" s="38">
        <v>2.391251279923992</v>
      </c>
      <c r="AG142" s="38">
        <v>4.2434661048929883</v>
      </c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</row>
    <row r="143" spans="1:51" x14ac:dyDescent="0.25">
      <c r="A143" s="38" t="s">
        <v>24</v>
      </c>
      <c r="B143" s="38">
        <v>1584</v>
      </c>
      <c r="C143" s="38">
        <v>12.6</v>
      </c>
      <c r="D143" s="38">
        <v>7.3</v>
      </c>
      <c r="E143" s="38">
        <v>21.8</v>
      </c>
      <c r="F143" s="38">
        <v>2012</v>
      </c>
      <c r="G143" s="38" t="s">
        <v>6</v>
      </c>
      <c r="H143" s="38" t="s">
        <v>115</v>
      </c>
      <c r="I143" s="38" t="s">
        <v>156</v>
      </c>
      <c r="J143" s="38">
        <v>20</v>
      </c>
      <c r="K143" s="38">
        <v>1564</v>
      </c>
      <c r="L143" s="38">
        <v>5.4985565678708145E-3</v>
      </c>
      <c r="M143" s="38">
        <v>7.1277060583918113</v>
      </c>
      <c r="N143" s="38">
        <v>18.12481919413344</v>
      </c>
      <c r="O143" s="38">
        <v>0.17229394160818856</v>
      </c>
      <c r="P143" s="38">
        <v>3.6751808058665603</v>
      </c>
      <c r="Q143" s="38">
        <v>12</v>
      </c>
      <c r="R143" s="38">
        <v>29</v>
      </c>
      <c r="S143" s="38">
        <v>7.5757575757575761</v>
      </c>
      <c r="T143" s="38">
        <v>18.30808080808081</v>
      </c>
      <c r="U143" s="38">
        <v>0.27575757575757631</v>
      </c>
      <c r="V143" s="38">
        <v>3.491919191919191</v>
      </c>
      <c r="W143" s="38">
        <v>1.3805364061112128E-2</v>
      </c>
      <c r="X143" s="38">
        <v>5.8584756760793836E-3</v>
      </c>
      <c r="Y143" s="38">
        <v>7.9468883850327448</v>
      </c>
      <c r="Z143" s="38">
        <v>19.663839737191513</v>
      </c>
      <c r="AA143" s="38">
        <v>0.64688838503274493</v>
      </c>
      <c r="AB143" s="38">
        <v>2.1361602628084881</v>
      </c>
      <c r="AC143" s="38">
        <v>17.626738789649693</v>
      </c>
      <c r="AD143" s="38">
        <v>8.5697220839847184</v>
      </c>
      <c r="AE143" s="38">
        <v>19.670791836087837</v>
      </c>
      <c r="AF143" s="38">
        <v>1.2697220839847185</v>
      </c>
      <c r="AG143" s="38">
        <v>2.1292081639121641</v>
      </c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</row>
    <row r="144" spans="1:51" x14ac:dyDescent="0.25">
      <c r="A144" s="38" t="s">
        <v>16</v>
      </c>
      <c r="B144" s="38">
        <v>1539</v>
      </c>
      <c r="C144" s="38">
        <v>26.7</v>
      </c>
      <c r="D144" s="38">
        <v>18.5</v>
      </c>
      <c r="E144" s="38">
        <v>38.6</v>
      </c>
      <c r="F144" s="38">
        <v>2012</v>
      </c>
      <c r="G144" s="38" t="s">
        <v>6</v>
      </c>
      <c r="H144" s="38" t="s">
        <v>114</v>
      </c>
      <c r="I144" s="38" t="s">
        <v>148</v>
      </c>
      <c r="J144" s="38">
        <v>41</v>
      </c>
      <c r="K144" s="38">
        <v>1498</v>
      </c>
      <c r="L144" s="38">
        <v>8.0452213291130163E-3</v>
      </c>
      <c r="M144" s="38">
        <v>18.595454434369763</v>
      </c>
      <c r="N144" s="38">
        <v>34.685897092595802</v>
      </c>
      <c r="O144" s="38">
        <v>9.5454434369763419E-2</v>
      </c>
      <c r="P144" s="38">
        <v>3.9141029074041995</v>
      </c>
      <c r="Q144" s="38">
        <v>29</v>
      </c>
      <c r="R144" s="38">
        <v>54</v>
      </c>
      <c r="S144" s="38">
        <v>18.843404808317089</v>
      </c>
      <c r="T144" s="38">
        <v>35.087719298245617</v>
      </c>
      <c r="U144" s="38">
        <v>0.34340480831708931</v>
      </c>
      <c r="V144" s="38">
        <v>3.5122807017543849</v>
      </c>
      <c r="W144" s="38">
        <v>2.7819274083517625E-2</v>
      </c>
      <c r="X144" s="38">
        <v>8.2898337297871126E-3</v>
      </c>
      <c r="Y144" s="38">
        <v>19.529440353730511</v>
      </c>
      <c r="Z144" s="38">
        <v>36.109107813304739</v>
      </c>
      <c r="AA144" s="38">
        <v>1.0294403537305108</v>
      </c>
      <c r="AB144" s="38">
        <v>2.4908921866952625</v>
      </c>
      <c r="AC144" s="38">
        <v>24.913779105643286</v>
      </c>
      <c r="AD144" s="38">
        <v>20.069359479873803</v>
      </c>
      <c r="AE144" s="38">
        <v>36.217343424177905</v>
      </c>
      <c r="AF144" s="38">
        <v>1.5693594798738033</v>
      </c>
      <c r="AG144" s="38">
        <v>2.3826565758220966</v>
      </c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</row>
    <row r="145" spans="1:51" x14ac:dyDescent="0.25">
      <c r="A145" s="38" t="s">
        <v>40</v>
      </c>
      <c r="B145" s="38">
        <v>1565</v>
      </c>
      <c r="C145" s="38">
        <v>19.600000000000001</v>
      </c>
      <c r="D145" s="38">
        <v>12.7</v>
      </c>
      <c r="E145" s="38">
        <v>30.3</v>
      </c>
      <c r="F145" s="38">
        <v>2012</v>
      </c>
      <c r="G145" s="38" t="s">
        <v>6</v>
      </c>
      <c r="H145" s="38" t="s">
        <v>116</v>
      </c>
      <c r="I145" s="38" t="s">
        <v>172</v>
      </c>
      <c r="J145" s="38">
        <v>31</v>
      </c>
      <c r="K145" s="38">
        <v>1534</v>
      </c>
      <c r="L145" s="38">
        <v>6.9035123309860568E-3</v>
      </c>
      <c r="M145" s="38">
        <v>12.904794378279119</v>
      </c>
      <c r="N145" s="38">
        <v>26.711819040251232</v>
      </c>
      <c r="O145" s="38">
        <v>0.20479437827911973</v>
      </c>
      <c r="P145" s="38">
        <v>3.5881809597487688</v>
      </c>
      <c r="Q145" s="38">
        <v>20</v>
      </c>
      <c r="R145" s="38">
        <v>42</v>
      </c>
      <c r="S145" s="38">
        <v>12.779552715654953</v>
      </c>
      <c r="T145" s="38">
        <v>26.837060702875398</v>
      </c>
      <c r="U145" s="38">
        <v>7.9552715654953587E-2</v>
      </c>
      <c r="V145" s="38">
        <v>3.4629392971246027</v>
      </c>
      <c r="W145" s="38">
        <v>2.0984102138079479E-2</v>
      </c>
      <c r="X145" s="38">
        <v>7.1888193455918788E-3</v>
      </c>
      <c r="Y145" s="38">
        <v>13.795282792487601</v>
      </c>
      <c r="Z145" s="38">
        <v>28.172921483671356</v>
      </c>
      <c r="AA145" s="38">
        <v>1.0952827924876019</v>
      </c>
      <c r="AB145" s="38">
        <v>2.1270785163286448</v>
      </c>
      <c r="AC145" s="38">
        <v>21.777997888826651</v>
      </c>
      <c r="AD145" s="38">
        <v>14.362018761839042</v>
      </c>
      <c r="AE145" s="38">
        <v>28.243598552060341</v>
      </c>
      <c r="AF145" s="38">
        <v>1.6620187618390432</v>
      </c>
      <c r="AG145" s="38">
        <v>2.0564014479396597</v>
      </c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</row>
    <row r="146" spans="1:51" x14ac:dyDescent="0.25">
      <c r="A146" s="38" t="s">
        <v>41</v>
      </c>
      <c r="B146" s="38">
        <v>1024</v>
      </c>
      <c r="C146" s="38">
        <v>21.7</v>
      </c>
      <c r="D146" s="38">
        <v>12.7</v>
      </c>
      <c r="E146" s="38">
        <v>36.9</v>
      </c>
      <c r="F146" s="38">
        <v>2016</v>
      </c>
      <c r="G146" s="38" t="s">
        <v>6</v>
      </c>
      <c r="H146" s="38" t="s">
        <v>68</v>
      </c>
      <c r="I146" s="38" t="s">
        <v>173</v>
      </c>
      <c r="J146" s="38">
        <v>22</v>
      </c>
      <c r="K146" s="38">
        <v>1002</v>
      </c>
      <c r="L146" s="38">
        <v>8.8806214345474484E-3</v>
      </c>
      <c r="M146" s="38">
        <v>12.603753565452552</v>
      </c>
      <c r="N146" s="38">
        <v>30.36499643454745</v>
      </c>
      <c r="O146" s="38">
        <v>9.6246434547447635E-2</v>
      </c>
      <c r="P146" s="38">
        <v>6.5350035654525485</v>
      </c>
      <c r="Q146" s="38">
        <v>14</v>
      </c>
      <c r="R146" s="38">
        <v>32</v>
      </c>
      <c r="S146" s="38">
        <v>13.671875</v>
      </c>
      <c r="T146" s="38">
        <v>31.25</v>
      </c>
      <c r="U146" s="38">
        <v>0.97187500000000071</v>
      </c>
      <c r="V146" s="38">
        <v>5.6499999999999986</v>
      </c>
      <c r="W146" s="38">
        <v>2.3272781230086585E-2</v>
      </c>
      <c r="X146" s="38">
        <v>9.3877611369290771E-3</v>
      </c>
      <c r="Y146" s="38">
        <v>13.885020093157507</v>
      </c>
      <c r="Z146" s="38">
        <v>32.660542367015658</v>
      </c>
      <c r="AA146" s="38">
        <v>1.1850200931575081</v>
      </c>
      <c r="AB146" s="38">
        <v>4.2394576329843403</v>
      </c>
      <c r="AC146" s="38">
        <v>18.389830894020811</v>
      </c>
      <c r="AD146" s="38">
        <v>14.813387641325708</v>
      </c>
      <c r="AE146" s="38">
        <v>32.705087510214632</v>
      </c>
      <c r="AF146" s="38">
        <v>2.1133876413257084</v>
      </c>
      <c r="AG146" s="38">
        <v>4.1949124897853665</v>
      </c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</row>
    <row r="147" spans="1:51" x14ac:dyDescent="0.25">
      <c r="A147" s="38" t="s">
        <v>17</v>
      </c>
      <c r="B147" s="38">
        <v>1089</v>
      </c>
      <c r="C147" s="38">
        <v>31.5</v>
      </c>
      <c r="D147" s="38">
        <v>20.8</v>
      </c>
      <c r="E147" s="38">
        <v>47.3</v>
      </c>
      <c r="F147" s="38">
        <v>2016</v>
      </c>
      <c r="G147" s="38" t="s">
        <v>6</v>
      </c>
      <c r="H147" s="38" t="s">
        <v>67</v>
      </c>
      <c r="I147" s="38" t="s">
        <v>149</v>
      </c>
      <c r="J147" s="38">
        <v>34</v>
      </c>
      <c r="K147" s="38">
        <v>1055</v>
      </c>
      <c r="L147" s="38">
        <v>1.032932541676225E-2</v>
      </c>
      <c r="M147" s="38">
        <v>20.891978531814424</v>
      </c>
      <c r="N147" s="38">
        <v>41.550629365338928</v>
      </c>
      <c r="O147" s="38">
        <v>9.1978531814422837E-2</v>
      </c>
      <c r="P147" s="38">
        <v>5.7493706346610693</v>
      </c>
      <c r="Q147" s="38">
        <v>23</v>
      </c>
      <c r="R147" s="38">
        <v>46</v>
      </c>
      <c r="S147" s="38">
        <v>21.120293847566575</v>
      </c>
      <c r="T147" s="38">
        <v>42.240587695133151</v>
      </c>
      <c r="U147" s="38">
        <v>0.32029384756657464</v>
      </c>
      <c r="V147" s="38">
        <v>5.0594123048668465</v>
      </c>
      <c r="W147" s="38">
        <v>3.2869113008496036E-2</v>
      </c>
      <c r="X147" s="38">
        <v>1.0697529766985904E-2</v>
      </c>
      <c r="Y147" s="38">
        <v>22.171583241510135</v>
      </c>
      <c r="Z147" s="38">
        <v>43.566642775481938</v>
      </c>
      <c r="AA147" s="38">
        <v>1.3715832415101339</v>
      </c>
      <c r="AB147" s="38">
        <v>3.7333572245180591</v>
      </c>
      <c r="AC147" s="38">
        <v>22.664449997269379</v>
      </c>
      <c r="AD147" s="38">
        <v>22.957130889585628</v>
      </c>
      <c r="AE147" s="38">
        <v>43.696140939338875</v>
      </c>
      <c r="AF147" s="38">
        <v>2.1571308895856269</v>
      </c>
      <c r="AG147" s="38">
        <v>3.6038590606611223</v>
      </c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</row>
    <row r="148" spans="1:51" x14ac:dyDescent="0.25">
      <c r="A148" s="38" t="s">
        <v>18</v>
      </c>
      <c r="B148" s="38">
        <v>1016</v>
      </c>
      <c r="C148" s="38">
        <v>18.8</v>
      </c>
      <c r="D148" s="38">
        <v>10.9</v>
      </c>
      <c r="E148" s="38">
        <v>32.299999999999997</v>
      </c>
      <c r="F148" s="38">
        <v>2016</v>
      </c>
      <c r="G148" s="38" t="s">
        <v>6</v>
      </c>
      <c r="H148" s="38" t="s">
        <v>70</v>
      </c>
      <c r="I148" s="38" t="s">
        <v>150</v>
      </c>
      <c r="J148" s="38">
        <v>19</v>
      </c>
      <c r="K148" s="38">
        <v>997</v>
      </c>
      <c r="L148" s="38">
        <v>8.3297488792654344E-3</v>
      </c>
      <c r="M148" s="38">
        <v>10.37103852230937</v>
      </c>
      <c r="N148" s="38">
        <v>27.030536280840241</v>
      </c>
      <c r="O148" s="38">
        <v>0.52896147769063084</v>
      </c>
      <c r="P148" s="38">
        <v>5.2694637191597558</v>
      </c>
      <c r="Q148" s="38">
        <v>11</v>
      </c>
      <c r="R148" s="38">
        <v>28</v>
      </c>
      <c r="S148" s="38">
        <v>10.826771653543307</v>
      </c>
      <c r="T148" s="38">
        <v>27.559055118110237</v>
      </c>
      <c r="U148" s="38">
        <v>7.3228346456692961E-2</v>
      </c>
      <c r="V148" s="38">
        <v>4.7409448818897602</v>
      </c>
      <c r="W148" s="38">
        <v>2.051370752718663E-2</v>
      </c>
      <c r="X148" s="38">
        <v>8.8851735066344129E-3</v>
      </c>
      <c r="Y148" s="38">
        <v>11.628534020552218</v>
      </c>
      <c r="Z148" s="38">
        <v>29.398881033821045</v>
      </c>
      <c r="AA148" s="38">
        <v>0.7285340205522175</v>
      </c>
      <c r="AB148" s="38">
        <v>2.9011189661789523</v>
      </c>
      <c r="AC148" s="38">
        <v>17.14201329189115</v>
      </c>
      <c r="AD148" s="38">
        <v>12.599725823325928</v>
      </c>
      <c r="AE148" s="38">
        <v>29.408233796431396</v>
      </c>
      <c r="AF148" s="38">
        <v>1.6997258233259274</v>
      </c>
      <c r="AG148" s="38">
        <v>2.8917662035686007</v>
      </c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</row>
    <row r="149" spans="1:51" x14ac:dyDescent="0.25">
      <c r="A149" s="38" t="s">
        <v>11</v>
      </c>
      <c r="B149" s="38">
        <v>1151</v>
      </c>
      <c r="C149" s="38">
        <v>30.4</v>
      </c>
      <c r="D149" s="38">
        <v>18.899999999999999</v>
      </c>
      <c r="E149" s="38">
        <v>48.5</v>
      </c>
      <c r="F149" s="38">
        <v>2016</v>
      </c>
      <c r="G149" s="38" t="s">
        <v>6</v>
      </c>
      <c r="H149" s="38" t="s">
        <v>69</v>
      </c>
      <c r="I149" s="38" t="s">
        <v>143</v>
      </c>
      <c r="J149" s="38">
        <v>35</v>
      </c>
      <c r="K149" s="38">
        <v>1116</v>
      </c>
      <c r="L149" s="38">
        <v>9.9197613738655765E-3</v>
      </c>
      <c r="M149" s="38">
        <v>20.488579199548845</v>
      </c>
      <c r="N149" s="38">
        <v>40.328101947279997</v>
      </c>
      <c r="O149" s="38">
        <v>1.5885791995488461</v>
      </c>
      <c r="P149" s="38">
        <v>8.1718980527200031</v>
      </c>
      <c r="Q149" s="38">
        <v>24</v>
      </c>
      <c r="R149" s="38">
        <v>47</v>
      </c>
      <c r="S149" s="38">
        <v>20.851433536055605</v>
      </c>
      <c r="T149" s="38">
        <v>40.834057341442225</v>
      </c>
      <c r="U149" s="38">
        <v>1.9514335360556068</v>
      </c>
      <c r="V149" s="38">
        <v>7.6659426585577748</v>
      </c>
      <c r="W149" s="38">
        <v>3.1970387907661303E-2</v>
      </c>
      <c r="X149" s="38">
        <v>1.0264988865066677E-2</v>
      </c>
      <c r="Y149" s="38">
        <v>21.705399042594625</v>
      </c>
      <c r="Z149" s="38">
        <v>42.235376772727982</v>
      </c>
      <c r="AA149" s="38">
        <v>2.805399042594626</v>
      </c>
      <c r="AB149" s="38">
        <v>6.2646232272720184</v>
      </c>
      <c r="AC149" s="38">
        <v>22.99974566915839</v>
      </c>
      <c r="AD149" s="38">
        <v>22.445381032854364</v>
      </c>
      <c r="AE149" s="38">
        <v>42.361314508818566</v>
      </c>
      <c r="AF149" s="38">
        <v>3.5453810328543653</v>
      </c>
      <c r="AG149" s="38">
        <v>6.1386854911814339</v>
      </c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</row>
    <row r="150" spans="1:51" x14ac:dyDescent="0.25">
      <c r="A150" s="38" t="s">
        <v>19</v>
      </c>
      <c r="B150" s="38">
        <v>1326</v>
      </c>
      <c r="C150" s="38">
        <v>19.100000000000001</v>
      </c>
      <c r="D150" s="38">
        <v>11.9</v>
      </c>
      <c r="E150" s="38">
        <v>30.5</v>
      </c>
      <c r="F150" s="38">
        <v>2016</v>
      </c>
      <c r="G150" s="38" t="s">
        <v>6</v>
      </c>
      <c r="H150" s="38" t="s">
        <v>72</v>
      </c>
      <c r="I150" s="38" t="s">
        <v>151</v>
      </c>
      <c r="J150" s="38">
        <v>25</v>
      </c>
      <c r="K150" s="38">
        <v>1301</v>
      </c>
      <c r="L150" s="38">
        <v>7.3205120110566213E-3</v>
      </c>
      <c r="M150" s="38">
        <v>11.533183313226937</v>
      </c>
      <c r="N150" s="38">
        <v>26.174207335340181</v>
      </c>
      <c r="O150" s="38">
        <v>0.36681668677306334</v>
      </c>
      <c r="P150" s="38">
        <v>4.3257926646598186</v>
      </c>
      <c r="Q150" s="38">
        <v>16</v>
      </c>
      <c r="R150" s="38">
        <v>36</v>
      </c>
      <c r="S150" s="38">
        <v>12.066365007541478</v>
      </c>
      <c r="T150" s="38">
        <v>27.149321266968325</v>
      </c>
      <c r="U150" s="38">
        <v>0.16636500754147754</v>
      </c>
      <c r="V150" s="38">
        <v>3.3506787330316747</v>
      </c>
      <c r="W150" s="38">
        <v>2.0243563044139424E-2</v>
      </c>
      <c r="X150" s="38">
        <v>7.6950351371257528E-3</v>
      </c>
      <c r="Y150" s="38">
        <v>12.548527907013671</v>
      </c>
      <c r="Z150" s="38">
        <v>27.938598181265178</v>
      </c>
      <c r="AA150" s="38">
        <v>0.64852790701367091</v>
      </c>
      <c r="AB150" s="38">
        <v>2.5614018187348222</v>
      </c>
      <c r="AC150" s="38">
        <v>19.602653050736635</v>
      </c>
      <c r="AD150" s="38">
        <v>13.249250704368672</v>
      </c>
      <c r="AE150" s="38">
        <v>27.989844720831584</v>
      </c>
      <c r="AF150" s="38">
        <v>1.3492507043686714</v>
      </c>
      <c r="AG150" s="38">
        <v>2.5101552791684156</v>
      </c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</row>
    <row r="151" spans="1:51" x14ac:dyDescent="0.25">
      <c r="A151" s="38" t="s">
        <v>31</v>
      </c>
      <c r="B151" s="38">
        <v>1366</v>
      </c>
      <c r="C151" s="38">
        <v>42.7</v>
      </c>
      <c r="D151" s="38">
        <v>26.2</v>
      </c>
      <c r="E151" s="38">
        <v>69</v>
      </c>
      <c r="F151" s="38">
        <v>2016</v>
      </c>
      <c r="G151" s="38" t="s">
        <v>6</v>
      </c>
      <c r="H151" s="38" t="s">
        <v>73</v>
      </c>
      <c r="I151" s="38" t="s">
        <v>163</v>
      </c>
      <c r="J151" s="38">
        <v>58</v>
      </c>
      <c r="K151" s="38">
        <v>1308</v>
      </c>
      <c r="L151" s="38">
        <v>1.0692762255894918E-2</v>
      </c>
      <c r="M151" s="38">
        <v>31.766974200913282</v>
      </c>
      <c r="N151" s="38">
        <v>53.152498712703121</v>
      </c>
      <c r="O151" s="38">
        <v>5.5669742009132825</v>
      </c>
      <c r="P151" s="38">
        <v>15.847501287296879</v>
      </c>
      <c r="Q151" s="38">
        <v>44</v>
      </c>
      <c r="R151" s="38">
        <v>73</v>
      </c>
      <c r="S151" s="38">
        <v>32.210834553440705</v>
      </c>
      <c r="T151" s="38">
        <v>53.440702781844806</v>
      </c>
      <c r="U151" s="38">
        <v>6.0108345534407057</v>
      </c>
      <c r="V151" s="38">
        <v>15.559297218155194</v>
      </c>
      <c r="W151" s="38">
        <v>4.3742820765501747E-2</v>
      </c>
      <c r="X151" s="38">
        <v>1.0905943895501142E-2</v>
      </c>
      <c r="Y151" s="38">
        <v>32.836876870000609</v>
      </c>
      <c r="Z151" s="38">
        <v>54.648764661002886</v>
      </c>
      <c r="AA151" s="38">
        <v>6.6368768700006093</v>
      </c>
      <c r="AB151" s="38">
        <v>14.351235338997114</v>
      </c>
      <c r="AC151" s="38">
        <v>29.344523362840953</v>
      </c>
      <c r="AD151" s="38">
        <v>33.396906944480826</v>
      </c>
      <c r="AE151" s="38">
        <v>54.818746073297866</v>
      </c>
      <c r="AF151" s="38">
        <v>7.1969069444808262</v>
      </c>
      <c r="AG151" s="38">
        <v>14.181253926702134</v>
      </c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</row>
    <row r="152" spans="1:51" x14ac:dyDescent="0.25">
      <c r="A152" s="38" t="s">
        <v>43</v>
      </c>
      <c r="B152" s="38">
        <v>1149</v>
      </c>
      <c r="C152" s="38">
        <v>42.1</v>
      </c>
      <c r="D152" s="38">
        <v>26.6</v>
      </c>
      <c r="E152" s="38">
        <v>65.900000000000006</v>
      </c>
      <c r="F152" s="38">
        <v>2016</v>
      </c>
      <c r="G152" s="38" t="s">
        <v>6</v>
      </c>
      <c r="H152" s="38" t="s">
        <v>74</v>
      </c>
      <c r="I152" s="38" t="s">
        <v>175</v>
      </c>
      <c r="J152" s="38">
        <v>48</v>
      </c>
      <c r="K152" s="38">
        <v>1101</v>
      </c>
      <c r="L152" s="38">
        <v>1.1568640519924862E-2</v>
      </c>
      <c r="M152" s="38">
        <v>30.206816399135192</v>
      </c>
      <c r="N152" s="38">
        <v>53.34409743898491</v>
      </c>
      <c r="O152" s="38">
        <v>3.6068163991351909</v>
      </c>
      <c r="P152" s="38">
        <v>12.555902561015095</v>
      </c>
      <c r="Q152" s="38">
        <v>35</v>
      </c>
      <c r="R152" s="38">
        <v>62</v>
      </c>
      <c r="S152" s="38">
        <v>30.461270670147954</v>
      </c>
      <c r="T152" s="38">
        <v>53.959965187119231</v>
      </c>
      <c r="U152" s="38">
        <v>3.8612706701479524</v>
      </c>
      <c r="V152" s="38">
        <v>11.940034812880775</v>
      </c>
      <c r="W152" s="38">
        <v>4.3302337045905484E-2</v>
      </c>
      <c r="X152" s="38">
        <v>1.1847290721985182E-2</v>
      </c>
      <c r="Y152" s="38">
        <v>31.4550463239203</v>
      </c>
      <c r="Z152" s="38">
        <v>55.149627767890671</v>
      </c>
      <c r="AA152" s="38">
        <v>4.8550463239202983</v>
      </c>
      <c r="AB152" s="38">
        <v>10.750372232109335</v>
      </c>
      <c r="AC152" s="38">
        <v>26.729396614446198</v>
      </c>
      <c r="AD152" s="38">
        <v>32.143215200666575</v>
      </c>
      <c r="AE152" s="38">
        <v>55.328880853070501</v>
      </c>
      <c r="AF152" s="38">
        <v>5.5432152006665731</v>
      </c>
      <c r="AG152" s="38">
        <v>10.571119146929504</v>
      </c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</row>
    <row r="153" spans="1:51" x14ac:dyDescent="0.25">
      <c r="A153" s="38" t="s">
        <v>25</v>
      </c>
      <c r="B153" s="38">
        <v>1151</v>
      </c>
      <c r="C153" s="38">
        <v>28.8</v>
      </c>
      <c r="D153" s="38">
        <v>19.2</v>
      </c>
      <c r="E153" s="38">
        <v>43.1</v>
      </c>
      <c r="F153" s="38">
        <v>2016</v>
      </c>
      <c r="G153" s="38" t="s">
        <v>6</v>
      </c>
      <c r="H153" s="38" t="s">
        <v>75</v>
      </c>
      <c r="I153" s="38" t="s">
        <v>157</v>
      </c>
      <c r="J153" s="38">
        <v>33</v>
      </c>
      <c r="K153" s="38">
        <v>1118</v>
      </c>
      <c r="L153" s="38">
        <v>9.6407978655074777E-3</v>
      </c>
      <c r="M153" s="38">
        <v>19.029923246568977</v>
      </c>
      <c r="N153" s="38">
        <v>38.31151897758393</v>
      </c>
      <c r="O153" s="38">
        <v>0.17007675343102235</v>
      </c>
      <c r="P153" s="38">
        <v>4.7884810224160717</v>
      </c>
      <c r="Q153" s="38">
        <v>23</v>
      </c>
      <c r="R153" s="38">
        <v>45</v>
      </c>
      <c r="S153" s="38">
        <v>19.98262380538662</v>
      </c>
      <c r="T153" s="38">
        <v>39.096437880104254</v>
      </c>
      <c r="U153" s="38">
        <v>0.78262380538662057</v>
      </c>
      <c r="V153" s="38">
        <v>4.0035621198957472</v>
      </c>
      <c r="W153" s="38">
        <v>3.0238548454960702E-2</v>
      </c>
      <c r="X153" s="38">
        <v>9.9992778252791185E-3</v>
      </c>
      <c r="Y153" s="38">
        <v>20.239270629681581</v>
      </c>
      <c r="Z153" s="38">
        <v>40.237826280239823</v>
      </c>
      <c r="AA153" s="38">
        <v>1.0392706296815817</v>
      </c>
      <c r="AB153" s="38">
        <v>2.8621737197601789</v>
      </c>
      <c r="AC153" s="38">
        <v>22.361697801531765</v>
      </c>
      <c r="AD153" s="38">
        <v>20.989790697620581</v>
      </c>
      <c r="AE153" s="38">
        <v>40.353225938651129</v>
      </c>
      <c r="AF153" s="38">
        <v>1.7897906976205817</v>
      </c>
      <c r="AG153" s="38">
        <v>2.7467740613488729</v>
      </c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</row>
    <row r="154" spans="1:51" x14ac:dyDescent="0.25">
      <c r="A154" s="38" t="s">
        <v>12</v>
      </c>
      <c r="B154" s="38">
        <v>1075</v>
      </c>
      <c r="C154" s="38">
        <v>32</v>
      </c>
      <c r="D154" s="38">
        <v>18.100000000000001</v>
      </c>
      <c r="E154" s="38">
        <v>56.1</v>
      </c>
      <c r="F154" s="38">
        <v>2016</v>
      </c>
      <c r="G154" s="38" t="s">
        <v>6</v>
      </c>
      <c r="H154" s="38" t="s">
        <v>76</v>
      </c>
      <c r="I154" s="38" t="s">
        <v>144</v>
      </c>
      <c r="J154" s="38">
        <v>34</v>
      </c>
      <c r="K154" s="38">
        <v>1041</v>
      </c>
      <c r="L154" s="38">
        <v>1.0461650759637226E-2</v>
      </c>
      <c r="M154" s="38">
        <v>21.166256217106959</v>
      </c>
      <c r="N154" s="38">
        <v>42.089557736381408</v>
      </c>
      <c r="O154" s="38">
        <v>3.0662562171069574</v>
      </c>
      <c r="P154" s="38">
        <v>14.010442263618593</v>
      </c>
      <c r="Q154" s="38">
        <v>24</v>
      </c>
      <c r="R154" s="38">
        <v>46</v>
      </c>
      <c r="S154" s="38">
        <v>22.325581395348838</v>
      </c>
      <c r="T154" s="38">
        <v>42.790697674418603</v>
      </c>
      <c r="U154" s="38">
        <v>4.2255813953488364</v>
      </c>
      <c r="V154" s="38">
        <v>13.309302325581399</v>
      </c>
      <c r="W154" s="38">
        <v>3.329565166100755E-2</v>
      </c>
      <c r="X154" s="38">
        <v>1.0833783736965889E-2</v>
      </c>
      <c r="Y154" s="38">
        <v>22.461867924041659</v>
      </c>
      <c r="Z154" s="38">
        <v>44.129435397973438</v>
      </c>
      <c r="AA154" s="38">
        <v>4.3618679240416576</v>
      </c>
      <c r="AB154" s="38">
        <v>11.970564602026563</v>
      </c>
      <c r="AC154" s="38">
        <v>22.659900054918506</v>
      </c>
      <c r="AD154" s="38">
        <v>23.257151621068687</v>
      </c>
      <c r="AE154" s="38">
        <v>44.261071955840173</v>
      </c>
      <c r="AF154" s="38">
        <v>5.1571516210686852</v>
      </c>
      <c r="AG154" s="38">
        <v>11.838928044159829</v>
      </c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</row>
    <row r="155" spans="1:51" x14ac:dyDescent="0.25">
      <c r="A155" s="38" t="s">
        <v>56</v>
      </c>
      <c r="B155" s="38">
        <v>1333</v>
      </c>
      <c r="C155" s="38">
        <v>15.8</v>
      </c>
      <c r="D155" s="38">
        <v>9.3000000000000007</v>
      </c>
      <c r="E155" s="38">
        <v>26.7</v>
      </c>
      <c r="F155" s="38">
        <v>2016</v>
      </c>
      <c r="G155" s="38" t="s">
        <v>6</v>
      </c>
      <c r="H155" s="38" t="s">
        <v>77</v>
      </c>
      <c r="I155" s="38" t="s">
        <v>188</v>
      </c>
      <c r="J155" s="38">
        <v>21</v>
      </c>
      <c r="K155" s="38">
        <v>1312</v>
      </c>
      <c r="L155" s="38">
        <v>6.6846616781231329E-3</v>
      </c>
      <c r="M155" s="38">
        <v>9.0692768064980225</v>
      </c>
      <c r="N155" s="38">
        <v>22.438600162744287</v>
      </c>
      <c r="O155" s="38">
        <v>0.23072319350197823</v>
      </c>
      <c r="P155" s="38">
        <v>4.2613998372557127</v>
      </c>
      <c r="Q155" s="38">
        <v>13</v>
      </c>
      <c r="R155" s="38">
        <v>30</v>
      </c>
      <c r="S155" s="38">
        <v>9.7524381095273824</v>
      </c>
      <c r="T155" s="38">
        <v>22.50562640660165</v>
      </c>
      <c r="U155" s="38">
        <v>0.45243810952738173</v>
      </c>
      <c r="V155" s="38">
        <v>4.1943735933983497</v>
      </c>
      <c r="W155" s="38">
        <v>1.7145435802512269E-2</v>
      </c>
      <c r="X155" s="38">
        <v>7.0956618676223547E-3</v>
      </c>
      <c r="Y155" s="38">
        <v>10.049773934889913</v>
      </c>
      <c r="Z155" s="38">
        <v>24.241097670134625</v>
      </c>
      <c r="AA155" s="38">
        <v>0.7497739348899124</v>
      </c>
      <c r="AB155" s="38">
        <v>2.4589023298653743</v>
      </c>
      <c r="AC155" s="38">
        <v>18.025318273951335</v>
      </c>
      <c r="AD155" s="38">
        <v>10.777695573625907</v>
      </c>
      <c r="AE155" s="38">
        <v>24.261207889179406</v>
      </c>
      <c r="AF155" s="38">
        <v>1.4776955736259065</v>
      </c>
      <c r="AG155" s="38">
        <v>2.438792110820593</v>
      </c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</row>
    <row r="156" spans="1:51" x14ac:dyDescent="0.25">
      <c r="A156" s="38" t="s">
        <v>44</v>
      </c>
      <c r="B156" s="38">
        <v>1341</v>
      </c>
      <c r="C156" s="38">
        <v>27.1</v>
      </c>
      <c r="D156" s="38">
        <v>17.3</v>
      </c>
      <c r="E156" s="38">
        <v>42.1</v>
      </c>
      <c r="F156" s="38">
        <v>2016</v>
      </c>
      <c r="G156" s="38" t="s">
        <v>6</v>
      </c>
      <c r="H156" s="38" t="s">
        <v>81</v>
      </c>
      <c r="I156" s="38" t="s">
        <v>176</v>
      </c>
      <c r="J156" s="38">
        <v>36</v>
      </c>
      <c r="K156" s="38">
        <v>1305</v>
      </c>
      <c r="L156" s="38">
        <v>8.6509027616348284E-3</v>
      </c>
      <c r="M156" s="38">
        <v>18.194734822257786</v>
      </c>
      <c r="N156" s="38">
        <v>35.49654034552745</v>
      </c>
      <c r="O156" s="38">
        <v>0.89473482225778511</v>
      </c>
      <c r="P156" s="38">
        <v>6.6034596544725517</v>
      </c>
      <c r="Q156" s="38">
        <v>25</v>
      </c>
      <c r="R156" s="38">
        <v>48</v>
      </c>
      <c r="S156" s="38">
        <v>18.642803877703205</v>
      </c>
      <c r="T156" s="38">
        <v>35.794183445190157</v>
      </c>
      <c r="U156" s="38">
        <v>1.3428038777032043</v>
      </c>
      <c r="V156" s="38">
        <v>6.3058165548098444</v>
      </c>
      <c r="W156" s="38">
        <v>2.8197174590081534E-2</v>
      </c>
      <c r="X156" s="38">
        <v>8.9492271496600904E-3</v>
      </c>
      <c r="Y156" s="38">
        <v>19.247947440421445</v>
      </c>
      <c r="Z156" s="38">
        <v>37.146401739741627</v>
      </c>
      <c r="AA156" s="38">
        <v>1.9479474404214443</v>
      </c>
      <c r="AB156" s="38">
        <v>4.9535982602583744</v>
      </c>
      <c r="AC156" s="38">
        <v>23.362435579493546</v>
      </c>
      <c r="AD156" s="38">
        <v>19.88302148570617</v>
      </c>
      <c r="AE156" s="38">
        <v>37.254909767600992</v>
      </c>
      <c r="AF156" s="38">
        <v>2.5830214857061691</v>
      </c>
      <c r="AG156" s="38">
        <v>4.8450902323990093</v>
      </c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</row>
    <row r="157" spans="1:51" x14ac:dyDescent="0.25">
      <c r="A157" s="38" t="s">
        <v>32</v>
      </c>
      <c r="B157" s="38">
        <v>1254</v>
      </c>
      <c r="C157" s="38">
        <v>20.5</v>
      </c>
      <c r="D157" s="38">
        <v>12.9</v>
      </c>
      <c r="E157" s="38">
        <v>32.299999999999997</v>
      </c>
      <c r="F157" s="38">
        <v>2016</v>
      </c>
      <c r="G157" s="38" t="s">
        <v>6</v>
      </c>
      <c r="H157" s="38" t="s">
        <v>78</v>
      </c>
      <c r="I157" s="38" t="s">
        <v>164</v>
      </c>
      <c r="J157" s="38">
        <v>26</v>
      </c>
      <c r="K157" s="38">
        <v>1228</v>
      </c>
      <c r="L157" s="38">
        <v>7.8865605799933319E-3</v>
      </c>
      <c r="M157" s="38">
        <v>12.847091732606348</v>
      </c>
      <c r="N157" s="38">
        <v>28.620212892593013</v>
      </c>
      <c r="O157" s="38">
        <v>5.2908267393652508E-2</v>
      </c>
      <c r="P157" s="38">
        <v>3.6797871074069839</v>
      </c>
      <c r="Q157" s="38">
        <v>16</v>
      </c>
      <c r="R157" s="38">
        <v>36</v>
      </c>
      <c r="S157" s="38">
        <v>12.759170653907496</v>
      </c>
      <c r="T157" s="38">
        <v>28.708133971291865</v>
      </c>
      <c r="U157" s="38">
        <v>0.14082934609250408</v>
      </c>
      <c r="V157" s="38">
        <v>3.5918660287081323</v>
      </c>
      <c r="W157" s="38">
        <v>2.2197335931767197E-2</v>
      </c>
      <c r="X157" s="38">
        <v>8.2713593674940047E-3</v>
      </c>
      <c r="Y157" s="38">
        <v>13.925976564273192</v>
      </c>
      <c r="Z157" s="38">
        <v>30.468695299261203</v>
      </c>
      <c r="AA157" s="38">
        <v>1.0259765642731917</v>
      </c>
      <c r="AB157" s="38">
        <v>1.8313047007387944</v>
      </c>
      <c r="AC157" s="38">
        <v>19.965414973434797</v>
      </c>
      <c r="AD157" s="38">
        <v>14.658462554507048</v>
      </c>
      <c r="AE157" s="38">
        <v>30.531222061220745</v>
      </c>
      <c r="AF157" s="38">
        <v>1.758462554507048</v>
      </c>
      <c r="AG157" s="38">
        <v>1.7687779387792517</v>
      </c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</row>
    <row r="158" spans="1:51" x14ac:dyDescent="0.25">
      <c r="A158" s="38" t="s">
        <v>45</v>
      </c>
      <c r="B158" s="38">
        <v>1316</v>
      </c>
      <c r="C158" s="38">
        <v>34</v>
      </c>
      <c r="D158" s="38">
        <v>21.6</v>
      </c>
      <c r="E158" s="38">
        <v>53</v>
      </c>
      <c r="F158" s="38">
        <v>2016</v>
      </c>
      <c r="G158" s="38" t="s">
        <v>6</v>
      </c>
      <c r="H158" s="38" t="s">
        <v>79</v>
      </c>
      <c r="I158" s="38" t="s">
        <v>177</v>
      </c>
      <c r="J158" s="38">
        <v>45</v>
      </c>
      <c r="K158" s="38">
        <v>1271</v>
      </c>
      <c r="L158" s="38">
        <v>9.8184580580586486E-3</v>
      </c>
      <c r="M158" s="38">
        <v>24.376070817321288</v>
      </c>
      <c r="N158" s="38">
        <v>44.01298693343859</v>
      </c>
      <c r="O158" s="38">
        <v>2.7760708173212869</v>
      </c>
      <c r="P158" s="38">
        <v>8.9870130665614099</v>
      </c>
      <c r="Q158" s="38">
        <v>32</v>
      </c>
      <c r="R158" s="38">
        <v>58</v>
      </c>
      <c r="S158" s="38">
        <v>24.316109422492403</v>
      </c>
      <c r="T158" s="38">
        <v>44.072948328267479</v>
      </c>
      <c r="U158" s="38">
        <v>2.7161094224924014</v>
      </c>
      <c r="V158" s="38">
        <v>8.9270516717325208</v>
      </c>
      <c r="W158" s="38">
        <v>3.5550276964531564E-2</v>
      </c>
      <c r="X158" s="38">
        <v>1.0080657760007895E-2</v>
      </c>
      <c r="Y158" s="38">
        <v>25.469619204523667</v>
      </c>
      <c r="Z158" s="38">
        <v>45.630934724539458</v>
      </c>
      <c r="AA158" s="38">
        <v>3.8696192045236657</v>
      </c>
      <c r="AB158" s="38">
        <v>7.3690652754605424</v>
      </c>
      <c r="AC158" s="38">
        <v>25.988742697349778</v>
      </c>
      <c r="AD158" s="38">
        <v>26.083707123757762</v>
      </c>
      <c r="AE158" s="38">
        <v>45.774513563927677</v>
      </c>
      <c r="AF158" s="38">
        <v>4.4837071237577604</v>
      </c>
      <c r="AG158" s="38">
        <v>7.2254864360723232</v>
      </c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</row>
    <row r="159" spans="1:51" x14ac:dyDescent="0.25">
      <c r="A159" s="38" t="s">
        <v>33</v>
      </c>
      <c r="B159" s="38">
        <v>1192</v>
      </c>
      <c r="C159" s="38">
        <v>37</v>
      </c>
      <c r="D159" s="38">
        <v>24.9</v>
      </c>
      <c r="E159" s="38">
        <v>54.8</v>
      </c>
      <c r="F159" s="38">
        <v>2016</v>
      </c>
      <c r="G159" s="38" t="s">
        <v>6</v>
      </c>
      <c r="H159" s="38" t="s">
        <v>80</v>
      </c>
      <c r="I159" s="38" t="s">
        <v>165</v>
      </c>
      <c r="J159" s="38">
        <v>44</v>
      </c>
      <c r="K159" s="38">
        <v>1148</v>
      </c>
      <c r="L159" s="38">
        <v>1.0703627586446949E-2</v>
      </c>
      <c r="M159" s="38">
        <v>26.209124091405403</v>
      </c>
      <c r="N159" s="38">
        <v>47.616379264299297</v>
      </c>
      <c r="O159" s="38">
        <v>1.3091240914054048</v>
      </c>
      <c r="P159" s="38">
        <v>7.1836207357006998</v>
      </c>
      <c r="Q159" s="38">
        <v>32</v>
      </c>
      <c r="R159" s="38">
        <v>57</v>
      </c>
      <c r="S159" s="38">
        <v>26.845637583892618</v>
      </c>
      <c r="T159" s="38">
        <v>47.818791946308728</v>
      </c>
      <c r="U159" s="38">
        <v>1.9456375838926192</v>
      </c>
      <c r="V159" s="38">
        <v>6.9812080536912688</v>
      </c>
      <c r="W159" s="38">
        <v>3.8400349035927241E-2</v>
      </c>
      <c r="X159" s="38">
        <v>1.0991685341966869E-2</v>
      </c>
      <c r="Y159" s="38">
        <v>27.408663693960371</v>
      </c>
      <c r="Z159" s="38">
        <v>49.392034377894106</v>
      </c>
      <c r="AA159" s="38">
        <v>2.5086636939603721</v>
      </c>
      <c r="AB159" s="38">
        <v>5.4079656221058912</v>
      </c>
      <c r="AC159" s="38">
        <v>25.666671418408136</v>
      </c>
      <c r="AD159" s="38">
        <v>28.086828277609616</v>
      </c>
      <c r="AE159" s="38">
        <v>49.550101045991383</v>
      </c>
      <c r="AF159" s="38">
        <v>3.1868282776096173</v>
      </c>
      <c r="AG159" s="38">
        <v>5.2498989540086143</v>
      </c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</row>
    <row r="160" spans="1:51" x14ac:dyDescent="0.25">
      <c r="A160" s="38" t="s">
        <v>47</v>
      </c>
      <c r="B160" s="38">
        <v>1084</v>
      </c>
      <c r="C160" s="38">
        <v>23.8</v>
      </c>
      <c r="D160" s="38">
        <v>15.1</v>
      </c>
      <c r="E160" s="38">
        <v>37.299999999999997</v>
      </c>
      <c r="F160" s="38">
        <v>2016</v>
      </c>
      <c r="G160" s="38" t="s">
        <v>6</v>
      </c>
      <c r="H160" s="38" t="s">
        <v>83</v>
      </c>
      <c r="I160" s="38" t="s">
        <v>179</v>
      </c>
      <c r="J160" s="38">
        <v>26</v>
      </c>
      <c r="K160" s="38">
        <v>1058</v>
      </c>
      <c r="L160" s="38">
        <v>9.1082234296316466E-3</v>
      </c>
      <c r="M160" s="38">
        <v>14.877016422766879</v>
      </c>
      <c r="N160" s="38">
        <v>33.093463282030172</v>
      </c>
      <c r="O160" s="38">
        <v>0.22298357723312101</v>
      </c>
      <c r="P160" s="38">
        <v>4.2065367179698256</v>
      </c>
      <c r="Q160" s="38">
        <v>16</v>
      </c>
      <c r="R160" s="38">
        <v>36</v>
      </c>
      <c r="S160" s="38">
        <v>14.760147601476016</v>
      </c>
      <c r="T160" s="38">
        <v>33.210332103321036</v>
      </c>
      <c r="U160" s="38">
        <v>0.33985239852398408</v>
      </c>
      <c r="V160" s="38">
        <v>4.0896678966789608</v>
      </c>
      <c r="W160" s="38">
        <v>2.5666175143403094E-2</v>
      </c>
      <c r="X160" s="38">
        <v>9.5453398789578092E-3</v>
      </c>
      <c r="Y160" s="38">
        <v>16.120835264445287</v>
      </c>
      <c r="Z160" s="38">
        <v>35.211515022360906</v>
      </c>
      <c r="AA160" s="38">
        <v>1.0208352644452869</v>
      </c>
      <c r="AB160" s="38">
        <v>2.0884849776390908</v>
      </c>
      <c r="AC160" s="38">
        <v>19.934097187506218</v>
      </c>
      <c r="AD160" s="38">
        <v>16.963575589957014</v>
      </c>
      <c r="AE160" s="38">
        <v>35.288026295408478</v>
      </c>
      <c r="AF160" s="38">
        <v>1.8635755899570139</v>
      </c>
      <c r="AG160" s="38">
        <v>2.0119737045915187</v>
      </c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</row>
    <row r="161" spans="1:51" x14ac:dyDescent="0.25">
      <c r="A161" s="38" t="s">
        <v>48</v>
      </c>
      <c r="B161" s="38">
        <v>965</v>
      </c>
      <c r="C161" s="38">
        <v>18.5</v>
      </c>
      <c r="D161" s="38">
        <v>11.6</v>
      </c>
      <c r="E161" s="38">
        <v>29.6</v>
      </c>
      <c r="F161" s="38">
        <v>2016</v>
      </c>
      <c r="G161" s="38" t="s">
        <v>6</v>
      </c>
      <c r="H161" s="38" t="s">
        <v>84</v>
      </c>
      <c r="I161" s="38" t="s">
        <v>180</v>
      </c>
      <c r="J161" s="38">
        <v>18</v>
      </c>
      <c r="K161" s="38">
        <v>947</v>
      </c>
      <c r="L161" s="38">
        <v>8.5362743203277677E-3</v>
      </c>
      <c r="M161" s="38">
        <v>10.116575420604873</v>
      </c>
      <c r="N161" s="38">
        <v>27.189124061260408</v>
      </c>
      <c r="O161" s="38">
        <v>1.4834245793951268</v>
      </c>
      <c r="P161" s="38">
        <v>2.4108759387395935</v>
      </c>
      <c r="Q161" s="38">
        <v>10</v>
      </c>
      <c r="R161" s="38">
        <v>26</v>
      </c>
      <c r="S161" s="38">
        <v>10.362694300518134</v>
      </c>
      <c r="T161" s="38">
        <v>26.94300518134715</v>
      </c>
      <c r="U161" s="38">
        <v>1.2373056994818654</v>
      </c>
      <c r="V161" s="38">
        <v>2.6569948186528514</v>
      </c>
      <c r="W161" s="38">
        <v>2.0561392402215356E-2</v>
      </c>
      <c r="X161" s="38">
        <v>9.1358301266739102E-3</v>
      </c>
      <c r="Y161" s="38">
        <v>11.425562275541445</v>
      </c>
      <c r="Z161" s="38">
        <v>29.697222528889267</v>
      </c>
      <c r="AA161" s="38">
        <v>0.17443772445855465</v>
      </c>
      <c r="AB161" s="38">
        <v>9.7222528889265192E-2</v>
      </c>
      <c r="AC161" s="38">
        <v>16.696779930569974</v>
      </c>
      <c r="AD161" s="38">
        <v>12.460593356272062</v>
      </c>
      <c r="AE161" s="38">
        <v>29.694352067314263</v>
      </c>
      <c r="AF161" s="38">
        <v>0.86059335627206224</v>
      </c>
      <c r="AG161" s="38">
        <v>9.435206731426149E-2</v>
      </c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</row>
    <row r="162" spans="1:51" x14ac:dyDescent="0.25">
      <c r="A162" s="38" t="s">
        <v>28</v>
      </c>
      <c r="B162" s="38">
        <v>1376</v>
      </c>
      <c r="C162" s="38">
        <v>35.299999999999997</v>
      </c>
      <c r="D162" s="38">
        <v>22.3</v>
      </c>
      <c r="E162" s="38">
        <v>55.3</v>
      </c>
      <c r="F162" s="38">
        <v>2016</v>
      </c>
      <c r="G162" s="38" t="s">
        <v>6</v>
      </c>
      <c r="H162" s="38" t="s">
        <v>87</v>
      </c>
      <c r="I162" s="38" t="s">
        <v>160</v>
      </c>
      <c r="J162" s="38">
        <v>49</v>
      </c>
      <c r="K162" s="38">
        <v>1327</v>
      </c>
      <c r="L162" s="38">
        <v>9.7916062670191997E-3</v>
      </c>
      <c r="M162" s="38">
        <v>25.818858849259872</v>
      </c>
      <c r="N162" s="38">
        <v>45.402071383298271</v>
      </c>
      <c r="O162" s="38">
        <v>3.5188588492598711</v>
      </c>
      <c r="P162" s="38">
        <v>9.8979286167017264</v>
      </c>
      <c r="Q162" s="38">
        <v>36</v>
      </c>
      <c r="R162" s="38">
        <v>62</v>
      </c>
      <c r="S162" s="38">
        <v>26.162790697674417</v>
      </c>
      <c r="T162" s="38">
        <v>45.058139534883722</v>
      </c>
      <c r="U162" s="38">
        <v>3.8627906976744164</v>
      </c>
      <c r="V162" s="38">
        <v>10.241860465116275</v>
      </c>
      <c r="W162" s="38">
        <v>3.6903318917426473E-2</v>
      </c>
      <c r="X162" s="38">
        <v>1.0030408908845347E-2</v>
      </c>
      <c r="Y162" s="38">
        <v>26.872910008581126</v>
      </c>
      <c r="Z162" s="38">
        <v>46.93372782627182</v>
      </c>
      <c r="AA162" s="38">
        <v>4.5729100085811254</v>
      </c>
      <c r="AB162" s="38">
        <v>8.3662721737281771</v>
      </c>
      <c r="AC162" s="38">
        <v>27.087490975439827</v>
      </c>
      <c r="AD162" s="38">
        <v>27.450243417819454</v>
      </c>
      <c r="AE162" s="38">
        <v>47.081115357694806</v>
      </c>
      <c r="AF162" s="38">
        <v>5.1502434178194534</v>
      </c>
      <c r="AG162" s="38">
        <v>8.2188846423051913</v>
      </c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</row>
    <row r="163" spans="1:51" x14ac:dyDescent="0.25">
      <c r="A163" s="38" t="s">
        <v>13</v>
      </c>
      <c r="B163" s="38">
        <v>1339</v>
      </c>
      <c r="C163" s="38">
        <v>25.4</v>
      </c>
      <c r="D163" s="38">
        <v>16.5</v>
      </c>
      <c r="E163" s="38">
        <v>39</v>
      </c>
      <c r="F163" s="38">
        <v>2016</v>
      </c>
      <c r="G163" s="38" t="s">
        <v>6</v>
      </c>
      <c r="H163" s="38" t="s">
        <v>86</v>
      </c>
      <c r="I163" s="38" t="s">
        <v>145</v>
      </c>
      <c r="J163" s="38">
        <v>34</v>
      </c>
      <c r="K163" s="38">
        <v>1305</v>
      </c>
      <c r="L163" s="38">
        <v>8.4260094111223149E-3</v>
      </c>
      <c r="M163" s="38">
        <v>16.966074233388515</v>
      </c>
      <c r="N163" s="38">
        <v>33.818093055633142</v>
      </c>
      <c r="O163" s="38">
        <v>0.46607423338851461</v>
      </c>
      <c r="P163" s="38">
        <v>5.1819069443668582</v>
      </c>
      <c r="Q163" s="38">
        <v>23</v>
      </c>
      <c r="R163" s="38">
        <v>46</v>
      </c>
      <c r="S163" s="38">
        <v>17.176997759522031</v>
      </c>
      <c r="T163" s="38">
        <v>34.353995519044062</v>
      </c>
      <c r="U163" s="38">
        <v>0.67699775952203112</v>
      </c>
      <c r="V163" s="38">
        <v>4.6460044809559378</v>
      </c>
      <c r="W163" s="38">
        <v>2.6749791775041894E-2</v>
      </c>
      <c r="X163" s="38">
        <v>8.7354931912994368E-3</v>
      </c>
      <c r="Y163" s="38">
        <v>18.014298583742455</v>
      </c>
      <c r="Z163" s="38">
        <v>35.485284966341332</v>
      </c>
      <c r="AA163" s="38">
        <v>1.5142985837424554</v>
      </c>
      <c r="AB163" s="38">
        <v>3.5147150336586677</v>
      </c>
      <c r="AC163" s="38">
        <v>22.729579626017525</v>
      </c>
      <c r="AD163" s="38">
        <v>18.658896352025689</v>
      </c>
      <c r="AE163" s="38">
        <v>35.585376746799191</v>
      </c>
      <c r="AF163" s="38">
        <v>2.158896352025689</v>
      </c>
      <c r="AG163" s="38">
        <v>3.4146232532008085</v>
      </c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</row>
    <row r="164" spans="1:51" x14ac:dyDescent="0.25">
      <c r="A164" s="38" t="s">
        <v>34</v>
      </c>
      <c r="B164" s="38">
        <v>1245</v>
      </c>
      <c r="C164" s="38">
        <v>32.1</v>
      </c>
      <c r="D164" s="38">
        <v>22.6</v>
      </c>
      <c r="E164" s="38">
        <v>45.4</v>
      </c>
      <c r="F164" s="38">
        <v>2016</v>
      </c>
      <c r="G164" s="38" t="s">
        <v>6</v>
      </c>
      <c r="H164" s="38" t="s">
        <v>85</v>
      </c>
      <c r="I164" s="38" t="s">
        <v>166</v>
      </c>
      <c r="J164" s="38">
        <v>40</v>
      </c>
      <c r="K164" s="38">
        <v>1205</v>
      </c>
      <c r="L164" s="38">
        <v>9.7952964217125245E-3</v>
      </c>
      <c r="M164" s="38">
        <v>22.333217634512373</v>
      </c>
      <c r="N164" s="38">
        <v>41.923810477937415</v>
      </c>
      <c r="O164" s="38">
        <v>0.26678236548762868</v>
      </c>
      <c r="P164" s="38">
        <v>3.4761895220625831</v>
      </c>
      <c r="Q164" s="38">
        <v>28</v>
      </c>
      <c r="R164" s="38">
        <v>53</v>
      </c>
      <c r="S164" s="38">
        <v>22.489959839357429</v>
      </c>
      <c r="T164" s="38">
        <v>42.570281124497996</v>
      </c>
      <c r="U164" s="38">
        <v>0.11004016064257272</v>
      </c>
      <c r="V164" s="38">
        <v>2.8297188755020031</v>
      </c>
      <c r="W164" s="38">
        <v>3.3567695174000427E-2</v>
      </c>
      <c r="X164" s="38">
        <v>1.0091943700855621E-2</v>
      </c>
      <c r="Y164" s="38">
        <v>23.475751473144804</v>
      </c>
      <c r="Z164" s="38">
        <v>43.65963887485605</v>
      </c>
      <c r="AA164" s="38">
        <v>0.87575147314480262</v>
      </c>
      <c r="AB164" s="38">
        <v>1.7403611251439486</v>
      </c>
      <c r="AC164" s="38">
        <v>24.544869877263615</v>
      </c>
      <c r="AD164" s="38">
        <v>24.141010260970106</v>
      </c>
      <c r="AE164" s="38">
        <v>43.795122241238467</v>
      </c>
      <c r="AF164" s="38">
        <v>1.5410102609701042</v>
      </c>
      <c r="AG164" s="38">
        <v>1.6048777587615319</v>
      </c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</row>
    <row r="165" spans="1:51" x14ac:dyDescent="0.25">
      <c r="A165" s="38" t="s">
        <v>49</v>
      </c>
      <c r="B165" s="38">
        <v>1347</v>
      </c>
      <c r="C165" s="38">
        <v>28.4</v>
      </c>
      <c r="D165" s="38">
        <v>16</v>
      </c>
      <c r="E165" s="38">
        <v>50</v>
      </c>
      <c r="F165" s="38">
        <v>2016</v>
      </c>
      <c r="G165" s="38" t="s">
        <v>6</v>
      </c>
      <c r="H165" s="38" t="s">
        <v>88</v>
      </c>
      <c r="I165" s="38" t="s">
        <v>181</v>
      </c>
      <c r="J165" s="38">
        <v>38</v>
      </c>
      <c r="K165" s="38">
        <v>1309</v>
      </c>
      <c r="L165" s="38">
        <v>8.8421589772258082E-3</v>
      </c>
      <c r="M165" s="38">
        <v>19.368679924036257</v>
      </c>
      <c r="N165" s="38">
        <v>37.052997878487872</v>
      </c>
      <c r="O165" s="38">
        <v>3.3686799240362575</v>
      </c>
      <c r="P165" s="38">
        <v>12.947002121512128</v>
      </c>
      <c r="Q165" s="38">
        <v>27</v>
      </c>
      <c r="R165" s="38">
        <v>51</v>
      </c>
      <c r="S165" s="38">
        <v>20.044543429844097</v>
      </c>
      <c r="T165" s="38">
        <v>37.861915367483299</v>
      </c>
      <c r="U165" s="38">
        <v>4.0445434298440972</v>
      </c>
      <c r="V165" s="38">
        <v>12.138084632516701</v>
      </c>
      <c r="W165" s="38">
        <v>2.9552490523350156E-2</v>
      </c>
      <c r="X165" s="38">
        <v>9.1294131979754636E-3</v>
      </c>
      <c r="Y165" s="38">
        <v>20.423077325374692</v>
      </c>
      <c r="Z165" s="38">
        <v>38.681903721325618</v>
      </c>
      <c r="AA165" s="38">
        <v>4.4230773253746918</v>
      </c>
      <c r="AB165" s="38">
        <v>11.318096278674382</v>
      </c>
      <c r="AC165" s="38">
        <v>23.977779344094614</v>
      </c>
      <c r="AD165" s="38">
        <v>21.047503060145342</v>
      </c>
      <c r="AE165" s="38">
        <v>38.797757309098877</v>
      </c>
      <c r="AF165" s="38">
        <v>5.0475030601453419</v>
      </c>
      <c r="AG165" s="38">
        <v>11.202242690901123</v>
      </c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</row>
    <row r="166" spans="1:51" x14ac:dyDescent="0.25">
      <c r="A166" s="38" t="s">
        <v>26</v>
      </c>
      <c r="B166" s="38">
        <v>1523</v>
      </c>
      <c r="C166" s="38">
        <v>35.1</v>
      </c>
      <c r="D166" s="38">
        <v>24.2</v>
      </c>
      <c r="E166" s="38">
        <v>50.8</v>
      </c>
      <c r="F166" s="38">
        <v>2016</v>
      </c>
      <c r="G166" s="38" t="s">
        <v>6</v>
      </c>
      <c r="H166" s="38" t="s">
        <v>89</v>
      </c>
      <c r="I166" s="38" t="s">
        <v>158</v>
      </c>
      <c r="J166" s="38">
        <v>53</v>
      </c>
      <c r="K166" s="38">
        <v>1470</v>
      </c>
      <c r="L166" s="38">
        <v>9.2043863180975467E-3</v>
      </c>
      <c r="M166" s="38">
        <v>25.595351042375206</v>
      </c>
      <c r="N166" s="38">
        <v>44.004123678570302</v>
      </c>
      <c r="O166" s="38">
        <v>1.3953510423752071</v>
      </c>
      <c r="P166" s="38">
        <v>6.7958763214296951</v>
      </c>
      <c r="Q166" s="38">
        <v>40</v>
      </c>
      <c r="R166" s="38">
        <v>68</v>
      </c>
      <c r="S166" s="38">
        <v>26.263952724885094</v>
      </c>
      <c r="T166" s="38">
        <v>44.648719632304662</v>
      </c>
      <c r="U166" s="38">
        <v>2.0639527248850946</v>
      </c>
      <c r="V166" s="38">
        <v>6.1512803676953354</v>
      </c>
      <c r="W166" s="38">
        <v>3.5970158586581008E-2</v>
      </c>
      <c r="X166" s="38">
        <v>9.4131238585881075E-3</v>
      </c>
      <c r="Y166" s="38">
        <v>26.557034727992903</v>
      </c>
      <c r="Z166" s="38">
        <v>45.383282445169115</v>
      </c>
      <c r="AA166" s="38">
        <v>2.3570347279929038</v>
      </c>
      <c r="AB166" s="38">
        <v>5.4167175548308819</v>
      </c>
      <c r="AC166" s="38">
        <v>28.171880133334337</v>
      </c>
      <c r="AD166" s="38">
        <v>27.072089970366779</v>
      </c>
      <c r="AE166" s="38">
        <v>45.523174050238318</v>
      </c>
      <c r="AF166" s="38">
        <v>2.8720899703667797</v>
      </c>
      <c r="AG166" s="38">
        <v>5.2768259497616796</v>
      </c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</row>
    <row r="167" spans="1:51" x14ac:dyDescent="0.25">
      <c r="A167" s="38" t="s">
        <v>20</v>
      </c>
      <c r="B167" s="38">
        <v>1249</v>
      </c>
      <c r="C167" s="38">
        <v>27.4</v>
      </c>
      <c r="D167" s="38">
        <v>17.3</v>
      </c>
      <c r="E167" s="38">
        <v>43.1</v>
      </c>
      <c r="F167" s="38">
        <v>2016</v>
      </c>
      <c r="G167" s="38" t="s">
        <v>6</v>
      </c>
      <c r="H167" s="38" t="s">
        <v>91</v>
      </c>
      <c r="I167" s="38" t="s">
        <v>152</v>
      </c>
      <c r="J167" s="38">
        <v>34</v>
      </c>
      <c r="K167" s="38">
        <v>1215</v>
      </c>
      <c r="L167" s="38">
        <v>9.0246845601854222E-3</v>
      </c>
      <c r="M167" s="38">
        <v>18.197092861752125</v>
      </c>
      <c r="N167" s="38">
        <v>36.246461982122973</v>
      </c>
      <c r="O167" s="38">
        <v>0.89709286175212455</v>
      </c>
      <c r="P167" s="38">
        <v>6.8535380178770282</v>
      </c>
      <c r="Q167" s="38">
        <v>23</v>
      </c>
      <c r="R167" s="38">
        <v>46</v>
      </c>
      <c r="S167" s="38">
        <v>18.414731785428344</v>
      </c>
      <c r="T167" s="38">
        <v>36.829463570856689</v>
      </c>
      <c r="U167" s="38">
        <v>1.1147317854283436</v>
      </c>
      <c r="V167" s="38">
        <v>6.2705364291433128</v>
      </c>
      <c r="W167" s="38">
        <v>2.867140862672235E-2</v>
      </c>
      <c r="X167" s="38">
        <v>9.3530843386088001E-3</v>
      </c>
      <c r="Y167" s="38">
        <v>19.318324288113551</v>
      </c>
      <c r="Z167" s="38">
        <v>38.024492965331149</v>
      </c>
      <c r="AA167" s="38">
        <v>2.0183242881135506</v>
      </c>
      <c r="AB167" s="38">
        <v>5.0755070346688527</v>
      </c>
      <c r="AC167" s="38">
        <v>22.709156649544166</v>
      </c>
      <c r="AD167" s="38">
        <v>20.00744061357123</v>
      </c>
      <c r="AE167" s="38">
        <v>38.133562230683431</v>
      </c>
      <c r="AF167" s="38">
        <v>2.7074406135712294</v>
      </c>
      <c r="AG167" s="38">
        <v>4.9664377693165704</v>
      </c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</row>
    <row r="168" spans="1:51" x14ac:dyDescent="0.25">
      <c r="A168" s="38" t="s">
        <v>50</v>
      </c>
      <c r="B168" s="38">
        <v>1262</v>
      </c>
      <c r="C168" s="38">
        <v>31</v>
      </c>
      <c r="D168" s="38">
        <v>17.899999999999999</v>
      </c>
      <c r="E168" s="38">
        <v>53.4</v>
      </c>
      <c r="F168" s="38">
        <v>2016</v>
      </c>
      <c r="G168" s="38" t="s">
        <v>6</v>
      </c>
      <c r="H168" s="38" t="s">
        <v>92</v>
      </c>
      <c r="I168" s="38" t="s">
        <v>182</v>
      </c>
      <c r="J168" s="38">
        <v>39</v>
      </c>
      <c r="K168" s="38">
        <v>1223</v>
      </c>
      <c r="L168" s="38">
        <v>9.547828085999549E-3</v>
      </c>
      <c r="M168" s="38">
        <v>21.355499964713605</v>
      </c>
      <c r="N168" s="38">
        <v>40.451156136712697</v>
      </c>
      <c r="O168" s="38">
        <v>3.4554999647136064</v>
      </c>
      <c r="P168" s="38">
        <v>12.948843863287301</v>
      </c>
      <c r="Q168" s="38">
        <v>28</v>
      </c>
      <c r="R168" s="38">
        <v>52</v>
      </c>
      <c r="S168" s="38">
        <v>22.18700475435816</v>
      </c>
      <c r="T168" s="38">
        <v>41.204437400950873</v>
      </c>
      <c r="U168" s="38">
        <v>4.2870047543581613</v>
      </c>
      <c r="V168" s="38">
        <v>12.195562599049126</v>
      </c>
      <c r="W168" s="38">
        <v>3.2326899332614976E-2</v>
      </c>
      <c r="X168" s="38">
        <v>9.8460960967542595E-3</v>
      </c>
      <c r="Y168" s="38">
        <v>22.480803235860716</v>
      </c>
      <c r="Z168" s="38">
        <v>42.172995429369237</v>
      </c>
      <c r="AA168" s="38">
        <v>4.5808032358607171</v>
      </c>
      <c r="AB168" s="38">
        <v>11.227004570630761</v>
      </c>
      <c r="AC168" s="38">
        <v>24.254770938295007</v>
      </c>
      <c r="AD168" s="38">
        <v>23.141400320771886</v>
      </c>
      <c r="AE168" s="38">
        <v>42.302386690180008</v>
      </c>
      <c r="AF168" s="38">
        <v>5.2414003207718878</v>
      </c>
      <c r="AG168" s="38">
        <v>11.097613309819991</v>
      </c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</row>
    <row r="169" spans="1:51" x14ac:dyDescent="0.25">
      <c r="A169" s="38" t="s">
        <v>21</v>
      </c>
      <c r="B169" s="38">
        <v>1171</v>
      </c>
      <c r="C169" s="38">
        <v>17</v>
      </c>
      <c r="D169" s="38">
        <v>10.9</v>
      </c>
      <c r="E169" s="38">
        <v>26.4</v>
      </c>
      <c r="F169" s="38">
        <v>2016</v>
      </c>
      <c r="G169" s="38" t="s">
        <v>6</v>
      </c>
      <c r="H169" s="38" t="s">
        <v>99</v>
      </c>
      <c r="I169" s="38" t="s">
        <v>153</v>
      </c>
      <c r="J169" s="38">
        <v>20</v>
      </c>
      <c r="K169" s="38">
        <v>1151</v>
      </c>
      <c r="L169" s="38">
        <v>7.4210508605501626E-3</v>
      </c>
      <c r="M169" s="38">
        <v>9.6583684391936462</v>
      </c>
      <c r="N169" s="38">
        <v>24.500470160293968</v>
      </c>
      <c r="O169" s="38">
        <v>1.2416315608063542</v>
      </c>
      <c r="P169" s="38">
        <v>1.8995298397060303</v>
      </c>
      <c r="Q169" s="38">
        <v>12</v>
      </c>
      <c r="R169" s="38">
        <v>29</v>
      </c>
      <c r="S169" s="38">
        <v>10.247651579846286</v>
      </c>
      <c r="T169" s="38">
        <v>24.765157984628523</v>
      </c>
      <c r="U169" s="38">
        <v>0.65234842015371441</v>
      </c>
      <c r="V169" s="38">
        <v>1.6348420153714756</v>
      </c>
      <c r="W169" s="38">
        <v>1.8658457484426103E-2</v>
      </c>
      <c r="X169" s="38">
        <v>7.8960481582067456E-3</v>
      </c>
      <c r="Y169" s="38">
        <v>10.762409326219357</v>
      </c>
      <c r="Z169" s="38">
        <v>26.554505642632847</v>
      </c>
      <c r="AA169" s="38">
        <v>0.13759067378064316</v>
      </c>
      <c r="AB169" s="38">
        <v>0.15450564263284861</v>
      </c>
      <c r="AC169" s="38">
        <v>17.589797101186612</v>
      </c>
      <c r="AD169" s="38">
        <v>11.598016700424724</v>
      </c>
      <c r="AE169" s="38">
        <v>26.570076946615945</v>
      </c>
      <c r="AF169" s="38">
        <v>0.69801670042472352</v>
      </c>
      <c r="AG169" s="38">
        <v>0.17007694661594641</v>
      </c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</row>
    <row r="170" spans="1:51" x14ac:dyDescent="0.25">
      <c r="A170" s="38" t="s">
        <v>57</v>
      </c>
      <c r="B170" s="38">
        <v>1202</v>
      </c>
      <c r="C170" s="38">
        <v>13.6</v>
      </c>
      <c r="D170" s="38">
        <v>8.5</v>
      </c>
      <c r="E170" s="38">
        <v>21.6</v>
      </c>
      <c r="F170" s="38">
        <v>2016</v>
      </c>
      <c r="G170" s="38" t="s">
        <v>6</v>
      </c>
      <c r="H170" s="38" t="s">
        <v>100</v>
      </c>
      <c r="I170" s="38" t="s">
        <v>189</v>
      </c>
      <c r="J170" s="38">
        <v>16</v>
      </c>
      <c r="K170" s="38">
        <v>1186</v>
      </c>
      <c r="L170" s="38">
        <v>6.4787873472202115E-3</v>
      </c>
      <c r="M170" s="38">
        <v>6.832360739302251</v>
      </c>
      <c r="N170" s="38">
        <v>19.789935433742674</v>
      </c>
      <c r="O170" s="38">
        <v>1.667639260697749</v>
      </c>
      <c r="P170" s="38">
        <v>1.8100645662573278</v>
      </c>
      <c r="Q170" s="38">
        <v>9</v>
      </c>
      <c r="R170" s="38">
        <v>25</v>
      </c>
      <c r="S170" s="38">
        <v>7.4875207986688848</v>
      </c>
      <c r="T170" s="38">
        <v>20.798668885191347</v>
      </c>
      <c r="U170" s="38">
        <v>1.0124792013311152</v>
      </c>
      <c r="V170" s="38">
        <v>0.80133111480865438</v>
      </c>
      <c r="W170" s="38">
        <v>1.48615966711523E-2</v>
      </c>
      <c r="X170" s="38">
        <v>7.0021203183156123E-3</v>
      </c>
      <c r="Y170" s="38">
        <v>7.8594763528366878</v>
      </c>
      <c r="Z170" s="38">
        <v>21.86371698946791</v>
      </c>
      <c r="AA170" s="38">
        <v>0.64052364716331223</v>
      </c>
      <c r="AB170" s="38">
        <v>0.263716989467909</v>
      </c>
      <c r="AC170" s="38">
        <v>15.806834067297922</v>
      </c>
      <c r="AD170" s="38">
        <v>8.7219694593881112</v>
      </c>
      <c r="AE170" s="38">
        <v>21.830520298863238</v>
      </c>
      <c r="AF170" s="38">
        <v>0.22196945938811119</v>
      </c>
      <c r="AG170" s="38">
        <v>0.23052029886323666</v>
      </c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</row>
    <row r="171" spans="1:51" x14ac:dyDescent="0.25">
      <c r="A171" s="38" t="s">
        <v>35</v>
      </c>
      <c r="B171" s="38">
        <v>1259</v>
      </c>
      <c r="C171" s="38">
        <v>27.4</v>
      </c>
      <c r="D171" s="38">
        <v>18.3</v>
      </c>
      <c r="E171" s="38">
        <v>40.799999999999997</v>
      </c>
      <c r="F171" s="38">
        <v>2016</v>
      </c>
      <c r="G171" s="38" t="s">
        <v>6</v>
      </c>
      <c r="H171" s="38" t="s">
        <v>95</v>
      </c>
      <c r="I171" s="38" t="s">
        <v>167</v>
      </c>
      <c r="J171" s="38">
        <v>34</v>
      </c>
      <c r="K171" s="38">
        <v>1225</v>
      </c>
      <c r="L171" s="38">
        <v>8.9539981172718948E-3</v>
      </c>
      <c r="M171" s="38">
        <v>18.051561850956858</v>
      </c>
      <c r="N171" s="38">
        <v>35.959558085500653</v>
      </c>
      <c r="O171" s="38">
        <v>0.24843814904314243</v>
      </c>
      <c r="P171" s="38">
        <v>4.840441914499344</v>
      </c>
      <c r="Q171" s="38">
        <v>24</v>
      </c>
      <c r="R171" s="38">
        <v>46</v>
      </c>
      <c r="S171" s="38">
        <v>19.062748212867355</v>
      </c>
      <c r="T171" s="38">
        <v>36.536934074662433</v>
      </c>
      <c r="U171" s="38">
        <v>0.76274821286735417</v>
      </c>
      <c r="V171" s="38">
        <v>4.263065925337564</v>
      </c>
      <c r="W171" s="38">
        <v>2.8444369765854592E-2</v>
      </c>
      <c r="X171" s="38">
        <v>9.2801857499610185E-3</v>
      </c>
      <c r="Y171" s="38">
        <v>19.164184015893571</v>
      </c>
      <c r="Z171" s="38">
        <v>37.724555515815609</v>
      </c>
      <c r="AA171" s="38">
        <v>0.86418401589357074</v>
      </c>
      <c r="AB171" s="38">
        <v>3.0754444841843878</v>
      </c>
      <c r="AC171" s="38">
        <v>22.711571017905658</v>
      </c>
      <c r="AD171" s="38">
        <v>19.848052759371047</v>
      </c>
      <c r="AE171" s="38">
        <v>37.832551810514715</v>
      </c>
      <c r="AF171" s="38">
        <v>1.5480527593710462</v>
      </c>
      <c r="AG171" s="38">
        <v>2.9674481894852818</v>
      </c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</row>
    <row r="172" spans="1:51" x14ac:dyDescent="0.25">
      <c r="A172" s="38" t="s">
        <v>14</v>
      </c>
      <c r="B172" s="38">
        <v>1349</v>
      </c>
      <c r="C172" s="38">
        <v>38.200000000000003</v>
      </c>
      <c r="D172" s="38">
        <v>25.4</v>
      </c>
      <c r="E172" s="38">
        <v>57</v>
      </c>
      <c r="F172" s="38">
        <v>2016</v>
      </c>
      <c r="G172" s="38" t="s">
        <v>6</v>
      </c>
      <c r="H172" s="38" t="s">
        <v>96</v>
      </c>
      <c r="I172" s="38" t="s">
        <v>146</v>
      </c>
      <c r="J172" s="38">
        <v>52</v>
      </c>
      <c r="K172" s="38">
        <v>1297</v>
      </c>
      <c r="L172" s="38">
        <v>1.0273107350578058E-2</v>
      </c>
      <c r="M172" s="38">
        <v>28.273964554536846</v>
      </c>
      <c r="N172" s="38">
        <v>48.820179255692956</v>
      </c>
      <c r="O172" s="38">
        <v>2.8739645545368475</v>
      </c>
      <c r="P172" s="38">
        <v>8.1798207443070439</v>
      </c>
      <c r="Q172" s="38">
        <v>38</v>
      </c>
      <c r="R172" s="38">
        <v>66</v>
      </c>
      <c r="S172" s="38">
        <v>28.169014084507044</v>
      </c>
      <c r="T172" s="38">
        <v>48.925129725722755</v>
      </c>
      <c r="U172" s="38">
        <v>2.7690140845070452</v>
      </c>
      <c r="V172" s="38">
        <v>8.0748702742772451</v>
      </c>
      <c r="W172" s="38">
        <v>3.9857389835872649E-2</v>
      </c>
      <c r="X172" s="38">
        <v>1.0505867175429492E-2</v>
      </c>
      <c r="Y172" s="38">
        <v>29.351522660443155</v>
      </c>
      <c r="Z172" s="38">
        <v>50.363257011302139</v>
      </c>
      <c r="AA172" s="38">
        <v>3.9515226604431568</v>
      </c>
      <c r="AB172" s="38">
        <v>6.6367429886978613</v>
      </c>
      <c r="AC172" s="38">
        <v>27.854744110577872</v>
      </c>
      <c r="AD172" s="38">
        <v>29.932078952072629</v>
      </c>
      <c r="AE172" s="38">
        <v>50.521885635598991</v>
      </c>
      <c r="AF172" s="38">
        <v>4.5320789520726308</v>
      </c>
      <c r="AG172" s="38">
        <v>6.4781143644010086</v>
      </c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</row>
    <row r="173" spans="1:51" x14ac:dyDescent="0.25">
      <c r="A173" s="38" t="s">
        <v>29</v>
      </c>
      <c r="B173" s="38">
        <v>1051</v>
      </c>
      <c r="C173" s="38">
        <v>27.3</v>
      </c>
      <c r="D173" s="38">
        <v>16.3</v>
      </c>
      <c r="E173" s="38">
        <v>45.4</v>
      </c>
      <c r="F173" s="38">
        <v>2016</v>
      </c>
      <c r="G173" s="38" t="s">
        <v>6</v>
      </c>
      <c r="H173" s="38" t="s">
        <v>94</v>
      </c>
      <c r="I173" s="38" t="s">
        <v>161</v>
      </c>
      <c r="J173" s="38">
        <v>29</v>
      </c>
      <c r="K173" s="38">
        <v>1022</v>
      </c>
      <c r="L173" s="38">
        <v>9.9030384171937789E-3</v>
      </c>
      <c r="M173" s="38">
        <v>17.689730374433243</v>
      </c>
      <c r="N173" s="38">
        <v>37.4958072088208</v>
      </c>
      <c r="O173" s="38">
        <v>1.3897303744332419</v>
      </c>
      <c r="P173" s="38">
        <v>7.9041927911791987</v>
      </c>
      <c r="Q173" s="38">
        <v>19</v>
      </c>
      <c r="R173" s="38">
        <v>39</v>
      </c>
      <c r="S173" s="38">
        <v>18.078020932445291</v>
      </c>
      <c r="T173" s="38">
        <v>37.107516650808755</v>
      </c>
      <c r="U173" s="38">
        <v>1.7780209324452905</v>
      </c>
      <c r="V173" s="38">
        <v>8.2924833491912437</v>
      </c>
      <c r="W173" s="38">
        <v>2.9313153319662118E-2</v>
      </c>
      <c r="X173" s="38">
        <v>1.0322785291967817E-2</v>
      </c>
      <c r="Y173" s="38">
        <v>18.990368027694299</v>
      </c>
      <c r="Z173" s="38">
        <v>39.635938611629939</v>
      </c>
      <c r="AA173" s="38">
        <v>2.6903680276942978</v>
      </c>
      <c r="AB173" s="38">
        <v>5.7640613883700595</v>
      </c>
      <c r="AC173" s="38">
        <v>20.995424502783202</v>
      </c>
      <c r="AD173" s="38">
        <v>19.835224510749946</v>
      </c>
      <c r="AE173" s="38">
        <v>39.739091890266813</v>
      </c>
      <c r="AF173" s="38">
        <v>3.5352245107499449</v>
      </c>
      <c r="AG173" s="38">
        <v>5.6609081097331853</v>
      </c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</row>
    <row r="174" spans="1:51" x14ac:dyDescent="0.25">
      <c r="A174" s="38" t="s">
        <v>36</v>
      </c>
      <c r="B174" s="38">
        <v>1193</v>
      </c>
      <c r="C174" s="38">
        <v>24.8</v>
      </c>
      <c r="D174" s="38">
        <v>16.2</v>
      </c>
      <c r="E174" s="38">
        <v>37.799999999999997</v>
      </c>
      <c r="F174" s="38">
        <v>2016</v>
      </c>
      <c r="G174" s="38" t="s">
        <v>6</v>
      </c>
      <c r="H174" s="38" t="s">
        <v>98</v>
      </c>
      <c r="I174" s="38" t="s">
        <v>168</v>
      </c>
      <c r="J174" s="38">
        <v>30</v>
      </c>
      <c r="K174" s="38">
        <v>1163</v>
      </c>
      <c r="L174" s="38">
        <v>8.8846006207450329E-3</v>
      </c>
      <c r="M174" s="38">
        <v>16.262088398534097</v>
      </c>
      <c r="N174" s="38">
        <v>34.031289640024156</v>
      </c>
      <c r="O174" s="38">
        <v>6.2088398534097422E-2</v>
      </c>
      <c r="P174" s="38">
        <v>3.7687103599758416</v>
      </c>
      <c r="Q174" s="38">
        <v>20</v>
      </c>
      <c r="R174" s="38">
        <v>41</v>
      </c>
      <c r="S174" s="38">
        <v>16.764459346186086</v>
      </c>
      <c r="T174" s="38">
        <v>34.367141659681472</v>
      </c>
      <c r="U174" s="38">
        <v>0.56445934618608717</v>
      </c>
      <c r="V174" s="38">
        <v>3.4328583403185249</v>
      </c>
      <c r="W174" s="38">
        <v>2.6670808547859047E-2</v>
      </c>
      <c r="X174" s="38">
        <v>9.2536072490200464E-3</v>
      </c>
      <c r="Y174" s="38">
        <v>17.417201298839004</v>
      </c>
      <c r="Z174" s="38">
        <v>35.924415796879089</v>
      </c>
      <c r="AA174" s="38">
        <v>1.2172012988390044</v>
      </c>
      <c r="AB174" s="38">
        <v>1.8755842031209085</v>
      </c>
      <c r="AC174" s="38">
        <v>21.373818801375617</v>
      </c>
      <c r="AD174" s="38">
        <v>18.159314125928287</v>
      </c>
      <c r="AE174" s="38">
        <v>36.017835523103386</v>
      </c>
      <c r="AF174" s="38">
        <v>1.9593141259282874</v>
      </c>
      <c r="AG174" s="38">
        <v>1.7821644768966109</v>
      </c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</row>
    <row r="175" spans="1:51" x14ac:dyDescent="0.25">
      <c r="A175" s="38" t="s">
        <v>37</v>
      </c>
      <c r="B175" s="38">
        <v>1006</v>
      </c>
      <c r="C175" s="38">
        <v>26.7</v>
      </c>
      <c r="D175" s="38">
        <v>17.399999999999999</v>
      </c>
      <c r="E175" s="38">
        <v>40.700000000000003</v>
      </c>
      <c r="F175" s="38">
        <v>2016</v>
      </c>
      <c r="G175" s="38" t="s">
        <v>6</v>
      </c>
      <c r="H175" s="38" t="s">
        <v>102</v>
      </c>
      <c r="I175" s="38" t="s">
        <v>169</v>
      </c>
      <c r="J175" s="38">
        <v>27</v>
      </c>
      <c r="K175" s="38">
        <v>979</v>
      </c>
      <c r="L175" s="38">
        <v>9.9867539017599663E-3</v>
      </c>
      <c r="M175" s="38">
        <v>16.852212301023332</v>
      </c>
      <c r="N175" s="38">
        <v>36.825720104543272</v>
      </c>
      <c r="O175" s="38">
        <v>0.54778769897666635</v>
      </c>
      <c r="P175" s="38">
        <v>3.8742798954567306</v>
      </c>
      <c r="Q175" s="38">
        <v>17</v>
      </c>
      <c r="R175" s="38">
        <v>37</v>
      </c>
      <c r="S175" s="38">
        <v>16.898608349900595</v>
      </c>
      <c r="T175" s="38">
        <v>36.779324055666002</v>
      </c>
      <c r="U175" s="38">
        <v>0.50139165009940356</v>
      </c>
      <c r="V175" s="38">
        <v>3.9206759443340005</v>
      </c>
      <c r="W175" s="38">
        <v>2.8638881041902417E-2</v>
      </c>
      <c r="X175" s="38">
        <v>1.0442126890542741E-2</v>
      </c>
      <c r="Y175" s="38">
        <v>18.196754151359677</v>
      </c>
      <c r="Z175" s="38">
        <v>39.081007932445154</v>
      </c>
      <c r="AA175" s="38">
        <v>0.79675415135967853</v>
      </c>
      <c r="AB175" s="38">
        <v>1.6189920675548493</v>
      </c>
      <c r="AC175" s="38">
        <v>20.27868686176447</v>
      </c>
      <c r="AD175" s="38">
        <v>19.093478299040999</v>
      </c>
      <c r="AE175" s="38">
        <v>39.17453823635649</v>
      </c>
      <c r="AF175" s="38">
        <v>1.6934782990410007</v>
      </c>
      <c r="AG175" s="38">
        <v>1.5254617636435128</v>
      </c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</row>
    <row r="176" spans="1:51" x14ac:dyDescent="0.25">
      <c r="A176" s="38" t="s">
        <v>30</v>
      </c>
      <c r="B176" s="38">
        <v>1290</v>
      </c>
      <c r="C176" s="38">
        <v>28.9</v>
      </c>
      <c r="D176" s="38">
        <v>16.3</v>
      </c>
      <c r="E176" s="38">
        <v>50.7</v>
      </c>
      <c r="F176" s="38">
        <v>2016</v>
      </c>
      <c r="G176" s="38" t="s">
        <v>6</v>
      </c>
      <c r="H176" s="38" t="s">
        <v>103</v>
      </c>
      <c r="I176" s="38" t="s">
        <v>162</v>
      </c>
      <c r="J176" s="38">
        <v>37</v>
      </c>
      <c r="K176" s="38">
        <v>1253</v>
      </c>
      <c r="L176" s="38">
        <v>9.1083544570688228E-3</v>
      </c>
      <c r="M176" s="38">
        <v>19.573816085566836</v>
      </c>
      <c r="N176" s="38">
        <v>37.790524999704481</v>
      </c>
      <c r="O176" s="38">
        <v>3.2738160855668355</v>
      </c>
      <c r="P176" s="38">
        <v>12.909475000295522</v>
      </c>
      <c r="Q176" s="38">
        <v>26</v>
      </c>
      <c r="R176" s="38">
        <v>49</v>
      </c>
      <c r="S176" s="38">
        <v>20.155038759689923</v>
      </c>
      <c r="T176" s="38">
        <v>37.984496124031011</v>
      </c>
      <c r="U176" s="38">
        <v>3.855038759689922</v>
      </c>
      <c r="V176" s="38">
        <v>12.715503875968992</v>
      </c>
      <c r="W176" s="38">
        <v>3.0081529035112527E-2</v>
      </c>
      <c r="X176" s="38">
        <v>9.4113225159051482E-3</v>
      </c>
      <c r="Y176" s="38">
        <v>20.67020651920738</v>
      </c>
      <c r="Z176" s="38">
        <v>39.492851551017672</v>
      </c>
      <c r="AA176" s="38">
        <v>4.3702065192073789</v>
      </c>
      <c r="AB176" s="38">
        <v>11.207148448982331</v>
      </c>
      <c r="AC176" s="38">
        <v>23.658839733287699</v>
      </c>
      <c r="AD176" s="38">
        <v>21.325108540618292</v>
      </c>
      <c r="AE176" s="38">
        <v>39.610841751588495</v>
      </c>
      <c r="AF176" s="38">
        <v>5.0251085406182909</v>
      </c>
      <c r="AG176" s="38">
        <v>11.089158248411508</v>
      </c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</row>
    <row r="177" spans="1:51" x14ac:dyDescent="0.25">
      <c r="A177" s="38" t="s">
        <v>22</v>
      </c>
      <c r="B177" s="38">
        <v>1304</v>
      </c>
      <c r="C177" s="38">
        <v>37.9</v>
      </c>
      <c r="D177" s="38">
        <v>24.3</v>
      </c>
      <c r="E177" s="38">
        <v>58.6</v>
      </c>
      <c r="F177" s="38">
        <v>2016</v>
      </c>
      <c r="G177" s="38" t="s">
        <v>6</v>
      </c>
      <c r="H177" s="38" t="s">
        <v>104</v>
      </c>
      <c r="I177" s="38" t="s">
        <v>154</v>
      </c>
      <c r="J177" s="38">
        <v>49</v>
      </c>
      <c r="K177" s="38">
        <v>1255</v>
      </c>
      <c r="L177" s="38">
        <v>1.0321708905154972E-2</v>
      </c>
      <c r="M177" s="38">
        <v>27.254978211409444</v>
      </c>
      <c r="N177" s="38">
        <v>47.898396021719385</v>
      </c>
      <c r="O177" s="38">
        <v>2.9549782114094434</v>
      </c>
      <c r="P177" s="38">
        <v>10.701603978280616</v>
      </c>
      <c r="Q177" s="38">
        <v>36</v>
      </c>
      <c r="R177" s="38">
        <v>63</v>
      </c>
      <c r="S177" s="38">
        <v>27.607361963190183</v>
      </c>
      <c r="T177" s="38">
        <v>48.312883435582819</v>
      </c>
      <c r="U177" s="38">
        <v>3.3073619631901821</v>
      </c>
      <c r="V177" s="38">
        <v>10.287116564417182</v>
      </c>
      <c r="W177" s="38">
        <v>3.8934940521202978E-2</v>
      </c>
      <c r="X177" s="38">
        <v>1.0570859155345105E-2</v>
      </c>
      <c r="Y177" s="38">
        <v>28.364081365857871</v>
      </c>
      <c r="Z177" s="38">
        <v>49.505799676548087</v>
      </c>
      <c r="AA177" s="38">
        <v>4.0640813658578701</v>
      </c>
      <c r="AB177" s="38">
        <v>9.0942003234519149</v>
      </c>
      <c r="AC177" s="38">
        <v>27.060705946369513</v>
      </c>
      <c r="AD177" s="38">
        <v>28.971689329476369</v>
      </c>
      <c r="AE177" s="38">
        <v>49.662810385365425</v>
      </c>
      <c r="AF177" s="38">
        <v>4.6716893294763686</v>
      </c>
      <c r="AG177" s="38">
        <v>8.9371896146345762</v>
      </c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</row>
    <row r="178" spans="1:51" x14ac:dyDescent="0.25">
      <c r="A178" s="38" t="s">
        <v>38</v>
      </c>
      <c r="B178" s="38">
        <v>1113</v>
      </c>
      <c r="C178" s="38">
        <v>26.9</v>
      </c>
      <c r="D178" s="38">
        <v>18.399999999999999</v>
      </c>
      <c r="E178" s="38">
        <v>39.299999999999997</v>
      </c>
      <c r="F178" s="38">
        <v>2016</v>
      </c>
      <c r="G178" s="38" t="s">
        <v>6</v>
      </c>
      <c r="H178" s="38" t="s">
        <v>105</v>
      </c>
      <c r="I178" s="38" t="s">
        <v>170</v>
      </c>
      <c r="J178" s="38">
        <v>30</v>
      </c>
      <c r="K178" s="38">
        <v>1083</v>
      </c>
      <c r="L178" s="38">
        <v>9.5143735862395634E-3</v>
      </c>
      <c r="M178" s="38">
        <v>17.439804311334562</v>
      </c>
      <c r="N178" s="38">
        <v>36.468551483813684</v>
      </c>
      <c r="O178" s="38">
        <v>0.96019568866543636</v>
      </c>
      <c r="P178" s="38">
        <v>2.8314485161863132</v>
      </c>
      <c r="Q178" s="38">
        <v>20</v>
      </c>
      <c r="R178" s="38">
        <v>41</v>
      </c>
      <c r="S178" s="38">
        <v>17.969451931716083</v>
      </c>
      <c r="T178" s="38">
        <v>36.837376460017971</v>
      </c>
      <c r="U178" s="38">
        <v>0.43054806828391534</v>
      </c>
      <c r="V178" s="38">
        <v>2.462623539982026</v>
      </c>
      <c r="W178" s="38">
        <v>2.8581253998264989E-2</v>
      </c>
      <c r="X178" s="38">
        <v>9.9058965684186758E-3</v>
      </c>
      <c r="Y178" s="38">
        <v>18.675357429846315</v>
      </c>
      <c r="Z178" s="38">
        <v>38.48715056668366</v>
      </c>
      <c r="AA178" s="38">
        <v>0.27535742984631639</v>
      </c>
      <c r="AB178" s="38">
        <v>0.81284943331633741</v>
      </c>
      <c r="AC178" s="38">
        <v>21.35496347439085</v>
      </c>
      <c r="AD178" s="38">
        <v>19.46851766777263</v>
      </c>
      <c r="AE178" s="38">
        <v>38.58937256237887</v>
      </c>
      <c r="AF178" s="38">
        <v>1.0685176677726318</v>
      </c>
      <c r="AG178" s="38">
        <v>0.71062743762112746</v>
      </c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</row>
    <row r="179" spans="1:51" x14ac:dyDescent="0.25">
      <c r="A179" s="38" t="s">
        <v>15</v>
      </c>
      <c r="B179" s="38">
        <v>1123</v>
      </c>
      <c r="C179" s="38">
        <v>20.9</v>
      </c>
      <c r="D179" s="38">
        <v>12.1</v>
      </c>
      <c r="E179" s="38">
        <v>35.700000000000003</v>
      </c>
      <c r="F179" s="38">
        <v>2016</v>
      </c>
      <c r="G179" s="38" t="s">
        <v>6</v>
      </c>
      <c r="H179" s="38" t="s">
        <v>106</v>
      </c>
      <c r="I179" s="38" t="s">
        <v>147</v>
      </c>
      <c r="J179" s="38">
        <v>23</v>
      </c>
      <c r="K179" s="38">
        <v>1100</v>
      </c>
      <c r="L179" s="38">
        <v>8.2839738104891376E-3</v>
      </c>
      <c r="M179" s="38">
        <v>12.196881042582989</v>
      </c>
      <c r="N179" s="38">
        <v>28.764828663561264</v>
      </c>
      <c r="O179" s="38">
        <v>9.6881042582989352E-2</v>
      </c>
      <c r="P179" s="38">
        <v>6.9351713364387386</v>
      </c>
      <c r="Q179" s="38">
        <v>15</v>
      </c>
      <c r="R179" s="38">
        <v>33</v>
      </c>
      <c r="S179" s="38">
        <v>13.357079252003562</v>
      </c>
      <c r="T179" s="38">
        <v>29.385574354407836</v>
      </c>
      <c r="U179" s="38">
        <v>1.2570792520035621</v>
      </c>
      <c r="V179" s="38">
        <v>6.3144256455921663</v>
      </c>
      <c r="W179" s="38">
        <v>2.2115559571643795E-2</v>
      </c>
      <c r="X179" s="38">
        <v>8.7395514015355912E-3</v>
      </c>
      <c r="Y179" s="38">
        <v>13.376008170108204</v>
      </c>
      <c r="Z179" s="38">
        <v>30.855110973179386</v>
      </c>
      <c r="AA179" s="38">
        <v>1.276008170108204</v>
      </c>
      <c r="AB179" s="38">
        <v>4.8448890268206171</v>
      </c>
      <c r="AC179" s="38">
        <v>18.80322204558388</v>
      </c>
      <c r="AD179" s="38">
        <v>14.215946939261597</v>
      </c>
      <c r="AE179" s="38">
        <v>30.902608490801029</v>
      </c>
      <c r="AF179" s="38">
        <v>2.1159469392615975</v>
      </c>
      <c r="AG179" s="38">
        <v>4.7973915091989738</v>
      </c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</row>
    <row r="180" spans="1:51" x14ac:dyDescent="0.25">
      <c r="A180" s="38" t="s">
        <v>27</v>
      </c>
      <c r="B180" s="38">
        <v>1108</v>
      </c>
      <c r="C180" s="38">
        <v>20.100000000000001</v>
      </c>
      <c r="D180" s="38">
        <v>11.6</v>
      </c>
      <c r="E180" s="38">
        <v>34.700000000000003</v>
      </c>
      <c r="F180" s="38">
        <v>2016</v>
      </c>
      <c r="G180" s="38" t="s">
        <v>6</v>
      </c>
      <c r="H180" s="38" t="s">
        <v>108</v>
      </c>
      <c r="I180" s="38" t="s">
        <v>159</v>
      </c>
      <c r="J180" s="38">
        <v>22</v>
      </c>
      <c r="K180" s="38">
        <v>1086</v>
      </c>
      <c r="L180" s="38">
        <v>8.2141892301672414E-3</v>
      </c>
      <c r="M180" s="38">
        <v>11.641406437702797</v>
      </c>
      <c r="N180" s="38">
        <v>28.069784898037277</v>
      </c>
      <c r="O180" s="38">
        <v>4.140643770279695E-2</v>
      </c>
      <c r="P180" s="38">
        <v>6.630215101962726</v>
      </c>
      <c r="Q180" s="38">
        <v>14</v>
      </c>
      <c r="R180" s="38">
        <v>32</v>
      </c>
      <c r="S180" s="38">
        <v>12.635379061371841</v>
      </c>
      <c r="T180" s="38">
        <v>28.880866425992778</v>
      </c>
      <c r="U180" s="38">
        <v>1.0353790613718417</v>
      </c>
      <c r="V180" s="38">
        <v>5.8191335740072248</v>
      </c>
      <c r="W180" s="38">
        <v>2.1514514700431531E-2</v>
      </c>
      <c r="X180" s="38">
        <v>8.6871933306399887E-3</v>
      </c>
      <c r="Y180" s="38">
        <v>12.827321369791543</v>
      </c>
      <c r="Z180" s="38">
        <v>30.201708031071522</v>
      </c>
      <c r="AA180" s="38">
        <v>1.227321369791543</v>
      </c>
      <c r="AB180" s="38">
        <v>4.4982919689284806</v>
      </c>
      <c r="AC180" s="38">
        <v>18.404122999160681</v>
      </c>
      <c r="AD180" s="38">
        <v>13.687803949052979</v>
      </c>
      <c r="AE180" s="38">
        <v>30.240634258764164</v>
      </c>
      <c r="AF180" s="38">
        <v>2.0878039490529794</v>
      </c>
      <c r="AG180" s="38">
        <v>4.459365741235839</v>
      </c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</row>
    <row r="181" spans="1:51" x14ac:dyDescent="0.25">
      <c r="A181" s="38" t="s">
        <v>23</v>
      </c>
      <c r="B181" s="38">
        <v>1325</v>
      </c>
      <c r="C181" s="38">
        <v>26.3</v>
      </c>
      <c r="D181" s="38">
        <v>17.7</v>
      </c>
      <c r="E181" s="38">
        <v>38.9</v>
      </c>
      <c r="F181" s="38">
        <v>2016</v>
      </c>
      <c r="G181" s="38" t="s">
        <v>6</v>
      </c>
      <c r="H181" s="38" t="s">
        <v>110</v>
      </c>
      <c r="I181" s="38" t="s">
        <v>155</v>
      </c>
      <c r="J181" s="38">
        <v>35</v>
      </c>
      <c r="K181" s="38">
        <v>1290</v>
      </c>
      <c r="L181" s="38">
        <v>8.6348172595539646E-3</v>
      </c>
      <c r="M181" s="38">
        <v>17.780277080068679</v>
      </c>
      <c r="N181" s="38">
        <v>35.04991159917661</v>
      </c>
      <c r="O181" s="38">
        <v>8.0277080068679396E-2</v>
      </c>
      <c r="P181" s="38">
        <v>3.8500884008233882</v>
      </c>
      <c r="Q181" s="38">
        <v>24</v>
      </c>
      <c r="R181" s="38">
        <v>47</v>
      </c>
      <c r="S181" s="38">
        <v>18.113207547169811</v>
      </c>
      <c r="T181" s="38">
        <v>35.471698113207545</v>
      </c>
      <c r="U181" s="38">
        <v>0.41320754716981156</v>
      </c>
      <c r="V181" s="38">
        <v>3.428301886792454</v>
      </c>
      <c r="W181" s="38">
        <v>2.7784149241635699E-2</v>
      </c>
      <c r="X181" s="38">
        <v>8.9415447808180622E-3</v>
      </c>
      <c r="Y181" s="38">
        <v>18.842604460817636</v>
      </c>
      <c r="Z181" s="38">
        <v>36.725694022453766</v>
      </c>
      <c r="AA181" s="38">
        <v>1.1426044608176369</v>
      </c>
      <c r="AB181" s="38">
        <v>2.1743059775462328</v>
      </c>
      <c r="AC181" s="38">
        <v>23.045063772969204</v>
      </c>
      <c r="AD181" s="38">
        <v>19.489305779822914</v>
      </c>
      <c r="AE181" s="38">
        <v>36.831527923780548</v>
      </c>
      <c r="AF181" s="38">
        <v>1.7893057798229144</v>
      </c>
      <c r="AG181" s="38">
        <v>2.0684720762194502</v>
      </c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</row>
    <row r="182" spans="1:51" x14ac:dyDescent="0.25">
      <c r="A182" s="38" t="s">
        <v>54</v>
      </c>
      <c r="B182" s="38">
        <v>1364</v>
      </c>
      <c r="C182" s="38">
        <v>32.5</v>
      </c>
      <c r="D182" s="38">
        <v>22.4</v>
      </c>
      <c r="E182" s="38">
        <v>46.9</v>
      </c>
      <c r="F182" s="38">
        <v>2016</v>
      </c>
      <c r="G182" s="38" t="s">
        <v>6</v>
      </c>
      <c r="H182" s="38" t="s">
        <v>112</v>
      </c>
      <c r="I182" s="38" t="s">
        <v>186</v>
      </c>
      <c r="J182" s="38">
        <v>44</v>
      </c>
      <c r="K182" s="38">
        <v>1320</v>
      </c>
      <c r="L182" s="38">
        <v>9.3764801678557514E-3</v>
      </c>
      <c r="M182" s="38">
        <v>22.881584348273282</v>
      </c>
      <c r="N182" s="38">
        <v>41.634544683984778</v>
      </c>
      <c r="O182" s="38">
        <v>0.48158434827328378</v>
      </c>
      <c r="P182" s="38">
        <v>5.2654553160152204</v>
      </c>
      <c r="Q182" s="38">
        <v>32</v>
      </c>
      <c r="R182" s="38">
        <v>58</v>
      </c>
      <c r="S182" s="38">
        <v>23.460410557184751</v>
      </c>
      <c r="T182" s="38">
        <v>42.521994134897362</v>
      </c>
      <c r="U182" s="38">
        <v>1.0604105571847526</v>
      </c>
      <c r="V182" s="38">
        <v>4.3780058651026366</v>
      </c>
      <c r="W182" s="38">
        <v>3.3571675367946759E-2</v>
      </c>
      <c r="X182" s="38">
        <v>9.6350228438439045E-3</v>
      </c>
      <c r="Y182" s="38">
        <v>23.936652524102854</v>
      </c>
      <c r="Z182" s="38">
        <v>43.206698211790666</v>
      </c>
      <c r="AA182" s="38">
        <v>1.5366525241028555</v>
      </c>
      <c r="AB182" s="38">
        <v>3.6933017882093324</v>
      </c>
      <c r="AC182" s="38">
        <v>25.726521797544923</v>
      </c>
      <c r="AD182" s="38">
        <v>24.533156452580915</v>
      </c>
      <c r="AE182" s="38">
        <v>43.341273162046242</v>
      </c>
      <c r="AF182" s="38">
        <v>2.1331564525809164</v>
      </c>
      <c r="AG182" s="38">
        <v>3.5587268379537562</v>
      </c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</row>
    <row r="183" spans="1:51" x14ac:dyDescent="0.25">
      <c r="A183" s="38" t="s">
        <v>55</v>
      </c>
      <c r="B183" s="38">
        <v>1362</v>
      </c>
      <c r="C183" s="38">
        <v>18.5</v>
      </c>
      <c r="D183" s="38">
        <v>11.3</v>
      </c>
      <c r="E183" s="38">
        <v>30</v>
      </c>
      <c r="F183" s="38">
        <v>2016</v>
      </c>
      <c r="G183" s="38" t="s">
        <v>6</v>
      </c>
      <c r="H183" s="38" t="s">
        <v>111</v>
      </c>
      <c r="I183" s="38" t="s">
        <v>187</v>
      </c>
      <c r="J183" s="38">
        <v>25</v>
      </c>
      <c r="K183" s="38">
        <v>1337</v>
      </c>
      <c r="L183" s="38">
        <v>7.1288280192729533E-3</v>
      </c>
      <c r="M183" s="38">
        <v>11.226531745778441</v>
      </c>
      <c r="N183" s="38">
        <v>25.484187784324348</v>
      </c>
      <c r="O183" s="38">
        <v>7.3468254221559448E-2</v>
      </c>
      <c r="P183" s="38">
        <v>4.5158122156756519</v>
      </c>
      <c r="Q183" s="38">
        <v>16</v>
      </c>
      <c r="R183" s="38">
        <v>35</v>
      </c>
      <c r="S183" s="38">
        <v>11.747430249632894</v>
      </c>
      <c r="T183" s="38">
        <v>25.697503671071953</v>
      </c>
      <c r="U183" s="38">
        <v>0.4474302496328928</v>
      </c>
      <c r="V183" s="38">
        <v>4.3024963289280471</v>
      </c>
      <c r="W183" s="38">
        <v>1.9709995795259557E-2</v>
      </c>
      <c r="X183" s="38">
        <v>7.4944581939268302E-3</v>
      </c>
      <c r="Y183" s="38">
        <v>12.215537601332727</v>
      </c>
      <c r="Z183" s="38">
        <v>27.204453989186391</v>
      </c>
      <c r="AA183" s="38">
        <v>0.91553760133272633</v>
      </c>
      <c r="AB183" s="38">
        <v>2.7955460108136094</v>
      </c>
      <c r="AC183" s="38">
        <v>19.607341977224362</v>
      </c>
      <c r="AD183" s="38">
        <v>12.898318694283848</v>
      </c>
      <c r="AE183" s="38">
        <v>27.253822292888835</v>
      </c>
      <c r="AF183" s="38">
        <v>1.5983186942838472</v>
      </c>
      <c r="AG183" s="38">
        <v>2.7461777071111655</v>
      </c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</row>
    <row r="184" spans="1:51" x14ac:dyDescent="0.25">
      <c r="A184" s="38" t="s">
        <v>24</v>
      </c>
      <c r="B184" s="38">
        <v>1461</v>
      </c>
      <c r="C184" s="38">
        <v>28.9</v>
      </c>
      <c r="D184" s="38">
        <v>16.399999999999999</v>
      </c>
      <c r="E184" s="38">
        <v>50.5</v>
      </c>
      <c r="F184" s="38">
        <v>2016</v>
      </c>
      <c r="G184" s="38" t="s">
        <v>6</v>
      </c>
      <c r="H184" s="38" t="s">
        <v>115</v>
      </c>
      <c r="I184" s="38" t="s">
        <v>156</v>
      </c>
      <c r="J184" s="38">
        <v>42</v>
      </c>
      <c r="K184" s="38">
        <v>1419</v>
      </c>
      <c r="L184" s="38">
        <v>8.5681805619748658E-3</v>
      </c>
      <c r="M184" s="38">
        <v>20.179252702912194</v>
      </c>
      <c r="N184" s="38">
        <v>37.315613826861927</v>
      </c>
      <c r="O184" s="38">
        <v>3.7792527029121956</v>
      </c>
      <c r="P184" s="38">
        <v>13.184386173138073</v>
      </c>
      <c r="Q184" s="38">
        <v>30</v>
      </c>
      <c r="R184" s="38">
        <v>55</v>
      </c>
      <c r="S184" s="38">
        <v>20.533880903490761</v>
      </c>
      <c r="T184" s="38">
        <v>37.64544832306639</v>
      </c>
      <c r="U184" s="38">
        <v>4.1338809034907626</v>
      </c>
      <c r="V184" s="38">
        <v>12.85455167693361</v>
      </c>
      <c r="W184" s="38">
        <v>2.9983264841306787E-2</v>
      </c>
      <c r="X184" s="38">
        <v>8.8199222804729756E-3</v>
      </c>
      <c r="Y184" s="38">
        <v>21.163342560833811</v>
      </c>
      <c r="Z184" s="38">
        <v>38.803187121779764</v>
      </c>
      <c r="AA184" s="38">
        <v>4.7633425608338129</v>
      </c>
      <c r="AB184" s="38">
        <v>11.696812878220236</v>
      </c>
      <c r="AC184" s="38">
        <v>25.185819015324153</v>
      </c>
      <c r="AD184" s="38">
        <v>21.727825704980212</v>
      </c>
      <c r="AE184" s="38">
        <v>38.921371712068655</v>
      </c>
      <c r="AF184" s="38">
        <v>5.3278257049802136</v>
      </c>
      <c r="AG184" s="38">
        <v>11.578628287931345</v>
      </c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</row>
    <row r="185" spans="1:51" x14ac:dyDescent="0.25">
      <c r="A185" s="38" t="s">
        <v>16</v>
      </c>
      <c r="B185" s="38">
        <v>1016</v>
      </c>
      <c r="C185" s="38">
        <v>30.2</v>
      </c>
      <c r="D185" s="38">
        <v>19.3</v>
      </c>
      <c r="E185" s="38">
        <v>47</v>
      </c>
      <c r="F185" s="38">
        <v>2016</v>
      </c>
      <c r="G185" s="38" t="s">
        <v>6</v>
      </c>
      <c r="H185" s="38" t="s">
        <v>114</v>
      </c>
      <c r="I185" s="38" t="s">
        <v>148</v>
      </c>
      <c r="J185" s="38">
        <v>31</v>
      </c>
      <c r="K185" s="38">
        <v>985</v>
      </c>
      <c r="L185" s="38">
        <v>1.0575635920409682E-2</v>
      </c>
      <c r="M185" s="38">
        <v>19.936175103212367</v>
      </c>
      <c r="N185" s="38">
        <v>41.087446944031726</v>
      </c>
      <c r="O185" s="38">
        <v>0.63617510321236637</v>
      </c>
      <c r="P185" s="38">
        <v>5.9125530559682744</v>
      </c>
      <c r="Q185" s="38">
        <v>20</v>
      </c>
      <c r="R185" s="38">
        <v>42</v>
      </c>
      <c r="S185" s="38">
        <v>19.685039370078741</v>
      </c>
      <c r="T185" s="38">
        <v>41.338582677165356</v>
      </c>
      <c r="U185" s="38">
        <v>0.38503937007874001</v>
      </c>
      <c r="V185" s="38">
        <v>5.6614173228346445</v>
      </c>
      <c r="W185" s="38">
        <v>3.2280242311795548E-2</v>
      </c>
      <c r="X185" s="38">
        <v>1.0989519648462827E-2</v>
      </c>
      <c r="Y185" s="38">
        <v>21.290722663332719</v>
      </c>
      <c r="Z185" s="38">
        <v>43.269761960258379</v>
      </c>
      <c r="AA185" s="38">
        <v>1.9907226633327184</v>
      </c>
      <c r="AB185" s="38">
        <v>3.7302380397416215</v>
      </c>
      <c r="AC185" s="38">
        <v>21.664390532884145</v>
      </c>
      <c r="AD185" s="38">
        <v>22.149064394798696</v>
      </c>
      <c r="AE185" s="38">
        <v>43.391964794176474</v>
      </c>
      <c r="AF185" s="38">
        <v>2.8490643947986953</v>
      </c>
      <c r="AG185" s="38">
        <v>3.6080352058235263</v>
      </c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</row>
    <row r="186" spans="1:51" x14ac:dyDescent="0.25">
      <c r="A186" s="38" t="s">
        <v>17</v>
      </c>
      <c r="B186" s="38">
        <v>252812</v>
      </c>
      <c r="C186" s="38">
        <v>1.5</v>
      </c>
      <c r="D186" s="38">
        <v>1.3</v>
      </c>
      <c r="E186" s="38">
        <v>1.6</v>
      </c>
      <c r="F186" s="38">
        <v>2000</v>
      </c>
      <c r="G186" s="38" t="s">
        <v>8</v>
      </c>
      <c r="H186" s="38" t="s">
        <v>67</v>
      </c>
      <c r="I186" s="38" t="s">
        <v>149</v>
      </c>
      <c r="J186" s="38">
        <v>379</v>
      </c>
      <c r="K186" s="38">
        <v>252433</v>
      </c>
      <c r="L186" s="38">
        <v>1.5081489419930587E-4</v>
      </c>
      <c r="M186" s="38">
        <v>1.348322804960544</v>
      </c>
      <c r="N186" s="38">
        <v>1.6499525933591559</v>
      </c>
      <c r="O186" s="38">
        <v>4.8322804960543975E-2</v>
      </c>
      <c r="P186" s="38">
        <v>4.9952593359155806E-2</v>
      </c>
      <c r="Q186" s="38">
        <v>342</v>
      </c>
      <c r="R186" s="38">
        <v>418</v>
      </c>
      <c r="S186" s="38">
        <v>1.3527838868408144</v>
      </c>
      <c r="T186" s="38">
        <v>1.6534025283609954</v>
      </c>
      <c r="U186" s="38">
        <v>5.2783886840814365E-2</v>
      </c>
      <c r="V186" s="38">
        <v>5.3402528360995349E-2</v>
      </c>
      <c r="W186" s="38">
        <v>1.5067122661789074E-3</v>
      </c>
      <c r="X186" s="38">
        <v>1.5138330914707198E-4</v>
      </c>
      <c r="Y186" s="38">
        <v>1.3553289570318354</v>
      </c>
      <c r="Z186" s="38">
        <v>1.6580955753259794</v>
      </c>
      <c r="AA186" s="38">
        <v>5.532895703183538E-2</v>
      </c>
      <c r="AB186" s="38">
        <v>5.809557532597931E-2</v>
      </c>
      <c r="AC186" s="38">
        <v>76.30214954437001</v>
      </c>
      <c r="AD186" s="38">
        <v>1.3577853850351966</v>
      </c>
      <c r="AE186" s="38">
        <v>1.659594595660941</v>
      </c>
      <c r="AF186" s="38">
        <v>5.778538503519659E-2</v>
      </c>
      <c r="AG186" s="38">
        <v>5.9594595660940941E-2</v>
      </c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</row>
    <row r="187" spans="1:51" x14ac:dyDescent="0.25">
      <c r="A187" s="38" t="s">
        <v>41</v>
      </c>
      <c r="B187" s="38">
        <v>50342</v>
      </c>
      <c r="C187" s="38">
        <v>3.3</v>
      </c>
      <c r="D187" s="38">
        <v>2.8</v>
      </c>
      <c r="E187" s="38">
        <v>3.8</v>
      </c>
      <c r="F187" s="38">
        <v>2000</v>
      </c>
      <c r="G187" s="38" t="s">
        <v>8</v>
      </c>
      <c r="H187" s="38" t="s">
        <v>68</v>
      </c>
      <c r="I187" s="38" t="s">
        <v>173</v>
      </c>
      <c r="J187" s="38">
        <v>166</v>
      </c>
      <c r="K187" s="38">
        <v>50176</v>
      </c>
      <c r="L187" s="38">
        <v>5.0078862467995962E-4</v>
      </c>
      <c r="M187" s="38">
        <v>2.7966568482849601</v>
      </c>
      <c r="N187" s="38">
        <v>3.7982340976448792</v>
      </c>
      <c r="O187" s="38">
        <v>3.3431517150397383E-3</v>
      </c>
      <c r="P187" s="38">
        <v>1.765902355120641E-3</v>
      </c>
      <c r="Q187" s="38">
        <v>141</v>
      </c>
      <c r="R187" s="38">
        <v>192</v>
      </c>
      <c r="S187" s="38">
        <v>2.8008422390846608</v>
      </c>
      <c r="T187" s="38">
        <v>3.8139128362003891</v>
      </c>
      <c r="U187" s="38">
        <v>8.4223908466096731E-4</v>
      </c>
      <c r="V187" s="38">
        <v>1.39128362003893E-2</v>
      </c>
      <c r="W187" s="38">
        <v>3.3353445795060196E-3</v>
      </c>
      <c r="X187" s="38">
        <v>5.0505327351521969E-4</v>
      </c>
      <c r="Y187" s="38">
        <v>2.8302913059908001</v>
      </c>
      <c r="Z187" s="38">
        <v>3.8403978530212393</v>
      </c>
      <c r="AA187" s="38">
        <v>3.0291305990800321E-2</v>
      </c>
      <c r="AB187" s="38">
        <v>4.0397853021239438E-2</v>
      </c>
      <c r="AC187" s="38">
        <v>50.492001824098473</v>
      </c>
      <c r="AD187" s="38">
        <v>2.8438243229166114</v>
      </c>
      <c r="AE187" s="38">
        <v>3.8467274497895096</v>
      </c>
      <c r="AF187" s="38">
        <v>4.3824322916611536E-2</v>
      </c>
      <c r="AG187" s="38">
        <v>4.6727449789509823E-2</v>
      </c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</row>
    <row r="188" spans="1:51" x14ac:dyDescent="0.25">
      <c r="A188" s="38" t="s">
        <v>11</v>
      </c>
      <c r="B188" s="38">
        <v>274759</v>
      </c>
      <c r="C188" s="38">
        <v>3.3</v>
      </c>
      <c r="D188" s="38">
        <v>3.1</v>
      </c>
      <c r="E188" s="38">
        <v>3.5</v>
      </c>
      <c r="F188" s="38">
        <v>2000</v>
      </c>
      <c r="G188" s="38" t="s">
        <v>8</v>
      </c>
      <c r="H188" s="38" t="s">
        <v>69</v>
      </c>
      <c r="I188" s="38" t="s">
        <v>143</v>
      </c>
      <c r="J188" s="38">
        <v>907</v>
      </c>
      <c r="K188" s="38">
        <v>273852</v>
      </c>
      <c r="L188" s="38">
        <v>2.1447753145405665E-4</v>
      </c>
      <c r="M188" s="38">
        <v>3.0865972286083978</v>
      </c>
      <c r="N188" s="38">
        <v>3.5155522915165114</v>
      </c>
      <c r="O188" s="38">
        <v>1.3402771391602286E-2</v>
      </c>
      <c r="P188" s="38">
        <v>1.5552291516511385E-2</v>
      </c>
      <c r="Q188" s="38">
        <v>848</v>
      </c>
      <c r="R188" s="38">
        <v>966</v>
      </c>
      <c r="S188" s="38">
        <v>3.0863411207640148</v>
      </c>
      <c r="T188" s="38">
        <v>3.5158083993608944</v>
      </c>
      <c r="U188" s="38">
        <v>1.36588792359853E-2</v>
      </c>
      <c r="V188" s="38">
        <v>1.5808399360894398E-2</v>
      </c>
      <c r="W188" s="38">
        <v>3.3080191068942956E-3</v>
      </c>
      <c r="X188" s="38">
        <v>2.1481303079717859E-4</v>
      </c>
      <c r="Y188" s="38">
        <v>3.093206076097117</v>
      </c>
      <c r="Z188" s="38">
        <v>3.522832137691474</v>
      </c>
      <c r="AA188" s="38">
        <v>6.7939239028831366E-3</v>
      </c>
      <c r="AB188" s="38">
        <v>2.2832137691473964E-2</v>
      </c>
      <c r="AC188" s="38">
        <v>117.88948527830352</v>
      </c>
      <c r="AD188" s="38">
        <v>3.0953093302416517</v>
      </c>
      <c r="AE188" s="38">
        <v>3.524368385870801</v>
      </c>
      <c r="AF188" s="38">
        <v>4.6906697583484203E-3</v>
      </c>
      <c r="AG188" s="38">
        <v>2.4368385870801035E-2</v>
      </c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</row>
    <row r="189" spans="1:51" x14ac:dyDescent="0.25">
      <c r="A189" s="38" t="s">
        <v>18</v>
      </c>
      <c r="B189" s="38">
        <v>185692</v>
      </c>
      <c r="C189" s="38">
        <v>5.3</v>
      </c>
      <c r="D189" s="38">
        <v>5</v>
      </c>
      <c r="E189" s="38">
        <v>5.7</v>
      </c>
      <c r="F189" s="38">
        <v>2000</v>
      </c>
      <c r="G189" s="38" t="s">
        <v>8</v>
      </c>
      <c r="H189" s="38" t="s">
        <v>70</v>
      </c>
      <c r="I189" s="38" t="s">
        <v>150</v>
      </c>
      <c r="J189" s="38">
        <v>984</v>
      </c>
      <c r="K189" s="38">
        <v>184708</v>
      </c>
      <c r="L189" s="38">
        <v>3.3021644864405304E-4</v>
      </c>
      <c r="M189" s="38">
        <v>4.9688809815091046</v>
      </c>
      <c r="N189" s="38">
        <v>5.6293138787972099</v>
      </c>
      <c r="O189" s="38">
        <v>3.1119018490895378E-2</v>
      </c>
      <c r="P189" s="38">
        <v>7.0686121202790275E-2</v>
      </c>
      <c r="Q189" s="38">
        <v>923</v>
      </c>
      <c r="R189" s="38">
        <v>1046</v>
      </c>
      <c r="S189" s="38">
        <v>4.9705964715765889</v>
      </c>
      <c r="T189" s="38">
        <v>5.632983650345734</v>
      </c>
      <c r="U189" s="38">
        <v>2.9403528423411096E-2</v>
      </c>
      <c r="V189" s="38">
        <v>6.7016349654266172E-2</v>
      </c>
      <c r="W189" s="38">
        <v>5.3093312250020504E-3</v>
      </c>
      <c r="X189" s="38">
        <v>3.3068842189322699E-4</v>
      </c>
      <c r="Y189" s="38">
        <v>4.9786428031088237</v>
      </c>
      <c r="Z189" s="38">
        <v>5.6400196468952775</v>
      </c>
      <c r="AA189" s="38">
        <v>2.1357196891176322E-2</v>
      </c>
      <c r="AB189" s="38">
        <v>5.9980353104722717E-2</v>
      </c>
      <c r="AC189" s="38">
        <v>122.66627471936121</v>
      </c>
      <c r="AD189" s="38">
        <v>4.9817356424527741</v>
      </c>
      <c r="AE189" s="38">
        <v>5.6423119577633303</v>
      </c>
      <c r="AF189" s="38">
        <v>1.8264357547225885E-2</v>
      </c>
      <c r="AG189" s="38">
        <v>5.7688042236669901E-2</v>
      </c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</row>
    <row r="190" spans="1:51" x14ac:dyDescent="0.25">
      <c r="A190" s="38" t="s">
        <v>42</v>
      </c>
      <c r="B190" s="38">
        <v>2406609</v>
      </c>
      <c r="C190" s="38">
        <v>1</v>
      </c>
      <c r="D190" s="38">
        <v>1</v>
      </c>
      <c r="E190" s="38">
        <v>1.1000000000000001</v>
      </c>
      <c r="F190" s="38">
        <v>2000</v>
      </c>
      <c r="G190" s="38" t="s">
        <v>8</v>
      </c>
      <c r="H190" s="38" t="s">
        <v>71</v>
      </c>
      <c r="I190" s="38" t="s">
        <v>174</v>
      </c>
      <c r="J190" s="38">
        <v>2407</v>
      </c>
      <c r="K190" s="38">
        <v>2404202</v>
      </c>
      <c r="L190" s="38">
        <v>3.9935884575943293E-5</v>
      </c>
      <c r="M190" s="38">
        <v>0.96022658469097955</v>
      </c>
      <c r="N190" s="38">
        <v>1.0400983538428661</v>
      </c>
      <c r="O190" s="38">
        <v>3.9773415309020455E-2</v>
      </c>
      <c r="P190" s="38">
        <v>5.9901646157134003E-2</v>
      </c>
      <c r="Q190" s="38">
        <v>2311</v>
      </c>
      <c r="R190" s="38">
        <v>2503</v>
      </c>
      <c r="S190" s="38">
        <v>0.96027231677434932</v>
      </c>
      <c r="T190" s="38">
        <v>1.0400526217594965</v>
      </c>
      <c r="U190" s="38">
        <v>3.9727683225650678E-2</v>
      </c>
      <c r="V190" s="38">
        <v>5.9947378240503557E-2</v>
      </c>
      <c r="W190" s="38">
        <v>1.0009589776601238E-3</v>
      </c>
      <c r="X190" s="38">
        <v>3.9959674735057209E-5</v>
      </c>
      <c r="Y190" s="38">
        <v>0.96099930292506652</v>
      </c>
      <c r="Z190" s="38">
        <v>1.040918652395181</v>
      </c>
      <c r="AA190" s="38">
        <v>3.9000697074933477E-2</v>
      </c>
      <c r="AB190" s="38">
        <v>5.908134760481909E-2</v>
      </c>
      <c r="AC190" s="38">
        <v>192.23855806280096</v>
      </c>
      <c r="AD190" s="38">
        <v>0.96122708668698409</v>
      </c>
      <c r="AE190" s="38">
        <v>1.0411063903918005</v>
      </c>
      <c r="AF190" s="38">
        <v>3.8772913313015911E-2</v>
      </c>
      <c r="AG190" s="38">
        <v>5.889360960819956E-2</v>
      </c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</row>
    <row r="191" spans="1:51" x14ac:dyDescent="0.25">
      <c r="A191" s="38" t="s">
        <v>19</v>
      </c>
      <c r="B191" s="38">
        <v>130820</v>
      </c>
      <c r="C191" s="38">
        <v>1.9</v>
      </c>
      <c r="D191" s="38">
        <v>1.7</v>
      </c>
      <c r="E191" s="38">
        <v>2.2000000000000002</v>
      </c>
      <c r="F191" s="38">
        <v>2000</v>
      </c>
      <c r="G191" s="38" t="s">
        <v>8</v>
      </c>
      <c r="H191" s="38" t="s">
        <v>72</v>
      </c>
      <c r="I191" s="38" t="s">
        <v>151</v>
      </c>
      <c r="J191" s="38">
        <v>249</v>
      </c>
      <c r="K191" s="38">
        <v>130571</v>
      </c>
      <c r="L191" s="38">
        <v>2.3618913329015234E-4</v>
      </c>
      <c r="M191" s="38">
        <v>1.6671895549838118</v>
      </c>
      <c r="N191" s="38">
        <v>2.1395678215641163</v>
      </c>
      <c r="O191" s="38">
        <v>3.2810445016188128E-2</v>
      </c>
      <c r="P191" s="38">
        <v>6.0432178435883888E-2</v>
      </c>
      <c r="Q191" s="38">
        <v>218</v>
      </c>
      <c r="R191" s="38">
        <v>280</v>
      </c>
      <c r="S191" s="38">
        <v>1.6664118636294145</v>
      </c>
      <c r="T191" s="38">
        <v>2.1403455129185138</v>
      </c>
      <c r="U191" s="38">
        <v>3.3588136370585442E-2</v>
      </c>
      <c r="V191" s="38">
        <v>5.9654487081486351E-2</v>
      </c>
      <c r="W191" s="38">
        <v>1.9180045977271595E-3</v>
      </c>
      <c r="X191" s="38">
        <v>2.3754031545197157E-4</v>
      </c>
      <c r="Y191" s="38">
        <v>1.6804642822751881</v>
      </c>
      <c r="Z191" s="38">
        <v>2.1555449131791309</v>
      </c>
      <c r="AA191" s="38">
        <v>1.9535717724811885E-2</v>
      </c>
      <c r="AB191" s="38">
        <v>4.4455086820869294E-2</v>
      </c>
      <c r="AC191" s="38">
        <v>61.853969859922529</v>
      </c>
      <c r="AD191" s="38">
        <v>1.6854247820707084</v>
      </c>
      <c r="AE191" s="38">
        <v>2.1582282800431503</v>
      </c>
      <c r="AF191" s="38">
        <v>1.4575217929291506E-2</v>
      </c>
      <c r="AG191" s="38">
        <v>4.1771719956849918E-2</v>
      </c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</row>
    <row r="192" spans="1:51" x14ac:dyDescent="0.25">
      <c r="A192" s="38" t="s">
        <v>31</v>
      </c>
      <c r="B192" s="38">
        <v>163068</v>
      </c>
      <c r="C192" s="38">
        <v>0.5</v>
      </c>
      <c r="D192" s="38">
        <v>0.4</v>
      </c>
      <c r="E192" s="38">
        <v>0.6</v>
      </c>
      <c r="F192" s="38">
        <v>2000</v>
      </c>
      <c r="G192" s="38" t="s">
        <v>8</v>
      </c>
      <c r="H192" s="38" t="s">
        <v>73</v>
      </c>
      <c r="I192" s="38" t="s">
        <v>163</v>
      </c>
      <c r="J192" s="38">
        <v>82</v>
      </c>
      <c r="K192" s="38">
        <v>162986</v>
      </c>
      <c r="L192" s="38">
        <v>1.0881206465391811E-4</v>
      </c>
      <c r="M192" s="38">
        <v>0.39404563888080363</v>
      </c>
      <c r="N192" s="38">
        <v>0.61166976818863983</v>
      </c>
      <c r="O192" s="38">
        <v>5.9543611191963941E-3</v>
      </c>
      <c r="P192" s="38">
        <v>1.1669768188639851E-2</v>
      </c>
      <c r="Q192" s="38">
        <v>64</v>
      </c>
      <c r="R192" s="38">
        <v>100</v>
      </c>
      <c r="S192" s="38">
        <v>0.39247430519783155</v>
      </c>
      <c r="T192" s="38">
        <v>0.61324110187161185</v>
      </c>
      <c r="U192" s="38">
        <v>7.52569480216847E-3</v>
      </c>
      <c r="V192" s="38">
        <v>1.3241101871611871E-2</v>
      </c>
      <c r="W192" s="38">
        <v>5.1462428252236866E-4</v>
      </c>
      <c r="X192" s="38">
        <v>1.1070290808465067E-4</v>
      </c>
      <c r="Y192" s="38">
        <v>0.40392137443771797</v>
      </c>
      <c r="Z192" s="38">
        <v>0.62532719060701925</v>
      </c>
      <c r="AA192" s="38">
        <v>3.9213744377179505E-3</v>
      </c>
      <c r="AB192" s="38">
        <v>2.5327190607019268E-2</v>
      </c>
      <c r="AC192" s="38">
        <v>35.587167416638685</v>
      </c>
      <c r="AD192" s="38">
        <v>0.4085754174723818</v>
      </c>
      <c r="AE192" s="38">
        <v>0.62680541413078872</v>
      </c>
      <c r="AF192" s="38">
        <v>8.5754174723817744E-3</v>
      </c>
      <c r="AG192" s="38">
        <v>2.6805414130788741E-2</v>
      </c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</row>
    <row r="193" spans="1:51" x14ac:dyDescent="0.25">
      <c r="A193" s="38" t="s">
        <v>43</v>
      </c>
      <c r="B193" s="38">
        <v>42834</v>
      </c>
      <c r="C193" s="38">
        <v>3.2</v>
      </c>
      <c r="D193" s="38">
        <v>2.7</v>
      </c>
      <c r="E193" s="38">
        <v>3.8</v>
      </c>
      <c r="F193" s="38">
        <v>2000</v>
      </c>
      <c r="G193" s="38" t="s">
        <v>8</v>
      </c>
      <c r="H193" s="38" t="s">
        <v>74</v>
      </c>
      <c r="I193" s="38" t="s">
        <v>175</v>
      </c>
      <c r="J193" s="38">
        <v>137</v>
      </c>
      <c r="K193" s="38">
        <v>42697</v>
      </c>
      <c r="L193" s="38">
        <v>5.3471714181326532E-4</v>
      </c>
      <c r="M193" s="38">
        <v>2.6636766575050332</v>
      </c>
      <c r="N193" s="38">
        <v>3.7331109411315637</v>
      </c>
      <c r="O193" s="38">
        <v>3.6323342494966937E-2</v>
      </c>
      <c r="P193" s="38">
        <v>6.6889058868436102E-2</v>
      </c>
      <c r="Q193" s="38">
        <v>115</v>
      </c>
      <c r="R193" s="38">
        <v>160</v>
      </c>
      <c r="S193" s="38">
        <v>2.68478311621609</v>
      </c>
      <c r="T193" s="38">
        <v>3.7353504225615164</v>
      </c>
      <c r="U193" s="38">
        <v>1.5216883783910173E-2</v>
      </c>
      <c r="V193" s="38">
        <v>6.464957743848343E-2</v>
      </c>
      <c r="W193" s="38">
        <v>3.2429441979211124E-3</v>
      </c>
      <c r="X193" s="38">
        <v>5.4023185942916863E-4</v>
      </c>
      <c r="Y193" s="38">
        <v>2.7027123384919438</v>
      </c>
      <c r="Z193" s="38">
        <v>3.7831760573502811</v>
      </c>
      <c r="AA193" s="38">
        <v>2.7123384919436333E-3</v>
      </c>
      <c r="AB193" s="38">
        <v>1.6823942649718759E-2</v>
      </c>
      <c r="AC193" s="38">
        <v>45.885829809824763</v>
      </c>
      <c r="AD193" s="38">
        <v>2.7190402349614855</v>
      </c>
      <c r="AE193" s="38">
        <v>3.7901920074879802</v>
      </c>
      <c r="AF193" s="38">
        <v>1.9040234961485325E-2</v>
      </c>
      <c r="AG193" s="38">
        <v>9.807992512019581E-3</v>
      </c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</row>
    <row r="194" spans="1:51" x14ac:dyDescent="0.25">
      <c r="A194" s="38" t="s">
        <v>58</v>
      </c>
      <c r="B194" s="38">
        <v>58590</v>
      </c>
      <c r="C194" s="38">
        <v>0.5</v>
      </c>
      <c r="D194" s="38">
        <v>0.4</v>
      </c>
      <c r="E194" s="38">
        <v>0.8</v>
      </c>
      <c r="F194" s="38">
        <v>2000</v>
      </c>
      <c r="G194" s="38" t="s">
        <v>8</v>
      </c>
      <c r="H194" s="38" t="s">
        <v>195</v>
      </c>
      <c r="I194" s="38" t="s">
        <v>196</v>
      </c>
      <c r="J194" s="38">
        <v>29</v>
      </c>
      <c r="K194" s="38">
        <v>58561</v>
      </c>
      <c r="L194" s="38">
        <v>1.801009837633389E-4</v>
      </c>
      <c r="M194" s="38">
        <v>0.3148640273307044</v>
      </c>
      <c r="N194" s="38">
        <v>0.67506599485738217</v>
      </c>
      <c r="O194" s="38">
        <v>8.5135972669295623E-2</v>
      </c>
      <c r="P194" s="38">
        <v>0.12493400514261788</v>
      </c>
      <c r="Q194" s="38">
        <v>19</v>
      </c>
      <c r="R194" s="38">
        <v>40</v>
      </c>
      <c r="S194" s="38">
        <v>0.32428742106161462</v>
      </c>
      <c r="T194" s="38">
        <v>0.68271036012971498</v>
      </c>
      <c r="U194" s="38">
        <v>7.57125789383854E-2</v>
      </c>
      <c r="V194" s="38">
        <v>0.11728963987028507</v>
      </c>
      <c r="W194" s="38">
        <v>5.2771295823090744E-4</v>
      </c>
      <c r="X194" s="38">
        <v>1.888155475606663E-4</v>
      </c>
      <c r="Y194" s="38">
        <v>0.33889741067024115</v>
      </c>
      <c r="Z194" s="38">
        <v>0.71652850579157368</v>
      </c>
      <c r="AA194" s="38">
        <v>6.1102589329758872E-2</v>
      </c>
      <c r="AB194" s="38">
        <v>8.3471494208426367E-2</v>
      </c>
      <c r="AC194" s="38">
        <v>21.271344349660918</v>
      </c>
      <c r="AD194" s="38">
        <v>0.35473108978738283</v>
      </c>
      <c r="AE194" s="38">
        <v>0.71776146670182794</v>
      </c>
      <c r="AF194" s="38">
        <v>4.5268910212617197E-2</v>
      </c>
      <c r="AG194" s="38">
        <v>8.2238533298172101E-2</v>
      </c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</row>
    <row r="195" spans="1:51" x14ac:dyDescent="0.25">
      <c r="A195" s="38" t="s">
        <v>25</v>
      </c>
      <c r="B195" s="38">
        <v>801638</v>
      </c>
      <c r="C195" s="38">
        <v>1.7</v>
      </c>
      <c r="D195" s="38">
        <v>1.6</v>
      </c>
      <c r="E195" s="38">
        <v>1.8</v>
      </c>
      <c r="F195" s="38">
        <v>2000</v>
      </c>
      <c r="G195" s="38" t="s">
        <v>8</v>
      </c>
      <c r="H195" s="38" t="s">
        <v>75</v>
      </c>
      <c r="I195" s="38" t="s">
        <v>157</v>
      </c>
      <c r="J195" s="38">
        <v>1363</v>
      </c>
      <c r="K195" s="38">
        <v>800275</v>
      </c>
      <c r="L195" s="38">
        <v>9.0187884545891308E-5</v>
      </c>
      <c r="M195" s="38">
        <v>1.6100808152911923</v>
      </c>
      <c r="N195" s="38">
        <v>1.7904565843829747</v>
      </c>
      <c r="O195" s="38">
        <v>1.0080815291192202E-2</v>
      </c>
      <c r="P195" s="38">
        <v>9.5434156170253193E-3</v>
      </c>
      <c r="Q195" s="38">
        <v>1291</v>
      </c>
      <c r="R195" s="38">
        <v>1436</v>
      </c>
      <c r="S195" s="38">
        <v>1.6104525983049707</v>
      </c>
      <c r="T195" s="38">
        <v>1.7913322472238093</v>
      </c>
      <c r="U195" s="38">
        <v>1.0452598304970584E-2</v>
      </c>
      <c r="V195" s="38">
        <v>8.6677527761906958E-3</v>
      </c>
      <c r="W195" s="38">
        <v>1.7026565466274519E-3</v>
      </c>
      <c r="X195" s="38">
        <v>9.0282450655906486E-5</v>
      </c>
      <c r="Y195" s="38">
        <v>1.6123740959715456</v>
      </c>
      <c r="Z195" s="38">
        <v>1.7929389972833583</v>
      </c>
      <c r="AA195" s="38">
        <v>1.2374095971545485E-2</v>
      </c>
      <c r="AB195" s="38">
        <v>7.0610027166417844E-3</v>
      </c>
      <c r="AC195" s="38">
        <v>144.62061988328705</v>
      </c>
      <c r="AD195" s="38">
        <v>1.6130775024361412</v>
      </c>
      <c r="AE195" s="38">
        <v>1.7934830306956289</v>
      </c>
      <c r="AF195" s="38">
        <v>1.3077502436141142E-2</v>
      </c>
      <c r="AG195" s="38">
        <v>6.5169693043711785E-3</v>
      </c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</row>
    <row r="196" spans="1:51" x14ac:dyDescent="0.25">
      <c r="A196" s="38" t="s">
        <v>12</v>
      </c>
      <c r="B196" s="38">
        <v>460568</v>
      </c>
      <c r="C196" s="38">
        <v>2.2999999999999998</v>
      </c>
      <c r="D196" s="38">
        <v>2.1</v>
      </c>
      <c r="E196" s="38">
        <v>2.4</v>
      </c>
      <c r="F196" s="38">
        <v>2000</v>
      </c>
      <c r="G196" s="38" t="s">
        <v>8</v>
      </c>
      <c r="H196" s="38" t="s">
        <v>76</v>
      </c>
      <c r="I196" s="38" t="s">
        <v>144</v>
      </c>
      <c r="J196" s="38">
        <v>1059</v>
      </c>
      <c r="K196" s="38">
        <v>459509</v>
      </c>
      <c r="L196" s="38">
        <v>1.3832556150809411E-4</v>
      </c>
      <c r="M196" s="38">
        <v>2.1610091729936514</v>
      </c>
      <c r="N196" s="38">
        <v>2.4376602960098399</v>
      </c>
      <c r="O196" s="38">
        <v>6.1009172993651273E-2</v>
      </c>
      <c r="P196" s="38">
        <v>3.766029600984E-2</v>
      </c>
      <c r="Q196" s="38">
        <v>996</v>
      </c>
      <c r="R196" s="38">
        <v>1123</v>
      </c>
      <c r="S196" s="38">
        <v>2.1625471157353529</v>
      </c>
      <c r="T196" s="38">
        <v>2.4382935853120493</v>
      </c>
      <c r="U196" s="38">
        <v>6.2547115735352765E-2</v>
      </c>
      <c r="V196" s="38">
        <v>3.8293585312049405E-2</v>
      </c>
      <c r="W196" s="38">
        <v>2.3034858710640543E-3</v>
      </c>
      <c r="X196" s="38">
        <v>1.3851172062451545E-4</v>
      </c>
      <c r="Y196" s="38">
        <v>2.164974150439539</v>
      </c>
      <c r="Z196" s="38">
        <v>2.4419975916885699</v>
      </c>
      <c r="AA196" s="38">
        <v>6.4974150439538914E-2</v>
      </c>
      <c r="AB196" s="38">
        <v>4.199759168856998E-2</v>
      </c>
      <c r="AC196" s="38">
        <v>127.44454886745508</v>
      </c>
      <c r="AD196" s="38">
        <v>2.166216787844645</v>
      </c>
      <c r="AE196" s="38">
        <v>2.4429261682179342</v>
      </c>
      <c r="AF196" s="38">
        <v>6.6216787844644909E-2</v>
      </c>
      <c r="AG196" s="38">
        <v>4.2926168217934269E-2</v>
      </c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</row>
    <row r="197" spans="1:51" x14ac:dyDescent="0.25">
      <c r="A197" s="38" t="s">
        <v>56</v>
      </c>
      <c r="B197" s="38">
        <v>62623</v>
      </c>
      <c r="C197" s="38">
        <v>0.7</v>
      </c>
      <c r="D197" s="38">
        <v>0.5</v>
      </c>
      <c r="E197" s="38">
        <v>1</v>
      </c>
      <c r="F197" s="38">
        <v>2000</v>
      </c>
      <c r="G197" s="38" t="s">
        <v>8</v>
      </c>
      <c r="H197" s="38" t="s">
        <v>77</v>
      </c>
      <c r="I197" s="38" t="s">
        <v>188</v>
      </c>
      <c r="J197" s="38">
        <v>44</v>
      </c>
      <c r="K197" s="38">
        <v>62579</v>
      </c>
      <c r="L197" s="38">
        <v>2.0753336852544221E-4</v>
      </c>
      <c r="M197" s="38">
        <v>0.49508388072802695</v>
      </c>
      <c r="N197" s="38">
        <v>0.91015061777891149</v>
      </c>
      <c r="O197" s="38">
        <v>4.9161192719730518E-3</v>
      </c>
      <c r="P197" s="38">
        <v>8.9849382221088514E-2</v>
      </c>
      <c r="Q197" s="38">
        <v>31</v>
      </c>
      <c r="R197" s="38">
        <v>57</v>
      </c>
      <c r="S197" s="38">
        <v>0.49502578924676238</v>
      </c>
      <c r="T197" s="38">
        <v>0.91020870926017594</v>
      </c>
      <c r="U197" s="38">
        <v>4.9742107532376179E-3</v>
      </c>
      <c r="V197" s="38">
        <v>8.9791290739824059E-2</v>
      </c>
      <c r="W197" s="38">
        <v>7.3324357960063372E-4</v>
      </c>
      <c r="X197" s="38">
        <v>2.1419897505269933E-4</v>
      </c>
      <c r="Y197" s="38">
        <v>0.51904460454793433</v>
      </c>
      <c r="Z197" s="38">
        <v>0.94744255465333305</v>
      </c>
      <c r="AA197" s="38">
        <v>1.904460454793433E-2</v>
      </c>
      <c r="AB197" s="38">
        <v>5.2557445346666953E-2</v>
      </c>
      <c r="AC197" s="38">
        <v>26.128649762085601</v>
      </c>
      <c r="AD197" s="38">
        <v>0.53262153658567069</v>
      </c>
      <c r="AE197" s="38">
        <v>0.94983321696821232</v>
      </c>
      <c r="AF197" s="38">
        <v>3.2621536585670685E-2</v>
      </c>
      <c r="AG197" s="38">
        <v>5.0166783031787676E-2</v>
      </c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</row>
    <row r="198" spans="1:51" x14ac:dyDescent="0.25">
      <c r="A198" s="38" t="s">
        <v>32</v>
      </c>
      <c r="B198" s="38">
        <v>66850</v>
      </c>
      <c r="C198" s="38">
        <v>6.2</v>
      </c>
      <c r="D198" s="38">
        <v>5.6</v>
      </c>
      <c r="E198" s="38">
        <v>6.8</v>
      </c>
      <c r="F198" s="38">
        <v>2000</v>
      </c>
      <c r="G198" s="38" t="s">
        <v>8</v>
      </c>
      <c r="H198" s="38" t="s">
        <v>78</v>
      </c>
      <c r="I198" s="38" t="s">
        <v>164</v>
      </c>
      <c r="J198" s="38">
        <v>414</v>
      </c>
      <c r="K198" s="38">
        <v>66436</v>
      </c>
      <c r="L198" s="38">
        <v>5.9469992317524758E-4</v>
      </c>
      <c r="M198" s="38">
        <v>5.5982694111553428</v>
      </c>
      <c r="N198" s="38">
        <v>6.7876692575058382</v>
      </c>
      <c r="O198" s="38">
        <v>1.7305888446568218E-3</v>
      </c>
      <c r="P198" s="38">
        <v>1.2330742494161662E-2</v>
      </c>
      <c r="Q198" s="38">
        <v>375</v>
      </c>
      <c r="R198" s="38">
        <v>455</v>
      </c>
      <c r="S198" s="38">
        <v>5.6095736724008978</v>
      </c>
      <c r="T198" s="38">
        <v>6.8062827225130889</v>
      </c>
      <c r="U198" s="38">
        <v>9.5736724008981255E-3</v>
      </c>
      <c r="V198" s="38">
        <v>6.2827225130890341E-3</v>
      </c>
      <c r="W198" s="38">
        <v>6.2213437602764779E-3</v>
      </c>
      <c r="X198" s="38">
        <v>5.9671003177866756E-4</v>
      </c>
      <c r="Y198" s="38">
        <v>5.6246337284978098</v>
      </c>
      <c r="Z198" s="38">
        <v>6.8180537920551458</v>
      </c>
      <c r="AA198" s="38">
        <v>2.4633728497810203E-2</v>
      </c>
      <c r="AB198" s="38">
        <v>1.8053792055146012E-2</v>
      </c>
      <c r="AC198" s="38">
        <v>79.556448495688485</v>
      </c>
      <c r="AD198" s="38">
        <v>5.6338199412893815</v>
      </c>
      <c r="AE198" s="38">
        <v>6.8238255828454033</v>
      </c>
      <c r="AF198" s="38">
        <v>3.3819941289381816E-2</v>
      </c>
      <c r="AG198" s="38">
        <v>2.3825582845403481E-2</v>
      </c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</row>
    <row r="199" spans="1:51" x14ac:dyDescent="0.25">
      <c r="A199" s="38" t="s">
        <v>45</v>
      </c>
      <c r="B199" s="38">
        <v>706643</v>
      </c>
      <c r="C199" s="38">
        <v>1.9</v>
      </c>
      <c r="D199" s="38">
        <v>1.8</v>
      </c>
      <c r="E199" s="38">
        <v>2</v>
      </c>
      <c r="F199" s="38">
        <v>2000</v>
      </c>
      <c r="G199" s="38" t="s">
        <v>8</v>
      </c>
      <c r="H199" s="38" t="s">
        <v>79</v>
      </c>
      <c r="I199" s="38" t="s">
        <v>177</v>
      </c>
      <c r="J199" s="38">
        <v>1343</v>
      </c>
      <c r="K199" s="38">
        <v>705300</v>
      </c>
      <c r="L199" s="38">
        <v>1.0154836783619233E-4</v>
      </c>
      <c r="M199" s="38">
        <v>1.7989869802815983</v>
      </c>
      <c r="N199" s="38">
        <v>2.002083715953983</v>
      </c>
      <c r="O199" s="38">
        <v>1.0130197184017309E-3</v>
      </c>
      <c r="P199" s="38">
        <v>2.0837159539830452E-3</v>
      </c>
      <c r="Q199" s="38">
        <v>1271</v>
      </c>
      <c r="R199" s="38">
        <v>1415</v>
      </c>
      <c r="S199" s="38">
        <v>1.7986451433043276</v>
      </c>
      <c r="T199" s="38">
        <v>2.0024255529312538</v>
      </c>
      <c r="U199" s="38">
        <v>1.3548566956724795E-3</v>
      </c>
      <c r="V199" s="38">
        <v>2.4255529312537938E-3</v>
      </c>
      <c r="W199" s="38">
        <v>1.9032431060384514E-3</v>
      </c>
      <c r="X199" s="38">
        <v>1.0165633620796478E-4</v>
      </c>
      <c r="Y199" s="38">
        <v>1.8015867698304866</v>
      </c>
      <c r="Z199" s="38">
        <v>2.0048994422464164</v>
      </c>
      <c r="AA199" s="38">
        <v>1.5867698304865563E-3</v>
      </c>
      <c r="AB199" s="38">
        <v>4.8994422464163634E-3</v>
      </c>
      <c r="AC199" s="38">
        <v>143.54163096945436</v>
      </c>
      <c r="AD199" s="38">
        <v>1.8023853489478039</v>
      </c>
      <c r="AE199" s="38">
        <v>2.0055159971696557</v>
      </c>
      <c r="AF199" s="38">
        <v>2.3853489478038448E-3</v>
      </c>
      <c r="AG199" s="38">
        <v>5.5159971696556731E-3</v>
      </c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</row>
    <row r="200" spans="1:51" x14ac:dyDescent="0.25">
      <c r="A200" s="38" t="s">
        <v>33</v>
      </c>
      <c r="B200" s="38">
        <v>318736</v>
      </c>
      <c r="C200" s="38">
        <v>2.8</v>
      </c>
      <c r="D200" s="38">
        <v>2.6</v>
      </c>
      <c r="E200" s="38">
        <v>3</v>
      </c>
      <c r="F200" s="38">
        <v>2000</v>
      </c>
      <c r="G200" s="38" t="s">
        <v>8</v>
      </c>
      <c r="H200" s="38" t="s">
        <v>80</v>
      </c>
      <c r="I200" s="38" t="s">
        <v>165</v>
      </c>
      <c r="J200" s="38">
        <v>892</v>
      </c>
      <c r="K200" s="38">
        <v>317844</v>
      </c>
      <c r="L200" s="38">
        <v>1.8339641833702518E-4</v>
      </c>
      <c r="M200" s="38">
        <v>2.6151578711062755</v>
      </c>
      <c r="N200" s="38">
        <v>2.9819507077803262</v>
      </c>
      <c r="O200" s="38">
        <v>1.5157871106275422E-2</v>
      </c>
      <c r="P200" s="38">
        <v>1.8049292219673774E-2</v>
      </c>
      <c r="Q200" s="38">
        <v>834</v>
      </c>
      <c r="R200" s="38">
        <v>951</v>
      </c>
      <c r="S200" s="38">
        <v>2.6165855127754631</v>
      </c>
      <c r="T200" s="38">
        <v>2.9836604588123086</v>
      </c>
      <c r="U200" s="38">
        <v>1.6585512775463052E-2</v>
      </c>
      <c r="V200" s="38">
        <v>1.6339541187691431E-2</v>
      </c>
      <c r="W200" s="38">
        <v>2.8045465710185976E-3</v>
      </c>
      <c r="X200" s="38">
        <v>1.8368876371574895E-4</v>
      </c>
      <c r="Y200" s="38">
        <v>2.6208578073028486</v>
      </c>
      <c r="Z200" s="38">
        <v>2.9882353347343469</v>
      </c>
      <c r="AA200" s="38">
        <v>2.0857807302848475E-2</v>
      </c>
      <c r="AB200" s="38">
        <v>1.1764665265653118E-2</v>
      </c>
      <c r="AC200" s="38">
        <v>116.9405150309977</v>
      </c>
      <c r="AD200" s="38">
        <v>2.622673300171193</v>
      </c>
      <c r="AE200" s="38">
        <v>2.9895571967552534</v>
      </c>
      <c r="AF200" s="38">
        <v>2.2673300171192956E-2</v>
      </c>
      <c r="AG200" s="38">
        <v>1.0442803244746557E-2</v>
      </c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</row>
    <row r="201" spans="1:51" x14ac:dyDescent="0.25">
      <c r="A201" s="38" t="s">
        <v>44</v>
      </c>
      <c r="B201" s="38">
        <v>106118</v>
      </c>
      <c r="C201" s="38">
        <v>1.5</v>
      </c>
      <c r="D201" s="38">
        <v>1.2</v>
      </c>
      <c r="E201" s="38">
        <v>1.7</v>
      </c>
      <c r="F201" s="38">
        <v>2000</v>
      </c>
      <c r="G201" s="38" t="s">
        <v>8</v>
      </c>
      <c r="H201" s="38" t="s">
        <v>81</v>
      </c>
      <c r="I201" s="38" t="s">
        <v>176</v>
      </c>
      <c r="J201" s="38">
        <v>159</v>
      </c>
      <c r="K201" s="38">
        <v>105959</v>
      </c>
      <c r="L201" s="38">
        <v>2.327190815507712E-4</v>
      </c>
      <c r="M201" s="38">
        <v>1.2656129639080576</v>
      </c>
      <c r="N201" s="38">
        <v>1.7310511270096001</v>
      </c>
      <c r="O201" s="38">
        <v>6.5612963908057598E-2</v>
      </c>
      <c r="P201" s="38">
        <v>3.105112700960011E-2</v>
      </c>
      <c r="Q201" s="38">
        <v>135</v>
      </c>
      <c r="R201" s="38">
        <v>184</v>
      </c>
      <c r="S201" s="38">
        <v>1.2721687178424019</v>
      </c>
      <c r="T201" s="38">
        <v>1.7339188450592737</v>
      </c>
      <c r="U201" s="38">
        <v>7.2168717842401975E-2</v>
      </c>
      <c r="V201" s="38">
        <v>3.3918845059273783E-2</v>
      </c>
      <c r="W201" s="38">
        <v>1.5163770925779724E-3</v>
      </c>
      <c r="X201" s="38">
        <v>2.3480427228911622E-4</v>
      </c>
      <c r="Y201" s="38">
        <v>1.2815728202888561</v>
      </c>
      <c r="Z201" s="38">
        <v>1.7511813648670886</v>
      </c>
      <c r="AA201" s="38">
        <v>8.1572820288856152E-2</v>
      </c>
      <c r="AB201" s="38">
        <v>5.1181364867088686E-2</v>
      </c>
      <c r="AC201" s="38">
        <v>49.463158092590433</v>
      </c>
      <c r="AD201" s="38">
        <v>1.2880397520909248</v>
      </c>
      <c r="AE201" s="38">
        <v>1.7541375639328352</v>
      </c>
      <c r="AF201" s="38">
        <v>8.803975209092485E-2</v>
      </c>
      <c r="AG201" s="38">
        <v>5.4137563932835198E-2</v>
      </c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</row>
    <row r="202" spans="1:51" x14ac:dyDescent="0.25">
      <c r="A202" s="38" t="s">
        <v>46</v>
      </c>
      <c r="B202" s="38">
        <v>102151</v>
      </c>
      <c r="C202" s="38">
        <v>4.2</v>
      </c>
      <c r="D202" s="38">
        <v>3.8</v>
      </c>
      <c r="E202" s="38">
        <v>4.5999999999999996</v>
      </c>
      <c r="F202" s="38">
        <v>2000</v>
      </c>
      <c r="G202" s="38" t="s">
        <v>8</v>
      </c>
      <c r="H202" s="38" t="s">
        <v>82</v>
      </c>
      <c r="I202" s="38" t="s">
        <v>178</v>
      </c>
      <c r="J202" s="38">
        <v>429</v>
      </c>
      <c r="K202" s="38">
        <v>101722</v>
      </c>
      <c r="L202" s="38">
        <v>3.9657035731090759E-4</v>
      </c>
      <c r="M202" s="38">
        <v>3.8030948442044958</v>
      </c>
      <c r="N202" s="38">
        <v>4.5962355588263106</v>
      </c>
      <c r="O202" s="38">
        <v>3.0948442044960167E-3</v>
      </c>
      <c r="P202" s="38">
        <v>3.7644411736890149E-3</v>
      </c>
      <c r="Q202" s="38">
        <v>389</v>
      </c>
      <c r="R202" s="38">
        <v>470</v>
      </c>
      <c r="S202" s="38">
        <v>3.8080880265489325</v>
      </c>
      <c r="T202" s="38">
        <v>4.6010318058560369</v>
      </c>
      <c r="U202" s="38">
        <v>8.088026548932703E-3</v>
      </c>
      <c r="V202" s="38">
        <v>1.0318058560372378E-3</v>
      </c>
      <c r="W202" s="38">
        <v>4.2183094139894885E-3</v>
      </c>
      <c r="X202" s="38">
        <v>3.9787550202166828E-4</v>
      </c>
      <c r="Y202" s="38">
        <v>3.8204339119678199</v>
      </c>
      <c r="Z202" s="38">
        <v>4.6161849160111563</v>
      </c>
      <c r="AA202" s="38">
        <v>2.0433911967820073E-2</v>
      </c>
      <c r="AB202" s="38">
        <v>1.618491601115668E-2</v>
      </c>
      <c r="AC202" s="38">
        <v>81.064158314627477</v>
      </c>
      <c r="AD202" s="38">
        <v>3.8264329391632712</v>
      </c>
      <c r="AE202" s="38">
        <v>4.6199749500654663</v>
      </c>
      <c r="AF202" s="38">
        <v>2.6432939163271385E-2</v>
      </c>
      <c r="AG202" s="38">
        <v>1.9974950065466679E-2</v>
      </c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</row>
    <row r="203" spans="1:51" x14ac:dyDescent="0.25">
      <c r="A203" s="38" t="s">
        <v>47</v>
      </c>
      <c r="B203" s="38">
        <v>270411</v>
      </c>
      <c r="C203" s="38">
        <v>2.2000000000000002</v>
      </c>
      <c r="D203" s="38">
        <v>2</v>
      </c>
      <c r="E203" s="38">
        <v>2.4</v>
      </c>
      <c r="F203" s="38">
        <v>2000</v>
      </c>
      <c r="G203" s="38" t="s">
        <v>8</v>
      </c>
      <c r="H203" s="38" t="s">
        <v>83</v>
      </c>
      <c r="I203" s="38" t="s">
        <v>179</v>
      </c>
      <c r="J203" s="38">
        <v>595</v>
      </c>
      <c r="K203" s="38">
        <v>269816</v>
      </c>
      <c r="L203" s="38">
        <v>1.7660536488985277E-4</v>
      </c>
      <c r="M203" s="38">
        <v>2.0237489106388793</v>
      </c>
      <c r="N203" s="38">
        <v>2.3769596404185851</v>
      </c>
      <c r="O203" s="38">
        <v>2.3748910638879295E-2</v>
      </c>
      <c r="P203" s="38">
        <v>2.3040359581414815E-2</v>
      </c>
      <c r="Q203" s="38">
        <v>548</v>
      </c>
      <c r="R203" s="38">
        <v>643</v>
      </c>
      <c r="S203" s="38">
        <v>2.0265447781340256</v>
      </c>
      <c r="T203" s="38">
        <v>2.3778618473360922</v>
      </c>
      <c r="U203" s="38">
        <v>2.654477813402556E-2</v>
      </c>
      <c r="V203" s="38">
        <v>2.2138152663907729E-2</v>
      </c>
      <c r="W203" s="38">
        <v>2.2074259171209255E-3</v>
      </c>
      <c r="X203" s="38">
        <v>1.7702834250474643E-4</v>
      </c>
      <c r="Y203" s="38">
        <v>2.0303975746161789</v>
      </c>
      <c r="Z203" s="38">
        <v>2.3844542596256719</v>
      </c>
      <c r="AA203" s="38">
        <v>3.0397574616178868E-2</v>
      </c>
      <c r="AB203" s="38">
        <v>1.5545740374327988E-2</v>
      </c>
      <c r="AC203" s="38">
        <v>95.549267711202091</v>
      </c>
      <c r="AD203" s="38">
        <v>2.0326032868223587</v>
      </c>
      <c r="AE203" s="38">
        <v>2.3859465692980453</v>
      </c>
      <c r="AF203" s="38">
        <v>3.260328682235869E-2</v>
      </c>
      <c r="AG203" s="38">
        <v>1.4053430701954639E-2</v>
      </c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</row>
    <row r="204" spans="1:51" x14ac:dyDescent="0.25">
      <c r="A204" s="38" t="s">
        <v>48</v>
      </c>
      <c r="B204" s="38">
        <v>339301</v>
      </c>
      <c r="C204" s="38">
        <v>1.7</v>
      </c>
      <c r="D204" s="38">
        <v>1.6</v>
      </c>
      <c r="E204" s="38">
        <v>1.8</v>
      </c>
      <c r="F204" s="38">
        <v>2000</v>
      </c>
      <c r="G204" s="38" t="s">
        <v>8</v>
      </c>
      <c r="H204" s="38" t="s">
        <v>84</v>
      </c>
      <c r="I204" s="38" t="s">
        <v>180</v>
      </c>
      <c r="J204" s="38">
        <v>577</v>
      </c>
      <c r="K204" s="38">
        <v>338724</v>
      </c>
      <c r="L204" s="38">
        <v>1.3863767701793213E-4</v>
      </c>
      <c r="M204" s="38">
        <v>1.5619172874531422</v>
      </c>
      <c r="N204" s="38">
        <v>1.8391926414890065</v>
      </c>
      <c r="O204" s="38">
        <v>3.8082712546857911E-2</v>
      </c>
      <c r="P204" s="38">
        <v>3.9192641489006474E-2</v>
      </c>
      <c r="Q204" s="38">
        <v>530</v>
      </c>
      <c r="R204" s="38">
        <v>624</v>
      </c>
      <c r="S204" s="38">
        <v>1.5620348893755103</v>
      </c>
      <c r="T204" s="38">
        <v>1.8390750395666384</v>
      </c>
      <c r="U204" s="38">
        <v>3.7965110624489817E-2</v>
      </c>
      <c r="V204" s="38">
        <v>3.9075039566638381E-2</v>
      </c>
      <c r="W204" s="38">
        <v>1.7061964896265918E-3</v>
      </c>
      <c r="X204" s="38">
        <v>1.3898081601892515E-4</v>
      </c>
      <c r="Y204" s="38">
        <v>1.5672156736076666</v>
      </c>
      <c r="Z204" s="38">
        <v>1.845177305645517</v>
      </c>
      <c r="AA204" s="38">
        <v>3.2784326392333529E-2</v>
      </c>
      <c r="AB204" s="38">
        <v>4.5177305645516919E-2</v>
      </c>
      <c r="AC204" s="38">
        <v>94.117531296381713</v>
      </c>
      <c r="AD204" s="38">
        <v>1.5689783896784322</v>
      </c>
      <c r="AE204" s="38">
        <v>1.8463617918477881</v>
      </c>
      <c r="AF204" s="38">
        <v>3.1021610321567916E-2</v>
      </c>
      <c r="AG204" s="38">
        <v>4.6361791847788103E-2</v>
      </c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</row>
    <row r="205" spans="1:51" x14ac:dyDescent="0.25">
      <c r="A205" s="38" t="s">
        <v>34</v>
      </c>
      <c r="B205" s="38">
        <v>69466</v>
      </c>
      <c r="C205" s="38">
        <v>9.8000000000000007</v>
      </c>
      <c r="D205" s="38">
        <v>9.1</v>
      </c>
      <c r="E205" s="38">
        <v>10.6</v>
      </c>
      <c r="F205" s="38">
        <v>2000</v>
      </c>
      <c r="G205" s="38" t="s">
        <v>8</v>
      </c>
      <c r="H205" s="38" t="s">
        <v>85</v>
      </c>
      <c r="I205" s="38" t="s">
        <v>166</v>
      </c>
      <c r="J205" s="38">
        <v>681</v>
      </c>
      <c r="K205" s="38">
        <v>68785</v>
      </c>
      <c r="L205" s="38">
        <v>7.3267281831037006E-4</v>
      </c>
      <c r="M205" s="38">
        <v>9.0706842196650435</v>
      </c>
      <c r="N205" s="38">
        <v>10.536029856285783</v>
      </c>
      <c r="O205" s="38">
        <v>2.9315780334956187E-2</v>
      </c>
      <c r="P205" s="38">
        <v>6.3970143714216832E-2</v>
      </c>
      <c r="Q205" s="38">
        <v>630</v>
      </c>
      <c r="R205" s="38">
        <v>732</v>
      </c>
      <c r="S205" s="38">
        <v>9.0691849249992806</v>
      </c>
      <c r="T205" s="38">
        <v>10.537529150951544</v>
      </c>
      <c r="U205" s="38">
        <v>3.0815075000719006E-2</v>
      </c>
      <c r="V205" s="38">
        <v>6.247084904845579E-2</v>
      </c>
      <c r="W205" s="38">
        <v>9.8304633358802015E-3</v>
      </c>
      <c r="X205" s="38">
        <v>7.3415523367101354E-4</v>
      </c>
      <c r="Y205" s="38">
        <v>9.0963081022091874</v>
      </c>
      <c r="Z205" s="38">
        <v>10.564618569551214</v>
      </c>
      <c r="AA205" s="38">
        <v>3.6918977908122486E-3</v>
      </c>
      <c r="AB205" s="38">
        <v>3.5381430448785167E-2</v>
      </c>
      <c r="AC205" s="38">
        <v>101.82718034623802</v>
      </c>
      <c r="AD205" s="38">
        <v>9.1047730346722648</v>
      </c>
      <c r="AE205" s="38">
        <v>10.570548372688512</v>
      </c>
      <c r="AF205" s="38">
        <v>4.7730346722651973E-3</v>
      </c>
      <c r="AG205" s="38">
        <v>2.9451627311487982E-2</v>
      </c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</row>
    <row r="206" spans="1:51" x14ac:dyDescent="0.25">
      <c r="A206" s="38" t="s">
        <v>13</v>
      </c>
      <c r="B206" s="38">
        <v>275403</v>
      </c>
      <c r="C206" s="38">
        <v>1.9</v>
      </c>
      <c r="D206" s="38">
        <v>1.8</v>
      </c>
      <c r="E206" s="38">
        <v>2.1</v>
      </c>
      <c r="F206" s="38">
        <v>2000</v>
      </c>
      <c r="G206" s="38" t="s">
        <v>8</v>
      </c>
      <c r="H206" s="38" t="s">
        <v>86</v>
      </c>
      <c r="I206" s="38" t="s">
        <v>145</v>
      </c>
      <c r="J206" s="38">
        <v>523</v>
      </c>
      <c r="K206" s="38">
        <v>274880</v>
      </c>
      <c r="L206" s="38">
        <v>1.6259886374145484E-4</v>
      </c>
      <c r="M206" s="38">
        <v>1.7364363682640063</v>
      </c>
      <c r="N206" s="38">
        <v>2.0616340957469164</v>
      </c>
      <c r="O206" s="38">
        <v>6.3563631735993775E-2</v>
      </c>
      <c r="P206" s="38">
        <v>3.8365904253083727E-2</v>
      </c>
      <c r="Q206" s="38">
        <v>479</v>
      </c>
      <c r="R206" s="38">
        <v>569</v>
      </c>
      <c r="S206" s="38">
        <v>1.7392693616264165</v>
      </c>
      <c r="T206" s="38">
        <v>2.0660631874017348</v>
      </c>
      <c r="U206" s="38">
        <v>6.0730638373583501E-2</v>
      </c>
      <c r="V206" s="38">
        <v>3.3936812598265309E-2</v>
      </c>
      <c r="W206" s="38">
        <v>1.905982896539025E-3</v>
      </c>
      <c r="X206" s="38">
        <v>1.6304241726258016E-4</v>
      </c>
      <c r="Y206" s="38">
        <v>1.7429404792764449</v>
      </c>
      <c r="Z206" s="38">
        <v>2.0690253138016055</v>
      </c>
      <c r="AA206" s="38">
        <v>5.7059520723555135E-2</v>
      </c>
      <c r="AB206" s="38">
        <v>3.0974686198394608E-2</v>
      </c>
      <c r="AC206" s="38">
        <v>89.600076060855812</v>
      </c>
      <c r="AD206" s="38">
        <v>1.7451298189764917</v>
      </c>
      <c r="AE206" s="38">
        <v>2.0704669659632815</v>
      </c>
      <c r="AF206" s="38">
        <v>5.487018102350838E-2</v>
      </c>
      <c r="AG206" s="38">
        <v>2.9533034036718586E-2</v>
      </c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</row>
    <row r="207" spans="1:51" x14ac:dyDescent="0.25">
      <c r="A207" s="38" t="s">
        <v>28</v>
      </c>
      <c r="B207" s="38">
        <v>331038</v>
      </c>
      <c r="C207" s="38">
        <v>1.1000000000000001</v>
      </c>
      <c r="D207" s="38">
        <v>1</v>
      </c>
      <c r="E207" s="38">
        <v>1.2</v>
      </c>
      <c r="F207" s="38">
        <v>2000</v>
      </c>
      <c r="G207" s="38" t="s">
        <v>8</v>
      </c>
      <c r="H207" s="38" t="s">
        <v>87</v>
      </c>
      <c r="I207" s="38" t="s">
        <v>160</v>
      </c>
      <c r="J207" s="38">
        <v>364</v>
      </c>
      <c r="K207" s="38">
        <v>330674</v>
      </c>
      <c r="L207" s="38">
        <v>1.1289690418438336E-4</v>
      </c>
      <c r="M207" s="38">
        <v>0.98667474620016471</v>
      </c>
      <c r="N207" s="38">
        <v>1.2124685545689313</v>
      </c>
      <c r="O207" s="38">
        <v>1.332525379983529E-2</v>
      </c>
      <c r="P207" s="38">
        <v>1.2468554568931367E-2</v>
      </c>
      <c r="Q207" s="38">
        <v>327</v>
      </c>
      <c r="R207" s="38">
        <v>402</v>
      </c>
      <c r="S207" s="38">
        <v>0.98780200460370104</v>
      </c>
      <c r="T207" s="38">
        <v>1.2143620974027152</v>
      </c>
      <c r="U207" s="38">
        <v>1.2197995396298955E-2</v>
      </c>
      <c r="V207" s="38">
        <v>1.4362097402715213E-2</v>
      </c>
      <c r="W207" s="38">
        <v>1.1053609652418063E-3</v>
      </c>
      <c r="X207" s="38">
        <v>1.133406829168768E-4</v>
      </c>
      <c r="Y207" s="38">
        <v>0.99202028232492945</v>
      </c>
      <c r="Z207" s="38">
        <v>1.2187016481586832</v>
      </c>
      <c r="AA207" s="38">
        <v>7.9797176750705523E-3</v>
      </c>
      <c r="AB207" s="38">
        <v>1.8701648158683248E-2</v>
      </c>
      <c r="AC207" s="38">
        <v>74.793747939084895</v>
      </c>
      <c r="AD207" s="38">
        <v>0.99390413607801575</v>
      </c>
      <c r="AE207" s="38">
        <v>1.2198385605890898</v>
      </c>
      <c r="AF207" s="38">
        <v>6.0958639219842459E-3</v>
      </c>
      <c r="AG207" s="38">
        <v>1.9838560589089838E-2</v>
      </c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</row>
    <row r="208" spans="1:51" x14ac:dyDescent="0.25">
      <c r="A208" s="38" t="s">
        <v>49</v>
      </c>
      <c r="B208" s="38">
        <v>551959</v>
      </c>
      <c r="C208" s="38">
        <v>5.8</v>
      </c>
      <c r="D208" s="38">
        <v>5.6</v>
      </c>
      <c r="E208" s="38">
        <v>6</v>
      </c>
      <c r="F208" s="38">
        <v>2000</v>
      </c>
      <c r="G208" s="38" t="s">
        <v>8</v>
      </c>
      <c r="H208" s="38" t="s">
        <v>88</v>
      </c>
      <c r="I208" s="38" t="s">
        <v>181</v>
      </c>
      <c r="J208" s="38">
        <v>3201</v>
      </c>
      <c r="K208" s="38">
        <v>548758</v>
      </c>
      <c r="L208" s="38">
        <v>2.0031853328142743E-4</v>
      </c>
      <c r="M208" s="38">
        <v>5.5990252585581839</v>
      </c>
      <c r="N208" s="38">
        <v>5.9996623251210393</v>
      </c>
      <c r="O208" s="38">
        <v>9.7474144181575184E-4</v>
      </c>
      <c r="P208" s="38">
        <v>3.3767487896074755E-4</v>
      </c>
      <c r="Q208" s="38">
        <v>3091</v>
      </c>
      <c r="R208" s="38">
        <v>3312</v>
      </c>
      <c r="S208" s="38">
        <v>5.6000536271715831</v>
      </c>
      <c r="T208" s="38">
        <v>6.0004456852773487</v>
      </c>
      <c r="U208" s="38">
        <v>5.3627171583414679E-5</v>
      </c>
      <c r="V208" s="38">
        <v>4.4568527734867303E-4</v>
      </c>
      <c r="W208" s="38">
        <v>5.8027832470481655E-3</v>
      </c>
      <c r="X208" s="38">
        <v>2.0040639913098207E-4</v>
      </c>
      <c r="Y208" s="38">
        <v>5.6023768479171832</v>
      </c>
      <c r="Z208" s="38">
        <v>6.0031896461791474</v>
      </c>
      <c r="AA208" s="38">
        <v>2.3768479171835111E-3</v>
      </c>
      <c r="AB208" s="38">
        <v>3.1896461791474096E-3</v>
      </c>
      <c r="AC208" s="38">
        <v>221.15142998584943</v>
      </c>
      <c r="AD208" s="38">
        <v>5.6033572952902562</v>
      </c>
      <c r="AE208" s="38">
        <v>6.0040209149668149</v>
      </c>
      <c r="AF208" s="38">
        <v>3.3572952902565234E-3</v>
      </c>
      <c r="AG208" s="38">
        <v>4.0209149668148925E-3</v>
      </c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</row>
    <row r="209" spans="1:51" x14ac:dyDescent="0.25">
      <c r="A209" s="38" t="s">
        <v>26</v>
      </c>
      <c r="B209" s="38">
        <v>211436</v>
      </c>
      <c r="C209" s="38">
        <v>5.6</v>
      </c>
      <c r="D209" s="38">
        <v>5.3</v>
      </c>
      <c r="E209" s="38">
        <v>5.9</v>
      </c>
      <c r="F209" s="38">
        <v>2000</v>
      </c>
      <c r="G209" s="38" t="s">
        <v>8</v>
      </c>
      <c r="H209" s="38" t="s">
        <v>89</v>
      </c>
      <c r="I209" s="38" t="s">
        <v>158</v>
      </c>
      <c r="J209" s="38">
        <v>1184</v>
      </c>
      <c r="K209" s="38">
        <v>210252</v>
      </c>
      <c r="L209" s="38">
        <v>3.1807212392465914E-4</v>
      </c>
      <c r="M209" s="38">
        <v>5.2817311262314171</v>
      </c>
      <c r="N209" s="38">
        <v>5.9178753740807348</v>
      </c>
      <c r="O209" s="38">
        <v>1.8268873768582772E-2</v>
      </c>
      <c r="P209" s="38">
        <v>1.7875374080734474E-2</v>
      </c>
      <c r="Q209" s="38">
        <v>1117</v>
      </c>
      <c r="R209" s="38">
        <v>1252</v>
      </c>
      <c r="S209" s="38">
        <v>5.282922491912446</v>
      </c>
      <c r="T209" s="38">
        <v>5.92141357195558</v>
      </c>
      <c r="U209" s="38">
        <v>1.7077508087553817E-2</v>
      </c>
      <c r="V209" s="38">
        <v>2.1413571955579691E-2</v>
      </c>
      <c r="W209" s="38">
        <v>5.6087855591838067E-3</v>
      </c>
      <c r="X209" s="38">
        <v>3.1844949235804946E-4</v>
      </c>
      <c r="Y209" s="38">
        <v>5.2903360668257573</v>
      </c>
      <c r="Z209" s="38">
        <v>5.9272350515418566</v>
      </c>
      <c r="AA209" s="38">
        <v>9.6639331742425227E-3</v>
      </c>
      <c r="AB209" s="38">
        <v>2.7235051541856237E-2</v>
      </c>
      <c r="AC209" s="38">
        <v>134.53040859137872</v>
      </c>
      <c r="AD209" s="38">
        <v>5.2930210190902969</v>
      </c>
      <c r="AE209" s="38">
        <v>5.9292795769060396</v>
      </c>
      <c r="AF209" s="38">
        <v>6.9789809097029476E-3</v>
      </c>
      <c r="AG209" s="38">
        <v>2.9279576906039217E-2</v>
      </c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</row>
    <row r="210" spans="1:51" x14ac:dyDescent="0.25">
      <c r="A210" s="38" t="s">
        <v>59</v>
      </c>
      <c r="B210" s="38">
        <v>228630</v>
      </c>
      <c r="C210" s="38">
        <v>1.7</v>
      </c>
      <c r="D210" s="38">
        <v>1.5</v>
      </c>
      <c r="E210" s="38">
        <v>1.9</v>
      </c>
      <c r="F210" s="38">
        <v>2000</v>
      </c>
      <c r="G210" s="38" t="s">
        <v>8</v>
      </c>
      <c r="H210" s="38" t="s">
        <v>90</v>
      </c>
      <c r="I210" s="38" t="s">
        <v>190</v>
      </c>
      <c r="J210" s="38">
        <v>389</v>
      </c>
      <c r="K210" s="38">
        <v>228241</v>
      </c>
      <c r="L210" s="38">
        <v>1.6893510181384457E-4</v>
      </c>
      <c r="M210" s="38">
        <v>1.5325039044408029</v>
      </c>
      <c r="N210" s="38">
        <v>1.8703741080684919</v>
      </c>
      <c r="O210" s="38">
        <v>3.2503904440802867E-2</v>
      </c>
      <c r="P210" s="38">
        <v>2.9625891931507997E-2</v>
      </c>
      <c r="Q210" s="38">
        <v>351</v>
      </c>
      <c r="R210" s="38">
        <v>428</v>
      </c>
      <c r="S210" s="38">
        <v>1.5352315969032935</v>
      </c>
      <c r="T210" s="38">
        <v>1.8720202947994575</v>
      </c>
      <c r="U210" s="38">
        <v>3.5231596903293472E-2</v>
      </c>
      <c r="V210" s="38">
        <v>2.7979705200542382E-2</v>
      </c>
      <c r="W210" s="38">
        <v>1.7098113162777608E-3</v>
      </c>
      <c r="X210" s="38">
        <v>1.6955492416760565E-4</v>
      </c>
      <c r="Y210" s="38">
        <v>1.5402563921101551</v>
      </c>
      <c r="Z210" s="38">
        <v>1.8793662404453664</v>
      </c>
      <c r="AA210" s="38">
        <v>4.0256392110155081E-2</v>
      </c>
      <c r="AB210" s="38">
        <v>2.0633759554633535E-2</v>
      </c>
      <c r="AC210" s="38">
        <v>77.29320741307302</v>
      </c>
      <c r="AD210" s="38">
        <v>1.542965483381203</v>
      </c>
      <c r="AE210" s="38">
        <v>1.881030954878756</v>
      </c>
      <c r="AF210" s="38">
        <v>4.2965483381202985E-2</v>
      </c>
      <c r="AG210" s="38">
        <v>1.8969045121243866E-2</v>
      </c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</row>
    <row r="211" spans="1:51" x14ac:dyDescent="0.25">
      <c r="A211" s="38" t="s">
        <v>20</v>
      </c>
      <c r="B211" s="38">
        <v>400654</v>
      </c>
      <c r="C211" s="38">
        <v>2.7</v>
      </c>
      <c r="D211" s="38">
        <v>2.5</v>
      </c>
      <c r="E211" s="38">
        <v>2.9</v>
      </c>
      <c r="F211" s="38">
        <v>2000</v>
      </c>
      <c r="G211" s="38" t="s">
        <v>8</v>
      </c>
      <c r="H211" s="38" t="s">
        <v>91</v>
      </c>
      <c r="I211" s="38" t="s">
        <v>152</v>
      </c>
      <c r="J211" s="38">
        <v>1082</v>
      </c>
      <c r="K211" s="38">
        <v>399572</v>
      </c>
      <c r="L211" s="38">
        <v>1.6069598302902185E-4</v>
      </c>
      <c r="M211" s="38">
        <v>2.5398885612410966</v>
      </c>
      <c r="N211" s="38">
        <v>2.8612805272991402</v>
      </c>
      <c r="O211" s="38">
        <v>3.9888561241096632E-2</v>
      </c>
      <c r="P211" s="38">
        <v>3.8719472700859736E-2</v>
      </c>
      <c r="Q211" s="38">
        <v>1018</v>
      </c>
      <c r="R211" s="38">
        <v>1147</v>
      </c>
      <c r="S211" s="38">
        <v>2.5408457172522927</v>
      </c>
      <c r="T211" s="38">
        <v>2.8628192904600978</v>
      </c>
      <c r="U211" s="38">
        <v>4.084571725229269E-2</v>
      </c>
      <c r="V211" s="38">
        <v>3.7180709539902157E-2</v>
      </c>
      <c r="W211" s="38">
        <v>2.7053525907884961E-3</v>
      </c>
      <c r="X211" s="38">
        <v>1.609072823735711E-4</v>
      </c>
      <c r="Y211" s="38">
        <v>2.5444453084149248</v>
      </c>
      <c r="Z211" s="38">
        <v>2.8662598731620674</v>
      </c>
      <c r="AA211" s="38">
        <v>4.4445308414924778E-2</v>
      </c>
      <c r="AB211" s="38">
        <v>3.3740126837932483E-2</v>
      </c>
      <c r="AC211" s="38">
        <v>128.7946026882035</v>
      </c>
      <c r="AD211" s="38">
        <v>2.5458716204137555</v>
      </c>
      <c r="AE211" s="38">
        <v>2.86732945640482</v>
      </c>
      <c r="AF211" s="38">
        <v>4.5871620413755476E-2</v>
      </c>
      <c r="AG211" s="38">
        <v>3.2670543595179957E-2</v>
      </c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</row>
    <row r="212" spans="1:51" x14ac:dyDescent="0.25">
      <c r="A212" s="38" t="s">
        <v>50</v>
      </c>
      <c r="B212" s="38">
        <v>33967</v>
      </c>
      <c r="C212" s="38">
        <v>5.2</v>
      </c>
      <c r="D212" s="38">
        <v>4.4000000000000004</v>
      </c>
      <c r="E212" s="38">
        <v>6</v>
      </c>
      <c r="F212" s="38">
        <v>2000</v>
      </c>
      <c r="G212" s="38" t="s">
        <v>8</v>
      </c>
      <c r="H212" s="38" t="s">
        <v>92</v>
      </c>
      <c r="I212" s="38" t="s">
        <v>182</v>
      </c>
      <c r="J212" s="38">
        <v>177</v>
      </c>
      <c r="K212" s="38">
        <v>33790</v>
      </c>
      <c r="L212" s="38">
        <v>7.6567247187184077E-4</v>
      </c>
      <c r="M212" s="38">
        <v>4.4452675581573056</v>
      </c>
      <c r="N212" s="38">
        <v>5.9766125019009859</v>
      </c>
      <c r="O212" s="38">
        <v>4.526755815730521E-2</v>
      </c>
      <c r="P212" s="38">
        <v>2.3387498099014081E-2</v>
      </c>
      <c r="Q212" s="38">
        <v>151</v>
      </c>
      <c r="R212" s="38">
        <v>203</v>
      </c>
      <c r="S212" s="38">
        <v>4.4454912120587631</v>
      </c>
      <c r="T212" s="38">
        <v>5.9763888479995293</v>
      </c>
      <c r="U212" s="38">
        <v>4.549121205876272E-2</v>
      </c>
      <c r="V212" s="38">
        <v>2.3611152000470703E-2</v>
      </c>
      <c r="W212" s="38">
        <v>5.2668913022726853E-3</v>
      </c>
      <c r="X212" s="38">
        <v>7.717373986925874E-4</v>
      </c>
      <c r="Y212" s="38">
        <v>4.495153903580098</v>
      </c>
      <c r="Z212" s="38">
        <v>6.0386287009652726</v>
      </c>
      <c r="AA212" s="38">
        <v>9.5153903580097676E-2</v>
      </c>
      <c r="AB212" s="38">
        <v>3.86287009652726E-2</v>
      </c>
      <c r="AC212" s="38">
        <v>52.08391519136589</v>
      </c>
      <c r="AD212" s="38">
        <v>4.5150124409072756</v>
      </c>
      <c r="AE212" s="38">
        <v>6.0482071736459933</v>
      </c>
      <c r="AF212" s="38">
        <v>0.11501244090727525</v>
      </c>
      <c r="AG212" s="38">
        <v>4.8207173645993251E-2</v>
      </c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</row>
    <row r="213" spans="1:51" x14ac:dyDescent="0.25">
      <c r="A213" s="38" t="s">
        <v>51</v>
      </c>
      <c r="B213" s="38">
        <v>97463</v>
      </c>
      <c r="C213" s="38">
        <v>1.1000000000000001</v>
      </c>
      <c r="D213" s="38">
        <v>0.9</v>
      </c>
      <c r="E213" s="38">
        <v>1.4</v>
      </c>
      <c r="F213" s="38">
        <v>2000</v>
      </c>
      <c r="G213" s="38" t="s">
        <v>8</v>
      </c>
      <c r="H213" s="38" t="s">
        <v>93</v>
      </c>
      <c r="I213" s="38" t="s">
        <v>183</v>
      </c>
      <c r="J213" s="38">
        <v>107</v>
      </c>
      <c r="K213" s="38">
        <v>97356</v>
      </c>
      <c r="L213" s="38">
        <v>2.0790344131137479E-4</v>
      </c>
      <c r="M213" s="38">
        <v>0.88994907708021997</v>
      </c>
      <c r="N213" s="38">
        <v>1.3057559597029695</v>
      </c>
      <c r="O213" s="38">
        <v>1.0050922919780048E-2</v>
      </c>
      <c r="P213" s="38">
        <v>9.4244040297030374E-2</v>
      </c>
      <c r="Q213" s="38">
        <v>87</v>
      </c>
      <c r="R213" s="38">
        <v>128</v>
      </c>
      <c r="S213" s="38">
        <v>0.89264644018755834</v>
      </c>
      <c r="T213" s="38">
        <v>1.313318900505833</v>
      </c>
      <c r="U213" s="38">
        <v>7.353559812441679E-3</v>
      </c>
      <c r="V213" s="38">
        <v>8.6681099494166913E-2</v>
      </c>
      <c r="W213" s="38">
        <v>1.1175157395078364E-3</v>
      </c>
      <c r="X213" s="38">
        <v>2.1067040230439462E-4</v>
      </c>
      <c r="Y213" s="38">
        <v>0.90684533720344185</v>
      </c>
      <c r="Z213" s="38">
        <v>1.3281861418122312</v>
      </c>
      <c r="AA213" s="38">
        <v>6.8453372034418258E-3</v>
      </c>
      <c r="AB213" s="38">
        <v>7.1813858187768753E-2</v>
      </c>
      <c r="AC213" s="38">
        <v>40.613176007919371</v>
      </c>
      <c r="AD213" s="38">
        <v>0.91430213673270322</v>
      </c>
      <c r="AE213" s="38">
        <v>1.3309892418040035</v>
      </c>
      <c r="AF213" s="38">
        <v>1.4302136732703197E-2</v>
      </c>
      <c r="AG213" s="38">
        <v>6.9010758195996447E-2</v>
      </c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</row>
    <row r="214" spans="1:51" x14ac:dyDescent="0.25">
      <c r="A214" s="38" t="s">
        <v>29</v>
      </c>
      <c r="B214" s="38">
        <v>50946</v>
      </c>
      <c r="C214" s="38">
        <v>3.3</v>
      </c>
      <c r="D214" s="38">
        <v>2.9</v>
      </c>
      <c r="E214" s="38">
        <v>3.9</v>
      </c>
      <c r="F214" s="38">
        <v>2000</v>
      </c>
      <c r="G214" s="38" t="s">
        <v>8</v>
      </c>
      <c r="H214" s="38" t="s">
        <v>94</v>
      </c>
      <c r="I214" s="38" t="s">
        <v>161</v>
      </c>
      <c r="J214" s="38">
        <v>168</v>
      </c>
      <c r="K214" s="38">
        <v>50778</v>
      </c>
      <c r="L214" s="38">
        <v>4.9782349630595303E-4</v>
      </c>
      <c r="M214" s="38">
        <v>2.7997857369999002</v>
      </c>
      <c r="N214" s="38">
        <v>3.7954327296118064</v>
      </c>
      <c r="O214" s="38">
        <v>0.10021426300009972</v>
      </c>
      <c r="P214" s="38">
        <v>0.10456727038819347</v>
      </c>
      <c r="Q214" s="38">
        <v>143</v>
      </c>
      <c r="R214" s="38">
        <v>194</v>
      </c>
      <c r="S214" s="38">
        <v>2.8068935735877205</v>
      </c>
      <c r="T214" s="38">
        <v>3.8079535194127114</v>
      </c>
      <c r="U214" s="38">
        <v>9.3106426412279397E-2</v>
      </c>
      <c r="V214" s="38">
        <v>9.2046480587288482E-2</v>
      </c>
      <c r="W214" s="38">
        <v>3.3350590413059964E-3</v>
      </c>
      <c r="X214" s="38">
        <v>5.0201264439855354E-4</v>
      </c>
      <c r="Y214" s="38">
        <v>2.8330463969074429</v>
      </c>
      <c r="Z214" s="38">
        <v>3.8370716857045499</v>
      </c>
      <c r="AA214" s="38">
        <v>6.6953603092557046E-2</v>
      </c>
      <c r="AB214" s="38">
        <v>6.2928314295449983E-2</v>
      </c>
      <c r="AC214" s="38">
        <v>50.794410750027403</v>
      </c>
      <c r="AD214" s="38">
        <v>2.8463979451740995</v>
      </c>
      <c r="AE214" s="38">
        <v>3.8433472838895315</v>
      </c>
      <c r="AF214" s="38">
        <v>5.3602054825900414E-2</v>
      </c>
      <c r="AG214" s="38">
        <v>5.6652716110468404E-2</v>
      </c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</row>
    <row r="215" spans="1:51" x14ac:dyDescent="0.25">
      <c r="A215" s="38" t="s">
        <v>35</v>
      </c>
      <c r="B215" s="38">
        <v>44032</v>
      </c>
      <c r="C215" s="38">
        <v>4.2</v>
      </c>
      <c r="D215" s="38">
        <v>3.7</v>
      </c>
      <c r="E215" s="38">
        <v>4.9000000000000004</v>
      </c>
      <c r="F215" s="38">
        <v>2000</v>
      </c>
      <c r="G215" s="38" t="s">
        <v>8</v>
      </c>
      <c r="H215" s="38" t="s">
        <v>95</v>
      </c>
      <c r="I215" s="38" t="s">
        <v>167</v>
      </c>
      <c r="J215" s="38">
        <v>185</v>
      </c>
      <c r="K215" s="38">
        <v>43847</v>
      </c>
      <c r="L215" s="38">
        <v>6.0415904125325466E-4</v>
      </c>
      <c r="M215" s="38">
        <v>3.5973307843281401</v>
      </c>
      <c r="N215" s="38">
        <v>4.80564886683465</v>
      </c>
      <c r="O215" s="38">
        <v>0.10266921567186005</v>
      </c>
      <c r="P215" s="38">
        <v>9.4351133165350376E-2</v>
      </c>
      <c r="Q215" s="38">
        <v>159</v>
      </c>
      <c r="R215" s="38">
        <v>212</v>
      </c>
      <c r="S215" s="38">
        <v>3.6110101744186047</v>
      </c>
      <c r="T215" s="38">
        <v>4.8146802325581399</v>
      </c>
      <c r="U215" s="38">
        <v>8.8989825581395454E-2</v>
      </c>
      <c r="V215" s="38">
        <v>8.5319767441860428E-2</v>
      </c>
      <c r="W215" s="38">
        <v>4.2447407206954932E-3</v>
      </c>
      <c r="X215" s="38">
        <v>6.0875917730329558E-4</v>
      </c>
      <c r="Y215" s="38">
        <v>3.6359815433921976</v>
      </c>
      <c r="Z215" s="38">
        <v>4.8534998979987884</v>
      </c>
      <c r="AA215" s="38">
        <v>6.4018456607802587E-2</v>
      </c>
      <c r="AB215" s="38">
        <v>4.6500102001211907E-2</v>
      </c>
      <c r="AC215" s="38">
        <v>53.271703545035272</v>
      </c>
      <c r="AD215" s="38">
        <v>3.6512275526331073</v>
      </c>
      <c r="AE215" s="38">
        <v>4.8609626634030771</v>
      </c>
      <c r="AF215" s="38">
        <v>4.8772447366892901E-2</v>
      </c>
      <c r="AG215" s="38">
        <v>3.9037336596923211E-2</v>
      </c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</row>
    <row r="216" spans="1:51" x14ac:dyDescent="0.25">
      <c r="A216" s="38" t="s">
        <v>14</v>
      </c>
      <c r="B216" s="38">
        <v>334551</v>
      </c>
      <c r="C216" s="38">
        <v>2.1</v>
      </c>
      <c r="D216" s="38">
        <v>1.9</v>
      </c>
      <c r="E216" s="38">
        <v>2.2000000000000002</v>
      </c>
      <c r="F216" s="38">
        <v>2000</v>
      </c>
      <c r="G216" s="38" t="s">
        <v>8</v>
      </c>
      <c r="H216" s="38" t="s">
        <v>96</v>
      </c>
      <c r="I216" s="38" t="s">
        <v>146</v>
      </c>
      <c r="J216" s="38">
        <v>703</v>
      </c>
      <c r="K216" s="38">
        <v>333848</v>
      </c>
      <c r="L216" s="38">
        <v>1.5516960136032667E-4</v>
      </c>
      <c r="M216" s="38">
        <v>1.946154262564755</v>
      </c>
      <c r="N216" s="38">
        <v>2.2564934652854083</v>
      </c>
      <c r="O216" s="38">
        <v>4.6154262564755077E-2</v>
      </c>
      <c r="P216" s="38">
        <v>5.6493465285408107E-2</v>
      </c>
      <c r="Q216" s="38">
        <v>651</v>
      </c>
      <c r="R216" s="38">
        <v>755</v>
      </c>
      <c r="S216" s="38">
        <v>1.945891657774151</v>
      </c>
      <c r="T216" s="38">
        <v>2.2567560700760123</v>
      </c>
      <c r="U216" s="38">
        <v>4.5891657774151051E-2</v>
      </c>
      <c r="V216" s="38">
        <v>5.6756070076012133E-2</v>
      </c>
      <c r="W216" s="38">
        <v>2.1070408855437639E-3</v>
      </c>
      <c r="X216" s="38">
        <v>1.5548434198577475E-4</v>
      </c>
      <c r="Y216" s="38">
        <v>1.9515565435579891</v>
      </c>
      <c r="Z216" s="38">
        <v>2.2625252275295384</v>
      </c>
      <c r="AA216" s="38">
        <v>5.1556543557989221E-2</v>
      </c>
      <c r="AB216" s="38">
        <v>6.2525227529538263E-2</v>
      </c>
      <c r="AC216" s="38">
        <v>103.85850704630901</v>
      </c>
      <c r="AD216" s="38">
        <v>1.9533164519086137</v>
      </c>
      <c r="AE216" s="38">
        <v>2.2637543657449104</v>
      </c>
      <c r="AF216" s="38">
        <v>5.3316451908613782E-2</v>
      </c>
      <c r="AG216" s="38">
        <v>6.3754365744910224E-2</v>
      </c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</row>
    <row r="217" spans="1:51" x14ac:dyDescent="0.25">
      <c r="A217" s="38" t="s">
        <v>60</v>
      </c>
      <c r="B217" s="38">
        <v>183786</v>
      </c>
      <c r="C217" s="38">
        <v>1.5</v>
      </c>
      <c r="D217" s="38">
        <v>1.3</v>
      </c>
      <c r="E217" s="38">
        <v>1.7</v>
      </c>
      <c r="F217" s="38">
        <v>2000</v>
      </c>
      <c r="G217" s="38" t="s">
        <v>8</v>
      </c>
      <c r="H217" s="38" t="s">
        <v>97</v>
      </c>
      <c r="I217" s="38" t="s">
        <v>191</v>
      </c>
      <c r="J217" s="38">
        <v>276</v>
      </c>
      <c r="K217" s="38">
        <v>183510</v>
      </c>
      <c r="L217" s="38">
        <v>1.7703692643381469E-4</v>
      </c>
      <c r="M217" s="38">
        <v>1.3247096701513443</v>
      </c>
      <c r="N217" s="38">
        <v>1.6787835230189736</v>
      </c>
      <c r="O217" s="38">
        <v>2.4709670151344287E-2</v>
      </c>
      <c r="P217" s="38">
        <v>2.1216476981026355E-2</v>
      </c>
      <c r="Q217" s="38">
        <v>244</v>
      </c>
      <c r="R217" s="38">
        <v>309</v>
      </c>
      <c r="S217" s="38">
        <v>1.3276310491549954</v>
      </c>
      <c r="T217" s="38">
        <v>1.6813032548725149</v>
      </c>
      <c r="U217" s="38">
        <v>2.7631049154995369E-2</v>
      </c>
      <c r="V217" s="38">
        <v>1.8696745127485093E-2</v>
      </c>
      <c r="W217" s="38">
        <v>1.5121658912395166E-3</v>
      </c>
      <c r="X217" s="38">
        <v>1.779525119941828E-4</v>
      </c>
      <c r="Y217" s="38">
        <v>1.3342133792453339</v>
      </c>
      <c r="Z217" s="38">
        <v>1.6901184032336996</v>
      </c>
      <c r="AA217" s="38">
        <v>3.4213379245333853E-2</v>
      </c>
      <c r="AB217" s="38">
        <v>9.8815967663004045E-3</v>
      </c>
      <c r="AC217" s="38">
        <v>65.128324236796701</v>
      </c>
      <c r="AD217" s="38">
        <v>1.337704877160115</v>
      </c>
      <c r="AE217" s="38">
        <v>1.6920679024494596</v>
      </c>
      <c r="AF217" s="38">
        <v>3.7704877160114947E-2</v>
      </c>
      <c r="AG217" s="38">
        <v>7.9320975505403624E-3</v>
      </c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</row>
    <row r="218" spans="1:51" x14ac:dyDescent="0.25">
      <c r="A218" s="38" t="s">
        <v>36</v>
      </c>
      <c r="B218" s="38">
        <v>986828</v>
      </c>
      <c r="C218" s="38">
        <v>2.5</v>
      </c>
      <c r="D218" s="38">
        <v>2.4</v>
      </c>
      <c r="E218" s="38">
        <v>2.6</v>
      </c>
      <c r="F218" s="38">
        <v>2000</v>
      </c>
      <c r="G218" s="38" t="s">
        <v>8</v>
      </c>
      <c r="H218" s="38" t="s">
        <v>98</v>
      </c>
      <c r="I218" s="38" t="s">
        <v>168</v>
      </c>
      <c r="J218" s="38">
        <v>2467</v>
      </c>
      <c r="K218" s="38">
        <v>984361</v>
      </c>
      <c r="L218" s="38">
        <v>9.8525278201006715E-5</v>
      </c>
      <c r="M218" s="38">
        <v>2.4014037874517715</v>
      </c>
      <c r="N218" s="38">
        <v>2.5984543438537853</v>
      </c>
      <c r="O218" s="38">
        <v>1.4037874517716098E-3</v>
      </c>
      <c r="P218" s="38">
        <v>1.5456561462148244E-3</v>
      </c>
      <c r="Q218" s="38">
        <v>2370</v>
      </c>
      <c r="R218" s="38">
        <v>2565</v>
      </c>
      <c r="S218" s="38">
        <v>2.4016343273599858</v>
      </c>
      <c r="T218" s="38">
        <v>2.5992371517630226</v>
      </c>
      <c r="U218" s="38">
        <v>1.6343273599859209E-3</v>
      </c>
      <c r="V218" s="38">
        <v>7.6284823697747584E-4</v>
      </c>
      <c r="W218" s="38">
        <v>2.5018656935112404E-3</v>
      </c>
      <c r="X218" s="38">
        <v>9.85821697654046E-5</v>
      </c>
      <c r="Y218" s="38">
        <v>2.4032835237458356</v>
      </c>
      <c r="Z218" s="38">
        <v>2.6004478632766452</v>
      </c>
      <c r="AA218" s="38">
        <v>3.2835237458357369E-3</v>
      </c>
      <c r="AB218" s="38">
        <v>4.4786327664514403E-4</v>
      </c>
      <c r="AC218" s="38">
        <v>194.47329338570674</v>
      </c>
      <c r="AD218" s="38">
        <v>2.403838205312391</v>
      </c>
      <c r="AE218" s="38">
        <v>2.6009065255828632</v>
      </c>
      <c r="AF218" s="38">
        <v>3.8382053123910964E-3</v>
      </c>
      <c r="AG218" s="38">
        <v>9.0652558286308249E-4</v>
      </c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</row>
    <row r="219" spans="1:51" x14ac:dyDescent="0.25">
      <c r="A219" s="38" t="s">
        <v>21</v>
      </c>
      <c r="B219" s="38">
        <v>435822</v>
      </c>
      <c r="C219" s="38">
        <v>3.4</v>
      </c>
      <c r="D219" s="38">
        <v>3.3</v>
      </c>
      <c r="E219" s="38">
        <v>3.6</v>
      </c>
      <c r="F219" s="38">
        <v>2000</v>
      </c>
      <c r="G219" s="38" t="s">
        <v>8</v>
      </c>
      <c r="H219" s="38" t="s">
        <v>99</v>
      </c>
      <c r="I219" s="38" t="s">
        <v>153</v>
      </c>
      <c r="J219" s="38">
        <v>1482</v>
      </c>
      <c r="K219" s="38">
        <v>434340</v>
      </c>
      <c r="L219" s="38">
        <v>1.7283169226287387E-4</v>
      </c>
      <c r="M219" s="38">
        <v>3.2276391421603536</v>
      </c>
      <c r="N219" s="38">
        <v>3.5733025266861014</v>
      </c>
      <c r="O219" s="38">
        <v>7.2360857839646187E-2</v>
      </c>
      <c r="P219" s="38">
        <v>2.6697473313898712E-2</v>
      </c>
      <c r="Q219" s="38">
        <v>1407</v>
      </c>
      <c r="R219" s="38">
        <v>1558</v>
      </c>
      <c r="S219" s="38">
        <v>3.2283822294422952</v>
      </c>
      <c r="T219" s="38">
        <v>3.5748539541372395</v>
      </c>
      <c r="U219" s="38">
        <v>7.1617770557704574E-2</v>
      </c>
      <c r="V219" s="38">
        <v>2.5146045862760591E-2</v>
      </c>
      <c r="W219" s="38">
        <v>3.4048479650570611E-3</v>
      </c>
      <c r="X219" s="38">
        <v>1.7299713256077506E-4</v>
      </c>
      <c r="Y219" s="38">
        <v>3.2318508324962858</v>
      </c>
      <c r="Z219" s="38">
        <v>3.577845097617836</v>
      </c>
      <c r="AA219" s="38">
        <v>6.8149167503714025E-2</v>
      </c>
      <c r="AB219" s="38">
        <v>2.215490238216411E-2</v>
      </c>
      <c r="AC219" s="38">
        <v>150.67135735375027</v>
      </c>
      <c r="AD219" s="38">
        <v>3.2331379112741536</v>
      </c>
      <c r="AE219" s="38">
        <v>3.5788525133487226</v>
      </c>
      <c r="AF219" s="38">
        <v>6.6862088725846203E-2</v>
      </c>
      <c r="AG219" s="38">
        <v>2.1147486651277525E-2</v>
      </c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</row>
    <row r="220" spans="1:51" x14ac:dyDescent="0.25">
      <c r="A220" s="38" t="s">
        <v>57</v>
      </c>
      <c r="B220" s="38">
        <v>21041</v>
      </c>
      <c r="C220" s="38">
        <v>2.9</v>
      </c>
      <c r="D220" s="38">
        <v>2.2999999999999998</v>
      </c>
      <c r="E220" s="38">
        <v>3.8</v>
      </c>
      <c r="F220" s="38">
        <v>2000</v>
      </c>
      <c r="G220" s="38" t="s">
        <v>8</v>
      </c>
      <c r="H220" s="38" t="s">
        <v>100</v>
      </c>
      <c r="I220" s="38" t="s">
        <v>189</v>
      </c>
      <c r="J220" s="38">
        <v>61</v>
      </c>
      <c r="K220" s="38">
        <v>20980</v>
      </c>
      <c r="L220" s="38">
        <v>7.2646749311840023E-4</v>
      </c>
      <c r="M220" s="38">
        <v>2.1726342606005296</v>
      </c>
      <c r="N220" s="38">
        <v>3.6255692468373297</v>
      </c>
      <c r="O220" s="38">
        <v>0.12736573939947027</v>
      </c>
      <c r="P220" s="38">
        <v>0.17443075316267009</v>
      </c>
      <c r="Q220" s="38">
        <v>46</v>
      </c>
      <c r="R220" s="38">
        <v>77</v>
      </c>
      <c r="S220" s="38">
        <v>2.1862078798536193</v>
      </c>
      <c r="T220" s="38">
        <v>3.6595218858419276</v>
      </c>
      <c r="U220" s="38">
        <v>0.11379212014638052</v>
      </c>
      <c r="V220" s="38">
        <v>0.14047811415807221</v>
      </c>
      <c r="W220" s="38">
        <v>2.9898409799601787E-3</v>
      </c>
      <c r="X220" s="38">
        <v>7.4320589127532485E-4</v>
      </c>
      <c r="Y220" s="38">
        <v>2.2466350886848541</v>
      </c>
      <c r="Z220" s="38">
        <v>3.7330468712355032</v>
      </c>
      <c r="AA220" s="38">
        <v>5.3364911315145758E-2</v>
      </c>
      <c r="AB220" s="38">
        <v>6.6953128764496661E-2</v>
      </c>
      <c r="AC220" s="38">
        <v>30.687405082671351</v>
      </c>
      <c r="AD220" s="38">
        <v>2.2845041129478538</v>
      </c>
      <c r="AE220" s="38">
        <v>3.7426954299372763</v>
      </c>
      <c r="AF220" s="38">
        <v>1.5495887052145996E-2</v>
      </c>
      <c r="AG220" s="38">
        <v>5.7304570062723492E-2</v>
      </c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</row>
    <row r="221" spans="1:51" x14ac:dyDescent="0.25">
      <c r="A221" s="38" t="s">
        <v>52</v>
      </c>
      <c r="B221" s="38">
        <v>562133</v>
      </c>
      <c r="C221" s="38">
        <v>2.5</v>
      </c>
      <c r="D221" s="38">
        <v>2.4</v>
      </c>
      <c r="E221" s="38">
        <v>2.6</v>
      </c>
      <c r="F221" s="38">
        <v>2000</v>
      </c>
      <c r="G221" s="38" t="s">
        <v>8</v>
      </c>
      <c r="H221" s="38" t="s">
        <v>101</v>
      </c>
      <c r="I221" s="38" t="s">
        <v>184</v>
      </c>
      <c r="J221" s="38">
        <v>1405</v>
      </c>
      <c r="K221" s="38">
        <v>560728</v>
      </c>
      <c r="L221" s="38">
        <v>1.3052802078669093E-4</v>
      </c>
      <c r="M221" s="38">
        <v>2.3688804821832465</v>
      </c>
      <c r="N221" s="38">
        <v>2.6299365237566286</v>
      </c>
      <c r="O221" s="38">
        <v>3.1119517816753373E-2</v>
      </c>
      <c r="P221" s="38">
        <v>2.9936523756628475E-2</v>
      </c>
      <c r="Q221" s="38">
        <v>1332</v>
      </c>
      <c r="R221" s="38">
        <v>1479</v>
      </c>
      <c r="S221" s="38">
        <v>2.3695459971216777</v>
      </c>
      <c r="T221" s="38">
        <v>2.6310499472544753</v>
      </c>
      <c r="U221" s="38">
        <v>3.0454002878322228E-2</v>
      </c>
      <c r="V221" s="38">
        <v>3.1049947254475185E-2</v>
      </c>
      <c r="W221" s="38">
        <v>2.5028082588559727E-3</v>
      </c>
      <c r="X221" s="38">
        <v>1.3066033278949361E-4</v>
      </c>
      <c r="Y221" s="38">
        <v>2.3721479260664791</v>
      </c>
      <c r="Z221" s="38">
        <v>2.6334685916454665</v>
      </c>
      <c r="AA221" s="38">
        <v>2.7852073933520849E-2</v>
      </c>
      <c r="AB221" s="38">
        <v>3.346859164546645E-2</v>
      </c>
      <c r="AC221" s="38">
        <v>146.77244677593305</v>
      </c>
      <c r="AD221" s="38">
        <v>2.3731490406506386</v>
      </c>
      <c r="AE221" s="38">
        <v>2.6342464033409025</v>
      </c>
      <c r="AF221" s="38">
        <v>2.6850959349361325E-2</v>
      </c>
      <c r="AG221" s="38">
        <v>3.4246403340902454E-2</v>
      </c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</row>
    <row r="222" spans="1:51" x14ac:dyDescent="0.25">
      <c r="A222" s="38" t="s">
        <v>37</v>
      </c>
      <c r="B222" s="38">
        <v>252657</v>
      </c>
      <c r="C222" s="38">
        <v>1.1000000000000001</v>
      </c>
      <c r="D222" s="38">
        <v>1</v>
      </c>
      <c r="E222" s="38">
        <v>1.3</v>
      </c>
      <c r="F222" s="38">
        <v>2000</v>
      </c>
      <c r="G222" s="38" t="s">
        <v>8</v>
      </c>
      <c r="H222" s="38" t="s">
        <v>102</v>
      </c>
      <c r="I222" s="38" t="s">
        <v>169</v>
      </c>
      <c r="J222" s="38">
        <v>278</v>
      </c>
      <c r="K222" s="38">
        <v>252379</v>
      </c>
      <c r="L222" s="38">
        <v>1.2927069803902804E-4</v>
      </c>
      <c r="M222" s="38">
        <v>0.97103525034158278</v>
      </c>
      <c r="N222" s="38">
        <v>1.2295766464196387</v>
      </c>
      <c r="O222" s="38">
        <v>2.8964749658417221E-2</v>
      </c>
      <c r="P222" s="38">
        <v>7.0423353580361336E-2</v>
      </c>
      <c r="Q222" s="38">
        <v>246</v>
      </c>
      <c r="R222" s="38">
        <v>311</v>
      </c>
      <c r="S222" s="38">
        <v>0.97365202626485714</v>
      </c>
      <c r="T222" s="38">
        <v>1.2309178055624819</v>
      </c>
      <c r="U222" s="38">
        <v>2.634797373514286E-2</v>
      </c>
      <c r="V222" s="38">
        <v>6.9082194437518174E-2</v>
      </c>
      <c r="W222" s="38">
        <v>1.1078912260171871E-3</v>
      </c>
      <c r="X222" s="38">
        <v>1.2993562246234677E-4</v>
      </c>
      <c r="Y222" s="38">
        <v>0.97795560355484046</v>
      </c>
      <c r="Z222" s="38">
        <v>1.2378268484795338</v>
      </c>
      <c r="AA222" s="38">
        <v>2.2044396445159542E-2</v>
      </c>
      <c r="AB222" s="38">
        <v>6.2173151520466208E-2</v>
      </c>
      <c r="AC222" s="38">
        <v>65.376546325172598</v>
      </c>
      <c r="AD222" s="38">
        <v>0.98049406792677374</v>
      </c>
      <c r="AE222" s="38">
        <v>1.2392462589972206</v>
      </c>
      <c r="AF222" s="38">
        <v>1.9505932073226262E-2</v>
      </c>
      <c r="AG222" s="38">
        <v>6.0753741002779416E-2</v>
      </c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</row>
    <row r="223" spans="1:51" x14ac:dyDescent="0.25">
      <c r="A223" s="38" t="s">
        <v>30</v>
      </c>
      <c r="B223" s="38">
        <v>154884</v>
      </c>
      <c r="C223" s="38">
        <v>4.7</v>
      </c>
      <c r="D223" s="38">
        <v>4.4000000000000004</v>
      </c>
      <c r="E223" s="38">
        <v>5.0999999999999996</v>
      </c>
      <c r="F223" s="38">
        <v>2000</v>
      </c>
      <c r="G223" s="38" t="s">
        <v>8</v>
      </c>
      <c r="H223" s="38" t="s">
        <v>103</v>
      </c>
      <c r="I223" s="38" t="s">
        <v>162</v>
      </c>
      <c r="J223" s="38">
        <v>728</v>
      </c>
      <c r="K223" s="38">
        <v>154156</v>
      </c>
      <c r="L223" s="38">
        <v>3.4063099484533824E-4</v>
      </c>
      <c r="M223" s="38">
        <v>4.3596608364606713</v>
      </c>
      <c r="N223" s="38">
        <v>5.0409228261513483</v>
      </c>
      <c r="O223" s="38">
        <v>4.0339163539329093E-2</v>
      </c>
      <c r="P223" s="38">
        <v>5.9077173848651299E-2</v>
      </c>
      <c r="Q223" s="38">
        <v>676</v>
      </c>
      <c r="R223" s="38">
        <v>781</v>
      </c>
      <c r="S223" s="38">
        <v>4.3645567004984374</v>
      </c>
      <c r="T223" s="38">
        <v>5.0424834069368041</v>
      </c>
      <c r="U223" s="38">
        <v>3.5443299501562997E-2</v>
      </c>
      <c r="V223" s="38">
        <v>5.7516593063195565E-2</v>
      </c>
      <c r="W223" s="38">
        <v>4.7125760326668879E-3</v>
      </c>
      <c r="X223" s="38">
        <v>3.4129062471716933E-4</v>
      </c>
      <c r="Y223" s="38">
        <v>4.3712854079497179</v>
      </c>
      <c r="Z223" s="38">
        <v>5.0538666573840576</v>
      </c>
      <c r="AA223" s="38">
        <v>2.8714592050282484E-2</v>
      </c>
      <c r="AB223" s="38">
        <v>4.6133342615942041E-2</v>
      </c>
      <c r="AC223" s="38">
        <v>105.5504389695969</v>
      </c>
      <c r="AD223" s="38">
        <v>4.3750723332645256</v>
      </c>
      <c r="AE223" s="38">
        <v>5.056536016762621</v>
      </c>
      <c r="AF223" s="38">
        <v>2.4927666735474752E-2</v>
      </c>
      <c r="AG223" s="38">
        <v>4.3463983237378656E-2</v>
      </c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</row>
    <row r="224" spans="1:51" x14ac:dyDescent="0.25">
      <c r="A224" s="38" t="s">
        <v>22</v>
      </c>
      <c r="B224" s="38">
        <v>573278</v>
      </c>
      <c r="C224" s="38">
        <v>4.2</v>
      </c>
      <c r="D224" s="38">
        <v>4</v>
      </c>
      <c r="E224" s="38">
        <v>4.4000000000000004</v>
      </c>
      <c r="F224" s="38">
        <v>2000</v>
      </c>
      <c r="G224" s="38" t="s">
        <v>8</v>
      </c>
      <c r="H224" s="38" t="s">
        <v>104</v>
      </c>
      <c r="I224" s="38" t="s">
        <v>154</v>
      </c>
      <c r="J224" s="38">
        <v>2408</v>
      </c>
      <c r="K224" s="38">
        <v>570870</v>
      </c>
      <c r="L224" s="38">
        <v>1.6741602616832267E-4</v>
      </c>
      <c r="M224" s="38">
        <v>4.0329893617935388</v>
      </c>
      <c r="N224" s="38">
        <v>4.3678214141301845</v>
      </c>
      <c r="O224" s="38">
        <v>3.2989361793538841E-2</v>
      </c>
      <c r="P224" s="38">
        <v>3.2178585869815812E-2</v>
      </c>
      <c r="Q224" s="38">
        <v>2312</v>
      </c>
      <c r="R224" s="38">
        <v>2504</v>
      </c>
      <c r="S224" s="38">
        <v>4.0329473658504247</v>
      </c>
      <c r="T224" s="38">
        <v>4.3678634100732978</v>
      </c>
      <c r="U224" s="38">
        <v>3.2947365850424681E-2</v>
      </c>
      <c r="V224" s="38">
        <v>3.2136589926702541E-2</v>
      </c>
      <c r="W224" s="38">
        <v>4.2037276521402836E-3</v>
      </c>
      <c r="X224" s="38">
        <v>1.6751432805130965E-4</v>
      </c>
      <c r="Y224" s="38">
        <v>4.0362133240889735</v>
      </c>
      <c r="Z224" s="38">
        <v>4.3712419801915932</v>
      </c>
      <c r="AA224" s="38">
        <v>3.6213324088973486E-2</v>
      </c>
      <c r="AB224" s="38">
        <v>2.8758019808407198E-2</v>
      </c>
      <c r="AC224" s="38">
        <v>191.97044270862094</v>
      </c>
      <c r="AD224" s="38">
        <v>4.0371687025120684</v>
      </c>
      <c r="AE224" s="38">
        <v>4.3720309444768874</v>
      </c>
      <c r="AF224" s="38">
        <v>3.7168702512068386E-2</v>
      </c>
      <c r="AG224" s="38">
        <v>2.7969055523112907E-2</v>
      </c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</row>
    <row r="225" spans="1:51" x14ac:dyDescent="0.25">
      <c r="A225" s="38" t="s">
        <v>38</v>
      </c>
      <c r="B225" s="38">
        <v>66153</v>
      </c>
      <c r="C225" s="38">
        <v>4.8</v>
      </c>
      <c r="D225" s="38">
        <v>4.3</v>
      </c>
      <c r="E225" s="38">
        <v>5.3</v>
      </c>
      <c r="F225" s="38">
        <v>2000</v>
      </c>
      <c r="G225" s="38" t="s">
        <v>8</v>
      </c>
      <c r="H225" s="38" t="s">
        <v>105</v>
      </c>
      <c r="I225" s="38" t="s">
        <v>170</v>
      </c>
      <c r="J225" s="38">
        <v>318</v>
      </c>
      <c r="K225" s="38">
        <v>65835</v>
      </c>
      <c r="L225" s="38">
        <v>5.2706691430956748E-4</v>
      </c>
      <c r="M225" s="38">
        <v>4.2799713152491821</v>
      </c>
      <c r="N225" s="38">
        <v>5.3341051438683182</v>
      </c>
      <c r="O225" s="38">
        <v>2.002868475081776E-2</v>
      </c>
      <c r="P225" s="38">
        <v>3.4105143868318422E-2</v>
      </c>
      <c r="Q225" s="38">
        <v>283</v>
      </c>
      <c r="R225" s="38">
        <v>353</v>
      </c>
      <c r="S225" s="38">
        <v>4.2779616948588881</v>
      </c>
      <c r="T225" s="38">
        <v>5.3361147642586122</v>
      </c>
      <c r="U225" s="38">
        <v>2.2038305141111714E-2</v>
      </c>
      <c r="V225" s="38">
        <v>3.6114764258612375E-2</v>
      </c>
      <c r="W225" s="38">
        <v>4.8357920716254514E-3</v>
      </c>
      <c r="X225" s="38">
        <v>5.2939928952549554E-4</v>
      </c>
      <c r="Y225" s="38">
        <v>4.3063927820999561</v>
      </c>
      <c r="Z225" s="38">
        <v>5.3651913611509467</v>
      </c>
      <c r="AA225" s="38">
        <v>6.3927820999563068E-3</v>
      </c>
      <c r="AB225" s="38">
        <v>6.5191361150946925E-2</v>
      </c>
      <c r="AC225" s="38">
        <v>69.785345969720098</v>
      </c>
      <c r="AD225" s="38">
        <v>4.315926367240702</v>
      </c>
      <c r="AE225" s="38">
        <v>5.3707733706780996</v>
      </c>
      <c r="AF225" s="38">
        <v>1.5926367240702177E-2</v>
      </c>
      <c r="AG225" s="38">
        <v>7.0773370678099745E-2</v>
      </c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</row>
    <row r="226" spans="1:51" x14ac:dyDescent="0.25">
      <c r="A226" s="38" t="s">
        <v>15</v>
      </c>
      <c r="B226" s="38">
        <v>312791</v>
      </c>
      <c r="C226" s="38">
        <v>3.1</v>
      </c>
      <c r="D226" s="38">
        <v>3</v>
      </c>
      <c r="E226" s="38">
        <v>3.4</v>
      </c>
      <c r="F226" s="38">
        <v>2000</v>
      </c>
      <c r="G226" s="38" t="s">
        <v>8</v>
      </c>
      <c r="H226" s="38" t="s">
        <v>106</v>
      </c>
      <c r="I226" s="38" t="s">
        <v>147</v>
      </c>
      <c r="J226" s="38">
        <v>970</v>
      </c>
      <c r="K226" s="38">
        <v>311821</v>
      </c>
      <c r="L226" s="38">
        <v>1.9485217835291666E-4</v>
      </c>
      <c r="M226" s="38">
        <v>2.9062600659252116</v>
      </c>
      <c r="N226" s="38">
        <v>3.2959644226310449</v>
      </c>
      <c r="O226" s="38">
        <v>9.3739934074788422E-2</v>
      </c>
      <c r="P226" s="38">
        <v>0.10403557736895497</v>
      </c>
      <c r="Q226" s="38">
        <v>909</v>
      </c>
      <c r="R226" s="38">
        <v>1031</v>
      </c>
      <c r="S226" s="38">
        <v>2.9060938454111533</v>
      </c>
      <c r="T226" s="38">
        <v>3.2961306431451032</v>
      </c>
      <c r="U226" s="38">
        <v>9.3906154588846658E-2</v>
      </c>
      <c r="V226" s="38">
        <v>0.10386935685489673</v>
      </c>
      <c r="W226" s="38">
        <v>3.1072146998252213E-3</v>
      </c>
      <c r="X226" s="38">
        <v>1.9513744809130336E-4</v>
      </c>
      <c r="Y226" s="38">
        <v>2.9120772517339177</v>
      </c>
      <c r="Z226" s="38">
        <v>3.3023521479165248</v>
      </c>
      <c r="AA226" s="38">
        <v>8.7922748266082262E-2</v>
      </c>
      <c r="AB226" s="38">
        <v>9.7647852083475151E-2</v>
      </c>
      <c r="AC226" s="38">
        <v>121.92522342354268</v>
      </c>
      <c r="AD226" s="38">
        <v>2.9139167175765865</v>
      </c>
      <c r="AE226" s="38">
        <v>3.3037096657432019</v>
      </c>
      <c r="AF226" s="38">
        <v>8.6083282423413454E-2</v>
      </c>
      <c r="AG226" s="38">
        <v>9.6290334256798005E-2</v>
      </c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</row>
    <row r="227" spans="1:51" x14ac:dyDescent="0.25">
      <c r="A227" s="38" t="s">
        <v>53</v>
      </c>
      <c r="B227" s="38">
        <v>42764</v>
      </c>
      <c r="C227" s="38">
        <v>2.9</v>
      </c>
      <c r="D227" s="38">
        <v>2.4</v>
      </c>
      <c r="E227" s="38">
        <v>3.5</v>
      </c>
      <c r="F227" s="38">
        <v>2000</v>
      </c>
      <c r="G227" s="38" t="s">
        <v>8</v>
      </c>
      <c r="H227" s="38" t="s">
        <v>107</v>
      </c>
      <c r="I227" s="38" t="s">
        <v>185</v>
      </c>
      <c r="J227" s="38">
        <v>124</v>
      </c>
      <c r="K227" s="38">
        <v>42640</v>
      </c>
      <c r="L227" s="38">
        <v>5.0962420890263507E-4</v>
      </c>
      <c r="M227" s="38">
        <v>2.3900109982809776</v>
      </c>
      <c r="N227" s="38">
        <v>3.4092594160862473</v>
      </c>
      <c r="O227" s="38">
        <v>9.9890017190222835E-3</v>
      </c>
      <c r="P227" s="38">
        <v>9.0740583913752726E-2</v>
      </c>
      <c r="Q227" s="38">
        <v>103</v>
      </c>
      <c r="R227" s="38">
        <v>146</v>
      </c>
      <c r="S227" s="38">
        <v>2.4085679543541296</v>
      </c>
      <c r="T227" s="38">
        <v>3.4140866149097371</v>
      </c>
      <c r="U227" s="38">
        <v>8.5679543541297143E-3</v>
      </c>
      <c r="V227" s="38">
        <v>8.5913385090262917E-2</v>
      </c>
      <c r="W227" s="38">
        <v>2.9442853582309198E-3</v>
      </c>
      <c r="X227" s="38">
        <v>5.1543561866778591E-4</v>
      </c>
      <c r="Y227" s="38">
        <v>2.4288497395631343</v>
      </c>
      <c r="Z227" s="38">
        <v>3.4597209768987054</v>
      </c>
      <c r="AA227" s="38">
        <v>2.8849739563134413E-2</v>
      </c>
      <c r="AB227" s="38">
        <v>4.0279023101294609E-2</v>
      </c>
      <c r="AC227" s="38">
        <v>43.66871957679718</v>
      </c>
      <c r="AD227" s="38">
        <v>2.4454441948549164</v>
      </c>
      <c r="AE227" s="38">
        <v>3.4665085761107224</v>
      </c>
      <c r="AF227" s="38">
        <v>4.5444194854916464E-2</v>
      </c>
      <c r="AG227" s="38">
        <v>3.3491423889277616E-2</v>
      </c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</row>
    <row r="228" spans="1:51" x14ac:dyDescent="0.25">
      <c r="A228" s="38" t="s">
        <v>27</v>
      </c>
      <c r="B228" s="38">
        <v>479157</v>
      </c>
      <c r="C228" s="38">
        <v>0.9</v>
      </c>
      <c r="D228" s="38">
        <v>0.8</v>
      </c>
      <c r="E228" s="38">
        <v>1</v>
      </c>
      <c r="F228" s="38">
        <v>2000</v>
      </c>
      <c r="G228" s="38" t="s">
        <v>8</v>
      </c>
      <c r="H228" s="38" t="s">
        <v>108</v>
      </c>
      <c r="I228" s="38" t="s">
        <v>159</v>
      </c>
      <c r="J228" s="38">
        <v>431</v>
      </c>
      <c r="K228" s="38">
        <v>478726</v>
      </c>
      <c r="L228" s="38">
        <v>8.4881584476702025E-5</v>
      </c>
      <c r="M228" s="38">
        <v>0.81461482275516561</v>
      </c>
      <c r="N228" s="38">
        <v>0.98437799170856966</v>
      </c>
      <c r="O228" s="38">
        <v>1.4614822755165569E-2</v>
      </c>
      <c r="P228" s="38">
        <v>1.5622008291430345E-2</v>
      </c>
      <c r="Q228" s="38">
        <v>391</v>
      </c>
      <c r="R228" s="38">
        <v>472</v>
      </c>
      <c r="S228" s="38">
        <v>0.81601646224515134</v>
      </c>
      <c r="T228" s="38">
        <v>0.98506335084325181</v>
      </c>
      <c r="U228" s="38">
        <v>1.6016462245151297E-2</v>
      </c>
      <c r="V228" s="38">
        <v>1.4936649156748194E-2</v>
      </c>
      <c r="W228" s="38">
        <v>9.0349772342060723E-4</v>
      </c>
      <c r="X228" s="38">
        <v>8.5163706060651471E-5</v>
      </c>
      <c r="Y228" s="38">
        <v>0.81833401735995581</v>
      </c>
      <c r="Z228" s="38">
        <v>0.98866142948125879</v>
      </c>
      <c r="AA228" s="38">
        <v>1.8334017359955768E-2</v>
      </c>
      <c r="AB228" s="38">
        <v>1.1338570518741209E-2</v>
      </c>
      <c r="AC228" s="38">
        <v>81.386765731462319</v>
      </c>
      <c r="AD228" s="38">
        <v>0.81961486115798787</v>
      </c>
      <c r="AE228" s="38">
        <v>0.98946756757631205</v>
      </c>
      <c r="AF228" s="38">
        <v>1.9614861157987828E-2</v>
      </c>
      <c r="AG228" s="38">
        <v>1.0532432423687954E-2</v>
      </c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</row>
    <row r="229" spans="1:51" x14ac:dyDescent="0.25">
      <c r="A229" s="38" t="s">
        <v>61</v>
      </c>
      <c r="B229" s="38">
        <v>1007251</v>
      </c>
      <c r="C229" s="38">
        <v>1.3</v>
      </c>
      <c r="D229" s="38">
        <v>1.3</v>
      </c>
      <c r="E229" s="38">
        <v>1.4</v>
      </c>
      <c r="F229" s="38">
        <v>2000</v>
      </c>
      <c r="G229" s="38" t="s">
        <v>8</v>
      </c>
      <c r="H229" s="38" t="s">
        <v>109</v>
      </c>
      <c r="I229" s="38" t="s">
        <v>192</v>
      </c>
      <c r="J229" s="38">
        <v>1309</v>
      </c>
      <c r="K229" s="38">
        <v>1005942</v>
      </c>
      <c r="L229" s="38">
        <v>7.0355462774699149E-5</v>
      </c>
      <c r="M229" s="38">
        <v>1.2292213060743762</v>
      </c>
      <c r="N229" s="38">
        <v>1.3699322316237745</v>
      </c>
      <c r="O229" s="38">
        <v>7.0778693925623859E-2</v>
      </c>
      <c r="P229" s="38">
        <v>3.0067768376225379E-2</v>
      </c>
      <c r="Q229" s="38">
        <v>1239</v>
      </c>
      <c r="R229" s="38">
        <v>1381</v>
      </c>
      <c r="S229" s="38">
        <v>1.2300806849534029</v>
      </c>
      <c r="T229" s="38">
        <v>1.3710584551417671</v>
      </c>
      <c r="U229" s="38">
        <v>6.9919315046597097E-2</v>
      </c>
      <c r="V229" s="38">
        <v>2.8941544858232859E-2</v>
      </c>
      <c r="W229" s="38">
        <v>1.3014787077237802E-3</v>
      </c>
      <c r="X229" s="38">
        <v>7.0432409709284951E-5</v>
      </c>
      <c r="Y229" s="38">
        <v>1.2310462980144952</v>
      </c>
      <c r="Z229" s="38">
        <v>1.3719111174330652</v>
      </c>
      <c r="AA229" s="38">
        <v>6.8953701985504878E-2</v>
      </c>
      <c r="AB229" s="38">
        <v>2.8088882566934759E-2</v>
      </c>
      <c r="AC229" s="38">
        <v>141.7562439879531</v>
      </c>
      <c r="AD229" s="38">
        <v>1.2316074903344978</v>
      </c>
      <c r="AE229" s="38">
        <v>1.3723427225252367</v>
      </c>
      <c r="AF229" s="38">
        <v>6.8392509665502255E-2</v>
      </c>
      <c r="AG229" s="38">
        <v>2.7657277474763209E-2</v>
      </c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</row>
    <row r="230" spans="1:51" x14ac:dyDescent="0.25">
      <c r="A230" s="38" t="s">
        <v>23</v>
      </c>
      <c r="B230" s="38">
        <v>69605</v>
      </c>
      <c r="C230" s="38">
        <v>2.6</v>
      </c>
      <c r="D230" s="38">
        <v>2.2000000000000002</v>
      </c>
      <c r="E230" s="38">
        <v>3</v>
      </c>
      <c r="F230" s="38">
        <v>2000</v>
      </c>
      <c r="G230" s="38" t="s">
        <v>8</v>
      </c>
      <c r="H230" s="38" t="s">
        <v>110</v>
      </c>
      <c r="I230" s="38" t="s">
        <v>155</v>
      </c>
      <c r="J230" s="38">
        <v>181</v>
      </c>
      <c r="K230" s="38">
        <v>69424</v>
      </c>
      <c r="L230" s="38">
        <v>3.7833937157160248E-4</v>
      </c>
      <c r="M230" s="38">
        <v>2.2220485315962732</v>
      </c>
      <c r="N230" s="38">
        <v>2.9787272747394784</v>
      </c>
      <c r="O230" s="38">
        <v>2.2048531596273069E-2</v>
      </c>
      <c r="P230" s="38">
        <v>2.1272725260521597E-2</v>
      </c>
      <c r="Q230" s="38">
        <v>155</v>
      </c>
      <c r="R230" s="38">
        <v>208</v>
      </c>
      <c r="S230" s="38">
        <v>2.2268515192874077</v>
      </c>
      <c r="T230" s="38">
        <v>2.9882910710437467</v>
      </c>
      <c r="U230" s="38">
        <v>2.6851519287407477E-2</v>
      </c>
      <c r="V230" s="38">
        <v>1.1708928956253306E-2</v>
      </c>
      <c r="W230" s="38">
        <v>2.6278375789167475E-3</v>
      </c>
      <c r="X230" s="38">
        <v>3.8130448465735977E-4</v>
      </c>
      <c r="Y230" s="38">
        <v>2.2465330942593877</v>
      </c>
      <c r="Z230" s="38">
        <v>3.0091420635741071</v>
      </c>
      <c r="AA230" s="38">
        <v>4.6533094259387564E-2</v>
      </c>
      <c r="AB230" s="38">
        <v>9.1420635741070733E-3</v>
      </c>
      <c r="AC230" s="38">
        <v>52.736114147976281</v>
      </c>
      <c r="AD230" s="38">
        <v>2.2562173000576133</v>
      </c>
      <c r="AE230" s="38">
        <v>3.0138238489207207</v>
      </c>
      <c r="AF230" s="38">
        <v>5.6217300057613162E-2</v>
      </c>
      <c r="AG230" s="38">
        <v>1.3823848920720749E-2</v>
      </c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</row>
    <row r="231" spans="1:51" x14ac:dyDescent="0.25">
      <c r="A231" s="38" t="s">
        <v>55</v>
      </c>
      <c r="B231" s="38">
        <v>49725</v>
      </c>
      <c r="C231" s="38">
        <v>5.5</v>
      </c>
      <c r="D231" s="38">
        <v>4.9000000000000004</v>
      </c>
      <c r="E231" s="38">
        <v>6.2</v>
      </c>
      <c r="F231" s="38">
        <v>2000</v>
      </c>
      <c r="G231" s="38" t="s">
        <v>8</v>
      </c>
      <c r="H231" s="38" t="s">
        <v>111</v>
      </c>
      <c r="I231" s="38" t="s">
        <v>187</v>
      </c>
      <c r="J231" s="38">
        <v>273</v>
      </c>
      <c r="K231" s="38">
        <v>49452</v>
      </c>
      <c r="L231" s="38">
        <v>6.494700926848229E-4</v>
      </c>
      <c r="M231" s="38">
        <v>4.8407259857465501</v>
      </c>
      <c r="N231" s="38">
        <v>6.1396661711161951</v>
      </c>
      <c r="O231" s="38">
        <v>5.9274014253450247E-2</v>
      </c>
      <c r="P231" s="38">
        <v>6.0333828883805118E-2</v>
      </c>
      <c r="Q231" s="38">
        <v>242</v>
      </c>
      <c r="R231" s="38">
        <v>306</v>
      </c>
      <c r="S231" s="38">
        <v>4.8667672197083958</v>
      </c>
      <c r="T231" s="38">
        <v>6.1538461538461542</v>
      </c>
      <c r="U231" s="38">
        <v>3.3232780291604591E-2</v>
      </c>
      <c r="V231" s="38">
        <v>4.615384615384599E-2</v>
      </c>
      <c r="W231" s="38">
        <v>5.5283960242267574E-3</v>
      </c>
      <c r="X231" s="38">
        <v>6.5280639287276852E-4</v>
      </c>
      <c r="Y231" s="38">
        <v>4.8755896313539884</v>
      </c>
      <c r="Z231" s="38">
        <v>6.1812024170995263</v>
      </c>
      <c r="AA231" s="38">
        <v>2.4410368646011982E-2</v>
      </c>
      <c r="AB231" s="38">
        <v>1.8797582900473842E-2</v>
      </c>
      <c r="AC231" s="38">
        <v>64.645189528311619</v>
      </c>
      <c r="AD231" s="38">
        <v>4.8884737209793077</v>
      </c>
      <c r="AE231" s="38">
        <v>6.1884273823137024</v>
      </c>
      <c r="AF231" s="38">
        <v>1.1526279020692698E-2</v>
      </c>
      <c r="AG231" s="38">
        <v>1.1572617686297804E-2</v>
      </c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</row>
    <row r="232" spans="1:51" x14ac:dyDescent="0.25">
      <c r="A232" s="38" t="s">
        <v>54</v>
      </c>
      <c r="B232" s="38">
        <v>265202</v>
      </c>
      <c r="C232" s="38">
        <v>1.8</v>
      </c>
      <c r="D232" s="38">
        <v>1.6</v>
      </c>
      <c r="E232" s="38">
        <v>2</v>
      </c>
      <c r="F232" s="38">
        <v>2000</v>
      </c>
      <c r="G232" s="38" t="s">
        <v>8</v>
      </c>
      <c r="H232" s="38" t="s">
        <v>112</v>
      </c>
      <c r="I232" s="38" t="s">
        <v>186</v>
      </c>
      <c r="J232" s="38">
        <v>477</v>
      </c>
      <c r="K232" s="38">
        <v>264725</v>
      </c>
      <c r="L232" s="38">
        <v>1.6126479417375727E-4</v>
      </c>
      <c r="M232" s="38">
        <v>1.6373641754418564</v>
      </c>
      <c r="N232" s="38">
        <v>1.959893763789371</v>
      </c>
      <c r="O232" s="38">
        <v>3.7364175441856329E-2</v>
      </c>
      <c r="P232" s="38">
        <v>4.0106236210629032E-2</v>
      </c>
      <c r="Q232" s="38">
        <v>435</v>
      </c>
      <c r="R232" s="38">
        <v>521</v>
      </c>
      <c r="S232" s="38">
        <v>1.6402591232343648</v>
      </c>
      <c r="T232" s="38">
        <v>1.9645402372531127</v>
      </c>
      <c r="U232" s="38">
        <v>4.0259123234364758E-2</v>
      </c>
      <c r="V232" s="38">
        <v>3.5459762746887336E-2</v>
      </c>
      <c r="W232" s="38">
        <v>1.8058453266939466E-3</v>
      </c>
      <c r="X232" s="38">
        <v>1.6174727913747429E-4</v>
      </c>
      <c r="Y232" s="38">
        <v>1.6440980475564724</v>
      </c>
      <c r="Z232" s="38">
        <v>1.9675926058314208</v>
      </c>
      <c r="AA232" s="38">
        <v>4.4098047556472286E-2</v>
      </c>
      <c r="AB232" s="38">
        <v>3.2407394168579184E-2</v>
      </c>
      <c r="AC232" s="38">
        <v>85.576993893590654</v>
      </c>
      <c r="AD232" s="38">
        <v>1.6463899515250646</v>
      </c>
      <c r="AE232" s="38">
        <v>1.9690713578728898</v>
      </c>
      <c r="AF232" s="38">
        <v>4.6389951525064532E-2</v>
      </c>
      <c r="AG232" s="38">
        <v>3.0928642127110217E-2</v>
      </c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</row>
    <row r="233" spans="1:51" x14ac:dyDescent="0.25">
      <c r="A233" s="38" t="s">
        <v>39</v>
      </c>
      <c r="B233" s="38">
        <v>421362</v>
      </c>
      <c r="C233" s="38">
        <v>1.1000000000000001</v>
      </c>
      <c r="D233" s="38">
        <v>1</v>
      </c>
      <c r="E233" s="38">
        <v>1.2</v>
      </c>
      <c r="F233" s="38">
        <v>2000</v>
      </c>
      <c r="G233" s="38" t="s">
        <v>8</v>
      </c>
      <c r="H233" s="38" t="s">
        <v>113</v>
      </c>
      <c r="I233" s="38" t="s">
        <v>171</v>
      </c>
      <c r="J233" s="38">
        <v>463</v>
      </c>
      <c r="K233" s="38">
        <v>420899</v>
      </c>
      <c r="L233" s="38">
        <v>1.0003327406298603E-4</v>
      </c>
      <c r="M233" s="38">
        <v>0.99878436967327866</v>
      </c>
      <c r="N233" s="38">
        <v>1.1988509177992508</v>
      </c>
      <c r="O233" s="38">
        <v>1.2156303267213397E-3</v>
      </c>
      <c r="P233" s="38">
        <v>1.149082200749163E-3</v>
      </c>
      <c r="Q233" s="38">
        <v>422</v>
      </c>
      <c r="R233" s="38">
        <v>506</v>
      </c>
      <c r="S233" s="38">
        <v>1.001514137487481</v>
      </c>
      <c r="T233" s="38">
        <v>1.2008676624849892</v>
      </c>
      <c r="U233" s="38">
        <v>1.514137487480971E-3</v>
      </c>
      <c r="V233" s="38">
        <v>8.6766248498926224E-4</v>
      </c>
      <c r="W233" s="38">
        <v>1.1033659676843619E-3</v>
      </c>
      <c r="X233" s="38">
        <v>1.0034254271576467E-4</v>
      </c>
      <c r="Y233" s="38">
        <v>1.0030234249685972</v>
      </c>
      <c r="Z233" s="38">
        <v>1.2037085104001266</v>
      </c>
      <c r="AA233" s="38">
        <v>3.0234249685971992E-3</v>
      </c>
      <c r="AB233" s="38">
        <v>3.7085104001266522E-3</v>
      </c>
      <c r="AC233" s="38">
        <v>84.342486868206933</v>
      </c>
      <c r="AD233" s="38">
        <v>1.0044703303687397</v>
      </c>
      <c r="AE233" s="38">
        <v>1.2046348396137294</v>
      </c>
      <c r="AF233" s="38">
        <v>4.4703303687396723E-3</v>
      </c>
      <c r="AG233" s="38">
        <v>4.6348396137294579E-3</v>
      </c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</row>
    <row r="234" spans="1:51" x14ac:dyDescent="0.25">
      <c r="A234" s="38" t="s">
        <v>16</v>
      </c>
      <c r="B234" s="38">
        <v>122080</v>
      </c>
      <c r="C234" s="38">
        <v>4.2</v>
      </c>
      <c r="D234" s="38">
        <v>3.9</v>
      </c>
      <c r="E234" s="38">
        <v>4.5999999999999996</v>
      </c>
      <c r="F234" s="38">
        <v>2000</v>
      </c>
      <c r="G234" s="38" t="s">
        <v>8</v>
      </c>
      <c r="H234" s="38" t="s">
        <v>114</v>
      </c>
      <c r="I234" s="38" t="s">
        <v>148</v>
      </c>
      <c r="J234" s="38">
        <v>513</v>
      </c>
      <c r="K234" s="38">
        <v>121567</v>
      </c>
      <c r="L234" s="38">
        <v>3.6286730761004969E-4</v>
      </c>
      <c r="M234" s="38">
        <v>3.8392952087726506</v>
      </c>
      <c r="N234" s="38">
        <v>4.5650298239927496</v>
      </c>
      <c r="O234" s="38">
        <v>6.0704791227349286E-2</v>
      </c>
      <c r="P234" s="38">
        <v>3.4970176007250053E-2</v>
      </c>
      <c r="Q234" s="38">
        <v>469</v>
      </c>
      <c r="R234" s="38">
        <v>557</v>
      </c>
      <c r="S234" s="38">
        <v>3.8417431192660549</v>
      </c>
      <c r="T234" s="38">
        <v>4.5625819134993444</v>
      </c>
      <c r="U234" s="38">
        <v>5.8256880733944971E-2</v>
      </c>
      <c r="V234" s="38">
        <v>3.7418086500655257E-2</v>
      </c>
      <c r="W234" s="38">
        <v>4.2177631638830081E-3</v>
      </c>
      <c r="X234" s="38">
        <v>3.6386626305063191E-4</v>
      </c>
      <c r="Y234" s="38">
        <v>3.853896900832376</v>
      </c>
      <c r="Z234" s="38">
        <v>4.5816294269336399</v>
      </c>
      <c r="AA234" s="38">
        <v>4.6103099167623895E-2</v>
      </c>
      <c r="AB234" s="38">
        <v>1.8370573066359697E-2</v>
      </c>
      <c r="AC234" s="38">
        <v>88.637958299215754</v>
      </c>
      <c r="AD234" s="38">
        <v>3.8588378661040368</v>
      </c>
      <c r="AE234" s="38">
        <v>4.5848795538495324</v>
      </c>
      <c r="AF234" s="38">
        <v>4.1162133895963127E-2</v>
      </c>
      <c r="AG234" s="38">
        <v>1.5120446150467259E-2</v>
      </c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</row>
    <row r="235" spans="1:51" x14ac:dyDescent="0.25">
      <c r="A235" s="38" t="s">
        <v>24</v>
      </c>
      <c r="B235" s="38">
        <v>217566</v>
      </c>
      <c r="C235" s="38">
        <v>5.6</v>
      </c>
      <c r="D235" s="38">
        <v>5.3</v>
      </c>
      <c r="E235" s="38">
        <v>5.9</v>
      </c>
      <c r="F235" s="38">
        <v>2000</v>
      </c>
      <c r="G235" s="38" t="s">
        <v>8</v>
      </c>
      <c r="H235" s="38" t="s">
        <v>115</v>
      </c>
      <c r="I235" s="38" t="s">
        <v>156</v>
      </c>
      <c r="J235" s="38">
        <v>1218</v>
      </c>
      <c r="K235" s="38">
        <v>216348</v>
      </c>
      <c r="L235" s="38">
        <v>3.1351739123551981E-4</v>
      </c>
      <c r="M235" s="38">
        <v>5.2847838139160199</v>
      </c>
      <c r="N235" s="38">
        <v>5.91181859638706</v>
      </c>
      <c r="O235" s="38">
        <v>1.5216186083979899E-2</v>
      </c>
      <c r="P235" s="38">
        <v>1.1818596387059621E-2</v>
      </c>
      <c r="Q235" s="38">
        <v>1151</v>
      </c>
      <c r="R235" s="38">
        <v>1287</v>
      </c>
      <c r="S235" s="38">
        <v>5.2903486758041236</v>
      </c>
      <c r="T235" s="38">
        <v>5.9154463473152976</v>
      </c>
      <c r="U235" s="38">
        <v>9.6513241958762208E-3</v>
      </c>
      <c r="V235" s="38">
        <v>1.544634731529726E-2</v>
      </c>
      <c r="W235" s="38">
        <v>5.6070304653930668E-3</v>
      </c>
      <c r="X235" s="38">
        <v>3.1387898151907198E-4</v>
      </c>
      <c r="Y235" s="38">
        <v>5.293151483873995</v>
      </c>
      <c r="Z235" s="38">
        <v>5.9209094469121384</v>
      </c>
      <c r="AA235" s="38">
        <v>6.8485161260047889E-3</v>
      </c>
      <c r="AB235" s="38">
        <v>2.090944691213803E-2</v>
      </c>
      <c r="AC235" s="38">
        <v>136.44768877564687</v>
      </c>
      <c r="AD235" s="38">
        <v>5.2957564214643211</v>
      </c>
      <c r="AE235" s="38">
        <v>5.9229007345766327</v>
      </c>
      <c r="AF235" s="38">
        <v>4.2435785356786937E-3</v>
      </c>
      <c r="AG235" s="38">
        <v>2.2900734576632331E-2</v>
      </c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</row>
    <row r="236" spans="1:51" x14ac:dyDescent="0.25">
      <c r="A236" s="38" t="s">
        <v>40</v>
      </c>
      <c r="B236" s="38">
        <v>19981</v>
      </c>
      <c r="C236" s="38">
        <v>2.8</v>
      </c>
      <c r="D236" s="38">
        <v>2.2000000000000002</v>
      </c>
      <c r="E236" s="38">
        <v>3.6</v>
      </c>
      <c r="F236" s="38">
        <v>2000</v>
      </c>
      <c r="G236" s="38" t="s">
        <v>8</v>
      </c>
      <c r="H236" s="38" t="s">
        <v>116</v>
      </c>
      <c r="I236" s="38" t="s">
        <v>172</v>
      </c>
      <c r="J236" s="38">
        <v>56</v>
      </c>
      <c r="K236" s="38">
        <v>19925</v>
      </c>
      <c r="L236" s="38">
        <v>7.3301935117186146E-4</v>
      </c>
      <c r="M236" s="38">
        <v>2.0696431782310718</v>
      </c>
      <c r="N236" s="38">
        <v>3.5356818805747943</v>
      </c>
      <c r="O236" s="38">
        <v>0.13035682176892838</v>
      </c>
      <c r="P236" s="38">
        <v>6.4318119425205822E-2</v>
      </c>
      <c r="Q236" s="38">
        <v>42</v>
      </c>
      <c r="R236" s="38">
        <v>71</v>
      </c>
      <c r="S236" s="38">
        <v>2.1019968970521994</v>
      </c>
      <c r="T236" s="38">
        <v>3.5533757069215754</v>
      </c>
      <c r="U236" s="38">
        <v>9.8003102947800791E-2</v>
      </c>
      <c r="V236" s="38">
        <v>4.6624293078424639E-2</v>
      </c>
      <c r="W236" s="38">
        <v>2.8982331198220555E-3</v>
      </c>
      <c r="X236" s="38">
        <v>7.514053721910227E-4</v>
      </c>
      <c r="Y236" s="38">
        <v>2.1468277476310331</v>
      </c>
      <c r="Z236" s="38">
        <v>3.6496384920130782</v>
      </c>
      <c r="AA236" s="38">
        <v>5.3172252368967055E-2</v>
      </c>
      <c r="AB236" s="38">
        <v>4.9638492013078128E-2</v>
      </c>
      <c r="AC236" s="38">
        <v>29.4141442679657</v>
      </c>
      <c r="AD236" s="38">
        <v>2.1873407085283811</v>
      </c>
      <c r="AE236" s="38">
        <v>3.659163456213137</v>
      </c>
      <c r="AF236" s="38">
        <v>1.2659291471619039E-2</v>
      </c>
      <c r="AG236" s="38">
        <v>5.91634562131369E-2</v>
      </c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</row>
    <row r="237" spans="1:51" x14ac:dyDescent="0.25">
      <c r="A237" s="38" t="s">
        <v>17</v>
      </c>
      <c r="B237" s="38">
        <v>273698</v>
      </c>
      <c r="C237" s="38">
        <v>1.6</v>
      </c>
      <c r="D237" s="38">
        <v>1.5</v>
      </c>
      <c r="E237" s="38">
        <v>1.8</v>
      </c>
      <c r="F237" s="38">
        <v>2001</v>
      </c>
      <c r="G237" s="38" t="s">
        <v>8</v>
      </c>
      <c r="H237" s="38" t="s">
        <v>67</v>
      </c>
      <c r="I237" s="38" t="s">
        <v>149</v>
      </c>
      <c r="J237" s="38">
        <v>438</v>
      </c>
      <c r="K237" s="38">
        <v>273260</v>
      </c>
      <c r="L237" s="38">
        <v>1.4974962462889973E-4</v>
      </c>
      <c r="M237" s="38">
        <v>1.4505543600549486</v>
      </c>
      <c r="N237" s="38">
        <v>1.7500536093127483</v>
      </c>
      <c r="O237" s="38">
        <v>4.9445639945051356E-2</v>
      </c>
      <c r="P237" s="38">
        <v>4.9946390687251707E-2</v>
      </c>
      <c r="Q237" s="38">
        <v>397</v>
      </c>
      <c r="R237" s="38">
        <v>479</v>
      </c>
      <c r="S237" s="38">
        <v>1.4505038399988308</v>
      </c>
      <c r="T237" s="38">
        <v>1.7501041293688664</v>
      </c>
      <c r="U237" s="38">
        <v>4.9496160001169187E-2</v>
      </c>
      <c r="V237" s="38">
        <v>4.9895870631133654E-2</v>
      </c>
      <c r="W237" s="38">
        <v>1.6072991217946722E-3</v>
      </c>
      <c r="X237" s="38">
        <v>1.5023790835617961E-4</v>
      </c>
      <c r="Y237" s="38">
        <v>1.4570612134384926</v>
      </c>
      <c r="Z237" s="38">
        <v>1.7575370301508519</v>
      </c>
      <c r="AA237" s="38">
        <v>4.2938786561507403E-2</v>
      </c>
      <c r="AB237" s="38">
        <v>4.2462969849148102E-2</v>
      </c>
      <c r="AC237" s="38">
        <v>82.015632014897349</v>
      </c>
      <c r="AD237" s="38">
        <v>1.4592993283276514</v>
      </c>
      <c r="AE237" s="38">
        <v>1.7589525260473202</v>
      </c>
      <c r="AF237" s="38">
        <v>4.0700671672348587E-2</v>
      </c>
      <c r="AG237" s="38">
        <v>4.1047473952679825E-2</v>
      </c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</row>
    <row r="238" spans="1:51" x14ac:dyDescent="0.25">
      <c r="A238" s="38" t="s">
        <v>41</v>
      </c>
      <c r="B238" s="38">
        <v>54204</v>
      </c>
      <c r="C238" s="38">
        <v>3.6</v>
      </c>
      <c r="D238" s="38">
        <v>3.1</v>
      </c>
      <c r="E238" s="38">
        <v>4.0999999999999996</v>
      </c>
      <c r="F238" s="38">
        <v>2001</v>
      </c>
      <c r="G238" s="38" t="s">
        <v>8</v>
      </c>
      <c r="H238" s="38" t="s">
        <v>68</v>
      </c>
      <c r="I238" s="38" t="s">
        <v>173</v>
      </c>
      <c r="J238" s="38">
        <v>195</v>
      </c>
      <c r="K238" s="38">
        <v>54009</v>
      </c>
      <c r="L238" s="38">
        <v>5.0402428230331793E-4</v>
      </c>
      <c r="M238" s="38">
        <v>3.0934961958901734</v>
      </c>
      <c r="N238" s="38">
        <v>4.1015447604968092</v>
      </c>
      <c r="O238" s="38">
        <v>6.5038041098266497E-3</v>
      </c>
      <c r="P238" s="38">
        <v>1.5447604968095163E-3</v>
      </c>
      <c r="Q238" s="38">
        <v>168</v>
      </c>
      <c r="R238" s="38">
        <v>223</v>
      </c>
      <c r="S238" s="38">
        <v>3.0994022581359308</v>
      </c>
      <c r="T238" s="38">
        <v>4.1140875212161463</v>
      </c>
      <c r="U238" s="38">
        <v>5.9774186406924557E-4</v>
      </c>
      <c r="V238" s="38">
        <v>1.4087521216146648E-2</v>
      </c>
      <c r="W238" s="38">
        <v>3.6326982242954474E-3</v>
      </c>
      <c r="X238" s="38">
        <v>5.0767571624524917E-4</v>
      </c>
      <c r="Y238" s="38">
        <v>3.1250225080501983</v>
      </c>
      <c r="Z238" s="38">
        <v>4.1403739405406963</v>
      </c>
      <c r="AA238" s="38">
        <v>2.5022508050198233E-2</v>
      </c>
      <c r="AB238" s="38">
        <v>4.0373940540696651E-2</v>
      </c>
      <c r="AC238" s="38">
        <v>54.705462154381095</v>
      </c>
      <c r="AD238" s="38">
        <v>3.1373320493189101</v>
      </c>
      <c r="AE238" s="38">
        <v>4.1465119148543863</v>
      </c>
      <c r="AF238" s="38">
        <v>3.7332049318909988E-2</v>
      </c>
      <c r="AG238" s="38">
        <v>4.651191485438666E-2</v>
      </c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</row>
    <row r="239" spans="1:51" x14ac:dyDescent="0.25">
      <c r="A239" s="38" t="s">
        <v>11</v>
      </c>
      <c r="B239" s="38">
        <v>312970</v>
      </c>
      <c r="C239" s="38">
        <v>3.7</v>
      </c>
      <c r="D239" s="38">
        <v>3.5</v>
      </c>
      <c r="E239" s="38">
        <v>3.9</v>
      </c>
      <c r="F239" s="38">
        <v>2001</v>
      </c>
      <c r="G239" s="38" t="s">
        <v>8</v>
      </c>
      <c r="H239" s="38" t="s">
        <v>69</v>
      </c>
      <c r="I239" s="38" t="s">
        <v>143</v>
      </c>
      <c r="J239" s="38">
        <v>1158</v>
      </c>
      <c r="K239" s="38">
        <v>311812</v>
      </c>
      <c r="L239" s="38">
        <v>2.127133358095257E-4</v>
      </c>
      <c r="M239" s="38">
        <v>3.4873218113291777</v>
      </c>
      <c r="N239" s="38">
        <v>3.9127484829482291</v>
      </c>
      <c r="O239" s="38">
        <v>1.2678188670822266E-2</v>
      </c>
      <c r="P239" s="38">
        <v>1.2748482948229167E-2</v>
      </c>
      <c r="Q239" s="38">
        <v>1092</v>
      </c>
      <c r="R239" s="38">
        <v>1225</v>
      </c>
      <c r="S239" s="38">
        <v>3.4891523149183628</v>
      </c>
      <c r="T239" s="38">
        <v>3.914113173786625</v>
      </c>
      <c r="U239" s="38">
        <v>1.0847685081637248E-2</v>
      </c>
      <c r="V239" s="38">
        <v>1.4113173786625133E-2</v>
      </c>
      <c r="W239" s="38">
        <v>3.7061267612774687E-3</v>
      </c>
      <c r="X239" s="38">
        <v>2.1297354246353436E-4</v>
      </c>
      <c r="Y239" s="38">
        <v>3.4931532188139345</v>
      </c>
      <c r="Z239" s="38">
        <v>3.9191003037410028</v>
      </c>
      <c r="AA239" s="38">
        <v>6.8467811860655203E-3</v>
      </c>
      <c r="AB239" s="38">
        <v>1.9100303741002911E-2</v>
      </c>
      <c r="AC239" s="38">
        <v>133.17256062828133</v>
      </c>
      <c r="AD239" s="38">
        <v>3.4949708384498552</v>
      </c>
      <c r="AE239" s="38">
        <v>3.9204778393146649</v>
      </c>
      <c r="AF239" s="38">
        <v>5.0291615501447673E-3</v>
      </c>
      <c r="AG239" s="38">
        <v>2.0477839314664958E-2</v>
      </c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</row>
    <row r="240" spans="1:51" x14ac:dyDescent="0.25">
      <c r="A240" s="38" t="s">
        <v>18</v>
      </c>
      <c r="B240" s="38">
        <v>218750</v>
      </c>
      <c r="C240" s="38">
        <v>5.0999999999999996</v>
      </c>
      <c r="D240" s="38">
        <v>4.8</v>
      </c>
      <c r="E240" s="38">
        <v>5.4</v>
      </c>
      <c r="F240" s="38">
        <v>2001</v>
      </c>
      <c r="G240" s="38" t="s">
        <v>8</v>
      </c>
      <c r="H240" s="38" t="s">
        <v>70</v>
      </c>
      <c r="I240" s="38" t="s">
        <v>150</v>
      </c>
      <c r="J240" s="38">
        <v>1116</v>
      </c>
      <c r="K240" s="38">
        <v>217634</v>
      </c>
      <c r="L240" s="38">
        <v>2.9855301949925297E-4</v>
      </c>
      <c r="M240" s="38">
        <v>4.8031612662150325</v>
      </c>
      <c r="N240" s="38">
        <v>5.4002673052135384</v>
      </c>
      <c r="O240" s="38">
        <v>3.1612662150326543E-3</v>
      </c>
      <c r="P240" s="38">
        <v>2.6730521353801606E-4</v>
      </c>
      <c r="Q240" s="38">
        <v>1051</v>
      </c>
      <c r="R240" s="38">
        <v>1181</v>
      </c>
      <c r="S240" s="38">
        <v>4.8045714285714283</v>
      </c>
      <c r="T240" s="38">
        <v>5.3988571428571426</v>
      </c>
      <c r="U240" s="38">
        <v>4.5714285714284486E-3</v>
      </c>
      <c r="V240" s="38">
        <v>1.1428571428577783E-3</v>
      </c>
      <c r="W240" s="38">
        <v>5.1104050194281502E-3</v>
      </c>
      <c r="X240" s="38">
        <v>2.9892962847736203E-4</v>
      </c>
      <c r="Y240" s="38">
        <v>4.8114753909507879</v>
      </c>
      <c r="Z240" s="38">
        <v>5.4093346479055127</v>
      </c>
      <c r="AA240" s="38">
        <v>1.1475390950788089E-2</v>
      </c>
      <c r="AB240" s="38">
        <v>9.3346479055123055E-3</v>
      </c>
      <c r="AC240" s="38">
        <v>130.64432193254791</v>
      </c>
      <c r="AD240" s="38">
        <v>4.8140803444693505</v>
      </c>
      <c r="AE240" s="38">
        <v>5.4113010426811403</v>
      </c>
      <c r="AF240" s="38">
        <v>1.4080344469350692E-2</v>
      </c>
      <c r="AG240" s="38">
        <v>1.1301042681139961E-2</v>
      </c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</row>
    <row r="241" spans="1:51" x14ac:dyDescent="0.25">
      <c r="A241" s="38" t="s">
        <v>42</v>
      </c>
      <c r="B241" s="38">
        <v>2471781</v>
      </c>
      <c r="C241" s="38">
        <v>1.2</v>
      </c>
      <c r="D241" s="38">
        <v>1.2</v>
      </c>
      <c r="E241" s="38">
        <v>1.3</v>
      </c>
      <c r="F241" s="38">
        <v>2001</v>
      </c>
      <c r="G241" s="38" t="s">
        <v>8</v>
      </c>
      <c r="H241" s="38" t="s">
        <v>71</v>
      </c>
      <c r="I241" s="38" t="s">
        <v>174</v>
      </c>
      <c r="J241" s="38">
        <v>2966</v>
      </c>
      <c r="K241" s="38">
        <v>2468815</v>
      </c>
      <c r="L241" s="38">
        <v>4.3158163272850802E-5</v>
      </c>
      <c r="M241" s="38">
        <v>1.1567863301915784</v>
      </c>
      <c r="N241" s="38">
        <v>1.2431026567372798</v>
      </c>
      <c r="O241" s="38">
        <v>4.3213669808421562E-2</v>
      </c>
      <c r="P241" s="38">
        <v>5.6897343262720224E-2</v>
      </c>
      <c r="Q241" s="38">
        <v>2860</v>
      </c>
      <c r="R241" s="38">
        <v>3073</v>
      </c>
      <c r="S241" s="38">
        <v>1.1570604353702856</v>
      </c>
      <c r="T241" s="38">
        <v>1.2432331181443663</v>
      </c>
      <c r="U241" s="38">
        <v>4.2939564629714377E-2</v>
      </c>
      <c r="V241" s="38">
        <v>5.6766881855633722E-2</v>
      </c>
      <c r="W241" s="38">
        <v>1.2007196903346623E-3</v>
      </c>
      <c r="X241" s="38">
        <v>4.3179010527045802E-5</v>
      </c>
      <c r="Y241" s="38">
        <v>1.1575406798076164</v>
      </c>
      <c r="Z241" s="38">
        <v>1.2438987008617082</v>
      </c>
      <c r="AA241" s="38">
        <v>4.2459320192383521E-2</v>
      </c>
      <c r="AB241" s="38">
        <v>5.6101299138291871E-2</v>
      </c>
      <c r="AC241" s="38">
        <v>213.37167624198798</v>
      </c>
      <c r="AD241" s="38">
        <v>1.1577605151103636</v>
      </c>
      <c r="AE241" s="38">
        <v>1.2440834315160079</v>
      </c>
      <c r="AF241" s="38">
        <v>4.2239484889636358E-2</v>
      </c>
      <c r="AG241" s="38">
        <v>5.5916568483992179E-2</v>
      </c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</row>
    <row r="242" spans="1:51" x14ac:dyDescent="0.25">
      <c r="A242" s="38" t="s">
        <v>19</v>
      </c>
      <c r="B242" s="38">
        <v>145270</v>
      </c>
      <c r="C242" s="38">
        <v>1.8</v>
      </c>
      <c r="D242" s="38">
        <v>1.6</v>
      </c>
      <c r="E242" s="38">
        <v>2</v>
      </c>
      <c r="F242" s="38">
        <v>2001</v>
      </c>
      <c r="G242" s="38" t="s">
        <v>8</v>
      </c>
      <c r="H242" s="38" t="s">
        <v>72</v>
      </c>
      <c r="I242" s="38" t="s">
        <v>151</v>
      </c>
      <c r="J242" s="38">
        <v>261</v>
      </c>
      <c r="K242" s="38">
        <v>145009</v>
      </c>
      <c r="L242" s="38">
        <v>2.1777193934201749E-4</v>
      </c>
      <c r="M242" s="38">
        <v>1.5788825660617136</v>
      </c>
      <c r="N242" s="38">
        <v>2.0144264447457485</v>
      </c>
      <c r="O242" s="38">
        <v>2.1117433938286467E-2</v>
      </c>
      <c r="P242" s="38">
        <v>1.4426444745748501E-2</v>
      </c>
      <c r="Q242" s="38">
        <v>230</v>
      </c>
      <c r="R242" s="38">
        <v>294</v>
      </c>
      <c r="S242" s="38">
        <v>1.5832587595511805</v>
      </c>
      <c r="T242" s="38">
        <v>2.0238177187306396</v>
      </c>
      <c r="U242" s="38">
        <v>1.6741240448819639E-2</v>
      </c>
      <c r="V242" s="38">
        <v>2.3817718730639648E-2</v>
      </c>
      <c r="W242" s="38">
        <v>1.8098284369032435E-3</v>
      </c>
      <c r="X242" s="38">
        <v>2.1896120014101207E-4</v>
      </c>
      <c r="Y242" s="38">
        <v>1.5908672367622314</v>
      </c>
      <c r="Z242" s="38">
        <v>2.0287896370442553</v>
      </c>
      <c r="AA242" s="38">
        <v>9.1327632377686818E-3</v>
      </c>
      <c r="AB242" s="38">
        <v>2.8789637044255301E-2</v>
      </c>
      <c r="AC242" s="38">
        <v>63.327553444937074</v>
      </c>
      <c r="AD242" s="38">
        <v>1.5953109683106463</v>
      </c>
      <c r="AE242" s="38">
        <v>2.0312294572072718</v>
      </c>
      <c r="AF242" s="38">
        <v>4.6890316893537509E-3</v>
      </c>
      <c r="AG242" s="38">
        <v>3.1229457207271771E-2</v>
      </c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</row>
    <row r="243" spans="1:51" x14ac:dyDescent="0.25">
      <c r="A243" s="38" t="s">
        <v>31</v>
      </c>
      <c r="B243" s="38">
        <v>170794</v>
      </c>
      <c r="C243" s="38">
        <v>0.6</v>
      </c>
      <c r="D243" s="38">
        <v>0.5</v>
      </c>
      <c r="E243" s="38">
        <v>0.7</v>
      </c>
      <c r="F243" s="38">
        <v>2001</v>
      </c>
      <c r="G243" s="38" t="s">
        <v>8</v>
      </c>
      <c r="H243" s="38" t="s">
        <v>73</v>
      </c>
      <c r="I243" s="38" t="s">
        <v>163</v>
      </c>
      <c r="J243" s="38">
        <v>102</v>
      </c>
      <c r="K243" s="38">
        <v>170692</v>
      </c>
      <c r="L243" s="38">
        <v>1.1586328714832397E-4</v>
      </c>
      <c r="M243" s="38">
        <v>0.48134738769973862</v>
      </c>
      <c r="N243" s="38">
        <v>0.71307396199638662</v>
      </c>
      <c r="O243" s="38">
        <v>1.8652612300261384E-2</v>
      </c>
      <c r="P243" s="38">
        <v>1.3073961996386663E-2</v>
      </c>
      <c r="Q243" s="38">
        <v>83</v>
      </c>
      <c r="R243" s="38">
        <v>123</v>
      </c>
      <c r="S243" s="38">
        <v>0.48596554914107054</v>
      </c>
      <c r="T243" s="38">
        <v>0.72016581378736955</v>
      </c>
      <c r="U243" s="38">
        <v>1.4034450858929459E-2</v>
      </c>
      <c r="V243" s="38">
        <v>2.0165813787369591E-2</v>
      </c>
      <c r="W243" s="38">
        <v>6.0844287329826893E-4</v>
      </c>
      <c r="X243" s="38">
        <v>1.1748394661758312E-4</v>
      </c>
      <c r="Y243" s="38">
        <v>0.49095892668068586</v>
      </c>
      <c r="Z243" s="38">
        <v>0.72592681991585206</v>
      </c>
      <c r="AA243" s="38">
        <v>9.0410733193141413E-3</v>
      </c>
      <c r="AB243" s="38">
        <v>2.5926819915852106E-2</v>
      </c>
      <c r="AC243" s="38">
        <v>39.666890776243029</v>
      </c>
      <c r="AD243" s="38">
        <v>0.4952479685910991</v>
      </c>
      <c r="AE243" s="38">
        <v>0.72749265293511467</v>
      </c>
      <c r="AF243" s="38">
        <v>4.752031408900903E-3</v>
      </c>
      <c r="AG243" s="38">
        <v>2.7492652935114714E-2</v>
      </c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</row>
    <row r="244" spans="1:51" x14ac:dyDescent="0.25">
      <c r="A244" s="38" t="s">
        <v>43</v>
      </c>
      <c r="B244" s="38">
        <v>46003</v>
      </c>
      <c r="C244" s="38">
        <v>2.8</v>
      </c>
      <c r="D244" s="38">
        <v>2.2999999999999998</v>
      </c>
      <c r="E244" s="38">
        <v>3.3</v>
      </c>
      <c r="F244" s="38">
        <v>2001</v>
      </c>
      <c r="G244" s="38" t="s">
        <v>8</v>
      </c>
      <c r="H244" s="38" t="s">
        <v>74</v>
      </c>
      <c r="I244" s="38" t="s">
        <v>175</v>
      </c>
      <c r="J244" s="38">
        <v>129</v>
      </c>
      <c r="K244" s="38">
        <v>45874</v>
      </c>
      <c r="L244" s="38">
        <v>4.8322235752240578E-4</v>
      </c>
      <c r="M244" s="38">
        <v>2.3209425882420005</v>
      </c>
      <c r="N244" s="38">
        <v>3.2873873032868124</v>
      </c>
      <c r="O244" s="38">
        <v>2.0942588242000681E-2</v>
      </c>
      <c r="P244" s="38">
        <v>1.2612696713187432E-2</v>
      </c>
      <c r="Q244" s="38">
        <v>107</v>
      </c>
      <c r="R244" s="38">
        <v>151</v>
      </c>
      <c r="S244" s="38">
        <v>2.3259352650914069</v>
      </c>
      <c r="T244" s="38">
        <v>3.2823946264374064</v>
      </c>
      <c r="U244" s="38">
        <v>2.5935265091407089E-2</v>
      </c>
      <c r="V244" s="38">
        <v>1.7605373562593396E-2</v>
      </c>
      <c r="W244" s="38">
        <v>2.8456795828405252E-3</v>
      </c>
      <c r="X244" s="38">
        <v>4.8852258226239772E-4</v>
      </c>
      <c r="Y244" s="38">
        <v>2.3571570005781273</v>
      </c>
      <c r="Z244" s="38">
        <v>3.3342021651029232</v>
      </c>
      <c r="AA244" s="38">
        <v>5.7157000578127448E-2</v>
      </c>
      <c r="AB244" s="38">
        <v>3.4202165102923399E-2</v>
      </c>
      <c r="AC244" s="38">
        <v>44.539322503946536</v>
      </c>
      <c r="AD244" s="38">
        <v>2.3724964526432779</v>
      </c>
      <c r="AE244" s="38">
        <v>3.3405986107497485</v>
      </c>
      <c r="AF244" s="38">
        <v>7.2496452643278086E-2</v>
      </c>
      <c r="AG244" s="38">
        <v>4.0598610749748687E-2</v>
      </c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</row>
    <row r="245" spans="1:51" x14ac:dyDescent="0.25">
      <c r="A245" s="38" t="s">
        <v>58</v>
      </c>
      <c r="B245" s="38">
        <v>58799</v>
      </c>
      <c r="C245" s="38">
        <v>0.5</v>
      </c>
      <c r="D245" s="38">
        <v>0.4</v>
      </c>
      <c r="E245" s="38">
        <v>0.7</v>
      </c>
      <c r="F245" s="38">
        <v>2001</v>
      </c>
      <c r="G245" s="38" t="s">
        <v>8</v>
      </c>
      <c r="H245" s="38" t="s">
        <v>195</v>
      </c>
      <c r="I245" s="38" t="s">
        <v>196</v>
      </c>
      <c r="J245" s="38">
        <v>29</v>
      </c>
      <c r="K245" s="38">
        <v>58770</v>
      </c>
      <c r="L245" s="38">
        <v>1.7946097596370641E-4</v>
      </c>
      <c r="M245" s="38">
        <v>0.31374469079933376</v>
      </c>
      <c r="N245" s="38">
        <v>0.6726666427267467</v>
      </c>
      <c r="O245" s="38">
        <v>8.6255309200666264E-2</v>
      </c>
      <c r="P245" s="38">
        <v>2.7333357273253256E-2</v>
      </c>
      <c r="Q245" s="38">
        <v>19</v>
      </c>
      <c r="R245" s="38">
        <v>40</v>
      </c>
      <c r="S245" s="38">
        <v>0.32313474718957808</v>
      </c>
      <c r="T245" s="38">
        <v>0.6802836782938485</v>
      </c>
      <c r="U245" s="38">
        <v>7.6865252810421947E-2</v>
      </c>
      <c r="V245" s="38">
        <v>1.9716321706151452E-2</v>
      </c>
      <c r="W245" s="38">
        <v>5.2583733444242962E-4</v>
      </c>
      <c r="X245" s="38">
        <v>1.8814464237595959E-4</v>
      </c>
      <c r="Y245" s="38">
        <v>0.33769269206647001</v>
      </c>
      <c r="Z245" s="38">
        <v>0.71398197681838926</v>
      </c>
      <c r="AA245" s="38">
        <v>6.230730793353001E-2</v>
      </c>
      <c r="AB245" s="38">
        <v>1.3981976818389308E-2</v>
      </c>
      <c r="AC245" s="38">
        <v>21.271362147760236</v>
      </c>
      <c r="AD245" s="38">
        <v>0.35347013546994316</v>
      </c>
      <c r="AE245" s="38">
        <v>0.71521051433677829</v>
      </c>
      <c r="AF245" s="38">
        <v>4.6529864530056864E-2</v>
      </c>
      <c r="AG245" s="38">
        <v>1.5210514336778336E-2</v>
      </c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</row>
    <row r="246" spans="1:51" x14ac:dyDescent="0.25">
      <c r="A246" s="38" t="s">
        <v>25</v>
      </c>
      <c r="B246" s="38">
        <v>904760</v>
      </c>
      <c r="C246" s="38">
        <v>1.7</v>
      </c>
      <c r="D246" s="38">
        <v>1.6</v>
      </c>
      <c r="E246" s="38">
        <v>1.7</v>
      </c>
      <c r="F246" s="38">
        <v>2001</v>
      </c>
      <c r="G246" s="38" t="s">
        <v>8</v>
      </c>
      <c r="H246" s="38" t="s">
        <v>75</v>
      </c>
      <c r="I246" s="38" t="s">
        <v>157</v>
      </c>
      <c r="J246" s="38">
        <v>1538</v>
      </c>
      <c r="K246" s="38">
        <v>903222</v>
      </c>
      <c r="L246" s="38">
        <v>8.4883528534708018E-5</v>
      </c>
      <c r="M246" s="38">
        <v>1.6150147870406932</v>
      </c>
      <c r="N246" s="38">
        <v>1.7847818441101091</v>
      </c>
      <c r="O246" s="38">
        <v>1.5014787040693145E-2</v>
      </c>
      <c r="P246" s="38">
        <v>8.4781844110109139E-2</v>
      </c>
      <c r="Q246" s="38">
        <v>1462</v>
      </c>
      <c r="R246" s="38">
        <v>1615</v>
      </c>
      <c r="S246" s="38">
        <v>1.6158981387329237</v>
      </c>
      <c r="T246" s="38">
        <v>1.7850037579026483</v>
      </c>
      <c r="U246" s="38">
        <v>1.5898138732923561E-2</v>
      </c>
      <c r="V246" s="38">
        <v>8.5003757902648358E-2</v>
      </c>
      <c r="W246" s="38">
        <v>1.7020140050329751E-3</v>
      </c>
      <c r="X246" s="38">
        <v>8.4962410471549441E-5</v>
      </c>
      <c r="Y246" s="38">
        <v>1.6170515945614257</v>
      </c>
      <c r="Z246" s="38">
        <v>1.7869764155045245</v>
      </c>
      <c r="AA246" s="38">
        <v>1.7051594561425576E-2</v>
      </c>
      <c r="AB246" s="38">
        <v>8.6976415504524507E-2</v>
      </c>
      <c r="AC246" s="38">
        <v>153.6215530431657</v>
      </c>
      <c r="AD246" s="38">
        <v>1.617670695735224</v>
      </c>
      <c r="AE246" s="38">
        <v>1.7874625751227442</v>
      </c>
      <c r="AF246" s="38">
        <v>1.7670695735223951E-2</v>
      </c>
      <c r="AG246" s="38">
        <v>8.7462575122744246E-2</v>
      </c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</row>
    <row r="247" spans="1:51" x14ac:dyDescent="0.25">
      <c r="A247" s="38" t="s">
        <v>12</v>
      </c>
      <c r="B247" s="38">
        <v>540112</v>
      </c>
      <c r="C247" s="38">
        <v>2.4</v>
      </c>
      <c r="D247" s="38">
        <v>2.2999999999999998</v>
      </c>
      <c r="E247" s="38">
        <v>2.5</v>
      </c>
      <c r="F247" s="38">
        <v>2001</v>
      </c>
      <c r="G247" s="38" t="s">
        <v>8</v>
      </c>
      <c r="H247" s="38" t="s">
        <v>76</v>
      </c>
      <c r="I247" s="38" t="s">
        <v>144</v>
      </c>
      <c r="J247" s="38">
        <v>1296</v>
      </c>
      <c r="K247" s="38">
        <v>538816</v>
      </c>
      <c r="L247" s="38">
        <v>1.3048034428920241E-4</v>
      </c>
      <c r="M247" s="38">
        <v>2.2690219811544092</v>
      </c>
      <c r="N247" s="38">
        <v>2.529982669732814</v>
      </c>
      <c r="O247" s="38">
        <v>3.0978018845590594E-2</v>
      </c>
      <c r="P247" s="38">
        <v>2.9982669732814049E-2</v>
      </c>
      <c r="Q247" s="38">
        <v>1226</v>
      </c>
      <c r="R247" s="38">
        <v>1367</v>
      </c>
      <c r="S247" s="38">
        <v>2.2698995763841574</v>
      </c>
      <c r="T247" s="38">
        <v>2.5309565423467726</v>
      </c>
      <c r="U247" s="38">
        <v>3.010042361584242E-2</v>
      </c>
      <c r="V247" s="38">
        <v>3.0956542346772586E-2</v>
      </c>
      <c r="W247" s="38">
        <v>2.4030414029418959E-3</v>
      </c>
      <c r="X247" s="38">
        <v>1.3062378841413515E-4</v>
      </c>
      <c r="Y247" s="38">
        <v>2.272417614527761</v>
      </c>
      <c r="Z247" s="38">
        <v>2.5336651913560311</v>
      </c>
      <c r="AA247" s="38">
        <v>2.7582385472238791E-2</v>
      </c>
      <c r="AB247" s="38">
        <v>3.3665191356031077E-2</v>
      </c>
      <c r="AC247" s="38">
        <v>140.97322190629586</v>
      </c>
      <c r="AD247" s="38">
        <v>2.2734643648677704</v>
      </c>
      <c r="AE247" s="38">
        <v>2.534469895691557</v>
      </c>
      <c r="AF247" s="38">
        <v>2.6535635132229451E-2</v>
      </c>
      <c r="AG247" s="38">
        <v>3.4469895691557007E-2</v>
      </c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</row>
    <row r="248" spans="1:51" x14ac:dyDescent="0.25">
      <c r="A248" s="38" t="s">
        <v>56</v>
      </c>
      <c r="B248" s="38">
        <v>64743</v>
      </c>
      <c r="C248" s="38">
        <v>0.7</v>
      </c>
      <c r="D248" s="38">
        <v>0.5</v>
      </c>
      <c r="E248" s="38">
        <v>0.9</v>
      </c>
      <c r="F248" s="38">
        <v>2001</v>
      </c>
      <c r="G248" s="38" t="s">
        <v>8</v>
      </c>
      <c r="H248" s="38" t="s">
        <v>77</v>
      </c>
      <c r="I248" s="38" t="s">
        <v>188</v>
      </c>
      <c r="J248" s="38">
        <v>45</v>
      </c>
      <c r="K248" s="38">
        <v>64698</v>
      </c>
      <c r="L248" s="38">
        <v>2.0300678179259847E-4</v>
      </c>
      <c r="M248" s="38">
        <v>0.49204905435957247</v>
      </c>
      <c r="N248" s="38">
        <v>0.89806261794476938</v>
      </c>
      <c r="O248" s="38">
        <v>7.9509456404275314E-3</v>
      </c>
      <c r="P248" s="38">
        <v>1.9373820552306409E-3</v>
      </c>
      <c r="Q248" s="38">
        <v>33</v>
      </c>
      <c r="R248" s="38">
        <v>59</v>
      </c>
      <c r="S248" s="38">
        <v>0.50970761317825863</v>
      </c>
      <c r="T248" s="38">
        <v>0.91129542962173515</v>
      </c>
      <c r="U248" s="38">
        <v>9.7076131782586339E-3</v>
      </c>
      <c r="V248" s="38">
        <v>1.1295429621735131E-2</v>
      </c>
      <c r="W248" s="38">
        <v>7.2467981994440425E-4</v>
      </c>
      <c r="X248" s="38">
        <v>2.093845586253379E-4</v>
      </c>
      <c r="Y248" s="38">
        <v>0.51529526131906633</v>
      </c>
      <c r="Z248" s="38">
        <v>0.93406437856974212</v>
      </c>
      <c r="AA248" s="38">
        <v>1.5295261319066333E-2</v>
      </c>
      <c r="AB248" s="38">
        <v>3.4064378569742093E-2</v>
      </c>
      <c r="AC248" s="38">
        <v>26.420947969879705</v>
      </c>
      <c r="AD248" s="38">
        <v>0.52836948729252065</v>
      </c>
      <c r="AE248" s="38">
        <v>0.93643492144475737</v>
      </c>
      <c r="AF248" s="38">
        <v>2.8369487292520645E-2</v>
      </c>
      <c r="AG248" s="38">
        <v>3.6434921444757351E-2</v>
      </c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</row>
    <row r="249" spans="1:51" x14ac:dyDescent="0.25">
      <c r="A249" s="38" t="s">
        <v>32</v>
      </c>
      <c r="B249" s="38">
        <v>82400</v>
      </c>
      <c r="C249" s="38">
        <v>6.1</v>
      </c>
      <c r="D249" s="38">
        <v>5.6</v>
      </c>
      <c r="E249" s="38">
        <v>6.6</v>
      </c>
      <c r="F249" s="38">
        <v>2001</v>
      </c>
      <c r="G249" s="38" t="s">
        <v>8</v>
      </c>
      <c r="H249" s="38" t="s">
        <v>78</v>
      </c>
      <c r="I249" s="38" t="s">
        <v>164</v>
      </c>
      <c r="J249" s="38">
        <v>503</v>
      </c>
      <c r="K249" s="38">
        <v>81897</v>
      </c>
      <c r="L249" s="38">
        <v>5.3183297675162672E-4</v>
      </c>
      <c r="M249" s="38">
        <v>5.5725359552872078</v>
      </c>
      <c r="N249" s="38">
        <v>6.6362019087904613</v>
      </c>
      <c r="O249" s="38">
        <v>2.7464044712791846E-2</v>
      </c>
      <c r="P249" s="38">
        <v>3.6201908790461701E-2</v>
      </c>
      <c r="Q249" s="38">
        <v>459</v>
      </c>
      <c r="R249" s="38">
        <v>547</v>
      </c>
      <c r="S249" s="38">
        <v>5.5703883495145634</v>
      </c>
      <c r="T249" s="38">
        <v>6.6383495145631066</v>
      </c>
      <c r="U249" s="38">
        <v>2.9611650485436236E-2</v>
      </c>
      <c r="V249" s="38">
        <v>3.8349514563106979E-2</v>
      </c>
      <c r="W249" s="38">
        <v>6.1273930980835266E-3</v>
      </c>
      <c r="X249" s="38">
        <v>5.3331359640458099E-4</v>
      </c>
      <c r="Y249" s="38">
        <v>5.5940795016789462</v>
      </c>
      <c r="Z249" s="38">
        <v>6.6607066944881073</v>
      </c>
      <c r="AA249" s="38">
        <v>5.9204983210534579E-3</v>
      </c>
      <c r="AB249" s="38">
        <v>6.0706694488107615E-2</v>
      </c>
      <c r="AC249" s="38">
        <v>87.686954717529659</v>
      </c>
      <c r="AD249" s="38">
        <v>5.6014045447413299</v>
      </c>
      <c r="AE249" s="38">
        <v>6.6655170080097941</v>
      </c>
      <c r="AF249" s="38">
        <v>1.404544741330227E-3</v>
      </c>
      <c r="AG249" s="38">
        <v>6.5517008009794431E-2</v>
      </c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</row>
    <row r="250" spans="1:51" x14ac:dyDescent="0.25">
      <c r="A250" s="38" t="s">
        <v>45</v>
      </c>
      <c r="B250" s="38">
        <v>761748</v>
      </c>
      <c r="C250" s="38">
        <v>2</v>
      </c>
      <c r="D250" s="38">
        <v>1.9</v>
      </c>
      <c r="E250" s="38">
        <v>2.1</v>
      </c>
      <c r="F250" s="38">
        <v>2001</v>
      </c>
      <c r="G250" s="38" t="s">
        <v>8</v>
      </c>
      <c r="H250" s="38" t="s">
        <v>79</v>
      </c>
      <c r="I250" s="38" t="s">
        <v>177</v>
      </c>
      <c r="J250" s="38">
        <v>1523</v>
      </c>
      <c r="K250" s="38">
        <v>760225</v>
      </c>
      <c r="L250" s="38">
        <v>1.003118251498497E-4</v>
      </c>
      <c r="M250" s="38">
        <v>1.8990370408793358</v>
      </c>
      <c r="N250" s="38">
        <v>2.099660691179035</v>
      </c>
      <c r="O250" s="38">
        <v>9.6295912066413081E-4</v>
      </c>
      <c r="P250" s="38">
        <v>3.3930882096511183E-4</v>
      </c>
      <c r="Q250" s="38">
        <v>1448</v>
      </c>
      <c r="R250" s="38">
        <v>1600</v>
      </c>
      <c r="S250" s="38">
        <v>1.9008911083455422</v>
      </c>
      <c r="T250" s="38">
        <v>2.1004321639177261</v>
      </c>
      <c r="U250" s="38">
        <v>8.9110834554229079E-4</v>
      </c>
      <c r="V250" s="38">
        <v>4.3216391772604723E-4</v>
      </c>
      <c r="W250" s="38">
        <v>2.0018602468882675E-3</v>
      </c>
      <c r="X250" s="38">
        <v>1.0040583910646492E-4</v>
      </c>
      <c r="Y250" s="38">
        <v>1.9014544077818025</v>
      </c>
      <c r="Z250" s="38">
        <v>2.1022660859947324</v>
      </c>
      <c r="AA250" s="38">
        <v>1.4544077818026135E-3</v>
      </c>
      <c r="AB250" s="38">
        <v>2.2660859947323253E-3</v>
      </c>
      <c r="AC250" s="38">
        <v>152.84790690158428</v>
      </c>
      <c r="AD250" s="38">
        <v>1.9021900533704004</v>
      </c>
      <c r="AE250" s="38">
        <v>2.1028432038883791</v>
      </c>
      <c r="AF250" s="38">
        <v>2.1900533704004577E-3</v>
      </c>
      <c r="AG250" s="38">
        <v>2.8432038883789978E-3</v>
      </c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</row>
    <row r="251" spans="1:51" x14ac:dyDescent="0.25">
      <c r="A251" s="38" t="s">
        <v>33</v>
      </c>
      <c r="B251" s="38">
        <v>356775</v>
      </c>
      <c r="C251" s="38">
        <v>3</v>
      </c>
      <c r="D251" s="38">
        <v>2.8</v>
      </c>
      <c r="E251" s="38">
        <v>3.2</v>
      </c>
      <c r="F251" s="38">
        <v>2001</v>
      </c>
      <c r="G251" s="38" t="s">
        <v>8</v>
      </c>
      <c r="H251" s="38" t="s">
        <v>80</v>
      </c>
      <c r="I251" s="38" t="s">
        <v>165</v>
      </c>
      <c r="J251" s="38">
        <v>1070</v>
      </c>
      <c r="K251" s="38">
        <v>355705</v>
      </c>
      <c r="L251" s="38">
        <v>1.7942929164177859E-4</v>
      </c>
      <c r="M251" s="38">
        <v>2.8196597700918073</v>
      </c>
      <c r="N251" s="38">
        <v>3.178518353375364</v>
      </c>
      <c r="O251" s="38">
        <v>1.9659770091807527E-2</v>
      </c>
      <c r="P251" s="38">
        <v>2.1481646624636141E-2</v>
      </c>
      <c r="Q251" s="38">
        <v>1007</v>
      </c>
      <c r="R251" s="38">
        <v>1135</v>
      </c>
      <c r="S251" s="38">
        <v>2.82250718239787</v>
      </c>
      <c r="T251" s="38">
        <v>3.1812767150164669</v>
      </c>
      <c r="U251" s="38">
        <v>2.2507182397870196E-2</v>
      </c>
      <c r="V251" s="38">
        <v>1.8723284983533262E-2</v>
      </c>
      <c r="W251" s="38">
        <v>3.0044402998434753E-3</v>
      </c>
      <c r="X251" s="38">
        <v>1.7966755516219565E-4</v>
      </c>
      <c r="Y251" s="38">
        <v>2.8247727446812796</v>
      </c>
      <c r="Z251" s="38">
        <v>3.1841078550056712</v>
      </c>
      <c r="AA251" s="38">
        <v>2.4772744681279768E-2</v>
      </c>
      <c r="AB251" s="38">
        <v>1.5892144994329005E-2</v>
      </c>
      <c r="AC251" s="38">
        <v>128.0595734782232</v>
      </c>
      <c r="AD251" s="38">
        <v>2.8263754054137871</v>
      </c>
      <c r="AE251" s="38">
        <v>3.1853080510678979</v>
      </c>
      <c r="AF251" s="38">
        <v>2.6375405413787245E-2</v>
      </c>
      <c r="AG251" s="38">
        <v>1.4691948932102239E-2</v>
      </c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</row>
    <row r="252" spans="1:51" x14ac:dyDescent="0.25">
      <c r="A252" s="38" t="s">
        <v>44</v>
      </c>
      <c r="B252" s="38">
        <v>118235</v>
      </c>
      <c r="C252" s="38">
        <v>1.7</v>
      </c>
      <c r="D252" s="38">
        <v>1.5</v>
      </c>
      <c r="E252" s="38">
        <v>2</v>
      </c>
      <c r="F252" s="38">
        <v>2001</v>
      </c>
      <c r="G252" s="38" t="s">
        <v>8</v>
      </c>
      <c r="H252" s="38" t="s">
        <v>81</v>
      </c>
      <c r="I252" s="38" t="s">
        <v>176</v>
      </c>
      <c r="J252" s="38">
        <v>201</v>
      </c>
      <c r="K252" s="38">
        <v>118034</v>
      </c>
      <c r="L252" s="38">
        <v>2.3481757497448833E-4</v>
      </c>
      <c r="M252" s="38">
        <v>1.4651866538917526</v>
      </c>
      <c r="N252" s="38">
        <v>1.9348218038407294</v>
      </c>
      <c r="O252" s="38">
        <v>3.4813346108247378E-2</v>
      </c>
      <c r="P252" s="38">
        <v>6.5178196159270563E-2</v>
      </c>
      <c r="Q252" s="38">
        <v>174</v>
      </c>
      <c r="R252" s="38">
        <v>229</v>
      </c>
      <c r="S252" s="38">
        <v>1.4716454518543578</v>
      </c>
      <c r="T252" s="38">
        <v>1.9368207383600458</v>
      </c>
      <c r="U252" s="38">
        <v>2.83545481456422E-2</v>
      </c>
      <c r="V252" s="38">
        <v>6.3179261639954243E-2</v>
      </c>
      <c r="W252" s="38">
        <v>1.7161934852095004E-3</v>
      </c>
      <c r="X252" s="38">
        <v>2.3648203444566506E-4</v>
      </c>
      <c r="Y252" s="38">
        <v>1.4797114507638354</v>
      </c>
      <c r="Z252" s="38">
        <v>1.9526755196551653</v>
      </c>
      <c r="AA252" s="38">
        <v>2.0288549236164632E-2</v>
      </c>
      <c r="AB252" s="38">
        <v>4.7324480344834718E-2</v>
      </c>
      <c r="AC252" s="38">
        <v>55.591207493501955</v>
      </c>
      <c r="AD252" s="38">
        <v>1.4853420711565535</v>
      </c>
      <c r="AE252" s="38">
        <v>1.9555023569613059</v>
      </c>
      <c r="AF252" s="38">
        <v>1.4657928843446522E-2</v>
      </c>
      <c r="AG252" s="38">
        <v>4.4497643038694079E-2</v>
      </c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</row>
    <row r="253" spans="1:51" x14ac:dyDescent="0.25">
      <c r="A253" s="38" t="s">
        <v>46</v>
      </c>
      <c r="B253" s="38">
        <v>112351</v>
      </c>
      <c r="C253" s="38">
        <v>4.5</v>
      </c>
      <c r="D253" s="38">
        <v>4.0999999999999996</v>
      </c>
      <c r="E253" s="38">
        <v>4.9000000000000004</v>
      </c>
      <c r="F253" s="38">
        <v>2001</v>
      </c>
      <c r="G253" s="38" t="s">
        <v>8</v>
      </c>
      <c r="H253" s="38" t="s">
        <v>82</v>
      </c>
      <c r="I253" s="38" t="s">
        <v>178</v>
      </c>
      <c r="J253" s="38">
        <v>506</v>
      </c>
      <c r="K253" s="38">
        <v>111845</v>
      </c>
      <c r="L253" s="38">
        <v>3.9153106249634694E-4</v>
      </c>
      <c r="M253" s="38">
        <v>4.1122116723257722</v>
      </c>
      <c r="N253" s="38">
        <v>4.8952737973184668</v>
      </c>
      <c r="O253" s="38">
        <v>1.2211672325772582E-2</v>
      </c>
      <c r="P253" s="38">
        <v>4.7262026815335645E-3</v>
      </c>
      <c r="Q253" s="38">
        <v>462</v>
      </c>
      <c r="R253" s="38">
        <v>550</v>
      </c>
      <c r="S253" s="38">
        <v>4.1121129317941092</v>
      </c>
      <c r="T253" s="38">
        <v>4.8953725378501307</v>
      </c>
      <c r="U253" s="38">
        <v>1.2112931794109549E-2</v>
      </c>
      <c r="V253" s="38">
        <v>4.6274621498696433E-3</v>
      </c>
      <c r="W253" s="38">
        <v>4.5206839582120333E-3</v>
      </c>
      <c r="X253" s="38">
        <v>3.9262235970148081E-4</v>
      </c>
      <c r="Y253" s="38">
        <v>4.1280615985105529</v>
      </c>
      <c r="Z253" s="38">
        <v>4.9133063179135146</v>
      </c>
      <c r="AA253" s="38">
        <v>2.8061598510553232E-2</v>
      </c>
      <c r="AB253" s="38">
        <v>1.3306317913514221E-2</v>
      </c>
      <c r="AC253" s="38">
        <v>88.018399234298073</v>
      </c>
      <c r="AD253" s="38">
        <v>4.1334358516576257</v>
      </c>
      <c r="AE253" s="38">
        <v>4.9168324377901227</v>
      </c>
      <c r="AF253" s="38">
        <v>3.3435851657626081E-2</v>
      </c>
      <c r="AG253" s="38">
        <v>1.6832437790122334E-2</v>
      </c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</row>
    <row r="254" spans="1:51" x14ac:dyDescent="0.25">
      <c r="A254" s="38" t="s">
        <v>47</v>
      </c>
      <c r="B254" s="38">
        <v>286937</v>
      </c>
      <c r="C254" s="38">
        <v>2.6</v>
      </c>
      <c r="D254" s="38">
        <v>2.4</v>
      </c>
      <c r="E254" s="38">
        <v>2.8</v>
      </c>
      <c r="F254" s="38">
        <v>2001</v>
      </c>
      <c r="G254" s="38" t="s">
        <v>8</v>
      </c>
      <c r="H254" s="38" t="s">
        <v>83</v>
      </c>
      <c r="I254" s="38" t="s">
        <v>179</v>
      </c>
      <c r="J254" s="38">
        <v>746</v>
      </c>
      <c r="K254" s="38">
        <v>286191</v>
      </c>
      <c r="L254" s="38">
        <v>1.8632265362338658E-4</v>
      </c>
      <c r="M254" s="38">
        <v>2.413551186278752</v>
      </c>
      <c r="N254" s="38">
        <v>2.7861964935255257</v>
      </c>
      <c r="O254" s="38">
        <v>1.355118627875207E-2</v>
      </c>
      <c r="P254" s="38">
        <v>1.3803506474474148E-2</v>
      </c>
      <c r="Q254" s="38">
        <v>693</v>
      </c>
      <c r="R254" s="38">
        <v>800</v>
      </c>
      <c r="S254" s="38">
        <v>2.4151643043594935</v>
      </c>
      <c r="T254" s="38">
        <v>2.7880684610210604</v>
      </c>
      <c r="U254" s="38">
        <v>1.5164304359493563E-2</v>
      </c>
      <c r="V254" s="38">
        <v>1.1931538978939393E-2</v>
      </c>
      <c r="W254" s="38">
        <v>2.6065328504923978E-3</v>
      </c>
      <c r="X254" s="38">
        <v>1.8667804362492677E-4</v>
      </c>
      <c r="Y254" s="38">
        <v>2.419854806867471</v>
      </c>
      <c r="Z254" s="38">
        <v>2.7932108941173244</v>
      </c>
      <c r="AA254" s="38">
        <v>1.9854806867471098E-2</v>
      </c>
      <c r="AB254" s="38">
        <v>6.7891058826754502E-3</v>
      </c>
      <c r="AC254" s="38">
        <v>106.95898661203789</v>
      </c>
      <c r="AD254" s="38">
        <v>2.4218972543999464</v>
      </c>
      <c r="AE254" s="38">
        <v>2.7946534855040768</v>
      </c>
      <c r="AF254" s="38">
        <v>2.1897254399946497E-2</v>
      </c>
      <c r="AG254" s="38">
        <v>5.3465144959230493E-3</v>
      </c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</row>
    <row r="255" spans="1:51" x14ac:dyDescent="0.25">
      <c r="A255" s="38" t="s">
        <v>48</v>
      </c>
      <c r="B255" s="38">
        <v>396329</v>
      </c>
      <c r="C255" s="38">
        <v>1.6</v>
      </c>
      <c r="D255" s="38">
        <v>1.5</v>
      </c>
      <c r="E255" s="38">
        <v>1.7</v>
      </c>
      <c r="F255" s="38">
        <v>2001</v>
      </c>
      <c r="G255" s="38" t="s">
        <v>8</v>
      </c>
      <c r="H255" s="38" t="s">
        <v>84</v>
      </c>
      <c r="I255" s="38" t="s">
        <v>180</v>
      </c>
      <c r="J255" s="38">
        <v>634</v>
      </c>
      <c r="K255" s="38">
        <v>395695</v>
      </c>
      <c r="L255" s="38">
        <v>1.2441972124763336E-4</v>
      </c>
      <c r="M255" s="38">
        <v>1.4752613518002637</v>
      </c>
      <c r="N255" s="38">
        <v>1.7241007942955304</v>
      </c>
      <c r="O255" s="38">
        <v>2.4738648199736257E-2</v>
      </c>
      <c r="P255" s="38">
        <v>2.410079429553047E-2</v>
      </c>
      <c r="Q255" s="38">
        <v>585</v>
      </c>
      <c r="R255" s="38">
        <v>684</v>
      </c>
      <c r="S255" s="38">
        <v>1.4760464159826812</v>
      </c>
      <c r="T255" s="38">
        <v>1.7258388863797502</v>
      </c>
      <c r="U255" s="38">
        <v>2.3953584017318841E-2</v>
      </c>
      <c r="V255" s="38">
        <v>2.5838886379750292E-2</v>
      </c>
      <c r="W255" s="38">
        <v>1.6045118216034078E-3</v>
      </c>
      <c r="X255" s="38">
        <v>1.2470013916996241E-4</v>
      </c>
      <c r="Y255" s="38">
        <v>1.4798116824334453</v>
      </c>
      <c r="Z255" s="38">
        <v>1.7292119607733702</v>
      </c>
      <c r="AA255" s="38">
        <v>2.0188317566554703E-2</v>
      </c>
      <c r="AB255" s="38">
        <v>2.9211960773370294E-2</v>
      </c>
      <c r="AC255" s="38">
        <v>98.658268948474444</v>
      </c>
      <c r="AD255" s="38">
        <v>1.4813094791114079</v>
      </c>
      <c r="AE255" s="38">
        <v>1.7302372959063352</v>
      </c>
      <c r="AF255" s="38">
        <v>1.8690520888592133E-2</v>
      </c>
      <c r="AG255" s="38">
        <v>3.0237295906335282E-2</v>
      </c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</row>
    <row r="256" spans="1:51" x14ac:dyDescent="0.25">
      <c r="A256" s="38" t="s">
        <v>34</v>
      </c>
      <c r="B256" s="38">
        <v>73985</v>
      </c>
      <c r="C256" s="38">
        <v>12</v>
      </c>
      <c r="D256" s="38">
        <v>11.2</v>
      </c>
      <c r="E256" s="38">
        <v>12.8</v>
      </c>
      <c r="F256" s="38">
        <v>2001</v>
      </c>
      <c r="G256" s="38" t="s">
        <v>8</v>
      </c>
      <c r="H256" s="38" t="s">
        <v>85</v>
      </c>
      <c r="I256" s="38" t="s">
        <v>166</v>
      </c>
      <c r="J256" s="38">
        <v>888</v>
      </c>
      <c r="K256" s="38">
        <v>73097</v>
      </c>
      <c r="L256" s="38">
        <v>7.8467322443136775E-4</v>
      </c>
      <c r="M256" s="38">
        <v>11.217759701161659</v>
      </c>
      <c r="N256" s="38">
        <v>12.787106150024393</v>
      </c>
      <c r="O256" s="38">
        <v>1.7759701161660146E-2</v>
      </c>
      <c r="P256" s="38">
        <v>1.2893849975608163E-2</v>
      </c>
      <c r="Q256" s="38">
        <v>830</v>
      </c>
      <c r="R256" s="38">
        <v>946</v>
      </c>
      <c r="S256" s="38">
        <v>11.218490234506994</v>
      </c>
      <c r="T256" s="38">
        <v>12.786375616679056</v>
      </c>
      <c r="U256" s="38">
        <v>1.8490234506995051E-2</v>
      </c>
      <c r="V256" s="38">
        <v>1.3624383320944844E-2</v>
      </c>
      <c r="W256" s="38">
        <v>1.2027769483397607E-2</v>
      </c>
      <c r="X256" s="38">
        <v>7.858790143623805E-4</v>
      </c>
      <c r="Y256" s="38">
        <v>11.241890469035226</v>
      </c>
      <c r="Z256" s="38">
        <v>12.813648497759988</v>
      </c>
      <c r="AA256" s="38">
        <v>4.1890469035227085E-2</v>
      </c>
      <c r="AB256" s="38">
        <v>1.3648497759987777E-2</v>
      </c>
      <c r="AC256" s="38">
        <v>116.13934930553829</v>
      </c>
      <c r="AD256" s="38">
        <v>11.249683578581672</v>
      </c>
      <c r="AE256" s="38">
        <v>12.819370939751893</v>
      </c>
      <c r="AF256" s="38">
        <v>4.968357858167316E-2</v>
      </c>
      <c r="AG256" s="38">
        <v>1.9370939751892635E-2</v>
      </c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</row>
    <row r="257" spans="1:51" x14ac:dyDescent="0.25">
      <c r="A257" s="38" t="s">
        <v>13</v>
      </c>
      <c r="B257" s="38">
        <v>297394</v>
      </c>
      <c r="C257" s="38">
        <v>2.5</v>
      </c>
      <c r="D257" s="38">
        <v>2.2999999999999998</v>
      </c>
      <c r="E257" s="38">
        <v>2.7</v>
      </c>
      <c r="F257" s="38">
        <v>2001</v>
      </c>
      <c r="G257" s="38" t="s">
        <v>8</v>
      </c>
      <c r="H257" s="38" t="s">
        <v>86</v>
      </c>
      <c r="I257" s="38" t="s">
        <v>145</v>
      </c>
      <c r="J257" s="38">
        <v>743</v>
      </c>
      <c r="K257" s="38">
        <v>296651</v>
      </c>
      <c r="L257" s="38">
        <v>1.7941845097074451E-4</v>
      </c>
      <c r="M257" s="38">
        <v>2.318950715858445</v>
      </c>
      <c r="N257" s="38">
        <v>2.6777876177999342</v>
      </c>
      <c r="O257" s="38">
        <v>1.8950715858445211E-2</v>
      </c>
      <c r="P257" s="38">
        <v>2.2212382200065939E-2</v>
      </c>
      <c r="Q257" s="38">
        <v>691</v>
      </c>
      <c r="R257" s="38">
        <v>797</v>
      </c>
      <c r="S257" s="38">
        <v>2.3235169505773485</v>
      </c>
      <c r="T257" s="38">
        <v>2.6799464683214858</v>
      </c>
      <c r="U257" s="38">
        <v>2.3516950577348705E-2</v>
      </c>
      <c r="V257" s="38">
        <v>2.0053531678514425E-2</v>
      </c>
      <c r="W257" s="38">
        <v>2.5047953467190612E-3</v>
      </c>
      <c r="X257" s="38">
        <v>1.7976220544010959E-4</v>
      </c>
      <c r="Y257" s="38">
        <v>2.3250331412789516</v>
      </c>
      <c r="Z257" s="38">
        <v>2.6845575521591711</v>
      </c>
      <c r="AA257" s="38">
        <v>2.5033141278951732E-2</v>
      </c>
      <c r="AB257" s="38">
        <v>1.5442447840829043E-2</v>
      </c>
      <c r="AC257" s="38">
        <v>106.74925976243821</v>
      </c>
      <c r="AD257" s="38">
        <v>2.3270044467520199</v>
      </c>
      <c r="AE257" s="38">
        <v>2.6859487458726954</v>
      </c>
      <c r="AF257" s="38">
        <v>2.7004446752020073E-2</v>
      </c>
      <c r="AG257" s="38">
        <v>1.4051254127304791E-2</v>
      </c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</row>
    <row r="258" spans="1:51" x14ac:dyDescent="0.25">
      <c r="A258" s="38" t="s">
        <v>28</v>
      </c>
      <c r="B258" s="38">
        <v>334015</v>
      </c>
      <c r="C258" s="38">
        <v>1.2</v>
      </c>
      <c r="D258" s="38">
        <v>1.1000000000000001</v>
      </c>
      <c r="E258" s="38">
        <v>1.3</v>
      </c>
      <c r="F258" s="38">
        <v>2001</v>
      </c>
      <c r="G258" s="38" t="s">
        <v>8</v>
      </c>
      <c r="H258" s="38" t="s">
        <v>87</v>
      </c>
      <c r="I258" s="38" t="s">
        <v>160</v>
      </c>
      <c r="J258" s="38">
        <v>401</v>
      </c>
      <c r="K258" s="38">
        <v>333614</v>
      </c>
      <c r="L258" s="38">
        <v>1.1743389215161358E-4</v>
      </c>
      <c r="M258" s="38">
        <v>1.0831109935571119</v>
      </c>
      <c r="N258" s="38">
        <v>1.3179787778603391</v>
      </c>
      <c r="O258" s="38">
        <v>1.6889006442888155E-2</v>
      </c>
      <c r="P258" s="38">
        <v>1.7978777860339079E-2</v>
      </c>
      <c r="Q258" s="38">
        <v>362</v>
      </c>
      <c r="R258" s="38">
        <v>440</v>
      </c>
      <c r="S258" s="38">
        <v>1.0837836624103707</v>
      </c>
      <c r="T258" s="38">
        <v>1.3173061090070806</v>
      </c>
      <c r="U258" s="38">
        <v>1.621633758962937E-2</v>
      </c>
      <c r="V258" s="38">
        <v>1.7306109007080517E-2</v>
      </c>
      <c r="W258" s="38">
        <v>1.2062814410426631E-3</v>
      </c>
      <c r="X258" s="38">
        <v>1.1785280433028739E-4</v>
      </c>
      <c r="Y258" s="38">
        <v>1.0884286367123757</v>
      </c>
      <c r="Z258" s="38">
        <v>1.3241342453729505</v>
      </c>
      <c r="AA258" s="38">
        <v>1.1571363287624425E-2</v>
      </c>
      <c r="AB258" s="38">
        <v>2.4134245372950502E-2</v>
      </c>
      <c r="AC258" s="38">
        <v>78.494553155851932</v>
      </c>
      <c r="AD258" s="38">
        <v>1.0902781748535524</v>
      </c>
      <c r="AE258" s="38">
        <v>1.3252785503204825</v>
      </c>
      <c r="AF258" s="38">
        <v>9.7218251464477046E-3</v>
      </c>
      <c r="AG258" s="38">
        <v>2.5278550320482429E-2</v>
      </c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</row>
    <row r="259" spans="1:51" x14ac:dyDescent="0.25">
      <c r="A259" s="38" t="s">
        <v>49</v>
      </c>
      <c r="B259" s="38">
        <v>592669</v>
      </c>
      <c r="C259" s="38">
        <v>7.1</v>
      </c>
      <c r="D259" s="38">
        <v>6.9</v>
      </c>
      <c r="E259" s="38">
        <v>7.3</v>
      </c>
      <c r="F259" s="38">
        <v>2001</v>
      </c>
      <c r="G259" s="38" t="s">
        <v>8</v>
      </c>
      <c r="H259" s="38" t="s">
        <v>88</v>
      </c>
      <c r="I259" s="38" t="s">
        <v>181</v>
      </c>
      <c r="J259" s="38">
        <v>4208</v>
      </c>
      <c r="K259" s="38">
        <v>588461</v>
      </c>
      <c r="L259" s="38">
        <v>2.1376002014383244E-4</v>
      </c>
      <c r="M259" s="38">
        <v>6.8863245127067128</v>
      </c>
      <c r="N259" s="38">
        <v>7.3138445529943779</v>
      </c>
      <c r="O259" s="38">
        <v>1.3675487293287603E-2</v>
      </c>
      <c r="P259" s="38">
        <v>1.3844552994378034E-2</v>
      </c>
      <c r="Q259" s="38">
        <v>4082</v>
      </c>
      <c r="R259" s="38">
        <v>4335</v>
      </c>
      <c r="S259" s="38">
        <v>6.8874869446520739</v>
      </c>
      <c r="T259" s="38">
        <v>7.3143694034950366</v>
      </c>
      <c r="U259" s="38">
        <v>1.2513055347926461E-2</v>
      </c>
      <c r="V259" s="38">
        <v>1.4369403495036792E-2</v>
      </c>
      <c r="W259" s="38">
        <v>7.1032793050680981E-3</v>
      </c>
      <c r="X259" s="38">
        <v>2.1383093685603863E-4</v>
      </c>
      <c r="Y259" s="38">
        <v>6.8894483682120589</v>
      </c>
      <c r="Z259" s="38">
        <v>7.3171102419241372</v>
      </c>
      <c r="AA259" s="38">
        <v>1.0551631787941496E-2</v>
      </c>
      <c r="AB259" s="38">
        <v>1.7110241924137348E-2</v>
      </c>
      <c r="AC259" s="38">
        <v>253.3920488037819</v>
      </c>
      <c r="AD259" s="38">
        <v>6.8903523484502296</v>
      </c>
      <c r="AE259" s="38">
        <v>7.3178935331957238</v>
      </c>
      <c r="AF259" s="38">
        <v>9.6476515497707638E-3</v>
      </c>
      <c r="AG259" s="38">
        <v>1.7893533195723954E-2</v>
      </c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</row>
    <row r="260" spans="1:51" x14ac:dyDescent="0.25">
      <c r="A260" s="38" t="s">
        <v>26</v>
      </c>
      <c r="B260" s="38">
        <v>220104</v>
      </c>
      <c r="C260" s="38">
        <v>6.5</v>
      </c>
      <c r="D260" s="38">
        <v>6.2</v>
      </c>
      <c r="E260" s="38">
        <v>6.9</v>
      </c>
      <c r="F260" s="38">
        <v>2001</v>
      </c>
      <c r="G260" s="38" t="s">
        <v>8</v>
      </c>
      <c r="H260" s="38" t="s">
        <v>89</v>
      </c>
      <c r="I260" s="38" t="s">
        <v>158</v>
      </c>
      <c r="J260" s="38">
        <v>1431</v>
      </c>
      <c r="K260" s="38">
        <v>218673</v>
      </c>
      <c r="L260" s="38">
        <v>3.3575584879727837E-4</v>
      </c>
      <c r="M260" s="38">
        <v>6.1657161826060589</v>
      </c>
      <c r="N260" s="38">
        <v>6.837227880200615</v>
      </c>
      <c r="O260" s="38">
        <v>3.4283817393941263E-2</v>
      </c>
      <c r="P260" s="38">
        <v>6.2772119799385351E-2</v>
      </c>
      <c r="Q260" s="38">
        <v>1357</v>
      </c>
      <c r="R260" s="38">
        <v>1505</v>
      </c>
      <c r="S260" s="38">
        <v>6.1652673281721366</v>
      </c>
      <c r="T260" s="38">
        <v>6.8376767346345364</v>
      </c>
      <c r="U260" s="38">
        <v>3.4732671827863548E-2</v>
      </c>
      <c r="V260" s="38">
        <v>6.2323265365463953E-2</v>
      </c>
      <c r="W260" s="38">
        <v>6.5100848743656781E-3</v>
      </c>
      <c r="X260" s="38">
        <v>3.3608415886587673E-4</v>
      </c>
      <c r="Y260" s="38">
        <v>6.174000715499802</v>
      </c>
      <c r="Z260" s="38">
        <v>6.846169033231555</v>
      </c>
      <c r="AA260" s="38">
        <v>2.5999284500198172E-2</v>
      </c>
      <c r="AB260" s="38">
        <v>5.3830966768445343E-2</v>
      </c>
      <c r="AC260" s="38">
        <v>147.82667680874741</v>
      </c>
      <c r="AD260" s="38">
        <v>6.1765513758868948</v>
      </c>
      <c r="AE260" s="38">
        <v>6.8481616003522685</v>
      </c>
      <c r="AF260" s="38">
        <v>2.3448624113105332E-2</v>
      </c>
      <c r="AG260" s="38">
        <v>5.1838399647731848E-2</v>
      </c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</row>
    <row r="261" spans="1:51" x14ac:dyDescent="0.25">
      <c r="A261" s="38" t="s">
        <v>59</v>
      </c>
      <c r="B261" s="38">
        <v>278423</v>
      </c>
      <c r="C261" s="38">
        <v>1.6</v>
      </c>
      <c r="D261" s="38">
        <v>1.5</v>
      </c>
      <c r="E261" s="38">
        <v>1.8</v>
      </c>
      <c r="F261" s="38">
        <v>2001</v>
      </c>
      <c r="G261" s="38" t="s">
        <v>8</v>
      </c>
      <c r="H261" s="38" t="s">
        <v>90</v>
      </c>
      <c r="I261" s="38" t="s">
        <v>190</v>
      </c>
      <c r="J261" s="38">
        <v>445</v>
      </c>
      <c r="K261" s="38">
        <v>277978</v>
      </c>
      <c r="L261" s="38">
        <v>1.483800955703302E-4</v>
      </c>
      <c r="M261" s="38">
        <v>1.4499074022297798</v>
      </c>
      <c r="N261" s="38">
        <v>1.7466675933704399</v>
      </c>
      <c r="O261" s="38">
        <v>5.0092597770220237E-2</v>
      </c>
      <c r="P261" s="38">
        <v>5.3332406629560181E-2</v>
      </c>
      <c r="Q261" s="38">
        <v>405</v>
      </c>
      <c r="R261" s="38">
        <v>487</v>
      </c>
      <c r="S261" s="38">
        <v>1.4546212058630215</v>
      </c>
      <c r="T261" s="38">
        <v>1.7491371043340529</v>
      </c>
      <c r="U261" s="38">
        <v>4.537879413697854E-2</v>
      </c>
      <c r="V261" s="38">
        <v>5.086289566594715E-2</v>
      </c>
      <c r="W261" s="38">
        <v>1.6051639528312021E-3</v>
      </c>
      <c r="X261" s="38">
        <v>1.4885631979060147E-4</v>
      </c>
      <c r="Y261" s="38">
        <v>1.4563076330406006</v>
      </c>
      <c r="Z261" s="38">
        <v>1.7540202726218037</v>
      </c>
      <c r="AA261" s="38">
        <v>4.3692366959399376E-2</v>
      </c>
      <c r="AB261" s="38">
        <v>4.5979727378196333E-2</v>
      </c>
      <c r="AC261" s="38">
        <v>82.667807333393199</v>
      </c>
      <c r="AD261" s="38">
        <v>1.4585045881925529</v>
      </c>
      <c r="AE261" s="38">
        <v>1.7554149252141353</v>
      </c>
      <c r="AF261" s="38">
        <v>4.1495411807447091E-2</v>
      </c>
      <c r="AG261" s="38">
        <v>4.4585074785864709E-2</v>
      </c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</row>
    <row r="262" spans="1:51" x14ac:dyDescent="0.25">
      <c r="A262" s="38" t="s">
        <v>20</v>
      </c>
      <c r="B262" s="38">
        <v>429228</v>
      </c>
      <c r="C262" s="38">
        <v>3</v>
      </c>
      <c r="D262" s="38">
        <v>2.8</v>
      </c>
      <c r="E262" s="38">
        <v>3.1</v>
      </c>
      <c r="F262" s="38">
        <v>2001</v>
      </c>
      <c r="G262" s="38" t="s">
        <v>8</v>
      </c>
      <c r="H262" s="38" t="s">
        <v>91</v>
      </c>
      <c r="I262" s="38" t="s">
        <v>152</v>
      </c>
      <c r="J262" s="38">
        <v>1288</v>
      </c>
      <c r="K262" s="38">
        <v>427940</v>
      </c>
      <c r="L262" s="38">
        <v>1.6363092921022729E-4</v>
      </c>
      <c r="M262" s="38">
        <v>2.8371052762563314</v>
      </c>
      <c r="N262" s="38">
        <v>3.1643671346767857</v>
      </c>
      <c r="O262" s="38">
        <v>3.7105276256331532E-2</v>
      </c>
      <c r="P262" s="38">
        <v>6.4367134676785565E-2</v>
      </c>
      <c r="Q262" s="38">
        <v>1218</v>
      </c>
      <c r="R262" s="38">
        <v>1358</v>
      </c>
      <c r="S262" s="38">
        <v>2.8376527160390284</v>
      </c>
      <c r="T262" s="38">
        <v>3.1638196948940891</v>
      </c>
      <c r="U262" s="38">
        <v>3.7652716039028533E-2</v>
      </c>
      <c r="V262" s="38">
        <v>6.3819694894089007E-2</v>
      </c>
      <c r="W262" s="38">
        <v>3.0051841564836435E-3</v>
      </c>
      <c r="X262" s="38">
        <v>1.6381145760037836E-4</v>
      </c>
      <c r="Y262" s="38">
        <v>2.8413726988832653</v>
      </c>
      <c r="Z262" s="38">
        <v>3.1689956140840221</v>
      </c>
      <c r="AA262" s="38">
        <v>4.1372698883265446E-2</v>
      </c>
      <c r="AB262" s="38">
        <v>6.8995614084021994E-2</v>
      </c>
      <c r="AC262" s="38">
        <v>140.49529413612106</v>
      </c>
      <c r="AD262" s="38">
        <v>2.8426900441386445</v>
      </c>
      <c r="AE262" s="38">
        <v>3.1700080121128353</v>
      </c>
      <c r="AF262" s="38">
        <v>4.2690044138644634E-2</v>
      </c>
      <c r="AG262" s="38">
        <v>7.0008012112835249E-2</v>
      </c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</row>
    <row r="263" spans="1:51" x14ac:dyDescent="0.25">
      <c r="A263" s="38" t="s">
        <v>50</v>
      </c>
      <c r="B263" s="38">
        <v>36697</v>
      </c>
      <c r="C263" s="38">
        <v>6.2</v>
      </c>
      <c r="D263" s="38">
        <v>5.4</v>
      </c>
      <c r="E263" s="38">
        <v>7</v>
      </c>
      <c r="F263" s="38">
        <v>2001</v>
      </c>
      <c r="G263" s="38" t="s">
        <v>8</v>
      </c>
      <c r="H263" s="38" t="s">
        <v>92</v>
      </c>
      <c r="I263" s="38" t="s">
        <v>182</v>
      </c>
      <c r="J263" s="38">
        <v>228</v>
      </c>
      <c r="K263" s="38">
        <v>36469</v>
      </c>
      <c r="L263" s="38">
        <v>8.0395473821910472E-4</v>
      </c>
      <c r="M263" s="38">
        <v>5.4090871998139773</v>
      </c>
      <c r="N263" s="38">
        <v>7.0169966762521865</v>
      </c>
      <c r="O263" s="38">
        <v>9.0871998139769872E-3</v>
      </c>
      <c r="P263" s="38">
        <v>1.6996676252186482E-2</v>
      </c>
      <c r="Q263" s="38">
        <v>199</v>
      </c>
      <c r="R263" s="38">
        <v>257</v>
      </c>
      <c r="S263" s="38">
        <v>5.422786603809576</v>
      </c>
      <c r="T263" s="38">
        <v>7.0032972722565878</v>
      </c>
      <c r="U263" s="38">
        <v>2.2786603809575645E-2</v>
      </c>
      <c r="V263" s="38">
        <v>3.2972722565878243E-3</v>
      </c>
      <c r="W263" s="38">
        <v>6.2647263733264574E-3</v>
      </c>
      <c r="X263" s="38">
        <v>8.0888106199899416E-4</v>
      </c>
      <c r="Y263" s="38">
        <v>5.4558453113274625</v>
      </c>
      <c r="Z263" s="38">
        <v>7.0736074353254521</v>
      </c>
      <c r="AA263" s="38">
        <v>5.5845311327462177E-2</v>
      </c>
      <c r="AB263" s="38">
        <v>7.3607435325452109E-2</v>
      </c>
      <c r="AC263" s="38">
        <v>59.066173573236085</v>
      </c>
      <c r="AD263" s="38">
        <v>5.4736522280866557</v>
      </c>
      <c r="AE263" s="38">
        <v>7.0830478502418028</v>
      </c>
      <c r="AF263" s="38">
        <v>7.3652228086655391E-2</v>
      </c>
      <c r="AG263" s="38">
        <v>8.3047850241802834E-2</v>
      </c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</row>
    <row r="264" spans="1:51" x14ac:dyDescent="0.25">
      <c r="A264" s="38" t="s">
        <v>51</v>
      </c>
      <c r="B264" s="38">
        <v>105601</v>
      </c>
      <c r="C264" s="38">
        <v>1.1000000000000001</v>
      </c>
      <c r="D264" s="38">
        <v>0.9</v>
      </c>
      <c r="E264" s="38">
        <v>1.3</v>
      </c>
      <c r="F264" s="38">
        <v>2001</v>
      </c>
      <c r="G264" s="38" t="s">
        <v>8</v>
      </c>
      <c r="H264" s="38" t="s">
        <v>93</v>
      </c>
      <c r="I264" s="38" t="s">
        <v>183</v>
      </c>
      <c r="J264" s="38">
        <v>116</v>
      </c>
      <c r="K264" s="38">
        <v>105485</v>
      </c>
      <c r="L264" s="38">
        <v>1.9978845711416624E-4</v>
      </c>
      <c r="M264" s="38">
        <v>0.8986859891505472</v>
      </c>
      <c r="N264" s="38">
        <v>1.2982629033788797</v>
      </c>
      <c r="O264" s="38">
        <v>1.314010849452818E-3</v>
      </c>
      <c r="P264" s="38">
        <v>1.7370966211203154E-3</v>
      </c>
      <c r="Q264" s="38">
        <v>96</v>
      </c>
      <c r="R264" s="38">
        <v>138</v>
      </c>
      <c r="S264" s="38">
        <v>0.90908230035700421</v>
      </c>
      <c r="T264" s="38">
        <v>1.3068058067631936</v>
      </c>
      <c r="U264" s="38">
        <v>9.0823003570041916E-3</v>
      </c>
      <c r="V264" s="38">
        <v>6.8058067631935337E-3</v>
      </c>
      <c r="W264" s="38">
        <v>1.1166223800101894E-3</v>
      </c>
      <c r="X264" s="38">
        <v>2.0224238477239132E-4</v>
      </c>
      <c r="Y264" s="38">
        <v>0.91437999523779812</v>
      </c>
      <c r="Z264" s="38">
        <v>1.3188647647825806</v>
      </c>
      <c r="AA264" s="38">
        <v>1.4379995237798093E-2</v>
      </c>
      <c r="AB264" s="38">
        <v>1.886476478258059E-2</v>
      </c>
      <c r="AC264" s="38">
        <v>42.279660148270445</v>
      </c>
      <c r="AD264" s="38">
        <v>0.92117840425095787</v>
      </c>
      <c r="AE264" s="38">
        <v>1.3215356186004239</v>
      </c>
      <c r="AF264" s="38">
        <v>2.117840425095785E-2</v>
      </c>
      <c r="AG264" s="38">
        <v>2.1535618600423856E-2</v>
      </c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</row>
    <row r="265" spans="1:51" x14ac:dyDescent="0.25">
      <c r="A265" s="38" t="s">
        <v>29</v>
      </c>
      <c r="B265" s="38">
        <v>53446</v>
      </c>
      <c r="C265" s="38">
        <v>4.3</v>
      </c>
      <c r="D265" s="38">
        <v>3.8</v>
      </c>
      <c r="E265" s="38">
        <v>4.9000000000000004</v>
      </c>
      <c r="F265" s="38">
        <v>2001</v>
      </c>
      <c r="G265" s="38" t="s">
        <v>8</v>
      </c>
      <c r="H265" s="38" t="s">
        <v>94</v>
      </c>
      <c r="I265" s="38" t="s">
        <v>161</v>
      </c>
      <c r="J265" s="38">
        <v>230</v>
      </c>
      <c r="K265" s="38">
        <v>53216</v>
      </c>
      <c r="L265" s="38">
        <v>5.5495824974120225E-4</v>
      </c>
      <c r="M265" s="38">
        <v>3.7484507986440843</v>
      </c>
      <c r="N265" s="38">
        <v>4.8583672981264883</v>
      </c>
      <c r="O265" s="38">
        <v>5.1549201355915564E-2</v>
      </c>
      <c r="P265" s="38">
        <v>4.163270187351209E-2</v>
      </c>
      <c r="Q265" s="38">
        <v>201</v>
      </c>
      <c r="R265" s="38">
        <v>260</v>
      </c>
      <c r="S265" s="38">
        <v>3.7608052988062717</v>
      </c>
      <c r="T265" s="38">
        <v>4.8647232720877147</v>
      </c>
      <c r="U265" s="38">
        <v>3.9194701193728143E-2</v>
      </c>
      <c r="V265" s="38">
        <v>3.5276727912285644E-2</v>
      </c>
      <c r="W265" s="38">
        <v>4.3390349359413074E-3</v>
      </c>
      <c r="X265" s="38">
        <v>5.5835818465068028E-4</v>
      </c>
      <c r="Y265" s="38">
        <v>3.7806767512906272</v>
      </c>
      <c r="Z265" s="38">
        <v>4.8973931205919881</v>
      </c>
      <c r="AA265" s="38">
        <v>1.9323248709372631E-2</v>
      </c>
      <c r="AB265" s="38">
        <v>2.606879408012297E-3</v>
      </c>
      <c r="AC265" s="38">
        <v>59.380747702527579</v>
      </c>
      <c r="AD265" s="38">
        <v>3.7929084544670286</v>
      </c>
      <c r="AE265" s="38">
        <v>4.9038705468106736</v>
      </c>
      <c r="AF265" s="38">
        <v>7.0915455329711996E-3</v>
      </c>
      <c r="AG265" s="38">
        <v>3.8705468106732255E-3</v>
      </c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</row>
    <row r="266" spans="1:51" x14ac:dyDescent="0.25">
      <c r="A266" s="38" t="s">
        <v>35</v>
      </c>
      <c r="B266" s="38">
        <v>45367</v>
      </c>
      <c r="C266" s="38">
        <v>4.3</v>
      </c>
      <c r="D266" s="38">
        <v>3.7</v>
      </c>
      <c r="E266" s="38">
        <v>4.9000000000000004</v>
      </c>
      <c r="F266" s="38">
        <v>2001</v>
      </c>
      <c r="G266" s="38" t="s">
        <v>8</v>
      </c>
      <c r="H266" s="38" t="s">
        <v>95</v>
      </c>
      <c r="I266" s="38" t="s">
        <v>167</v>
      </c>
      <c r="J266" s="38">
        <v>195</v>
      </c>
      <c r="K266" s="38">
        <v>45172</v>
      </c>
      <c r="L266" s="38">
        <v>6.0199095259403138E-4</v>
      </c>
      <c r="M266" s="38">
        <v>3.6962875317668469</v>
      </c>
      <c r="N266" s="38">
        <v>4.9002694369549102</v>
      </c>
      <c r="O266" s="38">
        <v>3.7124682331532988E-3</v>
      </c>
      <c r="P266" s="38">
        <v>2.6943695490988517E-4</v>
      </c>
      <c r="Q266" s="38">
        <v>168</v>
      </c>
      <c r="R266" s="38">
        <v>223</v>
      </c>
      <c r="S266" s="38">
        <v>3.7031322326801419</v>
      </c>
      <c r="T266" s="38">
        <v>4.9154671898075692</v>
      </c>
      <c r="U266" s="38">
        <v>3.1322326801417333E-3</v>
      </c>
      <c r="V266" s="38">
        <v>1.5467189807568893E-2</v>
      </c>
      <c r="W266" s="38">
        <v>4.3402485622638376E-3</v>
      </c>
      <c r="X266" s="38">
        <v>6.0633855131224097E-4</v>
      </c>
      <c r="Y266" s="38">
        <v>3.7339100109515964</v>
      </c>
      <c r="Z266" s="38">
        <v>4.9465871135760784</v>
      </c>
      <c r="AA266" s="38">
        <v>3.3910010951596181E-2</v>
      </c>
      <c r="AB266" s="38">
        <v>4.6587113576078032E-2</v>
      </c>
      <c r="AC266" s="38">
        <v>54.686366086009414</v>
      </c>
      <c r="AD266" s="38">
        <v>3.7486090382896564</v>
      </c>
      <c r="AE266" s="38">
        <v>4.9539286737132944</v>
      </c>
      <c r="AF266" s="38">
        <v>4.8609038289656237E-2</v>
      </c>
      <c r="AG266" s="38">
        <v>5.3928673713294017E-2</v>
      </c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</row>
    <row r="267" spans="1:51" x14ac:dyDescent="0.25">
      <c r="A267" s="38" t="s">
        <v>14</v>
      </c>
      <c r="B267" s="38">
        <v>347409</v>
      </c>
      <c r="C267" s="38">
        <v>2.1</v>
      </c>
      <c r="D267" s="38">
        <v>2</v>
      </c>
      <c r="E267" s="38">
        <v>2.2999999999999998</v>
      </c>
      <c r="F267" s="38">
        <v>2001</v>
      </c>
      <c r="G267" s="38" t="s">
        <v>8</v>
      </c>
      <c r="H267" s="38" t="s">
        <v>96</v>
      </c>
      <c r="I267" s="38" t="s">
        <v>146</v>
      </c>
      <c r="J267" s="38">
        <v>730</v>
      </c>
      <c r="K267" s="38">
        <v>346679</v>
      </c>
      <c r="L267" s="38">
        <v>1.5226906850751521E-4</v>
      </c>
      <c r="M267" s="38">
        <v>1.9490006165035239</v>
      </c>
      <c r="N267" s="38">
        <v>2.253538753518554</v>
      </c>
      <c r="O267" s="38">
        <v>5.0999383496476147E-2</v>
      </c>
      <c r="P267" s="38">
        <v>4.6461246481445784E-2</v>
      </c>
      <c r="Q267" s="38">
        <v>677</v>
      </c>
      <c r="R267" s="38">
        <v>783</v>
      </c>
      <c r="S267" s="38">
        <v>1.9487117489759909</v>
      </c>
      <c r="T267" s="38">
        <v>2.2538276210460868</v>
      </c>
      <c r="U267" s="38">
        <v>5.1288251024009135E-2</v>
      </c>
      <c r="V267" s="38">
        <v>4.6172378953913018E-2</v>
      </c>
      <c r="W267" s="38">
        <v>2.1067751161325528E-3</v>
      </c>
      <c r="X267" s="38">
        <v>1.5256651388945931E-4</v>
      </c>
      <c r="Y267" s="38">
        <v>1.9542086022430933</v>
      </c>
      <c r="Z267" s="38">
        <v>2.2593416300220124</v>
      </c>
      <c r="AA267" s="38">
        <v>4.579139775690666E-2</v>
      </c>
      <c r="AB267" s="38">
        <v>4.0658369977987441E-2</v>
      </c>
      <c r="AC267" s="38">
        <v>105.8328675494613</v>
      </c>
      <c r="AD267" s="38">
        <v>1.9558986155558069</v>
      </c>
      <c r="AE267" s="38">
        <v>2.2605300365046084</v>
      </c>
      <c r="AF267" s="38">
        <v>4.4101384444193092E-2</v>
      </c>
      <c r="AG267" s="38">
        <v>3.9469963495391447E-2</v>
      </c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</row>
    <row r="268" spans="1:51" x14ac:dyDescent="0.25">
      <c r="A268" s="38" t="s">
        <v>60</v>
      </c>
      <c r="B268" s="38">
        <v>196635</v>
      </c>
      <c r="C268" s="38">
        <v>1.7</v>
      </c>
      <c r="D268" s="38">
        <v>1.5</v>
      </c>
      <c r="E268" s="38">
        <v>1.9</v>
      </c>
      <c r="F268" s="38">
        <v>2001</v>
      </c>
      <c r="G268" s="38" t="s">
        <v>8</v>
      </c>
      <c r="H268" s="38" t="s">
        <v>97</v>
      </c>
      <c r="I268" s="38" t="s">
        <v>191</v>
      </c>
      <c r="J268" s="38">
        <v>334</v>
      </c>
      <c r="K268" s="38">
        <v>196301</v>
      </c>
      <c r="L268" s="38">
        <v>1.8200836427742883E-4</v>
      </c>
      <c r="M268" s="38">
        <v>1.5165702204099363</v>
      </c>
      <c r="N268" s="38">
        <v>1.8805869489647937</v>
      </c>
      <c r="O268" s="38">
        <v>1.6570220409936276E-2</v>
      </c>
      <c r="P268" s="38">
        <v>1.9413051035206186E-2</v>
      </c>
      <c r="Q268" s="38">
        <v>299</v>
      </c>
      <c r="R268" s="38">
        <v>371</v>
      </c>
      <c r="S268" s="38">
        <v>1.5205838228189286</v>
      </c>
      <c r="T268" s="38">
        <v>1.8867444758054264</v>
      </c>
      <c r="U268" s="38">
        <v>2.0583822818928565E-2</v>
      </c>
      <c r="V268" s="38">
        <v>1.3255524194573542E-2</v>
      </c>
      <c r="W268" s="38">
        <v>1.7083132046457577E-3</v>
      </c>
      <c r="X268" s="38">
        <v>1.8278588685553083E-4</v>
      </c>
      <c r="Y268" s="38">
        <v>1.5255273177902269</v>
      </c>
      <c r="Z268" s="38">
        <v>1.8910990915012886</v>
      </c>
      <c r="AA268" s="38">
        <v>2.5527317790226878E-2</v>
      </c>
      <c r="AB268" s="38">
        <v>8.9009084987112796E-3</v>
      </c>
      <c r="AC268" s="38">
        <v>71.628007978152368</v>
      </c>
      <c r="AD268" s="38">
        <v>1.5287250636300294</v>
      </c>
      <c r="AE268" s="38">
        <v>1.8929868109367149</v>
      </c>
      <c r="AF268" s="38">
        <v>2.8725063630029357E-2</v>
      </c>
      <c r="AG268" s="38">
        <v>7.0131890632849636E-3</v>
      </c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</row>
    <row r="269" spans="1:51" x14ac:dyDescent="0.25">
      <c r="A269" s="38" t="s">
        <v>36</v>
      </c>
      <c r="B269" s="38">
        <v>1085474</v>
      </c>
      <c r="C269" s="38">
        <v>2.5</v>
      </c>
      <c r="D269" s="38">
        <v>2.4</v>
      </c>
      <c r="E269" s="38">
        <v>2.6</v>
      </c>
      <c r="F269" s="38">
        <v>2001</v>
      </c>
      <c r="G269" s="38" t="s">
        <v>8</v>
      </c>
      <c r="H269" s="38" t="s">
        <v>98</v>
      </c>
      <c r="I269" s="38" t="s">
        <v>168</v>
      </c>
      <c r="J269" s="38">
        <v>2714</v>
      </c>
      <c r="K269" s="38">
        <v>1082760</v>
      </c>
      <c r="L269" s="38">
        <v>9.3948527218713635E-5</v>
      </c>
      <c r="M269" s="38">
        <v>2.4063416685851471</v>
      </c>
      <c r="N269" s="38">
        <v>2.5942387230225741</v>
      </c>
      <c r="O269" s="38">
        <v>6.3416685851471755E-3</v>
      </c>
      <c r="P269" s="38">
        <v>5.7612769774260109E-3</v>
      </c>
      <c r="Q269" s="38">
        <v>2612</v>
      </c>
      <c r="R269" s="38">
        <v>2816</v>
      </c>
      <c r="S269" s="38">
        <v>2.4063220307441724</v>
      </c>
      <c r="T269" s="38">
        <v>2.5942583608635492</v>
      </c>
      <c r="U269" s="38">
        <v>6.3220307441724799E-3</v>
      </c>
      <c r="V269" s="38">
        <v>5.7416391364508712E-3</v>
      </c>
      <c r="W269" s="38">
        <v>2.5020508256163969E-3</v>
      </c>
      <c r="X269" s="38">
        <v>9.3997840133073436E-5</v>
      </c>
      <c r="Y269" s="38">
        <v>2.4080529854833235</v>
      </c>
      <c r="Z269" s="38">
        <v>2.5960486657494704</v>
      </c>
      <c r="AA269" s="38">
        <v>8.0529854833235603E-3</v>
      </c>
      <c r="AB269" s="38">
        <v>3.9513342505297366E-3</v>
      </c>
      <c r="AC269" s="38">
        <v>203.97480228400735</v>
      </c>
      <c r="AD269" s="38">
        <v>2.4085552264749071</v>
      </c>
      <c r="AE269" s="38">
        <v>2.5964676780177935</v>
      </c>
      <c r="AF269" s="38">
        <v>8.5552264749071405E-3</v>
      </c>
      <c r="AG269" s="38">
        <v>3.5323219822065433E-3</v>
      </c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</row>
    <row r="270" spans="1:51" x14ac:dyDescent="0.25">
      <c r="A270" s="38" t="s">
        <v>21</v>
      </c>
      <c r="B270" s="38">
        <v>482049</v>
      </c>
      <c r="C270" s="38">
        <v>3.5</v>
      </c>
      <c r="D270" s="38">
        <v>3.3</v>
      </c>
      <c r="E270" s="38">
        <v>3.6</v>
      </c>
      <c r="F270" s="38">
        <v>2001</v>
      </c>
      <c r="G270" s="38" t="s">
        <v>8</v>
      </c>
      <c r="H270" s="38" t="s">
        <v>99</v>
      </c>
      <c r="I270" s="38" t="s">
        <v>153</v>
      </c>
      <c r="J270" s="38">
        <v>1687</v>
      </c>
      <c r="K270" s="38">
        <v>480362</v>
      </c>
      <c r="L270" s="38">
        <v>1.6670674624366679E-4</v>
      </c>
      <c r="M270" s="38">
        <v>3.332937480795493</v>
      </c>
      <c r="N270" s="38">
        <v>3.6663509732828263</v>
      </c>
      <c r="O270" s="38">
        <v>3.293748079549319E-2</v>
      </c>
      <c r="P270" s="38">
        <v>6.6350973282826242E-2</v>
      </c>
      <c r="Q270" s="38">
        <v>1607</v>
      </c>
      <c r="R270" s="38">
        <v>1768</v>
      </c>
      <c r="S270" s="38">
        <v>3.3336859945773147</v>
      </c>
      <c r="T270" s="38">
        <v>3.6676769374067781</v>
      </c>
      <c r="U270" s="38">
        <v>3.3685994577314915E-2</v>
      </c>
      <c r="V270" s="38">
        <v>6.7676937406778048E-2</v>
      </c>
      <c r="W270" s="38">
        <v>3.5036008174938287E-3</v>
      </c>
      <c r="X270" s="38">
        <v>1.6684687958291771E-4</v>
      </c>
      <c r="Y270" s="38">
        <v>3.336753937910911</v>
      </c>
      <c r="Z270" s="38">
        <v>3.6704476970767463</v>
      </c>
      <c r="AA270" s="38">
        <v>3.6753937910911194E-2</v>
      </c>
      <c r="AB270" s="38">
        <v>7.0447697076746252E-2</v>
      </c>
      <c r="AC270" s="38">
        <v>160.7438130232056</v>
      </c>
      <c r="AD270" s="38">
        <v>3.3379096325401436</v>
      </c>
      <c r="AE270" s="38">
        <v>3.6713664638218595</v>
      </c>
      <c r="AF270" s="38">
        <v>3.7909632540143789E-2</v>
      </c>
      <c r="AG270" s="38">
        <v>7.1366463821859405E-2</v>
      </c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</row>
    <row r="271" spans="1:51" x14ac:dyDescent="0.25">
      <c r="A271" s="38" t="s">
        <v>57</v>
      </c>
      <c r="B271" s="38">
        <v>21553</v>
      </c>
      <c r="C271" s="38">
        <v>3.2</v>
      </c>
      <c r="D271" s="38">
        <v>2.5</v>
      </c>
      <c r="E271" s="38">
        <v>4</v>
      </c>
      <c r="F271" s="38">
        <v>2001</v>
      </c>
      <c r="G271" s="38" t="s">
        <v>8</v>
      </c>
      <c r="H271" s="38" t="s">
        <v>100</v>
      </c>
      <c r="I271" s="38" t="s">
        <v>189</v>
      </c>
      <c r="J271" s="38">
        <v>69</v>
      </c>
      <c r="K271" s="38">
        <v>21484</v>
      </c>
      <c r="L271" s="38">
        <v>7.5416889239589388E-4</v>
      </c>
      <c r="M271" s="38">
        <v>2.4472415841038972</v>
      </c>
      <c r="N271" s="38">
        <v>3.9555793688956848</v>
      </c>
      <c r="O271" s="38">
        <v>5.2758415896102751E-2</v>
      </c>
      <c r="P271" s="38">
        <v>4.4420631104315156E-2</v>
      </c>
      <c r="Q271" s="38">
        <v>53</v>
      </c>
      <c r="R271" s="38">
        <v>86</v>
      </c>
      <c r="S271" s="38">
        <v>2.4590544239781007</v>
      </c>
      <c r="T271" s="38">
        <v>3.9901637823040876</v>
      </c>
      <c r="U271" s="38">
        <v>4.0945576021899299E-2</v>
      </c>
      <c r="V271" s="38">
        <v>9.8362176959123637E-3</v>
      </c>
      <c r="W271" s="38">
        <v>3.2899406689901457E-3</v>
      </c>
      <c r="X271" s="38">
        <v>7.695309985427057E-4</v>
      </c>
      <c r="Y271" s="38">
        <v>2.5204096704474401</v>
      </c>
      <c r="Z271" s="38">
        <v>4.0594716675328515</v>
      </c>
      <c r="AA271" s="38">
        <v>2.0409670447440131E-2</v>
      </c>
      <c r="AB271" s="38">
        <v>5.9471667532851491E-2</v>
      </c>
      <c r="AC271" s="38">
        <v>32.618572393292112</v>
      </c>
      <c r="AD271" s="38">
        <v>2.5565639251454595</v>
      </c>
      <c r="AE271" s="38">
        <v>4.0697063980630377</v>
      </c>
      <c r="AF271" s="38">
        <v>5.6563925145459493E-2</v>
      </c>
      <c r="AG271" s="38">
        <v>6.9706398063037689E-2</v>
      </c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</row>
    <row r="272" spans="1:51" x14ac:dyDescent="0.25">
      <c r="A272" s="38" t="s">
        <v>52</v>
      </c>
      <c r="B272" s="38">
        <v>680239</v>
      </c>
      <c r="C272" s="38">
        <v>2.5</v>
      </c>
      <c r="D272" s="38">
        <v>2.2999999999999998</v>
      </c>
      <c r="E272" s="38">
        <v>2.6</v>
      </c>
      <c r="F272" s="38">
        <v>2001</v>
      </c>
      <c r="G272" s="38" t="s">
        <v>8</v>
      </c>
      <c r="H272" s="38" t="s">
        <v>101</v>
      </c>
      <c r="I272" s="38" t="s">
        <v>184</v>
      </c>
      <c r="J272" s="38">
        <v>1701</v>
      </c>
      <c r="K272" s="38">
        <v>678538</v>
      </c>
      <c r="L272" s="38">
        <v>1.1868478395510041E-4</v>
      </c>
      <c r="M272" s="38">
        <v>2.3819069198431237</v>
      </c>
      <c r="N272" s="38">
        <v>2.6192764877533246</v>
      </c>
      <c r="O272" s="38">
        <v>8.1906919843123926E-2</v>
      </c>
      <c r="P272" s="38">
        <v>1.9276487753324467E-2</v>
      </c>
      <c r="Q272" s="38">
        <v>1620</v>
      </c>
      <c r="R272" s="38">
        <v>1782</v>
      </c>
      <c r="S272" s="38">
        <v>2.381515908379261</v>
      </c>
      <c r="T272" s="38">
        <v>2.6196674992171869</v>
      </c>
      <c r="U272" s="38">
        <v>8.1515908379261148E-2</v>
      </c>
      <c r="V272" s="38">
        <v>1.9667499217186801E-2</v>
      </c>
      <c r="W272" s="38">
        <v>2.5034011762010366E-3</v>
      </c>
      <c r="X272" s="38">
        <v>1.1878416421211768E-4</v>
      </c>
      <c r="Y272" s="38">
        <v>2.3846170119889187</v>
      </c>
      <c r="Z272" s="38">
        <v>2.6221853404131541</v>
      </c>
      <c r="AA272" s="38">
        <v>8.4617011988918911E-2</v>
      </c>
      <c r="AB272" s="38">
        <v>2.2185340413154009E-2</v>
      </c>
      <c r="AC272" s="38">
        <v>161.49005988665132</v>
      </c>
      <c r="AD272" s="38">
        <v>2.3854359069580187</v>
      </c>
      <c r="AE272" s="38">
        <v>2.6228365086906678</v>
      </c>
      <c r="AF272" s="38">
        <v>8.5435906958018837E-2</v>
      </c>
      <c r="AG272" s="38">
        <v>2.2836508690667667E-2</v>
      </c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</row>
    <row r="273" spans="1:51" x14ac:dyDescent="0.25">
      <c r="A273" s="38" t="s">
        <v>37</v>
      </c>
      <c r="B273" s="38">
        <v>277750</v>
      </c>
      <c r="C273" s="38">
        <v>1.3</v>
      </c>
      <c r="D273" s="38">
        <v>1.2</v>
      </c>
      <c r="E273" s="38">
        <v>1.5</v>
      </c>
      <c r="F273" s="38">
        <v>2001</v>
      </c>
      <c r="G273" s="38" t="s">
        <v>8</v>
      </c>
      <c r="H273" s="38" t="s">
        <v>102</v>
      </c>
      <c r="I273" s="38" t="s">
        <v>169</v>
      </c>
      <c r="J273" s="38">
        <v>361</v>
      </c>
      <c r="K273" s="38">
        <v>277389</v>
      </c>
      <c r="L273" s="38">
        <v>1.3398778509526643E-4</v>
      </c>
      <c r="M273" s="38">
        <v>1.1657421879020333</v>
      </c>
      <c r="N273" s="38">
        <v>1.4337177580925664</v>
      </c>
      <c r="O273" s="38">
        <v>3.4257812097966633E-2</v>
      </c>
      <c r="P273" s="38">
        <v>6.6282241907433592E-2</v>
      </c>
      <c r="Q273" s="38">
        <v>324</v>
      </c>
      <c r="R273" s="38">
        <v>399</v>
      </c>
      <c r="S273" s="38">
        <v>1.1665166516651666</v>
      </c>
      <c r="T273" s="38">
        <v>1.4365436543654366</v>
      </c>
      <c r="U273" s="38">
        <v>3.3483348334833352E-2</v>
      </c>
      <c r="V273" s="38">
        <v>6.3456345634563371E-2</v>
      </c>
      <c r="W273" s="38">
        <v>1.3066272189223818E-3</v>
      </c>
      <c r="X273" s="38">
        <v>1.3451837157355513E-4</v>
      </c>
      <c r="Y273" s="38">
        <v>1.1721088473488268</v>
      </c>
      <c r="Z273" s="38">
        <v>1.4411455904959369</v>
      </c>
      <c r="AA273" s="38">
        <v>2.7891152651173146E-2</v>
      </c>
      <c r="AB273" s="38">
        <v>5.8854409504063065E-2</v>
      </c>
      <c r="AC273" s="38">
        <v>74.477853716911042</v>
      </c>
      <c r="AD273" s="38">
        <v>1.1743556842948317</v>
      </c>
      <c r="AE273" s="38">
        <v>1.4424990637913597</v>
      </c>
      <c r="AF273" s="38">
        <v>2.564431570516823E-2</v>
      </c>
      <c r="AG273" s="38">
        <v>5.7500936208640274E-2</v>
      </c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</row>
    <row r="274" spans="1:51" x14ac:dyDescent="0.25">
      <c r="A274" s="38" t="s">
        <v>30</v>
      </c>
      <c r="B274" s="38">
        <v>165685</v>
      </c>
      <c r="C274" s="38">
        <v>5</v>
      </c>
      <c r="D274" s="38">
        <v>4.5999999999999996</v>
      </c>
      <c r="E274" s="38">
        <v>5.3</v>
      </c>
      <c r="F274" s="38">
        <v>2001</v>
      </c>
      <c r="G274" s="38" t="s">
        <v>8</v>
      </c>
      <c r="H274" s="38" t="s">
        <v>103</v>
      </c>
      <c r="I274" s="38" t="s">
        <v>162</v>
      </c>
      <c r="J274" s="38">
        <v>828</v>
      </c>
      <c r="K274" s="38">
        <v>164857</v>
      </c>
      <c r="L274" s="38">
        <v>3.3954095629110727E-4</v>
      </c>
      <c r="M274" s="38">
        <v>4.6578939352198923</v>
      </c>
      <c r="N274" s="38">
        <v>5.3369758478021074</v>
      </c>
      <c r="O274" s="38">
        <v>5.7893935219892612E-2</v>
      </c>
      <c r="P274" s="38">
        <v>3.6975847802107609E-2</v>
      </c>
      <c r="Q274" s="38">
        <v>773</v>
      </c>
      <c r="R274" s="38">
        <v>885</v>
      </c>
      <c r="S274" s="38">
        <v>4.6654796752874432</v>
      </c>
      <c r="T274" s="38">
        <v>5.3414612065063221</v>
      </c>
      <c r="U274" s="38">
        <v>6.5479675287443584E-2</v>
      </c>
      <c r="V274" s="38">
        <v>4.1461206506322235E-2</v>
      </c>
      <c r="W274" s="38">
        <v>5.0089114155379656E-3</v>
      </c>
      <c r="X274" s="38">
        <v>3.4011837751194947E-4</v>
      </c>
      <c r="Y274" s="38">
        <v>4.6687930380260161</v>
      </c>
      <c r="Z274" s="38">
        <v>5.3490297930499144</v>
      </c>
      <c r="AA274" s="38">
        <v>6.879303802601644E-2</v>
      </c>
      <c r="AB274" s="38">
        <v>4.9029793049914616E-2</v>
      </c>
      <c r="AC274" s="38">
        <v>112.54545902222173</v>
      </c>
      <c r="AD274" s="38">
        <v>4.6723001566260471</v>
      </c>
      <c r="AE274" s="38">
        <v>5.3515580839029004</v>
      </c>
      <c r="AF274" s="38">
        <v>7.2300156626047496E-2</v>
      </c>
      <c r="AG274" s="38">
        <v>5.155808390290062E-2</v>
      </c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</row>
    <row r="275" spans="1:51" x14ac:dyDescent="0.25">
      <c r="A275" s="38" t="s">
        <v>22</v>
      </c>
      <c r="B275" s="38">
        <v>589318</v>
      </c>
      <c r="C275" s="38">
        <v>5.2</v>
      </c>
      <c r="D275" s="38">
        <v>5</v>
      </c>
      <c r="E275" s="38">
        <v>5.4</v>
      </c>
      <c r="F275" s="38">
        <v>2001</v>
      </c>
      <c r="G275" s="38" t="s">
        <v>8</v>
      </c>
      <c r="H275" s="38" t="s">
        <v>104</v>
      </c>
      <c r="I275" s="38" t="s">
        <v>154</v>
      </c>
      <c r="J275" s="38">
        <v>3064</v>
      </c>
      <c r="K275" s="38">
        <v>586254</v>
      </c>
      <c r="L275" s="38">
        <v>1.8361612653675045E-4</v>
      </c>
      <c r="M275" s="38">
        <v>5.0156141701791137</v>
      </c>
      <c r="N275" s="38">
        <v>5.382846423252615</v>
      </c>
      <c r="O275" s="38">
        <v>1.5614170179113707E-2</v>
      </c>
      <c r="P275" s="38">
        <v>1.715357674738538E-2</v>
      </c>
      <c r="Q275" s="38">
        <v>2957</v>
      </c>
      <c r="R275" s="38">
        <v>3173</v>
      </c>
      <c r="S275" s="38">
        <v>5.0176644867456961</v>
      </c>
      <c r="T275" s="38">
        <v>5.3841898601434197</v>
      </c>
      <c r="U275" s="38">
        <v>1.7664486745696095E-2</v>
      </c>
      <c r="V275" s="38">
        <v>1.5810139856580641E-2</v>
      </c>
      <c r="W275" s="38">
        <v>5.2024556256406469E-3</v>
      </c>
      <c r="X275" s="38">
        <v>1.8370049045261005E-4</v>
      </c>
      <c r="Y275" s="38">
        <v>5.0187551351880364</v>
      </c>
      <c r="Z275" s="38">
        <v>5.3861561160932574</v>
      </c>
      <c r="AA275" s="38">
        <v>1.8755135188036398E-2</v>
      </c>
      <c r="AB275" s="38">
        <v>1.384388390674296E-2</v>
      </c>
      <c r="AC275" s="38">
        <v>216.43310406820746</v>
      </c>
      <c r="AD275" s="38">
        <v>5.0196751066504461</v>
      </c>
      <c r="AE275" s="38">
        <v>5.3869330102985513</v>
      </c>
      <c r="AF275" s="38">
        <v>1.9675106650446139E-2</v>
      </c>
      <c r="AG275" s="38">
        <v>1.3066989701449039E-2</v>
      </c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</row>
    <row r="276" spans="1:51" x14ac:dyDescent="0.25">
      <c r="A276" s="38" t="s">
        <v>38</v>
      </c>
      <c r="B276" s="38">
        <v>69924</v>
      </c>
      <c r="C276" s="38">
        <v>5.2</v>
      </c>
      <c r="D276" s="38">
        <v>4.7</v>
      </c>
      <c r="E276" s="38">
        <v>5.8</v>
      </c>
      <c r="F276" s="38">
        <v>2001</v>
      </c>
      <c r="G276" s="38" t="s">
        <v>8</v>
      </c>
      <c r="H276" s="38" t="s">
        <v>105</v>
      </c>
      <c r="I276" s="38" t="s">
        <v>170</v>
      </c>
      <c r="J276" s="38">
        <v>364</v>
      </c>
      <c r="K276" s="38">
        <v>69560</v>
      </c>
      <c r="L276" s="38">
        <v>5.3338300439250276E-4</v>
      </c>
      <c r="M276" s="38">
        <v>4.6722688461881274</v>
      </c>
      <c r="N276" s="38">
        <v>5.7390348549731334</v>
      </c>
      <c r="O276" s="38">
        <v>2.7731153811872744E-2</v>
      </c>
      <c r="P276" s="38">
        <v>6.0965145026866452E-2</v>
      </c>
      <c r="Q276" s="38">
        <v>327</v>
      </c>
      <c r="R276" s="38">
        <v>401</v>
      </c>
      <c r="S276" s="38">
        <v>4.6765059207139181</v>
      </c>
      <c r="T276" s="38">
        <v>5.7347977804473427</v>
      </c>
      <c r="U276" s="38">
        <v>2.3494079286082048E-2</v>
      </c>
      <c r="V276" s="38">
        <v>6.5202219552657148E-2</v>
      </c>
      <c r="W276" s="38">
        <v>5.2328331859897541E-3</v>
      </c>
      <c r="X276" s="38">
        <v>5.3544201725663472E-4</v>
      </c>
      <c r="Y276" s="38">
        <v>4.6973911687331187</v>
      </c>
      <c r="Z276" s="38">
        <v>5.7682752032463895</v>
      </c>
      <c r="AA276" s="38">
        <v>2.608831266881495E-3</v>
      </c>
      <c r="AB276" s="38">
        <v>3.1724796753610285E-2</v>
      </c>
      <c r="AC276" s="38">
        <v>74.640483657737022</v>
      </c>
      <c r="AD276" s="38">
        <v>4.7062869483148591</v>
      </c>
      <c r="AE276" s="38">
        <v>5.7736798793792561</v>
      </c>
      <c r="AF276" s="38">
        <v>6.2869483148588756E-3</v>
      </c>
      <c r="AG276" s="38">
        <v>2.6320120620743737E-2</v>
      </c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</row>
    <row r="277" spans="1:51" x14ac:dyDescent="0.25">
      <c r="A277" s="38" t="s">
        <v>15</v>
      </c>
      <c r="B277" s="38">
        <v>352715</v>
      </c>
      <c r="C277" s="38">
        <v>3.2</v>
      </c>
      <c r="D277" s="38">
        <v>3</v>
      </c>
      <c r="E277" s="38">
        <v>3.4</v>
      </c>
      <c r="F277" s="38">
        <v>2001</v>
      </c>
      <c r="G277" s="38" t="s">
        <v>8</v>
      </c>
      <c r="H277" s="38" t="s">
        <v>106</v>
      </c>
      <c r="I277" s="38" t="s">
        <v>147</v>
      </c>
      <c r="J277" s="38">
        <v>1129</v>
      </c>
      <c r="K277" s="38">
        <v>351586</v>
      </c>
      <c r="L277" s="38">
        <v>1.8641246723425013E-4</v>
      </c>
      <c r="M277" s="38">
        <v>3.0144720996256793</v>
      </c>
      <c r="N277" s="38">
        <v>3.3872970340941793</v>
      </c>
      <c r="O277" s="38">
        <v>1.4472099625679302E-2</v>
      </c>
      <c r="P277" s="38">
        <v>1.2702965905820651E-2</v>
      </c>
      <c r="Q277" s="38">
        <v>1063</v>
      </c>
      <c r="R277" s="38">
        <v>1195</v>
      </c>
      <c r="S277" s="38">
        <v>3.0137646541825553</v>
      </c>
      <c r="T277" s="38">
        <v>3.3880044795373037</v>
      </c>
      <c r="U277" s="38">
        <v>1.3764654182555347E-2</v>
      </c>
      <c r="V277" s="38">
        <v>1.1995520462696252E-2</v>
      </c>
      <c r="W277" s="38">
        <v>3.2062952030941618E-3</v>
      </c>
      <c r="X277" s="38">
        <v>1.866468683891197E-4</v>
      </c>
      <c r="Y277" s="38">
        <v>3.019648334705042</v>
      </c>
      <c r="Z277" s="38">
        <v>3.3929420714832816</v>
      </c>
      <c r="AA277" s="38">
        <v>1.9648334705042014E-2</v>
      </c>
      <c r="AB277" s="38">
        <v>7.0579285167182704E-3</v>
      </c>
      <c r="AC277" s="38">
        <v>131.52802766200807</v>
      </c>
      <c r="AD277" s="38">
        <v>3.0212639369415624</v>
      </c>
      <c r="AE277" s="38">
        <v>3.3941615885612406</v>
      </c>
      <c r="AF277" s="38">
        <v>2.1263936941562367E-2</v>
      </c>
      <c r="AG277" s="38">
        <v>5.8384114387592945E-3</v>
      </c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</row>
    <row r="278" spans="1:51" x14ac:dyDescent="0.25">
      <c r="A278" s="38" t="s">
        <v>53</v>
      </c>
      <c r="B278" s="38">
        <v>47275</v>
      </c>
      <c r="C278" s="38">
        <v>2.6</v>
      </c>
      <c r="D278" s="38">
        <v>2.1</v>
      </c>
      <c r="E278" s="38">
        <v>3.1</v>
      </c>
      <c r="F278" s="38">
        <v>2001</v>
      </c>
      <c r="G278" s="38" t="s">
        <v>8</v>
      </c>
      <c r="H278" s="38" t="s">
        <v>107</v>
      </c>
      <c r="I278" s="38" t="s">
        <v>185</v>
      </c>
      <c r="J278" s="38">
        <v>123</v>
      </c>
      <c r="K278" s="38">
        <v>47152</v>
      </c>
      <c r="L278" s="38">
        <v>4.5920160751635982E-4</v>
      </c>
      <c r="M278" s="38">
        <v>2.1425963829648671</v>
      </c>
      <c r="N278" s="38">
        <v>3.0609995979975868</v>
      </c>
      <c r="O278" s="38">
        <v>4.2596382964867008E-2</v>
      </c>
      <c r="P278" s="38">
        <v>3.9000402002413281E-2</v>
      </c>
      <c r="Q278" s="38">
        <v>102</v>
      </c>
      <c r="R278" s="38">
        <v>145</v>
      </c>
      <c r="S278" s="38">
        <v>2.1575885774722368</v>
      </c>
      <c r="T278" s="38">
        <v>3.0671602326811209</v>
      </c>
      <c r="U278" s="38">
        <v>5.7588577472236668E-2</v>
      </c>
      <c r="V278" s="38">
        <v>3.2839767318879165E-2</v>
      </c>
      <c r="W278" s="38">
        <v>2.6422121514790404E-3</v>
      </c>
      <c r="X278" s="38">
        <v>4.6448735004551311E-4</v>
      </c>
      <c r="Y278" s="38">
        <v>2.1777248014335275</v>
      </c>
      <c r="Z278" s="38">
        <v>3.1066995015245533</v>
      </c>
      <c r="AA278" s="38">
        <v>7.7724801433527446E-2</v>
      </c>
      <c r="AB278" s="38">
        <v>6.6995015245532308E-3</v>
      </c>
      <c r="AC278" s="38">
        <v>43.499357848495535</v>
      </c>
      <c r="AD278" s="38">
        <v>2.1927578444661244</v>
      </c>
      <c r="AE278" s="38">
        <v>3.1128175689917974</v>
      </c>
      <c r="AF278" s="38">
        <v>9.275784446612434E-2</v>
      </c>
      <c r="AG278" s="38">
        <v>1.2817568991797312E-2</v>
      </c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</row>
    <row r="279" spans="1:51" x14ac:dyDescent="0.25">
      <c r="A279" s="38" t="s">
        <v>27</v>
      </c>
      <c r="B279" s="38">
        <v>514766</v>
      </c>
      <c r="C279" s="38">
        <v>0.8</v>
      </c>
      <c r="D279" s="38">
        <v>0.7</v>
      </c>
      <c r="E279" s="38">
        <v>0.9</v>
      </c>
      <c r="F279" s="38">
        <v>2001</v>
      </c>
      <c r="G279" s="38" t="s">
        <v>8</v>
      </c>
      <c r="H279" s="38" t="s">
        <v>108</v>
      </c>
      <c r="I279" s="38" t="s">
        <v>159</v>
      </c>
      <c r="J279" s="38">
        <v>412</v>
      </c>
      <c r="K279" s="38">
        <v>514354</v>
      </c>
      <c r="L279" s="38">
        <v>7.7252577503303572E-5</v>
      </c>
      <c r="M279" s="38">
        <v>0.72311108287830672</v>
      </c>
      <c r="N279" s="38">
        <v>0.87761623788491394</v>
      </c>
      <c r="O279" s="38">
        <v>2.3111082878306766E-2</v>
      </c>
      <c r="P279" s="38">
        <v>2.2383762115086081E-2</v>
      </c>
      <c r="Q279" s="38">
        <v>373</v>
      </c>
      <c r="R279" s="38">
        <v>452</v>
      </c>
      <c r="S279" s="38">
        <v>0.72460108087946762</v>
      </c>
      <c r="T279" s="38">
        <v>0.87806887012739765</v>
      </c>
      <c r="U279" s="38">
        <v>2.4601080879467663E-2</v>
      </c>
      <c r="V279" s="38">
        <v>2.1931129872602373E-2</v>
      </c>
      <c r="W279" s="38">
        <v>8.0408892688298421E-4</v>
      </c>
      <c r="X279" s="38">
        <v>7.7521279117164648E-5</v>
      </c>
      <c r="Y279" s="38">
        <v>0.7265676477658195</v>
      </c>
      <c r="Z279" s="38">
        <v>0.88161020600014894</v>
      </c>
      <c r="AA279" s="38">
        <v>2.6567647765819546E-2</v>
      </c>
      <c r="AB279" s="38">
        <v>1.8389793999851078E-2</v>
      </c>
      <c r="AC279" s="38">
        <v>79.578536264400441</v>
      </c>
      <c r="AD279" s="38">
        <v>0.72776497592879219</v>
      </c>
      <c r="AE279" s="38">
        <v>0.8823554935839848</v>
      </c>
      <c r="AF279" s="38">
        <v>2.7764975928792235E-2</v>
      </c>
      <c r="AG279" s="38">
        <v>1.7644506416015227E-2</v>
      </c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</row>
    <row r="280" spans="1:51" x14ac:dyDescent="0.25">
      <c r="A280" s="38" t="s">
        <v>61</v>
      </c>
      <c r="B280" s="38">
        <v>1054202</v>
      </c>
      <c r="C280" s="38">
        <v>1.6</v>
      </c>
      <c r="D280" s="38">
        <v>1.6</v>
      </c>
      <c r="E280" s="38">
        <v>1.7</v>
      </c>
      <c r="F280" s="38">
        <v>2001</v>
      </c>
      <c r="G280" s="38" t="s">
        <v>8</v>
      </c>
      <c r="H280" s="38" t="s">
        <v>109</v>
      </c>
      <c r="I280" s="38" t="s">
        <v>192</v>
      </c>
      <c r="J280" s="38">
        <v>1687</v>
      </c>
      <c r="K280" s="38">
        <v>1052515</v>
      </c>
      <c r="L280" s="38">
        <v>7.6301666870532035E-5</v>
      </c>
      <c r="M280" s="38">
        <v>1.5239609014038593</v>
      </c>
      <c r="N280" s="38">
        <v>1.6765642351449235</v>
      </c>
      <c r="O280" s="38">
        <v>7.6039098596140775E-2</v>
      </c>
      <c r="P280" s="38">
        <v>2.343576485507648E-2</v>
      </c>
      <c r="Q280" s="38">
        <v>1607</v>
      </c>
      <c r="R280" s="38">
        <v>1768</v>
      </c>
      <c r="S280" s="38">
        <v>1.5243757837681962</v>
      </c>
      <c r="T280" s="38">
        <v>1.6770979375869142</v>
      </c>
      <c r="U280" s="38">
        <v>7.5624216231803931E-2</v>
      </c>
      <c r="V280" s="38">
        <v>2.2902062413085789E-2</v>
      </c>
      <c r="W280" s="38">
        <v>1.6020787051162621E-3</v>
      </c>
      <c r="X280" s="38">
        <v>7.6366341901757564E-5</v>
      </c>
      <c r="Y280" s="38">
        <v>1.5257123632145044</v>
      </c>
      <c r="Z280" s="38">
        <v>1.6784450470180197</v>
      </c>
      <c r="AA280" s="38">
        <v>7.4287636785495659E-2</v>
      </c>
      <c r="AB280" s="38">
        <v>2.1554952981980291E-2</v>
      </c>
      <c r="AC280" s="38">
        <v>160.89680023874794</v>
      </c>
      <c r="AD280" s="38">
        <v>1.5262411438210786</v>
      </c>
      <c r="AE280" s="38">
        <v>1.6788648477611907</v>
      </c>
      <c r="AF280" s="38">
        <v>7.3758856178921528E-2</v>
      </c>
      <c r="AG280" s="38">
        <v>2.1135152238809241E-2</v>
      </c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</row>
    <row r="281" spans="1:51" x14ac:dyDescent="0.25">
      <c r="A281" s="38" t="s">
        <v>23</v>
      </c>
      <c r="B281" s="38">
        <v>72832</v>
      </c>
      <c r="C281" s="38">
        <v>2.9</v>
      </c>
      <c r="D281" s="38">
        <v>2.5</v>
      </c>
      <c r="E281" s="38">
        <v>3.3</v>
      </c>
      <c r="F281" s="38">
        <v>2001</v>
      </c>
      <c r="G281" s="38" t="s">
        <v>8</v>
      </c>
      <c r="H281" s="38" t="s">
        <v>110</v>
      </c>
      <c r="I281" s="38" t="s">
        <v>155</v>
      </c>
      <c r="J281" s="38">
        <v>211</v>
      </c>
      <c r="K281" s="38">
        <v>72621</v>
      </c>
      <c r="L281" s="38">
        <v>3.9033462461085939E-4</v>
      </c>
      <c r="M281" s="38">
        <v>2.5067435827705111</v>
      </c>
      <c r="N281" s="38">
        <v>3.2874128319922304</v>
      </c>
      <c r="O281" s="38">
        <v>6.7435827705111251E-3</v>
      </c>
      <c r="P281" s="38">
        <v>1.2587168007769378E-2</v>
      </c>
      <c r="Q281" s="38">
        <v>183</v>
      </c>
      <c r="R281" s="38">
        <v>240</v>
      </c>
      <c r="S281" s="38">
        <v>2.5126318101933216</v>
      </c>
      <c r="T281" s="38">
        <v>3.2952548330404219</v>
      </c>
      <c r="U281" s="38">
        <v>1.2631810193321602E-2</v>
      </c>
      <c r="V281" s="38">
        <v>4.74516695957794E-3</v>
      </c>
      <c r="W281" s="38">
        <v>2.9232960743746789E-3</v>
      </c>
      <c r="X281" s="38">
        <v>3.9295687337699282E-4</v>
      </c>
      <c r="Y281" s="38">
        <v>2.5303392009976857</v>
      </c>
      <c r="Z281" s="38">
        <v>3.3162529477516718</v>
      </c>
      <c r="AA281" s="38">
        <v>3.0339200997685722E-2</v>
      </c>
      <c r="AB281" s="38">
        <v>1.6252947751671964E-2</v>
      </c>
      <c r="AC281" s="38">
        <v>56.920266290477642</v>
      </c>
      <c r="AD281" s="38">
        <v>2.5394173055538829</v>
      </c>
      <c r="AE281" s="38">
        <v>3.3209043475160294</v>
      </c>
      <c r="AF281" s="38">
        <v>3.9417305553882898E-2</v>
      </c>
      <c r="AG281" s="38">
        <v>2.0904347516029542E-2</v>
      </c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</row>
    <row r="282" spans="1:51" x14ac:dyDescent="0.25">
      <c r="A282" s="38" t="s">
        <v>55</v>
      </c>
      <c r="B282" s="38">
        <v>51215</v>
      </c>
      <c r="C282" s="38">
        <v>6.2</v>
      </c>
      <c r="D282" s="38">
        <v>5.6</v>
      </c>
      <c r="E282" s="38">
        <v>7</v>
      </c>
      <c r="F282" s="38">
        <v>2001</v>
      </c>
      <c r="G282" s="38" t="s">
        <v>8</v>
      </c>
      <c r="H282" s="38" t="s">
        <v>111</v>
      </c>
      <c r="I282" s="38" t="s">
        <v>187</v>
      </c>
      <c r="J282" s="38">
        <v>318</v>
      </c>
      <c r="K282" s="38">
        <v>50897</v>
      </c>
      <c r="L282" s="38">
        <v>6.8031802505193455E-4</v>
      </c>
      <c r="M282" s="38">
        <v>5.5288003972852708</v>
      </c>
      <c r="N282" s="38">
        <v>6.8894364473891399</v>
      </c>
      <c r="O282" s="38">
        <v>7.1199602714728805E-2</v>
      </c>
      <c r="P282" s="38">
        <v>0.11056355261086015</v>
      </c>
      <c r="Q282" s="38">
        <v>283</v>
      </c>
      <c r="R282" s="38">
        <v>353</v>
      </c>
      <c r="S282" s="38">
        <v>5.5257248852875138</v>
      </c>
      <c r="T282" s="38">
        <v>6.8925119593868986</v>
      </c>
      <c r="U282" s="38">
        <v>7.4275114712485824E-2</v>
      </c>
      <c r="V282" s="38">
        <v>0.10748804061310135</v>
      </c>
      <c r="W282" s="38">
        <v>6.2461531791491078E-3</v>
      </c>
      <c r="X282" s="38">
        <v>6.8330982239960545E-4</v>
      </c>
      <c r="Y282" s="38">
        <v>5.5628433567495028</v>
      </c>
      <c r="Z282" s="38">
        <v>6.9294630015487124</v>
      </c>
      <c r="AA282" s="38">
        <v>3.7156643250496835E-2</v>
      </c>
      <c r="AB282" s="38">
        <v>7.053699845128758E-2</v>
      </c>
      <c r="AC282" s="38">
        <v>69.736396558193704</v>
      </c>
      <c r="AD282" s="38">
        <v>5.5751462352156258</v>
      </c>
      <c r="AE282" s="38">
        <v>6.9366841882804353</v>
      </c>
      <c r="AF282" s="38">
        <v>2.4853764784373844E-2</v>
      </c>
      <c r="AG282" s="38">
        <v>6.3315811719564685E-2</v>
      </c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</row>
    <row r="283" spans="1:51" x14ac:dyDescent="0.25">
      <c r="A283" s="38" t="s">
        <v>54</v>
      </c>
      <c r="B283" s="38">
        <v>260389</v>
      </c>
      <c r="C283" s="38">
        <v>2.2000000000000002</v>
      </c>
      <c r="D283" s="38">
        <v>2</v>
      </c>
      <c r="E283" s="38">
        <v>2.4</v>
      </c>
      <c r="F283" s="38">
        <v>2001</v>
      </c>
      <c r="G283" s="38" t="s">
        <v>8</v>
      </c>
      <c r="H283" s="38" t="s">
        <v>112</v>
      </c>
      <c r="I283" s="38" t="s">
        <v>186</v>
      </c>
      <c r="J283" s="38">
        <v>573</v>
      </c>
      <c r="K283" s="38">
        <v>259816</v>
      </c>
      <c r="L283" s="38">
        <v>1.7998006219253191E-4</v>
      </c>
      <c r="M283" s="38">
        <v>2.0205737246417814</v>
      </c>
      <c r="N283" s="38">
        <v>2.3805338490268455</v>
      </c>
      <c r="O283" s="38">
        <v>2.0573724641781421E-2</v>
      </c>
      <c r="P283" s="38">
        <v>1.9466150973154406E-2</v>
      </c>
      <c r="Q283" s="38">
        <v>526</v>
      </c>
      <c r="R283" s="38">
        <v>620</v>
      </c>
      <c r="S283" s="38">
        <v>2.0200546106018304</v>
      </c>
      <c r="T283" s="38">
        <v>2.381052963066796</v>
      </c>
      <c r="U283" s="38">
        <v>2.0054610601830447E-2</v>
      </c>
      <c r="V283" s="38">
        <v>1.8947036933203876E-2</v>
      </c>
      <c r="W283" s="38">
        <v>2.2078975988334415E-3</v>
      </c>
      <c r="X283" s="38">
        <v>1.8042765100505386E-4</v>
      </c>
      <c r="Y283" s="38">
        <v>2.0274699478283873</v>
      </c>
      <c r="Z283" s="38">
        <v>2.3883252498384957</v>
      </c>
      <c r="AA283" s="38">
        <v>2.7469947828387298E-2</v>
      </c>
      <c r="AB283" s="38">
        <v>1.167475016150421E-2</v>
      </c>
      <c r="AC283" s="38">
        <v>93.767565053235614</v>
      </c>
      <c r="AD283" s="38">
        <v>2.0297675770296228</v>
      </c>
      <c r="AE283" s="38">
        <v>2.389867971986388</v>
      </c>
      <c r="AF283" s="38">
        <v>2.9767577029622849E-2</v>
      </c>
      <c r="AG283" s="38">
        <v>1.0132028013611905E-2</v>
      </c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</row>
    <row r="284" spans="1:51" x14ac:dyDescent="0.25">
      <c r="A284" s="38" t="s">
        <v>39</v>
      </c>
      <c r="B284" s="38">
        <v>440348</v>
      </c>
      <c r="C284" s="38">
        <v>1.2</v>
      </c>
      <c r="D284" s="38">
        <v>1.1000000000000001</v>
      </c>
      <c r="E284" s="38">
        <v>1.3</v>
      </c>
      <c r="F284" s="38">
        <v>2001</v>
      </c>
      <c r="G284" s="38" t="s">
        <v>8</v>
      </c>
      <c r="H284" s="38" t="s">
        <v>113</v>
      </c>
      <c r="I284" s="38" t="s">
        <v>171</v>
      </c>
      <c r="J284" s="38">
        <v>528</v>
      </c>
      <c r="K284" s="38">
        <v>439820</v>
      </c>
      <c r="L284" s="38">
        <v>1.0221355588493595E-4</v>
      </c>
      <c r="M284" s="38">
        <v>1.0968381032573786</v>
      </c>
      <c r="N284" s="38">
        <v>1.3012652150272508</v>
      </c>
      <c r="O284" s="38">
        <v>3.1618967426214617E-3</v>
      </c>
      <c r="P284" s="38">
        <v>1.2652150272507434E-3</v>
      </c>
      <c r="Q284" s="38">
        <v>484</v>
      </c>
      <c r="R284" s="38">
        <v>574</v>
      </c>
      <c r="S284" s="38">
        <v>1.0991306875471218</v>
      </c>
      <c r="T284" s="38">
        <v>1.3035144930827436</v>
      </c>
      <c r="U284" s="38">
        <v>8.6931245287824588E-4</v>
      </c>
      <c r="V284" s="38">
        <v>3.5144930827435417E-3</v>
      </c>
      <c r="W284" s="38">
        <v>1.2034030053213764E-3</v>
      </c>
      <c r="X284" s="38">
        <v>1.0249059474371516E-4</v>
      </c>
      <c r="Y284" s="38">
        <v>1.1009124105776611</v>
      </c>
      <c r="Z284" s="38">
        <v>1.3058936000650916</v>
      </c>
      <c r="AA284" s="38">
        <v>9.1241057766100475E-4</v>
      </c>
      <c r="AB284" s="38">
        <v>5.8936000650915421E-3</v>
      </c>
      <c r="AC284" s="38">
        <v>90.058454539533443</v>
      </c>
      <c r="AD284" s="38">
        <v>1.1022810771780809</v>
      </c>
      <c r="AE284" s="38">
        <v>1.3067958448265662</v>
      </c>
      <c r="AF284" s="38">
        <v>2.2810771780807926E-3</v>
      </c>
      <c r="AG284" s="38">
        <v>6.7958448265661442E-3</v>
      </c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</row>
    <row r="285" spans="1:51" x14ac:dyDescent="0.25">
      <c r="A285" s="38" t="s">
        <v>16</v>
      </c>
      <c r="B285" s="38">
        <v>123188</v>
      </c>
      <c r="C285" s="38">
        <v>5.2</v>
      </c>
      <c r="D285" s="38">
        <v>4.9000000000000004</v>
      </c>
      <c r="E285" s="38">
        <v>5.7</v>
      </c>
      <c r="F285" s="38">
        <v>2001</v>
      </c>
      <c r="G285" s="38" t="s">
        <v>8</v>
      </c>
      <c r="H285" s="38" t="s">
        <v>114</v>
      </c>
      <c r="I285" s="38" t="s">
        <v>148</v>
      </c>
      <c r="J285" s="38">
        <v>641</v>
      </c>
      <c r="K285" s="38">
        <v>122547</v>
      </c>
      <c r="L285" s="38">
        <v>4.0176846082129957E-4</v>
      </c>
      <c r="M285" s="38">
        <v>4.8016604445915654</v>
      </c>
      <c r="N285" s="38">
        <v>5.6051973662341643</v>
      </c>
      <c r="O285" s="38">
        <v>9.8339555408434975E-2</v>
      </c>
      <c r="P285" s="38">
        <v>9.4802633765835864E-2</v>
      </c>
      <c r="Q285" s="38">
        <v>592</v>
      </c>
      <c r="R285" s="38">
        <v>691</v>
      </c>
      <c r="S285" s="38">
        <v>4.8056628892424591</v>
      </c>
      <c r="T285" s="38">
        <v>5.6093125953826668</v>
      </c>
      <c r="U285" s="38">
        <v>9.4337110757541254E-2</v>
      </c>
      <c r="V285" s="38">
        <v>9.0687404617333378E-2</v>
      </c>
      <c r="W285" s="38">
        <v>5.2188580168700208E-3</v>
      </c>
      <c r="X285" s="38">
        <v>4.0264998799246213E-4</v>
      </c>
      <c r="Y285" s="38">
        <v>4.8162080288775586</v>
      </c>
      <c r="Z285" s="38">
        <v>5.6215080048624824</v>
      </c>
      <c r="AA285" s="38">
        <v>8.3791971122441744E-2</v>
      </c>
      <c r="AB285" s="38">
        <v>7.8491995137517812E-2</v>
      </c>
      <c r="AC285" s="38">
        <v>99.022235145281115</v>
      </c>
      <c r="AD285" s="38">
        <v>4.8210141581188442</v>
      </c>
      <c r="AE285" s="38">
        <v>5.6248192962893055</v>
      </c>
      <c r="AF285" s="38">
        <v>7.8985841881156205E-2</v>
      </c>
      <c r="AG285" s="38">
        <v>7.518070371069463E-2</v>
      </c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</row>
    <row r="286" spans="1:51" x14ac:dyDescent="0.25">
      <c r="A286" s="38" t="s">
        <v>24</v>
      </c>
      <c r="B286" s="38">
        <v>238280</v>
      </c>
      <c r="C286" s="38">
        <v>6.2</v>
      </c>
      <c r="D286" s="38">
        <v>5.9</v>
      </c>
      <c r="E286" s="38">
        <v>6.5</v>
      </c>
      <c r="F286" s="38">
        <v>2001</v>
      </c>
      <c r="G286" s="38" t="s">
        <v>8</v>
      </c>
      <c r="H286" s="38" t="s">
        <v>115</v>
      </c>
      <c r="I286" s="38" t="s">
        <v>156</v>
      </c>
      <c r="J286" s="38">
        <v>1477</v>
      </c>
      <c r="K286" s="38">
        <v>236803</v>
      </c>
      <c r="L286" s="38">
        <v>3.1513783825302429E-4</v>
      </c>
      <c r="M286" s="38">
        <v>5.8834520559890437</v>
      </c>
      <c r="N286" s="38">
        <v>6.5137277324950924</v>
      </c>
      <c r="O286" s="38">
        <v>1.6547944010956606E-2</v>
      </c>
      <c r="P286" s="38">
        <v>1.3727732495092404E-2</v>
      </c>
      <c r="Q286" s="38">
        <v>1403</v>
      </c>
      <c r="R286" s="38">
        <v>1553</v>
      </c>
      <c r="S286" s="38">
        <v>5.8880308880308876</v>
      </c>
      <c r="T286" s="38">
        <v>6.5175423871076044</v>
      </c>
      <c r="U286" s="38">
        <v>1.1969111969112767E-2</v>
      </c>
      <c r="V286" s="38">
        <v>1.7542387107604362E-2</v>
      </c>
      <c r="W286" s="38">
        <v>6.2065506429479344E-3</v>
      </c>
      <c r="X286" s="38">
        <v>3.1543679803060145E-4</v>
      </c>
      <c r="Y286" s="38">
        <v>5.8911138449173333</v>
      </c>
      <c r="Z286" s="38">
        <v>6.5219874409785357</v>
      </c>
      <c r="AA286" s="38">
        <v>8.8861550826671021E-3</v>
      </c>
      <c r="AB286" s="38">
        <v>2.1987440978535666E-2</v>
      </c>
      <c r="AC286" s="38">
        <v>150.20595438959657</v>
      </c>
      <c r="AD286" s="38">
        <v>5.8934661436463278</v>
      </c>
      <c r="AE286" s="38">
        <v>6.5238318179195227</v>
      </c>
      <c r="AF286" s="38">
        <v>6.5338563536725403E-3</v>
      </c>
      <c r="AG286" s="38">
        <v>2.3831817919522713E-2</v>
      </c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</row>
    <row r="287" spans="1:51" x14ac:dyDescent="0.25">
      <c r="A287" s="38" t="s">
        <v>40</v>
      </c>
      <c r="B287" s="38">
        <v>23603</v>
      </c>
      <c r="C287" s="38">
        <v>3.1</v>
      </c>
      <c r="D287" s="38">
        <v>2.5</v>
      </c>
      <c r="E287" s="38">
        <v>3.9</v>
      </c>
      <c r="F287" s="38">
        <v>2001</v>
      </c>
      <c r="G287" s="38" t="s">
        <v>8</v>
      </c>
      <c r="H287" s="38" t="s">
        <v>116</v>
      </c>
      <c r="I287" s="38" t="s">
        <v>172</v>
      </c>
      <c r="J287" s="38">
        <v>73</v>
      </c>
      <c r="K287" s="38">
        <v>23530</v>
      </c>
      <c r="L287" s="38">
        <v>7.0838551971604631E-4</v>
      </c>
      <c r="M287" s="38">
        <v>2.3844416632691674</v>
      </c>
      <c r="N287" s="38">
        <v>3.8012127027012599</v>
      </c>
      <c r="O287" s="38">
        <v>0.1155583367308326</v>
      </c>
      <c r="P287" s="38">
        <v>9.8787297298740029E-2</v>
      </c>
      <c r="Q287" s="38">
        <v>57</v>
      </c>
      <c r="R287" s="38">
        <v>90</v>
      </c>
      <c r="S287" s="38">
        <v>2.4149472524679068</v>
      </c>
      <c r="T287" s="38">
        <v>3.8130746091598526</v>
      </c>
      <c r="U287" s="38">
        <v>8.5052747532093242E-2</v>
      </c>
      <c r="V287" s="38">
        <v>8.6925390840147276E-2</v>
      </c>
      <c r="W287" s="38">
        <v>3.1736871508641806E-3</v>
      </c>
      <c r="X287" s="38">
        <v>7.2203891741143375E-4</v>
      </c>
      <c r="Y287" s="38">
        <v>2.451648233452747</v>
      </c>
      <c r="Z287" s="38">
        <v>3.8957260682756143</v>
      </c>
      <c r="AA287" s="38">
        <v>4.8351766547253039E-2</v>
      </c>
      <c r="AB287" s="38">
        <v>4.2739317243856156E-3</v>
      </c>
      <c r="AC287" s="38">
        <v>33.546355722487384</v>
      </c>
      <c r="AD287" s="38">
        <v>2.4843455509034102</v>
      </c>
      <c r="AE287" s="38">
        <v>3.9053893521677594</v>
      </c>
      <c r="AF287" s="38">
        <v>1.5654449096589751E-2</v>
      </c>
      <c r="AG287" s="38">
        <v>5.3893521677594869E-3</v>
      </c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</row>
    <row r="288" spans="1:51" x14ac:dyDescent="0.25">
      <c r="A288" s="38" t="s">
        <v>17</v>
      </c>
      <c r="B288" s="38">
        <v>301754</v>
      </c>
      <c r="C288" s="38">
        <v>1.8</v>
      </c>
      <c r="D288" s="38">
        <v>1.6</v>
      </c>
      <c r="E288" s="38">
        <v>1.9</v>
      </c>
      <c r="F288" s="38">
        <v>2002</v>
      </c>
      <c r="G288" s="38" t="s">
        <v>8</v>
      </c>
      <c r="H288" s="38" t="s">
        <v>67</v>
      </c>
      <c r="I288" s="38" t="s">
        <v>149</v>
      </c>
      <c r="J288" s="38">
        <v>543</v>
      </c>
      <c r="K288" s="38">
        <v>301211</v>
      </c>
      <c r="L288" s="38">
        <v>1.5121813104348168E-4</v>
      </c>
      <c r="M288" s="38">
        <v>1.6482609148018095</v>
      </c>
      <c r="N288" s="38">
        <v>1.9506971768887729</v>
      </c>
      <c r="O288" s="38">
        <v>4.8260914801809385E-2</v>
      </c>
      <c r="P288" s="38">
        <v>5.0697176888772955E-2</v>
      </c>
      <c r="Q288" s="38">
        <v>498</v>
      </c>
      <c r="R288" s="38">
        <v>589</v>
      </c>
      <c r="S288" s="38">
        <v>1.6503509481233058</v>
      </c>
      <c r="T288" s="38">
        <v>1.951921101294432</v>
      </c>
      <c r="U288" s="38">
        <v>5.0350948123305761E-2</v>
      </c>
      <c r="V288" s="38">
        <v>5.1921101294432059E-2</v>
      </c>
      <c r="W288" s="38">
        <v>1.8058212730313074E-3</v>
      </c>
      <c r="X288" s="38">
        <v>1.5161563921653435E-4</v>
      </c>
      <c r="Y288" s="38">
        <v>1.654205633814773</v>
      </c>
      <c r="Z288" s="38">
        <v>1.9574369122478419</v>
      </c>
      <c r="AA288" s="38">
        <v>5.4205633814772947E-2</v>
      </c>
      <c r="AB288" s="38">
        <v>5.7436912247841976E-2</v>
      </c>
      <c r="AC288" s="38">
        <v>91.300251170511658</v>
      </c>
      <c r="AD288" s="38">
        <v>1.656197570240415</v>
      </c>
      <c r="AE288" s="38">
        <v>1.9587588913617784</v>
      </c>
      <c r="AF288" s="38">
        <v>5.619757024041494E-2</v>
      </c>
      <c r="AG288" s="38">
        <v>5.8758891361778476E-2</v>
      </c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</row>
    <row r="289" spans="1:51" x14ac:dyDescent="0.25">
      <c r="A289" s="38" t="s">
        <v>41</v>
      </c>
      <c r="B289" s="38">
        <v>57115</v>
      </c>
      <c r="C289" s="38">
        <v>3.9</v>
      </c>
      <c r="D289" s="38">
        <v>3.4</v>
      </c>
      <c r="E289" s="38">
        <v>4.4000000000000004</v>
      </c>
      <c r="F289" s="38">
        <v>2002</v>
      </c>
      <c r="G289" s="38" t="s">
        <v>8</v>
      </c>
      <c r="H289" s="38" t="s">
        <v>68</v>
      </c>
      <c r="I289" s="38" t="s">
        <v>173</v>
      </c>
      <c r="J289" s="38">
        <v>223</v>
      </c>
      <c r="K289" s="38">
        <v>56892</v>
      </c>
      <c r="L289" s="38">
        <v>5.1144725440221961E-4</v>
      </c>
      <c r="M289" s="38">
        <v>3.3929561422536501</v>
      </c>
      <c r="N289" s="38">
        <v>4.415850651058089</v>
      </c>
      <c r="O289" s="38">
        <v>7.0438577463498575E-3</v>
      </c>
      <c r="P289" s="38">
        <v>1.5850651058088694E-2</v>
      </c>
      <c r="Q289" s="38">
        <v>194</v>
      </c>
      <c r="R289" s="38">
        <v>252</v>
      </c>
      <c r="S289" s="38">
        <v>3.3966558697364966</v>
      </c>
      <c r="T289" s="38">
        <v>4.4121509235752425</v>
      </c>
      <c r="U289" s="38">
        <v>3.344130263503331E-3</v>
      </c>
      <c r="V289" s="38">
        <v>1.2150923575242167E-2</v>
      </c>
      <c r="W289" s="38">
        <v>3.9377677079200143E-3</v>
      </c>
      <c r="X289" s="38">
        <v>5.1468437814839525E-4</v>
      </c>
      <c r="Y289" s="38">
        <v>3.4230833297716194</v>
      </c>
      <c r="Z289" s="38">
        <v>4.4524520860684094</v>
      </c>
      <c r="AA289" s="38">
        <v>2.3083329771619532E-2</v>
      </c>
      <c r="AB289" s="38">
        <v>5.245208606840901E-2</v>
      </c>
      <c r="AC289" s="38">
        <v>58.483641541101761</v>
      </c>
      <c r="AD289" s="38">
        <v>3.4345743651196003</v>
      </c>
      <c r="AE289" s="38">
        <v>4.4584684086160005</v>
      </c>
      <c r="AF289" s="38">
        <v>3.4574365119600436E-2</v>
      </c>
      <c r="AG289" s="38">
        <v>5.8468408616000112E-2</v>
      </c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</row>
    <row r="290" spans="1:51" x14ac:dyDescent="0.25">
      <c r="A290" s="38" t="s">
        <v>11</v>
      </c>
      <c r="B290" s="38">
        <v>373705</v>
      </c>
      <c r="C290" s="38">
        <v>3.9</v>
      </c>
      <c r="D290" s="38">
        <v>3.8</v>
      </c>
      <c r="E290" s="38">
        <v>4.2</v>
      </c>
      <c r="F290" s="38">
        <v>2002</v>
      </c>
      <c r="G290" s="38" t="s">
        <v>8</v>
      </c>
      <c r="H290" s="38" t="s">
        <v>69</v>
      </c>
      <c r="I290" s="38" t="s">
        <v>143</v>
      </c>
      <c r="J290" s="38">
        <v>1457</v>
      </c>
      <c r="K290" s="38">
        <v>372248</v>
      </c>
      <c r="L290" s="38">
        <v>1.9980239540356247E-4</v>
      </c>
      <c r="M290" s="38">
        <v>3.6989947841899671</v>
      </c>
      <c r="N290" s="38">
        <v>4.0985995749970918</v>
      </c>
      <c r="O290" s="38">
        <v>0.10100521581003274</v>
      </c>
      <c r="P290" s="38">
        <v>0.10140042500290836</v>
      </c>
      <c r="Q290" s="38">
        <v>1383</v>
      </c>
      <c r="R290" s="38">
        <v>1533</v>
      </c>
      <c r="S290" s="38">
        <v>3.7007800270266653</v>
      </c>
      <c r="T290" s="38">
        <v>4.1021661470946338</v>
      </c>
      <c r="U290" s="38">
        <v>9.9219972973334514E-2</v>
      </c>
      <c r="V290" s="38">
        <v>9.7833852905366392E-2</v>
      </c>
      <c r="W290" s="38">
        <v>3.9038967440943105E-3</v>
      </c>
      <c r="X290" s="38">
        <v>1.9999650677480994E-4</v>
      </c>
      <c r="Y290" s="38">
        <v>3.7039002373195005</v>
      </c>
      <c r="Z290" s="38">
        <v>4.1038932508691204</v>
      </c>
      <c r="AA290" s="38">
        <v>9.6099762680499357E-2</v>
      </c>
      <c r="AB290" s="38">
        <v>9.6106749130879798E-2</v>
      </c>
      <c r="AC290" s="38">
        <v>149.35819172771653</v>
      </c>
      <c r="AD290" s="38">
        <v>3.7054023879685887</v>
      </c>
      <c r="AE290" s="38">
        <v>4.1050669801807436</v>
      </c>
      <c r="AF290" s="38">
        <v>9.4597612031411149E-2</v>
      </c>
      <c r="AG290" s="38">
        <v>9.4933019819256614E-2</v>
      </c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</row>
    <row r="291" spans="1:51" x14ac:dyDescent="0.25">
      <c r="A291" s="38" t="s">
        <v>18</v>
      </c>
      <c r="B291" s="38">
        <v>249902</v>
      </c>
      <c r="C291" s="38">
        <v>5</v>
      </c>
      <c r="D291" s="38">
        <v>4.7</v>
      </c>
      <c r="E291" s="38">
        <v>5.3</v>
      </c>
      <c r="F291" s="38">
        <v>2002</v>
      </c>
      <c r="G291" s="38" t="s">
        <v>8</v>
      </c>
      <c r="H291" s="38" t="s">
        <v>70</v>
      </c>
      <c r="I291" s="38" t="s">
        <v>150</v>
      </c>
      <c r="J291" s="38">
        <v>1250</v>
      </c>
      <c r="K291" s="38">
        <v>248652</v>
      </c>
      <c r="L291" s="38">
        <v>2.7659509744807975E-4</v>
      </c>
      <c r="M291" s="38">
        <v>4.7253656711732193</v>
      </c>
      <c r="N291" s="38">
        <v>5.2785558660693797</v>
      </c>
      <c r="O291" s="38">
        <v>2.5365671173219084E-2</v>
      </c>
      <c r="P291" s="38">
        <v>2.1444133930620168E-2</v>
      </c>
      <c r="Q291" s="38">
        <v>1181</v>
      </c>
      <c r="R291" s="38">
        <v>1319</v>
      </c>
      <c r="S291" s="38">
        <v>4.7258525341934039</v>
      </c>
      <c r="T291" s="38">
        <v>5.278069003049195</v>
      </c>
      <c r="U291" s="38">
        <v>2.585253419340372E-2</v>
      </c>
      <c r="V291" s="38">
        <v>2.1930996950804804E-2</v>
      </c>
      <c r="W291" s="38">
        <v>5.0095696927382055E-3</v>
      </c>
      <c r="X291" s="38">
        <v>2.7690676488180622E-4</v>
      </c>
      <c r="Y291" s="38">
        <v>4.7326629278564001</v>
      </c>
      <c r="Z291" s="38">
        <v>5.2864764576200116</v>
      </c>
      <c r="AA291" s="38">
        <v>3.2662927856399904E-2</v>
      </c>
      <c r="AB291" s="38">
        <v>1.3523542379988207E-2</v>
      </c>
      <c r="AC291" s="38">
        <v>138.26919651193751</v>
      </c>
      <c r="AD291" s="38">
        <v>4.7349278602171427</v>
      </c>
      <c r="AE291" s="38">
        <v>5.2882130323635552</v>
      </c>
      <c r="AF291" s="38">
        <v>3.4927860217142559E-2</v>
      </c>
      <c r="AG291" s="38">
        <v>1.1786967636444601E-2</v>
      </c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</row>
    <row r="292" spans="1:51" x14ac:dyDescent="0.25">
      <c r="A292" s="38" t="s">
        <v>42</v>
      </c>
      <c r="B292" s="38">
        <v>2695067</v>
      </c>
      <c r="C292" s="38">
        <v>1.4</v>
      </c>
      <c r="D292" s="38">
        <v>1.4</v>
      </c>
      <c r="E292" s="38">
        <v>1.4</v>
      </c>
      <c r="F292" s="38">
        <v>2002</v>
      </c>
      <c r="G292" s="38" t="s">
        <v>8</v>
      </c>
      <c r="H292" s="38" t="s">
        <v>71</v>
      </c>
      <c r="I292" s="38" t="s">
        <v>174</v>
      </c>
      <c r="J292" s="38">
        <v>3773</v>
      </c>
      <c r="K292" s="38">
        <v>2691294</v>
      </c>
      <c r="L292" s="38">
        <v>4.4639334949815514E-5</v>
      </c>
      <c r="M292" s="38">
        <v>1.3553258607206446</v>
      </c>
      <c r="N292" s="38">
        <v>1.4446045306202755</v>
      </c>
      <c r="O292" s="38">
        <v>4.4674139279355263E-2</v>
      </c>
      <c r="P292" s="38">
        <v>4.4604530620275584E-2</v>
      </c>
      <c r="Q292" s="38">
        <v>3653</v>
      </c>
      <c r="R292" s="38">
        <v>3894</v>
      </c>
      <c r="S292" s="38">
        <v>1.3554394009499577</v>
      </c>
      <c r="T292" s="38">
        <v>1.4448620386802999</v>
      </c>
      <c r="U292" s="38">
        <v>4.4560599050042171E-2</v>
      </c>
      <c r="V292" s="38">
        <v>4.4862038680300032E-2</v>
      </c>
      <c r="W292" s="38">
        <v>1.4006758825556556E-3</v>
      </c>
      <c r="X292" s="38">
        <v>4.4656271786465276E-5</v>
      </c>
      <c r="Y292" s="38">
        <v>1.3560196107691904</v>
      </c>
      <c r="Z292" s="38">
        <v>1.4453321543421207</v>
      </c>
      <c r="AA292" s="38">
        <v>4.3980389230809491E-2</v>
      </c>
      <c r="AB292" s="38">
        <v>4.533215434212079E-2</v>
      </c>
      <c r="AC292" s="38">
        <v>240.62674108048606</v>
      </c>
      <c r="AD292" s="38">
        <v>1.3562193997437275</v>
      </c>
      <c r="AE292" s="38">
        <v>1.4455034131280422</v>
      </c>
      <c r="AF292" s="38">
        <v>4.3780600256272395E-2</v>
      </c>
      <c r="AG292" s="38">
        <v>4.5503413128042292E-2</v>
      </c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</row>
    <row r="293" spans="1:51" x14ac:dyDescent="0.25">
      <c r="A293" s="38" t="s">
        <v>19</v>
      </c>
      <c r="B293" s="38">
        <v>156929</v>
      </c>
      <c r="C293" s="38">
        <v>2</v>
      </c>
      <c r="D293" s="38">
        <v>1.8</v>
      </c>
      <c r="E293" s="38">
        <v>2.2000000000000002</v>
      </c>
      <c r="F293" s="38">
        <v>2002</v>
      </c>
      <c r="G293" s="38" t="s">
        <v>8</v>
      </c>
      <c r="H293" s="38" t="s">
        <v>72</v>
      </c>
      <c r="I293" s="38" t="s">
        <v>151</v>
      </c>
      <c r="J293" s="38">
        <v>314</v>
      </c>
      <c r="K293" s="38">
        <v>156615</v>
      </c>
      <c r="L293" s="38">
        <v>2.210928925171729E-4</v>
      </c>
      <c r="M293" s="38">
        <v>1.7798119752892874</v>
      </c>
      <c r="N293" s="38">
        <v>2.2219977603236334</v>
      </c>
      <c r="O293" s="38">
        <v>2.0188024710712682E-2</v>
      </c>
      <c r="P293" s="38">
        <v>2.1997760323633209E-2</v>
      </c>
      <c r="Q293" s="38">
        <v>280</v>
      </c>
      <c r="R293" s="38">
        <v>349</v>
      </c>
      <c r="S293" s="38">
        <v>1.784246378935697</v>
      </c>
      <c r="T293" s="38">
        <v>2.2239356651734226</v>
      </c>
      <c r="U293" s="38">
        <v>1.5753621064303003E-2</v>
      </c>
      <c r="V293" s="38">
        <v>2.3935665173422382E-2</v>
      </c>
      <c r="W293" s="38">
        <v>2.0130950696718567E-3</v>
      </c>
      <c r="X293" s="38">
        <v>2.2209606642356201E-4</v>
      </c>
      <c r="Y293" s="38">
        <v>1.7909990032482948</v>
      </c>
      <c r="Z293" s="38">
        <v>2.2351911360954189</v>
      </c>
      <c r="AA293" s="38">
        <v>9.0009967517052925E-3</v>
      </c>
      <c r="AB293" s="38">
        <v>3.5191136095418685E-2</v>
      </c>
      <c r="AC293" s="38">
        <v>69.442946205413804</v>
      </c>
      <c r="AD293" s="38">
        <v>1.7950306238580298</v>
      </c>
      <c r="AE293" s="38">
        <v>2.2375316679982116</v>
      </c>
      <c r="AF293" s="38">
        <v>4.9693761419702387E-3</v>
      </c>
      <c r="AG293" s="38">
        <v>3.7531667998211393E-2</v>
      </c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</row>
    <row r="294" spans="1:51" x14ac:dyDescent="0.25">
      <c r="A294" s="38" t="s">
        <v>31</v>
      </c>
      <c r="B294" s="38">
        <v>182671</v>
      </c>
      <c r="C294" s="38">
        <v>0.6</v>
      </c>
      <c r="D294" s="38">
        <v>0.5</v>
      </c>
      <c r="E294" s="38">
        <v>0.8</v>
      </c>
      <c r="F294" s="38">
        <v>2002</v>
      </c>
      <c r="G294" s="38" t="s">
        <v>8</v>
      </c>
      <c r="H294" s="38" t="s">
        <v>73</v>
      </c>
      <c r="I294" s="38" t="s">
        <v>163</v>
      </c>
      <c r="J294" s="38">
        <v>110</v>
      </c>
      <c r="K294" s="38">
        <v>182561</v>
      </c>
      <c r="L294" s="38">
        <v>1.1249779940996537E-4</v>
      </c>
      <c r="M294" s="38">
        <v>0.48967769642681225</v>
      </c>
      <c r="N294" s="38">
        <v>0.71467329524674295</v>
      </c>
      <c r="O294" s="38">
        <v>1.0322303573187752E-2</v>
      </c>
      <c r="P294" s="38">
        <v>8.5326704753257099E-2</v>
      </c>
      <c r="Q294" s="38">
        <v>90</v>
      </c>
      <c r="R294" s="38">
        <v>131</v>
      </c>
      <c r="S294" s="38">
        <v>0.49268904204827257</v>
      </c>
      <c r="T294" s="38">
        <v>0.71713627231470789</v>
      </c>
      <c r="U294" s="38">
        <v>7.3109579517274259E-3</v>
      </c>
      <c r="V294" s="38">
        <v>8.2863727685292154E-2</v>
      </c>
      <c r="W294" s="38">
        <v>6.1267730420106424E-4</v>
      </c>
      <c r="X294" s="38">
        <v>1.1395764877369156E-4</v>
      </c>
      <c r="Y294" s="38">
        <v>0.49871965542737262</v>
      </c>
      <c r="Z294" s="38">
        <v>0.72663495297475589</v>
      </c>
      <c r="AA294" s="38">
        <v>1.2803445726273788E-3</v>
      </c>
      <c r="AB294" s="38">
        <v>7.3365047025244157E-2</v>
      </c>
      <c r="AC294" s="38">
        <v>41.186249877748899</v>
      </c>
      <c r="AD294" s="38">
        <v>0.50268336755158904</v>
      </c>
      <c r="AE294" s="38">
        <v>0.72814544842074513</v>
      </c>
      <c r="AF294" s="38">
        <v>2.6833675515890443E-3</v>
      </c>
      <c r="AG294" s="38">
        <v>7.1854551579254911E-2</v>
      </c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</row>
    <row r="295" spans="1:51" x14ac:dyDescent="0.25">
      <c r="A295" s="38" t="s">
        <v>43</v>
      </c>
      <c r="B295" s="38">
        <v>49318</v>
      </c>
      <c r="C295" s="38">
        <v>4</v>
      </c>
      <c r="D295" s="38">
        <v>3.5</v>
      </c>
      <c r="E295" s="38">
        <v>4.5999999999999996</v>
      </c>
      <c r="F295" s="38">
        <v>2002</v>
      </c>
      <c r="G295" s="38" t="s">
        <v>8</v>
      </c>
      <c r="H295" s="38" t="s">
        <v>74</v>
      </c>
      <c r="I295" s="38" t="s">
        <v>175</v>
      </c>
      <c r="J295" s="38">
        <v>197</v>
      </c>
      <c r="K295" s="38">
        <v>49121</v>
      </c>
      <c r="L295" s="38">
        <v>5.5668128295241492E-4</v>
      </c>
      <c r="M295" s="38">
        <v>3.4378034893416762</v>
      </c>
      <c r="N295" s="38">
        <v>4.5511660552465063</v>
      </c>
      <c r="O295" s="38">
        <v>6.2196510658323767E-2</v>
      </c>
      <c r="P295" s="38">
        <v>4.8833944753493341E-2</v>
      </c>
      <c r="Q295" s="38">
        <v>170</v>
      </c>
      <c r="R295" s="38">
        <v>225</v>
      </c>
      <c r="S295" s="38">
        <v>3.4470173161928708</v>
      </c>
      <c r="T295" s="38">
        <v>4.5622288008435055</v>
      </c>
      <c r="U295" s="38">
        <v>5.2982683807129227E-2</v>
      </c>
      <c r="V295" s="38">
        <v>3.7771199156494184E-2</v>
      </c>
      <c r="W295" s="38">
        <v>4.0331164353712944E-3</v>
      </c>
      <c r="X295" s="38">
        <v>5.6066637316272395E-4</v>
      </c>
      <c r="Y295" s="38">
        <v>3.4724500622085706</v>
      </c>
      <c r="Z295" s="38">
        <v>4.5937828085340184</v>
      </c>
      <c r="AA295" s="38">
        <v>2.7549937791429446E-2</v>
      </c>
      <c r="AB295" s="38">
        <v>6.2171914659812089E-3</v>
      </c>
      <c r="AC295" s="38">
        <v>54.973749703063994</v>
      </c>
      <c r="AD295" s="38">
        <v>3.4859577313706818</v>
      </c>
      <c r="AE295" s="38">
        <v>4.600550132568074</v>
      </c>
      <c r="AF295" s="38">
        <v>1.4042268629318233E-2</v>
      </c>
      <c r="AG295" s="38">
        <v>5.501325680743463E-4</v>
      </c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</row>
    <row r="296" spans="1:51" x14ac:dyDescent="0.25">
      <c r="A296" s="38" t="s">
        <v>58</v>
      </c>
      <c r="B296" s="38">
        <v>56388</v>
      </c>
      <c r="C296" s="38">
        <v>0.4</v>
      </c>
      <c r="D296" s="38">
        <v>0.3</v>
      </c>
      <c r="E296" s="38">
        <v>0.7</v>
      </c>
      <c r="F296" s="38">
        <v>2002</v>
      </c>
      <c r="G296" s="38" t="s">
        <v>8</v>
      </c>
      <c r="H296" s="38" t="s">
        <v>195</v>
      </c>
      <c r="I296" s="38" t="s">
        <v>196</v>
      </c>
      <c r="J296" s="38">
        <v>23</v>
      </c>
      <c r="K296" s="38">
        <v>56365</v>
      </c>
      <c r="L296" s="38">
        <v>1.6666205329998252E-4</v>
      </c>
      <c r="M296" s="38">
        <v>0.24122614986381119</v>
      </c>
      <c r="N296" s="38">
        <v>0.57455025646377622</v>
      </c>
      <c r="O296" s="38">
        <v>5.8773850136188799E-2</v>
      </c>
      <c r="P296" s="38">
        <v>0.12544974353622373</v>
      </c>
      <c r="Q296" s="38">
        <v>14</v>
      </c>
      <c r="R296" s="38">
        <v>32</v>
      </c>
      <c r="S296" s="38">
        <v>0.24827977583883096</v>
      </c>
      <c r="T296" s="38">
        <v>0.56749663048875643</v>
      </c>
      <c r="U296" s="38">
        <v>5.1720224161169032E-2</v>
      </c>
      <c r="V296" s="38">
        <v>0.13250336951124353</v>
      </c>
      <c r="W296" s="38">
        <v>4.419208304900817E-4</v>
      </c>
      <c r="X296" s="38">
        <v>1.7677321727757611E-4</v>
      </c>
      <c r="Y296" s="38">
        <v>0.26514761321250557</v>
      </c>
      <c r="Z296" s="38">
        <v>0.6186940477676578</v>
      </c>
      <c r="AA296" s="38">
        <v>3.4852386787494416E-2</v>
      </c>
      <c r="AB296" s="38">
        <v>8.130595223234216E-2</v>
      </c>
      <c r="AC296" s="38">
        <v>18.982890866865713</v>
      </c>
      <c r="AD296" s="38">
        <v>0.28247497447917758</v>
      </c>
      <c r="AE296" s="38">
        <v>0.61909974813065849</v>
      </c>
      <c r="AF296" s="38">
        <v>1.7525025520822413E-2</v>
      </c>
      <c r="AG296" s="38">
        <v>8.0900251869341466E-2</v>
      </c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</row>
    <row r="297" spans="1:51" x14ac:dyDescent="0.25">
      <c r="A297" s="38" t="s">
        <v>25</v>
      </c>
      <c r="B297" s="38">
        <v>998003</v>
      </c>
      <c r="C297" s="38">
        <v>1.7</v>
      </c>
      <c r="D297" s="38">
        <v>1.7</v>
      </c>
      <c r="E297" s="38">
        <v>1.8</v>
      </c>
      <c r="F297" s="38">
        <v>2002</v>
      </c>
      <c r="G297" s="38" t="s">
        <v>8</v>
      </c>
      <c r="H297" s="38" t="s">
        <v>75</v>
      </c>
      <c r="I297" s="38" t="s">
        <v>157</v>
      </c>
      <c r="J297" s="38">
        <v>1697</v>
      </c>
      <c r="K297" s="38">
        <v>996306</v>
      </c>
      <c r="L297" s="38">
        <v>8.0832798534321215E-5</v>
      </c>
      <c r="M297" s="38">
        <v>1.6195628916589948</v>
      </c>
      <c r="N297" s="38">
        <v>1.7812284887276373</v>
      </c>
      <c r="O297" s="38">
        <v>8.0437108341005148E-2</v>
      </c>
      <c r="P297" s="38">
        <v>1.8771511272362762E-2</v>
      </c>
      <c r="Q297" s="38">
        <v>1616</v>
      </c>
      <c r="R297" s="38">
        <v>1778</v>
      </c>
      <c r="S297" s="38">
        <v>1.6192336095182078</v>
      </c>
      <c r="T297" s="38">
        <v>1.7815577708684243</v>
      </c>
      <c r="U297" s="38">
        <v>8.0766390481792127E-2</v>
      </c>
      <c r="V297" s="38">
        <v>1.8442229131575782E-2</v>
      </c>
      <c r="W297" s="38">
        <v>1.7023137105222413E-3</v>
      </c>
      <c r="X297" s="38">
        <v>8.0900880912149014E-5</v>
      </c>
      <c r="Y297" s="38">
        <v>1.6214128296100923</v>
      </c>
      <c r="Z297" s="38">
        <v>1.7832145914343904</v>
      </c>
      <c r="AA297" s="38">
        <v>7.8587170389907701E-2</v>
      </c>
      <c r="AB297" s="38">
        <v>1.6785408565609616E-2</v>
      </c>
      <c r="AC297" s="38">
        <v>161.36475225741785</v>
      </c>
      <c r="AD297" s="38">
        <v>1.6219711990305326</v>
      </c>
      <c r="AE297" s="38">
        <v>1.7836582191531056</v>
      </c>
      <c r="AF297" s="38">
        <v>7.8028800969467405E-2</v>
      </c>
      <c r="AG297" s="38">
        <v>1.6341780846894416E-2</v>
      </c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</row>
    <row r="298" spans="1:51" x14ac:dyDescent="0.25">
      <c r="A298" s="38" t="s">
        <v>12</v>
      </c>
      <c r="B298" s="38">
        <v>606252</v>
      </c>
      <c r="C298" s="38">
        <v>2.7</v>
      </c>
      <c r="D298" s="38">
        <v>2.6</v>
      </c>
      <c r="E298" s="38">
        <v>2.9</v>
      </c>
      <c r="F298" s="38">
        <v>2002</v>
      </c>
      <c r="G298" s="38" t="s">
        <v>8</v>
      </c>
      <c r="H298" s="38" t="s">
        <v>76</v>
      </c>
      <c r="I298" s="38" t="s">
        <v>144</v>
      </c>
      <c r="J298" s="38">
        <v>1637</v>
      </c>
      <c r="K298" s="38">
        <v>604615</v>
      </c>
      <c r="L298" s="38">
        <v>1.306267473665294E-4</v>
      </c>
      <c r="M298" s="38">
        <v>2.5695705303331731</v>
      </c>
      <c r="N298" s="38">
        <v>2.8308240250662315</v>
      </c>
      <c r="O298" s="38">
        <v>3.0429469666827025E-2</v>
      </c>
      <c r="P298" s="38">
        <v>6.9175974933768369E-2</v>
      </c>
      <c r="Q298" s="38">
        <v>1558</v>
      </c>
      <c r="R298" s="38">
        <v>1717</v>
      </c>
      <c r="S298" s="38">
        <v>2.569888429234048</v>
      </c>
      <c r="T298" s="38">
        <v>2.8321556052598589</v>
      </c>
      <c r="U298" s="38">
        <v>3.0111570765952056E-2</v>
      </c>
      <c r="V298" s="38">
        <v>6.7844394740141034E-2</v>
      </c>
      <c r="W298" s="38">
        <v>2.7033483511955058E-3</v>
      </c>
      <c r="X298" s="38">
        <v>1.307403021708711E-4</v>
      </c>
      <c r="Y298" s="38">
        <v>2.5726080490246348</v>
      </c>
      <c r="Z298" s="38">
        <v>2.8340886533663769</v>
      </c>
      <c r="AA298" s="38">
        <v>2.7391950975365287E-2</v>
      </c>
      <c r="AB298" s="38">
        <v>6.5911346633622969E-2</v>
      </c>
      <c r="AC298" s="38">
        <v>158.40791430014031</v>
      </c>
      <c r="AD298" s="38">
        <v>2.5735286418122749</v>
      </c>
      <c r="AE298" s="38">
        <v>2.8348175292215356</v>
      </c>
      <c r="AF298" s="38">
        <v>2.6471358187725169E-2</v>
      </c>
      <c r="AG298" s="38">
        <v>6.5182470778464285E-2</v>
      </c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</row>
    <row r="299" spans="1:51" x14ac:dyDescent="0.25">
      <c r="A299" s="38" t="s">
        <v>56</v>
      </c>
      <c r="B299" s="38">
        <v>68692</v>
      </c>
      <c r="C299" s="38">
        <v>0.7</v>
      </c>
      <c r="D299" s="38">
        <v>0.5</v>
      </c>
      <c r="E299" s="38">
        <v>0.9</v>
      </c>
      <c r="F299" s="38">
        <v>2002</v>
      </c>
      <c r="G299" s="38" t="s">
        <v>8</v>
      </c>
      <c r="H299" s="38" t="s">
        <v>77</v>
      </c>
      <c r="I299" s="38" t="s">
        <v>188</v>
      </c>
      <c r="J299" s="38">
        <v>48</v>
      </c>
      <c r="K299" s="38">
        <v>68644</v>
      </c>
      <c r="L299" s="38">
        <v>1.9761083767884708E-4</v>
      </c>
      <c r="M299" s="38">
        <v>0.50116048940436497</v>
      </c>
      <c r="N299" s="38">
        <v>0.89638216476205912</v>
      </c>
      <c r="O299" s="38">
        <v>1.1604894043649727E-3</v>
      </c>
      <c r="P299" s="38">
        <v>3.6178352379409029E-3</v>
      </c>
      <c r="Q299" s="38">
        <v>35</v>
      </c>
      <c r="R299" s="38">
        <v>62</v>
      </c>
      <c r="S299" s="38">
        <v>0.50952075933150875</v>
      </c>
      <c r="T299" s="38">
        <v>0.90257963081581549</v>
      </c>
      <c r="U299" s="38">
        <v>9.5207593315087546E-3</v>
      </c>
      <c r="V299" s="38">
        <v>2.5796308158154702E-3</v>
      </c>
      <c r="W299" s="38">
        <v>7.2669215996534135E-4</v>
      </c>
      <c r="X299" s="38">
        <v>2.034365931810581E-4</v>
      </c>
      <c r="Y299" s="38">
        <v>0.52325556678428331</v>
      </c>
      <c r="Z299" s="38">
        <v>0.93012875314639942</v>
      </c>
      <c r="AA299" s="38">
        <v>2.325556678428331E-2</v>
      </c>
      <c r="AB299" s="38">
        <v>3.0128753146399401E-2</v>
      </c>
      <c r="AC299" s="38">
        <v>27.278733057819075</v>
      </c>
      <c r="AD299" s="38">
        <v>0.53542342739168425</v>
      </c>
      <c r="AE299" s="38">
        <v>0.9325178144539803</v>
      </c>
      <c r="AF299" s="38">
        <v>3.5423427391684248E-2</v>
      </c>
      <c r="AG299" s="38">
        <v>3.2517814453980276E-2</v>
      </c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</row>
    <row r="300" spans="1:51" x14ac:dyDescent="0.25">
      <c r="A300" s="38" t="s">
        <v>32</v>
      </c>
      <c r="B300" s="38">
        <v>90875</v>
      </c>
      <c r="C300" s="38">
        <v>7</v>
      </c>
      <c r="D300" s="38">
        <v>6.4</v>
      </c>
      <c r="E300" s="38">
        <v>7.5</v>
      </c>
      <c r="F300" s="38">
        <v>2002</v>
      </c>
      <c r="G300" s="38" t="s">
        <v>8</v>
      </c>
      <c r="H300" s="38" t="s">
        <v>78</v>
      </c>
      <c r="I300" s="38" t="s">
        <v>164</v>
      </c>
      <c r="J300" s="38">
        <v>636</v>
      </c>
      <c r="K300" s="38">
        <v>90239</v>
      </c>
      <c r="L300" s="38">
        <v>5.420098137224104E-4</v>
      </c>
      <c r="M300" s="38">
        <v>6.4566146704591585</v>
      </c>
      <c r="N300" s="38">
        <v>7.5406342979039787</v>
      </c>
      <c r="O300" s="38">
        <v>5.6614670459158134E-2</v>
      </c>
      <c r="P300" s="38">
        <v>4.0634297903978656E-2</v>
      </c>
      <c r="Q300" s="38">
        <v>587</v>
      </c>
      <c r="R300" s="38">
        <v>686</v>
      </c>
      <c r="S300" s="38">
        <v>6.4594222833562585</v>
      </c>
      <c r="T300" s="38">
        <v>7.5488308115543328</v>
      </c>
      <c r="U300" s="38">
        <v>5.9422283356258099E-2</v>
      </c>
      <c r="V300" s="38">
        <v>4.8830811554332776E-2</v>
      </c>
      <c r="W300" s="38">
        <v>7.0194637076156346E-3</v>
      </c>
      <c r="X300" s="38">
        <v>5.431988447290229E-4</v>
      </c>
      <c r="Y300" s="38">
        <v>6.4762648628866115</v>
      </c>
      <c r="Z300" s="38">
        <v>7.5626625523446576</v>
      </c>
      <c r="AA300" s="38">
        <v>7.6264862886611162E-2</v>
      </c>
      <c r="AB300" s="38">
        <v>6.2662552344657563E-2</v>
      </c>
      <c r="AC300" s="38">
        <v>98.546726831993979</v>
      </c>
      <c r="AD300" s="38">
        <v>6.4827781311594554</v>
      </c>
      <c r="AE300" s="38">
        <v>7.5671529454736071</v>
      </c>
      <c r="AF300" s="38">
        <v>8.2778131159455093E-2</v>
      </c>
      <c r="AG300" s="38">
        <v>6.7152945473607062E-2</v>
      </c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</row>
    <row r="301" spans="1:51" x14ac:dyDescent="0.25">
      <c r="A301" s="38" t="s">
        <v>45</v>
      </c>
      <c r="B301" s="38">
        <v>784475</v>
      </c>
      <c r="C301" s="38">
        <v>2.2000000000000002</v>
      </c>
      <c r="D301" s="38">
        <v>2.1</v>
      </c>
      <c r="E301" s="38">
        <v>2.2999999999999998</v>
      </c>
      <c r="F301" s="38">
        <v>2002</v>
      </c>
      <c r="G301" s="38" t="s">
        <v>8</v>
      </c>
      <c r="H301" s="38" t="s">
        <v>79</v>
      </c>
      <c r="I301" s="38" t="s">
        <v>177</v>
      </c>
      <c r="J301" s="38">
        <v>1726</v>
      </c>
      <c r="K301" s="38">
        <v>782749</v>
      </c>
      <c r="L301" s="38">
        <v>1.0368384297221824E-4</v>
      </c>
      <c r="M301" s="38">
        <v>2.096513741399495</v>
      </c>
      <c r="N301" s="38">
        <v>2.3038814273439319</v>
      </c>
      <c r="O301" s="38">
        <v>3.4862586005051099E-3</v>
      </c>
      <c r="P301" s="38">
        <v>3.8814273439320424E-3</v>
      </c>
      <c r="Q301" s="38">
        <v>1645</v>
      </c>
      <c r="R301" s="38">
        <v>1808</v>
      </c>
      <c r="S301" s="38">
        <v>2.0969438159278497</v>
      </c>
      <c r="T301" s="38">
        <v>2.3047260906976001</v>
      </c>
      <c r="U301" s="38">
        <v>3.0561840721503586E-3</v>
      </c>
      <c r="V301" s="38">
        <v>4.726090697600327E-3</v>
      </c>
      <c r="W301" s="38">
        <v>2.2026352249311112E-3</v>
      </c>
      <c r="X301" s="38">
        <v>1.0376951786585347E-4</v>
      </c>
      <c r="Y301" s="38">
        <v>2.0988657070652574</v>
      </c>
      <c r="Z301" s="38">
        <v>2.3064047427969649</v>
      </c>
      <c r="AA301" s="38">
        <v>1.1342929347426534E-3</v>
      </c>
      <c r="AB301" s="38">
        <v>6.4047427969651238E-3</v>
      </c>
      <c r="AC301" s="38">
        <v>162.69661028836026</v>
      </c>
      <c r="AD301" s="38">
        <v>2.0995753323356214</v>
      </c>
      <c r="AE301" s="38">
        <v>2.3069698491664501</v>
      </c>
      <c r="AF301" s="38">
        <v>4.2466766437865289E-4</v>
      </c>
      <c r="AG301" s="38">
        <v>6.9698491664502704E-3</v>
      </c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</row>
    <row r="302" spans="1:51" x14ac:dyDescent="0.25">
      <c r="A302" s="38" t="s">
        <v>33</v>
      </c>
      <c r="B302" s="38">
        <v>388141</v>
      </c>
      <c r="C302" s="38">
        <v>3.7</v>
      </c>
      <c r="D302" s="38">
        <v>3.5</v>
      </c>
      <c r="E302" s="38">
        <v>3.9</v>
      </c>
      <c r="F302" s="38">
        <v>2002</v>
      </c>
      <c r="G302" s="38" t="s">
        <v>8</v>
      </c>
      <c r="H302" s="38" t="s">
        <v>80</v>
      </c>
      <c r="I302" s="38" t="s">
        <v>165</v>
      </c>
      <c r="J302" s="38">
        <v>1436</v>
      </c>
      <c r="K302" s="38">
        <v>386705</v>
      </c>
      <c r="L302" s="38">
        <v>1.9099892549382261E-4</v>
      </c>
      <c r="M302" s="38">
        <v>3.5086875286555714</v>
      </c>
      <c r="N302" s="38">
        <v>3.8906853796432168</v>
      </c>
      <c r="O302" s="38">
        <v>8.6875286555714304E-3</v>
      </c>
      <c r="P302" s="38">
        <v>9.3146203567830987E-3</v>
      </c>
      <c r="Q302" s="38">
        <v>1362</v>
      </c>
      <c r="R302" s="38">
        <v>1511</v>
      </c>
      <c r="S302" s="38">
        <v>3.509034088127768</v>
      </c>
      <c r="T302" s="38">
        <v>3.8929152034956367</v>
      </c>
      <c r="U302" s="38">
        <v>9.0340881277679586E-3</v>
      </c>
      <c r="V302" s="38">
        <v>7.0847965043632222E-3</v>
      </c>
      <c r="W302" s="38">
        <v>3.7045983247027126E-3</v>
      </c>
      <c r="X302" s="38">
        <v>1.9118736148884526E-4</v>
      </c>
      <c r="Y302" s="38">
        <v>3.5134109632138673</v>
      </c>
      <c r="Z302" s="38">
        <v>3.8957856861915579</v>
      </c>
      <c r="AA302" s="38">
        <v>1.3410963213867255E-2</v>
      </c>
      <c r="AB302" s="38">
        <v>4.2143138084420606E-3</v>
      </c>
      <c r="AC302" s="38">
        <v>148.29307251400354</v>
      </c>
      <c r="AD302" s="38">
        <v>3.5148584946428683</v>
      </c>
      <c r="AE302" s="38">
        <v>3.8969145125887783</v>
      </c>
      <c r="AF302" s="38">
        <v>1.4858494642868258E-2</v>
      </c>
      <c r="AG302" s="38">
        <v>3.0854874112216102E-3</v>
      </c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</row>
    <row r="303" spans="1:51" x14ac:dyDescent="0.25">
      <c r="A303" s="38" t="s">
        <v>44</v>
      </c>
      <c r="B303" s="38">
        <v>129963</v>
      </c>
      <c r="C303" s="38">
        <v>3.3</v>
      </c>
      <c r="D303" s="38">
        <v>3</v>
      </c>
      <c r="E303" s="38">
        <v>3.6</v>
      </c>
      <c r="F303" s="38">
        <v>2002</v>
      </c>
      <c r="G303" s="38" t="s">
        <v>8</v>
      </c>
      <c r="H303" s="38" t="s">
        <v>81</v>
      </c>
      <c r="I303" s="38" t="s">
        <v>176</v>
      </c>
      <c r="J303" s="38">
        <v>429</v>
      </c>
      <c r="K303" s="38">
        <v>129534</v>
      </c>
      <c r="L303" s="38">
        <v>3.1184517850685084E-4</v>
      </c>
      <c r="M303" s="38">
        <v>2.9890943196580113</v>
      </c>
      <c r="N303" s="38">
        <v>3.6127846766717133</v>
      </c>
      <c r="O303" s="38">
        <v>1.0905680341988688E-2</v>
      </c>
      <c r="P303" s="38">
        <v>1.2784676671713235E-2</v>
      </c>
      <c r="Q303" s="38">
        <v>389</v>
      </c>
      <c r="R303" s="38">
        <v>470</v>
      </c>
      <c r="S303" s="38">
        <v>2.993159591576064</v>
      </c>
      <c r="T303" s="38">
        <v>3.6164139024183806</v>
      </c>
      <c r="U303" s="38">
        <v>6.8404084239359619E-3</v>
      </c>
      <c r="V303" s="38">
        <v>1.6413902418380477E-2</v>
      </c>
      <c r="W303" s="38">
        <v>3.3156205426972856E-3</v>
      </c>
      <c r="X303" s="38">
        <v>3.1287556805973136E-4</v>
      </c>
      <c r="Y303" s="38">
        <v>3.0027449746375541</v>
      </c>
      <c r="Z303" s="38">
        <v>3.6284961107570171</v>
      </c>
      <c r="AA303" s="38">
        <v>2.7449746375540762E-3</v>
      </c>
      <c r="AB303" s="38">
        <v>2.8496110757016968E-2</v>
      </c>
      <c r="AC303" s="38">
        <v>81.100606104682299</v>
      </c>
      <c r="AD303" s="38">
        <v>3.0074626879491504</v>
      </c>
      <c r="AE303" s="38">
        <v>3.6314726676821616</v>
      </c>
      <c r="AF303" s="38">
        <v>7.4626879491503928E-3</v>
      </c>
      <c r="AG303" s="38">
        <v>3.1472667682161504E-2</v>
      </c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</row>
    <row r="304" spans="1:51" x14ac:dyDescent="0.25">
      <c r="A304" s="38" t="s">
        <v>46</v>
      </c>
      <c r="B304" s="38">
        <v>119002</v>
      </c>
      <c r="C304" s="38">
        <v>4.9000000000000004</v>
      </c>
      <c r="D304" s="38">
        <v>4.5</v>
      </c>
      <c r="E304" s="38">
        <v>5.3</v>
      </c>
      <c r="F304" s="38">
        <v>2002</v>
      </c>
      <c r="G304" s="38" t="s">
        <v>8</v>
      </c>
      <c r="H304" s="38" t="s">
        <v>82</v>
      </c>
      <c r="I304" s="38" t="s">
        <v>178</v>
      </c>
      <c r="J304" s="38">
        <v>583</v>
      </c>
      <c r="K304" s="38">
        <v>118419</v>
      </c>
      <c r="L304" s="38">
        <v>3.9669951769671154E-4</v>
      </c>
      <c r="M304" s="38">
        <v>4.502377808734777</v>
      </c>
      <c r="N304" s="38">
        <v>5.2957768441282003</v>
      </c>
      <c r="O304" s="38">
        <v>2.3778087347769983E-3</v>
      </c>
      <c r="P304" s="38">
        <v>4.2231558717995554E-3</v>
      </c>
      <c r="Q304" s="38">
        <v>536</v>
      </c>
      <c r="R304" s="38">
        <v>631</v>
      </c>
      <c r="S304" s="38">
        <v>4.5041259810759486</v>
      </c>
      <c r="T304" s="38">
        <v>5.3024318919009765</v>
      </c>
      <c r="U304" s="38">
        <v>4.1259810759486371E-3</v>
      </c>
      <c r="V304" s="38">
        <v>2.4318919009767015E-3</v>
      </c>
      <c r="W304" s="38">
        <v>4.9150589772750421E-3</v>
      </c>
      <c r="X304" s="38">
        <v>3.9765769481305788E-4</v>
      </c>
      <c r="Y304" s="38">
        <v>4.517401282461984</v>
      </c>
      <c r="Z304" s="38">
        <v>5.3127166720880998</v>
      </c>
      <c r="AA304" s="38">
        <v>1.7401282461984025E-2</v>
      </c>
      <c r="AB304" s="38">
        <v>1.2716672088100012E-2</v>
      </c>
      <c r="AC304" s="38">
        <v>94.453924154270553</v>
      </c>
      <c r="AD304" s="38">
        <v>4.5224147044869358</v>
      </c>
      <c r="AE304" s="38">
        <v>5.3161061989246621</v>
      </c>
      <c r="AF304" s="38">
        <v>2.2414704486935833E-2</v>
      </c>
      <c r="AG304" s="38">
        <v>1.6106198924662252E-2</v>
      </c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</row>
    <row r="305" spans="1:51" x14ac:dyDescent="0.25">
      <c r="A305" s="38" t="s">
        <v>47</v>
      </c>
      <c r="B305" s="38">
        <v>292737</v>
      </c>
      <c r="C305" s="38">
        <v>3.1</v>
      </c>
      <c r="D305" s="38">
        <v>2.9</v>
      </c>
      <c r="E305" s="38">
        <v>3.3</v>
      </c>
      <c r="F305" s="38">
        <v>2002</v>
      </c>
      <c r="G305" s="38" t="s">
        <v>8</v>
      </c>
      <c r="H305" s="38" t="s">
        <v>83</v>
      </c>
      <c r="I305" s="38" t="s">
        <v>179</v>
      </c>
      <c r="J305" s="38">
        <v>907</v>
      </c>
      <c r="K305" s="38">
        <v>291830</v>
      </c>
      <c r="L305" s="38">
        <v>2.0132619027085464E-4</v>
      </c>
      <c r="M305" s="38">
        <v>2.8970180572960742</v>
      </c>
      <c r="N305" s="38">
        <v>3.2996704378377832</v>
      </c>
      <c r="O305" s="38">
        <v>2.9819427039257107E-3</v>
      </c>
      <c r="P305" s="38">
        <v>3.2956216221657897E-4</v>
      </c>
      <c r="Q305" s="38">
        <v>849</v>
      </c>
      <c r="R305" s="38">
        <v>967</v>
      </c>
      <c r="S305" s="38">
        <v>2.9002141854292418</v>
      </c>
      <c r="T305" s="38">
        <v>3.3033063808128116</v>
      </c>
      <c r="U305" s="38">
        <v>2.1418542924189765E-4</v>
      </c>
      <c r="V305" s="38">
        <v>3.30638081281176E-3</v>
      </c>
      <c r="W305" s="38">
        <v>3.1048647837483355E-3</v>
      </c>
      <c r="X305" s="38">
        <v>2.0164139830841442E-4</v>
      </c>
      <c r="Y305" s="38">
        <v>2.9032233854399214</v>
      </c>
      <c r="Z305" s="38">
        <v>3.3065061820567498</v>
      </c>
      <c r="AA305" s="38">
        <v>3.2233854399215112E-3</v>
      </c>
      <c r="AB305" s="38">
        <v>6.5061820567500206E-3</v>
      </c>
      <c r="AC305" s="38">
        <v>117.9014547920405</v>
      </c>
      <c r="AD305" s="38">
        <v>2.9051976409446811</v>
      </c>
      <c r="AE305" s="38">
        <v>3.3079479172795447</v>
      </c>
      <c r="AF305" s="38">
        <v>5.1976409446812255E-3</v>
      </c>
      <c r="AG305" s="38">
        <v>7.9479172795449138E-3</v>
      </c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</row>
    <row r="306" spans="1:51" x14ac:dyDescent="0.25">
      <c r="A306" s="38" t="s">
        <v>48</v>
      </c>
      <c r="B306" s="38">
        <v>462469</v>
      </c>
      <c r="C306" s="38">
        <v>1.7</v>
      </c>
      <c r="D306" s="38">
        <v>1.6</v>
      </c>
      <c r="E306" s="38">
        <v>1.8</v>
      </c>
      <c r="F306" s="38">
        <v>2002</v>
      </c>
      <c r="G306" s="38" t="s">
        <v>8</v>
      </c>
      <c r="H306" s="38" t="s">
        <v>84</v>
      </c>
      <c r="I306" s="38" t="s">
        <v>180</v>
      </c>
      <c r="J306" s="38">
        <v>786</v>
      </c>
      <c r="K306" s="38">
        <v>461683</v>
      </c>
      <c r="L306" s="38">
        <v>1.1871548353695516E-4</v>
      </c>
      <c r="M306" s="38">
        <v>1.5808578932731661</v>
      </c>
      <c r="N306" s="38">
        <v>1.8182888603470766</v>
      </c>
      <c r="O306" s="38">
        <v>1.9142106726834029E-2</v>
      </c>
      <c r="P306" s="38">
        <v>1.8288860347076552E-2</v>
      </c>
      <c r="Q306" s="38">
        <v>732</v>
      </c>
      <c r="R306" s="38">
        <v>842</v>
      </c>
      <c r="S306" s="38">
        <v>1.5828087936704947</v>
      </c>
      <c r="T306" s="38">
        <v>1.8206625741401046</v>
      </c>
      <c r="U306" s="38">
        <v>1.7191206329505437E-2</v>
      </c>
      <c r="V306" s="38">
        <v>2.0662574140104528E-2</v>
      </c>
      <c r="W306" s="38">
        <v>1.7037124319018088E-3</v>
      </c>
      <c r="X306" s="38">
        <v>1.1893125691468666E-4</v>
      </c>
      <c r="Y306" s="38">
        <v>1.5847811749871221</v>
      </c>
      <c r="Z306" s="38">
        <v>1.8226436888164954</v>
      </c>
      <c r="AA306" s="38">
        <v>1.5218825012877968E-2</v>
      </c>
      <c r="AB306" s="38">
        <v>2.2643688816495366E-2</v>
      </c>
      <c r="AC306" s="38">
        <v>109.83678733014159</v>
      </c>
      <c r="AD306" s="38">
        <v>1.5860441305732078</v>
      </c>
      <c r="AE306" s="38">
        <v>1.82354302236472</v>
      </c>
      <c r="AF306" s="38">
        <v>1.3955869426792278E-2</v>
      </c>
      <c r="AG306" s="38">
        <v>2.3543022364719945E-2</v>
      </c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</row>
    <row r="307" spans="1:51" x14ac:dyDescent="0.25">
      <c r="A307" s="38" t="s">
        <v>34</v>
      </c>
      <c r="B307" s="38">
        <v>87386</v>
      </c>
      <c r="C307" s="38">
        <v>12.1</v>
      </c>
      <c r="D307" s="38">
        <v>11.4</v>
      </c>
      <c r="E307" s="38">
        <v>12.8</v>
      </c>
      <c r="F307" s="38">
        <v>2002</v>
      </c>
      <c r="G307" s="38" t="s">
        <v>8</v>
      </c>
      <c r="H307" s="38" t="s">
        <v>85</v>
      </c>
      <c r="I307" s="38" t="s">
        <v>166</v>
      </c>
      <c r="J307" s="38">
        <v>1057</v>
      </c>
      <c r="K307" s="38">
        <v>86329</v>
      </c>
      <c r="L307" s="38">
        <v>7.2477156972784512E-4</v>
      </c>
      <c r="M307" s="38">
        <v>11.370987476343608</v>
      </c>
      <c r="N307" s="38">
        <v>12.820530615799299</v>
      </c>
      <c r="O307" s="38">
        <v>2.901252365639273E-2</v>
      </c>
      <c r="P307" s="38">
        <v>2.0530615799298602E-2</v>
      </c>
      <c r="Q307" s="38">
        <v>994</v>
      </c>
      <c r="R307" s="38">
        <v>1121</v>
      </c>
      <c r="S307" s="38">
        <v>11.374819765179778</v>
      </c>
      <c r="T307" s="38">
        <v>12.828141807612203</v>
      </c>
      <c r="U307" s="38">
        <v>2.518023482022258E-2</v>
      </c>
      <c r="V307" s="38">
        <v>2.8141807612202641E-2</v>
      </c>
      <c r="W307" s="38">
        <v>1.211720620764972E-2</v>
      </c>
      <c r="X307" s="38">
        <v>7.2570697883096052E-4</v>
      </c>
      <c r="Y307" s="38">
        <v>11.391499228818761</v>
      </c>
      <c r="Z307" s="38">
        <v>12.842913186480681</v>
      </c>
      <c r="AA307" s="38">
        <v>8.5007711812394859E-3</v>
      </c>
      <c r="AB307" s="38">
        <v>4.291318648068021E-2</v>
      </c>
      <c r="AC307" s="38">
        <v>126.69842957329767</v>
      </c>
      <c r="AD307" s="38">
        <v>11.398024049432118</v>
      </c>
      <c r="AE307" s="38">
        <v>12.847831343486998</v>
      </c>
      <c r="AF307" s="38">
        <v>1.9759505678820233E-3</v>
      </c>
      <c r="AG307" s="38">
        <v>4.7831343486997469E-2</v>
      </c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</row>
    <row r="308" spans="1:51" x14ac:dyDescent="0.25">
      <c r="A308" s="38" t="s">
        <v>13</v>
      </c>
      <c r="B308" s="38">
        <v>319183</v>
      </c>
      <c r="C308" s="38">
        <v>3.7</v>
      </c>
      <c r="D308" s="38">
        <v>3.5</v>
      </c>
      <c r="E308" s="38">
        <v>3.9</v>
      </c>
      <c r="F308" s="38">
        <v>2002</v>
      </c>
      <c r="G308" s="38" t="s">
        <v>8</v>
      </c>
      <c r="H308" s="38" t="s">
        <v>86</v>
      </c>
      <c r="I308" s="38" t="s">
        <v>145</v>
      </c>
      <c r="J308" s="38">
        <v>1181</v>
      </c>
      <c r="K308" s="38">
        <v>318002</v>
      </c>
      <c r="L308" s="38">
        <v>2.106339329703631E-4</v>
      </c>
      <c r="M308" s="38">
        <v>3.4894378127053152</v>
      </c>
      <c r="N308" s="38">
        <v>3.9107056786460417</v>
      </c>
      <c r="O308" s="38">
        <v>1.0562187294684833E-2</v>
      </c>
      <c r="P308" s="38">
        <v>1.0705678646041772E-2</v>
      </c>
      <c r="Q308" s="38">
        <v>1114</v>
      </c>
      <c r="R308" s="38">
        <v>1249</v>
      </c>
      <c r="S308" s="38">
        <v>3.4901608168354832</v>
      </c>
      <c r="T308" s="38">
        <v>3.9131156734537869</v>
      </c>
      <c r="U308" s="38">
        <v>9.8391831645168182E-3</v>
      </c>
      <c r="V308" s="38">
        <v>1.3115673453786947E-2</v>
      </c>
      <c r="W308" s="38">
        <v>3.7060447855678897E-3</v>
      </c>
      <c r="X308" s="38">
        <v>2.108865811002013E-4</v>
      </c>
      <c r="Y308" s="38">
        <v>3.4951582044676885</v>
      </c>
      <c r="Z308" s="38">
        <v>3.9169313666680909</v>
      </c>
      <c r="AA308" s="38">
        <v>4.8417955323114548E-3</v>
      </c>
      <c r="AB308" s="38">
        <v>1.693136666809103E-2</v>
      </c>
      <c r="AC308" s="38">
        <v>134.48805451577778</v>
      </c>
      <c r="AD308" s="38">
        <v>3.4969383357128767</v>
      </c>
      <c r="AE308" s="38">
        <v>3.9182841966547302</v>
      </c>
      <c r="AF308" s="38">
        <v>3.0616642871232891E-3</v>
      </c>
      <c r="AG308" s="38">
        <v>1.8284196654730245E-2</v>
      </c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</row>
    <row r="309" spans="1:51" x14ac:dyDescent="0.25">
      <c r="A309" s="38" t="s">
        <v>28</v>
      </c>
      <c r="B309" s="38">
        <v>352027</v>
      </c>
      <c r="C309" s="38">
        <v>1.3</v>
      </c>
      <c r="D309" s="38">
        <v>1.2</v>
      </c>
      <c r="E309" s="38">
        <v>1.5</v>
      </c>
      <c r="F309" s="38">
        <v>2002</v>
      </c>
      <c r="G309" s="38" t="s">
        <v>8</v>
      </c>
      <c r="H309" s="38" t="s">
        <v>87</v>
      </c>
      <c r="I309" s="38" t="s">
        <v>160</v>
      </c>
      <c r="J309" s="38">
        <v>458</v>
      </c>
      <c r="K309" s="38">
        <v>351569</v>
      </c>
      <c r="L309" s="38">
        <v>1.190754290475002E-4</v>
      </c>
      <c r="M309" s="38">
        <v>1.1819611391702787</v>
      </c>
      <c r="N309" s="38">
        <v>1.4201119972652789</v>
      </c>
      <c r="O309" s="38">
        <v>1.8038860829721282E-2</v>
      </c>
      <c r="P309" s="38">
        <v>7.9888002734721075E-2</v>
      </c>
      <c r="Q309" s="38">
        <v>416</v>
      </c>
      <c r="R309" s="38">
        <v>500</v>
      </c>
      <c r="S309" s="38">
        <v>1.1817275379445327</v>
      </c>
      <c r="T309" s="38">
        <v>1.4203455984910249</v>
      </c>
      <c r="U309" s="38">
        <v>1.8272462055467287E-2</v>
      </c>
      <c r="V309" s="38">
        <v>7.965440150897507E-2</v>
      </c>
      <c r="W309" s="38">
        <v>1.3064785105317172E-3</v>
      </c>
      <c r="X309" s="38">
        <v>1.1944725328384784E-4</v>
      </c>
      <c r="Y309" s="38">
        <v>1.1870312572478694</v>
      </c>
      <c r="Z309" s="38">
        <v>1.4259257638155651</v>
      </c>
      <c r="AA309" s="38">
        <v>1.2968742752130558E-2</v>
      </c>
      <c r="AB309" s="38">
        <v>7.4074236184434872E-2</v>
      </c>
      <c r="AC309" s="38">
        <v>83.877829699580687</v>
      </c>
      <c r="AD309" s="38">
        <v>1.1887646344461249</v>
      </c>
      <c r="AE309" s="38">
        <v>1.4270330468158761</v>
      </c>
      <c r="AF309" s="38">
        <v>1.1235365553875054E-2</v>
      </c>
      <c r="AG309" s="38">
        <v>7.2966953184123939E-2</v>
      </c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</row>
    <row r="310" spans="1:51" x14ac:dyDescent="0.25">
      <c r="A310" s="38" t="s">
        <v>49</v>
      </c>
      <c r="B310" s="38">
        <v>637087</v>
      </c>
      <c r="C310" s="38">
        <v>6.6</v>
      </c>
      <c r="D310" s="38">
        <v>6.4</v>
      </c>
      <c r="E310" s="38">
        <v>6.8</v>
      </c>
      <c r="F310" s="38">
        <v>2002</v>
      </c>
      <c r="G310" s="38" t="s">
        <v>8</v>
      </c>
      <c r="H310" s="38" t="s">
        <v>88</v>
      </c>
      <c r="I310" s="38" t="s">
        <v>181</v>
      </c>
      <c r="J310" s="38">
        <v>4205</v>
      </c>
      <c r="K310" s="38">
        <v>632882</v>
      </c>
      <c r="L310" s="38">
        <v>1.98835693430559E-4</v>
      </c>
      <c r="M310" s="38">
        <v>6.401518732260123</v>
      </c>
      <c r="N310" s="38">
        <v>6.799190119121242</v>
      </c>
      <c r="O310" s="38">
        <v>1.5187322601226683E-3</v>
      </c>
      <c r="P310" s="38">
        <v>8.0988087875777381E-4</v>
      </c>
      <c r="Q310" s="38">
        <v>4079</v>
      </c>
      <c r="R310" s="38">
        <v>4332</v>
      </c>
      <c r="S310" s="38">
        <v>6.4025792395701062</v>
      </c>
      <c r="T310" s="38">
        <v>6.7996992561455496</v>
      </c>
      <c r="U310" s="38">
        <v>2.5792395701058624E-3</v>
      </c>
      <c r="V310" s="38">
        <v>3.00743854450225E-4</v>
      </c>
      <c r="W310" s="38">
        <v>6.6033294714726593E-3</v>
      </c>
      <c r="X310" s="38">
        <v>1.9890185299941573E-4</v>
      </c>
      <c r="Y310" s="38">
        <v>6.4044276184732443</v>
      </c>
      <c r="Z310" s="38">
        <v>6.8022313244720749</v>
      </c>
      <c r="AA310" s="38">
        <v>4.4276184732439106E-3</v>
      </c>
      <c r="AB310" s="38">
        <v>2.2313244720750802E-3</v>
      </c>
      <c r="AC310" s="38">
        <v>253.36543122337036</v>
      </c>
      <c r="AD310" s="38">
        <v>6.4052686810793311</v>
      </c>
      <c r="AE310" s="38">
        <v>6.8029598967358149</v>
      </c>
      <c r="AF310" s="38">
        <v>5.2686810793307615E-3</v>
      </c>
      <c r="AG310" s="38">
        <v>2.9598967358150929E-3</v>
      </c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</row>
    <row r="311" spans="1:51" x14ac:dyDescent="0.25">
      <c r="A311" s="38" t="s">
        <v>26</v>
      </c>
      <c r="B311" s="38">
        <v>235826</v>
      </c>
      <c r="C311" s="38">
        <v>7.4</v>
      </c>
      <c r="D311" s="38">
        <v>7.1</v>
      </c>
      <c r="E311" s="38">
        <v>7.8</v>
      </c>
      <c r="F311" s="38">
        <v>2002</v>
      </c>
      <c r="G311" s="38" t="s">
        <v>8</v>
      </c>
      <c r="H311" s="38" t="s">
        <v>89</v>
      </c>
      <c r="I311" s="38" t="s">
        <v>158</v>
      </c>
      <c r="J311" s="38">
        <v>1745</v>
      </c>
      <c r="K311" s="38">
        <v>234081</v>
      </c>
      <c r="L311" s="38">
        <v>3.4589267232802332E-4</v>
      </c>
      <c r="M311" s="38">
        <v>7.0536307050773512</v>
      </c>
      <c r="N311" s="38">
        <v>7.7454160497333984</v>
      </c>
      <c r="O311" s="38">
        <v>4.6369294922648407E-2</v>
      </c>
      <c r="P311" s="38">
        <v>5.4583950266601455E-2</v>
      </c>
      <c r="Q311" s="38">
        <v>1664</v>
      </c>
      <c r="R311" s="38">
        <v>1827</v>
      </c>
      <c r="S311" s="38">
        <v>7.0560497994283917</v>
      </c>
      <c r="T311" s="38">
        <v>7.7472373699252843</v>
      </c>
      <c r="U311" s="38">
        <v>4.3950200571607922E-2</v>
      </c>
      <c r="V311" s="38">
        <v>5.2762630074715489E-2</v>
      </c>
      <c r="W311" s="38">
        <v>7.4075474019914692E-3</v>
      </c>
      <c r="X311" s="38">
        <v>3.4616895250414185E-4</v>
      </c>
      <c r="Y311" s="38">
        <v>7.0613784494873277</v>
      </c>
      <c r="Z311" s="38">
        <v>7.7537163544956105</v>
      </c>
      <c r="AA311" s="38">
        <v>3.8621550512671909E-2</v>
      </c>
      <c r="AB311" s="38">
        <v>4.6283645504389348E-2</v>
      </c>
      <c r="AC311" s="38">
        <v>163.16299791650121</v>
      </c>
      <c r="AD311" s="38">
        <v>7.0637338351557863</v>
      </c>
      <c r="AE311" s="38">
        <v>7.755601314297488</v>
      </c>
      <c r="AF311" s="38">
        <v>3.62661648442133E-2</v>
      </c>
      <c r="AG311" s="38">
        <v>4.439868570251182E-2</v>
      </c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</row>
    <row r="312" spans="1:51" x14ac:dyDescent="0.25">
      <c r="A312" s="38" t="s">
        <v>59</v>
      </c>
      <c r="B312" s="38">
        <v>285144</v>
      </c>
      <c r="C312" s="38">
        <v>1.8</v>
      </c>
      <c r="D312" s="38">
        <v>1.6</v>
      </c>
      <c r="E312" s="38">
        <v>1.9</v>
      </c>
      <c r="F312" s="38">
        <v>2002</v>
      </c>
      <c r="G312" s="38" t="s">
        <v>8</v>
      </c>
      <c r="H312" s="38" t="s">
        <v>90</v>
      </c>
      <c r="I312" s="38" t="s">
        <v>190</v>
      </c>
      <c r="J312" s="38">
        <v>513</v>
      </c>
      <c r="K312" s="38">
        <v>284631</v>
      </c>
      <c r="L312" s="38">
        <v>1.5554337442539234E-4</v>
      </c>
      <c r="M312" s="38">
        <v>1.6435476111818799</v>
      </c>
      <c r="N312" s="38">
        <v>1.9546343600326646</v>
      </c>
      <c r="O312" s="38">
        <v>4.3547611181879775E-2</v>
      </c>
      <c r="P312" s="38">
        <v>5.4634360032664642E-2</v>
      </c>
      <c r="Q312" s="38">
        <v>469</v>
      </c>
      <c r="R312" s="38">
        <v>558</v>
      </c>
      <c r="S312" s="38">
        <v>1.6447829868417361</v>
      </c>
      <c r="T312" s="38">
        <v>1.956905984344752</v>
      </c>
      <c r="U312" s="38">
        <v>4.4782986841735983E-2</v>
      </c>
      <c r="V312" s="38">
        <v>5.6905984344752136E-2</v>
      </c>
      <c r="W312" s="38">
        <v>1.8058026558293578E-3</v>
      </c>
      <c r="X312" s="38">
        <v>1.5597612998464303E-4</v>
      </c>
      <c r="Y312" s="38">
        <v>1.6498265258447149</v>
      </c>
      <c r="Z312" s="38">
        <v>1.961778785814001</v>
      </c>
      <c r="AA312" s="38">
        <v>4.9826525844714808E-2</v>
      </c>
      <c r="AB312" s="38">
        <v>6.1778785814001091E-2</v>
      </c>
      <c r="AC312" s="38">
        <v>88.744539958925586</v>
      </c>
      <c r="AD312" s="38">
        <v>1.6519446790163066</v>
      </c>
      <c r="AE312" s="38">
        <v>1.9631675853686996</v>
      </c>
      <c r="AF312" s="38">
        <v>5.1944679016306505E-2</v>
      </c>
      <c r="AG312" s="38">
        <v>6.3167585368699708E-2</v>
      </c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</row>
    <row r="313" spans="1:51" x14ac:dyDescent="0.25">
      <c r="A313" s="38" t="s">
        <v>20</v>
      </c>
      <c r="B313" s="38">
        <v>436980</v>
      </c>
      <c r="C313" s="38">
        <v>3.4</v>
      </c>
      <c r="D313" s="38">
        <v>3.2</v>
      </c>
      <c r="E313" s="38">
        <v>3.6</v>
      </c>
      <c r="F313" s="38">
        <v>2002</v>
      </c>
      <c r="G313" s="38" t="s">
        <v>8</v>
      </c>
      <c r="H313" s="38" t="s">
        <v>91</v>
      </c>
      <c r="I313" s="38" t="s">
        <v>152</v>
      </c>
      <c r="J313" s="38">
        <v>1486</v>
      </c>
      <c r="K313" s="38">
        <v>435494</v>
      </c>
      <c r="L313" s="38">
        <v>1.7260614105998098E-4</v>
      </c>
      <c r="M313" s="38">
        <v>3.2280071593198989</v>
      </c>
      <c r="N313" s="38">
        <v>3.573219441439861</v>
      </c>
      <c r="O313" s="38">
        <v>2.8007159319898722E-2</v>
      </c>
      <c r="P313" s="38">
        <v>2.6780558560139056E-2</v>
      </c>
      <c r="Q313" s="38">
        <v>1411</v>
      </c>
      <c r="R313" s="38">
        <v>1562</v>
      </c>
      <c r="S313" s="38">
        <v>3.2289807313835874</v>
      </c>
      <c r="T313" s="38">
        <v>3.5745343036294566</v>
      </c>
      <c r="U313" s="38">
        <v>2.8980731383587255E-2</v>
      </c>
      <c r="V313" s="38">
        <v>2.5465696370543522E-2</v>
      </c>
      <c r="W313" s="38">
        <v>3.4049788304370558E-3</v>
      </c>
      <c r="X313" s="38">
        <v>1.7277092082395367E-4</v>
      </c>
      <c r="Y313" s="38">
        <v>3.2322079096131024</v>
      </c>
      <c r="Z313" s="38">
        <v>3.5777497512610092</v>
      </c>
      <c r="AA313" s="38">
        <v>3.220790961310227E-2</v>
      </c>
      <c r="AB313" s="38">
        <v>2.2250248738990841E-2</v>
      </c>
      <c r="AC313" s="38">
        <v>150.8744809861862</v>
      </c>
      <c r="AD313" s="38">
        <v>3.2334913899794779</v>
      </c>
      <c r="AE313" s="38">
        <v>3.5787546850306389</v>
      </c>
      <c r="AF313" s="38">
        <v>3.3491389979477759E-2</v>
      </c>
      <c r="AG313" s="38">
        <v>2.1245314969361218E-2</v>
      </c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</row>
    <row r="314" spans="1:51" x14ac:dyDescent="0.25">
      <c r="A314" s="38" t="s">
        <v>50</v>
      </c>
      <c r="B314" s="38">
        <v>38320</v>
      </c>
      <c r="C314" s="38">
        <v>7.3</v>
      </c>
      <c r="D314" s="38">
        <v>6.5</v>
      </c>
      <c r="E314" s="38">
        <v>8.1999999999999993</v>
      </c>
      <c r="F314" s="38">
        <v>2002</v>
      </c>
      <c r="G314" s="38" t="s">
        <v>8</v>
      </c>
      <c r="H314" s="38" t="s">
        <v>92</v>
      </c>
      <c r="I314" s="38" t="s">
        <v>182</v>
      </c>
      <c r="J314" s="38">
        <v>280</v>
      </c>
      <c r="K314" s="38">
        <v>38040</v>
      </c>
      <c r="L314" s="38">
        <v>8.5272522481002187E-4</v>
      </c>
      <c r="M314" s="38">
        <v>6.4541641280083493</v>
      </c>
      <c r="N314" s="38">
        <v>8.1596145776283944</v>
      </c>
      <c r="O314" s="38">
        <v>4.5835871991650734E-2</v>
      </c>
      <c r="P314" s="38">
        <v>4.0385422371604918E-2</v>
      </c>
      <c r="Q314" s="38">
        <v>248</v>
      </c>
      <c r="R314" s="38">
        <v>313</v>
      </c>
      <c r="S314" s="38">
        <v>6.4718162839248432</v>
      </c>
      <c r="T314" s="38">
        <v>8.1680584551148225</v>
      </c>
      <c r="U314" s="38">
        <v>2.8183716075156795E-2</v>
      </c>
      <c r="V314" s="38">
        <v>3.1941544885176754E-2</v>
      </c>
      <c r="W314" s="38">
        <v>7.3562753283298431E-3</v>
      </c>
      <c r="X314" s="38">
        <v>8.5696185046277989E-4</v>
      </c>
      <c r="Y314" s="38">
        <v>6.4993134778670631</v>
      </c>
      <c r="Z314" s="38">
        <v>8.2132371787926228</v>
      </c>
      <c r="AA314" s="38">
        <v>6.8652213293685094E-4</v>
      </c>
      <c r="AB314" s="38">
        <v>1.3237178792623538E-2</v>
      </c>
      <c r="AC314" s="38">
        <v>65.407817081106899</v>
      </c>
      <c r="AD314" s="38">
        <v>6.5159652937745438</v>
      </c>
      <c r="AE314" s="38">
        <v>8.2226787805054649</v>
      </c>
      <c r="AF314" s="38">
        <v>1.5965293774543809E-2</v>
      </c>
      <c r="AG314" s="38">
        <v>2.2678780505465568E-2</v>
      </c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</row>
    <row r="315" spans="1:51" x14ac:dyDescent="0.25">
      <c r="A315" s="38" t="s">
        <v>51</v>
      </c>
      <c r="B315" s="38">
        <v>112447</v>
      </c>
      <c r="C315" s="38">
        <v>1.2</v>
      </c>
      <c r="D315" s="38">
        <v>1</v>
      </c>
      <c r="E315" s="38">
        <v>1.4</v>
      </c>
      <c r="F315" s="38">
        <v>2002</v>
      </c>
      <c r="G315" s="38" t="s">
        <v>8</v>
      </c>
      <c r="H315" s="38" t="s">
        <v>93</v>
      </c>
      <c r="I315" s="38" t="s">
        <v>183</v>
      </c>
      <c r="J315" s="38">
        <v>135</v>
      </c>
      <c r="K315" s="38">
        <v>112312</v>
      </c>
      <c r="L315" s="38">
        <v>2.0239801359002595E-4</v>
      </c>
      <c r="M315" s="38">
        <v>0.99816758620365476</v>
      </c>
      <c r="N315" s="38">
        <v>1.4029636133837067</v>
      </c>
      <c r="O315" s="38">
        <v>1.8324137963452447E-3</v>
      </c>
      <c r="P315" s="38">
        <v>2.9636133837067646E-3</v>
      </c>
      <c r="Q315" s="38">
        <v>113</v>
      </c>
      <c r="R315" s="38">
        <v>158</v>
      </c>
      <c r="S315" s="38">
        <v>1.0049178724198955</v>
      </c>
      <c r="T315" s="38">
        <v>1.4051064056844558</v>
      </c>
      <c r="U315" s="38">
        <v>4.9178724198954971E-3</v>
      </c>
      <c r="V315" s="38">
        <v>5.1064056844558614E-3</v>
      </c>
      <c r="W315" s="38">
        <v>1.2176052009400676E-3</v>
      </c>
      <c r="X315" s="38">
        <v>2.0453501108143763E-4</v>
      </c>
      <c r="Y315" s="38">
        <v>1.0130701898586298</v>
      </c>
      <c r="Z315" s="38">
        <v>1.4221402120215052</v>
      </c>
      <c r="AA315" s="38">
        <v>1.3070189858629844E-2</v>
      </c>
      <c r="AB315" s="38">
        <v>2.214021202150529E-2</v>
      </c>
      <c r="AC315" s="38">
        <v>45.595938704519327</v>
      </c>
      <c r="AD315" s="38">
        <v>1.0193143828102174</v>
      </c>
      <c r="AE315" s="38">
        <v>1.4247887937884265</v>
      </c>
      <c r="AF315" s="38">
        <v>1.9314382810217356E-2</v>
      </c>
      <c r="AG315" s="38">
        <v>2.4788793788426577E-2</v>
      </c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</row>
    <row r="316" spans="1:51" x14ac:dyDescent="0.25">
      <c r="A316" s="38" t="s">
        <v>29</v>
      </c>
      <c r="B316" s="38">
        <v>78225</v>
      </c>
      <c r="C316" s="38">
        <v>3.8</v>
      </c>
      <c r="D316" s="38">
        <v>3.4</v>
      </c>
      <c r="E316" s="38">
        <v>4.3</v>
      </c>
      <c r="F316" s="38">
        <v>2002</v>
      </c>
      <c r="G316" s="38" t="s">
        <v>8</v>
      </c>
      <c r="H316" s="38" t="s">
        <v>94</v>
      </c>
      <c r="I316" s="38" t="s">
        <v>161</v>
      </c>
      <c r="J316" s="38">
        <v>297</v>
      </c>
      <c r="K316" s="38">
        <v>77928</v>
      </c>
      <c r="L316" s="38">
        <v>4.3097762457820169E-4</v>
      </c>
      <c r="M316" s="38">
        <v>3.3657625480008972</v>
      </c>
      <c r="N316" s="38">
        <v>4.2277177971573012</v>
      </c>
      <c r="O316" s="38">
        <v>3.4237451999102664E-2</v>
      </c>
      <c r="P316" s="38">
        <v>7.2282202842698595E-2</v>
      </c>
      <c r="Q316" s="38">
        <v>264</v>
      </c>
      <c r="R316" s="38">
        <v>331</v>
      </c>
      <c r="S316" s="38">
        <v>3.3748801534036432</v>
      </c>
      <c r="T316" s="38">
        <v>4.2313838286992649</v>
      </c>
      <c r="U316" s="38">
        <v>2.5119846596356687E-2</v>
      </c>
      <c r="V316" s="38">
        <v>6.8616171300734941E-2</v>
      </c>
      <c r="W316" s="38">
        <v>3.8211064338425308E-3</v>
      </c>
      <c r="X316" s="38">
        <v>4.3302846161289343E-4</v>
      </c>
      <c r="Y316" s="38">
        <v>3.3880779722296372</v>
      </c>
      <c r="Z316" s="38">
        <v>4.2541348954554241</v>
      </c>
      <c r="AA316" s="38">
        <v>1.1922027770362664E-2</v>
      </c>
      <c r="AB316" s="38">
        <v>4.5865104544575708E-2</v>
      </c>
      <c r="AC316" s="38">
        <v>67.479317225442585</v>
      </c>
      <c r="AD316" s="38">
        <v>3.3962035720224626</v>
      </c>
      <c r="AE316" s="38">
        <v>4.25879230486166</v>
      </c>
      <c r="AF316" s="38">
        <v>3.79642797753732E-3</v>
      </c>
      <c r="AG316" s="38">
        <v>4.1207695138339773E-2</v>
      </c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</row>
    <row r="317" spans="1:51" x14ac:dyDescent="0.25">
      <c r="A317" s="38" t="s">
        <v>35</v>
      </c>
      <c r="B317" s="38">
        <v>50451</v>
      </c>
      <c r="C317" s="38">
        <v>5</v>
      </c>
      <c r="D317" s="38">
        <v>4.4000000000000004</v>
      </c>
      <c r="E317" s="38">
        <v>5.6</v>
      </c>
      <c r="F317" s="38">
        <v>2002</v>
      </c>
      <c r="G317" s="38" t="s">
        <v>8</v>
      </c>
      <c r="H317" s="38" t="s">
        <v>95</v>
      </c>
      <c r="I317" s="38" t="s">
        <v>167</v>
      </c>
      <c r="J317" s="38">
        <v>252</v>
      </c>
      <c r="K317" s="38">
        <v>50199</v>
      </c>
      <c r="L317" s="38">
        <v>6.1516444441310253E-4</v>
      </c>
      <c r="M317" s="38">
        <v>4.3797811463581411</v>
      </c>
      <c r="N317" s="38">
        <v>5.6101100351843458</v>
      </c>
      <c r="O317" s="38">
        <v>2.0218853641859269E-2</v>
      </c>
      <c r="P317" s="38">
        <v>1.0110035184346167E-2</v>
      </c>
      <c r="Q317" s="38">
        <v>222</v>
      </c>
      <c r="R317" s="38">
        <v>284</v>
      </c>
      <c r="S317" s="38">
        <v>4.4003092109175244</v>
      </c>
      <c r="T317" s="38">
        <v>5.629224395948544</v>
      </c>
      <c r="U317" s="38">
        <v>3.0921091752400542E-4</v>
      </c>
      <c r="V317" s="38">
        <v>2.9224395948544313E-2</v>
      </c>
      <c r="W317" s="38">
        <v>5.0326335802201938E-3</v>
      </c>
      <c r="X317" s="38">
        <v>6.1859462553174335E-4</v>
      </c>
      <c r="Y317" s="38">
        <v>4.4140389546884498</v>
      </c>
      <c r="Z317" s="38">
        <v>5.6512282057519378</v>
      </c>
      <c r="AA317" s="38">
        <v>1.4038954688449401E-2</v>
      </c>
      <c r="AB317" s="38">
        <v>5.1228205751938205E-2</v>
      </c>
      <c r="AC317" s="38">
        <v>62.128895644758202</v>
      </c>
      <c r="AD317" s="38">
        <v>4.4268552854390153</v>
      </c>
      <c r="AE317" s="38">
        <v>5.6582315785439192</v>
      </c>
      <c r="AF317" s="38">
        <v>2.6855285439014942E-2</v>
      </c>
      <c r="AG317" s="38">
        <v>5.8231578543919582E-2</v>
      </c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</row>
    <row r="318" spans="1:51" x14ac:dyDescent="0.25">
      <c r="A318" s="38" t="s">
        <v>14</v>
      </c>
      <c r="B318" s="38">
        <v>367563</v>
      </c>
      <c r="C318" s="38">
        <v>2.5</v>
      </c>
      <c r="D318" s="38">
        <v>2.4</v>
      </c>
      <c r="E318" s="38">
        <v>2.7</v>
      </c>
      <c r="F318" s="38">
        <v>2002</v>
      </c>
      <c r="G318" s="38" t="s">
        <v>8</v>
      </c>
      <c r="H318" s="38" t="s">
        <v>96</v>
      </c>
      <c r="I318" s="38" t="s">
        <v>146</v>
      </c>
      <c r="J318" s="38">
        <v>919</v>
      </c>
      <c r="K318" s="38">
        <v>366644</v>
      </c>
      <c r="L318" s="38">
        <v>1.6144717739582573E-4</v>
      </c>
      <c r="M318" s="38">
        <v>2.3388044801431538</v>
      </c>
      <c r="N318" s="38">
        <v>2.6616988349348056</v>
      </c>
      <c r="O318" s="38">
        <v>6.1195519856846126E-2</v>
      </c>
      <c r="P318" s="38">
        <v>3.8301165065194542E-2</v>
      </c>
      <c r="Q318" s="38">
        <v>860</v>
      </c>
      <c r="R318" s="38">
        <v>979</v>
      </c>
      <c r="S318" s="38">
        <v>2.3397349570005685</v>
      </c>
      <c r="T318" s="38">
        <v>2.6634889801204147</v>
      </c>
      <c r="U318" s="38">
        <v>6.0265042999431362E-2</v>
      </c>
      <c r="V318" s="38">
        <v>3.6511019879585493E-2</v>
      </c>
      <c r="W318" s="38">
        <v>2.5054510514477945E-3</v>
      </c>
      <c r="X318" s="38">
        <v>1.6169730648336818E-4</v>
      </c>
      <c r="Y318" s="38">
        <v>2.3437537449644261</v>
      </c>
      <c r="Z318" s="38">
        <v>2.667148357931163</v>
      </c>
      <c r="AA318" s="38">
        <v>5.6246255035573789E-2</v>
      </c>
      <c r="AB318" s="38">
        <v>3.2851642068837172E-2</v>
      </c>
      <c r="AC318" s="38">
        <v>118.7139771081569</v>
      </c>
      <c r="AD318" s="38">
        <v>2.3453251045030608</v>
      </c>
      <c r="AE318" s="38">
        <v>2.6682975920021996</v>
      </c>
      <c r="AF318" s="38">
        <v>5.4674895496939158E-2</v>
      </c>
      <c r="AG318" s="38">
        <v>3.1702407997800552E-2</v>
      </c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</row>
    <row r="319" spans="1:51" x14ac:dyDescent="0.25">
      <c r="A319" s="38" t="s">
        <v>60</v>
      </c>
      <c r="B319" s="38">
        <v>212060</v>
      </c>
      <c r="C319" s="38">
        <v>1.6</v>
      </c>
      <c r="D319" s="38">
        <v>1.5</v>
      </c>
      <c r="E319" s="38">
        <v>1.8</v>
      </c>
      <c r="F319" s="38">
        <v>2002</v>
      </c>
      <c r="G319" s="38" t="s">
        <v>8</v>
      </c>
      <c r="H319" s="38" t="s">
        <v>97</v>
      </c>
      <c r="I319" s="38" t="s">
        <v>191</v>
      </c>
      <c r="J319" s="38">
        <v>339</v>
      </c>
      <c r="K319" s="38">
        <v>211721</v>
      </c>
      <c r="L319" s="38">
        <v>1.7003634959890553E-4</v>
      </c>
      <c r="M319" s="38">
        <v>1.4285678190326139</v>
      </c>
      <c r="N319" s="38">
        <v>1.7686405182304248</v>
      </c>
      <c r="O319" s="38">
        <v>7.1432180967386127E-2</v>
      </c>
      <c r="P319" s="38">
        <v>3.1359481769575259E-2</v>
      </c>
      <c r="Q319" s="38">
        <v>304</v>
      </c>
      <c r="R319" s="38">
        <v>376</v>
      </c>
      <c r="S319" s="38">
        <v>1.4335565406017166</v>
      </c>
      <c r="T319" s="38">
        <v>1.7730830896915968</v>
      </c>
      <c r="U319" s="38">
        <v>6.6443459398283444E-2</v>
      </c>
      <c r="V319" s="38">
        <v>2.6916910308403263E-2</v>
      </c>
      <c r="W319" s="38">
        <v>1.6076325273799601E-3</v>
      </c>
      <c r="X319" s="38">
        <v>1.7075235226363328E-4</v>
      </c>
      <c r="Y319" s="38">
        <v>1.4368801751163267</v>
      </c>
      <c r="Z319" s="38">
        <v>1.7783848796435935</v>
      </c>
      <c r="AA319" s="38">
        <v>6.3119824883673292E-2</v>
      </c>
      <c r="AB319" s="38">
        <v>2.1615120356406559E-2</v>
      </c>
      <c r="AC319" s="38">
        <v>72.165015324032723</v>
      </c>
      <c r="AD319" s="38">
        <v>1.4398410386601543</v>
      </c>
      <c r="AE319" s="38">
        <v>1.7801395771926936</v>
      </c>
      <c r="AF319" s="38">
        <v>6.0158961339845662E-2</v>
      </c>
      <c r="AG319" s="38">
        <v>1.9860422807306488E-2</v>
      </c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</row>
    <row r="320" spans="1:51" x14ac:dyDescent="0.25">
      <c r="A320" s="38" t="s">
        <v>36</v>
      </c>
      <c r="B320" s="38">
        <v>1213599</v>
      </c>
      <c r="C320" s="38">
        <v>2.5</v>
      </c>
      <c r="D320" s="38">
        <v>2.4</v>
      </c>
      <c r="E320" s="38">
        <v>2.6</v>
      </c>
      <c r="F320" s="38">
        <v>2002</v>
      </c>
      <c r="G320" s="38" t="s">
        <v>8</v>
      </c>
      <c r="H320" s="38" t="s">
        <v>98</v>
      </c>
      <c r="I320" s="38" t="s">
        <v>168</v>
      </c>
      <c r="J320" s="38">
        <v>3034</v>
      </c>
      <c r="K320" s="38">
        <v>1210565</v>
      </c>
      <c r="L320" s="38">
        <v>8.8845844759812185E-5</v>
      </c>
      <c r="M320" s="38">
        <v>2.4111562152287016</v>
      </c>
      <c r="N320" s="38">
        <v>2.5888479047483259</v>
      </c>
      <c r="O320" s="38">
        <v>1.1156215228701694E-2</v>
      </c>
      <c r="P320" s="38">
        <v>1.1152095251674154E-2</v>
      </c>
      <c r="Q320" s="38">
        <v>2927</v>
      </c>
      <c r="R320" s="38">
        <v>3142</v>
      </c>
      <c r="S320" s="38">
        <v>2.4118345516105402</v>
      </c>
      <c r="T320" s="38">
        <v>2.5889935637718886</v>
      </c>
      <c r="U320" s="38">
        <v>1.1834551610540256E-2</v>
      </c>
      <c r="V320" s="38">
        <v>1.1006436228111482E-2</v>
      </c>
      <c r="W320" s="38">
        <v>2.5015768138454543E-3</v>
      </c>
      <c r="X320" s="38">
        <v>8.8887561957972944E-5</v>
      </c>
      <c r="Y320" s="38">
        <v>2.4126892518874814</v>
      </c>
      <c r="Z320" s="38">
        <v>2.5904643758034274</v>
      </c>
      <c r="AA320" s="38">
        <v>1.268925188748149E-2</v>
      </c>
      <c r="AB320" s="38">
        <v>9.5356241965727229E-3</v>
      </c>
      <c r="AC320" s="38">
        <v>215.66294672699735</v>
      </c>
      <c r="AD320" s="38">
        <v>2.413136452883148</v>
      </c>
      <c r="AE320" s="38">
        <v>2.5908411676049417</v>
      </c>
      <c r="AF320" s="38">
        <v>1.3136452883148131E-2</v>
      </c>
      <c r="AG320" s="38">
        <v>9.158832395058436E-3</v>
      </c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</row>
    <row r="321" spans="1:51" x14ac:dyDescent="0.25">
      <c r="A321" s="38" t="s">
        <v>21</v>
      </c>
      <c r="B321" s="38">
        <v>506880</v>
      </c>
      <c r="C321" s="38">
        <v>3.7</v>
      </c>
      <c r="D321" s="38">
        <v>3.5</v>
      </c>
      <c r="E321" s="38">
        <v>3.9</v>
      </c>
      <c r="F321" s="38">
        <v>2002</v>
      </c>
      <c r="G321" s="38" t="s">
        <v>8</v>
      </c>
      <c r="H321" s="38" t="s">
        <v>99</v>
      </c>
      <c r="I321" s="38" t="s">
        <v>153</v>
      </c>
      <c r="J321" s="38">
        <v>1875</v>
      </c>
      <c r="K321" s="38">
        <v>505005</v>
      </c>
      <c r="L321" s="38">
        <v>1.6712400426058957E-4</v>
      </c>
      <c r="M321" s="38">
        <v>3.5319763745272894</v>
      </c>
      <c r="N321" s="38">
        <v>3.8662243830484684</v>
      </c>
      <c r="O321" s="38">
        <v>3.1976374527289408E-2</v>
      </c>
      <c r="P321" s="38">
        <v>3.3775616951531529E-2</v>
      </c>
      <c r="Q321" s="38">
        <v>1791</v>
      </c>
      <c r="R321" s="38">
        <v>1961</v>
      </c>
      <c r="S321" s="38">
        <v>3.5333806818181817</v>
      </c>
      <c r="T321" s="38">
        <v>3.8687657828282829</v>
      </c>
      <c r="U321" s="38">
        <v>3.3380681818181657E-2</v>
      </c>
      <c r="V321" s="38">
        <v>3.1234217171717038E-2</v>
      </c>
      <c r="W321" s="38">
        <v>3.7028616339564819E-3</v>
      </c>
      <c r="X321" s="38">
        <v>1.6725029723983295E-4</v>
      </c>
      <c r="Y321" s="38">
        <v>3.5356113367166491</v>
      </c>
      <c r="Z321" s="38">
        <v>3.8701119311963148</v>
      </c>
      <c r="AA321" s="38">
        <v>3.5611336716649067E-2</v>
      </c>
      <c r="AB321" s="38">
        <v>2.9888068803685108E-2</v>
      </c>
      <c r="AC321" s="38">
        <v>169.44467330749481</v>
      </c>
      <c r="AD321" s="38">
        <v>3.53670455857733</v>
      </c>
      <c r="AE321" s="38">
        <v>3.8709915479195627</v>
      </c>
      <c r="AF321" s="38">
        <v>3.6704558577330015E-2</v>
      </c>
      <c r="AG321" s="38">
        <v>2.900845208043723E-2</v>
      </c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</row>
    <row r="322" spans="1:51" x14ac:dyDescent="0.25">
      <c r="A322" s="38" t="s">
        <v>57</v>
      </c>
      <c r="B322" s="38">
        <v>23278</v>
      </c>
      <c r="C322" s="38">
        <v>3.5</v>
      </c>
      <c r="D322" s="38">
        <v>2.8</v>
      </c>
      <c r="E322" s="38">
        <v>4.3</v>
      </c>
      <c r="F322" s="38">
        <v>2002</v>
      </c>
      <c r="G322" s="38" t="s">
        <v>8</v>
      </c>
      <c r="H322" s="38" t="s">
        <v>100</v>
      </c>
      <c r="I322" s="38" t="s">
        <v>189</v>
      </c>
      <c r="J322" s="38">
        <v>81</v>
      </c>
      <c r="K322" s="38">
        <v>23197</v>
      </c>
      <c r="L322" s="38">
        <v>7.5646356642442242E-4</v>
      </c>
      <c r="M322" s="38">
        <v>2.7232168184883707</v>
      </c>
      <c r="N322" s="38">
        <v>4.2361439513372163</v>
      </c>
      <c r="O322" s="38">
        <v>7.6783181511629106E-2</v>
      </c>
      <c r="P322" s="38">
        <v>6.3856048662783493E-2</v>
      </c>
      <c r="Q322" s="38">
        <v>64</v>
      </c>
      <c r="R322" s="38">
        <v>100</v>
      </c>
      <c r="S322" s="38">
        <v>2.7493770942520834</v>
      </c>
      <c r="T322" s="38">
        <v>4.2959017097688807</v>
      </c>
      <c r="U322" s="38">
        <v>5.0622905747916391E-2</v>
      </c>
      <c r="V322" s="38">
        <v>4.0982902311190728E-3</v>
      </c>
      <c r="W322" s="38">
        <v>3.561605277529765E-3</v>
      </c>
      <c r="X322" s="38">
        <v>7.695936923695965E-4</v>
      </c>
      <c r="Y322" s="38">
        <v>2.7920115851601688</v>
      </c>
      <c r="Z322" s="38">
        <v>4.3311989698993623</v>
      </c>
      <c r="AA322" s="38">
        <v>7.9884148398310373E-3</v>
      </c>
      <c r="AB322" s="38">
        <v>3.1198969899362439E-2</v>
      </c>
      <c r="AC322" s="38">
        <v>35.31895985811019</v>
      </c>
      <c r="AD322" s="38">
        <v>2.8245725149192307</v>
      </c>
      <c r="AE322" s="38">
        <v>4.3415899690832367</v>
      </c>
      <c r="AF322" s="38">
        <v>2.4572514919230848E-2</v>
      </c>
      <c r="AG322" s="38">
        <v>4.1589969083236866E-2</v>
      </c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</row>
    <row r="323" spans="1:51" x14ac:dyDescent="0.25">
      <c r="A323" s="38" t="s">
        <v>52</v>
      </c>
      <c r="B323" s="38">
        <v>714335</v>
      </c>
      <c r="C323" s="38">
        <v>2.7</v>
      </c>
      <c r="D323" s="38">
        <v>2.6</v>
      </c>
      <c r="E323" s="38">
        <v>2.8</v>
      </c>
      <c r="F323" s="38">
        <v>2002</v>
      </c>
      <c r="G323" s="38" t="s">
        <v>8</v>
      </c>
      <c r="H323" s="38" t="s">
        <v>101</v>
      </c>
      <c r="I323" s="38" t="s">
        <v>184</v>
      </c>
      <c r="J323" s="38">
        <v>1929</v>
      </c>
      <c r="K323" s="38">
        <v>712406</v>
      </c>
      <c r="L323" s="38">
        <v>1.2034418072252336E-4</v>
      </c>
      <c r="M323" s="38">
        <v>2.5800694907341462</v>
      </c>
      <c r="N323" s="38">
        <v>2.8207578521791929</v>
      </c>
      <c r="O323" s="38">
        <v>1.9930509265853935E-2</v>
      </c>
      <c r="P323" s="38">
        <v>2.0757852179193126E-2</v>
      </c>
      <c r="Q323" s="38">
        <v>1843</v>
      </c>
      <c r="R323" s="38">
        <v>2015</v>
      </c>
      <c r="S323" s="38">
        <v>2.5800219784834848</v>
      </c>
      <c r="T323" s="38">
        <v>2.8208053644298543</v>
      </c>
      <c r="U323" s="38">
        <v>1.9978021516515287E-2</v>
      </c>
      <c r="V323" s="38">
        <v>2.0805364429854478E-2</v>
      </c>
      <c r="W323" s="38">
        <v>2.7030879707829222E-3</v>
      </c>
      <c r="X323" s="38">
        <v>1.204329666916641E-4</v>
      </c>
      <c r="Y323" s="38">
        <v>2.5826550040912584</v>
      </c>
      <c r="Z323" s="38">
        <v>2.8235209374745862</v>
      </c>
      <c r="AA323" s="38">
        <v>1.7344995908741723E-2</v>
      </c>
      <c r="AB323" s="38">
        <v>2.352093747458639E-2</v>
      </c>
      <c r="AC323" s="38">
        <v>171.95281182936867</v>
      </c>
      <c r="AD323" s="38">
        <v>2.5834299024352387</v>
      </c>
      <c r="AE323" s="38">
        <v>2.8241459350090903</v>
      </c>
      <c r="AF323" s="38">
        <v>1.6570097564761355E-2</v>
      </c>
      <c r="AG323" s="38">
        <v>2.4145935009090458E-2</v>
      </c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</row>
    <row r="324" spans="1:51" x14ac:dyDescent="0.25">
      <c r="A324" s="38" t="s">
        <v>37</v>
      </c>
      <c r="B324" s="38">
        <v>325747</v>
      </c>
      <c r="C324" s="38">
        <v>1.4</v>
      </c>
      <c r="D324" s="38">
        <v>1.2</v>
      </c>
      <c r="E324" s="38">
        <v>1.5</v>
      </c>
      <c r="F324" s="38">
        <v>2002</v>
      </c>
      <c r="G324" s="38" t="s">
        <v>8</v>
      </c>
      <c r="H324" s="38" t="s">
        <v>102</v>
      </c>
      <c r="I324" s="38" t="s">
        <v>169</v>
      </c>
      <c r="J324" s="38">
        <v>456</v>
      </c>
      <c r="K324" s="38">
        <v>325291</v>
      </c>
      <c r="L324" s="38">
        <v>1.2839434587860326E-4</v>
      </c>
      <c r="M324" s="38">
        <v>1.2714650542079668</v>
      </c>
      <c r="N324" s="38">
        <v>1.5282537459651735</v>
      </c>
      <c r="O324" s="38">
        <v>7.1465054207966894E-2</v>
      </c>
      <c r="P324" s="38">
        <v>2.8253745965173493E-2</v>
      </c>
      <c r="Q324" s="38">
        <v>415</v>
      </c>
      <c r="R324" s="38">
        <v>498</v>
      </c>
      <c r="S324" s="38">
        <v>1.2739948487629971</v>
      </c>
      <c r="T324" s="38">
        <v>1.5287938185155965</v>
      </c>
      <c r="U324" s="38">
        <v>7.3994848762997112E-2</v>
      </c>
      <c r="V324" s="38">
        <v>2.8793818515596481E-2</v>
      </c>
      <c r="W324" s="38">
        <v>1.4057392065654401E-3</v>
      </c>
      <c r="X324" s="38">
        <v>1.2879685089486485E-4</v>
      </c>
      <c r="Y324" s="38">
        <v>1.2769423556705752</v>
      </c>
      <c r="Z324" s="38">
        <v>1.5345360574603049</v>
      </c>
      <c r="AA324" s="38">
        <v>7.694235567057528E-2</v>
      </c>
      <c r="AB324" s="38">
        <v>3.4536057460304859E-2</v>
      </c>
      <c r="AC324" s="38">
        <v>83.69054732349322</v>
      </c>
      <c r="AD324" s="38">
        <v>1.2788162077587795</v>
      </c>
      <c r="AE324" s="38">
        <v>1.5357320362757498</v>
      </c>
      <c r="AF324" s="38">
        <v>7.8816207758779511E-2</v>
      </c>
      <c r="AG324" s="38">
        <v>3.5732036275749834E-2</v>
      </c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</row>
    <row r="325" spans="1:51" x14ac:dyDescent="0.25">
      <c r="A325" s="38" t="s">
        <v>30</v>
      </c>
      <c r="B325" s="38">
        <v>175645</v>
      </c>
      <c r="C325" s="38">
        <v>5.6</v>
      </c>
      <c r="D325" s="38">
        <v>5.2</v>
      </c>
      <c r="E325" s="38">
        <v>5.9</v>
      </c>
      <c r="F325" s="38">
        <v>2002</v>
      </c>
      <c r="G325" s="38" t="s">
        <v>8</v>
      </c>
      <c r="H325" s="38" t="s">
        <v>103</v>
      </c>
      <c r="I325" s="38" t="s">
        <v>162</v>
      </c>
      <c r="J325" s="38">
        <v>984</v>
      </c>
      <c r="K325" s="38">
        <v>174661</v>
      </c>
      <c r="L325" s="38">
        <v>3.4905183398622401E-4</v>
      </c>
      <c r="M325" s="38">
        <v>5.2531571671239696</v>
      </c>
      <c r="N325" s="38">
        <v>5.9512608350964182</v>
      </c>
      <c r="O325" s="38">
        <v>5.3157167123969451E-2</v>
      </c>
      <c r="P325" s="38">
        <v>5.1260835096417878E-2</v>
      </c>
      <c r="Q325" s="38">
        <v>923</v>
      </c>
      <c r="R325" s="38">
        <v>1045</v>
      </c>
      <c r="S325" s="38">
        <v>5.2549175894560047</v>
      </c>
      <c r="T325" s="38">
        <v>5.9495004127643831</v>
      </c>
      <c r="U325" s="38">
        <v>5.4917589456004556E-2</v>
      </c>
      <c r="V325" s="38">
        <v>4.9500412764382773E-2</v>
      </c>
      <c r="W325" s="38">
        <v>5.6130215333158769E-3</v>
      </c>
      <c r="X325" s="38">
        <v>3.4955005808125813E-4</v>
      </c>
      <c r="Y325" s="38">
        <v>5.2634714752346188</v>
      </c>
      <c r="Z325" s="38">
        <v>5.9625715913971353</v>
      </c>
      <c r="AA325" s="38">
        <v>6.3471475234618602E-2</v>
      </c>
      <c r="AB325" s="38">
        <v>6.2571591397134974E-2</v>
      </c>
      <c r="AC325" s="38">
        <v>122.64761134417931</v>
      </c>
      <c r="AD325" s="38">
        <v>5.266740822512844</v>
      </c>
      <c r="AE325" s="38">
        <v>5.96499542143619</v>
      </c>
      <c r="AF325" s="38">
        <v>6.6740822512843856E-2</v>
      </c>
      <c r="AG325" s="38">
        <v>6.4995421436189638E-2</v>
      </c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</row>
    <row r="326" spans="1:51" x14ac:dyDescent="0.25">
      <c r="A326" s="38" t="s">
        <v>22</v>
      </c>
      <c r="B326" s="38">
        <v>613611</v>
      </c>
      <c r="C326" s="38">
        <v>4.9000000000000004</v>
      </c>
      <c r="D326" s="38">
        <v>4.8</v>
      </c>
      <c r="E326" s="38">
        <v>5.0999999999999996</v>
      </c>
      <c r="F326" s="38">
        <v>2002</v>
      </c>
      <c r="G326" s="38" t="s">
        <v>8</v>
      </c>
      <c r="H326" s="38" t="s">
        <v>104</v>
      </c>
      <c r="I326" s="38" t="s">
        <v>154</v>
      </c>
      <c r="J326" s="38">
        <v>3007</v>
      </c>
      <c r="K326" s="38">
        <v>610604</v>
      </c>
      <c r="L326" s="38">
        <v>1.7472494919654996E-4</v>
      </c>
      <c r="M326" s="38">
        <v>4.7257739010522233</v>
      </c>
      <c r="N326" s="38">
        <v>5.0752237994453226</v>
      </c>
      <c r="O326" s="38">
        <v>7.4226098947776542E-2</v>
      </c>
      <c r="P326" s="38">
        <v>2.4776200554676997E-2</v>
      </c>
      <c r="Q326" s="38">
        <v>2900</v>
      </c>
      <c r="R326" s="38">
        <v>3114</v>
      </c>
      <c r="S326" s="38">
        <v>4.7261212722718469</v>
      </c>
      <c r="T326" s="38">
        <v>5.0748764282257</v>
      </c>
      <c r="U326" s="38">
        <v>7.387872772815296E-2</v>
      </c>
      <c r="V326" s="38">
        <v>2.5123571774299691E-2</v>
      </c>
      <c r="W326" s="38">
        <v>4.9035983586330403E-3</v>
      </c>
      <c r="X326" s="38">
        <v>1.7480685749193136E-4</v>
      </c>
      <c r="Y326" s="38">
        <v>4.7287915011411092</v>
      </c>
      <c r="Z326" s="38">
        <v>5.0784052161249713</v>
      </c>
      <c r="AA326" s="38">
        <v>7.1208498858890579E-2</v>
      </c>
      <c r="AB326" s="38">
        <v>2.1594783875028334E-2</v>
      </c>
      <c r="AC326" s="38">
        <v>214.44297144303965</v>
      </c>
      <c r="AD326" s="38">
        <v>4.7296757633649769</v>
      </c>
      <c r="AE326" s="38">
        <v>5.0791506406890301</v>
      </c>
      <c r="AF326" s="38">
        <v>7.0324236635022963E-2</v>
      </c>
      <c r="AG326" s="38">
        <v>2.084935931096954E-2</v>
      </c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</row>
    <row r="327" spans="1:51" x14ac:dyDescent="0.25">
      <c r="A327" s="38" t="s">
        <v>38</v>
      </c>
      <c r="B327" s="38">
        <v>73167</v>
      </c>
      <c r="C327" s="38">
        <v>5.7</v>
      </c>
      <c r="D327" s="38">
        <v>5.2</v>
      </c>
      <c r="E327" s="38">
        <v>6.3</v>
      </c>
      <c r="F327" s="38">
        <v>2002</v>
      </c>
      <c r="G327" s="38" t="s">
        <v>8</v>
      </c>
      <c r="H327" s="38" t="s">
        <v>105</v>
      </c>
      <c r="I327" s="38" t="s">
        <v>170</v>
      </c>
      <c r="J327" s="38">
        <v>417</v>
      </c>
      <c r="K327" s="38">
        <v>72750</v>
      </c>
      <c r="L327" s="38">
        <v>5.4545602683820672E-4</v>
      </c>
      <c r="M327" s="38">
        <v>5.1538346369856489</v>
      </c>
      <c r="N327" s="38">
        <v>6.2447466906620619</v>
      </c>
      <c r="O327" s="38">
        <v>4.6165363014351257E-2</v>
      </c>
      <c r="P327" s="38">
        <v>5.5253309337937928E-2</v>
      </c>
      <c r="Q327" s="38">
        <v>378</v>
      </c>
      <c r="R327" s="38">
        <v>457</v>
      </c>
      <c r="S327" s="38">
        <v>5.1662634794374513</v>
      </c>
      <c r="T327" s="38">
        <v>6.2459852119124744</v>
      </c>
      <c r="U327" s="38">
        <v>3.3736520562548833E-2</v>
      </c>
      <c r="V327" s="38">
        <v>5.4014788087525467E-2</v>
      </c>
      <c r="W327" s="38">
        <v>5.7252413811054587E-3</v>
      </c>
      <c r="X327" s="38">
        <v>5.472904808731387E-4</v>
      </c>
      <c r="Y327" s="38">
        <v>5.1779509002323199</v>
      </c>
      <c r="Z327" s="38">
        <v>6.2725318619785977</v>
      </c>
      <c r="AA327" s="38">
        <v>2.2049099767680325E-2</v>
      </c>
      <c r="AB327" s="38">
        <v>2.7468138021402133E-2</v>
      </c>
      <c r="AC327" s="38">
        <v>79.863610075128619</v>
      </c>
      <c r="AD327" s="38">
        <v>5.1863408539090354</v>
      </c>
      <c r="AE327" s="38">
        <v>6.2778085544694351</v>
      </c>
      <c r="AF327" s="38">
        <v>1.3659146090964747E-2</v>
      </c>
      <c r="AG327" s="38">
        <v>2.2191445530564735E-2</v>
      </c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</row>
    <row r="328" spans="1:51" x14ac:dyDescent="0.25">
      <c r="A328" s="38" t="s">
        <v>15</v>
      </c>
      <c r="B328" s="38">
        <v>376871</v>
      </c>
      <c r="C328" s="38">
        <v>3.4</v>
      </c>
      <c r="D328" s="38">
        <v>3.2</v>
      </c>
      <c r="E328" s="38">
        <v>3.6</v>
      </c>
      <c r="F328" s="38">
        <v>2002</v>
      </c>
      <c r="G328" s="38" t="s">
        <v>8</v>
      </c>
      <c r="H328" s="38" t="s">
        <v>106</v>
      </c>
      <c r="I328" s="38" t="s">
        <v>147</v>
      </c>
      <c r="J328" s="38">
        <v>1281</v>
      </c>
      <c r="K328" s="38">
        <v>375590</v>
      </c>
      <c r="L328" s="38">
        <v>1.8581920009723055E-4</v>
      </c>
      <c r="M328" s="38">
        <v>3.2132218510847386</v>
      </c>
      <c r="N328" s="38">
        <v>3.5848602512792</v>
      </c>
      <c r="O328" s="38">
        <v>1.322185108473839E-2</v>
      </c>
      <c r="P328" s="38">
        <v>1.5139748720800039E-2</v>
      </c>
      <c r="Q328" s="38">
        <v>1212</v>
      </c>
      <c r="R328" s="38">
        <v>1352</v>
      </c>
      <c r="S328" s="38">
        <v>3.2159545308606923</v>
      </c>
      <c r="T328" s="38">
        <v>3.5874344271647329</v>
      </c>
      <c r="U328" s="38">
        <v>1.5954530860692095E-2</v>
      </c>
      <c r="V328" s="38">
        <v>1.2565572835267158E-2</v>
      </c>
      <c r="W328" s="38">
        <v>3.404102869919285E-3</v>
      </c>
      <c r="X328" s="38">
        <v>1.8602496719175346E-4</v>
      </c>
      <c r="Y328" s="38">
        <v>3.2180779027275315</v>
      </c>
      <c r="Z328" s="38">
        <v>3.5901278371110386</v>
      </c>
      <c r="AA328" s="38">
        <v>1.8077902727531292E-2</v>
      </c>
      <c r="AB328" s="38">
        <v>9.8721628889615332E-3</v>
      </c>
      <c r="AC328" s="38">
        <v>140.08517273782468</v>
      </c>
      <c r="AD328" s="38">
        <v>3.2195785166891135</v>
      </c>
      <c r="AE328" s="38">
        <v>3.5912806239339967</v>
      </c>
      <c r="AF328" s="38">
        <v>1.9578516689113368E-2</v>
      </c>
      <c r="AG328" s="38">
        <v>8.7193760660033703E-3</v>
      </c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</row>
    <row r="329" spans="1:51" x14ac:dyDescent="0.25">
      <c r="A329" s="38" t="s">
        <v>53</v>
      </c>
      <c r="B329" s="38">
        <v>50966</v>
      </c>
      <c r="C329" s="38">
        <v>2.6</v>
      </c>
      <c r="D329" s="38">
        <v>2.1</v>
      </c>
      <c r="E329" s="38">
        <v>3</v>
      </c>
      <c r="F329" s="38">
        <v>2002</v>
      </c>
      <c r="G329" s="38" t="s">
        <v>8</v>
      </c>
      <c r="H329" s="38" t="s">
        <v>107</v>
      </c>
      <c r="I329" s="38" t="s">
        <v>185</v>
      </c>
      <c r="J329" s="38">
        <v>133</v>
      </c>
      <c r="K329" s="38">
        <v>50833</v>
      </c>
      <c r="L329" s="38">
        <v>4.4292067921280863E-4</v>
      </c>
      <c r="M329" s="38">
        <v>2.1666621799482004</v>
      </c>
      <c r="N329" s="38">
        <v>3.0525035383738182</v>
      </c>
      <c r="O329" s="38">
        <v>6.666217994820034E-2</v>
      </c>
      <c r="P329" s="38">
        <v>5.2503538373818159E-2</v>
      </c>
      <c r="Q329" s="38">
        <v>110</v>
      </c>
      <c r="R329" s="38">
        <v>156</v>
      </c>
      <c r="S329" s="38">
        <v>2.1583016128399324</v>
      </c>
      <c r="T329" s="38">
        <v>3.0608641054820862</v>
      </c>
      <c r="U329" s="38">
        <v>5.8301612839932293E-2</v>
      </c>
      <c r="V329" s="38">
        <v>6.0864105482086206E-2</v>
      </c>
      <c r="W329" s="38">
        <v>2.6470698269554466E-3</v>
      </c>
      <c r="X329" s="38">
        <v>4.4763762481688277E-4</v>
      </c>
      <c r="Y329" s="38">
        <v>2.1994322021385639</v>
      </c>
      <c r="Z329" s="38">
        <v>3.094707451772329</v>
      </c>
      <c r="AA329" s="38">
        <v>9.9432202138563852E-2</v>
      </c>
      <c r="AB329" s="38">
        <v>9.4707451772328977E-2</v>
      </c>
      <c r="AC329" s="38">
        <v>45.226506762926988</v>
      </c>
      <c r="AD329" s="38">
        <v>2.2132200689700485</v>
      </c>
      <c r="AE329" s="38">
        <v>3.1005390299180862</v>
      </c>
      <c r="AF329" s="38">
        <v>0.11322006897004844</v>
      </c>
      <c r="AG329" s="38">
        <v>0.10053902991808616</v>
      </c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</row>
    <row r="330" spans="1:51" x14ac:dyDescent="0.25">
      <c r="A330" s="38" t="s">
        <v>27</v>
      </c>
      <c r="B330" s="38">
        <v>517306</v>
      </c>
      <c r="C330" s="38">
        <v>0.8</v>
      </c>
      <c r="D330" s="38">
        <v>0.7</v>
      </c>
      <c r="E330" s="38">
        <v>0.9</v>
      </c>
      <c r="F330" s="38">
        <v>2002</v>
      </c>
      <c r="G330" s="38" t="s">
        <v>8</v>
      </c>
      <c r="H330" s="38" t="s">
        <v>108</v>
      </c>
      <c r="I330" s="38" t="s">
        <v>159</v>
      </c>
      <c r="J330" s="38">
        <v>414</v>
      </c>
      <c r="K330" s="38">
        <v>516892</v>
      </c>
      <c r="L330" s="38">
        <v>7.7059625388715866E-5</v>
      </c>
      <c r="M330" s="38">
        <v>0.72324039046263711</v>
      </c>
      <c r="N330" s="38">
        <v>0.87735964124006882</v>
      </c>
      <c r="O330" s="38">
        <v>2.324039046263715E-2</v>
      </c>
      <c r="P330" s="38">
        <v>2.2640358759931201E-2</v>
      </c>
      <c r="Q330" s="38">
        <v>374</v>
      </c>
      <c r="R330" s="38">
        <v>454</v>
      </c>
      <c r="S330" s="38">
        <v>0.72297634282223677</v>
      </c>
      <c r="T330" s="38">
        <v>0.87762368888046915</v>
      </c>
      <c r="U330" s="38">
        <v>2.2976342822236817E-2</v>
      </c>
      <c r="V330" s="38">
        <v>2.2376311119530867E-2</v>
      </c>
      <c r="W330" s="38">
        <v>8.040069917043236E-4</v>
      </c>
      <c r="X330" s="38">
        <v>7.7326363375242139E-5</v>
      </c>
      <c r="Y330" s="38">
        <v>0.72668062832908142</v>
      </c>
      <c r="Z330" s="38">
        <v>0.88133335507956578</v>
      </c>
      <c r="AA330" s="38">
        <v>2.6680628329081468E-2</v>
      </c>
      <c r="AB330" s="38">
        <v>1.8666644920434239E-2</v>
      </c>
      <c r="AC330" s="38">
        <v>79.771241133432667</v>
      </c>
      <c r="AD330" s="38">
        <v>0.72787153590930465</v>
      </c>
      <c r="AE330" s="38">
        <v>0.88207552497024488</v>
      </c>
      <c r="AF330" s="38">
        <v>2.787153590930469E-2</v>
      </c>
      <c r="AG330" s="38">
        <v>1.7924475029755138E-2</v>
      </c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</row>
    <row r="331" spans="1:51" x14ac:dyDescent="0.25">
      <c r="A331" s="38" t="s">
        <v>61</v>
      </c>
      <c r="B331" s="38">
        <v>1298947</v>
      </c>
      <c r="C331" s="38">
        <v>1.5</v>
      </c>
      <c r="D331" s="38">
        <v>1.5</v>
      </c>
      <c r="E331" s="38">
        <v>1.6</v>
      </c>
      <c r="F331" s="38">
        <v>2002</v>
      </c>
      <c r="G331" s="38" t="s">
        <v>8</v>
      </c>
      <c r="H331" s="38" t="s">
        <v>109</v>
      </c>
      <c r="I331" s="38" t="s">
        <v>192</v>
      </c>
      <c r="J331" s="38">
        <v>1948</v>
      </c>
      <c r="K331" s="38">
        <v>1296999</v>
      </c>
      <c r="L331" s="38">
        <v>6.6546503415150735E-5</v>
      </c>
      <c r="M331" s="38">
        <v>1.4331297728301464</v>
      </c>
      <c r="N331" s="38">
        <v>1.566222779660448</v>
      </c>
      <c r="O331" s="38">
        <v>6.687022716985358E-2</v>
      </c>
      <c r="P331" s="38">
        <v>3.3777220339552105E-2</v>
      </c>
      <c r="Q331" s="38">
        <v>1862</v>
      </c>
      <c r="R331" s="38">
        <v>2035</v>
      </c>
      <c r="S331" s="38">
        <v>1.4334688020373425</v>
      </c>
      <c r="T331" s="38">
        <v>1.566653604804507</v>
      </c>
      <c r="U331" s="38">
        <v>6.6531197962657496E-2</v>
      </c>
      <c r="V331" s="38">
        <v>3.3346395195493095E-2</v>
      </c>
      <c r="W331" s="38">
        <v>1.5011505186912522E-3</v>
      </c>
      <c r="X331" s="38">
        <v>6.6595376516750417E-5</v>
      </c>
      <c r="Y331" s="38">
        <v>1.434555142174502</v>
      </c>
      <c r="Z331" s="38">
        <v>1.5677458952080026</v>
      </c>
      <c r="AA331" s="38">
        <v>6.5444857825498026E-2</v>
      </c>
      <c r="AB331" s="38">
        <v>3.2254104791997529E-2</v>
      </c>
      <c r="AC331" s="38">
        <v>172.9012862274663</v>
      </c>
      <c r="AD331" s="38">
        <v>1.4349812377835898</v>
      </c>
      <c r="AE331" s="38">
        <v>1.5680896516734373</v>
      </c>
      <c r="AF331" s="38">
        <v>6.5018762216410231E-2</v>
      </c>
      <c r="AG331" s="38">
        <v>3.191034832656281E-2</v>
      </c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</row>
    <row r="332" spans="1:51" x14ac:dyDescent="0.25">
      <c r="A332" s="38" t="s">
        <v>23</v>
      </c>
      <c r="B332" s="38">
        <v>80714</v>
      </c>
      <c r="C332" s="38">
        <v>3.2</v>
      </c>
      <c r="D332" s="38">
        <v>2.8</v>
      </c>
      <c r="E332" s="38">
        <v>3.6</v>
      </c>
      <c r="F332" s="38">
        <v>2002</v>
      </c>
      <c r="G332" s="38" t="s">
        <v>8</v>
      </c>
      <c r="H332" s="38" t="s">
        <v>110</v>
      </c>
      <c r="I332" s="38" t="s">
        <v>155</v>
      </c>
      <c r="J332" s="38">
        <v>258</v>
      </c>
      <c r="K332" s="38">
        <v>80456</v>
      </c>
      <c r="L332" s="38">
        <v>3.8941605861161563E-4</v>
      </c>
      <c r="M332" s="38">
        <v>2.8070554333228692</v>
      </c>
      <c r="N332" s="38">
        <v>3.5858875505461003</v>
      </c>
      <c r="O332" s="38">
        <v>7.0554333228693977E-3</v>
      </c>
      <c r="P332" s="38">
        <v>1.4112449453899778E-2</v>
      </c>
      <c r="Q332" s="38">
        <v>227</v>
      </c>
      <c r="R332" s="38">
        <v>290</v>
      </c>
      <c r="S332" s="38">
        <v>2.8123993359268527</v>
      </c>
      <c r="T332" s="38">
        <v>3.5929330723294597</v>
      </c>
      <c r="U332" s="38">
        <v>1.2399335926852828E-2</v>
      </c>
      <c r="V332" s="38">
        <v>7.0669276705404016E-3</v>
      </c>
      <c r="W332" s="38">
        <v>3.2201149673080536E-3</v>
      </c>
      <c r="X332" s="38">
        <v>3.915540980703709E-4</v>
      </c>
      <c r="Y332" s="38">
        <v>2.8285608692376827</v>
      </c>
      <c r="Z332" s="38">
        <v>3.6116690653784245</v>
      </c>
      <c r="AA332" s="38">
        <v>2.8560869237682862E-2</v>
      </c>
      <c r="AB332" s="38">
        <v>1.1669065378424381E-2</v>
      </c>
      <c r="AC332" s="38">
        <v>62.919284919679157</v>
      </c>
      <c r="AD332" s="38">
        <v>2.8365610726510209</v>
      </c>
      <c r="AE332" s="38">
        <v>3.6160576967248734</v>
      </c>
      <c r="AF332" s="38">
        <v>3.6561072651021043E-2</v>
      </c>
      <c r="AG332" s="38">
        <v>1.6057696724873338E-2</v>
      </c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</row>
    <row r="333" spans="1:51" x14ac:dyDescent="0.25">
      <c r="A333" s="38" t="s">
        <v>55</v>
      </c>
      <c r="B333" s="38">
        <v>52396</v>
      </c>
      <c r="C333" s="38">
        <v>6.9</v>
      </c>
      <c r="D333" s="38">
        <v>6.3</v>
      </c>
      <c r="E333" s="38">
        <v>7.7</v>
      </c>
      <c r="F333" s="38">
        <v>2002</v>
      </c>
      <c r="G333" s="38" t="s">
        <v>8</v>
      </c>
      <c r="H333" s="38" t="s">
        <v>111</v>
      </c>
      <c r="I333" s="38" t="s">
        <v>187</v>
      </c>
      <c r="J333" s="38">
        <v>362</v>
      </c>
      <c r="K333" s="38">
        <v>52034</v>
      </c>
      <c r="L333" s="38">
        <v>7.092490820732112E-4</v>
      </c>
      <c r="M333" s="38">
        <v>6.1996752632966636</v>
      </c>
      <c r="N333" s="38">
        <v>7.6181734274430868</v>
      </c>
      <c r="O333" s="38">
        <v>0.10032473670333619</v>
      </c>
      <c r="P333" s="38">
        <v>8.1826572556913391E-2</v>
      </c>
      <c r="Q333" s="38">
        <v>325</v>
      </c>
      <c r="R333" s="38">
        <v>399</v>
      </c>
      <c r="S333" s="38">
        <v>6.2027635697381482</v>
      </c>
      <c r="T333" s="38">
        <v>7.6150851210016031</v>
      </c>
      <c r="U333" s="38">
        <v>9.7236430261851581E-2</v>
      </c>
      <c r="V333" s="38">
        <v>8.4914878998397114E-2</v>
      </c>
      <c r="W333" s="38">
        <v>6.9450731009623439E-3</v>
      </c>
      <c r="X333" s="38">
        <v>7.1198124479105362E-4</v>
      </c>
      <c r="Y333" s="38">
        <v>6.2330918561712902</v>
      </c>
      <c r="Z333" s="38">
        <v>7.6570543457533971</v>
      </c>
      <c r="AA333" s="38">
        <v>6.6908143828709576E-2</v>
      </c>
      <c r="AB333" s="38">
        <v>4.2945654246603127E-2</v>
      </c>
      <c r="AC333" s="38">
        <v>74.371916233451174</v>
      </c>
      <c r="AD333" s="38">
        <v>6.2449572781777301</v>
      </c>
      <c r="AE333" s="38">
        <v>7.664272950953146</v>
      </c>
      <c r="AF333" s="38">
        <v>5.5042721822269769E-2</v>
      </c>
      <c r="AG333" s="38">
        <v>3.5727049046854198E-2</v>
      </c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</row>
    <row r="334" spans="1:51" x14ac:dyDescent="0.25">
      <c r="A334" s="38" t="s">
        <v>54</v>
      </c>
      <c r="B334" s="38">
        <v>281133</v>
      </c>
      <c r="C334" s="38">
        <v>2.6</v>
      </c>
      <c r="D334" s="38">
        <v>2.5</v>
      </c>
      <c r="E334" s="38">
        <v>2.8</v>
      </c>
      <c r="F334" s="38">
        <v>2002</v>
      </c>
      <c r="G334" s="38" t="s">
        <v>8</v>
      </c>
      <c r="H334" s="38" t="s">
        <v>112</v>
      </c>
      <c r="I334" s="38" t="s">
        <v>186</v>
      </c>
      <c r="J334" s="38">
        <v>731</v>
      </c>
      <c r="K334" s="38">
        <v>280402</v>
      </c>
      <c r="L334" s="38">
        <v>1.8824766260223529E-4</v>
      </c>
      <c r="M334" s="38">
        <v>2.4119451287100619</v>
      </c>
      <c r="N334" s="38">
        <v>2.7884404539145322</v>
      </c>
      <c r="O334" s="38">
        <v>8.8054871289938053E-2</v>
      </c>
      <c r="P334" s="38">
        <v>1.1559546085467609E-2</v>
      </c>
      <c r="Q334" s="38">
        <v>679</v>
      </c>
      <c r="R334" s="38">
        <v>784</v>
      </c>
      <c r="S334" s="38">
        <v>2.4152269566361828</v>
      </c>
      <c r="T334" s="38">
        <v>2.7887156612706443</v>
      </c>
      <c r="U334" s="38">
        <v>8.4773043363817191E-2</v>
      </c>
      <c r="V334" s="38">
        <v>1.1284338729355525E-2</v>
      </c>
      <c r="W334" s="38">
        <v>2.6069892711578359E-3</v>
      </c>
      <c r="X334" s="38">
        <v>1.886140842627652E-4</v>
      </c>
      <c r="Y334" s="38">
        <v>2.4183751868950707</v>
      </c>
      <c r="Z334" s="38">
        <v>2.7956033554206012</v>
      </c>
      <c r="AA334" s="38">
        <v>8.1624813104929306E-2</v>
      </c>
      <c r="AB334" s="38">
        <v>4.3966445793985898E-3</v>
      </c>
      <c r="AC334" s="38">
        <v>105.87885978020699</v>
      </c>
      <c r="AD334" s="38">
        <v>2.4204629175928076</v>
      </c>
      <c r="AE334" s="38">
        <v>2.7970726114017048</v>
      </c>
      <c r="AF334" s="38">
        <v>7.9537082407192372E-2</v>
      </c>
      <c r="AG334" s="38">
        <v>2.9273885982949999E-3</v>
      </c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</row>
    <row r="335" spans="1:51" x14ac:dyDescent="0.25">
      <c r="A335" s="38" t="s">
        <v>39</v>
      </c>
      <c r="B335" s="38">
        <v>471773</v>
      </c>
      <c r="C335" s="38">
        <v>1.4</v>
      </c>
      <c r="D335" s="38">
        <v>1.3</v>
      </c>
      <c r="E335" s="38">
        <v>1.5</v>
      </c>
      <c r="F335" s="38">
        <v>2002</v>
      </c>
      <c r="G335" s="38" t="s">
        <v>8</v>
      </c>
      <c r="H335" s="38" t="s">
        <v>113</v>
      </c>
      <c r="I335" s="38" t="s">
        <v>171</v>
      </c>
      <c r="J335" s="38">
        <v>660</v>
      </c>
      <c r="K335" s="38">
        <v>471113</v>
      </c>
      <c r="L335" s="38">
        <v>1.0665543214556259E-4</v>
      </c>
      <c r="M335" s="38">
        <v>1.2923224661233081</v>
      </c>
      <c r="N335" s="38">
        <v>1.5056333304144334</v>
      </c>
      <c r="O335" s="38">
        <v>7.6775338766918999E-3</v>
      </c>
      <c r="P335" s="38">
        <v>5.6333304144333685E-3</v>
      </c>
      <c r="Q335" s="38">
        <v>611</v>
      </c>
      <c r="R335" s="38">
        <v>711</v>
      </c>
      <c r="S335" s="38">
        <v>1.2951143876398183</v>
      </c>
      <c r="T335" s="38">
        <v>1.5070807358623746</v>
      </c>
      <c r="U335" s="38">
        <v>4.8856123601817014E-3</v>
      </c>
      <c r="V335" s="38">
        <v>7.0807358623745653E-3</v>
      </c>
      <c r="W335" s="38">
        <v>1.4030377738838693E-3</v>
      </c>
      <c r="X335" s="38">
        <v>1.0688655644715507E-4</v>
      </c>
      <c r="Y335" s="38">
        <v>1.2961512174367142</v>
      </c>
      <c r="Z335" s="38">
        <v>1.5099243303310244</v>
      </c>
      <c r="AA335" s="38">
        <v>3.8487825632858019E-3</v>
      </c>
      <c r="AB335" s="38">
        <v>9.9243303310243558E-3</v>
      </c>
      <c r="AC335" s="38">
        <v>100.66955347560238</v>
      </c>
      <c r="AD335" s="38">
        <v>1.2974056776077936</v>
      </c>
      <c r="AE335" s="38">
        <v>1.5107895163827398</v>
      </c>
      <c r="AF335" s="38">
        <v>2.5943223922064718E-3</v>
      </c>
      <c r="AG335" s="38">
        <v>1.0789516382739839E-2</v>
      </c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</row>
    <row r="336" spans="1:51" x14ac:dyDescent="0.25">
      <c r="A336" s="38" t="s">
        <v>16</v>
      </c>
      <c r="B336" s="38">
        <v>135767</v>
      </c>
      <c r="C336" s="38">
        <v>5.5</v>
      </c>
      <c r="D336" s="38">
        <v>5.0999999999999996</v>
      </c>
      <c r="E336" s="38">
        <v>5.9</v>
      </c>
      <c r="F336" s="38">
        <v>2002</v>
      </c>
      <c r="G336" s="38" t="s">
        <v>8</v>
      </c>
      <c r="H336" s="38" t="s">
        <v>114</v>
      </c>
      <c r="I336" s="38" t="s">
        <v>148</v>
      </c>
      <c r="J336" s="38">
        <v>747</v>
      </c>
      <c r="K336" s="38">
        <v>135020</v>
      </c>
      <c r="L336" s="38">
        <v>3.9347406431469495E-4</v>
      </c>
      <c r="M336" s="38">
        <v>5.1085993408574017</v>
      </c>
      <c r="N336" s="38">
        <v>5.8955474694867904</v>
      </c>
      <c r="O336" s="38">
        <v>8.5993408574021046E-3</v>
      </c>
      <c r="P336" s="38">
        <v>4.4525305132099291E-3</v>
      </c>
      <c r="Q336" s="38">
        <v>694</v>
      </c>
      <c r="R336" s="38">
        <v>801</v>
      </c>
      <c r="S336" s="38">
        <v>5.1116987191290963</v>
      </c>
      <c r="T336" s="38">
        <v>5.8998136513291151</v>
      </c>
      <c r="U336" s="38">
        <v>1.1698719129096702E-2</v>
      </c>
      <c r="V336" s="38">
        <v>1.8634867088529461E-4</v>
      </c>
      <c r="W336" s="38">
        <v>5.51606457884033E-3</v>
      </c>
      <c r="X336" s="38">
        <v>3.9421402944676457E-4</v>
      </c>
      <c r="Y336" s="38">
        <v>5.1218505493935655</v>
      </c>
      <c r="Z336" s="38">
        <v>5.9102786082870953</v>
      </c>
      <c r="AA336" s="38">
        <v>2.1850549393565899E-2</v>
      </c>
      <c r="AB336" s="38">
        <v>1.0278608287094926E-2</v>
      </c>
      <c r="AC336" s="38">
        <v>106.87508141162121</v>
      </c>
      <c r="AD336" s="38">
        <v>5.1261609726093376</v>
      </c>
      <c r="AE336" s="38">
        <v>5.9133335367864293</v>
      </c>
      <c r="AF336" s="38">
        <v>2.6160972609337918E-2</v>
      </c>
      <c r="AG336" s="38">
        <v>1.3333536786428901E-2</v>
      </c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</row>
    <row r="337" spans="1:51" x14ac:dyDescent="0.25">
      <c r="A337" s="38" t="s">
        <v>24</v>
      </c>
      <c r="B337" s="38">
        <v>266853</v>
      </c>
      <c r="C337" s="38">
        <v>6.7</v>
      </c>
      <c r="D337" s="38">
        <v>6.4</v>
      </c>
      <c r="E337" s="38">
        <v>7</v>
      </c>
      <c r="F337" s="38">
        <v>2002</v>
      </c>
      <c r="G337" s="38" t="s">
        <v>8</v>
      </c>
      <c r="H337" s="38" t="s">
        <v>115</v>
      </c>
      <c r="I337" s="38" t="s">
        <v>156</v>
      </c>
      <c r="J337" s="38">
        <v>1788</v>
      </c>
      <c r="K337" s="38">
        <v>265065</v>
      </c>
      <c r="L337" s="38">
        <v>3.0952797528113074E-4</v>
      </c>
      <c r="M337" s="38">
        <v>6.3907901774096771</v>
      </c>
      <c r="N337" s="38">
        <v>7.0098461279719375</v>
      </c>
      <c r="O337" s="38">
        <v>9.2098225903232134E-3</v>
      </c>
      <c r="P337" s="38">
        <v>9.8461279719375128E-3</v>
      </c>
      <c r="Q337" s="38">
        <v>1706</v>
      </c>
      <c r="R337" s="38">
        <v>1871</v>
      </c>
      <c r="S337" s="38">
        <v>6.3930328682832869</v>
      </c>
      <c r="T337" s="38">
        <v>7.011350818615492</v>
      </c>
      <c r="U337" s="38">
        <v>6.9671317167134816E-3</v>
      </c>
      <c r="V337" s="38">
        <v>1.1350818615492031E-2</v>
      </c>
      <c r="W337" s="38">
        <v>6.7074193025197515E-3</v>
      </c>
      <c r="X337" s="38">
        <v>3.0977001972608959E-4</v>
      </c>
      <c r="Y337" s="38">
        <v>6.3976492827936617</v>
      </c>
      <c r="Z337" s="38">
        <v>7.0171893222458408</v>
      </c>
      <c r="AA337" s="38">
        <v>2.350717206338615E-3</v>
      </c>
      <c r="AB337" s="38">
        <v>1.7189322245840799E-2</v>
      </c>
      <c r="AC337" s="38">
        <v>165.21865819000908</v>
      </c>
      <c r="AD337" s="38">
        <v>6.3997287496145345</v>
      </c>
      <c r="AE337" s="38">
        <v>7.0188571829978113</v>
      </c>
      <c r="AF337" s="38">
        <v>2.7125038546582658E-4</v>
      </c>
      <c r="AG337" s="38">
        <v>1.885718299781125E-2</v>
      </c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</row>
    <row r="338" spans="1:51" x14ac:dyDescent="0.25">
      <c r="A338" s="38" t="s">
        <v>40</v>
      </c>
      <c r="B338" s="38">
        <v>29803</v>
      </c>
      <c r="C338" s="38">
        <v>2.8</v>
      </c>
      <c r="D338" s="38">
        <v>2.2000000000000002</v>
      </c>
      <c r="E338" s="38">
        <v>3.5</v>
      </c>
      <c r="F338" s="38">
        <v>2002</v>
      </c>
      <c r="G338" s="38" t="s">
        <v>8</v>
      </c>
      <c r="H338" s="38" t="s">
        <v>116</v>
      </c>
      <c r="I338" s="38" t="s">
        <v>172</v>
      </c>
      <c r="J338" s="38">
        <v>83</v>
      </c>
      <c r="K338" s="38">
        <v>29720</v>
      </c>
      <c r="L338" s="38">
        <v>5.9830353050106507E-4</v>
      </c>
      <c r="M338" s="38">
        <v>2.1866510042773126</v>
      </c>
      <c r="N338" s="38">
        <v>3.3832580652794428</v>
      </c>
      <c r="O338" s="38">
        <v>1.3348995722687551E-2</v>
      </c>
      <c r="P338" s="38">
        <v>0.11674193472055716</v>
      </c>
      <c r="Q338" s="38">
        <v>66</v>
      </c>
      <c r="R338" s="38">
        <v>102</v>
      </c>
      <c r="S338" s="38">
        <v>2.2145421601852164</v>
      </c>
      <c r="T338" s="38">
        <v>3.4224742475589705</v>
      </c>
      <c r="U338" s="38">
        <v>1.4542160185216257E-2</v>
      </c>
      <c r="V338" s="38">
        <v>7.752575244102955E-2</v>
      </c>
      <c r="W338" s="38">
        <v>2.8490348273790883E-3</v>
      </c>
      <c r="X338" s="38">
        <v>6.0847205729186557E-4</v>
      </c>
      <c r="Y338" s="38">
        <v>2.240562770087223</v>
      </c>
      <c r="Z338" s="38">
        <v>3.4575068846709538</v>
      </c>
      <c r="AA338" s="38">
        <v>4.0562770087222866E-2</v>
      </c>
      <c r="AB338" s="38">
        <v>4.2493115329046205E-2</v>
      </c>
      <c r="AC338" s="38">
        <v>35.762117516831893</v>
      </c>
      <c r="AD338" s="38">
        <v>2.2659116949791471</v>
      </c>
      <c r="AE338" s="38">
        <v>3.4657073045286744</v>
      </c>
      <c r="AF338" s="38">
        <v>6.5911694979146951E-2</v>
      </c>
      <c r="AG338" s="38">
        <v>3.4292695471325629E-2</v>
      </c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</row>
    <row r="339" spans="1:51" x14ac:dyDescent="0.25">
      <c r="A339" s="38" t="s">
        <v>17</v>
      </c>
      <c r="B339" s="38">
        <v>317920</v>
      </c>
      <c r="C339" s="38">
        <v>2</v>
      </c>
      <c r="D339" s="38">
        <v>1.9</v>
      </c>
      <c r="E339" s="38">
        <v>2.2000000000000002</v>
      </c>
      <c r="F339" s="38">
        <v>2003</v>
      </c>
      <c r="G339" s="38" t="s">
        <v>8</v>
      </c>
      <c r="H339" s="38" t="s">
        <v>67</v>
      </c>
      <c r="I339" s="38" t="s">
        <v>149</v>
      </c>
      <c r="J339" s="38">
        <v>636</v>
      </c>
      <c r="K339" s="38">
        <v>317284</v>
      </c>
      <c r="L339" s="38">
        <v>1.5531877629272335E-4</v>
      </c>
      <c r="M339" s="38">
        <v>1.8451844949704874</v>
      </c>
      <c r="N339" s="38">
        <v>2.1558220475559344</v>
      </c>
      <c r="O339" s="38">
        <v>5.481550502951249E-2</v>
      </c>
      <c r="P339" s="38">
        <v>4.4177952444065749E-2</v>
      </c>
      <c r="Q339" s="38">
        <v>587</v>
      </c>
      <c r="R339" s="38">
        <v>686</v>
      </c>
      <c r="S339" s="38">
        <v>1.8463764469048818</v>
      </c>
      <c r="T339" s="38">
        <v>2.157775541016608</v>
      </c>
      <c r="U339" s="38">
        <v>5.3623553095118126E-2</v>
      </c>
      <c r="V339" s="38">
        <v>4.2224458983392221E-2</v>
      </c>
      <c r="W339" s="38">
        <v>2.006520575755481E-3</v>
      </c>
      <c r="X339" s="38">
        <v>1.5566712346676631E-4</v>
      </c>
      <c r="Y339" s="38">
        <v>1.8508534522887148</v>
      </c>
      <c r="Z339" s="38">
        <v>2.1621876992222471</v>
      </c>
      <c r="AA339" s="38">
        <v>4.9146547711285127E-2</v>
      </c>
      <c r="AB339" s="38">
        <v>3.7812300777753105E-2</v>
      </c>
      <c r="AC339" s="38">
        <v>98.793854032585998</v>
      </c>
      <c r="AD339" s="38">
        <v>1.8527198202288575</v>
      </c>
      <c r="AE339" s="38">
        <v>2.1634667386709028</v>
      </c>
      <c r="AF339" s="38">
        <v>4.7280179771142405E-2</v>
      </c>
      <c r="AG339" s="38">
        <v>3.65332613290974E-2</v>
      </c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</row>
    <row r="340" spans="1:51" x14ac:dyDescent="0.25">
      <c r="A340" s="38" t="s">
        <v>41</v>
      </c>
      <c r="B340" s="38">
        <v>59663</v>
      </c>
      <c r="C340" s="38">
        <v>4.2</v>
      </c>
      <c r="D340" s="38">
        <v>3.7</v>
      </c>
      <c r="E340" s="38">
        <v>4.7</v>
      </c>
      <c r="F340" s="38">
        <v>2003</v>
      </c>
      <c r="G340" s="38" t="s">
        <v>8</v>
      </c>
      <c r="H340" s="38" t="s">
        <v>68</v>
      </c>
      <c r="I340" s="38" t="s">
        <v>173</v>
      </c>
      <c r="J340" s="38">
        <v>251</v>
      </c>
      <c r="K340" s="38">
        <v>59412</v>
      </c>
      <c r="L340" s="38">
        <v>5.1935510816537346E-4</v>
      </c>
      <c r="M340" s="38">
        <v>3.6876073308671931</v>
      </c>
      <c r="N340" s="38">
        <v>4.7263175471979393</v>
      </c>
      <c r="O340" s="38">
        <v>1.2392669132807121E-2</v>
      </c>
      <c r="P340" s="38">
        <v>2.6317547197939106E-2</v>
      </c>
      <c r="Q340" s="38">
        <v>220</v>
      </c>
      <c r="R340" s="38">
        <v>282</v>
      </c>
      <c r="S340" s="38">
        <v>3.6873774366022491</v>
      </c>
      <c r="T340" s="38">
        <v>4.7265474414628832</v>
      </c>
      <c r="U340" s="38">
        <v>1.262256339775103E-2</v>
      </c>
      <c r="V340" s="38">
        <v>2.6547441462883015E-2</v>
      </c>
      <c r="W340" s="38">
        <v>4.2388824886080371E-3</v>
      </c>
      <c r="X340" s="38">
        <v>5.2227275881130139E-4</v>
      </c>
      <c r="Y340" s="38">
        <v>3.7166097297967355</v>
      </c>
      <c r="Z340" s="38">
        <v>4.7611552474193379</v>
      </c>
      <c r="AA340" s="38">
        <v>1.6609729796735362E-2</v>
      </c>
      <c r="AB340" s="38">
        <v>6.1155247419337755E-2</v>
      </c>
      <c r="AC340" s="38">
        <v>62.030134667360691</v>
      </c>
      <c r="AD340" s="38">
        <v>3.7274582773107046</v>
      </c>
      <c r="AE340" s="38">
        <v>4.7670664273444388</v>
      </c>
      <c r="AF340" s="38">
        <v>2.7458277310704382E-2</v>
      </c>
      <c r="AG340" s="38">
        <v>6.7066427344438573E-2</v>
      </c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</row>
    <row r="341" spans="1:51" x14ac:dyDescent="0.25">
      <c r="A341" s="38" t="s">
        <v>11</v>
      </c>
      <c r="B341" s="38">
        <v>432277</v>
      </c>
      <c r="C341" s="38">
        <v>4</v>
      </c>
      <c r="D341" s="38">
        <v>3.9</v>
      </c>
      <c r="E341" s="38">
        <v>4.2</v>
      </c>
      <c r="F341" s="38">
        <v>2003</v>
      </c>
      <c r="G341" s="38" t="s">
        <v>8</v>
      </c>
      <c r="H341" s="38" t="s">
        <v>69</v>
      </c>
      <c r="I341" s="38" t="s">
        <v>143</v>
      </c>
      <c r="J341" s="38">
        <v>1729</v>
      </c>
      <c r="K341" s="38">
        <v>430548</v>
      </c>
      <c r="L341" s="38">
        <v>1.8815388174039943E-4</v>
      </c>
      <c r="M341" s="38">
        <v>3.8115962784578068</v>
      </c>
      <c r="N341" s="38">
        <v>4.1879040419386051</v>
      </c>
      <c r="O341" s="38">
        <v>8.8403721542193114E-2</v>
      </c>
      <c r="P341" s="38">
        <v>1.2095958061395073E-2</v>
      </c>
      <c r="Q341" s="38">
        <v>1648</v>
      </c>
      <c r="R341" s="38">
        <v>1811</v>
      </c>
      <c r="S341" s="38">
        <v>3.8123703088528882</v>
      </c>
      <c r="T341" s="38">
        <v>4.1894433430416145</v>
      </c>
      <c r="U341" s="38">
        <v>8.7629691147111721E-2</v>
      </c>
      <c r="V341" s="38">
        <v>1.0556656958385702E-2</v>
      </c>
      <c r="W341" s="38">
        <v>4.0041578608226045E-3</v>
      </c>
      <c r="X341" s="38">
        <v>1.8830786380816256E-4</v>
      </c>
      <c r="Y341" s="38">
        <v>3.8158499970144422</v>
      </c>
      <c r="Z341" s="38">
        <v>4.1924657246307673</v>
      </c>
      <c r="AA341" s="38">
        <v>8.4150002985557748E-2</v>
      </c>
      <c r="AB341" s="38">
        <v>7.5342753692329012E-3</v>
      </c>
      <c r="AC341" s="38">
        <v>162.69112164951218</v>
      </c>
      <c r="AD341" s="38">
        <v>3.817136940459986</v>
      </c>
      <c r="AE341" s="38">
        <v>4.1934920921259202</v>
      </c>
      <c r="AF341" s="38">
        <v>8.2863059540013939E-2</v>
      </c>
      <c r="AG341" s="38">
        <v>6.5079078740799545E-3</v>
      </c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</row>
    <row r="342" spans="1:51" x14ac:dyDescent="0.25">
      <c r="A342" s="38" t="s">
        <v>18</v>
      </c>
      <c r="B342" s="38">
        <v>271969</v>
      </c>
      <c r="C342" s="38">
        <v>4.7</v>
      </c>
      <c r="D342" s="38">
        <v>4.4000000000000004</v>
      </c>
      <c r="E342" s="38">
        <v>4.9000000000000004</v>
      </c>
      <c r="F342" s="38">
        <v>2003</v>
      </c>
      <c r="G342" s="38" t="s">
        <v>8</v>
      </c>
      <c r="H342" s="38" t="s">
        <v>70</v>
      </c>
      <c r="I342" s="38" t="s">
        <v>150</v>
      </c>
      <c r="J342" s="38">
        <v>1278</v>
      </c>
      <c r="K342" s="38">
        <v>270691</v>
      </c>
      <c r="L342" s="38">
        <v>2.5702260415451768E-4</v>
      </c>
      <c r="M342" s="38">
        <v>4.4420423628086292</v>
      </c>
      <c r="N342" s="38">
        <v>4.9560875711176653</v>
      </c>
      <c r="O342" s="38">
        <v>4.204236280862883E-2</v>
      </c>
      <c r="P342" s="38">
        <v>5.6087571117664936E-2</v>
      </c>
      <c r="Q342" s="38">
        <v>1209</v>
      </c>
      <c r="R342" s="38">
        <v>1349</v>
      </c>
      <c r="S342" s="38">
        <v>4.445359581422883</v>
      </c>
      <c r="T342" s="38">
        <v>4.9601241317944327</v>
      </c>
      <c r="U342" s="38">
        <v>4.5359581422882655E-2</v>
      </c>
      <c r="V342" s="38">
        <v>6.0124131794432323E-2</v>
      </c>
      <c r="W342" s="38">
        <v>4.7060608057225431E-3</v>
      </c>
      <c r="X342" s="38">
        <v>2.5730625562630149E-4</v>
      </c>
      <c r="Y342" s="38">
        <v>4.4487545500962424</v>
      </c>
      <c r="Z342" s="38">
        <v>4.9633670613488441</v>
      </c>
      <c r="AA342" s="38">
        <v>4.8754550096242077E-2</v>
      </c>
      <c r="AB342" s="38">
        <v>6.3367061348843734E-2</v>
      </c>
      <c r="AC342" s="38">
        <v>139.82991634871451</v>
      </c>
      <c r="AD342" s="38">
        <v>4.4508332697596655</v>
      </c>
      <c r="AE342" s="38">
        <v>4.9649651793969962</v>
      </c>
      <c r="AF342" s="38">
        <v>5.0833269759665178E-2</v>
      </c>
      <c r="AG342" s="38">
        <v>6.4965179396995865E-2</v>
      </c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</row>
    <row r="343" spans="1:51" x14ac:dyDescent="0.25">
      <c r="A343" s="38" t="s">
        <v>42</v>
      </c>
      <c r="B343" s="38">
        <v>2831003</v>
      </c>
      <c r="C343" s="38">
        <v>1.6</v>
      </c>
      <c r="D343" s="38">
        <v>1.6</v>
      </c>
      <c r="E343" s="38">
        <v>1.7</v>
      </c>
      <c r="F343" s="38">
        <v>2003</v>
      </c>
      <c r="G343" s="38" t="s">
        <v>8</v>
      </c>
      <c r="H343" s="38" t="s">
        <v>71</v>
      </c>
      <c r="I343" s="38" t="s">
        <v>174</v>
      </c>
      <c r="J343" s="38">
        <v>4530</v>
      </c>
      <c r="K343" s="38">
        <v>2826473</v>
      </c>
      <c r="L343" s="38">
        <v>4.6559586885891372E-5</v>
      </c>
      <c r="M343" s="38">
        <v>1.5535800102816144</v>
      </c>
      <c r="N343" s="38">
        <v>1.6466991840533971</v>
      </c>
      <c r="O343" s="38">
        <v>4.6419989718385679E-2</v>
      </c>
      <c r="P343" s="38">
        <v>5.3300815946602853E-2</v>
      </c>
      <c r="Q343" s="38">
        <v>4398</v>
      </c>
      <c r="R343" s="38">
        <v>4662</v>
      </c>
      <c r="S343" s="38">
        <v>1.553513012879181</v>
      </c>
      <c r="T343" s="38">
        <v>1.6467661814558303</v>
      </c>
      <c r="U343" s="38">
        <v>4.6486987120819112E-2</v>
      </c>
      <c r="V343" s="38">
        <v>5.3233818544169642E-2</v>
      </c>
      <c r="W343" s="38">
        <v>1.6008158874935971E-3</v>
      </c>
      <c r="X343" s="38">
        <v>4.6574287900160599E-5</v>
      </c>
      <c r="Y343" s="38">
        <v>1.5542415995934367</v>
      </c>
      <c r="Z343" s="38">
        <v>1.6473901753937576</v>
      </c>
      <c r="AA343" s="38">
        <v>4.5758400406563426E-2</v>
      </c>
      <c r="AB343" s="38">
        <v>5.2609824606242306E-2</v>
      </c>
      <c r="AC343" s="38">
        <v>263.6341233873747</v>
      </c>
      <c r="AD343" s="38">
        <v>1.5544306016049838</v>
      </c>
      <c r="AE343" s="38">
        <v>1.647554404602056</v>
      </c>
      <c r="AF343" s="38">
        <v>4.5569398395016281E-2</v>
      </c>
      <c r="AG343" s="38">
        <v>5.2445595397943912E-2</v>
      </c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</row>
    <row r="344" spans="1:51" x14ac:dyDescent="0.25">
      <c r="A344" s="38" t="s">
        <v>19</v>
      </c>
      <c r="B344" s="38">
        <v>174653</v>
      </c>
      <c r="C344" s="38">
        <v>2.2999999999999998</v>
      </c>
      <c r="D344" s="38">
        <v>2.1</v>
      </c>
      <c r="E344" s="38">
        <v>2.6</v>
      </c>
      <c r="F344" s="38">
        <v>2003</v>
      </c>
      <c r="G344" s="38" t="s">
        <v>8</v>
      </c>
      <c r="H344" s="38" t="s">
        <v>72</v>
      </c>
      <c r="I344" s="38" t="s">
        <v>151</v>
      </c>
      <c r="J344" s="38">
        <v>402</v>
      </c>
      <c r="K344" s="38">
        <v>174251</v>
      </c>
      <c r="L344" s="38">
        <v>2.2474222817960447E-4</v>
      </c>
      <c r="M344" s="38">
        <v>2.0769645847580489</v>
      </c>
      <c r="N344" s="38">
        <v>2.526449041117258</v>
      </c>
      <c r="O344" s="38">
        <v>2.3035415241951185E-2</v>
      </c>
      <c r="P344" s="38">
        <v>7.3550958882742101E-2</v>
      </c>
      <c r="Q344" s="38">
        <v>363</v>
      </c>
      <c r="R344" s="38">
        <v>441</v>
      </c>
      <c r="S344" s="38">
        <v>2.0784068982496722</v>
      </c>
      <c r="T344" s="38">
        <v>2.5250067276256347</v>
      </c>
      <c r="U344" s="38">
        <v>2.1593101750327914E-2</v>
      </c>
      <c r="V344" s="38">
        <v>7.4993272374365372E-2</v>
      </c>
      <c r="W344" s="38">
        <v>2.3126533494857719E-3</v>
      </c>
      <c r="X344" s="38">
        <v>2.2553809056373911E-4</v>
      </c>
      <c r="Y344" s="38">
        <v>2.0871152589220325</v>
      </c>
      <c r="Z344" s="38">
        <v>2.5381914400495109</v>
      </c>
      <c r="AA344" s="38">
        <v>1.2884741077967554E-2</v>
      </c>
      <c r="AB344" s="38">
        <v>6.1808559950489173E-2</v>
      </c>
      <c r="AC344" s="38">
        <v>78.549075253376159</v>
      </c>
      <c r="AD344" s="38">
        <v>2.0906492338563818</v>
      </c>
      <c r="AE344" s="38">
        <v>2.5403829780217708</v>
      </c>
      <c r="AF344" s="38">
        <v>9.3507661436182943E-3</v>
      </c>
      <c r="AG344" s="38">
        <v>5.9617021978229268E-2</v>
      </c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</row>
    <row r="345" spans="1:51" x14ac:dyDescent="0.25">
      <c r="A345" s="38" t="s">
        <v>31</v>
      </c>
      <c r="B345" s="38">
        <v>189680</v>
      </c>
      <c r="C345" s="38">
        <v>0.5</v>
      </c>
      <c r="D345" s="38">
        <v>0.4</v>
      </c>
      <c r="E345" s="38">
        <v>0.6</v>
      </c>
      <c r="F345" s="38">
        <v>2003</v>
      </c>
      <c r="G345" s="38" t="s">
        <v>8</v>
      </c>
      <c r="H345" s="38" t="s">
        <v>73</v>
      </c>
      <c r="I345" s="38" t="s">
        <v>163</v>
      </c>
      <c r="J345" s="38">
        <v>95</v>
      </c>
      <c r="K345" s="38">
        <v>189585</v>
      </c>
      <c r="L345" s="38">
        <v>1.0068842989685566E-4</v>
      </c>
      <c r="M345" s="38">
        <v>0.40015509604156696</v>
      </c>
      <c r="N345" s="38">
        <v>0.6015319558352783</v>
      </c>
      <c r="O345" s="38">
        <v>1.5509604156693779E-4</v>
      </c>
      <c r="P345" s="38">
        <v>1.5319558352783202E-3</v>
      </c>
      <c r="Q345" s="38">
        <v>76</v>
      </c>
      <c r="R345" s="38">
        <v>114</v>
      </c>
      <c r="S345" s="38">
        <v>0.40067482075073807</v>
      </c>
      <c r="T345" s="38">
        <v>0.60101223112610713</v>
      </c>
      <c r="U345" s="38">
        <v>6.748207507380477E-4</v>
      </c>
      <c r="V345" s="38">
        <v>1.0122311261071548E-3</v>
      </c>
      <c r="W345" s="38">
        <v>5.1095933456929714E-4</v>
      </c>
      <c r="X345" s="38">
        <v>1.0220047521300629E-4</v>
      </c>
      <c r="Y345" s="38">
        <v>0.4087588593562908</v>
      </c>
      <c r="Z345" s="38">
        <v>0.61315980978230344</v>
      </c>
      <c r="AA345" s="38">
        <v>8.7588593562907824E-3</v>
      </c>
      <c r="AB345" s="38">
        <v>1.3159809782303467E-2</v>
      </c>
      <c r="AC345" s="38">
        <v>38.289748069211484</v>
      </c>
      <c r="AD345" s="38">
        <v>0.41266485734228753</v>
      </c>
      <c r="AE345" s="38">
        <v>0.61452574214266198</v>
      </c>
      <c r="AF345" s="38">
        <v>1.2664857342287505E-2</v>
      </c>
      <c r="AG345" s="38">
        <v>1.4525742142662001E-2</v>
      </c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</row>
    <row r="346" spans="1:51" x14ac:dyDescent="0.25">
      <c r="A346" s="38" t="s">
        <v>43</v>
      </c>
      <c r="B346" s="38">
        <v>51552</v>
      </c>
      <c r="C346" s="38">
        <v>3.8</v>
      </c>
      <c r="D346" s="38">
        <v>3.3</v>
      </c>
      <c r="E346" s="38">
        <v>4.3</v>
      </c>
      <c r="F346" s="38">
        <v>2003</v>
      </c>
      <c r="G346" s="38" t="s">
        <v>8</v>
      </c>
      <c r="H346" s="38" t="s">
        <v>74</v>
      </c>
      <c r="I346" s="38" t="s">
        <v>175</v>
      </c>
      <c r="J346" s="38">
        <v>196</v>
      </c>
      <c r="K346" s="38">
        <v>51356</v>
      </c>
      <c r="L346" s="38">
        <v>5.3125550540960979E-4</v>
      </c>
      <c r="M346" s="38">
        <v>3.2707308384761751</v>
      </c>
      <c r="N346" s="38">
        <v>4.333241849295395</v>
      </c>
      <c r="O346" s="38">
        <v>2.9269161523824749E-2</v>
      </c>
      <c r="P346" s="38">
        <v>3.3241849295395198E-2</v>
      </c>
      <c r="Q346" s="38">
        <v>169</v>
      </c>
      <c r="R346" s="38">
        <v>224</v>
      </c>
      <c r="S346" s="38">
        <v>3.2782433271260087</v>
      </c>
      <c r="T346" s="38">
        <v>4.3451272501551834</v>
      </c>
      <c r="U346" s="38">
        <v>2.1756672873991079E-2</v>
      </c>
      <c r="V346" s="38">
        <v>4.5127250155183596E-2</v>
      </c>
      <c r="W346" s="38">
        <v>3.8389583761993815E-3</v>
      </c>
      <c r="X346" s="38">
        <v>5.3508118139677712E-4</v>
      </c>
      <c r="Y346" s="38">
        <v>3.3038771948026042</v>
      </c>
      <c r="Z346" s="38">
        <v>4.3740395575961584</v>
      </c>
      <c r="AA346" s="38">
        <v>3.8771948026044001E-3</v>
      </c>
      <c r="AB346" s="38">
        <v>7.4039557596158545E-2</v>
      </c>
      <c r="AC346" s="38">
        <v>54.839634329887119</v>
      </c>
      <c r="AD346" s="38">
        <v>3.3168096457505678</v>
      </c>
      <c r="AE346" s="38">
        <v>4.3805035508086263</v>
      </c>
      <c r="AF346" s="38">
        <v>1.6809645750567981E-2</v>
      </c>
      <c r="AG346" s="38">
        <v>8.0503550808626478E-2</v>
      </c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</row>
    <row r="347" spans="1:51" x14ac:dyDescent="0.25">
      <c r="A347" s="38" t="s">
        <v>58</v>
      </c>
      <c r="B347" s="38">
        <v>61285</v>
      </c>
      <c r="C347" s="38">
        <v>0.7</v>
      </c>
      <c r="D347" s="38">
        <v>0.5</v>
      </c>
      <c r="E347" s="38">
        <v>1</v>
      </c>
      <c r="F347" s="38">
        <v>2003</v>
      </c>
      <c r="G347" s="38" t="s">
        <v>8</v>
      </c>
      <c r="H347" s="38" t="s">
        <v>195</v>
      </c>
      <c r="I347" s="38" t="s">
        <v>196</v>
      </c>
      <c r="J347" s="38">
        <v>43</v>
      </c>
      <c r="K347" s="38">
        <v>61242</v>
      </c>
      <c r="L347" s="38">
        <v>2.0964075530679701E-4</v>
      </c>
      <c r="M347" s="38">
        <v>0.49199912394587497</v>
      </c>
      <c r="N347" s="38">
        <v>0.91128063455946895</v>
      </c>
      <c r="O347" s="38">
        <v>8.0008760541250279E-3</v>
      </c>
      <c r="P347" s="38">
        <v>8.8719365440531051E-2</v>
      </c>
      <c r="Q347" s="38">
        <v>31</v>
      </c>
      <c r="R347" s="38">
        <v>56</v>
      </c>
      <c r="S347" s="38">
        <v>0.50583340132169374</v>
      </c>
      <c r="T347" s="38">
        <v>0.91376356367789835</v>
      </c>
      <c r="U347" s="38">
        <v>5.833401321693743E-3</v>
      </c>
      <c r="V347" s="38">
        <v>8.6236436322101651E-2</v>
      </c>
      <c r="W347" s="38">
        <v>7.3293487592727329E-4</v>
      </c>
      <c r="X347" s="38">
        <v>2.1652814582746218E-4</v>
      </c>
      <c r="Y347" s="38">
        <v>0.51640673009981108</v>
      </c>
      <c r="Z347" s="38">
        <v>0.94946302175473551</v>
      </c>
      <c r="AA347" s="38">
        <v>1.6406730099811084E-2</v>
      </c>
      <c r="AB347" s="38">
        <v>5.0536978245264486E-2</v>
      </c>
      <c r="AC347" s="38">
        <v>25.833155611134522</v>
      </c>
      <c r="AD347" s="38">
        <v>0.53034371071639508</v>
      </c>
      <c r="AE347" s="38">
        <v>0.95184222490337855</v>
      </c>
      <c r="AF347" s="38">
        <v>3.0343710716395078E-2</v>
      </c>
      <c r="AG347" s="38">
        <v>4.8157775096621447E-2</v>
      </c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</row>
    <row r="348" spans="1:51" x14ac:dyDescent="0.25">
      <c r="A348" s="38" t="s">
        <v>25</v>
      </c>
      <c r="B348" s="38">
        <v>1046227</v>
      </c>
      <c r="C348" s="38">
        <v>2</v>
      </c>
      <c r="D348" s="38">
        <v>1.9</v>
      </c>
      <c r="E348" s="38">
        <v>2.1</v>
      </c>
      <c r="F348" s="38">
        <v>2003</v>
      </c>
      <c r="G348" s="38" t="s">
        <v>8</v>
      </c>
      <c r="H348" s="38" t="s">
        <v>75</v>
      </c>
      <c r="I348" s="38" t="s">
        <v>157</v>
      </c>
      <c r="J348" s="38">
        <v>2092</v>
      </c>
      <c r="K348" s="38">
        <v>1044135</v>
      </c>
      <c r="L348" s="38">
        <v>8.559893720101035E-5</v>
      </c>
      <c r="M348" s="38">
        <v>1.9139671225546639</v>
      </c>
      <c r="N348" s="38">
        <v>2.0851649969566846</v>
      </c>
      <c r="O348" s="38">
        <v>1.3967122554664035E-2</v>
      </c>
      <c r="P348" s="38">
        <v>1.4835003043315531E-2</v>
      </c>
      <c r="Q348" s="38">
        <v>2003</v>
      </c>
      <c r="R348" s="38">
        <v>2182</v>
      </c>
      <c r="S348" s="38">
        <v>1.914498478819606</v>
      </c>
      <c r="T348" s="38">
        <v>2.0855894562078783</v>
      </c>
      <c r="U348" s="38">
        <v>1.4498478819606087E-2</v>
      </c>
      <c r="V348" s="38">
        <v>1.441054379212181E-2</v>
      </c>
      <c r="W348" s="38">
        <v>2.0013945741559967E-3</v>
      </c>
      <c r="X348" s="38">
        <v>8.5657349390227006E-5</v>
      </c>
      <c r="Y348" s="38">
        <v>1.9157372247657696</v>
      </c>
      <c r="Z348" s="38">
        <v>2.0870519235462237</v>
      </c>
      <c r="AA348" s="38">
        <v>1.5737224765769664E-2</v>
      </c>
      <c r="AB348" s="38">
        <v>1.294807645377638E-2</v>
      </c>
      <c r="AC348" s="38">
        <v>179.13167033067381</v>
      </c>
      <c r="AD348" s="38">
        <v>1.9162643795221368</v>
      </c>
      <c r="AE348" s="38">
        <v>2.0874805807965138</v>
      </c>
      <c r="AF348" s="38">
        <v>1.6264379522136885E-2</v>
      </c>
      <c r="AG348" s="38">
        <v>1.2519419203486315E-2</v>
      </c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</row>
    <row r="349" spans="1:51" x14ac:dyDescent="0.25">
      <c r="A349" s="38" t="s">
        <v>12</v>
      </c>
      <c r="B349" s="38">
        <v>656791</v>
      </c>
      <c r="C349" s="38">
        <v>3.3</v>
      </c>
      <c r="D349" s="38">
        <v>3.2</v>
      </c>
      <c r="E349" s="38">
        <v>3.5</v>
      </c>
      <c r="F349" s="38">
        <v>2003</v>
      </c>
      <c r="G349" s="38" t="s">
        <v>8</v>
      </c>
      <c r="H349" s="38" t="s">
        <v>76</v>
      </c>
      <c r="I349" s="38" t="s">
        <v>144</v>
      </c>
      <c r="J349" s="38">
        <v>2167</v>
      </c>
      <c r="K349" s="38">
        <v>654624</v>
      </c>
      <c r="L349" s="38">
        <v>1.3868603082664677E-4</v>
      </c>
      <c r="M349" s="38">
        <v>3.1606892651198568</v>
      </c>
      <c r="N349" s="38">
        <v>3.4380613267731501</v>
      </c>
      <c r="O349" s="38">
        <v>3.9310734880143361E-2</v>
      </c>
      <c r="P349" s="38">
        <v>6.1938673226849872E-2</v>
      </c>
      <c r="Q349" s="38">
        <v>2077</v>
      </c>
      <c r="R349" s="38">
        <v>2259</v>
      </c>
      <c r="S349" s="38">
        <v>3.1623454036367735</v>
      </c>
      <c r="T349" s="38">
        <v>3.4394502969742278</v>
      </c>
      <c r="U349" s="38">
        <v>3.7654596363226656E-2</v>
      </c>
      <c r="V349" s="38">
        <v>6.0549703025772228E-2</v>
      </c>
      <c r="W349" s="38">
        <v>3.3022803964064514E-3</v>
      </c>
      <c r="X349" s="38">
        <v>1.3877687606282901E-4</v>
      </c>
      <c r="Y349" s="38">
        <v>3.1635035203436224</v>
      </c>
      <c r="Z349" s="38">
        <v>3.4410572724692807</v>
      </c>
      <c r="AA349" s="38">
        <v>3.6496479656377812E-2</v>
      </c>
      <c r="AB349" s="38">
        <v>5.8942727530719274E-2</v>
      </c>
      <c r="AC349" s="38">
        <v>182.19502686509588</v>
      </c>
      <c r="AD349" s="38">
        <v>3.1643415641961985</v>
      </c>
      <c r="AE349" s="38">
        <v>3.4417417740705929</v>
      </c>
      <c r="AF349" s="38">
        <v>3.565843580380168E-2</v>
      </c>
      <c r="AG349" s="38">
        <v>5.8258225929407104E-2</v>
      </c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</row>
    <row r="350" spans="1:51" x14ac:dyDescent="0.25">
      <c r="A350" s="38" t="s">
        <v>56</v>
      </c>
      <c r="B350" s="38">
        <v>71906</v>
      </c>
      <c r="C350" s="38">
        <v>0.7</v>
      </c>
      <c r="D350" s="38">
        <v>0.5</v>
      </c>
      <c r="E350" s="38">
        <v>0.9</v>
      </c>
      <c r="F350" s="38">
        <v>2003</v>
      </c>
      <c r="G350" s="38" t="s">
        <v>8</v>
      </c>
      <c r="H350" s="38" t="s">
        <v>77</v>
      </c>
      <c r="I350" s="38" t="s">
        <v>188</v>
      </c>
      <c r="J350" s="38">
        <v>50</v>
      </c>
      <c r="K350" s="38">
        <v>71856</v>
      </c>
      <c r="L350" s="38">
        <v>1.926712506432616E-4</v>
      </c>
      <c r="M350" s="38">
        <v>0.50268101481441929</v>
      </c>
      <c r="N350" s="38">
        <v>0.88802351610094254</v>
      </c>
      <c r="O350" s="38">
        <v>2.6810148144192913E-3</v>
      </c>
      <c r="P350" s="38">
        <v>1.1976483899057477E-2</v>
      </c>
      <c r="Q350" s="38">
        <v>37</v>
      </c>
      <c r="R350" s="38">
        <v>65</v>
      </c>
      <c r="S350" s="38">
        <v>0.51456067643868386</v>
      </c>
      <c r="T350" s="38">
        <v>0.90395794509498517</v>
      </c>
      <c r="U350" s="38">
        <v>1.4560676438683862E-2</v>
      </c>
      <c r="V350" s="38">
        <v>3.9579450949851491E-3</v>
      </c>
      <c r="W350" s="38">
        <v>7.2202536338617244E-4</v>
      </c>
      <c r="X350" s="38">
        <v>1.9812742409993785E-4</v>
      </c>
      <c r="Y350" s="38">
        <v>0.52389793928623452</v>
      </c>
      <c r="Z350" s="38">
        <v>0.92015278748611029</v>
      </c>
      <c r="AA350" s="38">
        <v>2.3897939286234515E-2</v>
      </c>
      <c r="AB350" s="38">
        <v>2.0152787486110268E-2</v>
      </c>
      <c r="AC350" s="38">
        <v>27.835984807346613</v>
      </c>
      <c r="AD350" s="38">
        <v>0.5354307035807111</v>
      </c>
      <c r="AE350" s="38">
        <v>0.92252632557964087</v>
      </c>
      <c r="AF350" s="38">
        <v>3.5430703580711098E-2</v>
      </c>
      <c r="AG350" s="38">
        <v>2.2526325579640849E-2</v>
      </c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</row>
    <row r="351" spans="1:51" x14ac:dyDescent="0.25">
      <c r="A351" s="38" t="s">
        <v>32</v>
      </c>
      <c r="B351" s="38">
        <v>97498</v>
      </c>
      <c r="C351" s="38">
        <v>8.1</v>
      </c>
      <c r="D351" s="38">
        <v>7.6</v>
      </c>
      <c r="E351" s="38">
        <v>8.6999999999999993</v>
      </c>
      <c r="F351" s="38">
        <v>2003</v>
      </c>
      <c r="G351" s="38" t="s">
        <v>8</v>
      </c>
      <c r="H351" s="38" t="s">
        <v>78</v>
      </c>
      <c r="I351" s="38" t="s">
        <v>164</v>
      </c>
      <c r="J351" s="38">
        <v>790</v>
      </c>
      <c r="K351" s="38">
        <v>96708</v>
      </c>
      <c r="L351" s="38">
        <v>5.6272897429172691E-4</v>
      </c>
      <c r="M351" s="38">
        <v>7.5400013381249371</v>
      </c>
      <c r="N351" s="38">
        <v>8.6654592867083924</v>
      </c>
      <c r="O351" s="38">
        <v>5.9998661875062531E-2</v>
      </c>
      <c r="P351" s="38">
        <v>3.4540713291606906E-2</v>
      </c>
      <c r="Q351" s="38">
        <v>735</v>
      </c>
      <c r="R351" s="38">
        <v>845</v>
      </c>
      <c r="S351" s="38">
        <v>7.5386161767420869</v>
      </c>
      <c r="T351" s="38">
        <v>8.6668444480912434</v>
      </c>
      <c r="U351" s="38">
        <v>6.1383823257912695E-2</v>
      </c>
      <c r="V351" s="38">
        <v>3.3155551908755854E-2</v>
      </c>
      <c r="W351" s="38">
        <v>8.1221104910599029E-3</v>
      </c>
      <c r="X351" s="38">
        <v>5.6371814934320723E-4</v>
      </c>
      <c r="Y351" s="38">
        <v>7.5583923417166954</v>
      </c>
      <c r="Z351" s="38">
        <v>8.6858286404031109</v>
      </c>
      <c r="AA351" s="38">
        <v>4.1607658283304261E-2</v>
      </c>
      <c r="AB351" s="38">
        <v>1.4171359596888422E-2</v>
      </c>
      <c r="AC351" s="38">
        <v>109.76269450126576</v>
      </c>
      <c r="AD351" s="38">
        <v>7.5643636173908506</v>
      </c>
      <c r="AE351" s="38">
        <v>8.6901135812786947</v>
      </c>
      <c r="AF351" s="38">
        <v>3.5636382609149031E-2</v>
      </c>
      <c r="AG351" s="38">
        <v>9.8864187213045795E-3</v>
      </c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</row>
    <row r="352" spans="1:51" x14ac:dyDescent="0.25">
      <c r="A352" s="38" t="s">
        <v>45</v>
      </c>
      <c r="B352" s="38">
        <v>813830</v>
      </c>
      <c r="C352" s="38">
        <v>2.4</v>
      </c>
      <c r="D352" s="38">
        <v>2.2999999999999998</v>
      </c>
      <c r="E352" s="38">
        <v>2.5</v>
      </c>
      <c r="F352" s="38">
        <v>2003</v>
      </c>
      <c r="G352" s="38" t="s">
        <v>8</v>
      </c>
      <c r="H352" s="38" t="s">
        <v>79</v>
      </c>
      <c r="I352" s="38" t="s">
        <v>177</v>
      </c>
      <c r="J352" s="38">
        <v>1953</v>
      </c>
      <c r="K352" s="38">
        <v>811877</v>
      </c>
      <c r="L352" s="38">
        <v>1.0630257609110414E-4</v>
      </c>
      <c r="M352" s="38">
        <v>2.2934615024019473</v>
      </c>
      <c r="N352" s="38">
        <v>2.5060666545841555</v>
      </c>
      <c r="O352" s="38">
        <v>6.5384975980524729E-3</v>
      </c>
      <c r="P352" s="38">
        <v>6.0666545841554509E-3</v>
      </c>
      <c r="Q352" s="38">
        <v>1867</v>
      </c>
      <c r="R352" s="38">
        <v>2040</v>
      </c>
      <c r="S352" s="38">
        <v>2.294090903505646</v>
      </c>
      <c r="T352" s="38">
        <v>2.5066660113291475</v>
      </c>
      <c r="U352" s="38">
        <v>5.9090964943537827E-3</v>
      </c>
      <c r="V352" s="38">
        <v>6.6660113291474588E-3</v>
      </c>
      <c r="W352" s="38">
        <v>2.4021128513236748E-3</v>
      </c>
      <c r="X352" s="38">
        <v>1.0638014132124508E-4</v>
      </c>
      <c r="Y352" s="38">
        <v>2.2957327100024298</v>
      </c>
      <c r="Z352" s="38">
        <v>2.50849299264492</v>
      </c>
      <c r="AA352" s="38">
        <v>4.2672899975699785E-3</v>
      </c>
      <c r="AB352" s="38">
        <v>8.4929926449199833E-3</v>
      </c>
      <c r="AC352" s="38">
        <v>173.04499819958667</v>
      </c>
      <c r="AD352" s="38">
        <v>2.2964125293198663</v>
      </c>
      <c r="AE352" s="38">
        <v>2.5090419253761898</v>
      </c>
      <c r="AF352" s="38">
        <v>3.5874706801335421E-3</v>
      </c>
      <c r="AG352" s="38">
        <v>9.0419253761897522E-3</v>
      </c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</row>
    <row r="353" spans="1:51" x14ac:dyDescent="0.25">
      <c r="A353" s="38" t="s">
        <v>33</v>
      </c>
      <c r="B353" s="38">
        <v>398970</v>
      </c>
      <c r="C353" s="38">
        <v>4.5</v>
      </c>
      <c r="D353" s="38">
        <v>4.3</v>
      </c>
      <c r="E353" s="38">
        <v>4.7</v>
      </c>
      <c r="F353" s="38">
        <v>2003</v>
      </c>
      <c r="G353" s="38" t="s">
        <v>8</v>
      </c>
      <c r="H353" s="38" t="s">
        <v>80</v>
      </c>
      <c r="I353" s="38" t="s">
        <v>165</v>
      </c>
      <c r="J353" s="38">
        <v>1795</v>
      </c>
      <c r="K353" s="38">
        <v>397175</v>
      </c>
      <c r="L353" s="38">
        <v>2.0766385338929426E-4</v>
      </c>
      <c r="M353" s="38">
        <v>4.2914212908571407</v>
      </c>
      <c r="N353" s="38">
        <v>4.7067489976357297</v>
      </c>
      <c r="O353" s="38">
        <v>8.5787091428590756E-3</v>
      </c>
      <c r="P353" s="38">
        <v>6.7489976357295589E-3</v>
      </c>
      <c r="Q353" s="38">
        <v>1713</v>
      </c>
      <c r="R353" s="38">
        <v>1879</v>
      </c>
      <c r="S353" s="38">
        <v>4.2935559064591322</v>
      </c>
      <c r="T353" s="38">
        <v>4.7096272902724516</v>
      </c>
      <c r="U353" s="38">
        <v>6.4440935408676125E-3</v>
      </c>
      <c r="V353" s="38">
        <v>9.6272902724514609E-3</v>
      </c>
      <c r="W353" s="38">
        <v>4.5038559992806263E-3</v>
      </c>
      <c r="X353" s="38">
        <v>2.078271957776258E-4</v>
      </c>
      <c r="Y353" s="38">
        <v>4.2960288035030008</v>
      </c>
      <c r="Z353" s="38">
        <v>4.7116831950582521</v>
      </c>
      <c r="AA353" s="38">
        <v>3.9711964969990632E-3</v>
      </c>
      <c r="AB353" s="38">
        <v>1.1683195058251883E-2</v>
      </c>
      <c r="AC353" s="38">
        <v>165.72484738910802</v>
      </c>
      <c r="AD353" s="38">
        <v>4.2974203507844715</v>
      </c>
      <c r="AE353" s="38">
        <v>4.7127980777631286</v>
      </c>
      <c r="AF353" s="38">
        <v>2.5796492155283346E-3</v>
      </c>
      <c r="AG353" s="38">
        <v>1.2798077763128468E-2</v>
      </c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</row>
    <row r="354" spans="1:51" x14ac:dyDescent="0.25">
      <c r="A354" s="38" t="s">
        <v>44</v>
      </c>
      <c r="B354" s="38">
        <v>139481</v>
      </c>
      <c r="C354" s="38">
        <v>2.6</v>
      </c>
      <c r="D354" s="38">
        <v>2.2999999999999998</v>
      </c>
      <c r="E354" s="38">
        <v>2.9</v>
      </c>
      <c r="F354" s="38">
        <v>2003</v>
      </c>
      <c r="G354" s="38" t="s">
        <v>8</v>
      </c>
      <c r="H354" s="38" t="s">
        <v>81</v>
      </c>
      <c r="I354" s="38" t="s">
        <v>176</v>
      </c>
      <c r="J354" s="38">
        <v>363</v>
      </c>
      <c r="K354" s="38">
        <v>139118</v>
      </c>
      <c r="L354" s="38">
        <v>2.6737480924954158E-4</v>
      </c>
      <c r="M354" s="38">
        <v>2.335130191431555</v>
      </c>
      <c r="N354" s="38">
        <v>2.8698798099306377</v>
      </c>
      <c r="O354" s="38">
        <v>3.5130191431555158E-2</v>
      </c>
      <c r="P354" s="38">
        <v>3.0120190069362174E-2</v>
      </c>
      <c r="Q354" s="38">
        <v>326</v>
      </c>
      <c r="R354" s="38">
        <v>400</v>
      </c>
      <c r="S354" s="38">
        <v>2.3372358959284778</v>
      </c>
      <c r="T354" s="38">
        <v>2.8677741054337149</v>
      </c>
      <c r="U354" s="38">
        <v>3.723589592847798E-2</v>
      </c>
      <c r="V354" s="38">
        <v>3.2225894566284996E-2</v>
      </c>
      <c r="W354" s="38">
        <v>2.6162034927507197E-3</v>
      </c>
      <c r="X354" s="38">
        <v>2.6842177693671334E-4</v>
      </c>
      <c r="Y354" s="38">
        <v>2.3477817158140062</v>
      </c>
      <c r="Z354" s="38">
        <v>2.884625269687433</v>
      </c>
      <c r="AA354" s="38">
        <v>4.7781715814006365E-2</v>
      </c>
      <c r="AB354" s="38">
        <v>1.5374730312566864E-2</v>
      </c>
      <c r="AC354" s="38">
        <v>74.635084312081062</v>
      </c>
      <c r="AD354" s="38">
        <v>2.3522497772718234</v>
      </c>
      <c r="AE354" s="38">
        <v>2.8873264460445744</v>
      </c>
      <c r="AF354" s="38">
        <v>5.2249777271823561E-2</v>
      </c>
      <c r="AG354" s="38">
        <v>1.2673553955425465E-2</v>
      </c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</row>
    <row r="355" spans="1:51" x14ac:dyDescent="0.25">
      <c r="A355" s="38" t="s">
        <v>46</v>
      </c>
      <c r="B355" s="38">
        <v>127906</v>
      </c>
      <c r="C355" s="38">
        <v>5.0999999999999996</v>
      </c>
      <c r="D355" s="38">
        <v>4.7</v>
      </c>
      <c r="E355" s="38">
        <v>5.5</v>
      </c>
      <c r="F355" s="38">
        <v>2003</v>
      </c>
      <c r="G355" s="38" t="s">
        <v>8</v>
      </c>
      <c r="H355" s="38" t="s">
        <v>82</v>
      </c>
      <c r="I355" s="38" t="s">
        <v>178</v>
      </c>
      <c r="J355" s="38">
        <v>652</v>
      </c>
      <c r="K355" s="38">
        <v>127254</v>
      </c>
      <c r="L355" s="38">
        <v>3.9027545069021604E-4</v>
      </c>
      <c r="M355" s="38">
        <v>4.7072180210781145</v>
      </c>
      <c r="N355" s="38">
        <v>5.487768922458546</v>
      </c>
      <c r="O355" s="38">
        <v>7.2180210781143117E-3</v>
      </c>
      <c r="P355" s="38">
        <v>1.2231077541454027E-2</v>
      </c>
      <c r="Q355" s="38">
        <v>603</v>
      </c>
      <c r="R355" s="38">
        <v>703</v>
      </c>
      <c r="S355" s="38">
        <v>4.7143996372335932</v>
      </c>
      <c r="T355" s="38">
        <v>5.4962237893453008</v>
      </c>
      <c r="U355" s="38">
        <v>1.4399637233593054E-2</v>
      </c>
      <c r="V355" s="38">
        <v>3.7762106546992413E-3</v>
      </c>
      <c r="W355" s="38">
        <v>5.1123566564725232E-3</v>
      </c>
      <c r="X355" s="38">
        <v>3.91117726369748E-4</v>
      </c>
      <c r="Y355" s="38">
        <v>4.7212389301027748</v>
      </c>
      <c r="Z355" s="38">
        <v>5.5034743828422714</v>
      </c>
      <c r="AA355" s="38">
        <v>2.1238930102774667E-2</v>
      </c>
      <c r="AB355" s="38">
        <v>3.4743828422714174E-3</v>
      </c>
      <c r="AC355" s="38">
        <v>99.872956429876638</v>
      </c>
      <c r="AD355" s="38">
        <v>4.7258619376056092</v>
      </c>
      <c r="AE355" s="38">
        <v>5.5066693820588171</v>
      </c>
      <c r="AF355" s="38">
        <v>2.5861937605609064E-2</v>
      </c>
      <c r="AG355" s="38">
        <v>6.6693820588170638E-3</v>
      </c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</row>
    <row r="356" spans="1:51" x14ac:dyDescent="0.25">
      <c r="A356" s="38" t="s">
        <v>47</v>
      </c>
      <c r="B356" s="38">
        <v>305029</v>
      </c>
      <c r="C356" s="38">
        <v>3.3</v>
      </c>
      <c r="D356" s="38">
        <v>3.1</v>
      </c>
      <c r="E356" s="38">
        <v>3.5</v>
      </c>
      <c r="F356" s="38">
        <v>2003</v>
      </c>
      <c r="G356" s="38" t="s">
        <v>8</v>
      </c>
      <c r="H356" s="38" t="s">
        <v>83</v>
      </c>
      <c r="I356" s="38" t="s">
        <v>179</v>
      </c>
      <c r="J356" s="38">
        <v>1007</v>
      </c>
      <c r="K356" s="38">
        <v>304022</v>
      </c>
      <c r="L356" s="38">
        <v>2.035652466194276E-4</v>
      </c>
      <c r="M356" s="38">
        <v>3.0977602011248853</v>
      </c>
      <c r="N356" s="38">
        <v>3.5048906943637408</v>
      </c>
      <c r="O356" s="38">
        <v>2.239798875114829E-3</v>
      </c>
      <c r="P356" s="38">
        <v>4.8906943637407885E-3</v>
      </c>
      <c r="Q356" s="38">
        <v>945</v>
      </c>
      <c r="R356" s="38">
        <v>1069</v>
      </c>
      <c r="S356" s="38">
        <v>3.0980660855197373</v>
      </c>
      <c r="T356" s="38">
        <v>3.5045848099688883</v>
      </c>
      <c r="U356" s="38">
        <v>1.9339144802628105E-3</v>
      </c>
      <c r="V356" s="38">
        <v>4.5848099688883259E-3</v>
      </c>
      <c r="W356" s="38">
        <v>3.3075806676591936E-3</v>
      </c>
      <c r="X356" s="38">
        <v>2.0385207778703422E-4</v>
      </c>
      <c r="Y356" s="38">
        <v>3.1037285898721594</v>
      </c>
      <c r="Z356" s="38">
        <v>3.511432745446228</v>
      </c>
      <c r="AA356" s="38">
        <v>3.7285898721592936E-3</v>
      </c>
      <c r="AB356" s="38">
        <v>1.1432745446227965E-2</v>
      </c>
      <c r="AC356" s="38">
        <v>124.21528898090095</v>
      </c>
      <c r="AD356" s="38">
        <v>3.1056101382046868</v>
      </c>
      <c r="AE356" s="38">
        <v>3.512829532637237</v>
      </c>
      <c r="AF356" s="38">
        <v>5.6101382046866988E-3</v>
      </c>
      <c r="AG356" s="38">
        <v>1.2829532637236962E-2</v>
      </c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</row>
    <row r="357" spans="1:51" x14ac:dyDescent="0.25">
      <c r="A357" s="38" t="s">
        <v>48</v>
      </c>
      <c r="B357" s="38">
        <v>498414</v>
      </c>
      <c r="C357" s="38">
        <v>2</v>
      </c>
      <c r="D357" s="38">
        <v>1.9</v>
      </c>
      <c r="E357" s="38">
        <v>2.1</v>
      </c>
      <c r="F357" s="38">
        <v>2003</v>
      </c>
      <c r="G357" s="38" t="s">
        <v>8</v>
      </c>
      <c r="H357" s="38" t="s">
        <v>84</v>
      </c>
      <c r="I357" s="38" t="s">
        <v>180</v>
      </c>
      <c r="J357" s="38">
        <v>997</v>
      </c>
      <c r="K357" s="38">
        <v>497417</v>
      </c>
      <c r="L357" s="38">
        <v>1.2404253495384483E-4</v>
      </c>
      <c r="M357" s="38">
        <v>1.8763025596863538</v>
      </c>
      <c r="N357" s="38">
        <v>2.1243876295940431</v>
      </c>
      <c r="O357" s="38">
        <v>2.3697440313646068E-2</v>
      </c>
      <c r="P357" s="38">
        <v>2.4387629594043059E-2</v>
      </c>
      <c r="Q357" s="38">
        <v>935</v>
      </c>
      <c r="R357" s="38">
        <v>1059</v>
      </c>
      <c r="S357" s="38">
        <v>1.8759505150336868</v>
      </c>
      <c r="T357" s="38">
        <v>2.1247396742467104</v>
      </c>
      <c r="U357" s="38">
        <v>2.4049484966313095E-2</v>
      </c>
      <c r="V357" s="38">
        <v>2.4739674246710308E-2</v>
      </c>
      <c r="W357" s="38">
        <v>2.0041833303691601E-3</v>
      </c>
      <c r="X357" s="38">
        <v>1.2422007772024517E-4</v>
      </c>
      <c r="Y357" s="38">
        <v>1.879963252648915</v>
      </c>
      <c r="Z357" s="38">
        <v>2.1284034080894054</v>
      </c>
      <c r="AA357" s="38">
        <v>2.003674735108496E-2</v>
      </c>
      <c r="AB357" s="38">
        <v>2.8403408089405335E-2</v>
      </c>
      <c r="AC357" s="38">
        <v>123.67779765224832</v>
      </c>
      <c r="AD357" s="38">
        <v>1.8811161090060737</v>
      </c>
      <c r="AE357" s="38">
        <v>2.1292569004557849</v>
      </c>
      <c r="AF357" s="38">
        <v>1.8883890993926178E-2</v>
      </c>
      <c r="AG357" s="38">
        <v>2.9256900455784773E-2</v>
      </c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</row>
    <row r="358" spans="1:51" x14ac:dyDescent="0.25">
      <c r="A358" s="38" t="s">
        <v>34</v>
      </c>
      <c r="B358" s="38">
        <v>85462</v>
      </c>
      <c r="C358" s="38">
        <v>15.4</v>
      </c>
      <c r="D358" s="38">
        <v>14.6</v>
      </c>
      <c r="E358" s="38">
        <v>16.2</v>
      </c>
      <c r="F358" s="38">
        <v>2003</v>
      </c>
      <c r="G358" s="38" t="s">
        <v>8</v>
      </c>
      <c r="H358" s="38" t="s">
        <v>85</v>
      </c>
      <c r="I358" s="38" t="s">
        <v>166</v>
      </c>
      <c r="J358" s="38">
        <v>1316</v>
      </c>
      <c r="K358" s="38">
        <v>84146</v>
      </c>
      <c r="L358" s="38">
        <v>8.2553063736578319E-4</v>
      </c>
      <c r="M358" s="38">
        <v>14.573126075559259</v>
      </c>
      <c r="N358" s="38">
        <v>16.224187350290826</v>
      </c>
      <c r="O358" s="38">
        <v>2.6873924440740993E-2</v>
      </c>
      <c r="P358" s="38">
        <v>2.418735029082697E-2</v>
      </c>
      <c r="Q358" s="38">
        <v>1246</v>
      </c>
      <c r="R358" s="38">
        <v>1387</v>
      </c>
      <c r="S358" s="38">
        <v>14.579579228194987</v>
      </c>
      <c r="T358" s="38">
        <v>16.229435304579813</v>
      </c>
      <c r="U358" s="38">
        <v>2.042077180501245E-2</v>
      </c>
      <c r="V358" s="38">
        <v>2.9435304579813248E-2</v>
      </c>
      <c r="W358" s="38">
        <v>1.5420438234909909E-2</v>
      </c>
      <c r="X358" s="38">
        <v>8.2637366955532247E-4</v>
      </c>
      <c r="Y358" s="38">
        <v>14.594064565354586</v>
      </c>
      <c r="Z358" s="38">
        <v>16.246811904465233</v>
      </c>
      <c r="AA358" s="38">
        <v>5.9354346454139062E-3</v>
      </c>
      <c r="AB358" s="38">
        <v>4.6811904465233312E-2</v>
      </c>
      <c r="AC358" s="38">
        <v>141.12890096525223</v>
      </c>
      <c r="AD358" s="38">
        <v>14.600643457409417</v>
      </c>
      <c r="AE358" s="38">
        <v>16.251933593401951</v>
      </c>
      <c r="AF358" s="38">
        <v>6.4345740941718077E-4</v>
      </c>
      <c r="AG358" s="38">
        <v>5.1933593401951583E-2</v>
      </c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</row>
    <row r="359" spans="1:51" x14ac:dyDescent="0.25">
      <c r="A359" s="38" t="s">
        <v>13</v>
      </c>
      <c r="B359" s="38">
        <v>331647</v>
      </c>
      <c r="C359" s="38">
        <v>4.8</v>
      </c>
      <c r="D359" s="38">
        <v>4.5999999999999996</v>
      </c>
      <c r="E359" s="38">
        <v>5</v>
      </c>
      <c r="F359" s="38">
        <v>2003</v>
      </c>
      <c r="G359" s="38" t="s">
        <v>8</v>
      </c>
      <c r="H359" s="38" t="s">
        <v>86</v>
      </c>
      <c r="I359" s="38" t="s">
        <v>145</v>
      </c>
      <c r="J359" s="38">
        <v>1592</v>
      </c>
      <c r="K359" s="38">
        <v>330055</v>
      </c>
      <c r="L359" s="38">
        <v>2.3523322957888043E-4</v>
      </c>
      <c r="M359" s="38">
        <v>4.5650514104148474</v>
      </c>
      <c r="N359" s="38">
        <v>5.0355178695726091</v>
      </c>
      <c r="O359" s="38">
        <v>3.4948589585152234E-2</v>
      </c>
      <c r="P359" s="38">
        <v>3.5517869572609051E-2</v>
      </c>
      <c r="Q359" s="38">
        <v>1514</v>
      </c>
      <c r="R359" s="38">
        <v>1670</v>
      </c>
      <c r="S359" s="38">
        <v>4.5650948146674022</v>
      </c>
      <c r="T359" s="38">
        <v>5.0354744653200543</v>
      </c>
      <c r="U359" s="38">
        <v>3.4905185332597455E-2</v>
      </c>
      <c r="V359" s="38">
        <v>3.5474465320054271E-2</v>
      </c>
      <c r="W359" s="38">
        <v>4.8060204593458142E-3</v>
      </c>
      <c r="X359" s="38">
        <v>2.3544156194931599E-4</v>
      </c>
      <c r="Y359" s="38">
        <v>4.5705788973964978</v>
      </c>
      <c r="Z359" s="38">
        <v>5.0414620212951302</v>
      </c>
      <c r="AA359" s="38">
        <v>2.9421102603501836E-2</v>
      </c>
      <c r="AB359" s="38">
        <v>4.1462021295130214E-2</v>
      </c>
      <c r="AC359" s="38">
        <v>156.05169296528945</v>
      </c>
      <c r="AD359" s="38">
        <v>4.5722630349966558</v>
      </c>
      <c r="AE359" s="38">
        <v>5.0427931029406139</v>
      </c>
      <c r="AF359" s="38">
        <v>2.7736965003343883E-2</v>
      </c>
      <c r="AG359" s="38">
        <v>4.2793102940613892E-2</v>
      </c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</row>
    <row r="360" spans="1:51" x14ac:dyDescent="0.25">
      <c r="A360" s="38" t="s">
        <v>28</v>
      </c>
      <c r="B360" s="38">
        <v>339011</v>
      </c>
      <c r="C360" s="38">
        <v>1.5</v>
      </c>
      <c r="D360" s="38">
        <v>1.4</v>
      </c>
      <c r="E360" s="38">
        <v>1.7</v>
      </c>
      <c r="F360" s="38">
        <v>2003</v>
      </c>
      <c r="G360" s="38" t="s">
        <v>8</v>
      </c>
      <c r="H360" s="38" t="s">
        <v>87</v>
      </c>
      <c r="I360" s="38" t="s">
        <v>160</v>
      </c>
      <c r="J360" s="38">
        <v>509</v>
      </c>
      <c r="K360" s="38">
        <v>338502</v>
      </c>
      <c r="L360" s="38">
        <v>1.3033675870893421E-4</v>
      </c>
      <c r="M360" s="38">
        <v>1.3710894487002649</v>
      </c>
      <c r="N360" s="38">
        <v>1.6317629661181334</v>
      </c>
      <c r="O360" s="38">
        <v>2.8910551299734966E-2</v>
      </c>
      <c r="P360" s="38">
        <v>6.8237033881866527E-2</v>
      </c>
      <c r="Q360" s="38">
        <v>465</v>
      </c>
      <c r="R360" s="38">
        <v>553</v>
      </c>
      <c r="S360" s="38">
        <v>1.3716369085368911</v>
      </c>
      <c r="T360" s="38">
        <v>1.631215506281507</v>
      </c>
      <c r="U360" s="38">
        <v>2.836309146310878E-2</v>
      </c>
      <c r="V360" s="38">
        <v>6.8784493718492934E-2</v>
      </c>
      <c r="W360" s="38">
        <v>1.5070748148128122E-3</v>
      </c>
      <c r="X360" s="38">
        <v>1.3070270613701115E-4</v>
      </c>
      <c r="Y360" s="38">
        <v>1.376372108675801</v>
      </c>
      <c r="Z360" s="38">
        <v>1.6377775209498233</v>
      </c>
      <c r="AA360" s="38">
        <v>2.3627891324198957E-2</v>
      </c>
      <c r="AB360" s="38">
        <v>6.2222479050176638E-2</v>
      </c>
      <c r="AC360" s="38">
        <v>88.41133488751926</v>
      </c>
      <c r="AD360" s="38">
        <v>1.3781551862334585</v>
      </c>
      <c r="AE360" s="38">
        <v>1.6389441667603137</v>
      </c>
      <c r="AF360" s="38">
        <v>2.184481376654146E-2</v>
      </c>
      <c r="AG360" s="38">
        <v>6.1055833239686219E-2</v>
      </c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</row>
    <row r="361" spans="1:51" x14ac:dyDescent="0.25">
      <c r="A361" s="38" t="s">
        <v>49</v>
      </c>
      <c r="B361" s="38">
        <v>676109</v>
      </c>
      <c r="C361" s="38">
        <v>6.3</v>
      </c>
      <c r="D361" s="38">
        <v>6.1</v>
      </c>
      <c r="E361" s="38">
        <v>6.5</v>
      </c>
      <c r="F361" s="38">
        <v>2003</v>
      </c>
      <c r="G361" s="38" t="s">
        <v>8</v>
      </c>
      <c r="H361" s="38" t="s">
        <v>88</v>
      </c>
      <c r="I361" s="38" t="s">
        <v>181</v>
      </c>
      <c r="J361" s="38">
        <v>4259</v>
      </c>
      <c r="K361" s="38">
        <v>671850</v>
      </c>
      <c r="L361" s="38">
        <v>1.8858754032089977E-4</v>
      </c>
      <c r="M361" s="38">
        <v>6.1106926053360873</v>
      </c>
      <c r="N361" s="38">
        <v>6.4878676859778865</v>
      </c>
      <c r="O361" s="38">
        <v>1.0692605336087624E-2</v>
      </c>
      <c r="P361" s="38">
        <v>1.2132314022113455E-2</v>
      </c>
      <c r="Q361" s="38">
        <v>4132</v>
      </c>
      <c r="R361" s="38">
        <v>4387</v>
      </c>
      <c r="S361" s="38">
        <v>6.1114406109074126</v>
      </c>
      <c r="T361" s="38">
        <v>6.4885987318612823</v>
      </c>
      <c r="U361" s="38">
        <v>1.1440610907412996E-2</v>
      </c>
      <c r="V361" s="38">
        <v>1.1401268138717668E-2</v>
      </c>
      <c r="W361" s="38">
        <v>6.3020851966318738E-3</v>
      </c>
      <c r="X361" s="38">
        <v>1.8864957750430378E-4</v>
      </c>
      <c r="Y361" s="38">
        <v>6.1134356191275696</v>
      </c>
      <c r="Z361" s="38">
        <v>6.4907347741361781</v>
      </c>
      <c r="AA361" s="38">
        <v>1.3435619127569964E-2</v>
      </c>
      <c r="AB361" s="38">
        <v>9.2652258638219465E-3</v>
      </c>
      <c r="AC361" s="38">
        <v>255.02552572738998</v>
      </c>
      <c r="AD361" s="38">
        <v>6.1142278523021245</v>
      </c>
      <c r="AE361" s="38">
        <v>6.4914215840128433</v>
      </c>
      <c r="AF361" s="38">
        <v>1.4227852302124866E-2</v>
      </c>
      <c r="AG361" s="38">
        <v>8.5784159871566956E-3</v>
      </c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</row>
    <row r="362" spans="1:51" x14ac:dyDescent="0.25">
      <c r="A362" s="38" t="s">
        <v>26</v>
      </c>
      <c r="B362" s="38">
        <v>250920</v>
      </c>
      <c r="C362" s="38">
        <v>8.6</v>
      </c>
      <c r="D362" s="38">
        <v>8.3000000000000007</v>
      </c>
      <c r="E362" s="38">
        <v>9</v>
      </c>
      <c r="F362" s="38">
        <v>2003</v>
      </c>
      <c r="G362" s="38" t="s">
        <v>8</v>
      </c>
      <c r="H362" s="38" t="s">
        <v>89</v>
      </c>
      <c r="I362" s="38" t="s">
        <v>158</v>
      </c>
      <c r="J362" s="38">
        <v>2158</v>
      </c>
      <c r="K362" s="38">
        <v>248762</v>
      </c>
      <c r="L362" s="38">
        <v>3.6129579983036234E-4</v>
      </c>
      <c r="M362" s="38">
        <v>8.2390549095590835</v>
      </c>
      <c r="N362" s="38">
        <v>8.9616465092198094</v>
      </c>
      <c r="O362" s="38">
        <v>6.0945090440917227E-2</v>
      </c>
      <c r="P362" s="38">
        <v>3.8353490780190569E-2</v>
      </c>
      <c r="Q362" s="38">
        <v>2068</v>
      </c>
      <c r="R362" s="38">
        <v>2249</v>
      </c>
      <c r="S362" s="38">
        <v>8.2416706520006375</v>
      </c>
      <c r="T362" s="38">
        <v>8.9630161007492433</v>
      </c>
      <c r="U362" s="38">
        <v>5.8329347999363179E-2</v>
      </c>
      <c r="V362" s="38">
        <v>3.6983899250756735E-2</v>
      </c>
      <c r="W362" s="38">
        <v>8.6078736753470806E-3</v>
      </c>
      <c r="X362" s="38">
        <v>3.6152792290079349E-4</v>
      </c>
      <c r="Y362" s="38">
        <v>8.2463457524462882</v>
      </c>
      <c r="Z362" s="38">
        <v>8.9694015982478739</v>
      </c>
      <c r="AA362" s="38">
        <v>5.3654247553712509E-2</v>
      </c>
      <c r="AB362" s="38">
        <v>3.0598401752126136E-2</v>
      </c>
      <c r="AC362" s="38">
        <v>181.33255491372719</v>
      </c>
      <c r="AD362" s="38">
        <v>8.2485364480327892</v>
      </c>
      <c r="AE362" s="38">
        <v>8.9711961756198395</v>
      </c>
      <c r="AF362" s="38">
        <v>5.1463551967211529E-2</v>
      </c>
      <c r="AG362" s="38">
        <v>2.8803824380160492E-2</v>
      </c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</row>
    <row r="363" spans="1:51" x14ac:dyDescent="0.25">
      <c r="A363" s="38" t="s">
        <v>59</v>
      </c>
      <c r="B363" s="38">
        <v>292406</v>
      </c>
      <c r="C363" s="38">
        <v>1.9</v>
      </c>
      <c r="D363" s="38">
        <v>1.8</v>
      </c>
      <c r="E363" s="38">
        <v>2.1</v>
      </c>
      <c r="F363" s="38">
        <v>2003</v>
      </c>
      <c r="G363" s="38" t="s">
        <v>8</v>
      </c>
      <c r="H363" s="38" t="s">
        <v>90</v>
      </c>
      <c r="I363" s="38" t="s">
        <v>190</v>
      </c>
      <c r="J363" s="38">
        <v>556</v>
      </c>
      <c r="K363" s="38">
        <v>291850</v>
      </c>
      <c r="L363" s="38">
        <v>1.5790137646107887E-4</v>
      </c>
      <c r="M363" s="38">
        <v>1.743564393735155</v>
      </c>
      <c r="N363" s="38">
        <v>2.0593671466573129</v>
      </c>
      <c r="O363" s="38">
        <v>5.6435606264845006E-2</v>
      </c>
      <c r="P363" s="38">
        <v>4.0632853342687181E-2</v>
      </c>
      <c r="Q363" s="38">
        <v>510</v>
      </c>
      <c r="R363" s="38">
        <v>602</v>
      </c>
      <c r="S363" s="38">
        <v>1.7441502568346752</v>
      </c>
      <c r="T363" s="38">
        <v>2.058781283557793</v>
      </c>
      <c r="U363" s="38">
        <v>5.5849743165324872E-2</v>
      </c>
      <c r="V363" s="38">
        <v>4.1218716442207093E-2</v>
      </c>
      <c r="W363" s="38">
        <v>1.9080094111296102E-3</v>
      </c>
      <c r="X363" s="38">
        <v>1.5830657965452264E-4</v>
      </c>
      <c r="Y363" s="38">
        <v>1.7497028314750875</v>
      </c>
      <c r="Z363" s="38">
        <v>2.0663159907841329</v>
      </c>
      <c r="AA363" s="38">
        <v>5.0297168524912506E-2</v>
      </c>
      <c r="AB363" s="38">
        <v>3.3684009215867228E-2</v>
      </c>
      <c r="AC363" s="38">
        <v>92.38107229766031</v>
      </c>
      <c r="AD363" s="38">
        <v>1.7517542867436386</v>
      </c>
      <c r="AE363" s="38">
        <v>2.0676843930518767</v>
      </c>
      <c r="AF363" s="38">
        <v>4.82457132563614E-2</v>
      </c>
      <c r="AG363" s="38">
        <v>3.231560694812341E-2</v>
      </c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</row>
    <row r="364" spans="1:51" x14ac:dyDescent="0.25">
      <c r="A364" s="38" t="s">
        <v>20</v>
      </c>
      <c r="B364" s="38">
        <v>463143</v>
      </c>
      <c r="C364" s="38">
        <v>3.6</v>
      </c>
      <c r="D364" s="38">
        <v>3.4</v>
      </c>
      <c r="E364" s="38">
        <v>3.8</v>
      </c>
      <c r="F364" s="38">
        <v>2003</v>
      </c>
      <c r="G364" s="38" t="s">
        <v>8</v>
      </c>
      <c r="H364" s="38" t="s">
        <v>91</v>
      </c>
      <c r="I364" s="38" t="s">
        <v>152</v>
      </c>
      <c r="J364" s="38">
        <v>1667</v>
      </c>
      <c r="K364" s="38">
        <v>461476</v>
      </c>
      <c r="L364" s="38">
        <v>1.7247168012190771E-4</v>
      </c>
      <c r="M364" s="38">
        <v>3.4268486162012581</v>
      </c>
      <c r="N364" s="38">
        <v>3.7717919764450731</v>
      </c>
      <c r="O364" s="38">
        <v>2.6848616201258224E-2</v>
      </c>
      <c r="P364" s="38">
        <v>2.8208023554926687E-2</v>
      </c>
      <c r="Q364" s="38">
        <v>1588</v>
      </c>
      <c r="R364" s="38">
        <v>1748</v>
      </c>
      <c r="S364" s="38">
        <v>3.4287466290109103</v>
      </c>
      <c r="T364" s="38">
        <v>3.7742122843268708</v>
      </c>
      <c r="U364" s="38">
        <v>2.8746629010910407E-2</v>
      </c>
      <c r="V364" s="38">
        <v>2.5787715673128986E-2</v>
      </c>
      <c r="W364" s="38">
        <v>3.6034375710165224E-3</v>
      </c>
      <c r="X364" s="38">
        <v>1.7261833375982537E-4</v>
      </c>
      <c r="Y364" s="38">
        <v>3.430819237256697</v>
      </c>
      <c r="Z364" s="38">
        <v>3.776055904776348</v>
      </c>
      <c r="AA364" s="38">
        <v>3.0819237256697107E-2</v>
      </c>
      <c r="AB364" s="38">
        <v>2.3944095223651818E-2</v>
      </c>
      <c r="AC364" s="38">
        <v>159.78041357655064</v>
      </c>
      <c r="AD364" s="38">
        <v>3.4320228064502527</v>
      </c>
      <c r="AE364" s="38">
        <v>3.7770114780198867</v>
      </c>
      <c r="AF364" s="38">
        <v>3.2022806450252794E-2</v>
      </c>
      <c r="AG364" s="38">
        <v>2.2988521980113141E-2</v>
      </c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</row>
    <row r="365" spans="1:51" x14ac:dyDescent="0.25">
      <c r="A365" s="38" t="s">
        <v>50</v>
      </c>
      <c r="B365" s="38">
        <v>40132</v>
      </c>
      <c r="C365" s="38">
        <v>8.6999999999999993</v>
      </c>
      <c r="D365" s="38">
        <v>7.8</v>
      </c>
      <c r="E365" s="38">
        <v>9.6</v>
      </c>
      <c r="F365" s="38">
        <v>2003</v>
      </c>
      <c r="G365" s="38" t="s">
        <v>8</v>
      </c>
      <c r="H365" s="38" t="s">
        <v>92</v>
      </c>
      <c r="I365" s="38" t="s">
        <v>182</v>
      </c>
      <c r="J365" s="38">
        <v>349</v>
      </c>
      <c r="K365" s="38">
        <v>39783</v>
      </c>
      <c r="L365" s="38">
        <v>9.0839213217965909E-4</v>
      </c>
      <c r="M365" s="38">
        <v>7.7879100705513293</v>
      </c>
      <c r="N365" s="38">
        <v>9.6046943349106471</v>
      </c>
      <c r="O365" s="38">
        <v>1.2089929448670489E-2</v>
      </c>
      <c r="P365" s="38">
        <v>4.694334910647413E-3</v>
      </c>
      <c r="Q365" s="38">
        <v>313</v>
      </c>
      <c r="R365" s="38">
        <v>386</v>
      </c>
      <c r="S365" s="38">
        <v>7.7992624339679057</v>
      </c>
      <c r="T365" s="38">
        <v>9.6182597428485987</v>
      </c>
      <c r="U365" s="38">
        <v>7.3756603209407245E-4</v>
      </c>
      <c r="V365" s="38">
        <v>1.8259742848599103E-2</v>
      </c>
      <c r="W365" s="38">
        <v>8.7433255827062007E-3</v>
      </c>
      <c r="X365" s="38">
        <v>9.1199245989589148E-4</v>
      </c>
      <c r="Y365" s="38">
        <v>7.8313331228103102</v>
      </c>
      <c r="Z365" s="38">
        <v>9.6553180426020919</v>
      </c>
      <c r="AA365" s="38">
        <v>3.1333122810310421E-2</v>
      </c>
      <c r="AB365" s="38">
        <v>5.5318042602092277E-2</v>
      </c>
      <c r="AC365" s="38">
        <v>72.960595368779678</v>
      </c>
      <c r="AD365" s="38">
        <v>7.8468625617102266</v>
      </c>
      <c r="AE365" s="38">
        <v>9.6647039901411471</v>
      </c>
      <c r="AF365" s="38">
        <v>4.6862561710226736E-2</v>
      </c>
      <c r="AG365" s="38">
        <v>6.4703990141147472E-2</v>
      </c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</row>
    <row r="366" spans="1:51" x14ac:dyDescent="0.25">
      <c r="A366" s="38" t="s">
        <v>51</v>
      </c>
      <c r="B366" s="38">
        <v>105068</v>
      </c>
      <c r="C366" s="38">
        <v>1.5</v>
      </c>
      <c r="D366" s="38">
        <v>1.3</v>
      </c>
      <c r="E366" s="38">
        <v>1.8</v>
      </c>
      <c r="F366" s="38">
        <v>2003</v>
      </c>
      <c r="G366" s="38" t="s">
        <v>8</v>
      </c>
      <c r="H366" s="38" t="s">
        <v>93</v>
      </c>
      <c r="I366" s="38" t="s">
        <v>183</v>
      </c>
      <c r="J366" s="38">
        <v>158</v>
      </c>
      <c r="K366" s="38">
        <v>104910</v>
      </c>
      <c r="L366" s="38">
        <v>2.3430382575353279E-4</v>
      </c>
      <c r="M366" s="38">
        <v>1.2694841972410993</v>
      </c>
      <c r="N366" s="38">
        <v>1.7380918487481649</v>
      </c>
      <c r="O366" s="38">
        <v>3.0515802758900756E-2</v>
      </c>
      <c r="P366" s="38">
        <v>6.1908151251835131E-2</v>
      </c>
      <c r="Q366" s="38">
        <v>134</v>
      </c>
      <c r="R366" s="38">
        <v>183</v>
      </c>
      <c r="S366" s="38">
        <v>1.2753645258308905</v>
      </c>
      <c r="T366" s="38">
        <v>1.7417291658735294</v>
      </c>
      <c r="U366" s="38">
        <v>2.4635474169109495E-2</v>
      </c>
      <c r="V366" s="38">
        <v>5.8270834126470605E-2</v>
      </c>
      <c r="W366" s="38">
        <v>1.5220131977321681E-3</v>
      </c>
      <c r="X366" s="38">
        <v>2.3641639159848696E-4</v>
      </c>
      <c r="Y366" s="38">
        <v>1.2855968061336811</v>
      </c>
      <c r="Z366" s="38">
        <v>1.7584295893306552</v>
      </c>
      <c r="AA366" s="38">
        <v>1.4403193866318942E-2</v>
      </c>
      <c r="AB366" s="38">
        <v>4.1570410669344859E-2</v>
      </c>
      <c r="AC366" s="38">
        <v>49.307687369963716</v>
      </c>
      <c r="AD366" s="38">
        <v>1.2921338756452114</v>
      </c>
      <c r="AE366" s="38">
        <v>1.7614098175662274</v>
      </c>
      <c r="AF366" s="38">
        <v>7.8661243547886173E-3</v>
      </c>
      <c r="AG366" s="38">
        <v>3.8590182433772657E-2</v>
      </c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</row>
    <row r="367" spans="1:51" x14ac:dyDescent="0.25">
      <c r="A367" s="38" t="s">
        <v>29</v>
      </c>
      <c r="B367" s="38">
        <v>88989</v>
      </c>
      <c r="C367" s="38">
        <v>3.7</v>
      </c>
      <c r="D367" s="38">
        <v>3.3</v>
      </c>
      <c r="E367" s="38">
        <v>4.0999999999999996</v>
      </c>
      <c r="F367" s="38">
        <v>2003</v>
      </c>
      <c r="G367" s="38" t="s">
        <v>8</v>
      </c>
      <c r="H367" s="38" t="s">
        <v>94</v>
      </c>
      <c r="I367" s="38" t="s">
        <v>161</v>
      </c>
      <c r="J367" s="38">
        <v>329</v>
      </c>
      <c r="K367" s="38">
        <v>88660</v>
      </c>
      <c r="L367" s="38">
        <v>3.9875433159740651E-4</v>
      </c>
      <c r="M367" s="38">
        <v>3.2983318251185922</v>
      </c>
      <c r="N367" s="38">
        <v>4.0958404883134056</v>
      </c>
      <c r="O367" s="38">
        <v>1.6681748814075803E-3</v>
      </c>
      <c r="P367" s="38">
        <v>4.1595116865940085E-3</v>
      </c>
      <c r="Q367" s="38">
        <v>294</v>
      </c>
      <c r="R367" s="38">
        <v>365</v>
      </c>
      <c r="S367" s="38">
        <v>3.3037791187674883</v>
      </c>
      <c r="T367" s="38">
        <v>4.1016305386058951</v>
      </c>
      <c r="U367" s="38">
        <v>3.7791187674884874E-3</v>
      </c>
      <c r="V367" s="38">
        <v>1.6305386058954596E-3</v>
      </c>
      <c r="W367" s="38">
        <v>3.7185095338648417E-3</v>
      </c>
      <c r="X367" s="38">
        <v>4.0046844719647393E-4</v>
      </c>
      <c r="Y367" s="38">
        <v>3.3180410866683676</v>
      </c>
      <c r="Z367" s="38">
        <v>4.1189779810613159</v>
      </c>
      <c r="AA367" s="38">
        <v>1.804108666836779E-2</v>
      </c>
      <c r="AB367" s="38">
        <v>1.8977981061316207E-2</v>
      </c>
      <c r="AC367" s="38">
        <v>71.019718115103672</v>
      </c>
      <c r="AD367" s="38">
        <v>3.3251086885423344</v>
      </c>
      <c r="AE367" s="38">
        <v>4.1231472380583254</v>
      </c>
      <c r="AF367" s="38">
        <v>2.5108688542334612E-2</v>
      </c>
      <c r="AG367" s="38">
        <v>2.3147238058325748E-2</v>
      </c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</row>
    <row r="368" spans="1:51" x14ac:dyDescent="0.25">
      <c r="A368" s="38" t="s">
        <v>35</v>
      </c>
      <c r="B368" s="38">
        <v>54281</v>
      </c>
      <c r="C368" s="38">
        <v>7</v>
      </c>
      <c r="D368" s="38">
        <v>6.3</v>
      </c>
      <c r="E368" s="38">
        <v>7.7</v>
      </c>
      <c r="F368" s="38">
        <v>2003</v>
      </c>
      <c r="G368" s="38" t="s">
        <v>8</v>
      </c>
      <c r="H368" s="38" t="s">
        <v>95</v>
      </c>
      <c r="I368" s="38" t="s">
        <v>167</v>
      </c>
      <c r="J368" s="38">
        <v>380</v>
      </c>
      <c r="K368" s="38">
        <v>53901</v>
      </c>
      <c r="L368" s="38">
        <v>7.014012583837025E-4</v>
      </c>
      <c r="M368" s="38">
        <v>6.2992066891485834</v>
      </c>
      <c r="N368" s="38">
        <v>7.7020092059159886</v>
      </c>
      <c r="O368" s="38">
        <v>7.9331085141642887E-4</v>
      </c>
      <c r="P368" s="38">
        <v>2.0092059159884101E-3</v>
      </c>
      <c r="Q368" s="38">
        <v>342</v>
      </c>
      <c r="R368" s="38">
        <v>418</v>
      </c>
      <c r="S368" s="38">
        <v>6.3005471527790569</v>
      </c>
      <c r="T368" s="38">
        <v>7.7006687422855142</v>
      </c>
      <c r="U368" s="38">
        <v>5.471527790570363E-4</v>
      </c>
      <c r="V368" s="38">
        <v>6.6874228551405679E-4</v>
      </c>
      <c r="W368" s="38">
        <v>7.0354949769921293E-3</v>
      </c>
      <c r="X368" s="38">
        <v>7.0397440835342064E-4</v>
      </c>
      <c r="Y368" s="38">
        <v>6.3315205686387079</v>
      </c>
      <c r="Z368" s="38">
        <v>7.7394693853455507</v>
      </c>
      <c r="AA368" s="38">
        <v>3.1520568638708113E-2</v>
      </c>
      <c r="AB368" s="38">
        <v>3.9469385345550556E-2</v>
      </c>
      <c r="AC368" s="38">
        <v>76.192664498855137</v>
      </c>
      <c r="AD368" s="38">
        <v>6.3429198263776181</v>
      </c>
      <c r="AE368" s="38">
        <v>7.7464914764238513</v>
      </c>
      <c r="AF368" s="38">
        <v>4.2919826377618264E-2</v>
      </c>
      <c r="AG368" s="38">
        <v>4.6491476423851097E-2</v>
      </c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</row>
    <row r="369" spans="1:51" x14ac:dyDescent="0.25">
      <c r="A369" s="38" t="s">
        <v>14</v>
      </c>
      <c r="B369" s="38">
        <v>367528</v>
      </c>
      <c r="C369" s="38">
        <v>2.6</v>
      </c>
      <c r="D369" s="38">
        <v>2.5</v>
      </c>
      <c r="E369" s="38">
        <v>2.8</v>
      </c>
      <c r="F369" s="38">
        <v>2003</v>
      </c>
      <c r="G369" s="38" t="s">
        <v>8</v>
      </c>
      <c r="H369" s="38" t="s">
        <v>96</v>
      </c>
      <c r="I369" s="38" t="s">
        <v>146</v>
      </c>
      <c r="J369" s="38">
        <v>956</v>
      </c>
      <c r="K369" s="38">
        <v>366572</v>
      </c>
      <c r="L369" s="38">
        <v>1.6467248328505839E-4</v>
      </c>
      <c r="M369" s="38">
        <v>2.4364898771337393</v>
      </c>
      <c r="N369" s="38">
        <v>2.7658348437038565</v>
      </c>
      <c r="O369" s="38">
        <v>6.3510122866260676E-2</v>
      </c>
      <c r="P369" s="38">
        <v>3.4165156296143362E-2</v>
      </c>
      <c r="Q369" s="38">
        <v>896</v>
      </c>
      <c r="R369" s="38">
        <v>1017</v>
      </c>
      <c r="S369" s="38">
        <v>2.4379094926100868</v>
      </c>
      <c r="T369" s="38">
        <v>2.7671361093576543</v>
      </c>
      <c r="U369" s="38">
        <v>6.2090507389913174E-2</v>
      </c>
      <c r="V369" s="38">
        <v>3.2863890642345517E-2</v>
      </c>
      <c r="W369" s="38">
        <v>2.6063611947420213E-3</v>
      </c>
      <c r="X369" s="38">
        <v>1.6491763432209715E-4</v>
      </c>
      <c r="Y369" s="38">
        <v>2.4414435604199243</v>
      </c>
      <c r="Z369" s="38">
        <v>2.7712788290641184</v>
      </c>
      <c r="AA369" s="38">
        <v>5.8556439580075725E-2</v>
      </c>
      <c r="AB369" s="38">
        <v>2.8721170935881446E-2</v>
      </c>
      <c r="AC369" s="38">
        <v>121.0728788052665</v>
      </c>
      <c r="AD369" s="38">
        <v>2.4430108870126701</v>
      </c>
      <c r="AE369" s="38">
        <v>2.7724323551627488</v>
      </c>
      <c r="AF369" s="38">
        <v>5.6989112987329893E-2</v>
      </c>
      <c r="AG369" s="38">
        <v>2.7567644837251049E-2</v>
      </c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</row>
    <row r="370" spans="1:51" x14ac:dyDescent="0.25">
      <c r="A370" s="38" t="s">
        <v>60</v>
      </c>
      <c r="B370" s="38">
        <v>221257</v>
      </c>
      <c r="C370" s="38">
        <v>1.6</v>
      </c>
      <c r="D370" s="38">
        <v>1.5</v>
      </c>
      <c r="E370" s="38">
        <v>1.8</v>
      </c>
      <c r="F370" s="38">
        <v>2003</v>
      </c>
      <c r="G370" s="38" t="s">
        <v>8</v>
      </c>
      <c r="H370" s="38" t="s">
        <v>97</v>
      </c>
      <c r="I370" s="38" t="s">
        <v>191</v>
      </c>
      <c r="J370" s="38">
        <v>354</v>
      </c>
      <c r="K370" s="38">
        <v>220903</v>
      </c>
      <c r="L370" s="38">
        <v>1.6653479994323869E-4</v>
      </c>
      <c r="M370" s="38">
        <v>1.4334145801893674</v>
      </c>
      <c r="N370" s="38">
        <v>1.7664841800758446</v>
      </c>
      <c r="O370" s="38">
        <v>6.6585419810632596E-2</v>
      </c>
      <c r="P370" s="38">
        <v>3.3515819924155421E-2</v>
      </c>
      <c r="Q370" s="38">
        <v>318</v>
      </c>
      <c r="R370" s="38">
        <v>391</v>
      </c>
      <c r="S370" s="38">
        <v>1.437242663508951</v>
      </c>
      <c r="T370" s="38">
        <v>1.7671757277735847</v>
      </c>
      <c r="U370" s="38">
        <v>6.2757336491048976E-2</v>
      </c>
      <c r="V370" s="38">
        <v>3.2824272226415374E-2</v>
      </c>
      <c r="W370" s="38">
        <v>1.6086024398338382E-3</v>
      </c>
      <c r="X370" s="38">
        <v>1.6720640093291123E-4</v>
      </c>
      <c r="Y370" s="38">
        <v>1.4413960389009268</v>
      </c>
      <c r="Z370" s="38">
        <v>1.7758088407667494</v>
      </c>
      <c r="AA370" s="38">
        <v>5.8603961099073176E-2</v>
      </c>
      <c r="AB370" s="38">
        <v>2.4191159233250659E-2</v>
      </c>
      <c r="AC370" s="38">
        <v>73.742126439180822</v>
      </c>
      <c r="AD370" s="38">
        <v>1.4442215083513938</v>
      </c>
      <c r="AE370" s="38">
        <v>1.777502923865242</v>
      </c>
      <c r="AF370" s="38">
        <v>5.5778491648606154E-2</v>
      </c>
      <c r="AG370" s="38">
        <v>2.2497076134758043E-2</v>
      </c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</row>
    <row r="371" spans="1:51" x14ac:dyDescent="0.25">
      <c r="A371" s="38" t="s">
        <v>36</v>
      </c>
      <c r="B371" s="38">
        <v>1351815</v>
      </c>
      <c r="C371" s="38">
        <v>2.6</v>
      </c>
      <c r="D371" s="38">
        <v>2.5</v>
      </c>
      <c r="E371" s="38">
        <v>2.7</v>
      </c>
      <c r="F371" s="38">
        <v>2003</v>
      </c>
      <c r="G371" s="38" t="s">
        <v>8</v>
      </c>
      <c r="H371" s="38" t="s">
        <v>98</v>
      </c>
      <c r="I371" s="38" t="s">
        <v>168</v>
      </c>
      <c r="J371" s="38">
        <v>3515</v>
      </c>
      <c r="K371" s="38">
        <v>1348300</v>
      </c>
      <c r="L371" s="38">
        <v>8.5847594648812917E-5</v>
      </c>
      <c r="M371" s="38">
        <v>2.5143602740314432</v>
      </c>
      <c r="N371" s="38">
        <v>2.686055463329069</v>
      </c>
      <c r="O371" s="38">
        <v>1.4360274031443243E-2</v>
      </c>
      <c r="P371" s="38">
        <v>1.3944536670931207E-2</v>
      </c>
      <c r="Q371" s="38">
        <v>3399</v>
      </c>
      <c r="R371" s="38">
        <v>3631</v>
      </c>
      <c r="S371" s="38">
        <v>2.5143973102828419</v>
      </c>
      <c r="T371" s="38">
        <v>2.6860184270776695</v>
      </c>
      <c r="U371" s="38">
        <v>1.4397310282841858E-2</v>
      </c>
      <c r="V371" s="38">
        <v>1.3981572922330709E-2</v>
      </c>
      <c r="W371" s="38">
        <v>2.6016213279103639E-3</v>
      </c>
      <c r="X371" s="38">
        <v>8.5882373908613153E-5</v>
      </c>
      <c r="Y371" s="38">
        <v>2.5157389540017507</v>
      </c>
      <c r="Z371" s="38">
        <v>2.6875037018189771</v>
      </c>
      <c r="AA371" s="38">
        <v>1.5738954001750738E-2</v>
      </c>
      <c r="AB371" s="38">
        <v>1.2496298181023047E-2</v>
      </c>
      <c r="AC371" s="38">
        <v>232.11545675134843</v>
      </c>
      <c r="AD371" s="38">
        <v>2.5161381811811991</v>
      </c>
      <c r="AE371" s="38">
        <v>2.6878442187304765</v>
      </c>
      <c r="AF371" s="38">
        <v>1.613818118119914E-2</v>
      </c>
      <c r="AG371" s="38">
        <v>1.2155781269523658E-2</v>
      </c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</row>
    <row r="372" spans="1:51" x14ac:dyDescent="0.25">
      <c r="A372" s="38" t="s">
        <v>21</v>
      </c>
      <c r="B372" s="38">
        <v>537981</v>
      </c>
      <c r="C372" s="38">
        <v>3.9</v>
      </c>
      <c r="D372" s="38">
        <v>3.7</v>
      </c>
      <c r="E372" s="38">
        <v>4.0999999999999996</v>
      </c>
      <c r="F372" s="38">
        <v>2003</v>
      </c>
      <c r="G372" s="38" t="s">
        <v>8</v>
      </c>
      <c r="H372" s="38" t="s">
        <v>99</v>
      </c>
      <c r="I372" s="38" t="s">
        <v>153</v>
      </c>
      <c r="J372" s="38">
        <v>2098</v>
      </c>
      <c r="K372" s="38">
        <v>535883</v>
      </c>
      <c r="L372" s="38">
        <v>1.6654646387469541E-4</v>
      </c>
      <c r="M372" s="38">
        <v>3.7332195129906589</v>
      </c>
      <c r="N372" s="38">
        <v>4.0663124407400497</v>
      </c>
      <c r="O372" s="38">
        <v>3.3219512990658728E-2</v>
      </c>
      <c r="P372" s="38">
        <v>3.3687559259949929E-2</v>
      </c>
      <c r="Q372" s="38">
        <v>2009</v>
      </c>
      <c r="R372" s="38">
        <v>2188</v>
      </c>
      <c r="S372" s="38">
        <v>3.7343326251298836</v>
      </c>
      <c r="T372" s="38">
        <v>4.0670581303057167</v>
      </c>
      <c r="U372" s="38">
        <v>3.4332625129883443E-2</v>
      </c>
      <c r="V372" s="38">
        <v>3.2941869694282921E-2</v>
      </c>
      <c r="W372" s="38">
        <v>3.9033083603547641E-3</v>
      </c>
      <c r="X372" s="38">
        <v>1.666588483778366E-4</v>
      </c>
      <c r="Y372" s="38">
        <v>3.7366495119769279</v>
      </c>
      <c r="Z372" s="38">
        <v>4.0699672087326002</v>
      </c>
      <c r="AA372" s="38">
        <v>3.6649511976927673E-2</v>
      </c>
      <c r="AB372" s="38">
        <v>3.0032791267399439E-2</v>
      </c>
      <c r="AC372" s="38">
        <v>179.21757010514128</v>
      </c>
      <c r="AD372" s="38">
        <v>3.7376739814920805</v>
      </c>
      <c r="AE372" s="38">
        <v>4.0708015276496416</v>
      </c>
      <c r="AF372" s="38">
        <v>3.7673981492080344E-2</v>
      </c>
      <c r="AG372" s="38">
        <v>2.9198472350357996E-2</v>
      </c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</row>
    <row r="373" spans="1:51" x14ac:dyDescent="0.25">
      <c r="A373" s="38" t="s">
        <v>57</v>
      </c>
      <c r="B373" s="38">
        <v>24670</v>
      </c>
      <c r="C373" s="38">
        <v>6</v>
      </c>
      <c r="D373" s="38">
        <v>5.0999999999999996</v>
      </c>
      <c r="E373" s="38">
        <v>7</v>
      </c>
      <c r="F373" s="38">
        <v>2003</v>
      </c>
      <c r="G373" s="38" t="s">
        <v>8</v>
      </c>
      <c r="H373" s="38" t="s">
        <v>100</v>
      </c>
      <c r="I373" s="38" t="s">
        <v>189</v>
      </c>
      <c r="J373" s="38">
        <v>148</v>
      </c>
      <c r="K373" s="38">
        <v>24522</v>
      </c>
      <c r="L373" s="38">
        <v>9.6361414965987326E-4</v>
      </c>
      <c r="M373" s="38">
        <v>5.035575149083539</v>
      </c>
      <c r="N373" s="38">
        <v>6.962803448403287</v>
      </c>
      <c r="O373" s="38">
        <v>6.4424850916460663E-2</v>
      </c>
      <c r="P373" s="38">
        <v>3.7196551596712979E-2</v>
      </c>
      <c r="Q373" s="38">
        <v>125</v>
      </c>
      <c r="R373" s="38">
        <v>172</v>
      </c>
      <c r="S373" s="38">
        <v>5.0668828536684236</v>
      </c>
      <c r="T373" s="38">
        <v>6.9720308066477505</v>
      </c>
      <c r="U373" s="38">
        <v>3.3117146331576031E-2</v>
      </c>
      <c r="V373" s="38">
        <v>2.7969193352249455E-2</v>
      </c>
      <c r="W373" s="38">
        <v>6.0761000535954901E-3</v>
      </c>
      <c r="X373" s="38">
        <v>9.7270277757802084E-4</v>
      </c>
      <c r="Y373" s="38">
        <v>5.1033972760174695</v>
      </c>
      <c r="Z373" s="38">
        <v>7.0488028311735107</v>
      </c>
      <c r="AA373" s="38">
        <v>3.3972760174698635E-3</v>
      </c>
      <c r="AB373" s="38">
        <v>4.8802831173510697E-2</v>
      </c>
      <c r="AC373" s="38">
        <v>47.620022247384846</v>
      </c>
      <c r="AD373" s="38">
        <v>5.1313743949421529</v>
      </c>
      <c r="AE373" s="38">
        <v>7.0613544641932284</v>
      </c>
      <c r="AF373" s="38">
        <v>3.1374394942153216E-2</v>
      </c>
      <c r="AG373" s="38">
        <v>6.1354464193228431E-2</v>
      </c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</row>
    <row r="374" spans="1:51" x14ac:dyDescent="0.25">
      <c r="A374" s="38" t="s">
        <v>52</v>
      </c>
      <c r="B374" s="38">
        <v>767543</v>
      </c>
      <c r="C374" s="38">
        <v>2.9</v>
      </c>
      <c r="D374" s="38">
        <v>2.8</v>
      </c>
      <c r="E374" s="38">
        <v>3</v>
      </c>
      <c r="F374" s="38">
        <v>2003</v>
      </c>
      <c r="G374" s="38" t="s">
        <v>8</v>
      </c>
      <c r="H374" s="38" t="s">
        <v>101</v>
      </c>
      <c r="I374" s="38" t="s">
        <v>184</v>
      </c>
      <c r="J374" s="38">
        <v>2226</v>
      </c>
      <c r="K374" s="38">
        <v>765317</v>
      </c>
      <c r="L374" s="38">
        <v>1.2030322737619139E-4</v>
      </c>
      <c r="M374" s="38">
        <v>2.7798600208066468</v>
      </c>
      <c r="N374" s="38">
        <v>3.0204664755590289</v>
      </c>
      <c r="O374" s="38">
        <v>2.0139979193352975E-2</v>
      </c>
      <c r="P374" s="38">
        <v>2.0466475559028918E-2</v>
      </c>
      <c r="Q374" s="38">
        <v>2134</v>
      </c>
      <c r="R374" s="38">
        <v>2319</v>
      </c>
      <c r="S374" s="38">
        <v>2.7803002567934305</v>
      </c>
      <c r="T374" s="38">
        <v>3.0213290981743044</v>
      </c>
      <c r="U374" s="38">
        <v>1.9699743206569309E-2</v>
      </c>
      <c r="V374" s="38">
        <v>2.1329098174304395E-2</v>
      </c>
      <c r="W374" s="38">
        <v>2.9026511596033661E-3</v>
      </c>
      <c r="X374" s="38">
        <v>1.2038007766793214E-4</v>
      </c>
      <c r="Y374" s="38">
        <v>2.7822710819354337</v>
      </c>
      <c r="Z374" s="38">
        <v>3.0230312372712982</v>
      </c>
      <c r="AA374" s="38">
        <v>1.7728918064566113E-2</v>
      </c>
      <c r="AB374" s="38">
        <v>2.3031237271298188E-2</v>
      </c>
      <c r="AC374" s="38">
        <v>184.69507191377295</v>
      </c>
      <c r="AD374" s="38">
        <v>2.7829874062064808</v>
      </c>
      <c r="AE374" s="38">
        <v>3.0236177650816951</v>
      </c>
      <c r="AF374" s="38">
        <v>1.7012593793519049E-2</v>
      </c>
      <c r="AG374" s="38">
        <v>2.3617765081695108E-2</v>
      </c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</row>
    <row r="375" spans="1:51" x14ac:dyDescent="0.25">
      <c r="A375" s="38" t="s">
        <v>37</v>
      </c>
      <c r="B375" s="38">
        <v>298071</v>
      </c>
      <c r="C375" s="38">
        <v>1.5</v>
      </c>
      <c r="D375" s="38">
        <v>1.3</v>
      </c>
      <c r="E375" s="38">
        <v>1.6</v>
      </c>
      <c r="F375" s="38">
        <v>2003</v>
      </c>
      <c r="G375" s="38" t="s">
        <v>8</v>
      </c>
      <c r="H375" s="38" t="s">
        <v>102</v>
      </c>
      <c r="I375" s="38" t="s">
        <v>169</v>
      </c>
      <c r="J375" s="38">
        <v>447</v>
      </c>
      <c r="K375" s="38">
        <v>297624</v>
      </c>
      <c r="L375" s="38">
        <v>1.3891727010228495E-4</v>
      </c>
      <c r="M375" s="38">
        <v>1.3607254324752889</v>
      </c>
      <c r="N375" s="38">
        <v>1.638559972679859</v>
      </c>
      <c r="O375" s="38">
        <v>6.0725432475288832E-2</v>
      </c>
      <c r="P375" s="38">
        <v>3.8559972679858889E-2</v>
      </c>
      <c r="Q375" s="38">
        <v>406</v>
      </c>
      <c r="R375" s="38">
        <v>489</v>
      </c>
      <c r="S375" s="38">
        <v>1.3620915822069239</v>
      </c>
      <c r="T375" s="38">
        <v>1.6405487283231177</v>
      </c>
      <c r="U375" s="38">
        <v>6.2091582206923901E-2</v>
      </c>
      <c r="V375" s="38">
        <v>4.0548728323117622E-2</v>
      </c>
      <c r="W375" s="38">
        <v>1.5060671582118946E-3</v>
      </c>
      <c r="X375" s="38">
        <v>1.3936132362744519E-4</v>
      </c>
      <c r="Y375" s="38">
        <v>1.3667058345844494</v>
      </c>
      <c r="Z375" s="38">
        <v>1.6454284818393397</v>
      </c>
      <c r="AA375" s="38">
        <v>6.6705834584449342E-2</v>
      </c>
      <c r="AB375" s="38">
        <v>4.5428481839339563E-2</v>
      </c>
      <c r="AC375" s="38">
        <v>82.8572564809878</v>
      </c>
      <c r="AD375" s="38">
        <v>1.3687572529539287</v>
      </c>
      <c r="AE375" s="38">
        <v>1.646731925608194</v>
      </c>
      <c r="AF375" s="38">
        <v>6.8757252953928649E-2</v>
      </c>
      <c r="AG375" s="38">
        <v>4.6731925608193947E-2</v>
      </c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</row>
    <row r="376" spans="1:51" x14ac:dyDescent="0.25">
      <c r="A376" s="38" t="s">
        <v>30</v>
      </c>
      <c r="B376" s="38">
        <v>174605</v>
      </c>
      <c r="C376" s="38">
        <v>6.2</v>
      </c>
      <c r="D376" s="38">
        <v>5.9</v>
      </c>
      <c r="E376" s="38">
        <v>6.6</v>
      </c>
      <c r="F376" s="38">
        <v>2003</v>
      </c>
      <c r="G376" s="38" t="s">
        <v>8</v>
      </c>
      <c r="H376" s="38" t="s">
        <v>103</v>
      </c>
      <c r="I376" s="38" t="s">
        <v>162</v>
      </c>
      <c r="J376" s="38">
        <v>1083</v>
      </c>
      <c r="K376" s="38">
        <v>173522</v>
      </c>
      <c r="L376" s="38">
        <v>3.6826002442055578E-4</v>
      </c>
      <c r="M376" s="38">
        <v>5.8343114941499321</v>
      </c>
      <c r="N376" s="38">
        <v>6.5708315429910424</v>
      </c>
      <c r="O376" s="38">
        <v>6.5688505850068246E-2</v>
      </c>
      <c r="P376" s="38">
        <v>2.9168457008957205E-2</v>
      </c>
      <c r="Q376" s="38">
        <v>1019</v>
      </c>
      <c r="R376" s="38">
        <v>1147</v>
      </c>
      <c r="S376" s="38">
        <v>5.8360298960510866</v>
      </c>
      <c r="T376" s="38">
        <v>6.5691131410898889</v>
      </c>
      <c r="U376" s="38">
        <v>6.3970103948913781E-2</v>
      </c>
      <c r="V376" s="38">
        <v>3.0886858910110782E-2</v>
      </c>
      <c r="W376" s="38">
        <v>6.2134352438631361E-3</v>
      </c>
      <c r="X376" s="38">
        <v>3.6873637708904233E-4</v>
      </c>
      <c r="Y376" s="38">
        <v>5.8446988667740944</v>
      </c>
      <c r="Z376" s="38">
        <v>6.5821716209521783</v>
      </c>
      <c r="AA376" s="38">
        <v>5.5301133225905907E-2</v>
      </c>
      <c r="AB376" s="38">
        <v>1.7828379047821308E-2</v>
      </c>
      <c r="AC376" s="38">
        <v>128.6279540163199</v>
      </c>
      <c r="AD376" s="38">
        <v>5.8479670552249923</v>
      </c>
      <c r="AE376" s="38">
        <v>6.5846305193523529</v>
      </c>
      <c r="AF376" s="38">
        <v>5.2032944775008083E-2</v>
      </c>
      <c r="AG376" s="38">
        <v>1.536948064764676E-2</v>
      </c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</row>
    <row r="377" spans="1:51" x14ac:dyDescent="0.25">
      <c r="A377" s="38" t="s">
        <v>22</v>
      </c>
      <c r="B377" s="38">
        <v>638268</v>
      </c>
      <c r="C377" s="38">
        <v>4.9000000000000004</v>
      </c>
      <c r="D377" s="38">
        <v>4.7</v>
      </c>
      <c r="E377" s="38">
        <v>5.0999999999999996</v>
      </c>
      <c r="F377" s="38">
        <v>2003</v>
      </c>
      <c r="G377" s="38" t="s">
        <v>8</v>
      </c>
      <c r="H377" s="38" t="s">
        <v>104</v>
      </c>
      <c r="I377" s="38" t="s">
        <v>154</v>
      </c>
      <c r="J377" s="38">
        <v>3128</v>
      </c>
      <c r="K377" s="38">
        <v>635140</v>
      </c>
      <c r="L377" s="38">
        <v>1.7132138969599173E-4</v>
      </c>
      <c r="M377" s="38">
        <v>4.7294412993311878</v>
      </c>
      <c r="N377" s="38">
        <v>5.0720840787231714</v>
      </c>
      <c r="O377" s="38">
        <v>2.9441299331187665E-2</v>
      </c>
      <c r="P377" s="38">
        <v>2.7915921276828293E-2</v>
      </c>
      <c r="Q377" s="38">
        <v>3019</v>
      </c>
      <c r="R377" s="38">
        <v>3237</v>
      </c>
      <c r="S377" s="38">
        <v>4.7299880301064761</v>
      </c>
      <c r="T377" s="38">
        <v>5.071537347947884</v>
      </c>
      <c r="U377" s="38">
        <v>2.9988030106475883E-2</v>
      </c>
      <c r="V377" s="38">
        <v>2.8462652052115622E-2</v>
      </c>
      <c r="W377" s="38">
        <v>4.9037424591012284E-3</v>
      </c>
      <c r="X377" s="38">
        <v>1.7139859639483487E-4</v>
      </c>
      <c r="Y377" s="38">
        <v>4.7323438627063936</v>
      </c>
      <c r="Z377" s="38">
        <v>5.0751410554960632</v>
      </c>
      <c r="AA377" s="38">
        <v>3.2343862706393445E-2</v>
      </c>
      <c r="AB377" s="38">
        <v>2.4858944503936442E-2</v>
      </c>
      <c r="AC377" s="38">
        <v>218.71426579526741</v>
      </c>
      <c r="AD377" s="38">
        <v>4.7331926622484763</v>
      </c>
      <c r="AE377" s="38">
        <v>5.0758589865146044</v>
      </c>
      <c r="AF377" s="38">
        <v>3.3192662248476168E-2</v>
      </c>
      <c r="AG377" s="38">
        <v>2.4141013485395213E-2</v>
      </c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</row>
    <row r="378" spans="1:51" x14ac:dyDescent="0.25">
      <c r="A378" s="38" t="s">
        <v>38</v>
      </c>
      <c r="B378" s="38">
        <v>74320</v>
      </c>
      <c r="C378" s="38">
        <v>7.2</v>
      </c>
      <c r="D378" s="38">
        <v>6.6</v>
      </c>
      <c r="E378" s="38">
        <v>7.8</v>
      </c>
      <c r="F378" s="38">
        <v>2003</v>
      </c>
      <c r="G378" s="38" t="s">
        <v>8</v>
      </c>
      <c r="H378" s="38" t="s">
        <v>105</v>
      </c>
      <c r="I378" s="38" t="s">
        <v>170</v>
      </c>
      <c r="J378" s="38">
        <v>535</v>
      </c>
      <c r="K378" s="38">
        <v>73785</v>
      </c>
      <c r="L378" s="38">
        <v>6.0778569102825101E-4</v>
      </c>
      <c r="M378" s="38">
        <v>6.5908149548275086</v>
      </c>
      <c r="N378" s="38">
        <v>7.8063863368840094</v>
      </c>
      <c r="O378" s="38">
        <v>9.1850451724910798E-3</v>
      </c>
      <c r="P378" s="38">
        <v>6.3863368840095802E-3</v>
      </c>
      <c r="Q378" s="38">
        <v>490</v>
      </c>
      <c r="R378" s="38">
        <v>581</v>
      </c>
      <c r="S378" s="38">
        <v>6.5931108719052745</v>
      </c>
      <c r="T378" s="38">
        <v>7.8175457481162542</v>
      </c>
      <c r="U378" s="38">
        <v>6.8891280947251943E-3</v>
      </c>
      <c r="V378" s="38">
        <v>1.7545748116254423E-2</v>
      </c>
      <c r="W378" s="38">
        <v>7.2240712922222857E-3</v>
      </c>
      <c r="X378" s="38">
        <v>6.0936894762902343E-4</v>
      </c>
      <c r="Y378" s="38">
        <v>6.6147023445932618</v>
      </c>
      <c r="Z378" s="38">
        <v>7.8334402398513099</v>
      </c>
      <c r="AA378" s="38">
        <v>1.470234459326214E-2</v>
      </c>
      <c r="AB378" s="38">
        <v>3.3440239851310061E-2</v>
      </c>
      <c r="AC378" s="38">
        <v>90.381019199446953</v>
      </c>
      <c r="AD378" s="38">
        <v>6.6227768929751143</v>
      </c>
      <c r="AE378" s="38">
        <v>7.8388203243351953</v>
      </c>
      <c r="AF378" s="38">
        <v>2.2776892975114649E-2</v>
      </c>
      <c r="AG378" s="38">
        <v>3.8820324335195444E-2</v>
      </c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</row>
    <row r="379" spans="1:51" x14ac:dyDescent="0.25">
      <c r="A379" s="38" t="s">
        <v>15</v>
      </c>
      <c r="B379" s="38">
        <v>401466</v>
      </c>
      <c r="C379" s="38">
        <v>3.5</v>
      </c>
      <c r="D379" s="38">
        <v>3.3</v>
      </c>
      <c r="E379" s="38">
        <v>3.6</v>
      </c>
      <c r="F379" s="38">
        <v>2003</v>
      </c>
      <c r="G379" s="38" t="s">
        <v>8</v>
      </c>
      <c r="H379" s="38" t="s">
        <v>106</v>
      </c>
      <c r="I379" s="38" t="s">
        <v>147</v>
      </c>
      <c r="J379" s="38">
        <v>1405</v>
      </c>
      <c r="K379" s="38">
        <v>400061</v>
      </c>
      <c r="L379" s="38">
        <v>1.8267377548387636E-4</v>
      </c>
      <c r="M379" s="38">
        <v>3.3169999204206335</v>
      </c>
      <c r="N379" s="38">
        <v>3.6823474713883861</v>
      </c>
      <c r="O379" s="38">
        <v>1.6999920420633696E-2</v>
      </c>
      <c r="P379" s="38">
        <v>8.2347471388386051E-2</v>
      </c>
      <c r="Q379" s="38">
        <v>1332</v>
      </c>
      <c r="R379" s="38">
        <v>1479</v>
      </c>
      <c r="S379" s="38">
        <v>3.3178401159749518</v>
      </c>
      <c r="T379" s="38">
        <v>3.6839981467920073</v>
      </c>
      <c r="U379" s="38">
        <v>1.7840115974951942E-2</v>
      </c>
      <c r="V379" s="38">
        <v>8.3998146792007233E-2</v>
      </c>
      <c r="W379" s="38">
        <v>3.5044244526513373E-3</v>
      </c>
      <c r="X379" s="38">
        <v>1.8285813455533472E-4</v>
      </c>
      <c r="Y379" s="38">
        <v>3.3215663180960022</v>
      </c>
      <c r="Z379" s="38">
        <v>3.6872825872066723</v>
      </c>
      <c r="AA379" s="38">
        <v>2.1566318096002401E-2</v>
      </c>
      <c r="AB379" s="38">
        <v>8.7282587206672257E-2</v>
      </c>
      <c r="AC379" s="38">
        <v>146.6989153877671</v>
      </c>
      <c r="AD379" s="38">
        <v>3.3229675904642049</v>
      </c>
      <c r="AE379" s="38">
        <v>3.6883721619625454</v>
      </c>
      <c r="AF379" s="38">
        <v>2.2967590464205045E-2</v>
      </c>
      <c r="AG379" s="38">
        <v>8.837216196254527E-2</v>
      </c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</row>
    <row r="380" spans="1:51" x14ac:dyDescent="0.25">
      <c r="A380" s="38" t="s">
        <v>53</v>
      </c>
      <c r="B380" s="38">
        <v>53420</v>
      </c>
      <c r="C380" s="38">
        <v>2.8</v>
      </c>
      <c r="D380" s="38">
        <v>2.4</v>
      </c>
      <c r="E380" s="38">
        <v>3.3</v>
      </c>
      <c r="F380" s="38">
        <v>2003</v>
      </c>
      <c r="G380" s="38" t="s">
        <v>8</v>
      </c>
      <c r="H380" s="38" t="s">
        <v>107</v>
      </c>
      <c r="I380" s="38" t="s">
        <v>185</v>
      </c>
      <c r="J380" s="38">
        <v>150</v>
      </c>
      <c r="K380" s="38">
        <v>53270</v>
      </c>
      <c r="L380" s="38">
        <v>4.4872394319406516E-4</v>
      </c>
      <c r="M380" s="38">
        <v>2.3592131590148453</v>
      </c>
      <c r="N380" s="38">
        <v>3.2566610454029759</v>
      </c>
      <c r="O380" s="38">
        <v>4.0786840985154615E-2</v>
      </c>
      <c r="P380" s="38">
        <v>4.3338954597023971E-2</v>
      </c>
      <c r="Q380" s="38">
        <v>126</v>
      </c>
      <c r="R380" s="38">
        <v>174</v>
      </c>
      <c r="S380" s="38">
        <v>2.358667165855485</v>
      </c>
      <c r="T380" s="38">
        <v>3.2572070385623362</v>
      </c>
      <c r="U380" s="38">
        <v>4.1332834144514941E-2</v>
      </c>
      <c r="V380" s="38">
        <v>4.2792961437663646E-2</v>
      </c>
      <c r="W380" s="38">
        <v>2.8436878603618977E-3</v>
      </c>
      <c r="X380" s="38">
        <v>4.5296001286141335E-4</v>
      </c>
      <c r="Y380" s="38">
        <v>2.3907278475004845</v>
      </c>
      <c r="Z380" s="38">
        <v>3.2966478732233111</v>
      </c>
      <c r="AA380" s="38">
        <v>9.272152499515407E-3</v>
      </c>
      <c r="AB380" s="38">
        <v>3.3521267766887242E-3</v>
      </c>
      <c r="AC380" s="38">
        <v>48.015833952823648</v>
      </c>
      <c r="AD380" s="38">
        <v>2.4036611544101776</v>
      </c>
      <c r="AE380" s="38">
        <v>3.3024328009574297</v>
      </c>
      <c r="AF380" s="38">
        <v>3.6611544101776694E-3</v>
      </c>
      <c r="AG380" s="38">
        <v>2.4328009574299259E-3</v>
      </c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</row>
    <row r="381" spans="1:51" x14ac:dyDescent="0.25">
      <c r="A381" s="38" t="s">
        <v>27</v>
      </c>
      <c r="B381" s="38">
        <v>489562</v>
      </c>
      <c r="C381" s="38">
        <v>0.8</v>
      </c>
      <c r="D381" s="38">
        <v>0.7</v>
      </c>
      <c r="E381" s="38">
        <v>0.9</v>
      </c>
      <c r="F381" s="38">
        <v>2003</v>
      </c>
      <c r="G381" s="38" t="s">
        <v>8</v>
      </c>
      <c r="H381" s="38" t="s">
        <v>108</v>
      </c>
      <c r="I381" s="38" t="s">
        <v>159</v>
      </c>
      <c r="J381" s="38">
        <v>392</v>
      </c>
      <c r="K381" s="38">
        <v>489170</v>
      </c>
      <c r="L381" s="38">
        <v>7.9233616907439458E-5</v>
      </c>
      <c r="M381" s="38">
        <v>0.72148212491892783</v>
      </c>
      <c r="N381" s="38">
        <v>0.87994935873380675</v>
      </c>
      <c r="O381" s="38">
        <v>2.148212491892787E-2</v>
      </c>
      <c r="P381" s="38">
        <v>2.005064126619327E-2</v>
      </c>
      <c r="Q381" s="38">
        <v>353</v>
      </c>
      <c r="R381" s="38">
        <v>431</v>
      </c>
      <c r="S381" s="38">
        <v>0.72105269608343781</v>
      </c>
      <c r="T381" s="38">
        <v>0.88037878756929666</v>
      </c>
      <c r="U381" s="38">
        <v>2.105269608343785E-2</v>
      </c>
      <c r="V381" s="38">
        <v>1.9621212430703361E-2</v>
      </c>
      <c r="W381" s="38">
        <v>8.0463279103895841E-4</v>
      </c>
      <c r="X381" s="38">
        <v>7.9523243454757497E-5</v>
      </c>
      <c r="Y381" s="38">
        <v>0.72510954758420088</v>
      </c>
      <c r="Z381" s="38">
        <v>0.88415603449371594</v>
      </c>
      <c r="AA381" s="38">
        <v>2.510954758420092E-2</v>
      </c>
      <c r="AB381" s="38">
        <v>1.5843965506284086E-2</v>
      </c>
      <c r="AC381" s="38">
        <v>77.625192932116065</v>
      </c>
      <c r="AD381" s="38">
        <v>0.72637447883340656</v>
      </c>
      <c r="AE381" s="38">
        <v>0.88493372941511905</v>
      </c>
      <c r="AF381" s="38">
        <v>2.63744788334066E-2</v>
      </c>
      <c r="AG381" s="38">
        <v>1.506627058488097E-2</v>
      </c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</row>
    <row r="382" spans="1:51" x14ac:dyDescent="0.25">
      <c r="A382" s="38" t="s">
        <v>61</v>
      </c>
      <c r="B382" s="38">
        <v>1538529</v>
      </c>
      <c r="C382" s="38">
        <v>1.5</v>
      </c>
      <c r="D382" s="38">
        <v>1.5</v>
      </c>
      <c r="E382" s="38">
        <v>1.6</v>
      </c>
      <c r="F382" s="38">
        <v>2003</v>
      </c>
      <c r="G382" s="38" t="s">
        <v>8</v>
      </c>
      <c r="H382" s="38" t="s">
        <v>109</v>
      </c>
      <c r="I382" s="38" t="s">
        <v>192</v>
      </c>
      <c r="J382" s="38">
        <v>2308</v>
      </c>
      <c r="K382" s="38">
        <v>1536221</v>
      </c>
      <c r="L382" s="38">
        <v>6.1155329706391847E-5</v>
      </c>
      <c r="M382" s="38">
        <v>1.4389788894081001</v>
      </c>
      <c r="N382" s="38">
        <v>1.5612895488208838</v>
      </c>
      <c r="O382" s="38">
        <v>6.1021110591899852E-2</v>
      </c>
      <c r="P382" s="38">
        <v>3.8710451179116312E-2</v>
      </c>
      <c r="Q382" s="38">
        <v>2214</v>
      </c>
      <c r="R382" s="38">
        <v>2402</v>
      </c>
      <c r="S382" s="38">
        <v>1.4390368982320125</v>
      </c>
      <c r="T382" s="38">
        <v>1.5612315399969712</v>
      </c>
      <c r="U382" s="38">
        <v>6.0963101767987471E-2</v>
      </c>
      <c r="V382" s="38">
        <v>3.8768460003028915E-2</v>
      </c>
      <c r="W382" s="38">
        <v>1.5013788897870418E-3</v>
      </c>
      <c r="X382" s="38">
        <v>6.119323996204929E-5</v>
      </c>
      <c r="Y382" s="38">
        <v>1.4401856498249925</v>
      </c>
      <c r="Z382" s="38">
        <v>1.5625721297490911</v>
      </c>
      <c r="AA382" s="38">
        <v>5.9814350175007469E-2</v>
      </c>
      <c r="AB382" s="38">
        <v>3.742787025090899E-2</v>
      </c>
      <c r="AC382" s="38">
        <v>188.19735249852476</v>
      </c>
      <c r="AD382" s="38">
        <v>1.4405425698027943</v>
      </c>
      <c r="AE382" s="38">
        <v>1.5628651796471691</v>
      </c>
      <c r="AF382" s="38">
        <v>5.945743019720573E-2</v>
      </c>
      <c r="AG382" s="38">
        <v>3.7134820352830999E-2</v>
      </c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</row>
    <row r="383" spans="1:51" x14ac:dyDescent="0.25">
      <c r="A383" s="38" t="s">
        <v>23</v>
      </c>
      <c r="B383" s="38">
        <v>90071</v>
      </c>
      <c r="C383" s="38">
        <v>3.1</v>
      </c>
      <c r="D383" s="38">
        <v>2.8</v>
      </c>
      <c r="E383" s="38">
        <v>3.5</v>
      </c>
      <c r="F383" s="38">
        <v>2003</v>
      </c>
      <c r="G383" s="38" t="s">
        <v>8</v>
      </c>
      <c r="H383" s="38" t="s">
        <v>110</v>
      </c>
      <c r="I383" s="38" t="s">
        <v>155</v>
      </c>
      <c r="J383" s="38">
        <v>279</v>
      </c>
      <c r="K383" s="38">
        <v>89792</v>
      </c>
      <c r="L383" s="38">
        <v>3.6290381897571497E-4</v>
      </c>
      <c r="M383" s="38">
        <v>2.7346525532195534</v>
      </c>
      <c r="N383" s="38">
        <v>3.4604601911709829</v>
      </c>
      <c r="O383" s="38">
        <v>6.5347446780446461E-2</v>
      </c>
      <c r="P383" s="38">
        <v>3.9539808829017087E-2</v>
      </c>
      <c r="Q383" s="38">
        <v>247</v>
      </c>
      <c r="R383" s="38">
        <v>312</v>
      </c>
      <c r="S383" s="38">
        <v>2.742281089362836</v>
      </c>
      <c r="T383" s="38">
        <v>3.463934007616214</v>
      </c>
      <c r="U383" s="38">
        <v>5.7718910637163834E-2</v>
      </c>
      <c r="V383" s="38">
        <v>3.606599238378605E-2</v>
      </c>
      <c r="W383" s="38">
        <v>3.118747975135487E-3</v>
      </c>
      <c r="X383" s="38">
        <v>3.6474752891212217E-4</v>
      </c>
      <c r="Y383" s="38">
        <v>2.7540004462233645</v>
      </c>
      <c r="Z383" s="38">
        <v>3.4834955040476094</v>
      </c>
      <c r="AA383" s="38">
        <v>4.5999553776635338E-2</v>
      </c>
      <c r="AB383" s="38">
        <v>1.6504495952390563E-2</v>
      </c>
      <c r="AC383" s="38">
        <v>65.428663833817566</v>
      </c>
      <c r="AD383" s="38">
        <v>2.7611083568450003</v>
      </c>
      <c r="AE383" s="38">
        <v>3.4874894725278893</v>
      </c>
      <c r="AF383" s="38">
        <v>3.8891643154999489E-2</v>
      </c>
      <c r="AG383" s="38">
        <v>1.2510527472110677E-2</v>
      </c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</row>
    <row r="384" spans="1:51" x14ac:dyDescent="0.25">
      <c r="A384" s="38" t="s">
        <v>55</v>
      </c>
      <c r="B384" s="38">
        <v>52490</v>
      </c>
      <c r="C384" s="38">
        <v>7.6</v>
      </c>
      <c r="D384" s="38">
        <v>6.9</v>
      </c>
      <c r="E384" s="38">
        <v>8.4</v>
      </c>
      <c r="F384" s="38">
        <v>2003</v>
      </c>
      <c r="G384" s="38" t="s">
        <v>8</v>
      </c>
      <c r="H384" s="38" t="s">
        <v>111</v>
      </c>
      <c r="I384" s="38" t="s">
        <v>187</v>
      </c>
      <c r="J384" s="38">
        <v>399</v>
      </c>
      <c r="K384" s="38">
        <v>52091</v>
      </c>
      <c r="L384" s="38">
        <v>7.4302089509561508E-4</v>
      </c>
      <c r="M384" s="38">
        <v>6.8584269997414964</v>
      </c>
      <c r="N384" s="38">
        <v>8.3444687899327263</v>
      </c>
      <c r="O384" s="38">
        <v>4.1573000258503967E-2</v>
      </c>
      <c r="P384" s="38">
        <v>5.5531210067274017E-2</v>
      </c>
      <c r="Q384" s="38">
        <v>360</v>
      </c>
      <c r="R384" s="38">
        <v>438</v>
      </c>
      <c r="S384" s="38">
        <v>6.8584492284244618</v>
      </c>
      <c r="T384" s="38">
        <v>8.3444465612497627</v>
      </c>
      <c r="U384" s="38">
        <v>4.1550771575538548E-2</v>
      </c>
      <c r="V384" s="38">
        <v>5.555343875023766E-2</v>
      </c>
      <c r="W384" s="38">
        <v>7.6374812410109714E-3</v>
      </c>
      <c r="X384" s="38">
        <v>7.4561020032234819E-4</v>
      </c>
      <c r="Y384" s="38">
        <v>6.8918710406886232</v>
      </c>
      <c r="Z384" s="38">
        <v>8.3830914413333186</v>
      </c>
      <c r="AA384" s="38">
        <v>8.1289593113771375E-3</v>
      </c>
      <c r="AB384" s="38">
        <v>1.6908558666681728E-2</v>
      </c>
      <c r="AC384" s="38">
        <v>78.048412280842669</v>
      </c>
      <c r="AD384" s="38">
        <v>6.9036007500843928</v>
      </c>
      <c r="AE384" s="38">
        <v>8.390411585638665</v>
      </c>
      <c r="AF384" s="38">
        <v>3.6007500843924234E-3</v>
      </c>
      <c r="AG384" s="38">
        <v>9.5884143613353956E-3</v>
      </c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</row>
    <row r="385" spans="1:51" x14ac:dyDescent="0.25">
      <c r="A385" s="38" t="s">
        <v>54</v>
      </c>
      <c r="B385" s="38">
        <v>308865</v>
      </c>
      <c r="C385" s="38">
        <v>2.7</v>
      </c>
      <c r="D385" s="38">
        <v>2.6</v>
      </c>
      <c r="E385" s="38">
        <v>2.9</v>
      </c>
      <c r="F385" s="38">
        <v>2003</v>
      </c>
      <c r="G385" s="38" t="s">
        <v>8</v>
      </c>
      <c r="H385" s="38" t="s">
        <v>112</v>
      </c>
      <c r="I385" s="38" t="s">
        <v>186</v>
      </c>
      <c r="J385" s="38">
        <v>834</v>
      </c>
      <c r="K385" s="38">
        <v>308031</v>
      </c>
      <c r="L385" s="38">
        <v>1.8301019456364034E-4</v>
      </c>
      <c r="M385" s="38">
        <v>2.5171986345364519</v>
      </c>
      <c r="N385" s="38">
        <v>2.8832190236637327</v>
      </c>
      <c r="O385" s="38">
        <v>8.2801365463548215E-2</v>
      </c>
      <c r="P385" s="38">
        <v>1.6780976336267184E-2</v>
      </c>
      <c r="Q385" s="38">
        <v>778</v>
      </c>
      <c r="R385" s="38">
        <v>891</v>
      </c>
      <c r="S385" s="38">
        <v>2.5188998429734673</v>
      </c>
      <c r="T385" s="38">
        <v>2.8847554756932641</v>
      </c>
      <c r="U385" s="38">
        <v>8.1100157026532838E-2</v>
      </c>
      <c r="V385" s="38">
        <v>1.524452430673584E-2</v>
      </c>
      <c r="W385" s="38">
        <v>2.7063938384403034E-3</v>
      </c>
      <c r="X385" s="38">
        <v>1.8332232911794861E-4</v>
      </c>
      <c r="Y385" s="38">
        <v>2.5230715093223548</v>
      </c>
      <c r="Z385" s="38">
        <v>2.8897161675582521</v>
      </c>
      <c r="AA385" s="38">
        <v>7.6928490677645289E-2</v>
      </c>
      <c r="AB385" s="38">
        <v>1.0283832441747798E-2</v>
      </c>
      <c r="AC385" s="38">
        <v>113.0823528608028</v>
      </c>
      <c r="AD385" s="38">
        <v>2.5249537936442241</v>
      </c>
      <c r="AE385" s="38">
        <v>2.8910715034355472</v>
      </c>
      <c r="AF385" s="38">
        <v>7.5046206355775968E-2</v>
      </c>
      <c r="AG385" s="38">
        <v>8.9284965644527148E-3</v>
      </c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</row>
    <row r="386" spans="1:51" x14ac:dyDescent="0.25">
      <c r="A386" s="38" t="s">
        <v>39</v>
      </c>
      <c r="B386" s="38">
        <v>493226</v>
      </c>
      <c r="C386" s="38">
        <v>1.6</v>
      </c>
      <c r="D386" s="38">
        <v>1.5</v>
      </c>
      <c r="E386" s="38">
        <v>1.7</v>
      </c>
      <c r="F386" s="38">
        <v>2003</v>
      </c>
      <c r="G386" s="38" t="s">
        <v>8</v>
      </c>
      <c r="H386" s="38" t="s">
        <v>113</v>
      </c>
      <c r="I386" s="38" t="s">
        <v>171</v>
      </c>
      <c r="J386" s="38">
        <v>789</v>
      </c>
      <c r="K386" s="38">
        <v>492437</v>
      </c>
      <c r="L386" s="38">
        <v>1.1153033021681506E-4</v>
      </c>
      <c r="M386" s="38">
        <v>1.4881420309320292</v>
      </c>
      <c r="N386" s="38">
        <v>1.7112026913656595</v>
      </c>
      <c r="O386" s="38">
        <v>1.1857969067970764E-2</v>
      </c>
      <c r="P386" s="38">
        <v>1.1202691365659545E-2</v>
      </c>
      <c r="Q386" s="38">
        <v>735</v>
      </c>
      <c r="R386" s="38">
        <v>845</v>
      </c>
      <c r="S386" s="38">
        <v>1.4901890816785814</v>
      </c>
      <c r="T386" s="38">
        <v>1.7132105768957842</v>
      </c>
      <c r="U386" s="38">
        <v>9.8109183214185602E-3</v>
      </c>
      <c r="V386" s="38">
        <v>1.3210576895784198E-2</v>
      </c>
      <c r="W386" s="38">
        <v>1.6035540896533126E-3</v>
      </c>
      <c r="X386" s="38">
        <v>1.117323622548642E-4</v>
      </c>
      <c r="Y386" s="38">
        <v>1.4918217273984484</v>
      </c>
      <c r="Z386" s="38">
        <v>1.7152864519081767</v>
      </c>
      <c r="AA386" s="38">
        <v>8.1782726015515728E-3</v>
      </c>
      <c r="AB386" s="38">
        <v>1.528645190817679E-2</v>
      </c>
      <c r="AC386" s="38">
        <v>110.05157264014791</v>
      </c>
      <c r="AD386" s="38">
        <v>1.4930056561708545</v>
      </c>
      <c r="AE386" s="38">
        <v>1.7161299754834278</v>
      </c>
      <c r="AF386" s="38">
        <v>6.994343829145544E-3</v>
      </c>
      <c r="AG386" s="38">
        <v>1.6129975483427872E-2</v>
      </c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</row>
    <row r="387" spans="1:51" x14ac:dyDescent="0.25">
      <c r="A387" s="38" t="s">
        <v>16</v>
      </c>
      <c r="B387" s="38">
        <v>139175</v>
      </c>
      <c r="C387" s="38">
        <v>5.7</v>
      </c>
      <c r="D387" s="38">
        <v>5.3</v>
      </c>
      <c r="E387" s="38">
        <v>6.1</v>
      </c>
      <c r="F387" s="38">
        <v>2003</v>
      </c>
      <c r="G387" s="38" t="s">
        <v>8</v>
      </c>
      <c r="H387" s="38" t="s">
        <v>114</v>
      </c>
      <c r="I387" s="38" t="s">
        <v>148</v>
      </c>
      <c r="J387" s="38">
        <v>793</v>
      </c>
      <c r="K387" s="38">
        <v>138382</v>
      </c>
      <c r="L387" s="38">
        <v>3.9544186094357876E-4</v>
      </c>
      <c r="M387" s="38">
        <v>5.3024205425053168</v>
      </c>
      <c r="N387" s="38">
        <v>6.093304264392474</v>
      </c>
      <c r="O387" s="38">
        <v>2.4205425053169805E-3</v>
      </c>
      <c r="P387" s="38">
        <v>6.6957356075256769E-3</v>
      </c>
      <c r="Q387" s="38">
        <v>739</v>
      </c>
      <c r="R387" s="38">
        <v>849</v>
      </c>
      <c r="S387" s="38">
        <v>5.3098616849290465</v>
      </c>
      <c r="T387" s="38">
        <v>6.1002335189509607</v>
      </c>
      <c r="U387" s="38">
        <v>9.8616849290467101E-3</v>
      </c>
      <c r="V387" s="38">
        <v>2.3351895096102027E-4</v>
      </c>
      <c r="W387" s="38">
        <v>5.7115055785655683E-3</v>
      </c>
      <c r="X387" s="38">
        <v>3.9614182130670101E-4</v>
      </c>
      <c r="Y387" s="38">
        <v>5.3153637572588677</v>
      </c>
      <c r="Z387" s="38">
        <v>6.1076473998722687</v>
      </c>
      <c r="AA387" s="38">
        <v>1.5363757258867849E-2</v>
      </c>
      <c r="AB387" s="38">
        <v>7.6473998722690339E-3</v>
      </c>
      <c r="AC387" s="38">
        <v>110.10376799668029</v>
      </c>
      <c r="AD387" s="38">
        <v>5.319550282584169</v>
      </c>
      <c r="AE387" s="38">
        <v>6.1106458747202561</v>
      </c>
      <c r="AF387" s="38">
        <v>1.9550282584169132E-2</v>
      </c>
      <c r="AG387" s="38">
        <v>1.0645874720256465E-2</v>
      </c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</row>
    <row r="388" spans="1:51" x14ac:dyDescent="0.25">
      <c r="A388" s="38" t="s">
        <v>24</v>
      </c>
      <c r="B388" s="38">
        <v>291200</v>
      </c>
      <c r="C388" s="38">
        <v>7.1</v>
      </c>
      <c r="D388" s="38">
        <v>6.8</v>
      </c>
      <c r="E388" s="38">
        <v>7.4</v>
      </c>
      <c r="F388" s="38">
        <v>2003</v>
      </c>
      <c r="G388" s="38" t="s">
        <v>8</v>
      </c>
      <c r="H388" s="38" t="s">
        <v>115</v>
      </c>
      <c r="I388" s="38" t="s">
        <v>156</v>
      </c>
      <c r="J388" s="38">
        <v>2068</v>
      </c>
      <c r="K388" s="38">
        <v>289132</v>
      </c>
      <c r="L388" s="38">
        <v>3.0498914498818674E-4</v>
      </c>
      <c r="M388" s="38">
        <v>6.7966592066601645</v>
      </c>
      <c r="N388" s="38">
        <v>7.406637496636538</v>
      </c>
      <c r="O388" s="38">
        <v>3.3407933398352796E-3</v>
      </c>
      <c r="P388" s="38">
        <v>6.6374966365376764E-3</v>
      </c>
      <c r="Q388" s="38">
        <v>1979</v>
      </c>
      <c r="R388" s="38">
        <v>2157</v>
      </c>
      <c r="S388" s="38">
        <v>6.7960164835164836</v>
      </c>
      <c r="T388" s="38">
        <v>7.4072802197802199</v>
      </c>
      <c r="U388" s="38">
        <v>3.9835164835162473E-3</v>
      </c>
      <c r="V388" s="38">
        <v>7.2802197802195323E-3</v>
      </c>
      <c r="W388" s="38">
        <v>7.1081504936227153E-3</v>
      </c>
      <c r="X388" s="38">
        <v>3.051949923777691E-4</v>
      </c>
      <c r="Y388" s="38">
        <v>6.8029555012449459</v>
      </c>
      <c r="Z388" s="38">
        <v>7.4133454860004848</v>
      </c>
      <c r="AA388" s="38">
        <v>2.9555012449460349E-3</v>
      </c>
      <c r="AB388" s="38">
        <v>1.3345486000484463E-2</v>
      </c>
      <c r="AC388" s="38">
        <v>177.64589637074167</v>
      </c>
      <c r="AD388" s="38">
        <v>6.8048476671802263</v>
      </c>
      <c r="AE388" s="38">
        <v>7.4148873406982778</v>
      </c>
      <c r="AF388" s="38">
        <v>4.8476671802264448E-3</v>
      </c>
      <c r="AG388" s="38">
        <v>1.4887340698277463E-2</v>
      </c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</row>
    <row r="389" spans="1:51" x14ac:dyDescent="0.25">
      <c r="A389" s="38" t="s">
        <v>40</v>
      </c>
      <c r="B389" s="38">
        <v>32579</v>
      </c>
      <c r="C389" s="38">
        <v>2.7</v>
      </c>
      <c r="D389" s="38">
        <v>2.2000000000000002</v>
      </c>
      <c r="E389" s="38">
        <v>3.3</v>
      </c>
      <c r="F389" s="38">
        <v>2003</v>
      </c>
      <c r="G389" s="38" t="s">
        <v>8</v>
      </c>
      <c r="H389" s="38" t="s">
        <v>116</v>
      </c>
      <c r="I389" s="38" t="s">
        <v>172</v>
      </c>
      <c r="J389" s="38">
        <v>88</v>
      </c>
      <c r="K389" s="38">
        <v>32491</v>
      </c>
      <c r="L389" s="38">
        <v>5.6359137949467516E-4</v>
      </c>
      <c r="M389" s="38">
        <v>2.137535113031185</v>
      </c>
      <c r="N389" s="38">
        <v>3.2647178720205354</v>
      </c>
      <c r="O389" s="38">
        <v>6.2464886968815136E-2</v>
      </c>
      <c r="P389" s="38">
        <v>3.5282127979464395E-2</v>
      </c>
      <c r="Q389" s="38">
        <v>70</v>
      </c>
      <c r="R389" s="38">
        <v>107</v>
      </c>
      <c r="S389" s="38">
        <v>2.1486233463273887</v>
      </c>
      <c r="T389" s="38">
        <v>3.28432425795758</v>
      </c>
      <c r="U389" s="38">
        <v>5.1376653672611461E-2</v>
      </c>
      <c r="V389" s="38">
        <v>1.5675742042419838E-2</v>
      </c>
      <c r="W389" s="38">
        <v>2.7597571416228981E-3</v>
      </c>
      <c r="X389" s="38">
        <v>5.7263359808617186E-4</v>
      </c>
      <c r="Y389" s="38">
        <v>2.187123543536726</v>
      </c>
      <c r="Z389" s="38">
        <v>3.3323907397090702</v>
      </c>
      <c r="AA389" s="38">
        <v>1.2876456463274177E-2</v>
      </c>
      <c r="AB389" s="38">
        <v>3.239073970907036E-2</v>
      </c>
      <c r="AC389" s="38">
        <v>36.819238647310641</v>
      </c>
      <c r="AD389" s="38">
        <v>2.2100930079318539</v>
      </c>
      <c r="AE389" s="38">
        <v>3.3401122757063986</v>
      </c>
      <c r="AF389" s="38">
        <v>1.0093007931853748E-2</v>
      </c>
      <c r="AG389" s="38">
        <v>4.0112275706398748E-2</v>
      </c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</row>
    <row r="390" spans="1:51" x14ac:dyDescent="0.25">
      <c r="A390" s="38" t="s">
        <v>17</v>
      </c>
      <c r="B390" s="38">
        <v>326144</v>
      </c>
      <c r="C390" s="38">
        <v>19.5</v>
      </c>
      <c r="D390" s="38">
        <v>19</v>
      </c>
      <c r="E390" s="38">
        <v>19.899999999999999</v>
      </c>
      <c r="F390" s="38">
        <v>2004</v>
      </c>
      <c r="G390" s="38" t="s">
        <v>8</v>
      </c>
      <c r="H390" s="38" t="s">
        <v>67</v>
      </c>
      <c r="I390" s="38" t="s">
        <v>149</v>
      </c>
      <c r="J390" s="38">
        <v>6360</v>
      </c>
      <c r="K390" s="38">
        <v>319784</v>
      </c>
      <c r="L390" s="38">
        <v>4.74559775786416E-4</v>
      </c>
      <c r="M390" s="38">
        <v>19.026028921230854</v>
      </c>
      <c r="N390" s="38">
        <v>19.975148472803685</v>
      </c>
      <c r="O390" s="38">
        <v>2.6028921230853541E-2</v>
      </c>
      <c r="P390" s="38">
        <v>7.5148472803686417E-2</v>
      </c>
      <c r="Q390" s="38">
        <v>6205</v>
      </c>
      <c r="R390" s="38">
        <v>6515</v>
      </c>
      <c r="S390" s="38">
        <v>19.02533850078493</v>
      </c>
      <c r="T390" s="38">
        <v>19.975838893249609</v>
      </c>
      <c r="U390" s="38">
        <v>2.5338500784929607E-2</v>
      </c>
      <c r="V390" s="38">
        <v>7.5838893249610351E-2</v>
      </c>
      <c r="W390" s="38">
        <v>1.9506248151004862E-2</v>
      </c>
      <c r="X390" s="38">
        <v>4.7465820900029383E-4</v>
      </c>
      <c r="Y390" s="38">
        <v>19.031589942004565</v>
      </c>
      <c r="Z390" s="38">
        <v>19.980906360005157</v>
      </c>
      <c r="AA390" s="38">
        <v>3.158994200456533E-2</v>
      </c>
      <c r="AB390" s="38">
        <v>8.0906360005158717E-2</v>
      </c>
      <c r="AC390" s="38">
        <v>309.56155687447625</v>
      </c>
      <c r="AD390" s="38">
        <v>19.033208753450801</v>
      </c>
      <c r="AE390" s="38">
        <v>19.982353642743469</v>
      </c>
      <c r="AF390" s="38">
        <v>3.3208753450800543E-2</v>
      </c>
      <c r="AG390" s="38">
        <v>8.2353642743470346E-2</v>
      </c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</row>
    <row r="391" spans="1:51" x14ac:dyDescent="0.25">
      <c r="A391" s="38" t="s">
        <v>41</v>
      </c>
      <c r="B391" s="38">
        <v>59999</v>
      </c>
      <c r="C391" s="38">
        <v>4.4000000000000004</v>
      </c>
      <c r="D391" s="38">
        <v>3.9</v>
      </c>
      <c r="E391" s="38">
        <v>5</v>
      </c>
      <c r="F391" s="38">
        <v>2004</v>
      </c>
      <c r="G391" s="38" t="s">
        <v>8</v>
      </c>
      <c r="H391" s="38" t="s">
        <v>68</v>
      </c>
      <c r="I391" s="38" t="s">
        <v>173</v>
      </c>
      <c r="J391" s="38">
        <v>264</v>
      </c>
      <c r="K391" s="38">
        <v>59735</v>
      </c>
      <c r="L391" s="38">
        <v>5.2960060230447005E-4</v>
      </c>
      <c r="M391" s="38">
        <v>3.8704727322511059</v>
      </c>
      <c r="N391" s="38">
        <v>4.9296739368600457</v>
      </c>
      <c r="O391" s="38">
        <v>2.9527267748894026E-2</v>
      </c>
      <c r="P391" s="38">
        <v>7.0326063139954265E-2</v>
      </c>
      <c r="Q391" s="38">
        <v>233</v>
      </c>
      <c r="R391" s="38">
        <v>296</v>
      </c>
      <c r="S391" s="38">
        <v>3.8833980566342774</v>
      </c>
      <c r="T391" s="38">
        <v>4.933415556925949</v>
      </c>
      <c r="U391" s="38">
        <v>1.6601943365722516E-2</v>
      </c>
      <c r="V391" s="38">
        <v>6.6584443074050981E-2</v>
      </c>
      <c r="W391" s="38">
        <v>4.4318022771112527E-3</v>
      </c>
      <c r="X391" s="38">
        <v>5.3242729598767299E-4</v>
      </c>
      <c r="Y391" s="38">
        <v>3.8993749811235796</v>
      </c>
      <c r="Z391" s="38">
        <v>4.9642295730989252</v>
      </c>
      <c r="AA391" s="38">
        <v>6.250188764203024E-4</v>
      </c>
      <c r="AB391" s="38">
        <v>3.5770426901074792E-2</v>
      </c>
      <c r="AC391" s="38">
        <v>63.607174893304318</v>
      </c>
      <c r="AD391" s="38">
        <v>3.9101005262344142</v>
      </c>
      <c r="AE391" s="38">
        <v>4.9701699053980199</v>
      </c>
      <c r="AF391" s="38">
        <v>1.0100526234414264E-2</v>
      </c>
      <c r="AG391" s="38">
        <v>2.9830094601980051E-2</v>
      </c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</row>
    <row r="392" spans="1:51" x14ac:dyDescent="0.25">
      <c r="A392" s="38" t="s">
        <v>11</v>
      </c>
      <c r="B392" s="38">
        <v>458585</v>
      </c>
      <c r="C392" s="38">
        <v>4.3</v>
      </c>
      <c r="D392" s="38">
        <v>4.0999999999999996</v>
      </c>
      <c r="E392" s="38">
        <v>4.5</v>
      </c>
      <c r="F392" s="38">
        <v>2004</v>
      </c>
      <c r="G392" s="38" t="s">
        <v>8</v>
      </c>
      <c r="H392" s="38" t="s">
        <v>69</v>
      </c>
      <c r="I392" s="38" t="s">
        <v>143</v>
      </c>
      <c r="J392" s="38">
        <v>1972</v>
      </c>
      <c r="K392" s="38">
        <v>456613</v>
      </c>
      <c r="L392" s="38">
        <v>1.8938514663760194E-4</v>
      </c>
      <c r="M392" s="38">
        <v>4.110799115821921</v>
      </c>
      <c r="N392" s="38">
        <v>4.4895694090971237</v>
      </c>
      <c r="O392" s="38">
        <v>1.079911582192139E-2</v>
      </c>
      <c r="P392" s="38">
        <v>1.0430590902876347E-2</v>
      </c>
      <c r="Q392" s="38">
        <v>1886</v>
      </c>
      <c r="R392" s="38">
        <v>2059</v>
      </c>
      <c r="S392" s="38">
        <v>4.112650871703174</v>
      </c>
      <c r="T392" s="38">
        <v>4.4898982740386186</v>
      </c>
      <c r="U392" s="38">
        <v>1.265087170317436E-2</v>
      </c>
      <c r="V392" s="38">
        <v>1.0101725961381369E-2</v>
      </c>
      <c r="W392" s="38">
        <v>4.3043365885901009E-3</v>
      </c>
      <c r="X392" s="38">
        <v>1.8952086514644332E-4</v>
      </c>
      <c r="Y392" s="38">
        <v>4.1148157234436571</v>
      </c>
      <c r="Z392" s="38">
        <v>4.4938574537365445</v>
      </c>
      <c r="AA392" s="38">
        <v>1.4815723443657447E-2</v>
      </c>
      <c r="AB392" s="38">
        <v>6.1425462634554506E-3</v>
      </c>
      <c r="AC392" s="38">
        <v>173.71892646782018</v>
      </c>
      <c r="AD392" s="38">
        <v>4.1160209222969764</v>
      </c>
      <c r="AE392" s="38">
        <v>4.4948328574395795</v>
      </c>
      <c r="AF392" s="38">
        <v>1.6020922296976714E-2</v>
      </c>
      <c r="AG392" s="38">
        <v>5.1671425604205012E-3</v>
      </c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</row>
    <row r="393" spans="1:51" x14ac:dyDescent="0.25">
      <c r="A393" s="38" t="s">
        <v>18</v>
      </c>
      <c r="B393" s="38">
        <v>292778</v>
      </c>
      <c r="C393" s="38">
        <v>4.5</v>
      </c>
      <c r="D393" s="38">
        <v>4.3</v>
      </c>
      <c r="E393" s="38">
        <v>4.8</v>
      </c>
      <c r="F393" s="38">
        <v>2004</v>
      </c>
      <c r="G393" s="38" t="s">
        <v>8</v>
      </c>
      <c r="H393" s="38" t="s">
        <v>70</v>
      </c>
      <c r="I393" s="38" t="s">
        <v>150</v>
      </c>
      <c r="J393" s="38">
        <v>1318</v>
      </c>
      <c r="K393" s="38">
        <v>291460</v>
      </c>
      <c r="L393" s="38">
        <v>2.424865289048549E-4</v>
      </c>
      <c r="M393" s="38">
        <v>4.2592178341278863</v>
      </c>
      <c r="N393" s="38">
        <v>4.7441908919375964</v>
      </c>
      <c r="O393" s="38">
        <v>4.0782165872113474E-2</v>
      </c>
      <c r="P393" s="38">
        <v>5.5809108062403467E-2</v>
      </c>
      <c r="Q393" s="38">
        <v>1247</v>
      </c>
      <c r="R393" s="38">
        <v>1389</v>
      </c>
      <c r="S393" s="38">
        <v>4.2591998032639067</v>
      </c>
      <c r="T393" s="38">
        <v>4.7442089228015769</v>
      </c>
      <c r="U393" s="38">
        <v>4.0800196736093142E-2</v>
      </c>
      <c r="V393" s="38">
        <v>5.5791077198422911E-2</v>
      </c>
      <c r="W393" s="38">
        <v>4.5082055732475878E-3</v>
      </c>
      <c r="X393" s="38">
        <v>2.4274624766374247E-4</v>
      </c>
      <c r="Y393" s="38">
        <v>4.265459325583846</v>
      </c>
      <c r="Z393" s="38">
        <v>4.7509518209113297</v>
      </c>
      <c r="AA393" s="38">
        <v>3.4540674416153827E-2</v>
      </c>
      <c r="AB393" s="38">
        <v>4.9048179088670096E-2</v>
      </c>
      <c r="AC393" s="38">
        <v>142.01459313796789</v>
      </c>
      <c r="AD393" s="38">
        <v>4.2673870299333139</v>
      </c>
      <c r="AE393" s="38">
        <v>4.752439628927716</v>
      </c>
      <c r="AF393" s="38">
        <v>3.2612970066685953E-2</v>
      </c>
      <c r="AG393" s="38">
        <v>4.7560371072283836E-2</v>
      </c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</row>
    <row r="394" spans="1:51" x14ac:dyDescent="0.25">
      <c r="A394" s="38" t="s">
        <v>42</v>
      </c>
      <c r="B394" s="38">
        <v>2870079</v>
      </c>
      <c r="C394" s="38">
        <v>1.9</v>
      </c>
      <c r="D394" s="38">
        <v>1.8</v>
      </c>
      <c r="E394" s="38">
        <v>1.9</v>
      </c>
      <c r="F394" s="38">
        <v>2004</v>
      </c>
      <c r="G394" s="38" t="s">
        <v>8</v>
      </c>
      <c r="H394" s="38" t="s">
        <v>71</v>
      </c>
      <c r="I394" s="38" t="s">
        <v>174</v>
      </c>
      <c r="J394" s="38">
        <v>5453</v>
      </c>
      <c r="K394" s="38">
        <v>2864626</v>
      </c>
      <c r="L394" s="38">
        <v>5.0380100327158733E-5</v>
      </c>
      <c r="M394" s="38">
        <v>1.8495676014608409</v>
      </c>
      <c r="N394" s="38">
        <v>1.9503278021151584</v>
      </c>
      <c r="O394" s="38">
        <v>4.9567601460840827E-2</v>
      </c>
      <c r="P394" s="38">
        <v>5.0327802115158526E-2</v>
      </c>
      <c r="Q394" s="38">
        <v>5309</v>
      </c>
      <c r="R394" s="38">
        <v>5598</v>
      </c>
      <c r="S394" s="38">
        <v>1.8497748668242233</v>
      </c>
      <c r="T394" s="38">
        <v>1.9504689592168021</v>
      </c>
      <c r="U394" s="38">
        <v>4.9774866824223274E-2</v>
      </c>
      <c r="V394" s="38">
        <v>5.0468959216802167E-2</v>
      </c>
      <c r="W394" s="38">
        <v>1.9006143831854316E-3</v>
      </c>
      <c r="X394" s="38">
        <v>5.0393298187925676E-5</v>
      </c>
      <c r="Y394" s="38">
        <v>1.850221084997506</v>
      </c>
      <c r="Z394" s="38">
        <v>1.9510076813733572</v>
      </c>
      <c r="AA394" s="38">
        <v>5.0221084997505994E-2</v>
      </c>
      <c r="AB394" s="38">
        <v>5.1007681373357316E-2</v>
      </c>
      <c r="AC394" s="38">
        <v>289.20201667796613</v>
      </c>
      <c r="AD394" s="38">
        <v>1.8504064218480722</v>
      </c>
      <c r="AE394" s="38">
        <v>1.9511707665214713</v>
      </c>
      <c r="AF394" s="38">
        <v>5.0406421848072203E-2</v>
      </c>
      <c r="AG394" s="38">
        <v>5.1170766521471345E-2</v>
      </c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</row>
    <row r="395" spans="1:51" x14ac:dyDescent="0.25">
      <c r="A395" s="38" t="s">
        <v>19</v>
      </c>
      <c r="B395" s="38">
        <v>197589</v>
      </c>
      <c r="C395" s="38">
        <v>2.5</v>
      </c>
      <c r="D395" s="38">
        <v>2.2999999999999998</v>
      </c>
      <c r="E395" s="38">
        <v>2.7</v>
      </c>
      <c r="F395" s="38">
        <v>2004</v>
      </c>
      <c r="G395" s="38" t="s">
        <v>8</v>
      </c>
      <c r="H395" s="38" t="s">
        <v>72</v>
      </c>
      <c r="I395" s="38" t="s">
        <v>151</v>
      </c>
      <c r="J395" s="38">
        <v>494</v>
      </c>
      <c r="K395" s="38">
        <v>197095</v>
      </c>
      <c r="L395" s="38">
        <v>2.2019386982875935E-4</v>
      </c>
      <c r="M395" s="38">
        <v>2.2799453079594776</v>
      </c>
      <c r="N395" s="38">
        <v>2.7203330476169962</v>
      </c>
      <c r="O395" s="38">
        <v>2.0054692040522237E-2</v>
      </c>
      <c r="P395" s="38">
        <v>2.0333047616996058E-2</v>
      </c>
      <c r="Q395" s="38">
        <v>451</v>
      </c>
      <c r="R395" s="38">
        <v>538</v>
      </c>
      <c r="S395" s="38">
        <v>2.2825157270900709</v>
      </c>
      <c r="T395" s="38">
        <v>2.7228236389677565</v>
      </c>
      <c r="U395" s="38">
        <v>1.7484272909928933E-2</v>
      </c>
      <c r="V395" s="38">
        <v>2.2823638967756299E-2</v>
      </c>
      <c r="W395" s="38">
        <v>2.5098112145611269E-3</v>
      </c>
      <c r="X395" s="38">
        <v>2.2082807141025605E-4</v>
      </c>
      <c r="Y395" s="38">
        <v>2.2889831431508711</v>
      </c>
      <c r="Z395" s="38">
        <v>2.7306392859713831</v>
      </c>
      <c r="AA395" s="38">
        <v>1.1016856849128676E-2</v>
      </c>
      <c r="AB395" s="38">
        <v>3.0639285971382879E-2</v>
      </c>
      <c r="AC395" s="38">
        <v>87.056631293498825</v>
      </c>
      <c r="AD395" s="38">
        <v>2.2920486917436356</v>
      </c>
      <c r="AE395" s="38">
        <v>2.7326346494674225</v>
      </c>
      <c r="AF395" s="38">
        <v>7.9513082563642534E-3</v>
      </c>
      <c r="AG395" s="38">
        <v>3.2634649467422339E-2</v>
      </c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</row>
    <row r="396" spans="1:51" x14ac:dyDescent="0.25">
      <c r="A396" s="38" t="s">
        <v>31</v>
      </c>
      <c r="B396" s="38">
        <v>195864</v>
      </c>
      <c r="C396" s="38">
        <v>0.5</v>
      </c>
      <c r="D396" s="38">
        <v>0.4</v>
      </c>
      <c r="E396" s="38">
        <v>0.6</v>
      </c>
      <c r="F396" s="38">
        <v>2004</v>
      </c>
      <c r="G396" s="38" t="s">
        <v>8</v>
      </c>
      <c r="H396" s="38" t="s">
        <v>73</v>
      </c>
      <c r="I396" s="38" t="s">
        <v>163</v>
      </c>
      <c r="J396" s="38">
        <v>98</v>
      </c>
      <c r="K396" s="38">
        <v>195766</v>
      </c>
      <c r="L396" s="38">
        <v>9.9037081352773307E-5</v>
      </c>
      <c r="M396" s="38">
        <v>0.40131009832292003</v>
      </c>
      <c r="N396" s="38">
        <v>0.59938426102846665</v>
      </c>
      <c r="O396" s="38">
        <v>1.3100983229200058E-3</v>
      </c>
      <c r="P396" s="38">
        <v>6.1573897153333057E-4</v>
      </c>
      <c r="Q396" s="38">
        <v>79</v>
      </c>
      <c r="R396" s="38">
        <v>118</v>
      </c>
      <c r="S396" s="38">
        <v>0.40334109382020178</v>
      </c>
      <c r="T396" s="38">
        <v>0.60245884899726343</v>
      </c>
      <c r="U396" s="38">
        <v>3.341093820201757E-3</v>
      </c>
      <c r="V396" s="38">
        <v>2.458848997263452E-3</v>
      </c>
      <c r="W396" s="38">
        <v>5.1014361860598969E-4</v>
      </c>
      <c r="X396" s="38">
        <v>1.004791327452297E-4</v>
      </c>
      <c r="Y396" s="38">
        <v>0.40966448586075999</v>
      </c>
      <c r="Z396" s="38">
        <v>0.61062275135121946</v>
      </c>
      <c r="AA396" s="38">
        <v>9.6644858607599637E-3</v>
      </c>
      <c r="AB396" s="38">
        <v>1.0622751351219484E-2</v>
      </c>
      <c r="AC396" s="38">
        <v>38.88675823273573</v>
      </c>
      <c r="AD396" s="38">
        <v>0.41342851226041566</v>
      </c>
      <c r="AE396" s="38">
        <v>0.61196420828436604</v>
      </c>
      <c r="AF396" s="38">
        <v>1.3428512260415637E-2</v>
      </c>
      <c r="AG396" s="38">
        <v>1.1964208284366062E-2</v>
      </c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</row>
    <row r="397" spans="1:51" x14ac:dyDescent="0.25">
      <c r="A397" s="38" t="s">
        <v>43</v>
      </c>
      <c r="B397" s="38">
        <v>54121</v>
      </c>
      <c r="C397" s="38">
        <v>3.5</v>
      </c>
      <c r="D397" s="38">
        <v>3</v>
      </c>
      <c r="E397" s="38">
        <v>4</v>
      </c>
      <c r="F397" s="38">
        <v>2004</v>
      </c>
      <c r="G397" s="38" t="s">
        <v>8</v>
      </c>
      <c r="H397" s="38" t="s">
        <v>74</v>
      </c>
      <c r="I397" s="38" t="s">
        <v>175</v>
      </c>
      <c r="J397" s="38">
        <v>189</v>
      </c>
      <c r="K397" s="38">
        <v>53932</v>
      </c>
      <c r="L397" s="38">
        <v>4.9699673683599509E-4</v>
      </c>
      <c r="M397" s="38">
        <v>2.9951782044991613</v>
      </c>
      <c r="N397" s="38">
        <v>3.9891716781711519</v>
      </c>
      <c r="O397" s="38">
        <v>4.8217955008387214E-3</v>
      </c>
      <c r="P397" s="38">
        <v>1.0828321828848075E-2</v>
      </c>
      <c r="Q397" s="38">
        <v>163</v>
      </c>
      <c r="R397" s="38">
        <v>217</v>
      </c>
      <c r="S397" s="38">
        <v>3.011769922950426</v>
      </c>
      <c r="T397" s="38">
        <v>4.0095341919033274</v>
      </c>
      <c r="U397" s="38">
        <v>1.1769922950426004E-2</v>
      </c>
      <c r="V397" s="38">
        <v>9.5341919033273825E-3</v>
      </c>
      <c r="W397" s="38">
        <v>3.5274141090205968E-3</v>
      </c>
      <c r="X397" s="38">
        <v>5.0071284969105693E-4</v>
      </c>
      <c r="Y397" s="38">
        <v>3.0267012593295397</v>
      </c>
      <c r="Z397" s="38">
        <v>4.0281269587116535</v>
      </c>
      <c r="AA397" s="38">
        <v>2.6701259329539706E-2</v>
      </c>
      <c r="AB397" s="38">
        <v>2.8126958711653494E-2</v>
      </c>
      <c r="AC397" s="38">
        <v>53.862125570098549</v>
      </c>
      <c r="AD397" s="38">
        <v>3.0390789550939368</v>
      </c>
      <c r="AE397" s="38">
        <v>4.0342250676433471</v>
      </c>
      <c r="AF397" s="38">
        <v>3.9078955093936774E-2</v>
      </c>
      <c r="AG397" s="38">
        <v>3.4225067643347096E-2</v>
      </c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</row>
    <row r="398" spans="1:51" x14ac:dyDescent="0.25">
      <c r="A398" s="38" t="s">
        <v>58</v>
      </c>
      <c r="B398" s="38">
        <v>62570</v>
      </c>
      <c r="C398" s="38">
        <v>0.9</v>
      </c>
      <c r="D398" s="38">
        <v>0.7</v>
      </c>
      <c r="E398" s="38">
        <v>1.2</v>
      </c>
      <c r="F398" s="38">
        <v>2004</v>
      </c>
      <c r="G398" s="38" t="s">
        <v>8</v>
      </c>
      <c r="H398" s="38" t="s">
        <v>195</v>
      </c>
      <c r="I398" s="38" t="s">
        <v>196</v>
      </c>
      <c r="J398" s="38">
        <v>56</v>
      </c>
      <c r="K398" s="38">
        <v>62514</v>
      </c>
      <c r="L398" s="38">
        <v>2.3430497833945262E-4</v>
      </c>
      <c r="M398" s="38">
        <v>0.66069262434554021</v>
      </c>
      <c r="N398" s="38">
        <v>1.1293025810244453</v>
      </c>
      <c r="O398" s="38">
        <v>3.9307375654459742E-2</v>
      </c>
      <c r="P398" s="38">
        <v>7.0697418975554704E-2</v>
      </c>
      <c r="Q398" s="38">
        <v>42</v>
      </c>
      <c r="R398" s="38">
        <v>71</v>
      </c>
      <c r="S398" s="38">
        <v>0.67124820201374458</v>
      </c>
      <c r="T398" s="38">
        <v>1.1347291034041873</v>
      </c>
      <c r="U398" s="38">
        <v>2.8751797986255379E-2</v>
      </c>
      <c r="V398" s="38">
        <v>6.5270896595812644E-2</v>
      </c>
      <c r="W398" s="38">
        <v>9.2563806312681313E-4</v>
      </c>
      <c r="X398" s="38">
        <v>2.4023278946720745E-4</v>
      </c>
      <c r="Y398" s="38">
        <v>0.68540527365960568</v>
      </c>
      <c r="Z398" s="38">
        <v>1.1658708525940207</v>
      </c>
      <c r="AA398" s="38">
        <v>1.4594726340394271E-2</v>
      </c>
      <c r="AB398" s="38">
        <v>3.4129147405979277E-2</v>
      </c>
      <c r="AC398" s="38">
        <v>29.441539046979717</v>
      </c>
      <c r="AD398" s="38">
        <v>0.69837425460950442</v>
      </c>
      <c r="AE398" s="38">
        <v>1.1688829905379987</v>
      </c>
      <c r="AF398" s="38">
        <v>1.6257453904955366E-3</v>
      </c>
      <c r="AG398" s="38">
        <v>3.1117009462001244E-2</v>
      </c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</row>
    <row r="399" spans="1:51" x14ac:dyDescent="0.25">
      <c r="A399" s="38" t="s">
        <v>25</v>
      </c>
      <c r="B399" s="38">
        <v>1054779</v>
      </c>
      <c r="C399" s="38">
        <v>2.2999999999999998</v>
      </c>
      <c r="D399" s="38">
        <v>2.2000000000000002</v>
      </c>
      <c r="E399" s="38">
        <v>2.4</v>
      </c>
      <c r="F399" s="38">
        <v>2004</v>
      </c>
      <c r="G399" s="38" t="s">
        <v>8</v>
      </c>
      <c r="H399" s="38" t="s">
        <v>75</v>
      </c>
      <c r="I399" s="38" t="s">
        <v>157</v>
      </c>
      <c r="J399" s="38">
        <v>2426</v>
      </c>
      <c r="K399" s="38">
        <v>1052353</v>
      </c>
      <c r="L399" s="38">
        <v>9.1418059622053589E-5</v>
      </c>
      <c r="M399" s="38">
        <v>2.2085898093249012</v>
      </c>
      <c r="N399" s="38">
        <v>2.3914259285690087</v>
      </c>
      <c r="O399" s="38">
        <v>8.5898093249010543E-3</v>
      </c>
      <c r="P399" s="38">
        <v>8.5740714309912036E-3</v>
      </c>
      <c r="Q399" s="38">
        <v>2330</v>
      </c>
      <c r="R399" s="38">
        <v>2523</v>
      </c>
      <c r="S399" s="38">
        <v>2.2089935427231677</v>
      </c>
      <c r="T399" s="38">
        <v>2.3919702610689062</v>
      </c>
      <c r="U399" s="38">
        <v>8.9935427231675469E-3</v>
      </c>
      <c r="V399" s="38">
        <v>8.0297389310937106E-3</v>
      </c>
      <c r="W399" s="38">
        <v>2.3018204638714105E-3</v>
      </c>
      <c r="X399" s="38">
        <v>9.1471786106842238E-5</v>
      </c>
      <c r="Y399" s="38">
        <v>2.2103486777645682</v>
      </c>
      <c r="Z399" s="38">
        <v>2.3932922499782525</v>
      </c>
      <c r="AA399" s="38">
        <v>1.0348677764568048E-2</v>
      </c>
      <c r="AB399" s="38">
        <v>6.707750021747394E-3</v>
      </c>
      <c r="AC399" s="38">
        <v>192.87012998673472</v>
      </c>
      <c r="AD399" s="38">
        <v>2.2108680315577751</v>
      </c>
      <c r="AE399" s="38">
        <v>2.393720958630408</v>
      </c>
      <c r="AF399" s="38">
        <v>1.0868031557774938E-2</v>
      </c>
      <c r="AG399" s="38">
        <v>6.2790413695918978E-3</v>
      </c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</row>
    <row r="400" spans="1:51" x14ac:dyDescent="0.25">
      <c r="A400" s="38" t="s">
        <v>12</v>
      </c>
      <c r="B400" s="38">
        <v>705383</v>
      </c>
      <c r="C400" s="38">
        <v>3.8</v>
      </c>
      <c r="D400" s="38">
        <v>3.7</v>
      </c>
      <c r="E400" s="38">
        <v>3.9</v>
      </c>
      <c r="F400" s="38">
        <v>2004</v>
      </c>
      <c r="G400" s="38" t="s">
        <v>8</v>
      </c>
      <c r="H400" s="38" t="s">
        <v>76</v>
      </c>
      <c r="I400" s="38" t="s">
        <v>144</v>
      </c>
      <c r="J400" s="38">
        <v>2680</v>
      </c>
      <c r="K400" s="38">
        <v>702703</v>
      </c>
      <c r="L400" s="38">
        <v>1.4357006885432338E-4</v>
      </c>
      <c r="M400" s="38">
        <v>3.6557843244327275</v>
      </c>
      <c r="N400" s="38">
        <v>3.9429244621413742</v>
      </c>
      <c r="O400" s="38">
        <v>4.4215675567272683E-2</v>
      </c>
      <c r="P400" s="38">
        <v>4.2924462141374242E-2</v>
      </c>
      <c r="Q400" s="38">
        <v>2580</v>
      </c>
      <c r="R400" s="38">
        <v>2782</v>
      </c>
      <c r="S400" s="38">
        <v>3.6575874383136537</v>
      </c>
      <c r="T400" s="38">
        <v>3.9439566873599166</v>
      </c>
      <c r="U400" s="38">
        <v>4.2412561686346439E-2</v>
      </c>
      <c r="V400" s="38">
        <v>4.3956687359916646E-2</v>
      </c>
      <c r="W400" s="38">
        <v>3.8020566471920966E-3</v>
      </c>
      <c r="X400" s="38">
        <v>1.4364594956828999E-4</v>
      </c>
      <c r="Y400" s="38">
        <v>3.6584106976238067</v>
      </c>
      <c r="Z400" s="38">
        <v>3.9457025967603867</v>
      </c>
      <c r="AA400" s="38">
        <v>4.1589302376193515E-2</v>
      </c>
      <c r="AB400" s="38">
        <v>4.5702596760386793E-2</v>
      </c>
      <c r="AC400" s="38">
        <v>202.56137771235254</v>
      </c>
      <c r="AD400" s="38">
        <v>3.6591837114739452</v>
      </c>
      <c r="AE400" s="38">
        <v>3.9463472447395112</v>
      </c>
      <c r="AF400" s="38">
        <v>4.0816288526055011E-2</v>
      </c>
      <c r="AG400" s="38">
        <v>4.634724473951124E-2</v>
      </c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</row>
    <row r="401" spans="1:51" x14ac:dyDescent="0.25">
      <c r="A401" s="38" t="s">
        <v>56</v>
      </c>
      <c r="B401" s="38">
        <v>74716</v>
      </c>
      <c r="C401" s="38">
        <v>1</v>
      </c>
      <c r="D401" s="38">
        <v>0.8</v>
      </c>
      <c r="E401" s="38">
        <v>1.2</v>
      </c>
      <c r="F401" s="38">
        <v>2004</v>
      </c>
      <c r="G401" s="38" t="s">
        <v>8</v>
      </c>
      <c r="H401" s="38" t="s">
        <v>77</v>
      </c>
      <c r="I401" s="38" t="s">
        <v>188</v>
      </c>
      <c r="J401" s="38">
        <v>75</v>
      </c>
      <c r="K401" s="38">
        <v>74641</v>
      </c>
      <c r="L401" s="38">
        <v>2.2706334279123846E-4</v>
      </c>
      <c r="M401" s="38">
        <v>0.77673771722268092</v>
      </c>
      <c r="N401" s="38">
        <v>1.2308644028051579</v>
      </c>
      <c r="O401" s="38">
        <v>2.3262282777319121E-2</v>
      </c>
      <c r="P401" s="38">
        <v>3.0864402805157898E-2</v>
      </c>
      <c r="Q401" s="38">
        <v>58</v>
      </c>
      <c r="R401" s="38">
        <v>92</v>
      </c>
      <c r="S401" s="38">
        <v>0.77627281974409768</v>
      </c>
      <c r="T401" s="38">
        <v>1.2313293002837411</v>
      </c>
      <c r="U401" s="38">
        <v>2.3727180255902369E-2</v>
      </c>
      <c r="V401" s="38">
        <v>3.1329300283741146E-2</v>
      </c>
      <c r="W401" s="38">
        <v>1.0294552010357157E-3</v>
      </c>
      <c r="X401" s="38">
        <v>2.3136424600013925E-4</v>
      </c>
      <c r="Y401" s="38">
        <v>0.79809095503557648</v>
      </c>
      <c r="Z401" s="38">
        <v>1.2608194470358549</v>
      </c>
      <c r="AA401" s="38">
        <v>1.9090449644235674E-3</v>
      </c>
      <c r="AB401" s="38">
        <v>6.0819447035854957E-2</v>
      </c>
      <c r="AC401" s="38">
        <v>34.034836405287443</v>
      </c>
      <c r="AD401" s="38">
        <v>0.80839720786871017</v>
      </c>
      <c r="AE401" s="38">
        <v>1.2638965202440529</v>
      </c>
      <c r="AF401" s="38">
        <v>8.3972078687101215E-3</v>
      </c>
      <c r="AG401" s="38">
        <v>6.3896520244052901E-2</v>
      </c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</row>
    <row r="402" spans="1:51" x14ac:dyDescent="0.25">
      <c r="A402" s="38" t="s">
        <v>32</v>
      </c>
      <c r="B402" s="38">
        <v>103459</v>
      </c>
      <c r="C402" s="38">
        <v>9.6</v>
      </c>
      <c r="D402" s="38">
        <v>9</v>
      </c>
      <c r="E402" s="38">
        <v>10.199999999999999</v>
      </c>
      <c r="F402" s="38">
        <v>2004</v>
      </c>
      <c r="G402" s="38" t="s">
        <v>8</v>
      </c>
      <c r="H402" s="38" t="s">
        <v>78</v>
      </c>
      <c r="I402" s="38" t="s">
        <v>164</v>
      </c>
      <c r="J402" s="38">
        <v>993</v>
      </c>
      <c r="K402" s="38">
        <v>102466</v>
      </c>
      <c r="L402" s="38">
        <v>5.9410087520678407E-4</v>
      </c>
      <c r="M402" s="38">
        <v>9.0039041316075092</v>
      </c>
      <c r="N402" s="38">
        <v>10.192105882021078</v>
      </c>
      <c r="O402" s="38">
        <v>3.9041316075092425E-3</v>
      </c>
      <c r="P402" s="38">
        <v>7.8941179789211446E-3</v>
      </c>
      <c r="Q402" s="38">
        <v>932</v>
      </c>
      <c r="R402" s="38">
        <v>1055</v>
      </c>
      <c r="S402" s="38">
        <v>9.0083994625890451</v>
      </c>
      <c r="T402" s="38">
        <v>10.197276215698972</v>
      </c>
      <c r="U402" s="38">
        <v>8.3994625890451147E-3</v>
      </c>
      <c r="V402" s="38">
        <v>2.7237843010272655E-3</v>
      </c>
      <c r="W402" s="38">
        <v>9.6162130807738947E-3</v>
      </c>
      <c r="X402" s="38">
        <v>5.9492630637087774E-4</v>
      </c>
      <c r="Y402" s="38">
        <v>9.0212867744030181</v>
      </c>
      <c r="Z402" s="38">
        <v>10.211139387144772</v>
      </c>
      <c r="AA402" s="38">
        <v>2.1286774403018072E-2</v>
      </c>
      <c r="AB402" s="38">
        <v>1.1139387144773139E-2</v>
      </c>
      <c r="AC402" s="38">
        <v>122.95953307422063</v>
      </c>
      <c r="AD402" s="38">
        <v>9.0268249905446023</v>
      </c>
      <c r="AE402" s="38">
        <v>10.215266476787368</v>
      </c>
      <c r="AF402" s="38">
        <v>2.6824990544602301E-2</v>
      </c>
      <c r="AG402" s="38">
        <v>1.5266476787369143E-2</v>
      </c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</row>
    <row r="403" spans="1:51" x14ac:dyDescent="0.25">
      <c r="A403" s="38" t="s">
        <v>45</v>
      </c>
      <c r="B403" s="38">
        <v>865273</v>
      </c>
      <c r="C403" s="38">
        <v>2.5</v>
      </c>
      <c r="D403" s="38">
        <v>2.4</v>
      </c>
      <c r="E403" s="38">
        <v>2.6</v>
      </c>
      <c r="F403" s="38">
        <v>2004</v>
      </c>
      <c r="G403" s="38" t="s">
        <v>8</v>
      </c>
      <c r="H403" s="38" t="s">
        <v>79</v>
      </c>
      <c r="I403" s="38" t="s">
        <v>177</v>
      </c>
      <c r="J403" s="38">
        <v>2163</v>
      </c>
      <c r="K403" s="38">
        <v>863110</v>
      </c>
      <c r="L403" s="38">
        <v>1.0521549352741231E-4</v>
      </c>
      <c r="M403" s="38">
        <v>2.3945735903802099</v>
      </c>
      <c r="N403" s="38">
        <v>2.6050045774350346</v>
      </c>
      <c r="O403" s="38">
        <v>5.426409619790018E-3</v>
      </c>
      <c r="P403" s="38">
        <v>5.004577435034463E-3</v>
      </c>
      <c r="Q403" s="38">
        <v>2073</v>
      </c>
      <c r="R403" s="38">
        <v>2255</v>
      </c>
      <c r="S403" s="38">
        <v>2.3957756684884424</v>
      </c>
      <c r="T403" s="38">
        <v>2.6061139085583394</v>
      </c>
      <c r="U403" s="38">
        <v>4.2243315115575442E-3</v>
      </c>
      <c r="V403" s="38">
        <v>6.1139085583392649E-3</v>
      </c>
      <c r="W403" s="38">
        <v>2.5019977719042859E-3</v>
      </c>
      <c r="X403" s="38">
        <v>1.0528478415160513E-4</v>
      </c>
      <c r="Y403" s="38">
        <v>2.3967129877526809</v>
      </c>
      <c r="Z403" s="38">
        <v>2.6072825560558908</v>
      </c>
      <c r="AA403" s="38">
        <v>3.2870122473189767E-3</v>
      </c>
      <c r="AB403" s="38">
        <v>7.2825560558906766E-3</v>
      </c>
      <c r="AC403" s="38">
        <v>182.09978107499811</v>
      </c>
      <c r="AD403" s="38">
        <v>2.3973493100491923</v>
      </c>
      <c r="AE403" s="38">
        <v>2.6078019332443136</v>
      </c>
      <c r="AF403" s="38">
        <v>2.6506899508076387E-3</v>
      </c>
      <c r="AG403" s="38">
        <v>7.8019332443135525E-3</v>
      </c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</row>
    <row r="404" spans="1:51" x14ac:dyDescent="0.25">
      <c r="A404" s="38" t="s">
        <v>33</v>
      </c>
      <c r="B404" s="38">
        <v>417564</v>
      </c>
      <c r="C404" s="38">
        <v>4.9000000000000004</v>
      </c>
      <c r="D404" s="38">
        <v>4.7</v>
      </c>
      <c r="E404" s="38">
        <v>5.0999999999999996</v>
      </c>
      <c r="F404" s="38">
        <v>2004</v>
      </c>
      <c r="G404" s="38" t="s">
        <v>8</v>
      </c>
      <c r="H404" s="38" t="s">
        <v>80</v>
      </c>
      <c r="I404" s="38" t="s">
        <v>165</v>
      </c>
      <c r="J404" s="38">
        <v>2046</v>
      </c>
      <c r="K404" s="38">
        <v>415518</v>
      </c>
      <c r="L404" s="38">
        <v>2.1179282969679947E-4</v>
      </c>
      <c r="M404" s="38">
        <v>4.6880548583222827</v>
      </c>
      <c r="N404" s="38">
        <v>5.1116405177158821</v>
      </c>
      <c r="O404" s="38">
        <v>1.194514167771743E-2</v>
      </c>
      <c r="P404" s="38">
        <v>1.1640517715882481E-2</v>
      </c>
      <c r="Q404" s="38">
        <v>1958</v>
      </c>
      <c r="R404" s="38">
        <v>2135</v>
      </c>
      <c r="S404" s="38">
        <v>4.6891015508999816</v>
      </c>
      <c r="T404" s="38">
        <v>5.1129886676054452</v>
      </c>
      <c r="U404" s="38">
        <v>1.0898449100018581E-2</v>
      </c>
      <c r="V404" s="38">
        <v>1.2988667605445592E-2</v>
      </c>
      <c r="W404" s="38">
        <v>4.904402413403541E-3</v>
      </c>
      <c r="X404" s="38">
        <v>2.1193873182857634E-4</v>
      </c>
      <c r="Y404" s="38">
        <v>4.6924636815749645</v>
      </c>
      <c r="Z404" s="38">
        <v>5.1163411452321172</v>
      </c>
      <c r="AA404" s="38">
        <v>7.5363184250356596E-3</v>
      </c>
      <c r="AB404" s="38">
        <v>1.6341145232117604E-2</v>
      </c>
      <c r="AC404" s="38">
        <v>176.89433089067413</v>
      </c>
      <c r="AD404" s="38">
        <v>4.6937847443366802</v>
      </c>
      <c r="AE404" s="38">
        <v>5.1174149029060603</v>
      </c>
      <c r="AF404" s="38">
        <v>6.2152556633199296E-3</v>
      </c>
      <c r="AG404" s="38">
        <v>1.7414902906060625E-2</v>
      </c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</row>
    <row r="405" spans="1:51" x14ac:dyDescent="0.25">
      <c r="A405" s="38" t="s">
        <v>44</v>
      </c>
      <c r="B405" s="38">
        <v>148588</v>
      </c>
      <c r="C405" s="38">
        <v>2.9</v>
      </c>
      <c r="D405" s="38">
        <v>2.6</v>
      </c>
      <c r="E405" s="38">
        <v>3.1</v>
      </c>
      <c r="F405" s="38">
        <v>2004</v>
      </c>
      <c r="G405" s="38" t="s">
        <v>8</v>
      </c>
      <c r="H405" s="38" t="s">
        <v>81</v>
      </c>
      <c r="I405" s="38" t="s">
        <v>176</v>
      </c>
      <c r="J405" s="38">
        <v>431</v>
      </c>
      <c r="K405" s="38">
        <v>148157</v>
      </c>
      <c r="L405" s="38">
        <v>2.7344639875666825E-4</v>
      </c>
      <c r="M405" s="38">
        <v>2.6271916070042272</v>
      </c>
      <c r="N405" s="38">
        <v>3.174084404517564</v>
      </c>
      <c r="O405" s="38">
        <v>2.719160700422707E-2</v>
      </c>
      <c r="P405" s="38">
        <v>7.4084404517563929E-2</v>
      </c>
      <c r="Q405" s="38">
        <v>391</v>
      </c>
      <c r="R405" s="38">
        <v>472</v>
      </c>
      <c r="S405" s="38">
        <v>2.6314372627668452</v>
      </c>
      <c r="T405" s="38">
        <v>3.176568767329798</v>
      </c>
      <c r="U405" s="38">
        <v>3.1437262766845109E-2</v>
      </c>
      <c r="V405" s="38">
        <v>7.6568767329797893E-2</v>
      </c>
      <c r="W405" s="38">
        <v>2.9134892276728563E-3</v>
      </c>
      <c r="X405" s="38">
        <v>2.7434731425107062E-4</v>
      </c>
      <c r="Y405" s="38">
        <v>2.6391419134217853</v>
      </c>
      <c r="Z405" s="38">
        <v>3.187836541923927</v>
      </c>
      <c r="AA405" s="38">
        <v>3.9141913421785191E-2</v>
      </c>
      <c r="AB405" s="38">
        <v>8.783654192392687E-2</v>
      </c>
      <c r="AC405" s="38">
        <v>81.305494630771065</v>
      </c>
      <c r="AD405" s="38">
        <v>2.6432674784759937</v>
      </c>
      <c r="AE405" s="38">
        <v>3.1904408214572988</v>
      </c>
      <c r="AF405" s="38">
        <v>4.3267478475993659E-2</v>
      </c>
      <c r="AG405" s="38">
        <v>9.0440821457298703E-2</v>
      </c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</row>
    <row r="406" spans="1:51" x14ac:dyDescent="0.25">
      <c r="A406" s="38" t="s">
        <v>46</v>
      </c>
      <c r="B406" s="38">
        <v>133708</v>
      </c>
      <c r="C406" s="38">
        <v>6.1</v>
      </c>
      <c r="D406" s="38">
        <v>5.7</v>
      </c>
      <c r="E406" s="38">
        <v>6.6</v>
      </c>
      <c r="F406" s="38">
        <v>2004</v>
      </c>
      <c r="G406" s="38" t="s">
        <v>8</v>
      </c>
      <c r="H406" s="38" t="s">
        <v>82</v>
      </c>
      <c r="I406" s="38" t="s">
        <v>178</v>
      </c>
      <c r="J406" s="38">
        <v>816</v>
      </c>
      <c r="K406" s="38">
        <v>132892</v>
      </c>
      <c r="L406" s="38">
        <v>4.1745195581768964E-4</v>
      </c>
      <c r="M406" s="38">
        <v>5.6853990329040025</v>
      </c>
      <c r="N406" s="38">
        <v>6.5203029445393819</v>
      </c>
      <c r="O406" s="38">
        <v>1.4600967095997675E-2</v>
      </c>
      <c r="P406" s="38">
        <v>7.9697055460617783E-2</v>
      </c>
      <c r="Q406" s="38">
        <v>760</v>
      </c>
      <c r="R406" s="38">
        <v>872</v>
      </c>
      <c r="S406" s="38">
        <v>5.6840278816525567</v>
      </c>
      <c r="T406" s="38">
        <v>6.5216740957908277</v>
      </c>
      <c r="U406" s="38">
        <v>1.5972118347443498E-2</v>
      </c>
      <c r="V406" s="38">
        <v>7.8325904209171959E-2</v>
      </c>
      <c r="W406" s="38">
        <v>6.1170403495059379E-3</v>
      </c>
      <c r="X406" s="38">
        <v>4.1816877619321502E-4</v>
      </c>
      <c r="Y406" s="38">
        <v>5.6988715733127231</v>
      </c>
      <c r="Z406" s="38">
        <v>6.5352091256991525</v>
      </c>
      <c r="AA406" s="38">
        <v>1.1284266872770843E-3</v>
      </c>
      <c r="AB406" s="38">
        <v>6.4790874300847179E-2</v>
      </c>
      <c r="AC406" s="38">
        <v>111.6654310731883</v>
      </c>
      <c r="AD406" s="38">
        <v>5.7032197414513028</v>
      </c>
      <c r="AE406" s="38">
        <v>6.5383397267487746</v>
      </c>
      <c r="AF406" s="38">
        <v>3.2197414513026601E-3</v>
      </c>
      <c r="AG406" s="38">
        <v>6.1660273251225028E-2</v>
      </c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</row>
    <row r="407" spans="1:51" x14ac:dyDescent="0.25">
      <c r="A407" s="38" t="s">
        <v>47</v>
      </c>
      <c r="B407" s="38">
        <v>315654</v>
      </c>
      <c r="C407" s="38">
        <v>3.3</v>
      </c>
      <c r="D407" s="38">
        <v>3.1</v>
      </c>
      <c r="E407" s="38">
        <v>3.6</v>
      </c>
      <c r="F407" s="38">
        <v>2004</v>
      </c>
      <c r="G407" s="38" t="s">
        <v>8</v>
      </c>
      <c r="H407" s="38" t="s">
        <v>83</v>
      </c>
      <c r="I407" s="38" t="s">
        <v>179</v>
      </c>
      <c r="J407" s="38">
        <v>1042</v>
      </c>
      <c r="K407" s="38">
        <v>314612</v>
      </c>
      <c r="L407" s="38">
        <v>2.001025608318075E-4</v>
      </c>
      <c r="M407" s="38">
        <v>3.1009802703694445</v>
      </c>
      <c r="N407" s="38">
        <v>3.5011853920330593</v>
      </c>
      <c r="O407" s="38">
        <v>9.8027036944436929E-4</v>
      </c>
      <c r="P407" s="38">
        <v>9.8814607966940748E-2</v>
      </c>
      <c r="Q407" s="38">
        <v>979</v>
      </c>
      <c r="R407" s="38">
        <v>1105</v>
      </c>
      <c r="S407" s="38">
        <v>3.1014972089693145</v>
      </c>
      <c r="T407" s="38">
        <v>3.5006684534331893</v>
      </c>
      <c r="U407" s="38">
        <v>1.4972089693143786E-3</v>
      </c>
      <c r="V407" s="38">
        <v>9.9331546566810758E-2</v>
      </c>
      <c r="W407" s="38">
        <v>3.3071275042173541E-3</v>
      </c>
      <c r="X407" s="38">
        <v>2.0037504945980757E-4</v>
      </c>
      <c r="Y407" s="38">
        <v>3.1067524547575465</v>
      </c>
      <c r="Z407" s="38">
        <v>3.5075025536771616</v>
      </c>
      <c r="AA407" s="38">
        <v>6.7524547575463778E-3</v>
      </c>
      <c r="AB407" s="38">
        <v>9.2497446322838517E-2</v>
      </c>
      <c r="AC407" s="38">
        <v>126.35454351141209</v>
      </c>
      <c r="AD407" s="38">
        <v>3.10856670982669</v>
      </c>
      <c r="AE407" s="38">
        <v>3.5088562858038341</v>
      </c>
      <c r="AF407" s="38">
        <v>8.5667098266899444E-3</v>
      </c>
      <c r="AG407" s="38">
        <v>9.1143714196165959E-2</v>
      </c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</row>
    <row r="408" spans="1:51" x14ac:dyDescent="0.25">
      <c r="A408" s="38" t="s">
        <v>48</v>
      </c>
      <c r="B408" s="38">
        <v>536048</v>
      </c>
      <c r="C408" s="38">
        <v>2.2000000000000002</v>
      </c>
      <c r="D408" s="38">
        <v>2.1</v>
      </c>
      <c r="E408" s="38">
        <v>2.2999999999999998</v>
      </c>
      <c r="F408" s="38">
        <v>2004</v>
      </c>
      <c r="G408" s="38" t="s">
        <v>8</v>
      </c>
      <c r="H408" s="38" t="s">
        <v>84</v>
      </c>
      <c r="I408" s="38" t="s">
        <v>180</v>
      </c>
      <c r="J408" s="38">
        <v>1179</v>
      </c>
      <c r="K408" s="38">
        <v>534869</v>
      </c>
      <c r="L408" s="38">
        <v>1.2540740678047911E-4</v>
      </c>
      <c r="M408" s="38">
        <v>2.0740224950193595</v>
      </c>
      <c r="N408" s="38">
        <v>2.3248373085803182</v>
      </c>
      <c r="O408" s="38">
        <v>2.5977504980640553E-2</v>
      </c>
      <c r="P408" s="38">
        <v>2.4837308580318407E-2</v>
      </c>
      <c r="Q408" s="38">
        <v>1113</v>
      </c>
      <c r="R408" s="38">
        <v>1247</v>
      </c>
      <c r="S408" s="38">
        <v>2.076306599409008</v>
      </c>
      <c r="T408" s="38">
        <v>2.326284213354028</v>
      </c>
      <c r="U408" s="38">
        <v>2.369340059099212E-2</v>
      </c>
      <c r="V408" s="38">
        <v>2.6284213354028196E-2</v>
      </c>
      <c r="W408" s="38">
        <v>2.2029972440661132E-3</v>
      </c>
      <c r="X408" s="38">
        <v>1.2555907968472328E-4</v>
      </c>
      <c r="Y408" s="38">
        <v>2.0774381643813902</v>
      </c>
      <c r="Z408" s="38">
        <v>2.3285563237508362</v>
      </c>
      <c r="AA408" s="38">
        <v>2.2561835618609916E-2</v>
      </c>
      <c r="AB408" s="38">
        <v>2.8556323750836388E-2</v>
      </c>
      <c r="AC408" s="38">
        <v>134.47520923969356</v>
      </c>
      <c r="AD408" s="38">
        <v>2.0784988290653814</v>
      </c>
      <c r="AE408" s="38">
        <v>2.3293611502799307</v>
      </c>
      <c r="AF408" s="38">
        <v>2.1501170934618674E-2</v>
      </c>
      <c r="AG408" s="38">
        <v>2.9361150279930914E-2</v>
      </c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</row>
    <row r="409" spans="1:51" x14ac:dyDescent="0.25">
      <c r="A409" s="38" t="s">
        <v>34</v>
      </c>
      <c r="B409" s="38">
        <v>88494</v>
      </c>
      <c r="C409" s="38">
        <v>16.899999999999999</v>
      </c>
      <c r="D409" s="38">
        <v>16</v>
      </c>
      <c r="E409" s="38">
        <v>17.7</v>
      </c>
      <c r="F409" s="38">
        <v>2004</v>
      </c>
      <c r="G409" s="38" t="s">
        <v>8</v>
      </c>
      <c r="H409" s="38" t="s">
        <v>85</v>
      </c>
      <c r="I409" s="38" t="s">
        <v>166</v>
      </c>
      <c r="J409" s="38">
        <v>1496</v>
      </c>
      <c r="K409" s="38">
        <v>86998</v>
      </c>
      <c r="L409" s="38">
        <v>8.4937169293688086E-4</v>
      </c>
      <c r="M409" s="38">
        <v>16.055729217859334</v>
      </c>
      <c r="N409" s="38">
        <v>17.754472603733092</v>
      </c>
      <c r="O409" s="38">
        <v>5.5729217859333602E-2</v>
      </c>
      <c r="P409" s="38">
        <v>5.4472603733092484E-2</v>
      </c>
      <c r="Q409" s="38">
        <v>1421</v>
      </c>
      <c r="R409" s="38">
        <v>1571</v>
      </c>
      <c r="S409" s="38">
        <v>16.057585825027687</v>
      </c>
      <c r="T409" s="38">
        <v>17.752615996564739</v>
      </c>
      <c r="U409" s="38">
        <v>5.758582502768661E-2</v>
      </c>
      <c r="V409" s="38">
        <v>5.2615996564739476E-2</v>
      </c>
      <c r="W409" s="38">
        <v>1.6926070791312472E-2</v>
      </c>
      <c r="X409" s="38">
        <v>8.5012946525028625E-4</v>
      </c>
      <c r="Y409" s="38">
        <v>16.075941326062186</v>
      </c>
      <c r="Z409" s="38">
        <v>17.77620025656276</v>
      </c>
      <c r="AA409" s="38">
        <v>7.594132606218551E-2</v>
      </c>
      <c r="AB409" s="38">
        <v>7.6200256562760416E-2</v>
      </c>
      <c r="AC409" s="38">
        <v>150.35298712956532</v>
      </c>
      <c r="AD409" s="38">
        <v>16.082248023052859</v>
      </c>
      <c r="AE409" s="38">
        <v>17.781193270203627</v>
      </c>
      <c r="AF409" s="38">
        <v>8.2248023052859054E-2</v>
      </c>
      <c r="AG409" s="38">
        <v>8.1193270203627321E-2</v>
      </c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</row>
    <row r="410" spans="1:51" x14ac:dyDescent="0.25">
      <c r="A410" s="38" t="s">
        <v>13</v>
      </c>
      <c r="B410" s="38">
        <v>331587</v>
      </c>
      <c r="C410" s="38">
        <v>5.4</v>
      </c>
      <c r="D410" s="38">
        <v>5.0999999999999996</v>
      </c>
      <c r="E410" s="38">
        <v>5.6</v>
      </c>
      <c r="F410" s="38">
        <v>2004</v>
      </c>
      <c r="G410" s="38" t="s">
        <v>8</v>
      </c>
      <c r="H410" s="38" t="s">
        <v>86</v>
      </c>
      <c r="I410" s="38" t="s">
        <v>145</v>
      </c>
      <c r="J410" s="38">
        <v>1791</v>
      </c>
      <c r="K410" s="38">
        <v>329796</v>
      </c>
      <c r="L410" s="38">
        <v>2.4947230091383458E-4</v>
      </c>
      <c r="M410" s="38">
        <v>5.1518250961493797</v>
      </c>
      <c r="N410" s="38">
        <v>5.6507696979770481</v>
      </c>
      <c r="O410" s="38">
        <v>5.1825096149380023E-2</v>
      </c>
      <c r="P410" s="38">
        <v>5.0769697977048445E-2</v>
      </c>
      <c r="Q410" s="38">
        <v>1708</v>
      </c>
      <c r="R410" s="38">
        <v>1874</v>
      </c>
      <c r="S410" s="38">
        <v>5.1509860157364429</v>
      </c>
      <c r="T410" s="38">
        <v>5.6516087783899849</v>
      </c>
      <c r="U410" s="38">
        <v>5.0986015736443235E-2</v>
      </c>
      <c r="V410" s="38">
        <v>5.1608778389985233E-2</v>
      </c>
      <c r="W410" s="38">
        <v>5.4070272915936511E-3</v>
      </c>
      <c r="X410" s="38">
        <v>2.4966818349782748E-4</v>
      </c>
      <c r="Y410" s="38">
        <v>5.1573591080958234</v>
      </c>
      <c r="Z410" s="38">
        <v>5.6566954750914791</v>
      </c>
      <c r="AA410" s="38">
        <v>5.7359108095823785E-2</v>
      </c>
      <c r="AB410" s="38">
        <v>5.669547509147943E-2</v>
      </c>
      <c r="AC410" s="38">
        <v>165.46517162094469</v>
      </c>
      <c r="AD410" s="38">
        <v>5.1590331508366472</v>
      </c>
      <c r="AE410" s="38">
        <v>5.658037197187828</v>
      </c>
      <c r="AF410" s="38">
        <v>5.9033150836647508E-2</v>
      </c>
      <c r="AG410" s="38">
        <v>5.8037197187828404E-2</v>
      </c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</row>
    <row r="411" spans="1:51" x14ac:dyDescent="0.25">
      <c r="A411" s="38" t="s">
        <v>28</v>
      </c>
      <c r="B411" s="38">
        <v>337855</v>
      </c>
      <c r="C411" s="38">
        <v>1.7</v>
      </c>
      <c r="D411" s="38">
        <v>1.6</v>
      </c>
      <c r="E411" s="38">
        <v>1.9</v>
      </c>
      <c r="F411" s="38">
        <v>2004</v>
      </c>
      <c r="G411" s="38" t="s">
        <v>8</v>
      </c>
      <c r="H411" s="38" t="s">
        <v>87</v>
      </c>
      <c r="I411" s="38" t="s">
        <v>160</v>
      </c>
      <c r="J411" s="38">
        <v>574</v>
      </c>
      <c r="K411" s="38">
        <v>337281</v>
      </c>
      <c r="L411" s="38">
        <v>1.3886872554556186E-4</v>
      </c>
      <c r="M411" s="38">
        <v>1.560084967606826</v>
      </c>
      <c r="N411" s="38">
        <v>1.8378224186979497</v>
      </c>
      <c r="O411" s="38">
        <v>3.9915032393174066E-2</v>
      </c>
      <c r="P411" s="38">
        <v>6.21775813020502E-2</v>
      </c>
      <c r="Q411" s="38">
        <v>528</v>
      </c>
      <c r="R411" s="38">
        <v>622</v>
      </c>
      <c r="S411" s="38">
        <v>1.5628006097290257</v>
      </c>
      <c r="T411" s="38">
        <v>1.8410264758550265</v>
      </c>
      <c r="U411" s="38">
        <v>3.7199390270974408E-2</v>
      </c>
      <c r="V411" s="38">
        <v>5.8973524144973366E-2</v>
      </c>
      <c r="W411" s="38">
        <v>1.7046193816435678E-3</v>
      </c>
      <c r="X411" s="38">
        <v>1.3921423293871478E-4</v>
      </c>
      <c r="Y411" s="38">
        <v>1.5654051487048528</v>
      </c>
      <c r="Z411" s="38">
        <v>1.8438336145822827</v>
      </c>
      <c r="AA411" s="38">
        <v>3.4594851295147278E-2</v>
      </c>
      <c r="AB411" s="38">
        <v>5.6166385417717235E-2</v>
      </c>
      <c r="AC411" s="38">
        <v>93.872811193456315</v>
      </c>
      <c r="AD411" s="38">
        <v>1.5671761660206667</v>
      </c>
      <c r="AE411" s="38">
        <v>1.845022413252583</v>
      </c>
      <c r="AF411" s="38">
        <v>3.2823833979333417E-2</v>
      </c>
      <c r="AG411" s="38">
        <v>5.4977586747416929E-2</v>
      </c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</row>
    <row r="412" spans="1:51" x14ac:dyDescent="0.25">
      <c r="A412" s="38" t="s">
        <v>49</v>
      </c>
      <c r="B412" s="38">
        <v>708548</v>
      </c>
      <c r="C412" s="38">
        <v>6.1</v>
      </c>
      <c r="D412" s="38">
        <v>5.9</v>
      </c>
      <c r="E412" s="38">
        <v>6.3</v>
      </c>
      <c r="F412" s="38">
        <v>2004</v>
      </c>
      <c r="G412" s="38" t="s">
        <v>8</v>
      </c>
      <c r="H412" s="38" t="s">
        <v>88</v>
      </c>
      <c r="I412" s="38" t="s">
        <v>181</v>
      </c>
      <c r="J412" s="38">
        <v>4322</v>
      </c>
      <c r="K412" s="38">
        <v>704226</v>
      </c>
      <c r="L412" s="38">
        <v>1.8129782130862215E-4</v>
      </c>
      <c r="M412" s="38">
        <v>5.918500639769527</v>
      </c>
      <c r="N412" s="38">
        <v>6.2810962823867706</v>
      </c>
      <c r="O412" s="38">
        <v>1.850063976952665E-2</v>
      </c>
      <c r="P412" s="38">
        <v>1.8903717613229176E-2</v>
      </c>
      <c r="Q412" s="38">
        <v>4194</v>
      </c>
      <c r="R412" s="38">
        <v>4451</v>
      </c>
      <c r="S412" s="38">
        <v>5.9191473266454775</v>
      </c>
      <c r="T412" s="38">
        <v>6.2818609324985744</v>
      </c>
      <c r="U412" s="38">
        <v>1.9147326645477136E-2</v>
      </c>
      <c r="V412" s="38">
        <v>1.8139067501425465E-2</v>
      </c>
      <c r="W412" s="38">
        <v>6.1024761723968268E-3</v>
      </c>
      <c r="X412" s="38">
        <v>1.8135664340608612E-4</v>
      </c>
      <c r="Y412" s="38">
        <v>5.921119528990741</v>
      </c>
      <c r="Z412" s="38">
        <v>6.2838328158029126</v>
      </c>
      <c r="AA412" s="38">
        <v>2.1119528990740655E-2</v>
      </c>
      <c r="AB412" s="38">
        <v>1.6167184197087181E-2</v>
      </c>
      <c r="AC412" s="38">
        <v>256.93036631222463</v>
      </c>
      <c r="AD412" s="38">
        <v>5.9218751554089257</v>
      </c>
      <c r="AE412" s="38">
        <v>6.2844885187208286</v>
      </c>
      <c r="AF412" s="38">
        <v>2.1875155408925373E-2</v>
      </c>
      <c r="AG412" s="38">
        <v>1.5511481279171235E-2</v>
      </c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</row>
    <row r="413" spans="1:51" x14ac:dyDescent="0.25">
      <c r="A413" s="38" t="s">
        <v>26</v>
      </c>
      <c r="B413" s="38">
        <v>256887</v>
      </c>
      <c r="C413" s="38">
        <v>10</v>
      </c>
      <c r="D413" s="38">
        <v>9.6</v>
      </c>
      <c r="E413" s="38">
        <v>10.4</v>
      </c>
      <c r="F413" s="38">
        <v>2004</v>
      </c>
      <c r="G413" s="38" t="s">
        <v>8</v>
      </c>
      <c r="H413" s="38" t="s">
        <v>89</v>
      </c>
      <c r="I413" s="38" t="s">
        <v>158</v>
      </c>
      <c r="J413" s="38">
        <v>2569</v>
      </c>
      <c r="K413" s="38">
        <v>254318</v>
      </c>
      <c r="L413" s="38">
        <v>3.8477380893465655E-4</v>
      </c>
      <c r="M413" s="38">
        <v>9.6157322501496871</v>
      </c>
      <c r="N413" s="38">
        <v>10.385279868019001</v>
      </c>
      <c r="O413" s="38">
        <v>1.5732250149687488E-2</v>
      </c>
      <c r="P413" s="38">
        <v>1.4720131980999085E-2</v>
      </c>
      <c r="Q413" s="38">
        <v>2470</v>
      </c>
      <c r="R413" s="38">
        <v>2668</v>
      </c>
      <c r="S413" s="38">
        <v>9.6151226025450871</v>
      </c>
      <c r="T413" s="38">
        <v>10.385889515623601</v>
      </c>
      <c r="U413" s="38">
        <v>1.512260254508746E-2</v>
      </c>
      <c r="V413" s="38">
        <v>1.4110484376399057E-2</v>
      </c>
      <c r="W413" s="38">
        <v>1.0007833345909541E-2</v>
      </c>
      <c r="X413" s="38">
        <v>3.849801749795977E-4</v>
      </c>
      <c r="Y413" s="38">
        <v>9.622853170929945</v>
      </c>
      <c r="Z413" s="38">
        <v>10.392813520889138</v>
      </c>
      <c r="AA413" s="38">
        <v>2.2853170929945321E-2</v>
      </c>
      <c r="AB413" s="38">
        <v>7.1864791108620096E-3</v>
      </c>
      <c r="AC413" s="38">
        <v>197.70505834663459</v>
      </c>
      <c r="AD413" s="38">
        <v>9.6249760645257574</v>
      </c>
      <c r="AE413" s="38">
        <v>10.394583331269544</v>
      </c>
      <c r="AF413" s="38">
        <v>2.4976064525757735E-2</v>
      </c>
      <c r="AG413" s="38">
        <v>5.4166687304562089E-3</v>
      </c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</row>
    <row r="414" spans="1:51" x14ac:dyDescent="0.25">
      <c r="A414" s="38" t="s">
        <v>59</v>
      </c>
      <c r="B414" s="38">
        <v>293894</v>
      </c>
      <c r="C414" s="38">
        <v>2.1</v>
      </c>
      <c r="D414" s="38">
        <v>1.9</v>
      </c>
      <c r="E414" s="38">
        <v>2.2999999999999998</v>
      </c>
      <c r="F414" s="38">
        <v>2004</v>
      </c>
      <c r="G414" s="38" t="s">
        <v>8</v>
      </c>
      <c r="H414" s="38" t="s">
        <v>90</v>
      </c>
      <c r="I414" s="38" t="s">
        <v>190</v>
      </c>
      <c r="J414" s="38">
        <v>617</v>
      </c>
      <c r="K414" s="38">
        <v>293277</v>
      </c>
      <c r="L414" s="38">
        <v>1.6547926981612252E-4</v>
      </c>
      <c r="M414" s="38">
        <v>1.9339171111919959</v>
      </c>
      <c r="N414" s="38">
        <v>2.2648756508242411</v>
      </c>
      <c r="O414" s="38">
        <v>3.391711119199603E-2</v>
      </c>
      <c r="P414" s="38">
        <v>3.5124349175758685E-2</v>
      </c>
      <c r="Q414" s="38">
        <v>569</v>
      </c>
      <c r="R414" s="38">
        <v>666</v>
      </c>
      <c r="S414" s="38">
        <v>1.9360721892927382</v>
      </c>
      <c r="T414" s="38">
        <v>2.2661231600509026</v>
      </c>
      <c r="U414" s="38">
        <v>3.6072189292738255E-2</v>
      </c>
      <c r="V414" s="38">
        <v>3.3876839949097182E-2</v>
      </c>
      <c r="W414" s="38">
        <v>2.1059043044964545E-3</v>
      </c>
      <c r="X414" s="38">
        <v>1.6586165428357806E-4</v>
      </c>
      <c r="Y414" s="38">
        <v>1.9400426502128765</v>
      </c>
      <c r="Z414" s="38">
        <v>2.2717659587800325</v>
      </c>
      <c r="AA414" s="38">
        <v>4.0042650212876563E-2</v>
      </c>
      <c r="AB414" s="38">
        <v>2.823404121996731E-2</v>
      </c>
      <c r="AC414" s="38">
        <v>97.303251300138271</v>
      </c>
      <c r="AD414" s="38">
        <v>1.9420663347752107</v>
      </c>
      <c r="AE414" s="38">
        <v>2.2731448170708077</v>
      </c>
      <c r="AF414" s="38">
        <v>4.2066334775210823E-2</v>
      </c>
      <c r="AG414" s="38">
        <v>2.685518292919209E-2</v>
      </c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</row>
    <row r="415" spans="1:51" x14ac:dyDescent="0.25">
      <c r="A415" s="38" t="s">
        <v>20</v>
      </c>
      <c r="B415" s="38">
        <v>478509</v>
      </c>
      <c r="C415" s="38">
        <v>4.0999999999999996</v>
      </c>
      <c r="D415" s="38">
        <v>4</v>
      </c>
      <c r="E415" s="38">
        <v>4.3</v>
      </c>
      <c r="F415" s="38">
        <v>2004</v>
      </c>
      <c r="G415" s="38" t="s">
        <v>8</v>
      </c>
      <c r="H415" s="38" t="s">
        <v>91</v>
      </c>
      <c r="I415" s="38" t="s">
        <v>152</v>
      </c>
      <c r="J415" s="38">
        <v>1962</v>
      </c>
      <c r="K415" s="38">
        <v>476547</v>
      </c>
      <c r="L415" s="38">
        <v>1.8105699020207338E-4</v>
      </c>
      <c r="M415" s="38">
        <v>3.9191793689886625</v>
      </c>
      <c r="N415" s="38">
        <v>4.2812933493928105</v>
      </c>
      <c r="O415" s="38">
        <v>8.0820631011337518E-2</v>
      </c>
      <c r="P415" s="38">
        <v>1.8706650607189346E-2</v>
      </c>
      <c r="Q415" s="38">
        <v>1876</v>
      </c>
      <c r="R415" s="38">
        <v>2049</v>
      </c>
      <c r="S415" s="38">
        <v>3.9205114219377273</v>
      </c>
      <c r="T415" s="38">
        <v>4.2820511212955239</v>
      </c>
      <c r="U415" s="38">
        <v>7.9488578062272719E-2</v>
      </c>
      <c r="V415" s="38">
        <v>1.7948878704475923E-2</v>
      </c>
      <c r="W415" s="38">
        <v>4.1042173986867939E-3</v>
      </c>
      <c r="X415" s="38">
        <v>1.8118751661659092E-4</v>
      </c>
      <c r="Y415" s="38">
        <v>3.9230298820702032</v>
      </c>
      <c r="Z415" s="38">
        <v>4.2854049153033849</v>
      </c>
      <c r="AA415" s="38">
        <v>7.69701179297968E-2</v>
      </c>
      <c r="AB415" s="38">
        <v>1.4595084696614968E-2</v>
      </c>
      <c r="AC415" s="38">
        <v>173.29539154484684</v>
      </c>
      <c r="AD415" s="38">
        <v>3.9241852484318729</v>
      </c>
      <c r="AE415" s="38">
        <v>4.2863393570165647</v>
      </c>
      <c r="AF415" s="38">
        <v>7.5814751568127114E-2</v>
      </c>
      <c r="AG415" s="38">
        <v>1.3660642983435167E-2</v>
      </c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</row>
    <row r="416" spans="1:51" x14ac:dyDescent="0.25">
      <c r="A416" s="38" t="s">
        <v>50</v>
      </c>
      <c r="B416" s="38">
        <v>41884</v>
      </c>
      <c r="C416" s="38">
        <v>7.8</v>
      </c>
      <c r="D416" s="38">
        <v>7</v>
      </c>
      <c r="E416" s="38">
        <v>8.6999999999999993</v>
      </c>
      <c r="F416" s="38">
        <v>2004</v>
      </c>
      <c r="G416" s="38" t="s">
        <v>8</v>
      </c>
      <c r="H416" s="38" t="s">
        <v>92</v>
      </c>
      <c r="I416" s="38" t="s">
        <v>182</v>
      </c>
      <c r="J416" s="38">
        <v>327</v>
      </c>
      <c r="K416" s="38">
        <v>41557</v>
      </c>
      <c r="L416" s="38">
        <v>8.4289181214683819E-4</v>
      </c>
      <c r="M416" s="38">
        <v>6.9643854297593792</v>
      </c>
      <c r="N416" s="38">
        <v>8.6501690540530554</v>
      </c>
      <c r="O416" s="38">
        <v>3.5614570240620758E-2</v>
      </c>
      <c r="P416" s="38">
        <v>4.9830945946943928E-2</v>
      </c>
      <c r="Q416" s="38">
        <v>292</v>
      </c>
      <c r="R416" s="38">
        <v>362</v>
      </c>
      <c r="S416" s="38">
        <v>6.9716359469009648</v>
      </c>
      <c r="T416" s="38">
        <v>8.6429185369114698</v>
      </c>
      <c r="U416" s="38">
        <v>2.8364053099035225E-2</v>
      </c>
      <c r="V416" s="38">
        <v>5.708146308852946E-2</v>
      </c>
      <c r="W416" s="38">
        <v>7.8524153538373203E-3</v>
      </c>
      <c r="X416" s="38">
        <v>8.4647104987506567E-4</v>
      </c>
      <c r="Y416" s="38">
        <v>7.0059443039622549</v>
      </c>
      <c r="Z416" s="38">
        <v>8.6988864037123861</v>
      </c>
      <c r="AA416" s="38">
        <v>5.944303962254871E-3</v>
      </c>
      <c r="AB416" s="38">
        <v>1.1135962876132055E-3</v>
      </c>
      <c r="AC416" s="38">
        <v>70.658284966523269</v>
      </c>
      <c r="AD416" s="38">
        <v>7.0209296226496276</v>
      </c>
      <c r="AE416" s="38">
        <v>8.7077743610204603</v>
      </c>
      <c r="AF416" s="38">
        <v>2.0929622649627611E-2</v>
      </c>
      <c r="AG416" s="38">
        <v>7.7743610204610292E-3</v>
      </c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</row>
    <row r="417" spans="1:51" x14ac:dyDescent="0.25">
      <c r="A417" s="38" t="s">
        <v>51</v>
      </c>
      <c r="B417" s="38">
        <v>108382</v>
      </c>
      <c r="C417" s="38">
        <v>1.9</v>
      </c>
      <c r="D417" s="38">
        <v>1.6</v>
      </c>
      <c r="E417" s="38">
        <v>2.1</v>
      </c>
      <c r="F417" s="38">
        <v>2004</v>
      </c>
      <c r="G417" s="38" t="s">
        <v>8</v>
      </c>
      <c r="H417" s="38" t="s">
        <v>93</v>
      </c>
      <c r="I417" s="38" t="s">
        <v>183</v>
      </c>
      <c r="J417" s="38">
        <v>206</v>
      </c>
      <c r="K417" s="38">
        <v>108176</v>
      </c>
      <c r="L417" s="38">
        <v>2.5930531531812446E-4</v>
      </c>
      <c r="M417" s="38">
        <v>1.6413793002084389</v>
      </c>
      <c r="N417" s="38">
        <v>2.1599899308446879</v>
      </c>
      <c r="O417" s="38">
        <v>4.137930020843883E-2</v>
      </c>
      <c r="P417" s="38">
        <v>5.9989930844687844E-2</v>
      </c>
      <c r="Q417" s="38">
        <v>178</v>
      </c>
      <c r="R417" s="38">
        <v>234</v>
      </c>
      <c r="S417" s="38">
        <v>1.6423391338045064</v>
      </c>
      <c r="T417" s="38">
        <v>2.1590300972486207</v>
      </c>
      <c r="U417" s="38">
        <v>4.2339133804506268E-2</v>
      </c>
      <c r="V417" s="38">
        <v>5.9030097248620628E-2</v>
      </c>
      <c r="W417" s="38">
        <v>1.9183384712600391E-3</v>
      </c>
      <c r="X417" s="38">
        <v>2.6109731166468214E-4</v>
      </c>
      <c r="Y417" s="38">
        <v>1.6572411595953569</v>
      </c>
      <c r="Z417" s="38">
        <v>2.1794357829247213</v>
      </c>
      <c r="AA417" s="38">
        <v>5.7241159595356805E-2</v>
      </c>
      <c r="AB417" s="38">
        <v>7.9435782924721199E-2</v>
      </c>
      <c r="AC417" s="38">
        <v>56.271207305859264</v>
      </c>
      <c r="AD417" s="38">
        <v>1.6633641749777217</v>
      </c>
      <c r="AE417" s="38">
        <v>2.1825390648754812</v>
      </c>
      <c r="AF417" s="38">
        <v>6.3364174977721621E-2</v>
      </c>
      <c r="AG417" s="38">
        <v>8.2539064875481127E-2</v>
      </c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</row>
    <row r="418" spans="1:51" x14ac:dyDescent="0.25">
      <c r="A418" s="38" t="s">
        <v>29</v>
      </c>
      <c r="B418" s="38">
        <v>96629</v>
      </c>
      <c r="C418" s="38">
        <v>3.3</v>
      </c>
      <c r="D418" s="38">
        <v>3</v>
      </c>
      <c r="E418" s="38">
        <v>3.7</v>
      </c>
      <c r="F418" s="38">
        <v>2004</v>
      </c>
      <c r="G418" s="38" t="s">
        <v>8</v>
      </c>
      <c r="H418" s="38" t="s">
        <v>94</v>
      </c>
      <c r="I418" s="38" t="s">
        <v>161</v>
      </c>
      <c r="J418" s="38">
        <v>319</v>
      </c>
      <c r="K418" s="38">
        <v>96310</v>
      </c>
      <c r="L418" s="38">
        <v>3.6167450547385888E-4</v>
      </c>
      <c r="M418" s="38">
        <v>2.9396118578332229</v>
      </c>
      <c r="N418" s="38">
        <v>3.6629608687809401</v>
      </c>
      <c r="O418" s="38">
        <v>6.0388142166777126E-2</v>
      </c>
      <c r="P418" s="38">
        <v>3.7039131219060106E-2</v>
      </c>
      <c r="Q418" s="38">
        <v>284</v>
      </c>
      <c r="R418" s="38">
        <v>354</v>
      </c>
      <c r="S418" s="38">
        <v>2.9390762607498786</v>
      </c>
      <c r="T418" s="38">
        <v>3.6634964658642852</v>
      </c>
      <c r="U418" s="38">
        <v>6.09237392501214E-2</v>
      </c>
      <c r="V418" s="38">
        <v>3.6503534135714943E-2</v>
      </c>
      <c r="W418" s="38">
        <v>3.3210316965283982E-3</v>
      </c>
      <c r="X418" s="38">
        <v>3.6328065723256487E-4</v>
      </c>
      <c r="Y418" s="38">
        <v>2.9577510392958333</v>
      </c>
      <c r="Z418" s="38">
        <v>3.684312353760963</v>
      </c>
      <c r="AA418" s="38">
        <v>4.2248960704166727E-2</v>
      </c>
      <c r="AB418" s="38">
        <v>1.5687646239037178E-2</v>
      </c>
      <c r="AC418" s="38">
        <v>69.947438198493657</v>
      </c>
      <c r="AD418" s="38">
        <v>2.9642821838491353</v>
      </c>
      <c r="AE418" s="38">
        <v>3.6881296578810474</v>
      </c>
      <c r="AF418" s="38">
        <v>3.5717816150864667E-2</v>
      </c>
      <c r="AG418" s="38">
        <v>1.187034211895277E-2</v>
      </c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</row>
    <row r="419" spans="1:51" x14ac:dyDescent="0.25">
      <c r="A419" s="38" t="s">
        <v>35</v>
      </c>
      <c r="B419" s="38">
        <v>56488</v>
      </c>
      <c r="C419" s="38">
        <v>8.1999999999999993</v>
      </c>
      <c r="D419" s="38">
        <v>7.5</v>
      </c>
      <c r="E419" s="38">
        <v>9</v>
      </c>
      <c r="F419" s="38">
        <v>2004</v>
      </c>
      <c r="G419" s="38" t="s">
        <v>8</v>
      </c>
      <c r="H419" s="38" t="s">
        <v>95</v>
      </c>
      <c r="I419" s="38" t="s">
        <v>167</v>
      </c>
      <c r="J419" s="38">
        <v>463</v>
      </c>
      <c r="K419" s="38">
        <v>56025</v>
      </c>
      <c r="L419" s="38">
        <v>7.4352439350979611E-4</v>
      </c>
      <c r="M419" s="38">
        <v>7.4529067069009098</v>
      </c>
      <c r="N419" s="38">
        <v>8.9399554939205021</v>
      </c>
      <c r="O419" s="38">
        <v>4.7093293099090161E-2</v>
      </c>
      <c r="P419" s="38">
        <v>6.004450607949785E-2</v>
      </c>
      <c r="Q419" s="38">
        <v>422</v>
      </c>
      <c r="R419" s="38">
        <v>506</v>
      </c>
      <c r="S419" s="38">
        <v>7.47061322758816</v>
      </c>
      <c r="T419" s="38">
        <v>8.9576547231270354</v>
      </c>
      <c r="U419" s="38">
        <v>2.9386772411839956E-2</v>
      </c>
      <c r="V419" s="38">
        <v>4.2345276872964632E-2</v>
      </c>
      <c r="W419" s="38">
        <v>8.2298738615070189E-3</v>
      </c>
      <c r="X419" s="38">
        <v>7.4575194128320135E-4</v>
      </c>
      <c r="Y419" s="38">
        <v>7.4841219202238172</v>
      </c>
      <c r="Z419" s="38">
        <v>8.9756258027902209</v>
      </c>
      <c r="AA419" s="38">
        <v>1.587807977618283E-2</v>
      </c>
      <c r="AB419" s="38">
        <v>2.4374197209779069E-2</v>
      </c>
      <c r="AC419" s="38">
        <v>84.043256489976727</v>
      </c>
      <c r="AD419" s="38">
        <v>7.4948716528207413</v>
      </c>
      <c r="AE419" s="38">
        <v>8.9825777413404317</v>
      </c>
      <c r="AF419" s="38">
        <v>5.1283471792586965E-3</v>
      </c>
      <c r="AG419" s="38">
        <v>1.7422258659568257E-2</v>
      </c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</row>
    <row r="420" spans="1:51" x14ac:dyDescent="0.25">
      <c r="A420" s="38" t="s">
        <v>14</v>
      </c>
      <c r="B420" s="38">
        <v>371750</v>
      </c>
      <c r="C420" s="38">
        <v>3</v>
      </c>
      <c r="D420" s="38">
        <v>2.8</v>
      </c>
      <c r="E420" s="38">
        <v>3.2</v>
      </c>
      <c r="F420" s="38">
        <v>2004</v>
      </c>
      <c r="G420" s="38" t="s">
        <v>8</v>
      </c>
      <c r="H420" s="38" t="s">
        <v>96</v>
      </c>
      <c r="I420" s="38" t="s">
        <v>146</v>
      </c>
      <c r="J420" s="38">
        <v>1115</v>
      </c>
      <c r="K420" s="38">
        <v>370635</v>
      </c>
      <c r="L420" s="38">
        <v>1.757851861209458E-4</v>
      </c>
      <c r="M420" s="38">
        <v>2.8235423189227662</v>
      </c>
      <c r="N420" s="38">
        <v>3.1751126911646579</v>
      </c>
      <c r="O420" s="38">
        <v>2.354231892276637E-2</v>
      </c>
      <c r="P420" s="38">
        <v>2.4887308835342292E-2</v>
      </c>
      <c r="Q420" s="38">
        <v>1050</v>
      </c>
      <c r="R420" s="38">
        <v>1181</v>
      </c>
      <c r="S420" s="38">
        <v>2.824478816408877</v>
      </c>
      <c r="T420" s="38">
        <v>3.1768661735036989</v>
      </c>
      <c r="U420" s="38">
        <v>2.4478816408877169E-2</v>
      </c>
      <c r="V420" s="38">
        <v>2.3133826496301246E-2</v>
      </c>
      <c r="W420" s="38">
        <v>3.0044631819468874E-3</v>
      </c>
      <c r="X420" s="38">
        <v>1.7600919597863033E-4</v>
      </c>
      <c r="Y420" s="38">
        <v>2.8284539859682569</v>
      </c>
      <c r="Z420" s="38">
        <v>3.180472377925518</v>
      </c>
      <c r="AA420" s="38">
        <v>2.8453985968257101E-2</v>
      </c>
      <c r="AB420" s="38">
        <v>1.952762207448222E-2</v>
      </c>
      <c r="AC420" s="38">
        <v>130.72352163301238</v>
      </c>
      <c r="AD420" s="38">
        <v>2.8299881568550731</v>
      </c>
      <c r="AE420" s="38">
        <v>3.1816281590673769</v>
      </c>
      <c r="AF420" s="38">
        <v>2.9988156855073278E-2</v>
      </c>
      <c r="AG420" s="38">
        <v>1.8371840932623229E-2</v>
      </c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</row>
    <row r="421" spans="1:51" x14ac:dyDescent="0.25">
      <c r="A421" s="38" t="s">
        <v>60</v>
      </c>
      <c r="B421" s="38">
        <v>228934</v>
      </c>
      <c r="C421" s="38">
        <v>1.8</v>
      </c>
      <c r="D421" s="38">
        <v>1.6</v>
      </c>
      <c r="E421" s="38">
        <v>2</v>
      </c>
      <c r="F421" s="38">
        <v>2004</v>
      </c>
      <c r="G421" s="38" t="s">
        <v>8</v>
      </c>
      <c r="H421" s="38" t="s">
        <v>97</v>
      </c>
      <c r="I421" s="38" t="s">
        <v>191</v>
      </c>
      <c r="J421" s="38">
        <v>412</v>
      </c>
      <c r="K421" s="38">
        <v>228522</v>
      </c>
      <c r="L421" s="38">
        <v>1.736182052672905E-4</v>
      </c>
      <c r="M421" s="38">
        <v>1.6260271073555614</v>
      </c>
      <c r="N421" s="38">
        <v>1.9732635178901425</v>
      </c>
      <c r="O421" s="38">
        <v>2.6027107355561352E-2</v>
      </c>
      <c r="P421" s="38">
        <v>2.6736482109857462E-2</v>
      </c>
      <c r="Q421" s="38">
        <v>373</v>
      </c>
      <c r="R421" s="38">
        <v>452</v>
      </c>
      <c r="S421" s="38">
        <v>1.629290537884281</v>
      </c>
      <c r="T421" s="38">
        <v>1.9743681585085657</v>
      </c>
      <c r="U421" s="38">
        <v>2.9290537884280932E-2</v>
      </c>
      <c r="V421" s="38">
        <v>2.5631841491434271E-2</v>
      </c>
      <c r="W421" s="38">
        <v>1.8080048574442397E-3</v>
      </c>
      <c r="X421" s="38">
        <v>1.742194531694577E-4</v>
      </c>
      <c r="Y421" s="38">
        <v>1.6337854042747821</v>
      </c>
      <c r="Z421" s="38">
        <v>1.9822243106136974</v>
      </c>
      <c r="AA421" s="38">
        <v>3.3785404274782049E-2</v>
      </c>
      <c r="AB421" s="38">
        <v>1.7775689386302584E-2</v>
      </c>
      <c r="AC421" s="38">
        <v>79.538874790818639</v>
      </c>
      <c r="AD421" s="38">
        <v>1.6364760392061559</v>
      </c>
      <c r="AE421" s="38">
        <v>1.9839016735354873</v>
      </c>
      <c r="AF421" s="38">
        <v>3.647603920615583E-2</v>
      </c>
      <c r="AG421" s="38">
        <v>1.6098326464512702E-2</v>
      </c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</row>
    <row r="422" spans="1:51" x14ac:dyDescent="0.25">
      <c r="A422" s="38" t="s">
        <v>36</v>
      </c>
      <c r="B422" s="38">
        <v>1375277</v>
      </c>
      <c r="C422" s="38">
        <v>3</v>
      </c>
      <c r="D422" s="38">
        <v>2.9</v>
      </c>
      <c r="E422" s="38">
        <v>3.1</v>
      </c>
      <c r="F422" s="38">
        <v>2004</v>
      </c>
      <c r="G422" s="38" t="s">
        <v>8</v>
      </c>
      <c r="H422" s="38" t="s">
        <v>98</v>
      </c>
      <c r="I422" s="38" t="s">
        <v>168</v>
      </c>
      <c r="J422" s="38">
        <v>4126</v>
      </c>
      <c r="K422" s="38">
        <v>1371151</v>
      </c>
      <c r="L422" s="38">
        <v>9.1405025738146528E-5</v>
      </c>
      <c r="M422" s="38">
        <v>2.9087178585971545</v>
      </c>
      <c r="N422" s="38">
        <v>3.0915279100734478</v>
      </c>
      <c r="O422" s="38">
        <v>8.7178585971545708E-3</v>
      </c>
      <c r="P422" s="38">
        <v>8.4720899265522398E-3</v>
      </c>
      <c r="Q422" s="38">
        <v>4001</v>
      </c>
      <c r="R422" s="38">
        <v>4252</v>
      </c>
      <c r="S422" s="38">
        <v>2.9092321037870916</v>
      </c>
      <c r="T422" s="38">
        <v>3.0917407911278962</v>
      </c>
      <c r="U422" s="38">
        <v>9.2321037870917166E-3</v>
      </c>
      <c r="V422" s="38">
        <v>8.2592088721038515E-3</v>
      </c>
      <c r="W422" s="38">
        <v>3.0015111132004721E-3</v>
      </c>
      <c r="X422" s="38">
        <v>9.1436518498863944E-5</v>
      </c>
      <c r="Y422" s="38">
        <v>2.9100745947016082</v>
      </c>
      <c r="Z422" s="38">
        <v>3.0929476316993361</v>
      </c>
      <c r="AA422" s="38">
        <v>1.0074594701608319E-2</v>
      </c>
      <c r="AB422" s="38">
        <v>7.0523683006640248E-3</v>
      </c>
      <c r="AC422" s="38">
        <v>251.42861862094884</v>
      </c>
      <c r="AD422" s="38">
        <v>2.9104647570412063</v>
      </c>
      <c r="AE422" s="38">
        <v>3.0932845935731015</v>
      </c>
      <c r="AF422" s="38">
        <v>1.0464757041206418E-2</v>
      </c>
      <c r="AG422" s="38">
        <v>6.7154064268986069E-3</v>
      </c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</row>
    <row r="423" spans="1:51" x14ac:dyDescent="0.25">
      <c r="A423" s="38" t="s">
        <v>21</v>
      </c>
      <c r="B423" s="38">
        <v>566243</v>
      </c>
      <c r="C423" s="38">
        <v>4.5</v>
      </c>
      <c r="D423" s="38">
        <v>4.3</v>
      </c>
      <c r="E423" s="38">
        <v>4.5999999999999996</v>
      </c>
      <c r="F423" s="38">
        <v>2004</v>
      </c>
      <c r="G423" s="38" t="s">
        <v>8</v>
      </c>
      <c r="H423" s="38" t="s">
        <v>99</v>
      </c>
      <c r="I423" s="38" t="s">
        <v>153</v>
      </c>
      <c r="J423" s="38">
        <v>2548</v>
      </c>
      <c r="K423" s="38">
        <v>563695</v>
      </c>
      <c r="L423" s="38">
        <v>1.7432738871619736E-4</v>
      </c>
      <c r="M423" s="38">
        <v>4.3255074878297375</v>
      </c>
      <c r="N423" s="38">
        <v>4.6741622652621322</v>
      </c>
      <c r="O423" s="38">
        <v>2.5507487829737663E-2</v>
      </c>
      <c r="P423" s="38">
        <v>7.4162265262132543E-2</v>
      </c>
      <c r="Q423" s="38">
        <v>2450</v>
      </c>
      <c r="R423" s="38">
        <v>2647</v>
      </c>
      <c r="S423" s="38">
        <v>4.3267643043710917</v>
      </c>
      <c r="T423" s="38">
        <v>4.6746714749674609</v>
      </c>
      <c r="U423" s="38">
        <v>2.6764304371091896E-2</v>
      </c>
      <c r="V423" s="38">
        <v>7.4671474967461293E-2</v>
      </c>
      <c r="W423" s="38">
        <v>4.5031963848857692E-3</v>
      </c>
      <c r="X423" s="38">
        <v>1.744239985592847E-4</v>
      </c>
      <c r="Y423" s="38">
        <v>4.3287723863264844</v>
      </c>
      <c r="Z423" s="38">
        <v>4.6776203834450536</v>
      </c>
      <c r="AA423" s="38">
        <v>2.87723863264846E-2</v>
      </c>
      <c r="AB423" s="38">
        <v>7.7620383445053953E-2</v>
      </c>
      <c r="AC423" s="38">
        <v>197.44141693998057</v>
      </c>
      <c r="AD423" s="38">
        <v>4.3297372125273963</v>
      </c>
      <c r="AE423" s="38">
        <v>4.6784215715099773</v>
      </c>
      <c r="AF423" s="38">
        <v>2.9737212527396473E-2</v>
      </c>
      <c r="AG423" s="38">
        <v>7.8421571509977639E-2</v>
      </c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</row>
    <row r="424" spans="1:51" x14ac:dyDescent="0.25">
      <c r="A424" s="38" t="s">
        <v>57</v>
      </c>
      <c r="B424" s="38">
        <v>24625</v>
      </c>
      <c r="C424" s="38">
        <v>8.3000000000000007</v>
      </c>
      <c r="D424" s="38">
        <v>7.3</v>
      </c>
      <c r="E424" s="38">
        <v>9.5</v>
      </c>
      <c r="F424" s="38">
        <v>2004</v>
      </c>
      <c r="G424" s="38" t="s">
        <v>8</v>
      </c>
      <c r="H424" s="38" t="s">
        <v>100</v>
      </c>
      <c r="I424" s="38" t="s">
        <v>189</v>
      </c>
      <c r="J424" s="38">
        <v>204</v>
      </c>
      <c r="K424" s="38">
        <v>24421</v>
      </c>
      <c r="L424" s="38">
        <v>1.1320889145474047E-3</v>
      </c>
      <c r="M424" s="38">
        <v>7.1521750448434593</v>
      </c>
      <c r="N424" s="38">
        <v>9.4163528739382691</v>
      </c>
      <c r="O424" s="38">
        <v>0.14782495515654048</v>
      </c>
      <c r="P424" s="38">
        <v>8.3647126061730859E-2</v>
      </c>
      <c r="Q424" s="38">
        <v>177</v>
      </c>
      <c r="R424" s="38">
        <v>233</v>
      </c>
      <c r="S424" s="38">
        <v>7.187817258883249</v>
      </c>
      <c r="T424" s="38">
        <v>9.4619289340101531</v>
      </c>
      <c r="U424" s="38">
        <v>0.11218274111675086</v>
      </c>
      <c r="V424" s="38">
        <v>3.8071065989846886E-2</v>
      </c>
      <c r="W424" s="38">
        <v>8.3609588276673738E-3</v>
      </c>
      <c r="X424" s="38">
        <v>1.1397670667543014E-3</v>
      </c>
      <c r="Y424" s="38">
        <v>7.2211917609130722</v>
      </c>
      <c r="Z424" s="38">
        <v>9.5007258944216755</v>
      </c>
      <c r="AA424" s="38">
        <v>7.8808239086927578E-2</v>
      </c>
      <c r="AB424" s="38">
        <v>7.2589442167547702E-4</v>
      </c>
      <c r="AC424" s="38">
        <v>55.819918657443885</v>
      </c>
      <c r="AD424" s="38">
        <v>7.248037646435554</v>
      </c>
      <c r="AE424" s="38">
        <v>9.5144828119856477</v>
      </c>
      <c r="AF424" s="38">
        <v>5.1962353564445785E-2</v>
      </c>
      <c r="AG424" s="38">
        <v>1.4482811985647714E-2</v>
      </c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</row>
    <row r="425" spans="1:51" x14ac:dyDescent="0.25">
      <c r="A425" s="38" t="s">
        <v>52</v>
      </c>
      <c r="B425" s="38">
        <v>802186</v>
      </c>
      <c r="C425" s="38">
        <v>3.5</v>
      </c>
      <c r="D425" s="38">
        <v>3.4</v>
      </c>
      <c r="E425" s="38">
        <v>3.7</v>
      </c>
      <c r="F425" s="38">
        <v>2004</v>
      </c>
      <c r="G425" s="38" t="s">
        <v>8</v>
      </c>
      <c r="H425" s="38" t="s">
        <v>101</v>
      </c>
      <c r="I425" s="38" t="s">
        <v>184</v>
      </c>
      <c r="J425" s="38">
        <v>2808</v>
      </c>
      <c r="K425" s="38">
        <v>799378</v>
      </c>
      <c r="L425" s="38">
        <v>1.2924391981838365E-4</v>
      </c>
      <c r="M425" s="38">
        <v>3.3711911413769</v>
      </c>
      <c r="N425" s="38">
        <v>3.6296789810136674</v>
      </c>
      <c r="O425" s="38">
        <v>2.8808858623099898E-2</v>
      </c>
      <c r="P425" s="38">
        <v>7.0321018986332806E-2</v>
      </c>
      <c r="Q425" s="38">
        <v>2704</v>
      </c>
      <c r="R425" s="38">
        <v>2912</v>
      </c>
      <c r="S425" s="38">
        <v>3.3707893181880513</v>
      </c>
      <c r="T425" s="38">
        <v>3.6300808042025166</v>
      </c>
      <c r="U425" s="38">
        <v>2.9210681811948636E-2</v>
      </c>
      <c r="V425" s="38">
        <v>6.9919195797483624E-2</v>
      </c>
      <c r="W425" s="38">
        <v>3.5028126562913972E-3</v>
      </c>
      <c r="X425" s="38">
        <v>1.293092015808442E-4</v>
      </c>
      <c r="Y425" s="38">
        <v>3.3735034547105531</v>
      </c>
      <c r="Z425" s="38">
        <v>3.6321218578722414</v>
      </c>
      <c r="AA425" s="38">
        <v>2.6496545289446782E-2</v>
      </c>
      <c r="AB425" s="38">
        <v>6.7878142127758778E-2</v>
      </c>
      <c r="AC425" s="38">
        <v>207.37251250762699</v>
      </c>
      <c r="AD425" s="38">
        <v>3.3741819370763997</v>
      </c>
      <c r="AE425" s="38">
        <v>3.6326899632195753</v>
      </c>
      <c r="AF425" s="38">
        <v>2.5818062923600227E-2</v>
      </c>
      <c r="AG425" s="38">
        <v>6.7310036780424909E-2</v>
      </c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</row>
    <row r="426" spans="1:51" x14ac:dyDescent="0.25">
      <c r="A426" s="38" t="s">
        <v>37</v>
      </c>
      <c r="B426" s="38">
        <v>311496</v>
      </c>
      <c r="C426" s="38">
        <v>1.8</v>
      </c>
      <c r="D426" s="38">
        <v>1.6</v>
      </c>
      <c r="E426" s="38">
        <v>1.9</v>
      </c>
      <c r="F426" s="38">
        <v>2004</v>
      </c>
      <c r="G426" s="38" t="s">
        <v>8</v>
      </c>
      <c r="H426" s="38" t="s">
        <v>102</v>
      </c>
      <c r="I426" s="38" t="s">
        <v>169</v>
      </c>
      <c r="J426" s="38">
        <v>561</v>
      </c>
      <c r="K426" s="38">
        <v>310935</v>
      </c>
      <c r="L426" s="38">
        <v>1.4889688621668324E-4</v>
      </c>
      <c r="M426" s="38">
        <v>1.6520893222739554</v>
      </c>
      <c r="N426" s="38">
        <v>1.949883094707322</v>
      </c>
      <c r="O426" s="38">
        <v>5.2089322273955352E-2</v>
      </c>
      <c r="P426" s="38">
        <v>4.9883094707322106E-2</v>
      </c>
      <c r="Q426" s="38">
        <v>515</v>
      </c>
      <c r="R426" s="38">
        <v>608</v>
      </c>
      <c r="S426" s="38">
        <v>1.6533117600226006</v>
      </c>
      <c r="T426" s="38">
        <v>1.9518709710558082</v>
      </c>
      <c r="U426" s="38">
        <v>5.3311760022600518E-2</v>
      </c>
      <c r="V426" s="38">
        <v>5.187097105580829E-2</v>
      </c>
      <c r="W426" s="38">
        <v>1.8071300671424688E-3</v>
      </c>
      <c r="X426" s="38">
        <v>1.4927574792629946E-4</v>
      </c>
      <c r="Y426" s="38">
        <v>1.6578543192161694</v>
      </c>
      <c r="Z426" s="38">
        <v>1.9564058150687682</v>
      </c>
      <c r="AA426" s="38">
        <v>5.7854319216169348E-2</v>
      </c>
      <c r="AB426" s="38">
        <v>5.6405815068768295E-2</v>
      </c>
      <c r="AC426" s="38">
        <v>92.79983955469072</v>
      </c>
      <c r="AD426" s="38">
        <v>1.6597787248034608</v>
      </c>
      <c r="AE426" s="38">
        <v>1.9576916839885738</v>
      </c>
      <c r="AF426" s="38">
        <v>5.9778724803460692E-2</v>
      </c>
      <c r="AG426" s="38">
        <v>5.7691683988573939E-2</v>
      </c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</row>
    <row r="427" spans="1:51" x14ac:dyDescent="0.25">
      <c r="A427" s="38" t="s">
        <v>30</v>
      </c>
      <c r="B427" s="38">
        <v>178898</v>
      </c>
      <c r="C427" s="38">
        <v>6.4</v>
      </c>
      <c r="D427" s="38">
        <v>6.1</v>
      </c>
      <c r="E427" s="38">
        <v>6.8</v>
      </c>
      <c r="F427" s="38">
        <v>2004</v>
      </c>
      <c r="G427" s="38" t="s">
        <v>8</v>
      </c>
      <c r="H427" s="38" t="s">
        <v>103</v>
      </c>
      <c r="I427" s="38" t="s">
        <v>162</v>
      </c>
      <c r="J427" s="38">
        <v>1145</v>
      </c>
      <c r="K427" s="38">
        <v>177753</v>
      </c>
      <c r="L427" s="38">
        <v>3.6953116900258686E-4</v>
      </c>
      <c r="M427" s="38">
        <v>6.0307639712449284</v>
      </c>
      <c r="N427" s="38">
        <v>6.769826309250103</v>
      </c>
      <c r="O427" s="38">
        <v>6.9236028755071288E-2</v>
      </c>
      <c r="P427" s="38">
        <v>3.0173690749896842E-2</v>
      </c>
      <c r="Q427" s="38">
        <v>1079</v>
      </c>
      <c r="R427" s="38">
        <v>1212</v>
      </c>
      <c r="S427" s="38">
        <v>6.0313698308533352</v>
      </c>
      <c r="T427" s="38">
        <v>6.7748102270567587</v>
      </c>
      <c r="U427" s="38">
        <v>6.8630169146664421E-2</v>
      </c>
      <c r="V427" s="38">
        <v>2.5189772943241096E-2</v>
      </c>
      <c r="W427" s="38">
        <v>6.4108939296432191E-3</v>
      </c>
      <c r="X427" s="38">
        <v>3.6998290299163989E-4</v>
      </c>
      <c r="Y427" s="38">
        <v>6.0409110266515791</v>
      </c>
      <c r="Z427" s="38">
        <v>6.7808768326348599</v>
      </c>
      <c r="AA427" s="38">
        <v>5.9088973348420559E-2</v>
      </c>
      <c r="AB427" s="38">
        <v>1.912316736513997E-2</v>
      </c>
      <c r="AC427" s="38">
        <v>132.24389429309042</v>
      </c>
      <c r="AD427" s="38">
        <v>6.0440897279008352</v>
      </c>
      <c r="AE427" s="38">
        <v>6.7832877887745129</v>
      </c>
      <c r="AF427" s="38">
        <v>5.5910272099164438E-2</v>
      </c>
      <c r="AG427" s="38">
        <v>1.6712211225486939E-2</v>
      </c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</row>
    <row r="428" spans="1:51" x14ac:dyDescent="0.25">
      <c r="A428" s="38" t="s">
        <v>22</v>
      </c>
      <c r="B428" s="38">
        <v>677306</v>
      </c>
      <c r="C428" s="38">
        <v>5.0999999999999996</v>
      </c>
      <c r="D428" s="38">
        <v>5</v>
      </c>
      <c r="E428" s="38">
        <v>5.3</v>
      </c>
      <c r="F428" s="38">
        <v>2004</v>
      </c>
      <c r="G428" s="38" t="s">
        <v>8</v>
      </c>
      <c r="H428" s="38" t="s">
        <v>104</v>
      </c>
      <c r="I428" s="38" t="s">
        <v>154</v>
      </c>
      <c r="J428" s="38">
        <v>3454</v>
      </c>
      <c r="K428" s="38">
        <v>673852</v>
      </c>
      <c r="L428" s="38">
        <v>1.6963448091264141E-4</v>
      </c>
      <c r="M428" s="38">
        <v>4.9299807594661536</v>
      </c>
      <c r="N428" s="38">
        <v>5.2692497212914367</v>
      </c>
      <c r="O428" s="38">
        <v>7.001924053384645E-2</v>
      </c>
      <c r="P428" s="38">
        <v>3.0750278708563172E-2</v>
      </c>
      <c r="Q428" s="38">
        <v>3340</v>
      </c>
      <c r="R428" s="38">
        <v>3570</v>
      </c>
      <c r="S428" s="38">
        <v>4.9313013615706929</v>
      </c>
      <c r="T428" s="38">
        <v>5.2708819942537053</v>
      </c>
      <c r="U428" s="38">
        <v>6.8698638429307124E-2</v>
      </c>
      <c r="V428" s="38">
        <v>2.9118005746294529E-2</v>
      </c>
      <c r="W428" s="38">
        <v>5.1024221380968401E-3</v>
      </c>
      <c r="X428" s="38">
        <v>1.6970365287315007E-4</v>
      </c>
      <c r="Y428" s="38">
        <v>4.9327184852236901</v>
      </c>
      <c r="Z428" s="38">
        <v>5.2721257909699899</v>
      </c>
      <c r="AA428" s="38">
        <v>6.7281514776309947E-2</v>
      </c>
      <c r="AB428" s="38">
        <v>2.7874209030009922E-2</v>
      </c>
      <c r="AC428" s="38">
        <v>229.8044655676907</v>
      </c>
      <c r="AD428" s="38">
        <v>4.9335153456937633</v>
      </c>
      <c r="AE428" s="38">
        <v>5.2728053596594942</v>
      </c>
      <c r="AF428" s="38">
        <v>6.6484654306236735E-2</v>
      </c>
      <c r="AG428" s="38">
        <v>2.7194640340505671E-2</v>
      </c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</row>
    <row r="429" spans="1:51" x14ac:dyDescent="0.25">
      <c r="A429" s="38" t="s">
        <v>38</v>
      </c>
      <c r="B429" s="38">
        <v>76203</v>
      </c>
      <c r="C429" s="38">
        <v>8.1</v>
      </c>
      <c r="D429" s="38">
        <v>7.5</v>
      </c>
      <c r="E429" s="38">
        <v>8.8000000000000007</v>
      </c>
      <c r="F429" s="38">
        <v>2004</v>
      </c>
      <c r="G429" s="38" t="s">
        <v>8</v>
      </c>
      <c r="H429" s="38" t="s">
        <v>105</v>
      </c>
      <c r="I429" s="38" t="s">
        <v>170</v>
      </c>
      <c r="J429" s="38">
        <v>617</v>
      </c>
      <c r="K429" s="38">
        <v>75586</v>
      </c>
      <c r="L429" s="38">
        <v>6.3628729383064713E-4</v>
      </c>
      <c r="M429" s="38">
        <v>7.4605067956408968</v>
      </c>
      <c r="N429" s="38">
        <v>8.7330813833021903</v>
      </c>
      <c r="O429" s="38">
        <v>3.9493204359103196E-2</v>
      </c>
      <c r="P429" s="38">
        <v>6.6918616697810407E-2</v>
      </c>
      <c r="Q429" s="38">
        <v>569</v>
      </c>
      <c r="R429" s="38">
        <v>666</v>
      </c>
      <c r="S429" s="38">
        <v>7.4668976287022817</v>
      </c>
      <c r="T429" s="38">
        <v>8.7398133931734971</v>
      </c>
      <c r="U429" s="38">
        <v>3.3102371297718314E-2</v>
      </c>
      <c r="V429" s="38">
        <v>6.0186606826503564E-2</v>
      </c>
      <c r="W429" s="38">
        <v>8.1215901034920653E-3</v>
      </c>
      <c r="X429" s="38">
        <v>6.3771901795178787E-4</v>
      </c>
      <c r="Y429" s="38">
        <v>7.4838710855402777</v>
      </c>
      <c r="Z429" s="38">
        <v>8.7593091214438523</v>
      </c>
      <c r="AA429" s="38">
        <v>1.612891445972231E-2</v>
      </c>
      <c r="AB429" s="38">
        <v>4.0690878556148391E-2</v>
      </c>
      <c r="AC429" s="38">
        <v>97.011108542500196</v>
      </c>
      <c r="AD429" s="38">
        <v>7.4916525105898542</v>
      </c>
      <c r="AE429" s="38">
        <v>8.7646498778265123</v>
      </c>
      <c r="AF429" s="38">
        <v>8.3474894101458474E-3</v>
      </c>
      <c r="AG429" s="38">
        <v>3.535012217348843E-2</v>
      </c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</row>
    <row r="430" spans="1:51" x14ac:dyDescent="0.25">
      <c r="A430" s="38" t="s">
        <v>15</v>
      </c>
      <c r="B430" s="38">
        <v>371453</v>
      </c>
      <c r="C430" s="38">
        <v>4.0999999999999996</v>
      </c>
      <c r="D430" s="38">
        <v>3.9</v>
      </c>
      <c r="E430" s="38">
        <v>4.3</v>
      </c>
      <c r="F430" s="38">
        <v>2004</v>
      </c>
      <c r="G430" s="38" t="s">
        <v>8</v>
      </c>
      <c r="H430" s="38" t="s">
        <v>106</v>
      </c>
      <c r="I430" s="38" t="s">
        <v>147</v>
      </c>
      <c r="J430" s="38">
        <v>1523</v>
      </c>
      <c r="K430" s="38">
        <v>369930</v>
      </c>
      <c r="L430" s="38">
        <v>2.0549535689794076E-4</v>
      </c>
      <c r="M430" s="38">
        <v>3.8946195970800863</v>
      </c>
      <c r="N430" s="38">
        <v>4.3056103108759682</v>
      </c>
      <c r="O430" s="38">
        <v>5.3804029199135961E-3</v>
      </c>
      <c r="P430" s="38">
        <v>5.6103108759684162E-3</v>
      </c>
      <c r="Q430" s="38">
        <v>1447</v>
      </c>
      <c r="R430" s="38">
        <v>1600</v>
      </c>
      <c r="S430" s="38">
        <v>3.8955130258740676</v>
      </c>
      <c r="T430" s="38">
        <v>4.3074090127149329</v>
      </c>
      <c r="U430" s="38">
        <v>4.4869741259323526E-3</v>
      </c>
      <c r="V430" s="38">
        <v>7.4090127149331053E-3</v>
      </c>
      <c r="W430" s="38">
        <v>4.1052433532292295E-3</v>
      </c>
      <c r="X430" s="38">
        <v>2.0568618237155125E-4</v>
      </c>
      <c r="Y430" s="38">
        <v>3.8995571708576784</v>
      </c>
      <c r="Z430" s="38">
        <v>4.3109295356007804</v>
      </c>
      <c r="AA430" s="38">
        <v>4.4282914232152137E-4</v>
      </c>
      <c r="AB430" s="38">
        <v>1.0929535600780582E-2</v>
      </c>
      <c r="AC430" s="38">
        <v>152.68710633127859</v>
      </c>
      <c r="AD430" s="38">
        <v>3.9010647119965642</v>
      </c>
      <c r="AE430" s="38">
        <v>4.3121140972538976</v>
      </c>
      <c r="AF430" s="38">
        <v>1.064711996564327E-3</v>
      </c>
      <c r="AG430" s="38">
        <v>1.2114097253897782E-2</v>
      </c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</row>
    <row r="431" spans="1:51" x14ac:dyDescent="0.25">
      <c r="A431" s="38" t="s">
        <v>53</v>
      </c>
      <c r="B431" s="38">
        <v>54810</v>
      </c>
      <c r="C431" s="38">
        <v>2.7</v>
      </c>
      <c r="D431" s="38">
        <v>2.2999999999999998</v>
      </c>
      <c r="E431" s="38">
        <v>3.2</v>
      </c>
      <c r="F431" s="38">
        <v>2004</v>
      </c>
      <c r="G431" s="38" t="s">
        <v>8</v>
      </c>
      <c r="H431" s="38" t="s">
        <v>107</v>
      </c>
      <c r="I431" s="38" t="s">
        <v>185</v>
      </c>
      <c r="J431" s="38">
        <v>148</v>
      </c>
      <c r="K431" s="38">
        <v>54662</v>
      </c>
      <c r="L431" s="38">
        <v>4.3444220024151987E-4</v>
      </c>
      <c r="M431" s="38">
        <v>2.2657949827542838</v>
      </c>
      <c r="N431" s="38">
        <v>3.1346793832373234</v>
      </c>
      <c r="O431" s="38">
        <v>3.4205017245716007E-2</v>
      </c>
      <c r="P431" s="38">
        <v>6.5320616762676753E-2</v>
      </c>
      <c r="Q431" s="38">
        <v>125</v>
      </c>
      <c r="R431" s="38">
        <v>172</v>
      </c>
      <c r="S431" s="38">
        <v>2.2806057288815911</v>
      </c>
      <c r="T431" s="38">
        <v>3.1381134829410691</v>
      </c>
      <c r="U431" s="38">
        <v>1.9394271118408746E-2</v>
      </c>
      <c r="V431" s="38">
        <v>6.1886517058931112E-2</v>
      </c>
      <c r="W431" s="38">
        <v>2.7350889012764438E-3</v>
      </c>
      <c r="X431" s="38">
        <v>4.3860058085092371E-4</v>
      </c>
      <c r="Y431" s="38">
        <v>2.29648832042552</v>
      </c>
      <c r="Z431" s="38">
        <v>3.1736894821273673</v>
      </c>
      <c r="AA431" s="38">
        <v>3.5116795744798424E-3</v>
      </c>
      <c r="AB431" s="38">
        <v>2.6310517872632833E-2</v>
      </c>
      <c r="AC431" s="38">
        <v>47.698199171733741</v>
      </c>
      <c r="AD431" s="38">
        <v>2.3091180339835895</v>
      </c>
      <c r="AE431" s="38">
        <v>3.1793033357666682</v>
      </c>
      <c r="AF431" s="38">
        <v>9.1180339835896795E-3</v>
      </c>
      <c r="AG431" s="38">
        <v>2.0696664233331941E-2</v>
      </c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</row>
    <row r="432" spans="1:51" x14ac:dyDescent="0.25">
      <c r="A432" s="38" t="s">
        <v>27</v>
      </c>
      <c r="B432" s="38">
        <v>503828</v>
      </c>
      <c r="C432" s="38">
        <v>1.5</v>
      </c>
      <c r="D432" s="38">
        <v>1.4</v>
      </c>
      <c r="E432" s="38">
        <v>1.6</v>
      </c>
      <c r="F432" s="38">
        <v>2004</v>
      </c>
      <c r="G432" s="38" t="s">
        <v>8</v>
      </c>
      <c r="H432" s="38" t="s">
        <v>108</v>
      </c>
      <c r="I432" s="38" t="s">
        <v>159</v>
      </c>
      <c r="J432" s="38">
        <v>756</v>
      </c>
      <c r="K432" s="38">
        <v>503072</v>
      </c>
      <c r="L432" s="38">
        <v>1.0688102558805785E-4</v>
      </c>
      <c r="M432" s="38">
        <v>1.3936310539311432</v>
      </c>
      <c r="N432" s="38">
        <v>1.6073931051072587</v>
      </c>
      <c r="O432" s="38">
        <v>6.3689460688567401E-3</v>
      </c>
      <c r="P432" s="38">
        <v>7.3931051072586573E-3</v>
      </c>
      <c r="Q432" s="38">
        <v>702</v>
      </c>
      <c r="R432" s="38">
        <v>810</v>
      </c>
      <c r="S432" s="38">
        <v>1.3933326452678294</v>
      </c>
      <c r="T432" s="38">
        <v>1.6076915137705725</v>
      </c>
      <c r="U432" s="38">
        <v>6.6673547321705051E-3</v>
      </c>
      <c r="V432" s="38">
        <v>7.6915137705724224E-3</v>
      </c>
      <c r="W432" s="38">
        <v>1.5043128818850041E-3</v>
      </c>
      <c r="X432" s="38">
        <v>1.0708316626562114E-4</v>
      </c>
      <c r="Y432" s="38">
        <v>1.3972297156193831</v>
      </c>
      <c r="Z432" s="38">
        <v>1.6113960481506251</v>
      </c>
      <c r="AA432" s="38">
        <v>2.7702843806167721E-3</v>
      </c>
      <c r="AB432" s="38">
        <v>1.1396048150625004E-2</v>
      </c>
      <c r="AC432" s="38">
        <v>107.73224960607959</v>
      </c>
      <c r="AD432" s="38">
        <v>1.3983923734698931</v>
      </c>
      <c r="AE432" s="38">
        <v>1.6122181795049906</v>
      </c>
      <c r="AF432" s="38">
        <v>1.6076265301068204E-3</v>
      </c>
      <c r="AG432" s="38">
        <v>1.221817950499049E-2</v>
      </c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</row>
    <row r="433" spans="1:51" x14ac:dyDescent="0.25">
      <c r="A433" s="38" t="s">
        <v>61</v>
      </c>
      <c r="B433" s="38">
        <v>1710039</v>
      </c>
      <c r="C433" s="38">
        <v>1.6</v>
      </c>
      <c r="D433" s="38">
        <v>1.5</v>
      </c>
      <c r="E433" s="38">
        <v>1.6</v>
      </c>
      <c r="F433" s="38">
        <v>2004</v>
      </c>
      <c r="G433" s="38" t="s">
        <v>8</v>
      </c>
      <c r="H433" s="38" t="s">
        <v>109</v>
      </c>
      <c r="I433" s="38" t="s">
        <v>192</v>
      </c>
      <c r="J433" s="38">
        <v>2736</v>
      </c>
      <c r="K433" s="38">
        <v>1707303</v>
      </c>
      <c r="L433" s="38">
        <v>5.9903530155238271E-5</v>
      </c>
      <c r="M433" s="38">
        <v>1.5400599794489285</v>
      </c>
      <c r="N433" s="38">
        <v>1.6598670397594051</v>
      </c>
      <c r="O433" s="38">
        <v>4.0059979448928473E-2</v>
      </c>
      <c r="P433" s="38">
        <v>5.9867039759404994E-2</v>
      </c>
      <c r="Q433" s="38">
        <v>2634</v>
      </c>
      <c r="R433" s="38">
        <v>2839</v>
      </c>
      <c r="S433" s="38">
        <v>1.5403157471847133</v>
      </c>
      <c r="T433" s="38">
        <v>1.6601960540081249</v>
      </c>
      <c r="U433" s="38">
        <v>4.0315747184713313E-2</v>
      </c>
      <c r="V433" s="38">
        <v>6.0196054008124777E-2</v>
      </c>
      <c r="W433" s="38">
        <v>1.6010831208618454E-3</v>
      </c>
      <c r="X433" s="38">
        <v>5.993484331857361E-5</v>
      </c>
      <c r="Y433" s="38">
        <v>1.5411482775432719</v>
      </c>
      <c r="Z433" s="38">
        <v>1.661017964180419</v>
      </c>
      <c r="AA433" s="38">
        <v>4.1148277543271883E-2</v>
      </c>
      <c r="AB433" s="38">
        <v>6.1017964180418938E-2</v>
      </c>
      <c r="AC433" s="38">
        <v>204.89206880206871</v>
      </c>
      <c r="AD433" s="38">
        <v>1.5414670504749393</v>
      </c>
      <c r="AE433" s="38">
        <v>1.661283971919596</v>
      </c>
      <c r="AF433" s="38">
        <v>4.146705047493926E-2</v>
      </c>
      <c r="AG433" s="38">
        <v>6.1283971919595892E-2</v>
      </c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</row>
    <row r="434" spans="1:51" x14ac:dyDescent="0.25">
      <c r="A434" s="38" t="s">
        <v>23</v>
      </c>
      <c r="B434" s="38">
        <v>97080</v>
      </c>
      <c r="C434" s="38">
        <v>3</v>
      </c>
      <c r="D434" s="38">
        <v>2.6</v>
      </c>
      <c r="E434" s="38">
        <v>3.3</v>
      </c>
      <c r="F434" s="38">
        <v>2004</v>
      </c>
      <c r="G434" s="38" t="s">
        <v>8</v>
      </c>
      <c r="H434" s="38" t="s">
        <v>110</v>
      </c>
      <c r="I434" s="38" t="s">
        <v>155</v>
      </c>
      <c r="J434" s="38">
        <v>291</v>
      </c>
      <c r="K434" s="38">
        <v>96789</v>
      </c>
      <c r="L434" s="38">
        <v>3.4388476467743414E-4</v>
      </c>
      <c r="M434" s="38">
        <v>2.6536430474362867</v>
      </c>
      <c r="N434" s="38">
        <v>3.3414125767911549</v>
      </c>
      <c r="O434" s="38">
        <v>5.3643047436286562E-2</v>
      </c>
      <c r="P434" s="38">
        <v>4.1412576791155065E-2</v>
      </c>
      <c r="Q434" s="38">
        <v>258</v>
      </c>
      <c r="R434" s="38">
        <v>325</v>
      </c>
      <c r="S434" s="38">
        <v>2.6576019777503088</v>
      </c>
      <c r="T434" s="38">
        <v>3.3477544293366295</v>
      </c>
      <c r="U434" s="38">
        <v>5.760197775030873E-2</v>
      </c>
      <c r="V434" s="38">
        <v>4.7754429336629656E-2</v>
      </c>
      <c r="W434" s="38">
        <v>3.0171934382571069E-3</v>
      </c>
      <c r="X434" s="38">
        <v>3.4556072807440693E-4</v>
      </c>
      <c r="Y434" s="38">
        <v>2.6716327101827</v>
      </c>
      <c r="Z434" s="38">
        <v>3.3627541663315137</v>
      </c>
      <c r="AA434" s="38">
        <v>7.1632710182699899E-2</v>
      </c>
      <c r="AB434" s="38">
        <v>6.2754166331513872E-2</v>
      </c>
      <c r="AC434" s="38">
        <v>66.821962374273681</v>
      </c>
      <c r="AD434" s="38">
        <v>2.6781979814168828</v>
      </c>
      <c r="AE434" s="38">
        <v>3.3664892703706375</v>
      </c>
      <c r="AF434" s="38">
        <v>7.8197981416882723E-2</v>
      </c>
      <c r="AG434" s="38">
        <v>6.6489270370637676E-2</v>
      </c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</row>
    <row r="435" spans="1:51" x14ac:dyDescent="0.25">
      <c r="A435" s="38" t="s">
        <v>55</v>
      </c>
      <c r="B435" s="38">
        <v>52366</v>
      </c>
      <c r="C435" s="38">
        <v>8.5</v>
      </c>
      <c r="D435" s="38">
        <v>7.7</v>
      </c>
      <c r="E435" s="38">
        <v>9.3000000000000007</v>
      </c>
      <c r="F435" s="38">
        <v>2004</v>
      </c>
      <c r="G435" s="38" t="s">
        <v>8</v>
      </c>
      <c r="H435" s="38" t="s">
        <v>111</v>
      </c>
      <c r="I435" s="38" t="s">
        <v>187</v>
      </c>
      <c r="J435" s="38">
        <v>445</v>
      </c>
      <c r="K435" s="38">
        <v>51921</v>
      </c>
      <c r="L435" s="38">
        <v>7.861863851547317E-4</v>
      </c>
      <c r="M435" s="38">
        <v>7.7116939188593232</v>
      </c>
      <c r="N435" s="38">
        <v>9.2840666891687871</v>
      </c>
      <c r="O435" s="38">
        <v>1.1693918859323027E-2</v>
      </c>
      <c r="P435" s="38">
        <v>1.5933310831213632E-2</v>
      </c>
      <c r="Q435" s="38">
        <v>404</v>
      </c>
      <c r="R435" s="38">
        <v>487</v>
      </c>
      <c r="S435" s="38">
        <v>7.7149295344307376</v>
      </c>
      <c r="T435" s="38">
        <v>9.2999274338311118</v>
      </c>
      <c r="U435" s="38">
        <v>1.4929534430737412E-2</v>
      </c>
      <c r="V435" s="38">
        <v>7.2566168888954508E-5</v>
      </c>
      <c r="W435" s="38">
        <v>8.533933213484491E-3</v>
      </c>
      <c r="X435" s="38">
        <v>7.8863353000239273E-4</v>
      </c>
      <c r="Y435" s="38">
        <v>7.7452996834820977</v>
      </c>
      <c r="Z435" s="38">
        <v>9.3225667434868846</v>
      </c>
      <c r="AA435" s="38">
        <v>4.5299683482097564E-2</v>
      </c>
      <c r="AB435" s="38">
        <v>2.2566743486883922E-2</v>
      </c>
      <c r="AC435" s="38">
        <v>82.382609298501094</v>
      </c>
      <c r="AD435" s="38">
        <v>7.7569344005083867</v>
      </c>
      <c r="AE435" s="38">
        <v>9.3300269859285638</v>
      </c>
      <c r="AF435" s="38">
        <v>5.6934400508386496E-2</v>
      </c>
      <c r="AG435" s="38">
        <v>3.0026985928563121E-2</v>
      </c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</row>
    <row r="436" spans="1:51" x14ac:dyDescent="0.25">
      <c r="A436" s="38" t="s">
        <v>54</v>
      </c>
      <c r="B436" s="38">
        <v>338551</v>
      </c>
      <c r="C436" s="38">
        <v>3</v>
      </c>
      <c r="D436" s="38">
        <v>2.8</v>
      </c>
      <c r="E436" s="38">
        <v>3.2</v>
      </c>
      <c r="F436" s="38">
        <v>2004</v>
      </c>
      <c r="G436" s="38" t="s">
        <v>8</v>
      </c>
      <c r="H436" s="38" t="s">
        <v>112</v>
      </c>
      <c r="I436" s="38" t="s">
        <v>186</v>
      </c>
      <c r="J436" s="38">
        <v>1016</v>
      </c>
      <c r="K436" s="38">
        <v>337535</v>
      </c>
      <c r="L436" s="38">
        <v>1.8425454100581313E-4</v>
      </c>
      <c r="M436" s="38">
        <v>2.816770415352313</v>
      </c>
      <c r="N436" s="38">
        <v>3.1852794973639393</v>
      </c>
      <c r="O436" s="38">
        <v>1.6770415352313162E-2</v>
      </c>
      <c r="P436" s="38">
        <v>1.4720502636060839E-2</v>
      </c>
      <c r="Q436" s="38">
        <v>954</v>
      </c>
      <c r="R436" s="38">
        <v>1078</v>
      </c>
      <c r="S436" s="38">
        <v>2.8178915436669807</v>
      </c>
      <c r="T436" s="38">
        <v>3.1841583690492716</v>
      </c>
      <c r="U436" s="38">
        <v>1.7891543666980869E-2</v>
      </c>
      <c r="V436" s="38">
        <v>1.5841630950728547E-2</v>
      </c>
      <c r="W436" s="38">
        <v>3.0066642232146582E-3</v>
      </c>
      <c r="X436" s="38">
        <v>1.8451220440791389E-4</v>
      </c>
      <c r="Y436" s="38">
        <v>2.8221520188067446</v>
      </c>
      <c r="Z436" s="38">
        <v>3.191176427622572</v>
      </c>
      <c r="AA436" s="38">
        <v>2.2152018806744778E-2</v>
      </c>
      <c r="AB436" s="38">
        <v>8.823572377428146E-3</v>
      </c>
      <c r="AC436" s="38">
        <v>124.7876499105483</v>
      </c>
      <c r="AD436" s="38">
        <v>2.8238465010146867</v>
      </c>
      <c r="AE436" s="38">
        <v>3.1924356766201591</v>
      </c>
      <c r="AF436" s="38">
        <v>2.3846501014686883E-2</v>
      </c>
      <c r="AG436" s="38">
        <v>7.5643233798410314E-3</v>
      </c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</row>
    <row r="437" spans="1:51" x14ac:dyDescent="0.25">
      <c r="A437" s="38" t="s">
        <v>39</v>
      </c>
      <c r="B437" s="38">
        <v>472691</v>
      </c>
      <c r="C437" s="38">
        <v>1.6</v>
      </c>
      <c r="D437" s="38">
        <v>1.5</v>
      </c>
      <c r="E437" s="38">
        <v>1.7</v>
      </c>
      <c r="F437" s="38">
        <v>2004</v>
      </c>
      <c r="G437" s="38" t="s">
        <v>8</v>
      </c>
      <c r="H437" s="38" t="s">
        <v>113</v>
      </c>
      <c r="I437" s="38" t="s">
        <v>171</v>
      </c>
      <c r="J437" s="38">
        <v>756</v>
      </c>
      <c r="K437" s="38">
        <v>471935</v>
      </c>
      <c r="L437" s="38">
        <v>1.1391583086394058E-4</v>
      </c>
      <c r="M437" s="38">
        <v>1.4854376579903004</v>
      </c>
      <c r="N437" s="38">
        <v>1.7132693197181814</v>
      </c>
      <c r="O437" s="38">
        <v>1.4562342009699636E-2</v>
      </c>
      <c r="P437" s="38">
        <v>1.326931971818146E-2</v>
      </c>
      <c r="Q437" s="38">
        <v>703</v>
      </c>
      <c r="R437" s="38">
        <v>811</v>
      </c>
      <c r="S437" s="38">
        <v>1.4872295008790097</v>
      </c>
      <c r="T437" s="38">
        <v>1.7157085707153299</v>
      </c>
      <c r="U437" s="38">
        <v>1.2770499120990264E-2</v>
      </c>
      <c r="V437" s="38">
        <v>1.5708570715329939E-2</v>
      </c>
      <c r="W437" s="38">
        <v>1.6034038515657762E-3</v>
      </c>
      <c r="X437" s="38">
        <v>1.1413118319189082E-4</v>
      </c>
      <c r="Y437" s="38">
        <v>1.4892726683738853</v>
      </c>
      <c r="Z437" s="38">
        <v>1.717535034757667</v>
      </c>
      <c r="AA437" s="38">
        <v>1.0727331626114722E-2</v>
      </c>
      <c r="AB437" s="38">
        <v>1.7535034757667045E-2</v>
      </c>
      <c r="AC437" s="38">
        <v>107.72692757694846</v>
      </c>
      <c r="AD437" s="38">
        <v>1.4905118563331119</v>
      </c>
      <c r="AE437" s="38">
        <v>1.7184113765489106</v>
      </c>
      <c r="AF437" s="38">
        <v>9.4881436668881047E-3</v>
      </c>
      <c r="AG437" s="38">
        <v>1.8411376548910674E-2</v>
      </c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</row>
    <row r="438" spans="1:51" x14ac:dyDescent="0.25">
      <c r="A438" s="38" t="s">
        <v>16</v>
      </c>
      <c r="B438" s="38">
        <v>142482</v>
      </c>
      <c r="C438" s="38">
        <v>6.4</v>
      </c>
      <c r="D438" s="38">
        <v>6</v>
      </c>
      <c r="E438" s="38">
        <v>6.8</v>
      </c>
      <c r="F438" s="38">
        <v>2004</v>
      </c>
      <c r="G438" s="38" t="s">
        <v>8</v>
      </c>
      <c r="H438" s="38" t="s">
        <v>114</v>
      </c>
      <c r="I438" s="38" t="s">
        <v>148</v>
      </c>
      <c r="J438" s="38">
        <v>912</v>
      </c>
      <c r="K438" s="38">
        <v>141570</v>
      </c>
      <c r="L438" s="38">
        <v>4.140865480138759E-4</v>
      </c>
      <c r="M438" s="38">
        <v>5.9867219751679999</v>
      </c>
      <c r="N438" s="38">
        <v>6.8148950711957514</v>
      </c>
      <c r="O438" s="38">
        <v>1.3278024832000135E-2</v>
      </c>
      <c r="P438" s="38">
        <v>1.4895071195751619E-2</v>
      </c>
      <c r="Q438" s="38">
        <v>853</v>
      </c>
      <c r="R438" s="38">
        <v>971</v>
      </c>
      <c r="S438" s="38">
        <v>5.9867211296865568</v>
      </c>
      <c r="T438" s="38">
        <v>6.8148959166771945</v>
      </c>
      <c r="U438" s="38">
        <v>1.3278870313443214E-2</v>
      </c>
      <c r="V438" s="38">
        <v>1.4895916677194698E-2</v>
      </c>
      <c r="W438" s="38">
        <v>6.4141160978052397E-3</v>
      </c>
      <c r="X438" s="38">
        <v>4.1472196316663532E-4</v>
      </c>
      <c r="Y438" s="38">
        <v>5.9993941346386039</v>
      </c>
      <c r="Z438" s="38">
        <v>6.8288380609718757</v>
      </c>
      <c r="AA438" s="38">
        <v>6.0586536139606295E-4</v>
      </c>
      <c r="AB438" s="38">
        <v>2.8838060971875912E-2</v>
      </c>
      <c r="AC438" s="38">
        <v>118.03014595940117</v>
      </c>
      <c r="AD438" s="38">
        <v>6.003443203006694</v>
      </c>
      <c r="AE438" s="38">
        <v>6.8318072337831319</v>
      </c>
      <c r="AF438" s="38">
        <v>3.4432030066939845E-3</v>
      </c>
      <c r="AG438" s="38">
        <v>3.1807233783132105E-2</v>
      </c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</row>
    <row r="439" spans="1:51" x14ac:dyDescent="0.25">
      <c r="A439" s="38" t="s">
        <v>24</v>
      </c>
      <c r="B439" s="38">
        <v>307314</v>
      </c>
      <c r="C439" s="38">
        <v>5.0999999999999996</v>
      </c>
      <c r="D439" s="38">
        <v>4.9000000000000004</v>
      </c>
      <c r="E439" s="38">
        <v>5.4</v>
      </c>
      <c r="F439" s="38">
        <v>2004</v>
      </c>
      <c r="G439" s="38" t="s">
        <v>8</v>
      </c>
      <c r="H439" s="38" t="s">
        <v>115</v>
      </c>
      <c r="I439" s="38" t="s">
        <v>156</v>
      </c>
      <c r="J439" s="38">
        <v>1567</v>
      </c>
      <c r="K439" s="38">
        <v>305747</v>
      </c>
      <c r="L439" s="38">
        <v>2.518199731656284E-4</v>
      </c>
      <c r="M439" s="38">
        <v>4.8471992709950671</v>
      </c>
      <c r="N439" s="38">
        <v>5.3508392173263237</v>
      </c>
      <c r="O439" s="38">
        <v>5.2800729004933267E-2</v>
      </c>
      <c r="P439" s="38">
        <v>4.9160782673676628E-2</v>
      </c>
      <c r="Q439" s="38">
        <v>1490</v>
      </c>
      <c r="R439" s="38">
        <v>1645</v>
      </c>
      <c r="S439" s="38">
        <v>4.8484611830245283</v>
      </c>
      <c r="T439" s="38">
        <v>5.352831306090839</v>
      </c>
      <c r="U439" s="38">
        <v>5.1538816975472024E-2</v>
      </c>
      <c r="V439" s="38">
        <v>4.7168693909161341E-2</v>
      </c>
      <c r="W439" s="38">
        <v>5.105205483556593E-3</v>
      </c>
      <c r="X439" s="38">
        <v>2.5204625262106992E-4</v>
      </c>
      <c r="Y439" s="38">
        <v>4.8531592309355238</v>
      </c>
      <c r="Z439" s="38">
        <v>5.3572517361776626</v>
      </c>
      <c r="AA439" s="38">
        <v>4.684076906447654E-2</v>
      </c>
      <c r="AB439" s="38">
        <v>4.2748263822337762E-2</v>
      </c>
      <c r="AC439" s="38">
        <v>154.79870988996876</v>
      </c>
      <c r="AD439" s="38">
        <v>4.854978049379822</v>
      </c>
      <c r="AE439" s="38">
        <v>5.358686877852481</v>
      </c>
      <c r="AF439" s="38">
        <v>4.502195062017833E-2</v>
      </c>
      <c r="AG439" s="38">
        <v>4.1313122147519366E-2</v>
      </c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</row>
    <row r="440" spans="1:51" x14ac:dyDescent="0.25">
      <c r="A440" s="38" t="s">
        <v>40</v>
      </c>
      <c r="B440" s="38">
        <v>33643</v>
      </c>
      <c r="C440" s="38">
        <v>3.2</v>
      </c>
      <c r="D440" s="38">
        <v>2.7</v>
      </c>
      <c r="E440" s="38">
        <v>3.9</v>
      </c>
      <c r="F440" s="38">
        <v>2004</v>
      </c>
      <c r="G440" s="38" t="s">
        <v>8</v>
      </c>
      <c r="H440" s="38" t="s">
        <v>116</v>
      </c>
      <c r="I440" s="38" t="s">
        <v>172</v>
      </c>
      <c r="J440" s="38">
        <v>108</v>
      </c>
      <c r="K440" s="38">
        <v>33535</v>
      </c>
      <c r="L440" s="38">
        <v>6.0445928170085688E-4</v>
      </c>
      <c r="M440" s="38">
        <v>2.6057181697749328</v>
      </c>
      <c r="N440" s="38">
        <v>3.8146367331766466</v>
      </c>
      <c r="O440" s="38">
        <v>9.428183022506742E-2</v>
      </c>
      <c r="P440" s="38">
        <v>8.5363266823353268E-2</v>
      </c>
      <c r="Q440" s="38">
        <v>88</v>
      </c>
      <c r="R440" s="38">
        <v>128</v>
      </c>
      <c r="S440" s="38">
        <v>2.6157001456469398</v>
      </c>
      <c r="T440" s="38">
        <v>3.8046547573046401</v>
      </c>
      <c r="U440" s="38">
        <v>8.4299854353060422E-2</v>
      </c>
      <c r="V440" s="38">
        <v>9.5345242695359822E-2</v>
      </c>
      <c r="W440" s="38">
        <v>3.2668959297375826E-3</v>
      </c>
      <c r="X440" s="38">
        <v>6.1235542322873166E-4</v>
      </c>
      <c r="Y440" s="38">
        <v>2.6545405065088508</v>
      </c>
      <c r="Z440" s="38">
        <v>3.8792513529663144</v>
      </c>
      <c r="AA440" s="38">
        <v>4.5459493491149416E-2</v>
      </c>
      <c r="AB440" s="38">
        <v>2.0748647033685508E-2</v>
      </c>
      <c r="AC440" s="38">
        <v>40.759121548263728</v>
      </c>
      <c r="AD440" s="38">
        <v>2.6760660059700925</v>
      </c>
      <c r="AE440" s="38">
        <v>3.8874463252237592</v>
      </c>
      <c r="AF440" s="38">
        <v>2.3933994029907701E-2</v>
      </c>
      <c r="AG440" s="38">
        <v>1.2553674776240697E-2</v>
      </c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</row>
    <row r="441" spans="1:51" x14ac:dyDescent="0.25">
      <c r="A441" s="38" t="s">
        <v>17</v>
      </c>
      <c r="B441" s="38">
        <v>330980</v>
      </c>
      <c r="C441" s="38">
        <v>19.8</v>
      </c>
      <c r="D441" s="38">
        <v>19.399999999999999</v>
      </c>
      <c r="E441" s="38">
        <v>20.3</v>
      </c>
      <c r="F441" s="38">
        <v>2005</v>
      </c>
      <c r="G441" s="38" t="s">
        <v>8</v>
      </c>
      <c r="H441" s="38" t="s">
        <v>67</v>
      </c>
      <c r="I441" s="38" t="s">
        <v>149</v>
      </c>
      <c r="J441" s="38">
        <v>6553</v>
      </c>
      <c r="K441" s="38">
        <v>324427</v>
      </c>
      <c r="L441" s="38">
        <v>4.7459596645420596E-4</v>
      </c>
      <c r="M441" s="38">
        <v>19.324183415985821</v>
      </c>
      <c r="N441" s="38">
        <v>20.273375348894234</v>
      </c>
      <c r="O441" s="38">
        <v>7.5816584014177124E-2</v>
      </c>
      <c r="P441" s="38">
        <v>2.6624651105766617E-2</v>
      </c>
      <c r="Q441" s="38">
        <v>6397</v>
      </c>
      <c r="R441" s="38">
        <v>6711</v>
      </c>
      <c r="S441" s="38">
        <v>19.327451809777024</v>
      </c>
      <c r="T441" s="38">
        <v>20.276149616291015</v>
      </c>
      <c r="U441" s="38">
        <v>7.254819022297454E-2</v>
      </c>
      <c r="V441" s="38">
        <v>2.3850383708985845E-2</v>
      </c>
      <c r="W441" s="38">
        <v>1.9804352685373845E-2</v>
      </c>
      <c r="X441" s="38">
        <v>4.746913747034941E-4</v>
      </c>
      <c r="Y441" s="38">
        <v>19.329661310670353</v>
      </c>
      <c r="Z441" s="38">
        <v>20.279044060077339</v>
      </c>
      <c r="AA441" s="38">
        <v>7.0338689329645376E-2</v>
      </c>
      <c r="AB441" s="38">
        <v>2.0955939922661315E-2</v>
      </c>
      <c r="AC441" s="38">
        <v>314.17528818768307</v>
      </c>
      <c r="AD441" s="38">
        <v>19.331255136551896</v>
      </c>
      <c r="AE441" s="38">
        <v>20.28047152972368</v>
      </c>
      <c r="AF441" s="38">
        <v>6.8744863448102933E-2</v>
      </c>
      <c r="AG441" s="38">
        <v>1.952847027632032E-2</v>
      </c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</row>
    <row r="442" spans="1:51" x14ac:dyDescent="0.25">
      <c r="A442" s="38" t="s">
        <v>41</v>
      </c>
      <c r="B442" s="38">
        <v>60366</v>
      </c>
      <c r="C442" s="38">
        <v>5.3</v>
      </c>
      <c r="D442" s="38">
        <v>4.7</v>
      </c>
      <c r="E442" s="38">
        <v>5.9</v>
      </c>
      <c r="F442" s="38">
        <v>2005</v>
      </c>
      <c r="G442" s="38" t="s">
        <v>8</v>
      </c>
      <c r="H442" s="38" t="s">
        <v>68</v>
      </c>
      <c r="I442" s="38" t="s">
        <v>173</v>
      </c>
      <c r="J442" s="38">
        <v>320</v>
      </c>
      <c r="K442" s="38">
        <v>60046</v>
      </c>
      <c r="L442" s="38">
        <v>5.7926397757165037E-4</v>
      </c>
      <c r="M442" s="38">
        <v>4.7217332725360261</v>
      </c>
      <c r="N442" s="38">
        <v>5.8802612276793269</v>
      </c>
      <c r="O442" s="38">
        <v>2.1733272536025972E-2</v>
      </c>
      <c r="P442" s="38">
        <v>1.9738772320673448E-2</v>
      </c>
      <c r="Q442" s="38">
        <v>285</v>
      </c>
      <c r="R442" s="38">
        <v>355</v>
      </c>
      <c r="S442" s="38">
        <v>4.7212006758771494</v>
      </c>
      <c r="T442" s="38">
        <v>5.8807938243382036</v>
      </c>
      <c r="U442" s="38">
        <v>2.1200675877149244E-2</v>
      </c>
      <c r="V442" s="38">
        <v>1.9206175661796721E-2</v>
      </c>
      <c r="W442" s="38">
        <v>5.3324759785883281E-3</v>
      </c>
      <c r="X442" s="38">
        <v>5.8180576316844133E-4</v>
      </c>
      <c r="Y442" s="38">
        <v>4.7506702154198868</v>
      </c>
      <c r="Z442" s="38">
        <v>5.9142817417567697</v>
      </c>
      <c r="AA442" s="38">
        <v>5.0670215419886588E-2</v>
      </c>
      <c r="AB442" s="38">
        <v>1.4281741756769328E-2</v>
      </c>
      <c r="AC442" s="38">
        <v>69.986835970396257</v>
      </c>
      <c r="AD442" s="38">
        <v>4.7611076073672995</v>
      </c>
      <c r="AE442" s="38">
        <v>5.920408912111248</v>
      </c>
      <c r="AF442" s="38">
        <v>6.1107607367299366E-2</v>
      </c>
      <c r="AG442" s="38">
        <v>2.0408912111247623E-2</v>
      </c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</row>
    <row r="443" spans="1:51" x14ac:dyDescent="0.25">
      <c r="A443" s="38" t="s">
        <v>11</v>
      </c>
      <c r="B443" s="38">
        <v>475755</v>
      </c>
      <c r="C443" s="38">
        <v>4.9000000000000004</v>
      </c>
      <c r="D443" s="38">
        <v>4.7</v>
      </c>
      <c r="E443" s="38">
        <v>5.0999999999999996</v>
      </c>
      <c r="F443" s="38">
        <v>2005</v>
      </c>
      <c r="G443" s="38" t="s">
        <v>8</v>
      </c>
      <c r="H443" s="38" t="s">
        <v>69</v>
      </c>
      <c r="I443" s="38" t="s">
        <v>143</v>
      </c>
      <c r="J443" s="38">
        <v>2331</v>
      </c>
      <c r="K443" s="38">
        <v>473424</v>
      </c>
      <c r="L443" s="38">
        <v>1.9841263335639464E-4</v>
      </c>
      <c r="M443" s="38">
        <v>4.7011680331631371</v>
      </c>
      <c r="N443" s="38">
        <v>5.0979932998759265</v>
      </c>
      <c r="O443" s="38">
        <v>1.1680331631369612E-3</v>
      </c>
      <c r="P443" s="38">
        <v>2.006700124073113E-3</v>
      </c>
      <c r="Q443" s="38">
        <v>2237</v>
      </c>
      <c r="R443" s="38">
        <v>2426</v>
      </c>
      <c r="S443" s="38">
        <v>4.701999978980778</v>
      </c>
      <c r="T443" s="38">
        <v>5.0992632762661456</v>
      </c>
      <c r="U443" s="38">
        <v>1.9999789807778612E-3</v>
      </c>
      <c r="V443" s="38">
        <v>7.3672373385402778E-4</v>
      </c>
      <c r="W443" s="38">
        <v>4.9035782966363912E-3</v>
      </c>
      <c r="X443" s="38">
        <v>1.9853261182768689E-4</v>
      </c>
      <c r="Y443" s="38">
        <v>4.7050456848087041</v>
      </c>
      <c r="Z443" s="38">
        <v>5.1021109084640779</v>
      </c>
      <c r="AA443" s="38">
        <v>5.0456848087039319E-3</v>
      </c>
      <c r="AB443" s="38">
        <v>2.1109084640782427E-3</v>
      </c>
      <c r="AC443" s="38">
        <v>188.81053783098869</v>
      </c>
      <c r="AD443" s="38">
        <v>4.7061983202022137</v>
      </c>
      <c r="AE443" s="38">
        <v>5.1030601783067064</v>
      </c>
      <c r="AF443" s="38">
        <v>6.1983202022135586E-3</v>
      </c>
      <c r="AG443" s="38">
        <v>3.0601783067067956E-3</v>
      </c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</row>
    <row r="444" spans="1:51" x14ac:dyDescent="0.25">
      <c r="A444" s="38" t="s">
        <v>18</v>
      </c>
      <c r="B444" s="38">
        <v>317561</v>
      </c>
      <c r="C444" s="38">
        <v>4.5</v>
      </c>
      <c r="D444" s="38">
        <v>4.2</v>
      </c>
      <c r="E444" s="38">
        <v>4.7</v>
      </c>
      <c r="F444" s="38">
        <v>2005</v>
      </c>
      <c r="G444" s="38" t="s">
        <v>8</v>
      </c>
      <c r="H444" s="38" t="s">
        <v>70</v>
      </c>
      <c r="I444" s="38" t="s">
        <v>150</v>
      </c>
      <c r="J444" s="38">
        <v>1429</v>
      </c>
      <c r="K444" s="38">
        <v>316132</v>
      </c>
      <c r="L444" s="38">
        <v>2.3278644796022037E-4</v>
      </c>
      <c r="M444" s="38">
        <v>4.2671364015080702</v>
      </c>
      <c r="N444" s="38">
        <v>4.732709297428511</v>
      </c>
      <c r="O444" s="38">
        <v>6.7136401508069987E-2</v>
      </c>
      <c r="P444" s="38">
        <v>3.2709297428510808E-2</v>
      </c>
      <c r="Q444" s="38">
        <v>1356</v>
      </c>
      <c r="R444" s="38">
        <v>1503</v>
      </c>
      <c r="S444" s="38">
        <v>4.2700457549888053</v>
      </c>
      <c r="T444" s="38">
        <v>4.7329489452420166</v>
      </c>
      <c r="U444" s="38">
        <v>7.0045754988805164E-2</v>
      </c>
      <c r="V444" s="38">
        <v>3.2948945242016414E-2</v>
      </c>
      <c r="W444" s="38">
        <v>4.5059167218796077E-3</v>
      </c>
      <c r="X444" s="38">
        <v>2.3301642229653146E-4</v>
      </c>
      <c r="Y444" s="38">
        <v>4.2729002995830765</v>
      </c>
      <c r="Z444" s="38">
        <v>4.7389331441761389</v>
      </c>
      <c r="AA444" s="38">
        <v>7.2900299583076311E-2</v>
      </c>
      <c r="AB444" s="38">
        <v>3.893314417613869E-2</v>
      </c>
      <c r="AC444" s="38">
        <v>147.87194909976077</v>
      </c>
      <c r="AD444" s="38">
        <v>4.2746695403196719</v>
      </c>
      <c r="AE444" s="38">
        <v>4.7403128666415375</v>
      </c>
      <c r="AF444" s="38">
        <v>7.4669540319671768E-2</v>
      </c>
      <c r="AG444" s="38">
        <v>4.0312866641537326E-2</v>
      </c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</row>
    <row r="445" spans="1:51" x14ac:dyDescent="0.25">
      <c r="A445" s="38" t="s">
        <v>42</v>
      </c>
      <c r="B445" s="38">
        <v>2832737</v>
      </c>
      <c r="C445" s="38">
        <v>2.5</v>
      </c>
      <c r="D445" s="38">
        <v>2.4</v>
      </c>
      <c r="E445" s="38">
        <v>2.6</v>
      </c>
      <c r="F445" s="38">
        <v>2005</v>
      </c>
      <c r="G445" s="38" t="s">
        <v>8</v>
      </c>
      <c r="H445" s="38" t="s">
        <v>71</v>
      </c>
      <c r="I445" s="38" t="s">
        <v>174</v>
      </c>
      <c r="J445" s="38">
        <v>7082</v>
      </c>
      <c r="K445" s="38">
        <v>2825655</v>
      </c>
      <c r="L445" s="38">
        <v>5.8153550755753927E-5</v>
      </c>
      <c r="M445" s="38">
        <v>2.4419020491816918</v>
      </c>
      <c r="N445" s="38">
        <v>2.5582091506931999</v>
      </c>
      <c r="O445" s="38">
        <v>4.1902049181691936E-2</v>
      </c>
      <c r="P445" s="38">
        <v>4.1790849306800215E-2</v>
      </c>
      <c r="Q445" s="38">
        <v>6918</v>
      </c>
      <c r="R445" s="38">
        <v>7247</v>
      </c>
      <c r="S445" s="38">
        <v>2.4421610618987928</v>
      </c>
      <c r="T445" s="38">
        <v>2.558303153451944</v>
      </c>
      <c r="U445" s="38">
        <v>4.2161061898792873E-2</v>
      </c>
      <c r="V445" s="38">
        <v>4.1696846548056055E-2</v>
      </c>
      <c r="W445" s="38">
        <v>2.5007302559178803E-3</v>
      </c>
      <c r="X445" s="38">
        <v>5.8165250447704381E-5</v>
      </c>
      <c r="Y445" s="38">
        <v>2.442565005470176</v>
      </c>
      <c r="Z445" s="38">
        <v>2.5588955063655847</v>
      </c>
      <c r="AA445" s="38">
        <v>4.2565005470176054E-2</v>
      </c>
      <c r="AB445" s="38">
        <v>4.1104493634415373E-2</v>
      </c>
      <c r="AC445" s="38">
        <v>329.47822327253363</v>
      </c>
      <c r="AD445" s="38">
        <v>2.4427513863959911</v>
      </c>
      <c r="AE445" s="38">
        <v>2.5590621404368923</v>
      </c>
      <c r="AF445" s="38">
        <v>4.2751386395991187E-2</v>
      </c>
      <c r="AG445" s="38">
        <v>4.0937859563107803E-2</v>
      </c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</row>
    <row r="446" spans="1:51" x14ac:dyDescent="0.25">
      <c r="A446" s="38" t="s">
        <v>19</v>
      </c>
      <c r="B446" s="38">
        <v>208987</v>
      </c>
      <c r="C446" s="38">
        <v>2.8</v>
      </c>
      <c r="D446" s="38">
        <v>2.6</v>
      </c>
      <c r="E446" s="38">
        <v>3</v>
      </c>
      <c r="F446" s="38">
        <v>2005</v>
      </c>
      <c r="G446" s="38" t="s">
        <v>8</v>
      </c>
      <c r="H446" s="38" t="s">
        <v>72</v>
      </c>
      <c r="I446" s="38" t="s">
        <v>151</v>
      </c>
      <c r="J446" s="38">
        <v>585</v>
      </c>
      <c r="K446" s="38">
        <v>208402</v>
      </c>
      <c r="L446" s="38">
        <v>2.2651556907712139E-4</v>
      </c>
      <c r="M446" s="38">
        <v>2.5727016071108713</v>
      </c>
      <c r="N446" s="38">
        <v>3.0257327452651142</v>
      </c>
      <c r="O446" s="38">
        <v>2.7298392889128831E-2</v>
      </c>
      <c r="P446" s="38">
        <v>2.5732745265114154E-2</v>
      </c>
      <c r="Q446" s="38">
        <v>538</v>
      </c>
      <c r="R446" s="38">
        <v>633</v>
      </c>
      <c r="S446" s="38">
        <v>2.5743228047677609</v>
      </c>
      <c r="T446" s="38">
        <v>3.0288965342341867</v>
      </c>
      <c r="U446" s="38">
        <v>2.5677195232239214E-2</v>
      </c>
      <c r="V446" s="38">
        <v>2.8896534234186699E-2</v>
      </c>
      <c r="W446" s="38">
        <v>2.8083562194087495E-3</v>
      </c>
      <c r="X446" s="38">
        <v>2.2706589714403859E-4</v>
      </c>
      <c r="Y446" s="38">
        <v>2.581290322264711</v>
      </c>
      <c r="Z446" s="38">
        <v>3.0354221165527879</v>
      </c>
      <c r="AA446" s="38">
        <v>1.8709677735289088E-2</v>
      </c>
      <c r="AB446" s="38">
        <v>3.542211655278793E-2</v>
      </c>
      <c r="AC446" s="38">
        <v>94.715195830465376</v>
      </c>
      <c r="AD446" s="38">
        <v>2.5841473613164423</v>
      </c>
      <c r="AE446" s="38">
        <v>3.0373499761742226</v>
      </c>
      <c r="AF446" s="38">
        <v>1.5852638683557796E-2</v>
      </c>
      <c r="AG446" s="38">
        <v>3.7349976174222643E-2</v>
      </c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</row>
    <row r="447" spans="1:51" x14ac:dyDescent="0.25">
      <c r="A447" s="38" t="s">
        <v>31</v>
      </c>
      <c r="B447" s="38">
        <v>198270</v>
      </c>
      <c r="C447" s="38">
        <v>0.5</v>
      </c>
      <c r="D447" s="38">
        <v>0.4</v>
      </c>
      <c r="E447" s="38">
        <v>0.6</v>
      </c>
      <c r="F447" s="38">
        <v>2005</v>
      </c>
      <c r="G447" s="38" t="s">
        <v>8</v>
      </c>
      <c r="H447" s="38" t="s">
        <v>73</v>
      </c>
      <c r="I447" s="38" t="s">
        <v>163</v>
      </c>
      <c r="J447" s="38">
        <v>99</v>
      </c>
      <c r="K447" s="38">
        <v>198171</v>
      </c>
      <c r="L447" s="38">
        <v>9.8333212792511431E-5</v>
      </c>
      <c r="M447" s="38">
        <v>0.40098589751161934</v>
      </c>
      <c r="N447" s="38">
        <v>0.59765232309664218</v>
      </c>
      <c r="O447" s="38">
        <v>9.8589751161931583E-4</v>
      </c>
      <c r="P447" s="38">
        <v>2.3476769033577982E-3</v>
      </c>
      <c r="Q447" s="38">
        <v>80</v>
      </c>
      <c r="R447" s="38">
        <v>119</v>
      </c>
      <c r="S447" s="38">
        <v>0.40349019014475213</v>
      </c>
      <c r="T447" s="38">
        <v>0.6001916578403188</v>
      </c>
      <c r="U447" s="38">
        <v>3.4901901447521033E-3</v>
      </c>
      <c r="V447" s="38">
        <v>1.9165784031882627E-4</v>
      </c>
      <c r="W447" s="38">
        <v>5.0899669198827327E-4</v>
      </c>
      <c r="X447" s="38">
        <v>9.9750662734616628E-5</v>
      </c>
      <c r="Y447" s="38">
        <v>0.40924602925365661</v>
      </c>
      <c r="Z447" s="38">
        <v>0.60874735472288988</v>
      </c>
      <c r="AA447" s="38">
        <v>9.2460292536565847E-3</v>
      </c>
      <c r="AB447" s="38">
        <v>8.7473547228898996E-3</v>
      </c>
      <c r="AC447" s="38">
        <v>39.083751882845689</v>
      </c>
      <c r="AD447" s="38">
        <v>0.41295842591484549</v>
      </c>
      <c r="AE447" s="38">
        <v>0.61007848772069373</v>
      </c>
      <c r="AF447" s="38">
        <v>1.2958425914845473E-2</v>
      </c>
      <c r="AG447" s="38">
        <v>1.0078487720693752E-2</v>
      </c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</row>
    <row r="448" spans="1:51" x14ac:dyDescent="0.25">
      <c r="A448" s="38" t="s">
        <v>43</v>
      </c>
      <c r="B448" s="38">
        <v>56660</v>
      </c>
      <c r="C448" s="38">
        <v>3.7</v>
      </c>
      <c r="D448" s="38">
        <v>3.2</v>
      </c>
      <c r="E448" s="38">
        <v>4.2</v>
      </c>
      <c r="F448" s="38">
        <v>2005</v>
      </c>
      <c r="G448" s="38" t="s">
        <v>8</v>
      </c>
      <c r="H448" s="38" t="s">
        <v>74</v>
      </c>
      <c r="I448" s="38" t="s">
        <v>175</v>
      </c>
      <c r="J448" s="38">
        <v>210</v>
      </c>
      <c r="K448" s="38">
        <v>56450</v>
      </c>
      <c r="L448" s="38">
        <v>5.0035109693732992E-4</v>
      </c>
      <c r="M448" s="38">
        <v>3.2059672934615402</v>
      </c>
      <c r="N448" s="38">
        <v>4.2066694873362005</v>
      </c>
      <c r="O448" s="38">
        <v>5.9672934615400131E-3</v>
      </c>
      <c r="P448" s="38">
        <v>6.6694873362003193E-3</v>
      </c>
      <c r="Q448" s="38">
        <v>182</v>
      </c>
      <c r="R448" s="38">
        <v>238</v>
      </c>
      <c r="S448" s="38">
        <v>3.2121426050123545</v>
      </c>
      <c r="T448" s="38">
        <v>4.2004941757853862</v>
      </c>
      <c r="U448" s="38">
        <v>1.2142605012354313E-2</v>
      </c>
      <c r="V448" s="38">
        <v>4.9417578538601958E-4</v>
      </c>
      <c r="W448" s="38">
        <v>3.7399640397546324E-3</v>
      </c>
      <c r="X448" s="38">
        <v>5.037162960153409E-4</v>
      </c>
      <c r="Y448" s="38">
        <v>3.2362477437392916</v>
      </c>
      <c r="Z448" s="38">
        <v>4.2436803357699731</v>
      </c>
      <c r="AA448" s="38">
        <v>3.6247743739291405E-2</v>
      </c>
      <c r="AB448" s="38">
        <v>4.3680335769972878E-2</v>
      </c>
      <c r="AC448" s="38">
        <v>56.762633291055366</v>
      </c>
      <c r="AD448" s="38">
        <v>3.2479162730004165</v>
      </c>
      <c r="AE448" s="38">
        <v>4.2496597451987572</v>
      </c>
      <c r="AF448" s="38">
        <v>4.7916273000416343E-2</v>
      </c>
      <c r="AG448" s="38">
        <v>4.9659745198757044E-2</v>
      </c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</row>
    <row r="449" spans="1:51" x14ac:dyDescent="0.25">
      <c r="A449" s="38" t="s">
        <v>58</v>
      </c>
      <c r="B449" s="38">
        <v>62544</v>
      </c>
      <c r="C449" s="38">
        <v>0.9</v>
      </c>
      <c r="D449" s="38">
        <v>0.7</v>
      </c>
      <c r="E449" s="38">
        <v>1.1000000000000001</v>
      </c>
      <c r="F449" s="38">
        <v>2005</v>
      </c>
      <c r="G449" s="38" t="s">
        <v>8</v>
      </c>
      <c r="H449" s="38" t="s">
        <v>195</v>
      </c>
      <c r="I449" s="38" t="s">
        <v>196</v>
      </c>
      <c r="J449" s="38">
        <v>56</v>
      </c>
      <c r="K449" s="38">
        <v>62488</v>
      </c>
      <c r="L449" s="38">
        <v>2.3440233699462492E-4</v>
      </c>
      <c r="M449" s="38">
        <v>0.66096732276490433</v>
      </c>
      <c r="N449" s="38">
        <v>1.1297719967541542</v>
      </c>
      <c r="O449" s="38">
        <v>3.9032677235095625E-2</v>
      </c>
      <c r="P449" s="38">
        <v>2.9771996754154095E-2</v>
      </c>
      <c r="Q449" s="38">
        <v>42</v>
      </c>
      <c r="R449" s="38">
        <v>71</v>
      </c>
      <c r="S449" s="38">
        <v>0.67152724481964698</v>
      </c>
      <c r="T449" s="38">
        <v>1.1352008186236888</v>
      </c>
      <c r="U449" s="38">
        <v>2.8472755180352971E-2</v>
      </c>
      <c r="V449" s="38">
        <v>3.5200818623688734E-2</v>
      </c>
      <c r="W449" s="38">
        <v>9.2602283403305028E-4</v>
      </c>
      <c r="X449" s="38">
        <v>2.4033260132771248E-4</v>
      </c>
      <c r="Y449" s="38">
        <v>0.6856902327053378</v>
      </c>
      <c r="Z449" s="38">
        <v>1.1663554353607628</v>
      </c>
      <c r="AA449" s="38">
        <v>1.4309767294662157E-2</v>
      </c>
      <c r="AB449" s="38">
        <v>6.6355435360762716E-2</v>
      </c>
      <c r="AC449" s="38">
        <v>29.441533706586757</v>
      </c>
      <c r="AD449" s="38">
        <v>0.69866459877475084</v>
      </c>
      <c r="AE449" s="38">
        <v>1.1693688312456674</v>
      </c>
      <c r="AF449" s="38">
        <v>1.335401225249111E-3</v>
      </c>
      <c r="AG449" s="38">
        <v>6.9368831245667284E-2</v>
      </c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</row>
    <row r="450" spans="1:51" x14ac:dyDescent="0.25">
      <c r="A450" s="38" t="s">
        <v>25</v>
      </c>
      <c r="B450" s="38">
        <v>1109808</v>
      </c>
      <c r="C450" s="38">
        <v>2.6</v>
      </c>
      <c r="D450" s="38">
        <v>2.5</v>
      </c>
      <c r="E450" s="38">
        <v>2.7</v>
      </c>
      <c r="F450" s="38">
        <v>2005</v>
      </c>
      <c r="G450" s="38" t="s">
        <v>8</v>
      </c>
      <c r="H450" s="38" t="s">
        <v>75</v>
      </c>
      <c r="I450" s="38" t="s">
        <v>157</v>
      </c>
      <c r="J450" s="38">
        <v>2886</v>
      </c>
      <c r="K450" s="38">
        <v>1106922</v>
      </c>
      <c r="L450" s="38">
        <v>9.4750822218336777E-5</v>
      </c>
      <c r="M450" s="38">
        <v>2.5056989853159397</v>
      </c>
      <c r="N450" s="38">
        <v>2.695200629752613</v>
      </c>
      <c r="O450" s="38">
        <v>5.6989853159397086E-3</v>
      </c>
      <c r="P450" s="38">
        <v>4.7993702473871913E-3</v>
      </c>
      <c r="Q450" s="38">
        <v>2781</v>
      </c>
      <c r="R450" s="38">
        <v>2991</v>
      </c>
      <c r="S450" s="38">
        <v>2.5058388478007005</v>
      </c>
      <c r="T450" s="38">
        <v>2.6950607672678517</v>
      </c>
      <c r="U450" s="38">
        <v>5.8388478007005418E-3</v>
      </c>
      <c r="V450" s="38">
        <v>4.9392327321484686E-3</v>
      </c>
      <c r="W450" s="38">
        <v>2.6021714866677269E-3</v>
      </c>
      <c r="X450" s="38">
        <v>9.4797572449230766E-5</v>
      </c>
      <c r="Y450" s="38">
        <v>2.5073739142184963</v>
      </c>
      <c r="Z450" s="38">
        <v>2.6969690591169573</v>
      </c>
      <c r="AA450" s="38">
        <v>7.3739142184963136E-3</v>
      </c>
      <c r="AB450" s="38">
        <v>3.0309408830428985E-3</v>
      </c>
      <c r="AC450" s="38">
        <v>210.32735304815117</v>
      </c>
      <c r="AD450" s="38">
        <v>2.507863899909148</v>
      </c>
      <c r="AE450" s="38">
        <v>2.6973801270667908</v>
      </c>
      <c r="AF450" s="38">
        <v>7.8638999091480422E-3</v>
      </c>
      <c r="AG450" s="38">
        <v>2.6198729332094217E-3</v>
      </c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</row>
    <row r="451" spans="1:51" x14ac:dyDescent="0.25">
      <c r="A451" s="38" t="s">
        <v>12</v>
      </c>
      <c r="B451" s="38">
        <v>751510</v>
      </c>
      <c r="C451" s="38">
        <v>4</v>
      </c>
      <c r="D451" s="38">
        <v>3.8</v>
      </c>
      <c r="E451" s="38">
        <v>4.0999999999999996</v>
      </c>
      <c r="F451" s="38">
        <v>2005</v>
      </c>
      <c r="G451" s="38" t="s">
        <v>8</v>
      </c>
      <c r="H451" s="38" t="s">
        <v>76</v>
      </c>
      <c r="I451" s="38" t="s">
        <v>144</v>
      </c>
      <c r="J451" s="38">
        <v>3006</v>
      </c>
      <c r="K451" s="38">
        <v>748504</v>
      </c>
      <c r="L451" s="38">
        <v>1.4270444341776202E-4</v>
      </c>
      <c r="M451" s="38">
        <v>3.85724233041093</v>
      </c>
      <c r="N451" s="38">
        <v>4.1426512172464545</v>
      </c>
      <c r="O451" s="38">
        <v>5.7242330410930187E-2</v>
      </c>
      <c r="P451" s="38">
        <v>4.265121724645482E-2</v>
      </c>
      <c r="Q451" s="38">
        <v>2899</v>
      </c>
      <c r="R451" s="38">
        <v>3114</v>
      </c>
      <c r="S451" s="38">
        <v>3.857566765578635</v>
      </c>
      <c r="T451" s="38">
        <v>4.1436574363614591</v>
      </c>
      <c r="U451" s="38">
        <v>5.756676557863516E-2</v>
      </c>
      <c r="V451" s="38">
        <v>4.3657436361459467E-2</v>
      </c>
      <c r="W451" s="38">
        <v>4.0024821413421254E-3</v>
      </c>
      <c r="X451" s="38">
        <v>1.4277162968127918E-4</v>
      </c>
      <c r="Y451" s="38">
        <v>3.8597105116608463</v>
      </c>
      <c r="Z451" s="38">
        <v>4.1452537710234045</v>
      </c>
      <c r="AA451" s="38">
        <v>5.971051166084651E-2</v>
      </c>
      <c r="AB451" s="38">
        <v>4.5253771023404887E-2</v>
      </c>
      <c r="AC451" s="38">
        <v>214.50426536721432</v>
      </c>
      <c r="AD451" s="38">
        <v>3.8604326849057911</v>
      </c>
      <c r="AE451" s="38">
        <v>4.1458622452593623</v>
      </c>
      <c r="AF451" s="38">
        <v>6.0432684905791234E-2</v>
      </c>
      <c r="AG451" s="38">
        <v>4.5862245259362666E-2</v>
      </c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</row>
    <row r="452" spans="1:51" x14ac:dyDescent="0.25">
      <c r="A452" s="38" t="s">
        <v>56</v>
      </c>
      <c r="B452" s="38">
        <v>78809</v>
      </c>
      <c r="C452" s="38">
        <v>2</v>
      </c>
      <c r="D452" s="38">
        <v>1.7</v>
      </c>
      <c r="E452" s="38">
        <v>2.2999999999999998</v>
      </c>
      <c r="F452" s="38">
        <v>2005</v>
      </c>
      <c r="G452" s="38" t="s">
        <v>8</v>
      </c>
      <c r="H452" s="38" t="s">
        <v>77</v>
      </c>
      <c r="I452" s="38" t="s">
        <v>188</v>
      </c>
      <c r="J452" s="38">
        <v>158</v>
      </c>
      <c r="K452" s="38">
        <v>78651</v>
      </c>
      <c r="L452" s="38">
        <v>3.1229500190534251E-4</v>
      </c>
      <c r="M452" s="38">
        <v>1.6925521602208105</v>
      </c>
      <c r="N452" s="38">
        <v>2.3171421640314955</v>
      </c>
      <c r="O452" s="38">
        <v>7.4478397791895024E-3</v>
      </c>
      <c r="P452" s="38">
        <v>1.714216403149571E-2</v>
      </c>
      <c r="Q452" s="38">
        <v>134</v>
      </c>
      <c r="R452" s="38">
        <v>183</v>
      </c>
      <c r="S452" s="38">
        <v>1.7003134159804083</v>
      </c>
      <c r="T452" s="38">
        <v>2.3220698143613041</v>
      </c>
      <c r="U452" s="38">
        <v>3.1341598040834917E-4</v>
      </c>
      <c r="V452" s="38">
        <v>2.2069814361304285E-2</v>
      </c>
      <c r="W452" s="38">
        <v>2.0291202099838616E-3</v>
      </c>
      <c r="X452" s="38">
        <v>3.1510453971351495E-4</v>
      </c>
      <c r="Y452" s="38">
        <v>1.7140156702703468</v>
      </c>
      <c r="Z452" s="38">
        <v>2.3442247496973763</v>
      </c>
      <c r="AA452" s="38">
        <v>1.4015670270346892E-2</v>
      </c>
      <c r="AB452" s="38">
        <v>4.4224749697376442E-2</v>
      </c>
      <c r="AC452" s="38">
        <v>49.295428270952236</v>
      </c>
      <c r="AD452" s="38">
        <v>1.7227270678447955</v>
      </c>
      <c r="AE452" s="38">
        <v>2.3482016397355814</v>
      </c>
      <c r="AF452" s="38">
        <v>2.2727067844795501E-2</v>
      </c>
      <c r="AG452" s="38">
        <v>4.8201639735581558E-2</v>
      </c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</row>
    <row r="453" spans="1:51" x14ac:dyDescent="0.25">
      <c r="A453" s="38" t="s">
        <v>32</v>
      </c>
      <c r="B453" s="38">
        <v>105721</v>
      </c>
      <c r="C453" s="38">
        <v>11.8</v>
      </c>
      <c r="D453" s="38">
        <v>11.1</v>
      </c>
      <c r="E453" s="38">
        <v>12.4</v>
      </c>
      <c r="F453" s="38">
        <v>2005</v>
      </c>
      <c r="G453" s="38" t="s">
        <v>8</v>
      </c>
      <c r="H453" s="38" t="s">
        <v>78</v>
      </c>
      <c r="I453" s="38" t="s">
        <v>164</v>
      </c>
      <c r="J453" s="38">
        <v>1248</v>
      </c>
      <c r="K453" s="38">
        <v>104473</v>
      </c>
      <c r="L453" s="38">
        <v>6.5105176861830229E-4</v>
      </c>
      <c r="M453" s="38">
        <v>11.153603881630938</v>
      </c>
      <c r="N453" s="38">
        <v>12.455707418867544</v>
      </c>
      <c r="O453" s="38">
        <v>5.3603881630937877E-2</v>
      </c>
      <c r="P453" s="38">
        <v>5.5707418867543268E-2</v>
      </c>
      <c r="Q453" s="38">
        <v>1179</v>
      </c>
      <c r="R453" s="38">
        <v>1317</v>
      </c>
      <c r="S453" s="38">
        <v>11.151994400355653</v>
      </c>
      <c r="T453" s="38">
        <v>12.457316900142828</v>
      </c>
      <c r="U453" s="38">
        <v>5.199440035565317E-2</v>
      </c>
      <c r="V453" s="38">
        <v>5.7316900142827976E-2</v>
      </c>
      <c r="W453" s="38">
        <v>1.1822393981996984E-2</v>
      </c>
      <c r="X453" s="38">
        <v>6.5176446306805633E-4</v>
      </c>
      <c r="Y453" s="38">
        <v>11.170629518928926</v>
      </c>
      <c r="Z453" s="38">
        <v>12.474158445065042</v>
      </c>
      <c r="AA453" s="38">
        <v>7.0629518928926771E-2</v>
      </c>
      <c r="AB453" s="38">
        <v>7.4158445065041434E-2</v>
      </c>
      <c r="AC453" s="38">
        <v>137.68603762588745</v>
      </c>
      <c r="AD453" s="38">
        <v>11.175970512640797</v>
      </c>
      <c r="AE453" s="38">
        <v>12.47827596636442</v>
      </c>
      <c r="AF453" s="38">
        <v>7.5970512640797239E-2</v>
      </c>
      <c r="AG453" s="38">
        <v>7.8275966364419247E-2</v>
      </c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</row>
    <row r="454" spans="1:51" x14ac:dyDescent="0.25">
      <c r="A454" s="38" t="s">
        <v>45</v>
      </c>
      <c r="B454" s="38">
        <v>909088</v>
      </c>
      <c r="C454" s="38">
        <v>2.8</v>
      </c>
      <c r="D454" s="38">
        <v>2.7</v>
      </c>
      <c r="E454" s="38">
        <v>3</v>
      </c>
      <c r="F454" s="38">
        <v>2005</v>
      </c>
      <c r="G454" s="38" t="s">
        <v>8</v>
      </c>
      <c r="H454" s="38" t="s">
        <v>79</v>
      </c>
      <c r="I454" s="38" t="s">
        <v>177</v>
      </c>
      <c r="J454" s="38">
        <v>2545</v>
      </c>
      <c r="K454" s="38">
        <v>906543</v>
      </c>
      <c r="L454" s="38">
        <v>1.0861187249516965E-4</v>
      </c>
      <c r="M454" s="38">
        <v>2.6908970859334973</v>
      </c>
      <c r="N454" s="38">
        <v>2.9081208309238362</v>
      </c>
      <c r="O454" s="38">
        <v>9.1029140665028763E-3</v>
      </c>
      <c r="P454" s="38">
        <v>9.187916907616378E-2</v>
      </c>
      <c r="Q454" s="38">
        <v>2447</v>
      </c>
      <c r="R454" s="38">
        <v>2645</v>
      </c>
      <c r="S454" s="38">
        <v>2.6917086134675632</v>
      </c>
      <c r="T454" s="38">
        <v>2.9095093104297933</v>
      </c>
      <c r="U454" s="38">
        <v>8.2913865324369951E-3</v>
      </c>
      <c r="V454" s="38">
        <v>9.0490689570206673E-2</v>
      </c>
      <c r="W454" s="38">
        <v>2.8016099290070632E-3</v>
      </c>
      <c r="X454" s="38">
        <v>1.0867258704754224E-4</v>
      </c>
      <c r="Y454" s="38">
        <v>2.6929373419595208</v>
      </c>
      <c r="Z454" s="38">
        <v>2.9102825160546053</v>
      </c>
      <c r="AA454" s="38">
        <v>7.0626580404793415E-3</v>
      </c>
      <c r="AB454" s="38">
        <v>8.9717483945394694E-2</v>
      </c>
      <c r="AC454" s="38">
        <v>197.49351876944053</v>
      </c>
      <c r="AD454" s="38">
        <v>2.6935386045223293</v>
      </c>
      <c r="AE454" s="38">
        <v>2.9107812523636332</v>
      </c>
      <c r="AF454" s="38">
        <v>6.4613954776708837E-3</v>
      </c>
      <c r="AG454" s="38">
        <v>8.9218747636366835E-2</v>
      </c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</row>
    <row r="455" spans="1:51" x14ac:dyDescent="0.25">
      <c r="A455" s="38" t="s">
        <v>33</v>
      </c>
      <c r="B455" s="38">
        <v>431557</v>
      </c>
      <c r="C455" s="38">
        <v>5.2</v>
      </c>
      <c r="D455" s="38">
        <v>5</v>
      </c>
      <c r="E455" s="38">
        <v>5.4</v>
      </c>
      <c r="F455" s="38">
        <v>2005</v>
      </c>
      <c r="G455" s="38" t="s">
        <v>8</v>
      </c>
      <c r="H455" s="38" t="s">
        <v>80</v>
      </c>
      <c r="I455" s="38" t="s">
        <v>165</v>
      </c>
      <c r="J455" s="38">
        <v>2244</v>
      </c>
      <c r="K455" s="38">
        <v>429313</v>
      </c>
      <c r="L455" s="38">
        <v>2.1458002372084476E-4</v>
      </c>
      <c r="M455" s="38">
        <v>4.985196599065949</v>
      </c>
      <c r="N455" s="38">
        <v>5.4143566465076374</v>
      </c>
      <c r="O455" s="38">
        <v>1.480340093405097E-2</v>
      </c>
      <c r="P455" s="38">
        <v>1.4356646507637016E-2</v>
      </c>
      <c r="Q455" s="38">
        <v>2152</v>
      </c>
      <c r="R455" s="38">
        <v>2337</v>
      </c>
      <c r="S455" s="38">
        <v>4.9865950500165681</v>
      </c>
      <c r="T455" s="38">
        <v>5.4152753865653898</v>
      </c>
      <c r="U455" s="38">
        <v>1.3404949983431891E-2</v>
      </c>
      <c r="V455" s="38">
        <v>1.5275386565389404E-2</v>
      </c>
      <c r="W455" s="38">
        <v>5.2041809952413209E-3</v>
      </c>
      <c r="X455" s="38">
        <v>2.1471462850683253E-4</v>
      </c>
      <c r="Y455" s="38">
        <v>4.9894663667344883</v>
      </c>
      <c r="Z455" s="38">
        <v>5.4188956237481536</v>
      </c>
      <c r="AA455" s="38">
        <v>1.053363326551171E-2</v>
      </c>
      <c r="AB455" s="38">
        <v>1.8895623748153234E-2</v>
      </c>
      <c r="AC455" s="38">
        <v>185.22633451077417</v>
      </c>
      <c r="AD455" s="38">
        <v>4.9907390922549109</v>
      </c>
      <c r="AE455" s="38">
        <v>5.4199400686100567</v>
      </c>
      <c r="AF455" s="38">
        <v>9.2609077450891419E-3</v>
      </c>
      <c r="AG455" s="38">
        <v>1.9940068610056372E-2</v>
      </c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</row>
    <row r="456" spans="1:51" x14ac:dyDescent="0.25">
      <c r="A456" s="38" t="s">
        <v>44</v>
      </c>
      <c r="B456" s="38">
        <v>154384</v>
      </c>
      <c r="C456" s="38">
        <v>3.7</v>
      </c>
      <c r="D456" s="38">
        <v>3.4</v>
      </c>
      <c r="E456" s="38">
        <v>4</v>
      </c>
      <c r="F456" s="38">
        <v>2005</v>
      </c>
      <c r="G456" s="38" t="s">
        <v>8</v>
      </c>
      <c r="H456" s="38" t="s">
        <v>81</v>
      </c>
      <c r="I456" s="38" t="s">
        <v>176</v>
      </c>
      <c r="J456" s="38">
        <v>571</v>
      </c>
      <c r="K456" s="38">
        <v>153813</v>
      </c>
      <c r="L456" s="38">
        <v>3.0280234416473053E-4</v>
      </c>
      <c r="M456" s="38">
        <v>3.3957674558145419</v>
      </c>
      <c r="N456" s="38">
        <v>4.0013721441440024</v>
      </c>
      <c r="O456" s="38">
        <v>4.2325441854580426E-3</v>
      </c>
      <c r="P456" s="38">
        <v>1.3721441440024407E-3</v>
      </c>
      <c r="Q456" s="38">
        <v>525</v>
      </c>
      <c r="R456" s="38">
        <v>618</v>
      </c>
      <c r="S456" s="38">
        <v>3.4006114623277024</v>
      </c>
      <c r="T456" s="38">
        <v>4.0030054927971808</v>
      </c>
      <c r="U456" s="38">
        <v>6.1146232770248332E-4</v>
      </c>
      <c r="V456" s="38">
        <v>3.0054927971807643E-3</v>
      </c>
      <c r="W456" s="38">
        <v>3.7109187096391921E-3</v>
      </c>
      <c r="X456" s="38">
        <v>3.0355304900030818E-4</v>
      </c>
      <c r="Y456" s="38">
        <v>3.4073656606388836</v>
      </c>
      <c r="Z456" s="38">
        <v>4.0144717586395009</v>
      </c>
      <c r="AA456" s="38">
        <v>7.3656606388836643E-3</v>
      </c>
      <c r="AB456" s="38">
        <v>1.4471758639500898E-2</v>
      </c>
      <c r="AC456" s="38">
        <v>93.533800252344264</v>
      </c>
      <c r="AD456" s="38">
        <v>3.4112390218542394</v>
      </c>
      <c r="AE456" s="38">
        <v>4.0170755914217482</v>
      </c>
      <c r="AF456" s="38">
        <v>1.1239021854239528E-2</v>
      </c>
      <c r="AG456" s="38">
        <v>1.7075591421748193E-2</v>
      </c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</row>
    <row r="457" spans="1:51" x14ac:dyDescent="0.25">
      <c r="A457" s="38" t="s">
        <v>46</v>
      </c>
      <c r="B457" s="38">
        <v>138918</v>
      </c>
      <c r="C457" s="38">
        <v>6.4</v>
      </c>
      <c r="D457" s="38">
        <v>6</v>
      </c>
      <c r="E457" s="38">
        <v>6.8</v>
      </c>
      <c r="F457" s="38">
        <v>2005</v>
      </c>
      <c r="G457" s="38" t="s">
        <v>8</v>
      </c>
      <c r="H457" s="38" t="s">
        <v>82</v>
      </c>
      <c r="I457" s="38" t="s">
        <v>178</v>
      </c>
      <c r="J457" s="38">
        <v>889</v>
      </c>
      <c r="K457" s="38">
        <v>138029</v>
      </c>
      <c r="L457" s="38">
        <v>4.1932075498703989E-4</v>
      </c>
      <c r="M457" s="38">
        <v>5.9801379184750028</v>
      </c>
      <c r="N457" s="38">
        <v>6.8187794284490826</v>
      </c>
      <c r="O457" s="38">
        <v>1.9862081524997244E-2</v>
      </c>
      <c r="P457" s="38">
        <v>1.8779428449082758E-2</v>
      </c>
      <c r="Q457" s="38">
        <v>831</v>
      </c>
      <c r="R457" s="38">
        <v>948</v>
      </c>
      <c r="S457" s="38">
        <v>5.9819461840798169</v>
      </c>
      <c r="T457" s="38">
        <v>6.8241696540405128</v>
      </c>
      <c r="U457" s="38">
        <v>1.8053815920183069E-2</v>
      </c>
      <c r="V457" s="38">
        <v>2.4169654040512967E-2</v>
      </c>
      <c r="W457" s="38">
        <v>6.4131076874217379E-3</v>
      </c>
      <c r="X457" s="38">
        <v>4.1998083863044479E-4</v>
      </c>
      <c r="Y457" s="38">
        <v>5.9931268487912934</v>
      </c>
      <c r="Z457" s="38">
        <v>6.8330885260521832</v>
      </c>
      <c r="AA457" s="38">
        <v>6.8731512087065738E-3</v>
      </c>
      <c r="AB457" s="38">
        <v>3.3088526052183376E-2</v>
      </c>
      <c r="AC457" s="38">
        <v>116.53317852960154</v>
      </c>
      <c r="AD457" s="38">
        <v>5.9972869017325143</v>
      </c>
      <c r="AE457" s="38">
        <v>6.8361267652549431</v>
      </c>
      <c r="AF457" s="38">
        <v>2.7130982674856696E-3</v>
      </c>
      <c r="AG457" s="38">
        <v>3.6126765254943294E-2</v>
      </c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</row>
    <row r="458" spans="1:51" x14ac:dyDescent="0.25">
      <c r="A458" s="38" t="s">
        <v>47</v>
      </c>
      <c r="B458" s="38">
        <v>328498</v>
      </c>
      <c r="C458" s="38">
        <v>4</v>
      </c>
      <c r="D458" s="38">
        <v>3.8</v>
      </c>
      <c r="E458" s="38">
        <v>4.3</v>
      </c>
      <c r="F458" s="38">
        <v>2005</v>
      </c>
      <c r="G458" s="38" t="s">
        <v>8</v>
      </c>
      <c r="H458" s="38" t="s">
        <v>83</v>
      </c>
      <c r="I458" s="38" t="s">
        <v>179</v>
      </c>
      <c r="J458" s="38">
        <v>1314</v>
      </c>
      <c r="K458" s="38">
        <v>327184</v>
      </c>
      <c r="L458" s="38">
        <v>2.1584535534466444E-4</v>
      </c>
      <c r="M458" s="38">
        <v>3.7841789979238487</v>
      </c>
      <c r="N458" s="38">
        <v>4.2158697086131776</v>
      </c>
      <c r="O458" s="38">
        <v>1.5821002076151114E-2</v>
      </c>
      <c r="P458" s="38">
        <v>8.4130291386822265E-2</v>
      </c>
      <c r="Q458" s="38">
        <v>1244</v>
      </c>
      <c r="R458" s="38">
        <v>1385</v>
      </c>
      <c r="S458" s="38">
        <v>3.7869332537793228</v>
      </c>
      <c r="T458" s="38">
        <v>4.2161596113218343</v>
      </c>
      <c r="U458" s="38">
        <v>1.306674622067705E-2</v>
      </c>
      <c r="V458" s="38">
        <v>8.3840388678165567E-2</v>
      </c>
      <c r="W458" s="38">
        <v>4.0058245140014047E-3</v>
      </c>
      <c r="X458" s="38">
        <v>2.1607775690442435E-4</v>
      </c>
      <c r="Y458" s="38">
        <v>3.7897467570969803</v>
      </c>
      <c r="Z458" s="38">
        <v>4.2219022709058285</v>
      </c>
      <c r="AA458" s="38">
        <v>1.0253242903019544E-2</v>
      </c>
      <c r="AB458" s="38">
        <v>7.8097729094171342E-2</v>
      </c>
      <c r="AC458" s="38">
        <v>141.8346910310145</v>
      </c>
      <c r="AD458" s="38">
        <v>3.791465455303908</v>
      </c>
      <c r="AE458" s="38">
        <v>4.223227695665031</v>
      </c>
      <c r="AF458" s="38">
        <v>8.5345446960918281E-3</v>
      </c>
      <c r="AG458" s="38">
        <v>7.6772304334968844E-2</v>
      </c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</row>
    <row r="459" spans="1:51" x14ac:dyDescent="0.25">
      <c r="A459" s="38" t="s">
        <v>48</v>
      </c>
      <c r="B459" s="38">
        <v>548070</v>
      </c>
      <c r="C459" s="38">
        <v>2.2999999999999998</v>
      </c>
      <c r="D459" s="38">
        <v>2.2000000000000002</v>
      </c>
      <c r="E459" s="38">
        <v>2.5</v>
      </c>
      <c r="F459" s="38">
        <v>2005</v>
      </c>
      <c r="G459" s="38" t="s">
        <v>8</v>
      </c>
      <c r="H459" s="38" t="s">
        <v>84</v>
      </c>
      <c r="I459" s="38" t="s">
        <v>180</v>
      </c>
      <c r="J459" s="38">
        <v>1261</v>
      </c>
      <c r="K459" s="38">
        <v>546809</v>
      </c>
      <c r="L459" s="38">
        <v>1.2684385005397336E-4</v>
      </c>
      <c r="M459" s="38">
        <v>2.173957142519968</v>
      </c>
      <c r="N459" s="38">
        <v>2.4276448426279149</v>
      </c>
      <c r="O459" s="38">
        <v>2.6042857480032211E-2</v>
      </c>
      <c r="P459" s="38">
        <v>7.2355157372085088E-2</v>
      </c>
      <c r="Q459" s="38">
        <v>1192</v>
      </c>
      <c r="R459" s="38">
        <v>1331</v>
      </c>
      <c r="S459" s="38">
        <v>2.1749046654624409</v>
      </c>
      <c r="T459" s="38">
        <v>2.4285219041363328</v>
      </c>
      <c r="U459" s="38">
        <v>2.50953345375593E-2</v>
      </c>
      <c r="V459" s="38">
        <v>7.1478095863667157E-2</v>
      </c>
      <c r="W459" s="38">
        <v>2.3042893746740441E-3</v>
      </c>
      <c r="X459" s="38">
        <v>1.2698722651927592E-4</v>
      </c>
      <c r="Y459" s="38">
        <v>2.1773021481547681</v>
      </c>
      <c r="Z459" s="38">
        <v>2.43127660119332</v>
      </c>
      <c r="AA459" s="38">
        <v>2.2697851845232098E-2</v>
      </c>
      <c r="AB459" s="38">
        <v>6.8723398806679992E-2</v>
      </c>
      <c r="AC459" s="38">
        <v>139.06418113293287</v>
      </c>
      <c r="AD459" s="38">
        <v>2.1783353784338253</v>
      </c>
      <c r="AE459" s="38">
        <v>2.4320679425766105</v>
      </c>
      <c r="AF459" s="38">
        <v>2.166462156617488E-2</v>
      </c>
      <c r="AG459" s="38">
        <v>6.793205742338948E-2</v>
      </c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</row>
    <row r="460" spans="1:51" x14ac:dyDescent="0.25">
      <c r="A460" s="38" t="s">
        <v>13</v>
      </c>
      <c r="B460" s="38">
        <v>337905</v>
      </c>
      <c r="C460" s="38">
        <v>5.8</v>
      </c>
      <c r="D460" s="38">
        <v>5.5</v>
      </c>
      <c r="E460" s="38">
        <v>6.1</v>
      </c>
      <c r="F460" s="38">
        <v>2005</v>
      </c>
      <c r="G460" s="38" t="s">
        <v>8</v>
      </c>
      <c r="H460" s="38" t="s">
        <v>86</v>
      </c>
      <c r="I460" s="38" t="s">
        <v>145</v>
      </c>
      <c r="J460" s="38">
        <v>1960</v>
      </c>
      <c r="K460" s="38">
        <v>335945</v>
      </c>
      <c r="L460" s="38">
        <v>2.5604617380605197E-4</v>
      </c>
      <c r="M460" s="38">
        <v>5.544400697355961</v>
      </c>
      <c r="N460" s="38">
        <v>6.0564930449680654</v>
      </c>
      <c r="O460" s="38">
        <v>4.4400697355960972E-2</v>
      </c>
      <c r="P460" s="38">
        <v>4.3506955031934247E-2</v>
      </c>
      <c r="Q460" s="38">
        <v>1874</v>
      </c>
      <c r="R460" s="38">
        <v>2047</v>
      </c>
      <c r="S460" s="38">
        <v>5.5459374676314352</v>
      </c>
      <c r="T460" s="38">
        <v>6.0579156863615511</v>
      </c>
      <c r="U460" s="38">
        <v>4.5937467631435247E-2</v>
      </c>
      <c r="V460" s="38">
        <v>4.2084313638448556E-2</v>
      </c>
      <c r="W460" s="38">
        <v>5.8060650941843938E-3</v>
      </c>
      <c r="X460" s="38">
        <v>2.5622956509822582E-4</v>
      </c>
      <c r="Y460" s="38">
        <v>5.5498355290861676</v>
      </c>
      <c r="Z460" s="38">
        <v>6.0622946592826201</v>
      </c>
      <c r="AA460" s="38">
        <v>4.9835529086167618E-2</v>
      </c>
      <c r="AB460" s="38">
        <v>3.7705340717379521E-2</v>
      </c>
      <c r="AC460" s="38">
        <v>173.05926119651721</v>
      </c>
      <c r="AD460" s="38">
        <v>5.5514708958590369</v>
      </c>
      <c r="AE460" s="38">
        <v>6.0636186705351474</v>
      </c>
      <c r="AF460" s="38">
        <v>5.1470895859036858E-2</v>
      </c>
      <c r="AG460" s="38">
        <v>3.6381329464852286E-2</v>
      </c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</row>
    <row r="461" spans="1:51" x14ac:dyDescent="0.25">
      <c r="A461" s="38" t="s">
        <v>28</v>
      </c>
      <c r="B461" s="38">
        <v>350146</v>
      </c>
      <c r="C461" s="38">
        <v>1.9</v>
      </c>
      <c r="D461" s="38">
        <v>1.7</v>
      </c>
      <c r="E461" s="38">
        <v>2</v>
      </c>
      <c r="F461" s="38">
        <v>2005</v>
      </c>
      <c r="G461" s="38" t="s">
        <v>8</v>
      </c>
      <c r="H461" s="38" t="s">
        <v>87</v>
      </c>
      <c r="I461" s="38" t="s">
        <v>160</v>
      </c>
      <c r="J461" s="38">
        <v>665</v>
      </c>
      <c r="K461" s="38">
        <v>349481</v>
      </c>
      <c r="L461" s="38">
        <v>1.4421052051884288E-4</v>
      </c>
      <c r="M461" s="38">
        <v>1.7549972385302395</v>
      </c>
      <c r="N461" s="38">
        <v>2.0434182795679252</v>
      </c>
      <c r="O461" s="38">
        <v>5.4997238530239523E-2</v>
      </c>
      <c r="P461" s="38">
        <v>4.3418279567925211E-2</v>
      </c>
      <c r="Q461" s="38">
        <v>615</v>
      </c>
      <c r="R461" s="38">
        <v>716</v>
      </c>
      <c r="S461" s="38">
        <v>1.7564101831807304</v>
      </c>
      <c r="T461" s="38">
        <v>2.0448612864348017</v>
      </c>
      <c r="U461" s="38">
        <v>5.6410183180730433E-2</v>
      </c>
      <c r="V461" s="38">
        <v>4.4861286434801695E-2</v>
      </c>
      <c r="W461" s="38">
        <v>1.9046723729240361E-3</v>
      </c>
      <c r="X461" s="38">
        <v>1.4452000242754697E-4</v>
      </c>
      <c r="Y461" s="38">
        <v>1.760152370496489</v>
      </c>
      <c r="Z461" s="38">
        <v>2.0491923753515833</v>
      </c>
      <c r="AA461" s="38">
        <v>6.0152370496489027E-2</v>
      </c>
      <c r="AB461" s="38">
        <v>4.9192375351583273E-2</v>
      </c>
      <c r="AC461" s="38">
        <v>101.02463504353324</v>
      </c>
      <c r="AD461" s="38">
        <v>1.761841185814536</v>
      </c>
      <c r="AE461" s="38">
        <v>2.0503594802185452</v>
      </c>
      <c r="AF461" s="38">
        <v>6.1841185814536015E-2</v>
      </c>
      <c r="AG461" s="38">
        <v>5.0359480218545194E-2</v>
      </c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</row>
    <row r="462" spans="1:51" x14ac:dyDescent="0.25">
      <c r="A462" s="38" t="s">
        <v>49</v>
      </c>
      <c r="B462" s="38">
        <v>731817</v>
      </c>
      <c r="C462" s="38">
        <v>6.2</v>
      </c>
      <c r="D462" s="38">
        <v>6</v>
      </c>
      <c r="E462" s="38">
        <v>6.4</v>
      </c>
      <c r="F462" s="38">
        <v>2005</v>
      </c>
      <c r="G462" s="38" t="s">
        <v>8</v>
      </c>
      <c r="H462" s="38" t="s">
        <v>88</v>
      </c>
      <c r="I462" s="38" t="s">
        <v>181</v>
      </c>
      <c r="J462" s="38">
        <v>4537</v>
      </c>
      <c r="K462" s="38">
        <v>727280</v>
      </c>
      <c r="L462" s="38">
        <v>1.7983721246480369E-4</v>
      </c>
      <c r="M462" s="38">
        <v>6.0198001285644427</v>
      </c>
      <c r="N462" s="38">
        <v>6.3794745534940507</v>
      </c>
      <c r="O462" s="38">
        <v>1.9800128564442687E-2</v>
      </c>
      <c r="P462" s="38">
        <v>2.0525446505949674E-2</v>
      </c>
      <c r="Q462" s="38">
        <v>4406</v>
      </c>
      <c r="R462" s="38">
        <v>4669</v>
      </c>
      <c r="S462" s="38">
        <v>6.020630840770302</v>
      </c>
      <c r="T462" s="38">
        <v>6.3800103031222291</v>
      </c>
      <c r="U462" s="38">
        <v>2.0630840770301972E-2</v>
      </c>
      <c r="V462" s="38">
        <v>1.9989696877771301E-2</v>
      </c>
      <c r="W462" s="38">
        <v>6.2022293876769167E-3</v>
      </c>
      <c r="X462" s="38">
        <v>1.7989277148582346E-4</v>
      </c>
      <c r="Y462" s="38">
        <v>6.0223366161910938</v>
      </c>
      <c r="Z462" s="38">
        <v>6.3821221591627397</v>
      </c>
      <c r="AA462" s="38">
        <v>2.2336616191093839E-2</v>
      </c>
      <c r="AB462" s="38">
        <v>1.7877840837260628E-2</v>
      </c>
      <c r="AC462" s="38">
        <v>263.22947665342491</v>
      </c>
      <c r="AD462" s="38">
        <v>6.0230670423338308</v>
      </c>
      <c r="AE462" s="38">
        <v>6.3827581876812367</v>
      </c>
      <c r="AF462" s="38">
        <v>2.3067042333830834E-2</v>
      </c>
      <c r="AG462" s="38">
        <v>1.724181231876365E-2</v>
      </c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</row>
    <row r="463" spans="1:51" x14ac:dyDescent="0.25">
      <c r="A463" s="38" t="s">
        <v>26</v>
      </c>
      <c r="B463" s="38">
        <v>261827</v>
      </c>
      <c r="C463" s="38">
        <v>11.9</v>
      </c>
      <c r="D463" s="38">
        <v>11.5</v>
      </c>
      <c r="E463" s="38">
        <v>12.3</v>
      </c>
      <c r="F463" s="38">
        <v>2005</v>
      </c>
      <c r="G463" s="38" t="s">
        <v>8</v>
      </c>
      <c r="H463" s="38" t="s">
        <v>89</v>
      </c>
      <c r="I463" s="38" t="s">
        <v>158</v>
      </c>
      <c r="J463" s="38">
        <v>3116</v>
      </c>
      <c r="K463" s="38">
        <v>258711</v>
      </c>
      <c r="L463" s="38">
        <v>4.1536760117899101E-4</v>
      </c>
      <c r="M463" s="38">
        <v>11.485620455820477</v>
      </c>
      <c r="N463" s="38">
        <v>12.316355658178461</v>
      </c>
      <c r="O463" s="38">
        <v>1.4379544179522696E-2</v>
      </c>
      <c r="P463" s="38">
        <v>1.6355658178460075E-2</v>
      </c>
      <c r="Q463" s="38">
        <v>3007</v>
      </c>
      <c r="R463" s="38">
        <v>3225</v>
      </c>
      <c r="S463" s="38">
        <v>11.484682633952954</v>
      </c>
      <c r="T463" s="38">
        <v>12.317293480045985</v>
      </c>
      <c r="U463" s="38">
        <v>1.5317366047046477E-2</v>
      </c>
      <c r="V463" s="38">
        <v>1.7293480045983856E-2</v>
      </c>
      <c r="W463" s="38">
        <v>1.1908149215877292E-2</v>
      </c>
      <c r="X463" s="38">
        <v>4.1554970479950004E-4</v>
      </c>
      <c r="Y463" s="38">
        <v>11.492599511077792</v>
      </c>
      <c r="Z463" s="38">
        <v>12.32369892067679</v>
      </c>
      <c r="AA463" s="38">
        <v>7.400488922208126E-3</v>
      </c>
      <c r="AB463" s="38">
        <v>2.369892067678947E-2</v>
      </c>
      <c r="AC463" s="38">
        <v>217.52558667103892</v>
      </c>
      <c r="AD463" s="38">
        <v>11.494665484425639</v>
      </c>
      <c r="AE463" s="38">
        <v>12.325452207101508</v>
      </c>
      <c r="AF463" s="38">
        <v>5.3345155743613759E-3</v>
      </c>
      <c r="AG463" s="38">
        <v>2.5452207101507085E-2</v>
      </c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</row>
    <row r="464" spans="1:51" x14ac:dyDescent="0.25">
      <c r="A464" s="38" t="s">
        <v>59</v>
      </c>
      <c r="B464" s="38">
        <v>286454</v>
      </c>
      <c r="C464" s="38">
        <v>2.4</v>
      </c>
      <c r="D464" s="38">
        <v>2.2000000000000002</v>
      </c>
      <c r="E464" s="38">
        <v>2.5</v>
      </c>
      <c r="F464" s="38">
        <v>2005</v>
      </c>
      <c r="G464" s="38" t="s">
        <v>8</v>
      </c>
      <c r="H464" s="38" t="s">
        <v>90</v>
      </c>
      <c r="I464" s="38" t="s">
        <v>190</v>
      </c>
      <c r="J464" s="38">
        <v>687</v>
      </c>
      <c r="K464" s="38">
        <v>285767</v>
      </c>
      <c r="L464" s="38">
        <v>1.791225077291855E-4</v>
      </c>
      <c r="M464" s="38">
        <v>2.2191683173247498</v>
      </c>
      <c r="N464" s="38">
        <v>2.5774133327831206</v>
      </c>
      <c r="O464" s="38">
        <v>1.9168317324749662E-2</v>
      </c>
      <c r="P464" s="38">
        <v>7.741333278312057E-2</v>
      </c>
      <c r="Q464" s="38">
        <v>637</v>
      </c>
      <c r="R464" s="38">
        <v>739</v>
      </c>
      <c r="S464" s="38">
        <v>2.223742730071844</v>
      </c>
      <c r="T464" s="38">
        <v>2.5798208438353103</v>
      </c>
      <c r="U464" s="38">
        <v>2.3742730071843798E-2</v>
      </c>
      <c r="V464" s="38">
        <v>7.9820843835310296E-2</v>
      </c>
      <c r="W464" s="38">
        <v>2.4049637667516314E-3</v>
      </c>
      <c r="X464" s="38">
        <v>1.7949380259980194E-4</v>
      </c>
      <c r="Y464" s="38">
        <v>2.2254699641518294</v>
      </c>
      <c r="Z464" s="38">
        <v>2.5844575693514331</v>
      </c>
      <c r="AA464" s="38">
        <v>2.5469964151829227E-2</v>
      </c>
      <c r="AB464" s="38">
        <v>8.4457569351433115E-2</v>
      </c>
      <c r="AC464" s="38">
        <v>102.65535747941787</v>
      </c>
      <c r="AD464" s="38">
        <v>2.2275286562974612</v>
      </c>
      <c r="AE464" s="38">
        <v>2.5858897922909234</v>
      </c>
      <c r="AF464" s="38">
        <v>2.752865629746104E-2</v>
      </c>
      <c r="AG464" s="38">
        <v>8.5889792290923417E-2</v>
      </c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</row>
    <row r="465" spans="1:51" x14ac:dyDescent="0.25">
      <c r="A465" s="38" t="s">
        <v>20</v>
      </c>
      <c r="B465" s="38">
        <v>475524</v>
      </c>
      <c r="C465" s="38">
        <v>4.9000000000000004</v>
      </c>
      <c r="D465" s="38">
        <v>4.7</v>
      </c>
      <c r="E465" s="38">
        <v>5.0999999999999996</v>
      </c>
      <c r="F465" s="38">
        <v>2005</v>
      </c>
      <c r="G465" s="38" t="s">
        <v>8</v>
      </c>
      <c r="H465" s="38" t="s">
        <v>91</v>
      </c>
      <c r="I465" s="38" t="s">
        <v>152</v>
      </c>
      <c r="J465" s="38">
        <v>2330</v>
      </c>
      <c r="K465" s="38">
        <v>473194</v>
      </c>
      <c r="L465" s="38">
        <v>1.9846640579004811E-4</v>
      </c>
      <c r="M465" s="38">
        <v>4.7013914352442638</v>
      </c>
      <c r="N465" s="38">
        <v>5.098324246824359</v>
      </c>
      <c r="O465" s="38">
        <v>1.3914352442636613E-3</v>
      </c>
      <c r="P465" s="38">
        <v>1.6757531756406152E-3</v>
      </c>
      <c r="Q465" s="38">
        <v>2236</v>
      </c>
      <c r="R465" s="38">
        <v>2425</v>
      </c>
      <c r="S465" s="38">
        <v>4.7021811727694081</v>
      </c>
      <c r="T465" s="38">
        <v>5.0996374525786292</v>
      </c>
      <c r="U465" s="38">
        <v>2.1811727694078797E-3</v>
      </c>
      <c r="V465" s="38">
        <v>3.6254742137042939E-4</v>
      </c>
      <c r="W465" s="38">
        <v>4.9038574108647313E-3</v>
      </c>
      <c r="X465" s="38">
        <v>1.9858646812000603E-4</v>
      </c>
      <c r="Y465" s="38">
        <v>4.7052709427447255</v>
      </c>
      <c r="Z465" s="38">
        <v>5.1024438789847375</v>
      </c>
      <c r="AA465" s="38">
        <v>5.2709427447252821E-3</v>
      </c>
      <c r="AB465" s="38">
        <v>2.4438789847378573E-3</v>
      </c>
      <c r="AC465" s="38">
        <v>188.77001543581335</v>
      </c>
      <c r="AD465" s="38">
        <v>4.7064241597854961</v>
      </c>
      <c r="AE465" s="38">
        <v>5.103393588235166</v>
      </c>
      <c r="AF465" s="38">
        <v>6.4241597854959309E-3</v>
      </c>
      <c r="AG465" s="38">
        <v>3.3935882351663338E-3</v>
      </c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</row>
    <row r="466" spans="1:51" x14ac:dyDescent="0.25">
      <c r="A466" s="38" t="s">
        <v>50</v>
      </c>
      <c r="B466" s="38">
        <v>41867</v>
      </c>
      <c r="C466" s="38">
        <v>9</v>
      </c>
      <c r="D466" s="38">
        <v>8.1</v>
      </c>
      <c r="E466" s="38">
        <v>9.9</v>
      </c>
      <c r="F466" s="38">
        <v>2005</v>
      </c>
      <c r="G466" s="38" t="s">
        <v>8</v>
      </c>
      <c r="H466" s="38" t="s">
        <v>92</v>
      </c>
      <c r="I466" s="38" t="s">
        <v>182</v>
      </c>
      <c r="J466" s="38">
        <v>377</v>
      </c>
      <c r="K466" s="38">
        <v>41490</v>
      </c>
      <c r="L466" s="38">
        <v>9.0486277017903327E-4</v>
      </c>
      <c r="M466" s="38">
        <v>8.0998426063705171</v>
      </c>
      <c r="N466" s="38">
        <v>9.9095681467285832</v>
      </c>
      <c r="O466" s="38">
        <v>1.5739362948252733E-4</v>
      </c>
      <c r="P466" s="38">
        <v>9.5681467285828603E-3</v>
      </c>
      <c r="Q466" s="38">
        <v>339</v>
      </c>
      <c r="R466" s="38">
        <v>415</v>
      </c>
      <c r="S466" s="38">
        <v>8.0970692908495945</v>
      </c>
      <c r="T466" s="38">
        <v>9.9123414622495041</v>
      </c>
      <c r="U466" s="38">
        <v>2.9307091504051641E-3</v>
      </c>
      <c r="V466" s="38">
        <v>1.2341462249503721E-2</v>
      </c>
      <c r="W466" s="38">
        <v>9.0497519564542214E-3</v>
      </c>
      <c r="X466" s="38">
        <v>9.0817869300325628E-4</v>
      </c>
      <c r="Y466" s="38">
        <v>8.1415732634509652</v>
      </c>
      <c r="Z466" s="38">
        <v>9.9579306494574773</v>
      </c>
      <c r="AA466" s="38">
        <v>4.157326345096557E-2</v>
      </c>
      <c r="AB466" s="38">
        <v>5.7930649457476946E-2</v>
      </c>
      <c r="AC466" s="38">
        <v>75.815358113763779</v>
      </c>
      <c r="AD466" s="38">
        <v>8.1563455248287244</v>
      </c>
      <c r="AE466" s="38">
        <v>9.9670413568751606</v>
      </c>
      <c r="AF466" s="38">
        <v>5.6345524828724791E-2</v>
      </c>
      <c r="AG466" s="38">
        <v>6.7041356875160218E-2</v>
      </c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</row>
    <row r="467" spans="1:51" x14ac:dyDescent="0.25">
      <c r="A467" s="38" t="s">
        <v>51</v>
      </c>
      <c r="B467" s="38">
        <v>109311</v>
      </c>
      <c r="C467" s="38">
        <v>2.2000000000000002</v>
      </c>
      <c r="D467" s="38">
        <v>1.9</v>
      </c>
      <c r="E467" s="38">
        <v>2.5</v>
      </c>
      <c r="F467" s="38">
        <v>2005</v>
      </c>
      <c r="G467" s="38" t="s">
        <v>8</v>
      </c>
      <c r="H467" s="38" t="s">
        <v>93</v>
      </c>
      <c r="I467" s="38" t="s">
        <v>183</v>
      </c>
      <c r="J467" s="38">
        <v>240</v>
      </c>
      <c r="K467" s="38">
        <v>109071</v>
      </c>
      <c r="L467" s="38">
        <v>2.7746777930062153E-4</v>
      </c>
      <c r="M467" s="38">
        <v>1.9181026573434492</v>
      </c>
      <c r="N467" s="38">
        <v>2.4730382159446922</v>
      </c>
      <c r="O467" s="38">
        <v>1.8102657343449291E-2</v>
      </c>
      <c r="P467" s="38">
        <v>2.6961784055307803E-2</v>
      </c>
      <c r="Q467" s="38">
        <v>211</v>
      </c>
      <c r="R467" s="38">
        <v>271</v>
      </c>
      <c r="S467" s="38">
        <v>1.9302723422162453</v>
      </c>
      <c r="T467" s="38">
        <v>2.4791649513772631</v>
      </c>
      <c r="U467" s="38">
        <v>3.0272342216245418E-2</v>
      </c>
      <c r="V467" s="38">
        <v>2.0835048622736885E-2</v>
      </c>
      <c r="W467" s="38">
        <v>2.2130639003989177E-3</v>
      </c>
      <c r="X467" s="38">
        <v>2.7911233337917819E-4</v>
      </c>
      <c r="Y467" s="38">
        <v>1.9339515670197396</v>
      </c>
      <c r="Z467" s="38">
        <v>2.4921762337780957</v>
      </c>
      <c r="AA467" s="38">
        <v>3.395156701973967E-2</v>
      </c>
      <c r="AB467" s="38">
        <v>7.8237662219042825E-3</v>
      </c>
      <c r="AC467" s="38">
        <v>60.7191175170043</v>
      </c>
      <c r="AD467" s="38">
        <v>1.9399119810435725</v>
      </c>
      <c r="AE467" s="38">
        <v>2.4953637084275195</v>
      </c>
      <c r="AF467" s="38">
        <v>3.9911981043572631E-2</v>
      </c>
      <c r="AG467" s="38">
        <v>4.6362915724804665E-3</v>
      </c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</row>
    <row r="468" spans="1:51" x14ac:dyDescent="0.25">
      <c r="A468" s="38" t="s">
        <v>29</v>
      </c>
      <c r="B468" s="38">
        <v>94321</v>
      </c>
      <c r="C468" s="38">
        <v>3.6</v>
      </c>
      <c r="D468" s="38">
        <v>3.3</v>
      </c>
      <c r="E468" s="38">
        <v>4</v>
      </c>
      <c r="F468" s="38">
        <v>2005</v>
      </c>
      <c r="G468" s="38" t="s">
        <v>8</v>
      </c>
      <c r="H468" s="38" t="s">
        <v>94</v>
      </c>
      <c r="I468" s="38" t="s">
        <v>161</v>
      </c>
      <c r="J468" s="38">
        <v>340</v>
      </c>
      <c r="K468" s="38">
        <v>93981</v>
      </c>
      <c r="L468" s="38">
        <v>3.8246789501740166E-4</v>
      </c>
      <c r="M468" s="38">
        <v>3.2222436750465286</v>
      </c>
      <c r="N468" s="38">
        <v>3.9871794650813324</v>
      </c>
      <c r="O468" s="38">
        <v>7.7756324953471179E-2</v>
      </c>
      <c r="P468" s="38">
        <v>1.2820534918667637E-2</v>
      </c>
      <c r="Q468" s="38">
        <v>304</v>
      </c>
      <c r="R468" s="38">
        <v>376</v>
      </c>
      <c r="S468" s="38">
        <v>3.2230362273512791</v>
      </c>
      <c r="T468" s="38">
        <v>3.9863869127765823</v>
      </c>
      <c r="U468" s="38">
        <v>7.6963772648720674E-2</v>
      </c>
      <c r="V468" s="38">
        <v>1.3613087223417697E-2</v>
      </c>
      <c r="W468" s="38">
        <v>3.6249276873645112E-3</v>
      </c>
      <c r="X468" s="38">
        <v>3.8405957550562901E-4</v>
      </c>
      <c r="Y468" s="38">
        <v>3.2408681118588825</v>
      </c>
      <c r="Z468" s="38">
        <v>4.0089872628701402</v>
      </c>
      <c r="AA468" s="38">
        <v>5.9131888141117361E-2</v>
      </c>
      <c r="AB468" s="38">
        <v>8.987262870140178E-3</v>
      </c>
      <c r="AC468" s="38">
        <v>72.198897745139263</v>
      </c>
      <c r="AD468" s="38">
        <v>3.2475143959982997</v>
      </c>
      <c r="AE468" s="38">
        <v>4.0129426398046677</v>
      </c>
      <c r="AF468" s="38">
        <v>5.2485604001700104E-2</v>
      </c>
      <c r="AG468" s="38">
        <v>1.2942639804667699E-2</v>
      </c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</row>
    <row r="469" spans="1:51" x14ac:dyDescent="0.25">
      <c r="A469" s="38" t="s">
        <v>35</v>
      </c>
      <c r="B469" s="38">
        <v>57389</v>
      </c>
      <c r="C469" s="38">
        <v>8.1</v>
      </c>
      <c r="D469" s="38">
        <v>7.4</v>
      </c>
      <c r="E469" s="38">
        <v>8.9</v>
      </c>
      <c r="F469" s="38">
        <v>2005</v>
      </c>
      <c r="G469" s="38" t="s">
        <v>8</v>
      </c>
      <c r="H469" s="38" t="s">
        <v>95</v>
      </c>
      <c r="I469" s="38" t="s">
        <v>167</v>
      </c>
      <c r="J469" s="38">
        <v>465</v>
      </c>
      <c r="K469" s="38">
        <v>56924</v>
      </c>
      <c r="L469" s="38">
        <v>7.3346481737745866E-4</v>
      </c>
      <c r="M469" s="38">
        <v>7.3691332414839961</v>
      </c>
      <c r="N469" s="38">
        <v>8.8360628762389126</v>
      </c>
      <c r="O469" s="38">
        <v>3.0866758516004289E-2</v>
      </c>
      <c r="P469" s="38">
        <v>6.3937123761087733E-2</v>
      </c>
      <c r="Q469" s="38">
        <v>423</v>
      </c>
      <c r="R469" s="38">
        <v>507</v>
      </c>
      <c r="S469" s="38">
        <v>7.3707504922546132</v>
      </c>
      <c r="T469" s="38">
        <v>8.8344456254682946</v>
      </c>
      <c r="U469" s="38">
        <v>2.9249507745387149E-2</v>
      </c>
      <c r="V469" s="38">
        <v>6.5554374531705761E-2</v>
      </c>
      <c r="W469" s="38">
        <v>8.1355220885057974E-3</v>
      </c>
      <c r="X469" s="38">
        <v>7.3565371474586716E-4</v>
      </c>
      <c r="Y469" s="38">
        <v>7.3998683737599302</v>
      </c>
      <c r="Z469" s="38">
        <v>8.8711758032516652</v>
      </c>
      <c r="AA469" s="38">
        <v>1.3162624007012624E-4</v>
      </c>
      <c r="AB469" s="38">
        <v>2.882419674833514E-2</v>
      </c>
      <c r="AC469" s="38">
        <v>84.228366652529402</v>
      </c>
      <c r="AD469" s="38">
        <v>7.4104458896540146</v>
      </c>
      <c r="AE469" s="38">
        <v>8.8780220631209303</v>
      </c>
      <c r="AF469" s="38">
        <v>1.0445889654014273E-2</v>
      </c>
      <c r="AG469" s="38">
        <v>2.1977936879070015E-2</v>
      </c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</row>
    <row r="470" spans="1:51" x14ac:dyDescent="0.25">
      <c r="A470" s="38" t="s">
        <v>14</v>
      </c>
      <c r="B470" s="38">
        <v>384814</v>
      </c>
      <c r="C470" s="38">
        <v>3.4</v>
      </c>
      <c r="D470" s="38">
        <v>3.3</v>
      </c>
      <c r="E470" s="38">
        <v>3.6</v>
      </c>
      <c r="F470" s="38">
        <v>2005</v>
      </c>
      <c r="G470" s="38" t="s">
        <v>8</v>
      </c>
      <c r="H470" s="38" t="s">
        <v>96</v>
      </c>
      <c r="I470" s="38" t="s">
        <v>146</v>
      </c>
      <c r="J470" s="38">
        <v>1308</v>
      </c>
      <c r="K470" s="38">
        <v>383506</v>
      </c>
      <c r="L470" s="38">
        <v>1.8389153955301183E-4</v>
      </c>
      <c r="M470" s="38">
        <v>3.2151531937467119</v>
      </c>
      <c r="N470" s="38">
        <v>3.5829362728527356</v>
      </c>
      <c r="O470" s="38">
        <v>8.4846806253287888E-2</v>
      </c>
      <c r="P470" s="38">
        <v>1.7063727147264451E-2</v>
      </c>
      <c r="Q470" s="38">
        <v>1238</v>
      </c>
      <c r="R470" s="38">
        <v>1380</v>
      </c>
      <c r="S470" s="38">
        <v>3.2171386695910233</v>
      </c>
      <c r="T470" s="38">
        <v>3.5861481131143877</v>
      </c>
      <c r="U470" s="38">
        <v>8.2861330408976475E-2</v>
      </c>
      <c r="V470" s="38">
        <v>1.3851886885612341E-2</v>
      </c>
      <c r="W470" s="38">
        <v>3.404002071329433E-3</v>
      </c>
      <c r="X470" s="38">
        <v>1.8409097102720245E-4</v>
      </c>
      <c r="Y470" s="38">
        <v>3.2199111003022307</v>
      </c>
      <c r="Z470" s="38">
        <v>3.5880930423566353</v>
      </c>
      <c r="AA470" s="38">
        <v>8.0088899697769111E-2</v>
      </c>
      <c r="AB470" s="38">
        <v>1.1906957643364802E-2</v>
      </c>
      <c r="AC470" s="38">
        <v>141.55325116029798</v>
      </c>
      <c r="AD470" s="38">
        <v>3.2213789753894573</v>
      </c>
      <c r="AE470" s="38">
        <v>3.589223799381188</v>
      </c>
      <c r="AF470" s="38">
        <v>7.8621024610542545E-2</v>
      </c>
      <c r="AG470" s="38">
        <v>1.0776200618812126E-2</v>
      </c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</row>
    <row r="471" spans="1:51" x14ac:dyDescent="0.25">
      <c r="A471" s="38" t="s">
        <v>60</v>
      </c>
      <c r="B471" s="38">
        <v>223693</v>
      </c>
      <c r="C471" s="38">
        <v>2.6</v>
      </c>
      <c r="D471" s="38">
        <v>2.4</v>
      </c>
      <c r="E471" s="38">
        <v>2.8</v>
      </c>
      <c r="F471" s="38">
        <v>2005</v>
      </c>
      <c r="G471" s="38" t="s">
        <v>8</v>
      </c>
      <c r="H471" s="38" t="s">
        <v>97</v>
      </c>
      <c r="I471" s="38" t="s">
        <v>191</v>
      </c>
      <c r="J471" s="38">
        <v>582</v>
      </c>
      <c r="K471" s="38">
        <v>223111</v>
      </c>
      <c r="L471" s="38">
        <v>2.1110157996690162E-4</v>
      </c>
      <c r="M471" s="38">
        <v>2.3906785383202149</v>
      </c>
      <c r="N471" s="38">
        <v>2.8128816982540186</v>
      </c>
      <c r="O471" s="38">
        <v>9.3214616797849814E-3</v>
      </c>
      <c r="P471" s="38">
        <v>1.2881698254018747E-2</v>
      </c>
      <c r="Q471" s="38">
        <v>535</v>
      </c>
      <c r="R471" s="38">
        <v>629</v>
      </c>
      <c r="S471" s="38">
        <v>2.3916707272914217</v>
      </c>
      <c r="T471" s="38">
        <v>2.8118895092828118</v>
      </c>
      <c r="U471" s="38">
        <v>8.3292727085781948E-3</v>
      </c>
      <c r="V471" s="38">
        <v>1.1889509282811961E-2</v>
      </c>
      <c r="W471" s="38">
        <v>2.6103217443856413E-3</v>
      </c>
      <c r="X471" s="38">
        <v>2.1161754690226928E-4</v>
      </c>
      <c r="Y471" s="38">
        <v>2.3987041974833718</v>
      </c>
      <c r="Z471" s="38">
        <v>2.8219392912879107</v>
      </c>
      <c r="AA471" s="38">
        <v>1.2958025166280862E-3</v>
      </c>
      <c r="AB471" s="38">
        <v>2.1939291287910834E-2</v>
      </c>
      <c r="AC471" s="38">
        <v>94.481545725919432</v>
      </c>
      <c r="AD471" s="38">
        <v>2.4013747938692922</v>
      </c>
      <c r="AE471" s="38">
        <v>2.8237390307077108</v>
      </c>
      <c r="AF471" s="38">
        <v>1.3747938692922901E-3</v>
      </c>
      <c r="AG471" s="38">
        <v>2.3739030707710995E-2</v>
      </c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</row>
    <row r="472" spans="1:51" x14ac:dyDescent="0.25">
      <c r="A472" s="38" t="s">
        <v>36</v>
      </c>
      <c r="B472" s="38">
        <v>1362388</v>
      </c>
      <c r="C472" s="38">
        <v>3</v>
      </c>
      <c r="D472" s="38">
        <v>2.9</v>
      </c>
      <c r="E472" s="38">
        <v>3.1</v>
      </c>
      <c r="F472" s="38">
        <v>2005</v>
      </c>
      <c r="G472" s="38" t="s">
        <v>8</v>
      </c>
      <c r="H472" s="38" t="s">
        <v>98</v>
      </c>
      <c r="I472" s="38" t="s">
        <v>168</v>
      </c>
      <c r="J472" s="38">
        <v>4087</v>
      </c>
      <c r="K472" s="38">
        <v>1358301</v>
      </c>
      <c r="L472" s="38">
        <v>9.1832668757553144E-5</v>
      </c>
      <c r="M472" s="38">
        <v>2.9080469543747705</v>
      </c>
      <c r="N472" s="38">
        <v>3.091712291889877</v>
      </c>
      <c r="O472" s="38">
        <v>8.046954374770543E-3</v>
      </c>
      <c r="P472" s="38">
        <v>8.2877081101231376E-3</v>
      </c>
      <c r="Q472" s="38">
        <v>3963</v>
      </c>
      <c r="R472" s="38">
        <v>4213</v>
      </c>
      <c r="S472" s="38">
        <v>2.9088629670842669</v>
      </c>
      <c r="T472" s="38">
        <v>3.0923642897618007</v>
      </c>
      <c r="U472" s="38">
        <v>8.8629670842670372E-3</v>
      </c>
      <c r="V472" s="38">
        <v>7.6357102381994224E-3</v>
      </c>
      <c r="W472" s="38">
        <v>3.0012809861163121E-3</v>
      </c>
      <c r="X472" s="38">
        <v>9.1864610761906924E-5</v>
      </c>
      <c r="Y472" s="38">
        <v>2.9094163753544051</v>
      </c>
      <c r="Z472" s="38">
        <v>3.0931455968782191</v>
      </c>
      <c r="AA472" s="38">
        <v>9.4163753544052042E-3</v>
      </c>
      <c r="AB472" s="38">
        <v>6.8544031217809831E-3</v>
      </c>
      <c r="AC472" s="38">
        <v>250.23767868780118</v>
      </c>
      <c r="AD472" s="38">
        <v>2.9098103566309934</v>
      </c>
      <c r="AE472" s="38">
        <v>3.0934856188227071</v>
      </c>
      <c r="AF472" s="38">
        <v>9.8103566309934997E-3</v>
      </c>
      <c r="AG472" s="38">
        <v>6.5143811772929716E-3</v>
      </c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</row>
    <row r="473" spans="1:51" x14ac:dyDescent="0.25">
      <c r="A473" s="38" t="s">
        <v>21</v>
      </c>
      <c r="B473" s="38">
        <v>582887</v>
      </c>
      <c r="C473" s="38">
        <v>5.3</v>
      </c>
      <c r="D473" s="38">
        <v>5.0999999999999996</v>
      </c>
      <c r="E473" s="38">
        <v>5.5</v>
      </c>
      <c r="F473" s="38">
        <v>2005</v>
      </c>
      <c r="G473" s="38" t="s">
        <v>8</v>
      </c>
      <c r="H473" s="38" t="s">
        <v>99</v>
      </c>
      <c r="I473" s="38" t="s">
        <v>153</v>
      </c>
      <c r="J473" s="38">
        <v>3089</v>
      </c>
      <c r="K473" s="38">
        <v>579798</v>
      </c>
      <c r="L473" s="38">
        <v>1.863883859186318E-4</v>
      </c>
      <c r="M473" s="38">
        <v>5.1130950474054941</v>
      </c>
      <c r="N473" s="38">
        <v>5.4858718192427585</v>
      </c>
      <c r="O473" s="38">
        <v>1.3095047405494498E-2</v>
      </c>
      <c r="P473" s="38">
        <v>1.4128180757241537E-2</v>
      </c>
      <c r="Q473" s="38">
        <v>2981</v>
      </c>
      <c r="R473" s="38">
        <v>3198</v>
      </c>
      <c r="S473" s="38">
        <v>5.1141988069728779</v>
      </c>
      <c r="T473" s="38">
        <v>5.4864836580675158</v>
      </c>
      <c r="U473" s="38">
        <v>1.4198806972878231E-2</v>
      </c>
      <c r="V473" s="38">
        <v>1.3516341932484188E-2</v>
      </c>
      <c r="W473" s="38">
        <v>5.3027436864072092E-3</v>
      </c>
      <c r="X473" s="38">
        <v>1.8647329297391926E-4</v>
      </c>
      <c r="Y473" s="38">
        <v>5.1162703934332905</v>
      </c>
      <c r="Z473" s="38">
        <v>5.4892169793811281</v>
      </c>
      <c r="AA473" s="38">
        <v>1.6270393433290842E-2</v>
      </c>
      <c r="AB473" s="38">
        <v>1.078302061887193E-2</v>
      </c>
      <c r="AC473" s="38">
        <v>217.30319872127359</v>
      </c>
      <c r="AD473" s="38">
        <v>5.1172001992425074</v>
      </c>
      <c r="AE473" s="38">
        <v>5.4900027606576458</v>
      </c>
      <c r="AF473" s="38">
        <v>1.7200199242507708E-2</v>
      </c>
      <c r="AG473" s="38">
        <v>9.9972393423541916E-3</v>
      </c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</row>
    <row r="474" spans="1:51" x14ac:dyDescent="0.25">
      <c r="A474" s="38" t="s">
        <v>57</v>
      </c>
      <c r="B474" s="38">
        <v>24661</v>
      </c>
      <c r="C474" s="38">
        <v>9.6999999999999993</v>
      </c>
      <c r="D474" s="38">
        <v>8.5</v>
      </c>
      <c r="E474" s="38">
        <v>11</v>
      </c>
      <c r="F474" s="38">
        <v>2005</v>
      </c>
      <c r="G474" s="38" t="s">
        <v>8</v>
      </c>
      <c r="H474" s="38" t="s">
        <v>100</v>
      </c>
      <c r="I474" s="38" t="s">
        <v>189</v>
      </c>
      <c r="J474" s="38">
        <v>239</v>
      </c>
      <c r="K474" s="38">
        <v>24422</v>
      </c>
      <c r="L474" s="38">
        <v>1.2227048366689911E-3</v>
      </c>
      <c r="M474" s="38">
        <v>8.4687107588056456</v>
      </c>
      <c r="N474" s="38">
        <v>10.914120432143628</v>
      </c>
      <c r="O474" s="38">
        <v>3.1289241194354389E-2</v>
      </c>
      <c r="P474" s="38">
        <v>8.5879567856371963E-2</v>
      </c>
      <c r="Q474" s="38">
        <v>210</v>
      </c>
      <c r="R474" s="38">
        <v>270</v>
      </c>
      <c r="S474" s="38">
        <v>8.5154697700823156</v>
      </c>
      <c r="T474" s="38">
        <v>10.948461132962978</v>
      </c>
      <c r="U474" s="38">
        <v>1.5469770082315648E-2</v>
      </c>
      <c r="V474" s="38">
        <v>5.1538867037022484E-2</v>
      </c>
      <c r="W474" s="38">
        <v>9.7677793636978157E-3</v>
      </c>
      <c r="X474" s="38">
        <v>1.2297421788685949E-3</v>
      </c>
      <c r="Y474" s="38">
        <v>8.5380371848292214</v>
      </c>
      <c r="Z474" s="38">
        <v>10.99752154256641</v>
      </c>
      <c r="AA474" s="38">
        <v>3.803718482922136E-2</v>
      </c>
      <c r="AB474" s="38">
        <v>2.4784574335896536E-3</v>
      </c>
      <c r="AC474" s="38">
        <v>60.366101343939683</v>
      </c>
      <c r="AD474" s="38">
        <v>8.5643233949445872</v>
      </c>
      <c r="AE474" s="38">
        <v>11.011778873007325</v>
      </c>
      <c r="AF474" s="38">
        <v>6.4323394944587164E-2</v>
      </c>
      <c r="AG474" s="38">
        <v>1.1778873007324719E-2</v>
      </c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</row>
    <row r="475" spans="1:51" x14ac:dyDescent="0.25">
      <c r="A475" s="38" t="s">
        <v>52</v>
      </c>
      <c r="B475" s="38">
        <v>825396</v>
      </c>
      <c r="C475" s="38">
        <v>3.7</v>
      </c>
      <c r="D475" s="38">
        <v>3.5</v>
      </c>
      <c r="E475" s="38">
        <v>3.8</v>
      </c>
      <c r="F475" s="38">
        <v>2005</v>
      </c>
      <c r="G475" s="38" t="s">
        <v>8</v>
      </c>
      <c r="H475" s="38" t="s">
        <v>101</v>
      </c>
      <c r="I475" s="38" t="s">
        <v>184</v>
      </c>
      <c r="J475" s="38">
        <v>3054</v>
      </c>
      <c r="K475" s="38">
        <v>822342</v>
      </c>
      <c r="L475" s="38">
        <v>1.3098311167959601E-4</v>
      </c>
      <c r="M475" s="38">
        <v>3.5690590499010271</v>
      </c>
      <c r="N475" s="38">
        <v>3.8310252732602192</v>
      </c>
      <c r="O475" s="38">
        <v>6.905904990102707E-2</v>
      </c>
      <c r="P475" s="38">
        <v>3.1025273260219421E-2</v>
      </c>
      <c r="Q475" s="38">
        <v>2946</v>
      </c>
      <c r="R475" s="38">
        <v>3163</v>
      </c>
      <c r="S475" s="38">
        <v>3.5691958768881844</v>
      </c>
      <c r="T475" s="38">
        <v>3.8320999859461398</v>
      </c>
      <c r="U475" s="38">
        <v>6.9195876888184404E-2</v>
      </c>
      <c r="V475" s="38">
        <v>3.2099985946139942E-2</v>
      </c>
      <c r="W475" s="38">
        <v>3.7023519704211224E-3</v>
      </c>
      <c r="X475" s="38">
        <v>1.3104389063866317E-4</v>
      </c>
      <c r="Y475" s="38">
        <v>3.5713080797824595</v>
      </c>
      <c r="Z475" s="38">
        <v>3.8333958610597856</v>
      </c>
      <c r="AA475" s="38">
        <v>7.1308079782459455E-2</v>
      </c>
      <c r="AB475" s="38">
        <v>3.3395861059785759E-2</v>
      </c>
      <c r="AC475" s="38">
        <v>216.24236136187011</v>
      </c>
      <c r="AD475" s="38">
        <v>3.5719652471928693</v>
      </c>
      <c r="AE475" s="38">
        <v>3.8339502276838777</v>
      </c>
      <c r="AF475" s="38">
        <v>7.1965247192869342E-2</v>
      </c>
      <c r="AG475" s="38">
        <v>3.3950227683877898E-2</v>
      </c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</row>
    <row r="476" spans="1:51" x14ac:dyDescent="0.25">
      <c r="A476" s="38" t="s">
        <v>37</v>
      </c>
      <c r="B476" s="38">
        <v>323453</v>
      </c>
      <c r="C476" s="38">
        <v>2.2000000000000002</v>
      </c>
      <c r="D476" s="38">
        <v>2</v>
      </c>
      <c r="E476" s="38">
        <v>2.2999999999999998</v>
      </c>
      <c r="F476" s="38">
        <v>2005</v>
      </c>
      <c r="G476" s="38" t="s">
        <v>8</v>
      </c>
      <c r="H476" s="38" t="s">
        <v>102</v>
      </c>
      <c r="I476" s="38" t="s">
        <v>169</v>
      </c>
      <c r="J476" s="38">
        <v>712</v>
      </c>
      <c r="K476" s="38">
        <v>322741</v>
      </c>
      <c r="L476" s="38">
        <v>1.6150961529805247E-4</v>
      </c>
      <c r="M476" s="38">
        <v>2.0397375519874572</v>
      </c>
      <c r="N476" s="38">
        <v>2.362756782583562</v>
      </c>
      <c r="O476" s="38">
        <v>3.9737551987457209E-2</v>
      </c>
      <c r="P476" s="38">
        <v>6.275678258356221E-2</v>
      </c>
      <c r="Q476" s="38">
        <v>660</v>
      </c>
      <c r="R476" s="38">
        <v>764</v>
      </c>
      <c r="S476" s="38">
        <v>2.0404819247309502</v>
      </c>
      <c r="T476" s="38">
        <v>2.3620124098400694</v>
      </c>
      <c r="U476" s="38">
        <v>4.0481924730950247E-2</v>
      </c>
      <c r="V476" s="38">
        <v>6.2012409840069616E-2</v>
      </c>
      <c r="W476" s="38">
        <v>2.207159156660584E-3</v>
      </c>
      <c r="X476" s="38">
        <v>1.6183293746017269E-4</v>
      </c>
      <c r="Y476" s="38">
        <v>2.0453262192004114</v>
      </c>
      <c r="Z476" s="38">
        <v>2.3689920941207565</v>
      </c>
      <c r="AA476" s="38">
        <v>4.5326219200411355E-2</v>
      </c>
      <c r="AB476" s="38">
        <v>6.8992094120756686E-2</v>
      </c>
      <c r="AC476" s="38">
        <v>104.51554780367582</v>
      </c>
      <c r="AD476" s="38">
        <v>2.0471446902223245</v>
      </c>
      <c r="AE476" s="38">
        <v>2.370265225661615</v>
      </c>
      <c r="AF476" s="38">
        <v>4.7144690222324481E-2</v>
      </c>
      <c r="AG476" s="38">
        <v>7.0265225661615194E-2</v>
      </c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</row>
    <row r="477" spans="1:51" x14ac:dyDescent="0.25">
      <c r="A477" s="38" t="s">
        <v>30</v>
      </c>
      <c r="B477" s="38">
        <v>180745</v>
      </c>
      <c r="C477" s="38">
        <v>6.8</v>
      </c>
      <c r="D477" s="38">
        <v>6.4</v>
      </c>
      <c r="E477" s="38">
        <v>7.2</v>
      </c>
      <c r="F477" s="38">
        <v>2005</v>
      </c>
      <c r="G477" s="38" t="s">
        <v>8</v>
      </c>
      <c r="H477" s="38" t="s">
        <v>103</v>
      </c>
      <c r="I477" s="38" t="s">
        <v>162</v>
      </c>
      <c r="J477" s="38">
        <v>1229</v>
      </c>
      <c r="K477" s="38">
        <v>179516</v>
      </c>
      <c r="L477" s="38">
        <v>3.7885774992629502E-4</v>
      </c>
      <c r="M477" s="38">
        <v>6.4207770947443725</v>
      </c>
      <c r="N477" s="38">
        <v>7.178492594596964</v>
      </c>
      <c r="O477" s="38">
        <v>2.0777094744372171E-2</v>
      </c>
      <c r="P477" s="38">
        <v>2.1507405403036195E-2</v>
      </c>
      <c r="Q477" s="38">
        <v>1161</v>
      </c>
      <c r="R477" s="38">
        <v>1298</v>
      </c>
      <c r="S477" s="38">
        <v>6.4234142023292486</v>
      </c>
      <c r="T477" s="38">
        <v>7.1813881435171094</v>
      </c>
      <c r="U477" s="38">
        <v>2.341420232924829E-2</v>
      </c>
      <c r="V477" s="38">
        <v>1.8611856482890765E-2</v>
      </c>
      <c r="W477" s="38">
        <v>6.8101168421086829E-3</v>
      </c>
      <c r="X477" s="38">
        <v>3.7928848383633301E-4</v>
      </c>
      <c r="Y477" s="38">
        <v>6.4308283582723496</v>
      </c>
      <c r="Z477" s="38">
        <v>7.1894053259450157</v>
      </c>
      <c r="AA477" s="38">
        <v>3.0828358272349199E-2</v>
      </c>
      <c r="AB477" s="38">
        <v>1.0594674054984488E-2</v>
      </c>
      <c r="AC477" s="38">
        <v>136.97949280373641</v>
      </c>
      <c r="AD477" s="38">
        <v>6.4339609240229914</v>
      </c>
      <c r="AE477" s="38">
        <v>7.1918052991137378</v>
      </c>
      <c r="AF477" s="38">
        <v>3.3960924022991001E-2</v>
      </c>
      <c r="AG477" s="38">
        <v>8.194700886262396E-3</v>
      </c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</row>
    <row r="478" spans="1:51" x14ac:dyDescent="0.25">
      <c r="A478" s="38" t="s">
        <v>22</v>
      </c>
      <c r="B478" s="38">
        <v>709774</v>
      </c>
      <c r="C478" s="38">
        <v>5.5</v>
      </c>
      <c r="D478" s="38">
        <v>5.3</v>
      </c>
      <c r="E478" s="38">
        <v>5.6</v>
      </c>
      <c r="F478" s="38">
        <v>2005</v>
      </c>
      <c r="G478" s="38" t="s">
        <v>8</v>
      </c>
      <c r="H478" s="38" t="s">
        <v>104</v>
      </c>
      <c r="I478" s="38" t="s">
        <v>154</v>
      </c>
      <c r="J478" s="38">
        <v>3904</v>
      </c>
      <c r="K478" s="38">
        <v>705870</v>
      </c>
      <c r="L478" s="38">
        <v>1.7206210351818489E-4</v>
      </c>
      <c r="M478" s="38">
        <v>5.3282802589802998</v>
      </c>
      <c r="N478" s="38">
        <v>5.6724044660166708</v>
      </c>
      <c r="O478" s="38">
        <v>2.8280258980299955E-2</v>
      </c>
      <c r="P478" s="38">
        <v>7.2404466016671165E-2</v>
      </c>
      <c r="Q478" s="38">
        <v>3782</v>
      </c>
      <c r="R478" s="38">
        <v>4026</v>
      </c>
      <c r="S478" s="38">
        <v>5.3284566636704076</v>
      </c>
      <c r="T478" s="38">
        <v>5.672228061326563</v>
      </c>
      <c r="U478" s="38">
        <v>2.8456663670407778E-2</v>
      </c>
      <c r="V478" s="38">
        <v>7.2228061326563342E-2</v>
      </c>
      <c r="W478" s="38">
        <v>5.5030186929792418E-3</v>
      </c>
      <c r="X478" s="38">
        <v>1.7212406965673037E-4</v>
      </c>
      <c r="Y478" s="38">
        <v>5.3308946233225116</v>
      </c>
      <c r="Z478" s="38">
        <v>5.6751427626359723</v>
      </c>
      <c r="AA478" s="38">
        <v>3.0894623322511805E-2</v>
      </c>
      <c r="AB478" s="38">
        <v>7.5142762635972637E-2</v>
      </c>
      <c r="AC478" s="38">
        <v>244.2650682992201</v>
      </c>
      <c r="AD478" s="38">
        <v>5.3316516439606136</v>
      </c>
      <c r="AE478" s="38">
        <v>5.6757946335433491</v>
      </c>
      <c r="AF478" s="38">
        <v>3.1651643960613818E-2</v>
      </c>
      <c r="AG478" s="38">
        <v>7.5794633543349477E-2</v>
      </c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</row>
    <row r="479" spans="1:51" x14ac:dyDescent="0.25">
      <c r="A479" s="38" t="s">
        <v>38</v>
      </c>
      <c r="B479" s="38">
        <v>76748</v>
      </c>
      <c r="C479" s="38">
        <v>9.4</v>
      </c>
      <c r="D479" s="38">
        <v>8.6999999999999993</v>
      </c>
      <c r="E479" s="38">
        <v>10.1</v>
      </c>
      <c r="F479" s="38">
        <v>2005</v>
      </c>
      <c r="G479" s="38" t="s">
        <v>8</v>
      </c>
      <c r="H479" s="38" t="s">
        <v>105</v>
      </c>
      <c r="I479" s="38" t="s">
        <v>170</v>
      </c>
      <c r="J479" s="38">
        <v>721</v>
      </c>
      <c r="K479" s="38">
        <v>76027</v>
      </c>
      <c r="L479" s="38">
        <v>6.8249433345620141E-4</v>
      </c>
      <c r="M479" s="38">
        <v>8.711887279093963</v>
      </c>
      <c r="N479" s="38">
        <v>10.076875946006364</v>
      </c>
      <c r="O479" s="38">
        <v>1.1887279093963699E-2</v>
      </c>
      <c r="P479" s="38">
        <v>2.3124053993635485E-2</v>
      </c>
      <c r="Q479" s="38">
        <v>670</v>
      </c>
      <c r="R479" s="38">
        <v>774</v>
      </c>
      <c r="S479" s="38">
        <v>8.7298691822588204</v>
      </c>
      <c r="T479" s="38">
        <v>10.084953353833324</v>
      </c>
      <c r="U479" s="38">
        <v>2.986918225882107E-2</v>
      </c>
      <c r="V479" s="38">
        <v>1.5046646166675615E-2</v>
      </c>
      <c r="W479" s="38">
        <v>9.4189366101165434E-3</v>
      </c>
      <c r="X479" s="38">
        <v>6.838011077731932E-4</v>
      </c>
      <c r="Y479" s="38">
        <v>8.7351355023433506</v>
      </c>
      <c r="Z479" s="38">
        <v>10.102737717889736</v>
      </c>
      <c r="AA479" s="38">
        <v>3.5135502343351277E-2</v>
      </c>
      <c r="AB479" s="38">
        <v>2.7377178897367571E-3</v>
      </c>
      <c r="AC479" s="38">
        <v>104.79459557792298</v>
      </c>
      <c r="AD479" s="38">
        <v>8.7427665430204247</v>
      </c>
      <c r="AE479" s="38">
        <v>10.108135680569365</v>
      </c>
      <c r="AF479" s="38">
        <v>4.2766543020425374E-2</v>
      </c>
      <c r="AG479" s="38">
        <v>8.1356805693655332E-3</v>
      </c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</row>
    <row r="480" spans="1:51" x14ac:dyDescent="0.25">
      <c r="A480" s="38" t="s">
        <v>15</v>
      </c>
      <c r="B480" s="38">
        <v>371167</v>
      </c>
      <c r="C480" s="38">
        <v>4.5999999999999996</v>
      </c>
      <c r="D480" s="38">
        <v>4.3</v>
      </c>
      <c r="E480" s="38">
        <v>4.8</v>
      </c>
      <c r="F480" s="38">
        <v>2005</v>
      </c>
      <c r="G480" s="38" t="s">
        <v>8</v>
      </c>
      <c r="H480" s="38" t="s">
        <v>106</v>
      </c>
      <c r="I480" s="38" t="s">
        <v>147</v>
      </c>
      <c r="J480" s="38">
        <v>1707</v>
      </c>
      <c r="K480" s="38">
        <v>369460</v>
      </c>
      <c r="L480" s="38">
        <v>2.1766797126186439E-4</v>
      </c>
      <c r="M480" s="38">
        <v>4.3813400224444727</v>
      </c>
      <c r="N480" s="38">
        <v>4.8166759649682023</v>
      </c>
      <c r="O480" s="38">
        <v>8.1340022444472915E-2</v>
      </c>
      <c r="P480" s="38">
        <v>1.667596496820245E-2</v>
      </c>
      <c r="Q480" s="38">
        <v>1627</v>
      </c>
      <c r="R480" s="38">
        <v>1789</v>
      </c>
      <c r="S480" s="38">
        <v>4.3834715909550148</v>
      </c>
      <c r="T480" s="38">
        <v>4.8199328065264426</v>
      </c>
      <c r="U480" s="38">
        <v>8.3471590955014996E-2</v>
      </c>
      <c r="V480" s="38">
        <v>1.9932806526442803E-2</v>
      </c>
      <c r="W480" s="38">
        <v>4.6041351812382116E-3</v>
      </c>
      <c r="X480" s="38">
        <v>2.1784792562043608E-4</v>
      </c>
      <c r="Y480" s="38">
        <v>4.3862872556177752</v>
      </c>
      <c r="Z480" s="38">
        <v>4.8219831068586476</v>
      </c>
      <c r="AA480" s="38">
        <v>8.6287255617775394E-2</v>
      </c>
      <c r="AB480" s="38">
        <v>2.1983106858647794E-2</v>
      </c>
      <c r="AC480" s="38">
        <v>161.60444233121018</v>
      </c>
      <c r="AD480" s="38">
        <v>4.3877867718373249</v>
      </c>
      <c r="AE480" s="38">
        <v>4.8231777677896268</v>
      </c>
      <c r="AF480" s="38">
        <v>8.7786771837325084E-2</v>
      </c>
      <c r="AG480" s="38">
        <v>2.3177767789626991E-2</v>
      </c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</row>
    <row r="481" spans="1:51" x14ac:dyDescent="0.25">
      <c r="A481" s="38" t="s">
        <v>53</v>
      </c>
      <c r="B481" s="38">
        <v>56222</v>
      </c>
      <c r="C481" s="38">
        <v>3.1</v>
      </c>
      <c r="D481" s="38">
        <v>2.6</v>
      </c>
      <c r="E481" s="38">
        <v>3.6</v>
      </c>
      <c r="F481" s="38">
        <v>2005</v>
      </c>
      <c r="G481" s="38" t="s">
        <v>8</v>
      </c>
      <c r="H481" s="38" t="s">
        <v>107</v>
      </c>
      <c r="I481" s="38" t="s">
        <v>185</v>
      </c>
      <c r="J481" s="38">
        <v>174</v>
      </c>
      <c r="K481" s="38">
        <v>56048</v>
      </c>
      <c r="L481" s="38">
        <v>4.5913810657807313E-4</v>
      </c>
      <c r="M481" s="38">
        <v>2.6357357862041115</v>
      </c>
      <c r="N481" s="38">
        <v>3.5540119993602577</v>
      </c>
      <c r="O481" s="38">
        <v>3.5735786204111442E-2</v>
      </c>
      <c r="P481" s="38">
        <v>4.5988000639742399E-2</v>
      </c>
      <c r="Q481" s="38">
        <v>149</v>
      </c>
      <c r="R481" s="38">
        <v>201</v>
      </c>
      <c r="S481" s="38">
        <v>2.6502081035893421</v>
      </c>
      <c r="T481" s="38">
        <v>3.5751129451104551</v>
      </c>
      <c r="U481" s="38">
        <v>5.0208103589342024E-2</v>
      </c>
      <c r="V481" s="38">
        <v>2.4887054889545013E-2</v>
      </c>
      <c r="W481" s="38">
        <v>3.1288234172393817E-3</v>
      </c>
      <c r="X481" s="38">
        <v>4.628724149414128E-4</v>
      </c>
      <c r="Y481" s="38">
        <v>2.6659510022979687</v>
      </c>
      <c r="Z481" s="38">
        <v>3.5916958321807946</v>
      </c>
      <c r="AA481" s="38">
        <v>6.5951002297968575E-2</v>
      </c>
      <c r="AB481" s="38">
        <v>8.3041678192055102E-3</v>
      </c>
      <c r="AC481" s="38">
        <v>51.696248300249586</v>
      </c>
      <c r="AD481" s="38">
        <v>2.677996475526299</v>
      </c>
      <c r="AE481" s="38">
        <v>3.5974357753029227</v>
      </c>
      <c r="AF481" s="38">
        <v>7.7996475526298958E-2</v>
      </c>
      <c r="AG481" s="38">
        <v>2.5642246970773996E-3</v>
      </c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</row>
    <row r="482" spans="1:51" x14ac:dyDescent="0.25">
      <c r="A482" s="38" t="s">
        <v>27</v>
      </c>
      <c r="B482" s="38">
        <v>498939</v>
      </c>
      <c r="C482" s="38">
        <v>1.9</v>
      </c>
      <c r="D482" s="38">
        <v>1.8</v>
      </c>
      <c r="E482" s="38">
        <v>2.1</v>
      </c>
      <c r="F482" s="38">
        <v>2005</v>
      </c>
      <c r="G482" s="38" t="s">
        <v>8</v>
      </c>
      <c r="H482" s="38" t="s">
        <v>108</v>
      </c>
      <c r="I482" s="38" t="s">
        <v>159</v>
      </c>
      <c r="J482" s="38">
        <v>948</v>
      </c>
      <c r="K482" s="38">
        <v>497991</v>
      </c>
      <c r="L482" s="38">
        <v>1.2083474454476319E-4</v>
      </c>
      <c r="M482" s="38">
        <v>1.7791971230783328</v>
      </c>
      <c r="N482" s="38">
        <v>2.0208666121678593</v>
      </c>
      <c r="O482" s="38">
        <v>2.0802876921667268E-2</v>
      </c>
      <c r="P482" s="38">
        <v>7.9133387832140745E-2</v>
      </c>
      <c r="Q482" s="38">
        <v>888</v>
      </c>
      <c r="R482" s="38">
        <v>1009</v>
      </c>
      <c r="S482" s="38">
        <v>1.7797766861279636</v>
      </c>
      <c r="T482" s="38">
        <v>2.0222913021431479</v>
      </c>
      <c r="U482" s="38">
        <v>2.0223313872036464E-2</v>
      </c>
      <c r="V482" s="38">
        <v>7.7708697856852194E-2</v>
      </c>
      <c r="W482" s="38">
        <v>1.9038668369966924E-3</v>
      </c>
      <c r="X482" s="38">
        <v>1.2101670836523192E-4</v>
      </c>
      <c r="Y482" s="38">
        <v>1.7828501286314604</v>
      </c>
      <c r="Z482" s="38">
        <v>2.0248835453619245</v>
      </c>
      <c r="AA482" s="38">
        <v>1.7149871368539626E-2</v>
      </c>
      <c r="AB482" s="38">
        <v>7.5116454638075592E-2</v>
      </c>
      <c r="AC482" s="38">
        <v>120.60778381787084</v>
      </c>
      <c r="AD482" s="38">
        <v>1.7840056285783505</v>
      </c>
      <c r="AE482" s="38">
        <v>2.0257322830088156</v>
      </c>
      <c r="AF482" s="38">
        <v>1.59943714216495E-2</v>
      </c>
      <c r="AG482" s="38">
        <v>7.4267716991184507E-2</v>
      </c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</row>
    <row r="483" spans="1:51" x14ac:dyDescent="0.25">
      <c r="A483" s="38" t="s">
        <v>61</v>
      </c>
      <c r="B483" s="38">
        <v>1770847</v>
      </c>
      <c r="C483" s="38">
        <v>1.7</v>
      </c>
      <c r="D483" s="38">
        <v>1.6</v>
      </c>
      <c r="E483" s="38">
        <v>1.8</v>
      </c>
      <c r="F483" s="38">
        <v>2005</v>
      </c>
      <c r="G483" s="38" t="s">
        <v>8</v>
      </c>
      <c r="H483" s="38" t="s">
        <v>109</v>
      </c>
      <c r="I483" s="38" t="s">
        <v>192</v>
      </c>
      <c r="J483" s="38">
        <v>3010</v>
      </c>
      <c r="K483" s="38">
        <v>1767837</v>
      </c>
      <c r="L483" s="38">
        <v>6.0670963001572948E-5</v>
      </c>
      <c r="M483" s="38">
        <v>1.6390806247979377</v>
      </c>
      <c r="N483" s="38">
        <v>1.7604225508010836</v>
      </c>
      <c r="O483" s="38">
        <v>3.9080624797937613E-2</v>
      </c>
      <c r="P483" s="38">
        <v>3.9577449198916481E-2</v>
      </c>
      <c r="Q483" s="38">
        <v>2903</v>
      </c>
      <c r="R483" s="38">
        <v>3118</v>
      </c>
      <c r="S483" s="38">
        <v>1.6393285247116212</v>
      </c>
      <c r="T483" s="38">
        <v>1.7607393524115862</v>
      </c>
      <c r="U483" s="38">
        <v>3.9328524711621071E-2</v>
      </c>
      <c r="V483" s="38">
        <v>3.9260647588413855E-2</v>
      </c>
      <c r="W483" s="38">
        <v>1.7008325370470715E-3</v>
      </c>
      <c r="X483" s="38">
        <v>6.0699778523007464E-5</v>
      </c>
      <c r="Y483" s="38">
        <v>1.6401327585240639</v>
      </c>
      <c r="Z483" s="38">
        <v>1.7615323155700791</v>
      </c>
      <c r="AA483" s="38">
        <v>4.0132758524063838E-2</v>
      </c>
      <c r="AB483" s="38">
        <v>3.846768442992099E-2</v>
      </c>
      <c r="AC483" s="38">
        <v>214.89450601523552</v>
      </c>
      <c r="AD483" s="38">
        <v>1.6404393912756776</v>
      </c>
      <c r="AE483" s="38">
        <v>1.7617903831176591</v>
      </c>
      <c r="AF483" s="38">
        <v>4.0439391275677528E-2</v>
      </c>
      <c r="AG483" s="38">
        <v>3.8209616882340924E-2</v>
      </c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</row>
    <row r="484" spans="1:51" x14ac:dyDescent="0.25">
      <c r="A484" s="38" t="s">
        <v>23</v>
      </c>
      <c r="B484" s="38">
        <v>101071</v>
      </c>
      <c r="C484" s="38">
        <v>3.4</v>
      </c>
      <c r="D484" s="38">
        <v>3</v>
      </c>
      <c r="E484" s="38">
        <v>3.7</v>
      </c>
      <c r="F484" s="38">
        <v>2005</v>
      </c>
      <c r="G484" s="38" t="s">
        <v>8</v>
      </c>
      <c r="H484" s="38" t="s">
        <v>110</v>
      </c>
      <c r="I484" s="38" t="s">
        <v>155</v>
      </c>
      <c r="J484" s="38">
        <v>344</v>
      </c>
      <c r="K484" s="38">
        <v>100727</v>
      </c>
      <c r="L484" s="38">
        <v>3.5905453632302129E-4</v>
      </c>
      <c r="M484" s="38">
        <v>3.0444934645872297</v>
      </c>
      <c r="N484" s="38">
        <v>3.7626025372332723</v>
      </c>
      <c r="O484" s="38">
        <v>4.4493464587229692E-2</v>
      </c>
      <c r="P484" s="38">
        <v>6.2602537233272137E-2</v>
      </c>
      <c r="Q484" s="38">
        <v>308</v>
      </c>
      <c r="R484" s="38">
        <v>380</v>
      </c>
      <c r="S484" s="38">
        <v>3.0473627450010388</v>
      </c>
      <c r="T484" s="38">
        <v>3.7597332568194637</v>
      </c>
      <c r="U484" s="38">
        <v>4.7362745001038764E-2</v>
      </c>
      <c r="V484" s="38">
        <v>5.9733256819463509E-2</v>
      </c>
      <c r="W484" s="38">
        <v>3.4224216869168178E-3</v>
      </c>
      <c r="X484" s="38">
        <v>3.6053275546008034E-4</v>
      </c>
      <c r="Y484" s="38">
        <v>3.0618889314567377</v>
      </c>
      <c r="Z484" s="38">
        <v>3.7829544423768979</v>
      </c>
      <c r="AA484" s="38">
        <v>6.1888931456737684E-2</v>
      </c>
      <c r="AB484" s="38">
        <v>8.2954442376897752E-2</v>
      </c>
      <c r="AC484" s="38">
        <v>72.629077171043178</v>
      </c>
      <c r="AD484" s="38">
        <v>3.0680848601792476</v>
      </c>
      <c r="AE484" s="38">
        <v>3.7866521725072442</v>
      </c>
      <c r="AF484" s="38">
        <v>6.8084860179247642E-2</v>
      </c>
      <c r="AG484" s="38">
        <v>8.6652172507243996E-2</v>
      </c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</row>
    <row r="485" spans="1:51" x14ac:dyDescent="0.25">
      <c r="A485" s="38" t="s">
        <v>55</v>
      </c>
      <c r="B485" s="38">
        <v>51239</v>
      </c>
      <c r="C485" s="38">
        <v>9.9</v>
      </c>
      <c r="D485" s="38">
        <v>9.1</v>
      </c>
      <c r="E485" s="38">
        <v>10.8</v>
      </c>
      <c r="F485" s="38">
        <v>2005</v>
      </c>
      <c r="G485" s="38" t="s">
        <v>8</v>
      </c>
      <c r="H485" s="38" t="s">
        <v>111</v>
      </c>
      <c r="I485" s="38" t="s">
        <v>187</v>
      </c>
      <c r="J485" s="38">
        <v>507</v>
      </c>
      <c r="K485" s="38">
        <v>50732</v>
      </c>
      <c r="L485" s="38">
        <v>8.5702224489694401E-4</v>
      </c>
      <c r="M485" s="38">
        <v>9.0377844453194935</v>
      </c>
      <c r="N485" s="38">
        <v>10.75182893511338</v>
      </c>
      <c r="O485" s="38">
        <v>6.2215554680506102E-2</v>
      </c>
      <c r="P485" s="38">
        <v>4.8171064886620485E-2</v>
      </c>
      <c r="Q485" s="38">
        <v>464</v>
      </c>
      <c r="R485" s="38">
        <v>552</v>
      </c>
      <c r="S485" s="38">
        <v>9.0556021780284546</v>
      </c>
      <c r="T485" s="38">
        <v>10.773043970413163</v>
      </c>
      <c r="U485" s="38">
        <v>4.4397821971545071E-2</v>
      </c>
      <c r="V485" s="38">
        <v>2.6956029586838071E-2</v>
      </c>
      <c r="W485" s="38">
        <v>9.9315478010586367E-3</v>
      </c>
      <c r="X485" s="38">
        <v>8.5934945799308652E-4</v>
      </c>
      <c r="Y485" s="38">
        <v>9.0721983430655495</v>
      </c>
      <c r="Z485" s="38">
        <v>10.790897259051723</v>
      </c>
      <c r="AA485" s="38">
        <v>2.7801656934450136E-2</v>
      </c>
      <c r="AB485" s="38">
        <v>9.1027409482773436E-3</v>
      </c>
      <c r="AC485" s="38">
        <v>87.867053352943771</v>
      </c>
      <c r="AD485" s="38">
        <v>9.0839459616607279</v>
      </c>
      <c r="AE485" s="38">
        <v>10.798664561400258</v>
      </c>
      <c r="AF485" s="38">
        <v>1.605403833927177E-2</v>
      </c>
      <c r="AG485" s="38">
        <v>1.335438599742389E-3</v>
      </c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</row>
    <row r="486" spans="1:51" x14ac:dyDescent="0.25">
      <c r="A486" s="38" t="s">
        <v>54</v>
      </c>
      <c r="B486" s="38">
        <v>355302</v>
      </c>
      <c r="C486" s="38">
        <v>3.4</v>
      </c>
      <c r="D486" s="38">
        <v>3.3</v>
      </c>
      <c r="E486" s="38">
        <v>3.6</v>
      </c>
      <c r="F486" s="38">
        <v>2005</v>
      </c>
      <c r="G486" s="38" t="s">
        <v>8</v>
      </c>
      <c r="H486" s="38" t="s">
        <v>112</v>
      </c>
      <c r="I486" s="38" t="s">
        <v>186</v>
      </c>
      <c r="J486" s="38">
        <v>1208</v>
      </c>
      <c r="K486" s="38">
        <v>354094</v>
      </c>
      <c r="L486" s="38">
        <v>1.9140107112873531E-4</v>
      </c>
      <c r="M486" s="38">
        <v>3.208523500081109</v>
      </c>
      <c r="N486" s="38">
        <v>3.5913256423385791</v>
      </c>
      <c r="O486" s="38">
        <v>9.1476499918890841E-2</v>
      </c>
      <c r="P486" s="38">
        <v>8.674357661420995E-3</v>
      </c>
      <c r="Q486" s="38">
        <v>1140</v>
      </c>
      <c r="R486" s="38">
        <v>1276</v>
      </c>
      <c r="S486" s="38">
        <v>3.2085380887245218</v>
      </c>
      <c r="T486" s="38">
        <v>3.5913110536951662</v>
      </c>
      <c r="U486" s="38">
        <v>9.1461911275477981E-2</v>
      </c>
      <c r="V486" s="38">
        <v>8.6889463048338555E-3</v>
      </c>
      <c r="W486" s="38">
        <v>3.4052936603649244E-3</v>
      </c>
      <c r="X486" s="38">
        <v>1.916258186404074E-4</v>
      </c>
      <c r="Y486" s="38">
        <v>3.2136678417245168</v>
      </c>
      <c r="Z486" s="38">
        <v>3.596919479005332</v>
      </c>
      <c r="AA486" s="38">
        <v>8.6332158275483017E-2</v>
      </c>
      <c r="AB486" s="38">
        <v>3.0805209946680456E-3</v>
      </c>
      <c r="AC486" s="38">
        <v>136.03656120000701</v>
      </c>
      <c r="AD486" s="38">
        <v>3.2152650351028527</v>
      </c>
      <c r="AE486" s="38">
        <v>3.5981367622927736</v>
      </c>
      <c r="AF486" s="38">
        <v>8.4734964897147158E-2</v>
      </c>
      <c r="AG486" s="38">
        <v>1.8632377072265172E-3</v>
      </c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</row>
    <row r="487" spans="1:51" x14ac:dyDescent="0.25">
      <c r="A487" s="38" t="s">
        <v>39</v>
      </c>
      <c r="B487" s="38">
        <v>458571</v>
      </c>
      <c r="C487" s="38">
        <v>2.2000000000000002</v>
      </c>
      <c r="D487" s="38">
        <v>2</v>
      </c>
      <c r="E487" s="38">
        <v>2.2999999999999998</v>
      </c>
      <c r="F487" s="38">
        <v>2005</v>
      </c>
      <c r="G487" s="38" t="s">
        <v>8</v>
      </c>
      <c r="H487" s="38" t="s">
        <v>113</v>
      </c>
      <c r="I487" s="38" t="s">
        <v>171</v>
      </c>
      <c r="J487" s="38">
        <v>1009</v>
      </c>
      <c r="K487" s="38">
        <v>457562</v>
      </c>
      <c r="L487" s="38">
        <v>1.356153250338523E-4</v>
      </c>
      <c r="M487" s="38">
        <v>2.064698257813733</v>
      </c>
      <c r="N487" s="38">
        <v>2.3359289078814371</v>
      </c>
      <c r="O487" s="38">
        <v>6.4698257813732951E-2</v>
      </c>
      <c r="P487" s="38">
        <v>3.5928907881437322E-2</v>
      </c>
      <c r="Q487" s="38">
        <v>947</v>
      </c>
      <c r="R487" s="38">
        <v>1072</v>
      </c>
      <c r="S487" s="38">
        <v>2.0651109642781598</v>
      </c>
      <c r="T487" s="38">
        <v>2.3376968888132916</v>
      </c>
      <c r="U487" s="38">
        <v>6.5110964278159766E-2</v>
      </c>
      <c r="V487" s="38">
        <v>3.7696888813291807E-2</v>
      </c>
      <c r="W487" s="38">
        <v>2.2044836262591302E-3</v>
      </c>
      <c r="X487" s="38">
        <v>1.3580695736363756E-4</v>
      </c>
      <c r="Y487" s="38">
        <v>2.0686766688954927</v>
      </c>
      <c r="Z487" s="38">
        <v>2.3402905836227679</v>
      </c>
      <c r="AA487" s="38">
        <v>6.8676668895492732E-2</v>
      </c>
      <c r="AB487" s="38">
        <v>4.029058362276805E-2</v>
      </c>
      <c r="AC487" s="38">
        <v>124.40707997071948</v>
      </c>
      <c r="AD487" s="38">
        <v>2.069928621477211</v>
      </c>
      <c r="AE487" s="38">
        <v>2.3412193001698207</v>
      </c>
      <c r="AF487" s="38">
        <v>6.9928621477211017E-2</v>
      </c>
      <c r="AG487" s="38">
        <v>4.1219300169820894E-2</v>
      </c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</row>
    <row r="488" spans="1:51" x14ac:dyDescent="0.25">
      <c r="A488" s="38" t="s">
        <v>16</v>
      </c>
      <c r="B488" s="38">
        <v>143007</v>
      </c>
      <c r="C488" s="38">
        <v>7.1</v>
      </c>
      <c r="D488" s="38">
        <v>6.7</v>
      </c>
      <c r="E488" s="38">
        <v>7.6</v>
      </c>
      <c r="F488" s="38">
        <v>2005</v>
      </c>
      <c r="G488" s="38" t="s">
        <v>8</v>
      </c>
      <c r="H488" s="38" t="s">
        <v>114</v>
      </c>
      <c r="I488" s="38" t="s">
        <v>148</v>
      </c>
      <c r="J488" s="38">
        <v>1015</v>
      </c>
      <c r="K488" s="38">
        <v>141992</v>
      </c>
      <c r="L488" s="38">
        <v>4.3508800082938146E-4</v>
      </c>
      <c r="M488" s="38">
        <v>6.6624666643268693</v>
      </c>
      <c r="N488" s="38">
        <v>7.5326426659856329</v>
      </c>
      <c r="O488" s="38">
        <v>3.7533335673130885E-2</v>
      </c>
      <c r="P488" s="38">
        <v>6.7357334014366721E-2</v>
      </c>
      <c r="Q488" s="38">
        <v>954</v>
      </c>
      <c r="R488" s="38">
        <v>1078</v>
      </c>
      <c r="S488" s="38">
        <v>6.6710021187774027</v>
      </c>
      <c r="T488" s="38">
        <v>7.5380925409245698</v>
      </c>
      <c r="U488" s="38">
        <v>2.8997881222597499E-2</v>
      </c>
      <c r="V488" s="38">
        <v>6.1907459075429827E-2</v>
      </c>
      <c r="W488" s="38">
        <v>7.1107946714876477E-3</v>
      </c>
      <c r="X488" s="38">
        <v>4.3568608280978937E-4</v>
      </c>
      <c r="Y488" s="38">
        <v>6.6751085886778583</v>
      </c>
      <c r="Z488" s="38">
        <v>7.5464807542974377</v>
      </c>
      <c r="AA488" s="38">
        <v>2.4891411322141899E-2</v>
      </c>
      <c r="AB488" s="38">
        <v>5.3519245702561946E-2</v>
      </c>
      <c r="AC488" s="38">
        <v>124.47011681326558</v>
      </c>
      <c r="AD488" s="38">
        <v>6.6791137039687696</v>
      </c>
      <c r="AE488" s="38">
        <v>7.5494681158691153</v>
      </c>
      <c r="AF488" s="38">
        <v>2.08862960312306E-2</v>
      </c>
      <c r="AG488" s="38">
        <v>5.0531884130884386E-2</v>
      </c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</row>
    <row r="489" spans="1:51" x14ac:dyDescent="0.25">
      <c r="A489" s="38" t="s">
        <v>24</v>
      </c>
      <c r="B489" s="38">
        <v>316317</v>
      </c>
      <c r="C489" s="38">
        <v>5.4</v>
      </c>
      <c r="D489" s="38">
        <v>5.2</v>
      </c>
      <c r="E489" s="38">
        <v>5.7</v>
      </c>
      <c r="F489" s="38">
        <v>2005</v>
      </c>
      <c r="G489" s="38" t="s">
        <v>8</v>
      </c>
      <c r="H489" s="38" t="s">
        <v>115</v>
      </c>
      <c r="I489" s="38" t="s">
        <v>156</v>
      </c>
      <c r="J489" s="38">
        <v>1708</v>
      </c>
      <c r="K489" s="38">
        <v>314609</v>
      </c>
      <c r="L489" s="38">
        <v>2.5538406517588779E-4</v>
      </c>
      <c r="M489" s="38">
        <v>5.1442624919171545</v>
      </c>
      <c r="N489" s="38">
        <v>5.6550306222689306</v>
      </c>
      <c r="O489" s="38">
        <v>5.5737508082845721E-2</v>
      </c>
      <c r="P489" s="38">
        <v>4.4969377731069571E-2</v>
      </c>
      <c r="Q489" s="38">
        <v>1628</v>
      </c>
      <c r="R489" s="38">
        <v>1789</v>
      </c>
      <c r="S489" s="38">
        <v>5.1467357113275609</v>
      </c>
      <c r="T489" s="38">
        <v>5.6557187884305931</v>
      </c>
      <c r="U489" s="38">
        <v>5.3264288672439264E-2</v>
      </c>
      <c r="V489" s="38">
        <v>4.428121156940712E-2</v>
      </c>
      <c r="W489" s="38">
        <v>5.405653075290482E-3</v>
      </c>
      <c r="X489" s="38">
        <v>2.5559433123168113E-4</v>
      </c>
      <c r="Y489" s="38">
        <v>5.1500587440588008</v>
      </c>
      <c r="Z489" s="38">
        <v>5.6612474065221638</v>
      </c>
      <c r="AA489" s="38">
        <v>4.9941255941199358E-2</v>
      </c>
      <c r="AB489" s="38">
        <v>3.8752593477836328E-2</v>
      </c>
      <c r="AC489" s="38">
        <v>161.58678972373329</v>
      </c>
      <c r="AD489" s="38">
        <v>5.1518177779020258</v>
      </c>
      <c r="AE489" s="38">
        <v>5.6626497198585568</v>
      </c>
      <c r="AF489" s="38">
        <v>4.8182222097974403E-2</v>
      </c>
      <c r="AG489" s="38">
        <v>3.735028014144337E-2</v>
      </c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</row>
    <row r="490" spans="1:51" x14ac:dyDescent="0.25">
      <c r="A490" s="38" t="s">
        <v>40</v>
      </c>
      <c r="B490" s="38">
        <v>34461</v>
      </c>
      <c r="C490" s="38">
        <v>3.9</v>
      </c>
      <c r="D490" s="38">
        <v>3.3</v>
      </c>
      <c r="E490" s="38">
        <v>4.5999999999999996</v>
      </c>
      <c r="F490" s="38">
        <v>2005</v>
      </c>
      <c r="G490" s="38" t="s">
        <v>8</v>
      </c>
      <c r="H490" s="38" t="s">
        <v>116</v>
      </c>
      <c r="I490" s="38" t="s">
        <v>172</v>
      </c>
      <c r="J490" s="38">
        <v>134</v>
      </c>
      <c r="K490" s="38">
        <v>34327</v>
      </c>
      <c r="L490" s="38">
        <v>6.5709263816140812E-4</v>
      </c>
      <c r="M490" s="38">
        <v>3.2313609760691717</v>
      </c>
      <c r="N490" s="38">
        <v>4.5455462523919881</v>
      </c>
      <c r="O490" s="38">
        <v>6.8639023930828102E-2</v>
      </c>
      <c r="P490" s="38">
        <v>5.4453747608011582E-2</v>
      </c>
      <c r="Q490" s="38">
        <v>112</v>
      </c>
      <c r="R490" s="38">
        <v>158</v>
      </c>
      <c r="S490" s="38">
        <v>3.2500507820434694</v>
      </c>
      <c r="T490" s="38">
        <v>4.5848930675256083</v>
      </c>
      <c r="U490" s="38">
        <v>4.9949217956530401E-2</v>
      </c>
      <c r="V490" s="38">
        <v>1.5106932474391321E-2</v>
      </c>
      <c r="W490" s="38">
        <v>3.9437503164710033E-3</v>
      </c>
      <c r="X490" s="38">
        <v>6.6399906874517575E-4</v>
      </c>
      <c r="Y490" s="38">
        <v>3.2797512477258279</v>
      </c>
      <c r="Z490" s="38">
        <v>4.607749385216179</v>
      </c>
      <c r="AA490" s="38">
        <v>2.0248752274171888E-2</v>
      </c>
      <c r="AB490" s="38">
        <v>7.7493852161794052E-3</v>
      </c>
      <c r="AC490" s="38">
        <v>45.366827558575821</v>
      </c>
      <c r="AD490" s="38">
        <v>3.3000968760281357</v>
      </c>
      <c r="AE490" s="38">
        <v>4.6164188330805436</v>
      </c>
      <c r="AF490" s="38">
        <v>9.6876028135906012E-5</v>
      </c>
      <c r="AG490" s="38">
        <v>1.6418833080543926E-2</v>
      </c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</row>
    <row r="491" spans="1:51" x14ac:dyDescent="0.25">
      <c r="A491" s="38" t="s">
        <v>17</v>
      </c>
      <c r="B491" s="38">
        <v>326457</v>
      </c>
      <c r="C491" s="38">
        <v>20.6</v>
      </c>
      <c r="D491" s="38">
        <v>20.100000000000001</v>
      </c>
      <c r="E491" s="38">
        <v>21.1</v>
      </c>
      <c r="F491" s="38">
        <v>2006</v>
      </c>
      <c r="G491" s="38" t="s">
        <v>8</v>
      </c>
      <c r="H491" s="38" t="s">
        <v>67</v>
      </c>
      <c r="I491" s="38" t="s">
        <v>149</v>
      </c>
      <c r="J491" s="38">
        <v>6725</v>
      </c>
      <c r="K491" s="38">
        <v>319732</v>
      </c>
      <c r="L491" s="38">
        <v>4.8724603030326103E-4</v>
      </c>
      <c r="M491" s="38">
        <v>20.112710472390816</v>
      </c>
      <c r="N491" s="38">
        <v>21.087202532997338</v>
      </c>
      <c r="O491" s="38">
        <v>1.2710472390814687E-2</v>
      </c>
      <c r="P491" s="38">
        <v>1.2797467002663154E-2</v>
      </c>
      <c r="Q491" s="38">
        <v>6566</v>
      </c>
      <c r="R491" s="38">
        <v>6885</v>
      </c>
      <c r="S491" s="38">
        <v>20.11290920396867</v>
      </c>
      <c r="T491" s="38">
        <v>21.090066991977505</v>
      </c>
      <c r="U491" s="38">
        <v>1.2909203968668237E-2</v>
      </c>
      <c r="V491" s="38">
        <v>9.9330080224966366E-3</v>
      </c>
      <c r="W491" s="38">
        <v>2.0605597594340795E-2</v>
      </c>
      <c r="X491" s="38">
        <v>4.8734111778510483E-4</v>
      </c>
      <c r="Y491" s="38">
        <v>20.118256476555693</v>
      </c>
      <c r="Z491" s="38">
        <v>21.0929387121259</v>
      </c>
      <c r="AA491" s="38">
        <v>1.8256476555691847E-2</v>
      </c>
      <c r="AB491" s="38">
        <v>7.0612878741016516E-3</v>
      </c>
      <c r="AC491" s="38">
        <v>318.14136982256514</v>
      </c>
      <c r="AD491" s="38">
        <v>20.11987108514387</v>
      </c>
      <c r="AE491" s="38">
        <v>21.094387258051231</v>
      </c>
      <c r="AF491" s="38">
        <v>1.9871085143869038E-2</v>
      </c>
      <c r="AG491" s="38">
        <v>5.6127419487701502E-3</v>
      </c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</row>
    <row r="492" spans="1:51" x14ac:dyDescent="0.25">
      <c r="A492" s="38" t="s">
        <v>41</v>
      </c>
      <c r="B492" s="38">
        <v>58451</v>
      </c>
      <c r="C492" s="38">
        <v>6.3</v>
      </c>
      <c r="D492" s="38">
        <v>5.7</v>
      </c>
      <c r="E492" s="38">
        <v>7</v>
      </c>
      <c r="F492" s="38">
        <v>2006</v>
      </c>
      <c r="G492" s="38" t="s">
        <v>8</v>
      </c>
      <c r="H492" s="38" t="s">
        <v>68</v>
      </c>
      <c r="I492" s="38" t="s">
        <v>173</v>
      </c>
      <c r="J492" s="38">
        <v>368</v>
      </c>
      <c r="K492" s="38">
        <v>58083</v>
      </c>
      <c r="L492" s="38">
        <v>6.4122227669467617E-4</v>
      </c>
      <c r="M492" s="38">
        <v>5.6546494791349931</v>
      </c>
      <c r="N492" s="38">
        <v>6.937094032524346</v>
      </c>
      <c r="O492" s="38">
        <v>4.5350520865007127E-2</v>
      </c>
      <c r="P492" s="38">
        <v>6.2905967475654023E-2</v>
      </c>
      <c r="Q492" s="38">
        <v>331</v>
      </c>
      <c r="R492" s="38">
        <v>406</v>
      </c>
      <c r="S492" s="38">
        <v>5.6628629108141864</v>
      </c>
      <c r="T492" s="38">
        <v>6.9459889480077326</v>
      </c>
      <c r="U492" s="38">
        <v>3.7137089185813821E-2</v>
      </c>
      <c r="V492" s="38">
        <v>5.4011051992267411E-2</v>
      </c>
      <c r="W492" s="38">
        <v>6.3283163580375584E-3</v>
      </c>
      <c r="X492" s="38">
        <v>6.4365886676941879E-4</v>
      </c>
      <c r="Y492" s="38">
        <v>5.6846574912681396</v>
      </c>
      <c r="Z492" s="38">
        <v>6.9719752248069771</v>
      </c>
      <c r="AA492" s="38">
        <v>1.5342508731860605E-2</v>
      </c>
      <c r="AB492" s="38">
        <v>2.8024775193022933E-2</v>
      </c>
      <c r="AC492" s="38">
        <v>75.007980502488834</v>
      </c>
      <c r="AD492" s="38">
        <v>5.6952808501521694</v>
      </c>
      <c r="AE492" s="38">
        <v>6.9784590887815448</v>
      </c>
      <c r="AF492" s="38">
        <v>4.7191498478307281E-3</v>
      </c>
      <c r="AG492" s="38">
        <v>2.154091121845525E-2</v>
      </c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</row>
    <row r="493" spans="1:51" x14ac:dyDescent="0.25">
      <c r="A493" s="38" t="s">
        <v>11</v>
      </c>
      <c r="B493" s="38">
        <v>472700</v>
      </c>
      <c r="C493" s="38">
        <v>7.8</v>
      </c>
      <c r="D493" s="38">
        <v>7.5</v>
      </c>
      <c r="E493" s="38">
        <v>8</v>
      </c>
      <c r="F493" s="38">
        <v>2006</v>
      </c>
      <c r="G493" s="38" t="s">
        <v>8</v>
      </c>
      <c r="H493" s="38" t="s">
        <v>69</v>
      </c>
      <c r="I493" s="38" t="s">
        <v>143</v>
      </c>
      <c r="J493" s="38">
        <v>3687</v>
      </c>
      <c r="K493" s="38">
        <v>469013</v>
      </c>
      <c r="L493" s="38">
        <v>2.5078334838251449E-4</v>
      </c>
      <c r="M493" s="38">
        <v>7.549089721217654</v>
      </c>
      <c r="N493" s="38">
        <v>8.0506564179826832</v>
      </c>
      <c r="O493" s="38">
        <v>4.9089721217653981E-2</v>
      </c>
      <c r="P493" s="38">
        <v>5.0656417982683166E-2</v>
      </c>
      <c r="Q493" s="38">
        <v>3569</v>
      </c>
      <c r="R493" s="38">
        <v>3806</v>
      </c>
      <c r="S493" s="38">
        <v>7.550243283266342</v>
      </c>
      <c r="T493" s="38">
        <v>8.0516183625978428</v>
      </c>
      <c r="U493" s="38">
        <v>5.0243283266341976E-2</v>
      </c>
      <c r="V493" s="38">
        <v>5.1618362597842804E-2</v>
      </c>
      <c r="W493" s="38">
        <v>7.8038729662655076E-3</v>
      </c>
      <c r="X493" s="38">
        <v>2.5087800592635322E-4</v>
      </c>
      <c r="Y493" s="38">
        <v>7.552994960339154</v>
      </c>
      <c r="Z493" s="38">
        <v>8.0547509721918615</v>
      </c>
      <c r="AA493" s="38">
        <v>5.2994960339153963E-2</v>
      </c>
      <c r="AB493" s="38">
        <v>5.4750972191861536E-2</v>
      </c>
      <c r="AC493" s="38">
        <v>237.1057479265221</v>
      </c>
      <c r="AD493" s="38">
        <v>7.5541333542519142</v>
      </c>
      <c r="AE493" s="38">
        <v>8.0557280677511436</v>
      </c>
      <c r="AF493" s="38">
        <v>5.4133354251914234E-2</v>
      </c>
      <c r="AG493" s="38">
        <v>5.5728067751143584E-2</v>
      </c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</row>
    <row r="494" spans="1:51" x14ac:dyDescent="0.25">
      <c r="A494" s="38" t="s">
        <v>18</v>
      </c>
      <c r="B494" s="38">
        <v>332135</v>
      </c>
      <c r="C494" s="38">
        <v>4.9000000000000004</v>
      </c>
      <c r="D494" s="38">
        <v>4.7</v>
      </c>
      <c r="E494" s="38">
        <v>5.2</v>
      </c>
      <c r="F494" s="38">
        <v>2006</v>
      </c>
      <c r="G494" s="38" t="s">
        <v>8</v>
      </c>
      <c r="H494" s="38" t="s">
        <v>70</v>
      </c>
      <c r="I494" s="38" t="s">
        <v>150</v>
      </c>
      <c r="J494" s="38">
        <v>1627</v>
      </c>
      <c r="K494" s="38">
        <v>330508</v>
      </c>
      <c r="L494" s="38">
        <v>2.3744383080876163E-4</v>
      </c>
      <c r="M494" s="38">
        <v>4.6611666739558668</v>
      </c>
      <c r="N494" s="38">
        <v>5.1360543355733901</v>
      </c>
      <c r="O494" s="38">
        <v>3.8833326044133365E-2</v>
      </c>
      <c r="P494" s="38">
        <v>6.3945664426610094E-2</v>
      </c>
      <c r="Q494" s="38">
        <v>1549</v>
      </c>
      <c r="R494" s="38">
        <v>1707</v>
      </c>
      <c r="S494" s="38">
        <v>4.6637662396314754</v>
      </c>
      <c r="T494" s="38">
        <v>5.1394764177217098</v>
      </c>
      <c r="U494" s="38">
        <v>3.623376036852477E-2</v>
      </c>
      <c r="V494" s="38">
        <v>6.0523582278290355E-2</v>
      </c>
      <c r="W494" s="38">
        <v>4.9043367594581808E-3</v>
      </c>
      <c r="X494" s="38">
        <v>2.3764950989585548E-4</v>
      </c>
      <c r="Y494" s="38">
        <v>4.6666872495623259</v>
      </c>
      <c r="Z494" s="38">
        <v>5.1419862693540361</v>
      </c>
      <c r="AA494" s="38">
        <v>3.3312750437674232E-2</v>
      </c>
      <c r="AB494" s="38">
        <v>5.8013730645964046E-2</v>
      </c>
      <c r="AC494" s="38">
        <v>157.74947493426592</v>
      </c>
      <c r="AD494" s="38">
        <v>4.6683669550146671</v>
      </c>
      <c r="AE494" s="38">
        <v>5.1433173529910032</v>
      </c>
      <c r="AF494" s="38">
        <v>3.1633044985333036E-2</v>
      </c>
      <c r="AG494" s="38">
        <v>5.6682647008996945E-2</v>
      </c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</row>
    <row r="495" spans="1:51" x14ac:dyDescent="0.25">
      <c r="A495" s="38" t="s">
        <v>42</v>
      </c>
      <c r="B495" s="38">
        <v>2799720</v>
      </c>
      <c r="C495" s="38">
        <v>3</v>
      </c>
      <c r="D495" s="38">
        <v>2.9</v>
      </c>
      <c r="E495" s="38">
        <v>3.1</v>
      </c>
      <c r="F495" s="38">
        <v>2006</v>
      </c>
      <c r="G495" s="38" t="s">
        <v>8</v>
      </c>
      <c r="H495" s="38" t="s">
        <v>71</v>
      </c>
      <c r="I495" s="38" t="s">
        <v>174</v>
      </c>
      <c r="J495" s="38">
        <v>8399</v>
      </c>
      <c r="K495" s="38">
        <v>2791321</v>
      </c>
      <c r="L495" s="38">
        <v>6.4061171071707021E-5</v>
      </c>
      <c r="M495" s="38">
        <v>2.9358816803562928</v>
      </c>
      <c r="N495" s="38">
        <v>3.0640040224997067</v>
      </c>
      <c r="O495" s="38">
        <v>3.5881680356292911E-2</v>
      </c>
      <c r="P495" s="38">
        <v>3.5995977500293375E-2</v>
      </c>
      <c r="Q495" s="38">
        <v>8220</v>
      </c>
      <c r="R495" s="38">
        <v>8579</v>
      </c>
      <c r="S495" s="38">
        <v>2.936007886502936</v>
      </c>
      <c r="T495" s="38">
        <v>3.0642349949280643</v>
      </c>
      <c r="U495" s="38">
        <v>3.6007886502936071E-2</v>
      </c>
      <c r="V495" s="38">
        <v>3.5765005071935807E-2</v>
      </c>
      <c r="W495" s="38">
        <v>3.0006247777041371E-3</v>
      </c>
      <c r="X495" s="38">
        <v>6.4072014770057213E-5</v>
      </c>
      <c r="Y495" s="38">
        <v>2.9365527629340797</v>
      </c>
      <c r="Z495" s="38">
        <v>3.0646967924741944</v>
      </c>
      <c r="AA495" s="38">
        <v>3.655276293407983E-2</v>
      </c>
      <c r="AB495" s="38">
        <v>3.5303207525805735E-2</v>
      </c>
      <c r="AC495" s="38">
        <v>358.71660812870851</v>
      </c>
      <c r="AD495" s="38">
        <v>2.9367405111862088</v>
      </c>
      <c r="AE495" s="38">
        <v>3.0648662223069865</v>
      </c>
      <c r="AF495" s="38">
        <v>3.6740511186208913E-2</v>
      </c>
      <c r="AG495" s="38">
        <v>3.5133777693013624E-2</v>
      </c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</row>
    <row r="496" spans="1:51" x14ac:dyDescent="0.25">
      <c r="A496" s="38" t="s">
        <v>19</v>
      </c>
      <c r="B496" s="38">
        <v>216781</v>
      </c>
      <c r="C496" s="38">
        <v>3.6</v>
      </c>
      <c r="D496" s="38">
        <v>3.3</v>
      </c>
      <c r="E496" s="38">
        <v>3.8</v>
      </c>
      <c r="F496" s="38">
        <v>2006</v>
      </c>
      <c r="G496" s="38" t="s">
        <v>8</v>
      </c>
      <c r="H496" s="38" t="s">
        <v>72</v>
      </c>
      <c r="I496" s="38" t="s">
        <v>151</v>
      </c>
      <c r="J496" s="38">
        <v>780</v>
      </c>
      <c r="K496" s="38">
        <v>216001</v>
      </c>
      <c r="L496" s="38">
        <v>2.5205275586998645E-4</v>
      </c>
      <c r="M496" s="38">
        <v>3.3460485537466313</v>
      </c>
      <c r="N496" s="38">
        <v>3.850154065486604</v>
      </c>
      <c r="O496" s="38">
        <v>4.6048553746631526E-2</v>
      </c>
      <c r="P496" s="38">
        <v>5.0154065486604171E-2</v>
      </c>
      <c r="Q496" s="38">
        <v>726</v>
      </c>
      <c r="R496" s="38">
        <v>836</v>
      </c>
      <c r="S496" s="38">
        <v>3.3490019881816209</v>
      </c>
      <c r="T496" s="38">
        <v>3.8564265318455031</v>
      </c>
      <c r="U496" s="38">
        <v>4.9001988181621048E-2</v>
      </c>
      <c r="V496" s="38">
        <v>5.642653184550328E-2</v>
      </c>
      <c r="W496" s="38">
        <v>3.6068976232310809E-3</v>
      </c>
      <c r="X496" s="38">
        <v>2.5251056860396763E-4</v>
      </c>
      <c r="Y496" s="38">
        <v>3.3543870546271131</v>
      </c>
      <c r="Z496" s="38">
        <v>3.8594081918350485</v>
      </c>
      <c r="AA496" s="38">
        <v>5.438705462711324E-2</v>
      </c>
      <c r="AB496" s="38">
        <v>5.940819183504864E-2</v>
      </c>
      <c r="AC496" s="38">
        <v>109.3131106953992</v>
      </c>
      <c r="AD496" s="38">
        <v>3.3570805466160314</v>
      </c>
      <c r="AE496" s="38">
        <v>3.8613275685009252</v>
      </c>
      <c r="AF496" s="38">
        <v>5.7080546616031569E-2</v>
      </c>
      <c r="AG496" s="38">
        <v>6.1327568500925356E-2</v>
      </c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</row>
    <row r="497" spans="1:51" x14ac:dyDescent="0.25">
      <c r="A497" s="38" t="s">
        <v>31</v>
      </c>
      <c r="B497" s="38">
        <v>194389</v>
      </c>
      <c r="C497" s="38">
        <v>2.4</v>
      </c>
      <c r="D497" s="38">
        <v>2.2000000000000002</v>
      </c>
      <c r="E497" s="38">
        <v>2.6</v>
      </c>
      <c r="F497" s="38">
        <v>2006</v>
      </c>
      <c r="G497" s="38" t="s">
        <v>8</v>
      </c>
      <c r="H497" s="38" t="s">
        <v>73</v>
      </c>
      <c r="I497" s="38" t="s">
        <v>163</v>
      </c>
      <c r="J497" s="38">
        <v>467</v>
      </c>
      <c r="K497" s="38">
        <v>193922</v>
      </c>
      <c r="L497" s="38">
        <v>2.1762688391201509E-4</v>
      </c>
      <c r="M497" s="38">
        <v>2.1847724288062973</v>
      </c>
      <c r="N497" s="38">
        <v>2.6200261966303273</v>
      </c>
      <c r="O497" s="38">
        <v>1.5227571193702882E-2</v>
      </c>
      <c r="P497" s="38">
        <v>2.0026196630327231E-2</v>
      </c>
      <c r="Q497" s="38">
        <v>425</v>
      </c>
      <c r="R497" s="38">
        <v>509</v>
      </c>
      <c r="S497" s="38">
        <v>2.1863377042939671</v>
      </c>
      <c r="T497" s="38">
        <v>2.618460921142657</v>
      </c>
      <c r="U497" s="38">
        <v>1.3662295706033056E-2</v>
      </c>
      <c r="V497" s="38">
        <v>1.8460921142656961E-2</v>
      </c>
      <c r="W497" s="38">
        <v>2.412232497304594E-3</v>
      </c>
      <c r="X497" s="38">
        <v>2.1829015896613401E-4</v>
      </c>
      <c r="Y497" s="38">
        <v>2.1939423383384602</v>
      </c>
      <c r="Z497" s="38">
        <v>2.630522656270728</v>
      </c>
      <c r="AA497" s="38">
        <v>6.0576616615399814E-3</v>
      </c>
      <c r="AB497" s="38">
        <v>3.0522656270727921E-2</v>
      </c>
      <c r="AC497" s="38">
        <v>84.650555905531078</v>
      </c>
      <c r="AD497" s="38">
        <v>2.1970739676031514</v>
      </c>
      <c r="AE497" s="38">
        <v>2.6325352493575163</v>
      </c>
      <c r="AF497" s="38">
        <v>2.9260323968487434E-3</v>
      </c>
      <c r="AG497" s="38">
        <v>3.2535249357516172E-2</v>
      </c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</row>
    <row r="498" spans="1:51" x14ac:dyDescent="0.25">
      <c r="A498" s="38" t="s">
        <v>43</v>
      </c>
      <c r="B498" s="38">
        <v>57289</v>
      </c>
      <c r="C498" s="38">
        <v>4</v>
      </c>
      <c r="D498" s="38">
        <v>3.6</v>
      </c>
      <c r="E498" s="38">
        <v>4.5999999999999996</v>
      </c>
      <c r="F498" s="38">
        <v>2006</v>
      </c>
      <c r="G498" s="38" t="s">
        <v>8</v>
      </c>
      <c r="H498" s="38" t="s">
        <v>74</v>
      </c>
      <c r="I498" s="38" t="s">
        <v>175</v>
      </c>
      <c r="J498" s="38">
        <v>229</v>
      </c>
      <c r="K498" s="38">
        <v>57060</v>
      </c>
      <c r="L498" s="38">
        <v>5.1668381016979625E-4</v>
      </c>
      <c r="M498" s="38">
        <v>3.4805931539943544</v>
      </c>
      <c r="N498" s="38">
        <v>4.5139607743339472</v>
      </c>
      <c r="O498" s="38">
        <v>0.11940684600564566</v>
      </c>
      <c r="P498" s="38">
        <v>8.6039225666052488E-2</v>
      </c>
      <c r="Q498" s="38">
        <v>200</v>
      </c>
      <c r="R498" s="38">
        <v>259</v>
      </c>
      <c r="S498" s="38">
        <v>3.4910715844228384</v>
      </c>
      <c r="T498" s="38">
        <v>4.5209377018275756</v>
      </c>
      <c r="U498" s="38">
        <v>0.10892841557716171</v>
      </c>
      <c r="V498" s="38">
        <v>7.906229817242405E-2</v>
      </c>
      <c r="W498" s="38">
        <v>4.0305337199294201E-3</v>
      </c>
      <c r="X498" s="38">
        <v>5.198673609154126E-4</v>
      </c>
      <c r="Y498" s="38">
        <v>3.5106663590140079</v>
      </c>
      <c r="Z498" s="38">
        <v>4.5504010808448321</v>
      </c>
      <c r="AA498" s="38">
        <v>8.9333640985992169E-2</v>
      </c>
      <c r="AB498" s="38">
        <v>4.9598919155167565E-2</v>
      </c>
      <c r="AC498" s="38">
        <v>59.26083022592389</v>
      </c>
      <c r="AD498" s="38">
        <v>3.5220859911865641</v>
      </c>
      <c r="AE498" s="38">
        <v>4.5564356362206242</v>
      </c>
      <c r="AF498" s="38">
        <v>7.791400881343602E-2</v>
      </c>
      <c r="AG498" s="38">
        <v>4.3564363779375448E-2</v>
      </c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</row>
    <row r="499" spans="1:51" x14ac:dyDescent="0.25">
      <c r="A499" s="38" t="s">
        <v>58</v>
      </c>
      <c r="B499" s="38">
        <v>61119</v>
      </c>
      <c r="C499" s="38">
        <v>1.5</v>
      </c>
      <c r="D499" s="38">
        <v>1.2</v>
      </c>
      <c r="E499" s="38">
        <v>1.9</v>
      </c>
      <c r="F499" s="38">
        <v>2006</v>
      </c>
      <c r="G499" s="38" t="s">
        <v>8</v>
      </c>
      <c r="H499" s="38" t="s">
        <v>195</v>
      </c>
      <c r="I499" s="38" t="s">
        <v>196</v>
      </c>
      <c r="J499" s="38">
        <v>92</v>
      </c>
      <c r="K499" s="38">
        <v>61027</v>
      </c>
      <c r="L499" s="38">
        <v>3.0735384847285112E-4</v>
      </c>
      <c r="M499" s="38">
        <v>1.1979063815701798</v>
      </c>
      <c r="N499" s="38">
        <v>1.812614078515882</v>
      </c>
      <c r="O499" s="38">
        <v>2.0936184298201432E-3</v>
      </c>
      <c r="P499" s="38">
        <v>8.7385921484117945E-2</v>
      </c>
      <c r="Q499" s="38">
        <v>73</v>
      </c>
      <c r="R499" s="38">
        <v>111</v>
      </c>
      <c r="S499" s="38">
        <v>1.1943912694906658</v>
      </c>
      <c r="T499" s="38">
        <v>1.8161291905953958</v>
      </c>
      <c r="U499" s="38">
        <v>5.6087305093341921E-3</v>
      </c>
      <c r="V499" s="38">
        <v>8.3870809404604119E-2</v>
      </c>
      <c r="W499" s="38">
        <v>1.5365897129246318E-3</v>
      </c>
      <c r="X499" s="38">
        <v>3.1209754174736892E-4</v>
      </c>
      <c r="Y499" s="38">
        <v>1.2244921711772629</v>
      </c>
      <c r="Z499" s="38">
        <v>1.8486872546720006</v>
      </c>
      <c r="AA499" s="38">
        <v>2.4492171177262989E-2</v>
      </c>
      <c r="AB499" s="38">
        <v>5.1312745327999343E-2</v>
      </c>
      <c r="AC499" s="38">
        <v>37.664650264465941</v>
      </c>
      <c r="AD499" s="38">
        <v>1.2366637818864992</v>
      </c>
      <c r="AE499" s="38">
        <v>1.8528761399104816</v>
      </c>
      <c r="AF499" s="38">
        <v>3.6663781886499214E-2</v>
      </c>
      <c r="AG499" s="38">
        <v>4.7123860089518299E-2</v>
      </c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</row>
    <row r="500" spans="1:51" x14ac:dyDescent="0.25">
      <c r="A500" s="38" t="s">
        <v>25</v>
      </c>
      <c r="B500" s="38">
        <v>1079107</v>
      </c>
      <c r="C500" s="38">
        <v>3.1</v>
      </c>
      <c r="D500" s="38">
        <v>3</v>
      </c>
      <c r="E500" s="38">
        <v>3.2</v>
      </c>
      <c r="F500" s="38">
        <v>2006</v>
      </c>
      <c r="G500" s="38" t="s">
        <v>8</v>
      </c>
      <c r="H500" s="38" t="s">
        <v>75</v>
      </c>
      <c r="I500" s="38" t="s">
        <v>157</v>
      </c>
      <c r="J500" s="38">
        <v>3345</v>
      </c>
      <c r="K500" s="38">
        <v>1075762</v>
      </c>
      <c r="L500" s="38">
        <v>1.0488357621991134E-4</v>
      </c>
      <c r="M500" s="38">
        <v>2.9949017092059083</v>
      </c>
      <c r="N500" s="38">
        <v>3.2046688616457306</v>
      </c>
      <c r="O500" s="38">
        <v>5.0982907940917421E-3</v>
      </c>
      <c r="P500" s="38">
        <v>4.6688616457304377E-3</v>
      </c>
      <c r="Q500" s="38">
        <v>3233</v>
      </c>
      <c r="R500" s="38">
        <v>3459</v>
      </c>
      <c r="S500" s="38">
        <v>2.9959957631634304</v>
      </c>
      <c r="T500" s="38">
        <v>3.2054281920143231</v>
      </c>
      <c r="U500" s="38">
        <v>4.0042368365695857E-3</v>
      </c>
      <c r="V500" s="38">
        <v>5.4281920143228746E-3</v>
      </c>
      <c r="W500" s="38">
        <v>3.101554169250802E-3</v>
      </c>
      <c r="X500" s="38">
        <v>1.049281288168393E-4</v>
      </c>
      <c r="Y500" s="38">
        <v>2.9966260404339629</v>
      </c>
      <c r="Z500" s="38">
        <v>3.2064822980676415</v>
      </c>
      <c r="AA500" s="38">
        <v>3.3739595660371435E-3</v>
      </c>
      <c r="AB500" s="38">
        <v>6.4822980676413344E-3</v>
      </c>
      <c r="AC500" s="38">
        <v>226.37693244550482</v>
      </c>
      <c r="AD500" s="38">
        <v>2.9971270224802149</v>
      </c>
      <c r="AE500" s="38">
        <v>3.206908004885574</v>
      </c>
      <c r="AF500" s="38">
        <v>2.8729775197851026E-3</v>
      </c>
      <c r="AG500" s="38">
        <v>6.9080048855738596E-3</v>
      </c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</row>
    <row r="501" spans="1:51" x14ac:dyDescent="0.25">
      <c r="A501" s="38" t="s">
        <v>12</v>
      </c>
      <c r="B501" s="38">
        <v>707071</v>
      </c>
      <c r="C501" s="38">
        <v>4.0999999999999996</v>
      </c>
      <c r="D501" s="38">
        <v>4</v>
      </c>
      <c r="E501" s="38">
        <v>4.2</v>
      </c>
      <c r="F501" s="38">
        <v>2006</v>
      </c>
      <c r="G501" s="38" t="s">
        <v>8</v>
      </c>
      <c r="H501" s="38" t="s">
        <v>76</v>
      </c>
      <c r="I501" s="38" t="s">
        <v>144</v>
      </c>
      <c r="J501" s="38">
        <v>2899</v>
      </c>
      <c r="K501" s="38">
        <v>704172</v>
      </c>
      <c r="L501" s="38">
        <v>1.4894195045283437E-4</v>
      </c>
      <c r="M501" s="38">
        <v>3.9510706366848081</v>
      </c>
      <c r="N501" s="38">
        <v>4.2489545375904765</v>
      </c>
      <c r="O501" s="38">
        <v>4.8929363315191932E-2</v>
      </c>
      <c r="P501" s="38">
        <v>4.8954537590476299E-2</v>
      </c>
      <c r="Q501" s="38">
        <v>2794</v>
      </c>
      <c r="R501" s="38">
        <v>3005</v>
      </c>
      <c r="S501" s="38">
        <v>3.9515126486590457</v>
      </c>
      <c r="T501" s="38">
        <v>4.2499268107446069</v>
      </c>
      <c r="U501" s="38">
        <v>4.8487351340954277E-2</v>
      </c>
      <c r="V501" s="38">
        <v>4.9926810744606698E-2</v>
      </c>
      <c r="W501" s="38">
        <v>4.1027067565085947E-3</v>
      </c>
      <c r="X501" s="38">
        <v>1.4901462884761742E-4</v>
      </c>
      <c r="Y501" s="38">
        <v>3.9536921276609771</v>
      </c>
      <c r="Z501" s="38">
        <v>4.2517213853562126</v>
      </c>
      <c r="AA501" s="38">
        <v>4.6307872339022893E-2</v>
      </c>
      <c r="AB501" s="38">
        <v>5.1721385356212402E-2</v>
      </c>
      <c r="AC501" s="38">
        <v>210.64200916577704</v>
      </c>
      <c r="AD501" s="38">
        <v>3.9544607739947431</v>
      </c>
      <c r="AE501" s="38">
        <v>4.2523670164671605</v>
      </c>
      <c r="AF501" s="38">
        <v>4.553922600525695E-2</v>
      </c>
      <c r="AG501" s="38">
        <v>5.2367016467160354E-2</v>
      </c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</row>
    <row r="502" spans="1:51" x14ac:dyDescent="0.25">
      <c r="A502" s="38" t="s">
        <v>56</v>
      </c>
      <c r="B502" s="38">
        <v>80003</v>
      </c>
      <c r="C502" s="38">
        <v>1.7</v>
      </c>
      <c r="D502" s="38">
        <v>1.5</v>
      </c>
      <c r="E502" s="38">
        <v>2</v>
      </c>
      <c r="F502" s="38">
        <v>2006</v>
      </c>
      <c r="G502" s="38" t="s">
        <v>8</v>
      </c>
      <c r="H502" s="38" t="s">
        <v>77</v>
      </c>
      <c r="I502" s="38" t="s">
        <v>188</v>
      </c>
      <c r="J502" s="38">
        <v>136</v>
      </c>
      <c r="K502" s="38">
        <v>79867</v>
      </c>
      <c r="L502" s="38">
        <v>2.8545773920140709E-4</v>
      </c>
      <c r="M502" s="38">
        <v>1.4144785131891282</v>
      </c>
      <c r="N502" s="38">
        <v>1.9853939915919425</v>
      </c>
      <c r="O502" s="38">
        <v>8.5521486810871794E-2</v>
      </c>
      <c r="P502" s="38">
        <v>1.460600840805748E-2</v>
      </c>
      <c r="Q502" s="38">
        <v>114</v>
      </c>
      <c r="R502" s="38">
        <v>159</v>
      </c>
      <c r="S502" s="38">
        <v>1.4249465645038311</v>
      </c>
      <c r="T502" s="38">
        <v>1.987425471544817</v>
      </c>
      <c r="U502" s="38">
        <v>7.5053435496168941E-2</v>
      </c>
      <c r="V502" s="38">
        <v>1.2574528455183032E-2</v>
      </c>
      <c r="W502" s="38">
        <v>1.7238616960192645E-3</v>
      </c>
      <c r="X502" s="38">
        <v>2.8844307322403967E-4</v>
      </c>
      <c r="Y502" s="38">
        <v>1.4354186227952248</v>
      </c>
      <c r="Z502" s="38">
        <v>2.012304769243304</v>
      </c>
      <c r="AA502" s="38">
        <v>6.4581377204775192E-2</v>
      </c>
      <c r="AB502" s="38">
        <v>1.2304769243304037E-2</v>
      </c>
      <c r="AC502" s="38">
        <v>45.752607703941116</v>
      </c>
      <c r="AD502" s="38">
        <v>1.4441818155994435</v>
      </c>
      <c r="AE502" s="38">
        <v>2.0160405075525545</v>
      </c>
      <c r="AF502" s="38">
        <v>5.5818184400556525E-2</v>
      </c>
      <c r="AG502" s="38">
        <v>1.6040507552554484E-2</v>
      </c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</row>
    <row r="503" spans="1:51" x14ac:dyDescent="0.25">
      <c r="A503" s="38" t="s">
        <v>32</v>
      </c>
      <c r="B503" s="38">
        <v>103457</v>
      </c>
      <c r="C503" s="38">
        <v>14.2</v>
      </c>
      <c r="D503" s="38">
        <v>13.5</v>
      </c>
      <c r="E503" s="38">
        <v>14.9</v>
      </c>
      <c r="F503" s="38">
        <v>2006</v>
      </c>
      <c r="G503" s="38" t="s">
        <v>8</v>
      </c>
      <c r="H503" s="38" t="s">
        <v>78</v>
      </c>
      <c r="I503" s="38" t="s">
        <v>164</v>
      </c>
      <c r="J503" s="38">
        <v>1469</v>
      </c>
      <c r="K503" s="38">
        <v>101988</v>
      </c>
      <c r="L503" s="38">
        <v>7.2093100800889038E-4</v>
      </c>
      <c r="M503" s="38">
        <v>13.47820486486583</v>
      </c>
      <c r="N503" s="38">
        <v>14.92006688088361</v>
      </c>
      <c r="O503" s="38">
        <v>2.1795135134169641E-2</v>
      </c>
      <c r="P503" s="38">
        <v>2.0066880883609528E-2</v>
      </c>
      <c r="Q503" s="38">
        <v>1395</v>
      </c>
      <c r="R503" s="38">
        <v>1544</v>
      </c>
      <c r="S503" s="38">
        <v>13.48386286089873</v>
      </c>
      <c r="T503" s="38">
        <v>14.924074736363901</v>
      </c>
      <c r="U503" s="38">
        <v>1.6137139101269682E-2</v>
      </c>
      <c r="V503" s="38">
        <v>2.4074736363900229E-2</v>
      </c>
      <c r="W503" s="38">
        <v>1.4217173460703007E-2</v>
      </c>
      <c r="X503" s="38">
        <v>7.2159424055478593E-4</v>
      </c>
      <c r="Y503" s="38">
        <v>13.495579220148221</v>
      </c>
      <c r="Z503" s="38">
        <v>14.938767701257792</v>
      </c>
      <c r="AA503" s="38">
        <v>4.420779851779244E-3</v>
      </c>
      <c r="AB503" s="38">
        <v>3.8767701257791387E-2</v>
      </c>
      <c r="AC503" s="38">
        <v>149.19515849276826</v>
      </c>
      <c r="AD503" s="38">
        <v>13.500983855035861</v>
      </c>
      <c r="AE503" s="38">
        <v>14.943028558994225</v>
      </c>
      <c r="AF503" s="38">
        <v>9.838550358605147E-4</v>
      </c>
      <c r="AG503" s="38">
        <v>4.3028558994224753E-2</v>
      </c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</row>
    <row r="504" spans="1:51" x14ac:dyDescent="0.25">
      <c r="A504" s="38" t="s">
        <v>45</v>
      </c>
      <c r="B504" s="38">
        <v>953558</v>
      </c>
      <c r="C504" s="38">
        <v>3.3</v>
      </c>
      <c r="D504" s="38">
        <v>3.2</v>
      </c>
      <c r="E504" s="38">
        <v>3.4</v>
      </c>
      <c r="F504" s="38">
        <v>2006</v>
      </c>
      <c r="G504" s="38" t="s">
        <v>8</v>
      </c>
      <c r="H504" s="38" t="s">
        <v>79</v>
      </c>
      <c r="I504" s="38" t="s">
        <v>177</v>
      </c>
      <c r="J504" s="38">
        <v>3147</v>
      </c>
      <c r="K504" s="38">
        <v>950411</v>
      </c>
      <c r="L504" s="38">
        <v>1.1511489413905306E-4</v>
      </c>
      <c r="M504" s="38">
        <v>3.185156300691256</v>
      </c>
      <c r="N504" s="38">
        <v>3.4153860889693619</v>
      </c>
      <c r="O504" s="38">
        <v>1.4843699308744185E-2</v>
      </c>
      <c r="P504" s="38">
        <v>1.5386088969362E-2</v>
      </c>
      <c r="Q504" s="38">
        <v>3037</v>
      </c>
      <c r="R504" s="38">
        <v>3257</v>
      </c>
      <c r="S504" s="38">
        <v>3.1849137650777406</v>
      </c>
      <c r="T504" s="38">
        <v>3.4156286245828782</v>
      </c>
      <c r="U504" s="38">
        <v>1.5086234922259578E-2</v>
      </c>
      <c r="V504" s="38">
        <v>1.5628624582878281E-2</v>
      </c>
      <c r="W504" s="38">
        <v>3.3022721678888953E-3</v>
      </c>
      <c r="X504" s="38">
        <v>1.1516682291307913E-4</v>
      </c>
      <c r="Y504" s="38">
        <v>3.1871053449758162</v>
      </c>
      <c r="Z504" s="38">
        <v>3.4174389908019744</v>
      </c>
      <c r="AA504" s="38">
        <v>1.2894655024183965E-2</v>
      </c>
      <c r="AB504" s="38">
        <v>1.743899080197453E-2</v>
      </c>
      <c r="AC504" s="38">
        <v>219.55368222954732</v>
      </c>
      <c r="AD504" s="38">
        <v>3.1876735793510038</v>
      </c>
      <c r="AE504" s="38">
        <v>3.4179194561088861</v>
      </c>
      <c r="AF504" s="38">
        <v>1.2326420648996361E-2</v>
      </c>
      <c r="AG504" s="38">
        <v>1.7919456108886234E-2</v>
      </c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</row>
    <row r="505" spans="1:51" x14ac:dyDescent="0.25">
      <c r="A505" s="38" t="s">
        <v>33</v>
      </c>
      <c r="B505" s="38">
        <v>440375</v>
      </c>
      <c r="C505" s="38">
        <v>5.6</v>
      </c>
      <c r="D505" s="38">
        <v>5.4</v>
      </c>
      <c r="E505" s="38">
        <v>5.8</v>
      </c>
      <c r="F505" s="38">
        <v>2006</v>
      </c>
      <c r="G505" s="38" t="s">
        <v>8</v>
      </c>
      <c r="H505" s="38" t="s">
        <v>80</v>
      </c>
      <c r="I505" s="38" t="s">
        <v>165</v>
      </c>
      <c r="J505" s="38">
        <v>2466</v>
      </c>
      <c r="K505" s="38">
        <v>437909</v>
      </c>
      <c r="L505" s="38">
        <v>2.2039542664369029E-4</v>
      </c>
      <c r="M505" s="38">
        <v>5.3793774941624415</v>
      </c>
      <c r="N505" s="38">
        <v>5.8201683474498216</v>
      </c>
      <c r="O505" s="38">
        <v>2.0622505837558869E-2</v>
      </c>
      <c r="P505" s="38">
        <v>2.0168347449821766E-2</v>
      </c>
      <c r="Q505" s="38">
        <v>2370</v>
      </c>
      <c r="R505" s="38">
        <v>2564</v>
      </c>
      <c r="S505" s="38">
        <v>5.3817768946920239</v>
      </c>
      <c r="T505" s="38">
        <v>5.8223105307976155</v>
      </c>
      <c r="U505" s="38">
        <v>1.8223105307976439E-2</v>
      </c>
      <c r="V505" s="38">
        <v>2.2310530797615691E-2</v>
      </c>
      <c r="W505" s="38">
        <v>5.6040856123672766E-3</v>
      </c>
      <c r="X505" s="38">
        <v>2.2052101443672235E-4</v>
      </c>
      <c r="Y505" s="38">
        <v>5.3835645979305546</v>
      </c>
      <c r="Z505" s="38">
        <v>5.8246066268039991</v>
      </c>
      <c r="AA505" s="38">
        <v>1.6435402069445715E-2</v>
      </c>
      <c r="AB505" s="38">
        <v>2.4606626803999276E-2</v>
      </c>
      <c r="AC505" s="38">
        <v>194.13171378633504</v>
      </c>
      <c r="AD505" s="38">
        <v>5.3848065557866329</v>
      </c>
      <c r="AE505" s="38">
        <v>5.8256354410783171</v>
      </c>
      <c r="AF505" s="38">
        <v>1.5193444213367435E-2</v>
      </c>
      <c r="AG505" s="38">
        <v>2.5635441078317278E-2</v>
      </c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</row>
    <row r="506" spans="1:51" x14ac:dyDescent="0.25">
      <c r="A506" s="38" t="s">
        <v>44</v>
      </c>
      <c r="B506" s="38">
        <v>159687</v>
      </c>
      <c r="C506" s="38">
        <v>6.7</v>
      </c>
      <c r="D506" s="38">
        <v>6.4</v>
      </c>
      <c r="E506" s="38">
        <v>7.2</v>
      </c>
      <c r="F506" s="38">
        <v>2006</v>
      </c>
      <c r="G506" s="38" t="s">
        <v>8</v>
      </c>
      <c r="H506" s="38" t="s">
        <v>81</v>
      </c>
      <c r="I506" s="38" t="s">
        <v>176</v>
      </c>
      <c r="J506" s="38">
        <v>1070</v>
      </c>
      <c r="K506" s="38">
        <v>158617</v>
      </c>
      <c r="L506" s="38">
        <v>4.0013865010421294E-4</v>
      </c>
      <c r="M506" s="38">
        <v>6.3004694144220164</v>
      </c>
      <c r="N506" s="38">
        <v>7.1007467146304419</v>
      </c>
      <c r="O506" s="38">
        <v>9.9530585577983999E-2</v>
      </c>
      <c r="P506" s="38">
        <v>9.9253285369558242E-2</v>
      </c>
      <c r="Q506" s="38">
        <v>1006</v>
      </c>
      <c r="R506" s="38">
        <v>1134</v>
      </c>
      <c r="S506" s="38">
        <v>6.2998240307601749</v>
      </c>
      <c r="T506" s="38">
        <v>7.1013920982922842</v>
      </c>
      <c r="U506" s="38">
        <v>0.10017596923982541</v>
      </c>
      <c r="V506" s="38">
        <v>9.8607901707715939E-2</v>
      </c>
      <c r="W506" s="38">
        <v>6.7124746768070735E-3</v>
      </c>
      <c r="X506" s="38">
        <v>4.0066136205226243E-4</v>
      </c>
      <c r="Y506" s="38">
        <v>6.3118133147548114</v>
      </c>
      <c r="Z506" s="38">
        <v>7.1131360388593361</v>
      </c>
      <c r="AA506" s="38">
        <v>8.8186685245188912E-2</v>
      </c>
      <c r="AB506" s="38">
        <v>8.6863961140664081E-2</v>
      </c>
      <c r="AC506" s="38">
        <v>127.82195784208305</v>
      </c>
      <c r="AD506" s="38">
        <v>6.3153887929720067</v>
      </c>
      <c r="AE506" s="38">
        <v>7.1158226605275505</v>
      </c>
      <c r="AF506" s="38">
        <v>8.4611207027993629E-2</v>
      </c>
      <c r="AG506" s="38">
        <v>8.4177339472449653E-2</v>
      </c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</row>
    <row r="507" spans="1:51" x14ac:dyDescent="0.25">
      <c r="A507" s="38" t="s">
        <v>46</v>
      </c>
      <c r="B507" s="38">
        <v>139034</v>
      </c>
      <c r="C507" s="38">
        <v>7</v>
      </c>
      <c r="D507" s="38">
        <v>6.5</v>
      </c>
      <c r="E507" s="38">
        <v>7.4</v>
      </c>
      <c r="F507" s="38">
        <v>2006</v>
      </c>
      <c r="G507" s="38" t="s">
        <v>8</v>
      </c>
      <c r="H507" s="38" t="s">
        <v>82</v>
      </c>
      <c r="I507" s="38" t="s">
        <v>178</v>
      </c>
      <c r="J507" s="38">
        <v>973</v>
      </c>
      <c r="K507" s="38">
        <v>138061</v>
      </c>
      <c r="L507" s="38">
        <v>4.3818599433797579E-4</v>
      </c>
      <c r="M507" s="38">
        <v>6.5601021941626794</v>
      </c>
      <c r="N507" s="38">
        <v>7.43647418283863</v>
      </c>
      <c r="O507" s="38">
        <v>6.0102194162679368E-2</v>
      </c>
      <c r="P507" s="38">
        <v>3.6474182838629687E-2</v>
      </c>
      <c r="Q507" s="38">
        <v>913</v>
      </c>
      <c r="R507" s="38">
        <v>1035</v>
      </c>
      <c r="S507" s="38">
        <v>6.5667390710186</v>
      </c>
      <c r="T507" s="38">
        <v>7.4442222765654442</v>
      </c>
      <c r="U507" s="38">
        <v>6.6739071018599994E-2</v>
      </c>
      <c r="V507" s="38">
        <v>4.4222276565443863E-2</v>
      </c>
      <c r="W507" s="38">
        <v>7.0119092700320186E-3</v>
      </c>
      <c r="X507" s="38">
        <v>4.3881459285906966E-4</v>
      </c>
      <c r="Y507" s="38">
        <v>6.573094677172949</v>
      </c>
      <c r="Z507" s="38">
        <v>7.4507238628910883</v>
      </c>
      <c r="AA507" s="38">
        <v>7.3094677172949041E-2</v>
      </c>
      <c r="AB507" s="38">
        <v>5.072386289108799E-2</v>
      </c>
      <c r="AC507" s="38">
        <v>121.87496877700333</v>
      </c>
      <c r="AD507" s="38">
        <v>6.5772255626731022</v>
      </c>
      <c r="AE507" s="38">
        <v>7.453785263962045</v>
      </c>
      <c r="AF507" s="38">
        <v>7.722556267310221E-2</v>
      </c>
      <c r="AG507" s="38">
        <v>5.3785263962044638E-2</v>
      </c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</row>
    <row r="508" spans="1:51" x14ac:dyDescent="0.25">
      <c r="A508" s="38" t="s">
        <v>47</v>
      </c>
      <c r="B508" s="38">
        <v>324260</v>
      </c>
      <c r="C508" s="38">
        <v>4.7</v>
      </c>
      <c r="D508" s="38">
        <v>4.5</v>
      </c>
      <c r="E508" s="38">
        <v>5</v>
      </c>
      <c r="F508" s="38">
        <v>2006</v>
      </c>
      <c r="G508" s="38" t="s">
        <v>8</v>
      </c>
      <c r="H508" s="38" t="s">
        <v>83</v>
      </c>
      <c r="I508" s="38" t="s">
        <v>179</v>
      </c>
      <c r="J508" s="38">
        <v>1524</v>
      </c>
      <c r="K508" s="38">
        <v>322736</v>
      </c>
      <c r="L508" s="38">
        <v>2.3540962363467386E-4</v>
      </c>
      <c r="M508" s="38">
        <v>4.4645225295757127</v>
      </c>
      <c r="N508" s="38">
        <v>4.9353417768450605</v>
      </c>
      <c r="O508" s="38">
        <v>3.5477470424287283E-2</v>
      </c>
      <c r="P508" s="38">
        <v>6.465822315493952E-2</v>
      </c>
      <c r="Q508" s="38">
        <v>1448</v>
      </c>
      <c r="R508" s="38">
        <v>1601</v>
      </c>
      <c r="S508" s="38">
        <v>4.4655523345463513</v>
      </c>
      <c r="T508" s="38">
        <v>4.9373959168568433</v>
      </c>
      <c r="U508" s="38">
        <v>3.4447665453648746E-2</v>
      </c>
      <c r="V508" s="38">
        <v>6.2604083143156686E-2</v>
      </c>
      <c r="W508" s="38">
        <v>4.7057998281443553E-3</v>
      </c>
      <c r="X508" s="38">
        <v>2.3562750685439819E-4</v>
      </c>
      <c r="Y508" s="38">
        <v>4.4701723212899571</v>
      </c>
      <c r="Z508" s="38">
        <v>4.9414273349987532</v>
      </c>
      <c r="AA508" s="38">
        <v>2.9827678710042882E-2</v>
      </c>
      <c r="AB508" s="38">
        <v>5.8572665001246804E-2</v>
      </c>
      <c r="AC508" s="38">
        <v>152.69125138513505</v>
      </c>
      <c r="AD508" s="38">
        <v>4.4718988623402511</v>
      </c>
      <c r="AE508" s="38">
        <v>4.9427847023962892</v>
      </c>
      <c r="AF508" s="38">
        <v>2.8101137659748865E-2</v>
      </c>
      <c r="AG508" s="38">
        <v>5.7215297603710802E-2</v>
      </c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</row>
    <row r="509" spans="1:51" x14ac:dyDescent="0.25">
      <c r="A509" s="38" t="s">
        <v>48</v>
      </c>
      <c r="B509" s="38">
        <v>557859</v>
      </c>
      <c r="C509" s="38">
        <v>2.4</v>
      </c>
      <c r="D509" s="38">
        <v>2.2999999999999998</v>
      </c>
      <c r="E509" s="38">
        <v>2.5</v>
      </c>
      <c r="F509" s="38">
        <v>2006</v>
      </c>
      <c r="G509" s="38" t="s">
        <v>8</v>
      </c>
      <c r="H509" s="38" t="s">
        <v>84</v>
      </c>
      <c r="I509" s="38" t="s">
        <v>180</v>
      </c>
      <c r="J509" s="38">
        <v>1339</v>
      </c>
      <c r="K509" s="38">
        <v>556520</v>
      </c>
      <c r="L509" s="38">
        <v>1.2840800592284847E-4</v>
      </c>
      <c r="M509" s="38">
        <v>2.2718400854407399</v>
      </c>
      <c r="N509" s="38">
        <v>2.5286560972864369</v>
      </c>
      <c r="O509" s="38">
        <v>2.8159914559259924E-2</v>
      </c>
      <c r="P509" s="38">
        <v>2.8656097286436921E-2</v>
      </c>
      <c r="Q509" s="38">
        <v>1268</v>
      </c>
      <c r="R509" s="38">
        <v>1411</v>
      </c>
      <c r="S509" s="38">
        <v>2.2729757877886705</v>
      </c>
      <c r="T509" s="38">
        <v>2.5293129625944908</v>
      </c>
      <c r="U509" s="38">
        <v>2.7024212211329335E-2</v>
      </c>
      <c r="V509" s="38">
        <v>2.9312962594490788E-2</v>
      </c>
      <c r="W509" s="38">
        <v>2.4036745768974631E-3</v>
      </c>
      <c r="X509" s="38">
        <v>1.2854464053713087E-4</v>
      </c>
      <c r="Y509" s="38">
        <v>2.2751299363603326</v>
      </c>
      <c r="Z509" s="38">
        <v>2.5322192174345939</v>
      </c>
      <c r="AA509" s="38">
        <v>2.4870063639667261E-2</v>
      </c>
      <c r="AB509" s="38">
        <v>3.2219217434593883E-2</v>
      </c>
      <c r="AC509" s="38">
        <v>143.29193785447239</v>
      </c>
      <c r="AD509" s="38">
        <v>2.2761414923471661</v>
      </c>
      <c r="AE509" s="38">
        <v>2.5330002167600734</v>
      </c>
      <c r="AF509" s="38">
        <v>2.3858507652833705E-2</v>
      </c>
      <c r="AG509" s="38">
        <v>3.3000216760073364E-2</v>
      </c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</row>
    <row r="510" spans="1:51" x14ac:dyDescent="0.25">
      <c r="A510" s="38" t="s">
        <v>13</v>
      </c>
      <c r="B510" s="38">
        <v>337131</v>
      </c>
      <c r="C510" s="38">
        <v>6</v>
      </c>
      <c r="D510" s="38">
        <v>5.8</v>
      </c>
      <c r="E510" s="38">
        <v>6.3</v>
      </c>
      <c r="F510" s="38">
        <v>2006</v>
      </c>
      <c r="G510" s="38" t="s">
        <v>8</v>
      </c>
      <c r="H510" s="38" t="s">
        <v>86</v>
      </c>
      <c r="I510" s="38" t="s">
        <v>145</v>
      </c>
      <c r="J510" s="38">
        <v>2023</v>
      </c>
      <c r="K510" s="38">
        <v>335108</v>
      </c>
      <c r="L510" s="38">
        <v>2.6069961941696681E-4</v>
      </c>
      <c r="M510" s="38">
        <v>5.7399351486702157</v>
      </c>
      <c r="N510" s="38">
        <v>6.2613343875041494</v>
      </c>
      <c r="O510" s="38">
        <v>6.0064851329784119E-2</v>
      </c>
      <c r="P510" s="38">
        <v>3.8665612495850432E-2</v>
      </c>
      <c r="Q510" s="38">
        <v>1935</v>
      </c>
      <c r="R510" s="38">
        <v>2111</v>
      </c>
      <c r="S510" s="38">
        <v>5.7396086387783978</v>
      </c>
      <c r="T510" s="38">
        <v>6.2616608973959673</v>
      </c>
      <c r="U510" s="38">
        <v>6.0391361221602047E-2</v>
      </c>
      <c r="V510" s="38">
        <v>3.8339102604032504E-2</v>
      </c>
      <c r="W510" s="38">
        <v>6.0062636084964862E-3</v>
      </c>
      <c r="X510" s="38">
        <v>2.608803702847381E-4</v>
      </c>
      <c r="Y510" s="38">
        <v>5.7453832382117476</v>
      </c>
      <c r="Z510" s="38">
        <v>6.2671439787812249</v>
      </c>
      <c r="AA510" s="38">
        <v>5.4616761788252255E-2</v>
      </c>
      <c r="AB510" s="38">
        <v>3.2856021218774956E-2</v>
      </c>
      <c r="AC510" s="38">
        <v>175.80022928931373</v>
      </c>
      <c r="AD510" s="38">
        <v>5.7470198167054427</v>
      </c>
      <c r="AE510" s="38">
        <v>6.2684735725041802</v>
      </c>
      <c r="AF510" s="38">
        <v>5.2980183294557115E-2</v>
      </c>
      <c r="AG510" s="38">
        <v>3.1526427495819576E-2</v>
      </c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</row>
    <row r="511" spans="1:51" x14ac:dyDescent="0.25">
      <c r="A511" s="38" t="s">
        <v>28</v>
      </c>
      <c r="B511" s="38">
        <v>340954</v>
      </c>
      <c r="C511" s="38">
        <v>2.2000000000000002</v>
      </c>
      <c r="D511" s="38">
        <v>2.1</v>
      </c>
      <c r="E511" s="38">
        <v>2.4</v>
      </c>
      <c r="F511" s="38">
        <v>2006</v>
      </c>
      <c r="G511" s="38" t="s">
        <v>8</v>
      </c>
      <c r="H511" s="38" t="s">
        <v>87</v>
      </c>
      <c r="I511" s="38" t="s">
        <v>160</v>
      </c>
      <c r="J511" s="38">
        <v>750</v>
      </c>
      <c r="K511" s="38">
        <v>340204</v>
      </c>
      <c r="L511" s="38">
        <v>1.5725510239110379E-4</v>
      </c>
      <c r="M511" s="38">
        <v>2.0424551224486107</v>
      </c>
      <c r="N511" s="38">
        <v>2.3569653272308178</v>
      </c>
      <c r="O511" s="38">
        <v>5.7544877551389373E-2</v>
      </c>
      <c r="P511" s="38">
        <v>4.3034672769182158E-2</v>
      </c>
      <c r="Q511" s="38">
        <v>697</v>
      </c>
      <c r="R511" s="38">
        <v>804</v>
      </c>
      <c r="S511" s="38">
        <v>2.044264035617708</v>
      </c>
      <c r="T511" s="38">
        <v>2.3580893610281737</v>
      </c>
      <c r="U511" s="38">
        <v>5.5735964382292114E-2</v>
      </c>
      <c r="V511" s="38">
        <v>4.1910638971826231E-2</v>
      </c>
      <c r="W511" s="38">
        <v>2.2053187754626268E-3</v>
      </c>
      <c r="X511" s="38">
        <v>1.5755397509991257E-4</v>
      </c>
      <c r="Y511" s="38">
        <v>2.0477648003627142</v>
      </c>
      <c r="Z511" s="38">
        <v>2.3628727505625395</v>
      </c>
      <c r="AA511" s="38">
        <v>5.2235199637285845E-2</v>
      </c>
      <c r="AB511" s="38">
        <v>3.7127249437460375E-2</v>
      </c>
      <c r="AC511" s="38">
        <v>107.2666483614162</v>
      </c>
      <c r="AD511" s="38">
        <v>2.0494833092555083</v>
      </c>
      <c r="AE511" s="38">
        <v>2.3640871555916583</v>
      </c>
      <c r="AF511" s="38">
        <v>5.0516690744491832E-2</v>
      </c>
      <c r="AG511" s="38">
        <v>3.5912844408341638E-2</v>
      </c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</row>
    <row r="512" spans="1:51" x14ac:dyDescent="0.25">
      <c r="A512" s="38" t="s">
        <v>49</v>
      </c>
      <c r="B512" s="38">
        <v>755584</v>
      </c>
      <c r="C512" s="38">
        <v>6.7</v>
      </c>
      <c r="D512" s="38">
        <v>6.5</v>
      </c>
      <c r="E512" s="38">
        <v>6.9</v>
      </c>
      <c r="F512" s="38">
        <v>2006</v>
      </c>
      <c r="G512" s="38" t="s">
        <v>8</v>
      </c>
      <c r="H512" s="38" t="s">
        <v>88</v>
      </c>
      <c r="I512" s="38" t="s">
        <v>181</v>
      </c>
      <c r="J512" s="38">
        <v>5062</v>
      </c>
      <c r="K512" s="38">
        <v>750522</v>
      </c>
      <c r="L512" s="38">
        <v>1.8393600336735061E-4</v>
      </c>
      <c r="M512" s="38">
        <v>6.5155176642592796</v>
      </c>
      <c r="N512" s="38">
        <v>6.8833896709939815</v>
      </c>
      <c r="O512" s="38">
        <v>1.5517664259279584E-2</v>
      </c>
      <c r="P512" s="38">
        <v>1.6610329006018887E-2</v>
      </c>
      <c r="Q512" s="38">
        <v>4924</v>
      </c>
      <c r="R512" s="38">
        <v>5202</v>
      </c>
      <c r="S512" s="38">
        <v>6.5168134846688126</v>
      </c>
      <c r="T512" s="38">
        <v>6.8847408097577505</v>
      </c>
      <c r="U512" s="38">
        <v>1.6813484668812606E-2</v>
      </c>
      <c r="V512" s="38">
        <v>1.5259190242249865E-2</v>
      </c>
      <c r="W512" s="38">
        <v>6.7019616404009174E-3</v>
      </c>
      <c r="X512" s="38">
        <v>1.839868229376402E-4</v>
      </c>
      <c r="Y512" s="38">
        <v>6.5179748174632772</v>
      </c>
      <c r="Z512" s="38">
        <v>6.8859484633385577</v>
      </c>
      <c r="AA512" s="38">
        <v>1.7974817463277226E-2</v>
      </c>
      <c r="AB512" s="38">
        <v>1.4051536661442654E-2</v>
      </c>
      <c r="AC512" s="38">
        <v>277.97111193802044</v>
      </c>
      <c r="AD512" s="38">
        <v>6.5186797658519113</v>
      </c>
      <c r="AE512" s="38">
        <v>6.8865669878079174</v>
      </c>
      <c r="AF512" s="38">
        <v>1.8679765851911334E-2</v>
      </c>
      <c r="AG512" s="38">
        <v>1.3433012192082927E-2</v>
      </c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</row>
    <row r="513" spans="1:51" x14ac:dyDescent="0.25">
      <c r="A513" s="38" t="s">
        <v>26</v>
      </c>
      <c r="B513" s="38">
        <v>261461</v>
      </c>
      <c r="C513" s="38">
        <v>13.4</v>
      </c>
      <c r="D513" s="38">
        <v>13</v>
      </c>
      <c r="E513" s="38">
        <v>13.8</v>
      </c>
      <c r="F513" s="38">
        <v>2006</v>
      </c>
      <c r="G513" s="38" t="s">
        <v>8</v>
      </c>
      <c r="H513" s="38" t="s">
        <v>89</v>
      </c>
      <c r="I513" s="38" t="s">
        <v>158</v>
      </c>
      <c r="J513" s="38">
        <v>3504</v>
      </c>
      <c r="K513" s="38">
        <v>257957</v>
      </c>
      <c r="L513" s="38">
        <v>4.4075111710374122E-4</v>
      </c>
      <c r="M513" s="38">
        <v>12.960865185136363</v>
      </c>
      <c r="N513" s="38">
        <v>13.842367419343846</v>
      </c>
      <c r="O513" s="38">
        <v>3.9134814863636791E-2</v>
      </c>
      <c r="P513" s="38">
        <v>4.2367419343845469E-2</v>
      </c>
      <c r="Q513" s="38">
        <v>3389</v>
      </c>
      <c r="R513" s="38">
        <v>3619</v>
      </c>
      <c r="S513" s="38">
        <v>12.961780150768183</v>
      </c>
      <c r="T513" s="38">
        <v>13.841452453712026</v>
      </c>
      <c r="U513" s="38">
        <v>3.8219849231817093E-2</v>
      </c>
      <c r="V513" s="38">
        <v>4.1452453712025772E-2</v>
      </c>
      <c r="W513" s="38">
        <v>1.3408765438019745E-2</v>
      </c>
      <c r="X513" s="38">
        <v>4.4092178592024223E-4</v>
      </c>
      <c r="Y513" s="38">
        <v>12.967843652099502</v>
      </c>
      <c r="Z513" s="38">
        <v>13.849687223939988</v>
      </c>
      <c r="AA513" s="38">
        <v>3.2156347900498261E-2</v>
      </c>
      <c r="AB513" s="38">
        <v>4.9687223939987035E-2</v>
      </c>
      <c r="AC513" s="38">
        <v>230.49424791764156</v>
      </c>
      <c r="AD513" s="38">
        <v>12.969902899872746</v>
      </c>
      <c r="AE513" s="38">
        <v>13.851452582161267</v>
      </c>
      <c r="AF513" s="38">
        <v>3.009710012725364E-2</v>
      </c>
      <c r="AG513" s="38">
        <v>5.1452582161266136E-2</v>
      </c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</row>
    <row r="514" spans="1:51" x14ac:dyDescent="0.25">
      <c r="A514" s="38" t="s">
        <v>59</v>
      </c>
      <c r="B514" s="38">
        <v>271683</v>
      </c>
      <c r="C514" s="38">
        <v>2.7</v>
      </c>
      <c r="D514" s="38">
        <v>2.5</v>
      </c>
      <c r="E514" s="38">
        <v>2.9</v>
      </c>
      <c r="F514" s="38">
        <v>2006</v>
      </c>
      <c r="G514" s="38" t="s">
        <v>8</v>
      </c>
      <c r="H514" s="38" t="s">
        <v>90</v>
      </c>
      <c r="I514" s="38" t="s">
        <v>190</v>
      </c>
      <c r="J514" s="38">
        <v>734</v>
      </c>
      <c r="K514" s="38">
        <v>270949</v>
      </c>
      <c r="L514" s="38">
        <v>1.9518489300171491E-4</v>
      </c>
      <c r="M514" s="38">
        <v>2.5064931656180738</v>
      </c>
      <c r="N514" s="38">
        <v>2.8968629516215034</v>
      </c>
      <c r="O514" s="38">
        <v>6.4931656180737818E-3</v>
      </c>
      <c r="P514" s="38">
        <v>3.1370483784964875E-3</v>
      </c>
      <c r="Q514" s="38">
        <v>681</v>
      </c>
      <c r="R514" s="38">
        <v>787</v>
      </c>
      <c r="S514" s="38">
        <v>2.5065977628338909</v>
      </c>
      <c r="T514" s="38">
        <v>2.8967583544056859</v>
      </c>
      <c r="U514" s="38">
        <v>6.5977628338909078E-3</v>
      </c>
      <c r="V514" s="38">
        <v>3.2416455943140576E-3</v>
      </c>
      <c r="W514" s="38">
        <v>2.7087095034077674E-3</v>
      </c>
      <c r="X514" s="38">
        <v>1.9556309810343694E-4</v>
      </c>
      <c r="Y514" s="38">
        <v>2.5131464053043304</v>
      </c>
      <c r="Z514" s="38">
        <v>2.9042726015112046</v>
      </c>
      <c r="AA514" s="38">
        <v>1.3146405304330422E-2</v>
      </c>
      <c r="AB514" s="38">
        <v>4.2726015112046767E-3</v>
      </c>
      <c r="AC514" s="38">
        <v>106.09037443049151</v>
      </c>
      <c r="AD514" s="38">
        <v>2.5153059990896902</v>
      </c>
      <c r="AE514" s="38">
        <v>2.9057937159803573</v>
      </c>
      <c r="AF514" s="38">
        <v>1.5305999089690214E-2</v>
      </c>
      <c r="AG514" s="38">
        <v>5.7937159803573834E-3</v>
      </c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</row>
    <row r="515" spans="1:51" x14ac:dyDescent="0.25">
      <c r="A515" s="38" t="s">
        <v>20</v>
      </c>
      <c r="B515" s="38">
        <v>433668</v>
      </c>
      <c r="C515" s="38">
        <v>6</v>
      </c>
      <c r="D515" s="38">
        <v>5.8</v>
      </c>
      <c r="E515" s="38">
        <v>6.2</v>
      </c>
      <c r="F515" s="38">
        <v>2006</v>
      </c>
      <c r="G515" s="38" t="s">
        <v>8</v>
      </c>
      <c r="H515" s="38" t="s">
        <v>91</v>
      </c>
      <c r="I515" s="38" t="s">
        <v>152</v>
      </c>
      <c r="J515" s="38">
        <v>2602</v>
      </c>
      <c r="K515" s="38">
        <v>431066</v>
      </c>
      <c r="L515" s="38">
        <v>2.298463207800197E-4</v>
      </c>
      <c r="M515" s="38">
        <v>5.7701352319285046</v>
      </c>
      <c r="N515" s="38">
        <v>6.2298278734885431</v>
      </c>
      <c r="O515" s="38">
        <v>2.9864768071495185E-2</v>
      </c>
      <c r="P515" s="38">
        <v>2.9827873488542878E-2</v>
      </c>
      <c r="Q515" s="38">
        <v>2503</v>
      </c>
      <c r="R515" s="38">
        <v>2702</v>
      </c>
      <c r="S515" s="38">
        <v>5.771696320687715</v>
      </c>
      <c r="T515" s="38">
        <v>6.2305726961638861</v>
      </c>
      <c r="U515" s="38">
        <v>2.8303679312284835E-2</v>
      </c>
      <c r="V515" s="38">
        <v>3.0572696163885915E-2</v>
      </c>
      <c r="W515" s="38">
        <v>6.0043573976375003E-3</v>
      </c>
      <c r="X515" s="38">
        <v>2.2997023016547175E-4</v>
      </c>
      <c r="Y515" s="38">
        <v>5.7743871674720282</v>
      </c>
      <c r="Z515" s="38">
        <v>6.2343276278029727</v>
      </c>
      <c r="AA515" s="38">
        <v>2.5612832527971641E-2</v>
      </c>
      <c r="AB515" s="38">
        <v>3.4327627802972493E-2</v>
      </c>
      <c r="AC515" s="38">
        <v>199.37196090977145</v>
      </c>
      <c r="AD515" s="38">
        <v>5.7756453371051952</v>
      </c>
      <c r="AE515" s="38">
        <v>6.2353753491786286</v>
      </c>
      <c r="AF515" s="38">
        <v>2.4354662894804591E-2</v>
      </c>
      <c r="AG515" s="38">
        <v>3.537534917862839E-2</v>
      </c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</row>
    <row r="516" spans="1:51" x14ac:dyDescent="0.25">
      <c r="A516" s="38" t="s">
        <v>50</v>
      </c>
      <c r="B516" s="38">
        <v>41132</v>
      </c>
      <c r="C516" s="38">
        <v>10.8</v>
      </c>
      <c r="D516" s="38">
        <v>9.8000000000000007</v>
      </c>
      <c r="E516" s="38">
        <v>11.8</v>
      </c>
      <c r="F516" s="38">
        <v>2006</v>
      </c>
      <c r="G516" s="38" t="s">
        <v>8</v>
      </c>
      <c r="H516" s="38" t="s">
        <v>92</v>
      </c>
      <c r="I516" s="38" t="s">
        <v>182</v>
      </c>
      <c r="J516" s="38">
        <v>444</v>
      </c>
      <c r="K516" s="38">
        <v>40688</v>
      </c>
      <c r="L516" s="38">
        <v>9.9862631671233872E-4</v>
      </c>
      <c r="M516" s="38">
        <v>9.7958889025816411</v>
      </c>
      <c r="N516" s="38">
        <v>11.793141536006319</v>
      </c>
      <c r="O516" s="38">
        <v>4.1110974183595772E-3</v>
      </c>
      <c r="P516" s="38">
        <v>6.8584639936819514E-3</v>
      </c>
      <c r="Q516" s="38">
        <v>404</v>
      </c>
      <c r="R516" s="38">
        <v>486</v>
      </c>
      <c r="S516" s="38">
        <v>9.8220363707089362</v>
      </c>
      <c r="T516" s="38">
        <v>11.815618010308276</v>
      </c>
      <c r="U516" s="38">
        <v>2.2036370708935493E-2</v>
      </c>
      <c r="V516" s="38">
        <v>1.5618010308275032E-2</v>
      </c>
      <c r="W516" s="38">
        <v>1.0840199533945088E-2</v>
      </c>
      <c r="X516" s="38">
        <v>1.0017095273768713E-3</v>
      </c>
      <c r="Y516" s="38">
        <v>9.8384900065682164</v>
      </c>
      <c r="Z516" s="38">
        <v>11.841909061321958</v>
      </c>
      <c r="AA516" s="38">
        <v>3.8490006568215662E-2</v>
      </c>
      <c r="AB516" s="38">
        <v>4.1909061321957708E-2</v>
      </c>
      <c r="AC516" s="38">
        <v>82.195046647112832</v>
      </c>
      <c r="AD516" s="38">
        <v>9.8532858867744846</v>
      </c>
      <c r="AE516" s="38">
        <v>11.851422881963819</v>
      </c>
      <c r="AF516" s="38">
        <v>5.328588677448387E-2</v>
      </c>
      <c r="AG516" s="38">
        <v>5.1422881963818057E-2</v>
      </c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</row>
    <row r="517" spans="1:51" x14ac:dyDescent="0.25">
      <c r="A517" s="38" t="s">
        <v>51</v>
      </c>
      <c r="B517" s="38">
        <v>109768</v>
      </c>
      <c r="C517" s="38">
        <v>2.6</v>
      </c>
      <c r="D517" s="38">
        <v>2.2999999999999998</v>
      </c>
      <c r="E517" s="38">
        <v>2.9</v>
      </c>
      <c r="F517" s="38">
        <v>2006</v>
      </c>
      <c r="G517" s="38" t="s">
        <v>8</v>
      </c>
      <c r="H517" s="38" t="s">
        <v>93</v>
      </c>
      <c r="I517" s="38" t="s">
        <v>183</v>
      </c>
      <c r="J517" s="38">
        <v>285</v>
      </c>
      <c r="K517" s="38">
        <v>109483</v>
      </c>
      <c r="L517" s="38">
        <v>3.0104418215892893E-4</v>
      </c>
      <c r="M517" s="38">
        <v>2.2953409209676652</v>
      </c>
      <c r="N517" s="38">
        <v>2.897429285285523</v>
      </c>
      <c r="O517" s="38">
        <v>4.6590790323346454E-3</v>
      </c>
      <c r="P517" s="38">
        <v>2.570714714476896E-3</v>
      </c>
      <c r="Q517" s="38">
        <v>253</v>
      </c>
      <c r="R517" s="38">
        <v>319</v>
      </c>
      <c r="S517" s="38">
        <v>2.3048611617229064</v>
      </c>
      <c r="T517" s="38">
        <v>2.9061292908680127</v>
      </c>
      <c r="U517" s="38">
        <v>4.8611617229066262E-3</v>
      </c>
      <c r="V517" s="38">
        <v>6.1292908680128377E-3</v>
      </c>
      <c r="W517" s="38">
        <v>2.6137917119481062E-3</v>
      </c>
      <c r="X517" s="38">
        <v>3.0254481715523472E-4</v>
      </c>
      <c r="Y517" s="38">
        <v>2.3112468947928715</v>
      </c>
      <c r="Z517" s="38">
        <v>2.916336529103341</v>
      </c>
      <c r="AA517" s="38">
        <v>1.1246894792871664E-2</v>
      </c>
      <c r="AB517" s="38">
        <v>1.6336529103341046E-2</v>
      </c>
      <c r="AC517" s="38">
        <v>66.143832298185245</v>
      </c>
      <c r="AD517" s="38">
        <v>2.3170679281778259</v>
      </c>
      <c r="AE517" s="38">
        <v>2.9196253000790535</v>
      </c>
      <c r="AF517" s="38">
        <v>1.7067928177826097E-2</v>
      </c>
      <c r="AG517" s="38">
        <v>1.9625300079053609E-2</v>
      </c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</row>
    <row r="518" spans="1:51" x14ac:dyDescent="0.25">
      <c r="A518" s="38" t="s">
        <v>29</v>
      </c>
      <c r="B518" s="38">
        <v>90241</v>
      </c>
      <c r="C518" s="38">
        <v>5.3</v>
      </c>
      <c r="D518" s="38">
        <v>4.8</v>
      </c>
      <c r="E518" s="38">
        <v>5.8</v>
      </c>
      <c r="F518" s="38">
        <v>2006</v>
      </c>
      <c r="G518" s="38" t="s">
        <v>8</v>
      </c>
      <c r="H518" s="38" t="s">
        <v>94</v>
      </c>
      <c r="I518" s="38" t="s">
        <v>161</v>
      </c>
      <c r="J518" s="38">
        <v>478</v>
      </c>
      <c r="K518" s="38">
        <v>89763</v>
      </c>
      <c r="L518" s="38">
        <v>4.735925586004336E-4</v>
      </c>
      <c r="M518" s="38">
        <v>4.8233345587852341</v>
      </c>
      <c r="N518" s="38">
        <v>5.7705196759861002</v>
      </c>
      <c r="O518" s="38">
        <v>2.3334558785234272E-2</v>
      </c>
      <c r="P518" s="38">
        <v>2.9480324013899661E-2</v>
      </c>
      <c r="Q518" s="38">
        <v>436</v>
      </c>
      <c r="R518" s="38">
        <v>521</v>
      </c>
      <c r="S518" s="38">
        <v>4.8315067430547094</v>
      </c>
      <c r="T518" s="38">
        <v>5.7734289292006959</v>
      </c>
      <c r="U518" s="38">
        <v>3.1506743054709574E-2</v>
      </c>
      <c r="V518" s="38">
        <v>2.6571070799303875E-2</v>
      </c>
      <c r="W518" s="38">
        <v>5.3179851795666115E-3</v>
      </c>
      <c r="X518" s="38">
        <v>4.7498487714628531E-4</v>
      </c>
      <c r="Y518" s="38">
        <v>4.8430003024203261</v>
      </c>
      <c r="Z518" s="38">
        <v>5.792970056712897</v>
      </c>
      <c r="AA518" s="38">
        <v>4.3000302420326264E-2</v>
      </c>
      <c r="AB518" s="38">
        <v>7.0299432871028245E-3</v>
      </c>
      <c r="AC518" s="38">
        <v>85.516777683406971</v>
      </c>
      <c r="AD518" s="38">
        <v>4.8497214189062738</v>
      </c>
      <c r="AE518" s="38">
        <v>5.7973299060066559</v>
      </c>
      <c r="AF518" s="38">
        <v>4.9721418906274018E-2</v>
      </c>
      <c r="AG518" s="38">
        <v>2.6700939933439471E-3</v>
      </c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</row>
    <row r="519" spans="1:51" x14ac:dyDescent="0.25">
      <c r="A519" s="38" t="s">
        <v>35</v>
      </c>
      <c r="B519" s="38">
        <v>58108</v>
      </c>
      <c r="C519" s="38">
        <v>9.3000000000000007</v>
      </c>
      <c r="D519" s="38">
        <v>8.5</v>
      </c>
      <c r="E519" s="38">
        <v>10.1</v>
      </c>
      <c r="F519" s="38">
        <v>2006</v>
      </c>
      <c r="G519" s="38" t="s">
        <v>8</v>
      </c>
      <c r="H519" s="38" t="s">
        <v>95</v>
      </c>
      <c r="I519" s="38" t="s">
        <v>167</v>
      </c>
      <c r="J519" s="38">
        <v>540</v>
      </c>
      <c r="K519" s="38">
        <v>57568</v>
      </c>
      <c r="L519" s="38">
        <v>7.8015635402085501E-4</v>
      </c>
      <c r="M519" s="38">
        <v>8.5128841911708566</v>
      </c>
      <c r="N519" s="38">
        <v>10.073196899212567</v>
      </c>
      <c r="O519" s="38">
        <v>1.2884191170856596E-2</v>
      </c>
      <c r="P519" s="38">
        <v>2.6803100787432754E-2</v>
      </c>
      <c r="Q519" s="38">
        <v>496</v>
      </c>
      <c r="R519" s="38">
        <v>586</v>
      </c>
      <c r="S519" s="38">
        <v>8.5358298341020173</v>
      </c>
      <c r="T519" s="38">
        <v>10.084669924967303</v>
      </c>
      <c r="U519" s="38">
        <v>3.5829834102017344E-2</v>
      </c>
      <c r="V519" s="38">
        <v>1.533007503269701E-2</v>
      </c>
      <c r="W519" s="38">
        <v>9.3254785222107242E-3</v>
      </c>
      <c r="X519" s="38">
        <v>7.8215098348180837E-4</v>
      </c>
      <c r="Y519" s="38">
        <v>8.5433275387289154</v>
      </c>
      <c r="Z519" s="38">
        <v>10.107629505692532</v>
      </c>
      <c r="AA519" s="38">
        <v>4.3327538728915371E-2</v>
      </c>
      <c r="AB519" s="38">
        <v>7.6295056925328453E-3</v>
      </c>
      <c r="AC519" s="38">
        <v>90.706439637943106</v>
      </c>
      <c r="AD519" s="38">
        <v>8.5536354917200175</v>
      </c>
      <c r="AE519" s="38">
        <v>10.114529749428572</v>
      </c>
      <c r="AF519" s="38">
        <v>5.363549172001747E-2</v>
      </c>
      <c r="AG519" s="38">
        <v>1.4529749428572103E-2</v>
      </c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</row>
    <row r="520" spans="1:51" x14ac:dyDescent="0.25">
      <c r="A520" s="38" t="s">
        <v>14</v>
      </c>
      <c r="B520" s="38">
        <v>403013</v>
      </c>
      <c r="C520" s="38">
        <v>4.2</v>
      </c>
      <c r="D520" s="38">
        <v>4</v>
      </c>
      <c r="E520" s="38">
        <v>4.4000000000000004</v>
      </c>
      <c r="F520" s="38">
        <v>2006</v>
      </c>
      <c r="G520" s="38" t="s">
        <v>8</v>
      </c>
      <c r="H520" s="38" t="s">
        <v>96</v>
      </c>
      <c r="I520" s="38" t="s">
        <v>146</v>
      </c>
      <c r="J520" s="38">
        <v>1693</v>
      </c>
      <c r="K520" s="38">
        <v>401320</v>
      </c>
      <c r="L520" s="38">
        <v>1.9968405564160669E-4</v>
      </c>
      <c r="M520" s="38">
        <v>4.0011729886721001</v>
      </c>
      <c r="N520" s="38">
        <v>4.4005410999553138</v>
      </c>
      <c r="O520" s="38">
        <v>1.1729886721001392E-3</v>
      </c>
      <c r="P520" s="38">
        <v>5.4109995531348432E-4</v>
      </c>
      <c r="Q520" s="38">
        <v>1613</v>
      </c>
      <c r="R520" s="38">
        <v>1774</v>
      </c>
      <c r="S520" s="38">
        <v>4.0023522814400527</v>
      </c>
      <c r="T520" s="38">
        <v>4.4018431167232821</v>
      </c>
      <c r="U520" s="38">
        <v>2.3522814400527281E-3</v>
      </c>
      <c r="V520" s="38">
        <v>1.8431167232817458E-3</v>
      </c>
      <c r="W520" s="38">
        <v>4.2055828815370485E-3</v>
      </c>
      <c r="X520" s="38">
        <v>1.9985079930933948E-4</v>
      </c>
      <c r="Y520" s="38">
        <v>4.0057320822277092</v>
      </c>
      <c r="Z520" s="38">
        <v>4.4054336808463885</v>
      </c>
      <c r="AA520" s="38">
        <v>5.7320822277091565E-3</v>
      </c>
      <c r="AB520" s="38">
        <v>5.4336808463881781E-3</v>
      </c>
      <c r="AC520" s="38">
        <v>160.97271494975652</v>
      </c>
      <c r="AD520" s="38">
        <v>4.0071138617676825</v>
      </c>
      <c r="AE520" s="38">
        <v>4.4065331871910951</v>
      </c>
      <c r="AF520" s="38">
        <v>7.1138617676824722E-3</v>
      </c>
      <c r="AG520" s="38">
        <v>6.533187191094747E-3</v>
      </c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</row>
    <row r="521" spans="1:51" x14ac:dyDescent="0.25">
      <c r="A521" s="38" t="s">
        <v>60</v>
      </c>
      <c r="B521" s="38">
        <v>217172</v>
      </c>
      <c r="C521" s="38">
        <v>2.5</v>
      </c>
      <c r="D521" s="38">
        <v>2.2999999999999998</v>
      </c>
      <c r="E521" s="38">
        <v>2.7</v>
      </c>
      <c r="F521" s="38">
        <v>2006</v>
      </c>
      <c r="G521" s="38" t="s">
        <v>8</v>
      </c>
      <c r="H521" s="38" t="s">
        <v>97</v>
      </c>
      <c r="I521" s="38" t="s">
        <v>191</v>
      </c>
      <c r="J521" s="38">
        <v>543</v>
      </c>
      <c r="K521" s="38">
        <v>216629</v>
      </c>
      <c r="L521" s="38">
        <v>2.1003929742512525E-4</v>
      </c>
      <c r="M521" s="38">
        <v>2.2902830277364976</v>
      </c>
      <c r="N521" s="38">
        <v>2.7103616225867482</v>
      </c>
      <c r="O521" s="38">
        <v>9.7169722635022104E-3</v>
      </c>
      <c r="P521" s="38">
        <v>1.0361622586747998E-2</v>
      </c>
      <c r="Q521" s="38">
        <v>498</v>
      </c>
      <c r="R521" s="38">
        <v>589</v>
      </c>
      <c r="S521" s="38">
        <v>2.2931132926896654</v>
      </c>
      <c r="T521" s="38">
        <v>2.7121360027996242</v>
      </c>
      <c r="U521" s="38">
        <v>6.8867073103344723E-3</v>
      </c>
      <c r="V521" s="38">
        <v>1.2136002799624013E-2</v>
      </c>
      <c r="W521" s="38">
        <v>2.5091222198103968E-3</v>
      </c>
      <c r="X521" s="38">
        <v>2.1058973490576535E-4</v>
      </c>
      <c r="Y521" s="38">
        <v>2.2985324849046314</v>
      </c>
      <c r="Z521" s="38">
        <v>2.7197119547161623</v>
      </c>
      <c r="AA521" s="38">
        <v>1.4675150953684657E-3</v>
      </c>
      <c r="AB521" s="38">
        <v>1.9711954716162161E-2</v>
      </c>
      <c r="AC521" s="38">
        <v>91.268280568144519</v>
      </c>
      <c r="AD521" s="38">
        <v>2.3012991950167749</v>
      </c>
      <c r="AE521" s="38">
        <v>2.7215498083219853</v>
      </c>
      <c r="AF521" s="38">
        <v>1.2991950167751121E-3</v>
      </c>
      <c r="AG521" s="38">
        <v>2.1549808321985164E-2</v>
      </c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</row>
    <row r="522" spans="1:51" x14ac:dyDescent="0.25">
      <c r="A522" s="38" t="s">
        <v>36</v>
      </c>
      <c r="B522" s="38">
        <v>1307202</v>
      </c>
      <c r="C522" s="38">
        <v>3.4</v>
      </c>
      <c r="D522" s="38">
        <v>3.3</v>
      </c>
      <c r="E522" s="38">
        <v>3.5</v>
      </c>
      <c r="F522" s="38">
        <v>2006</v>
      </c>
      <c r="G522" s="38" t="s">
        <v>8</v>
      </c>
      <c r="H522" s="38" t="s">
        <v>98</v>
      </c>
      <c r="I522" s="38" t="s">
        <v>168</v>
      </c>
      <c r="J522" s="38">
        <v>4444</v>
      </c>
      <c r="K522" s="38">
        <v>1302758</v>
      </c>
      <c r="L522" s="38">
        <v>9.978216783810389E-5</v>
      </c>
      <c r="M522" s="38">
        <v>3.2998454337108534</v>
      </c>
      <c r="N522" s="38">
        <v>3.4994097693870607</v>
      </c>
      <c r="O522" s="38">
        <v>1.5456628914645165E-4</v>
      </c>
      <c r="P522" s="38">
        <v>5.9023061293927981E-4</v>
      </c>
      <c r="Q522" s="38">
        <v>4315</v>
      </c>
      <c r="R522" s="38">
        <v>4575</v>
      </c>
      <c r="S522" s="38">
        <v>3.3009435420080449</v>
      </c>
      <c r="T522" s="38">
        <v>3.4998416465091089</v>
      </c>
      <c r="U522" s="38">
        <v>9.4354200804502852E-4</v>
      </c>
      <c r="V522" s="38">
        <v>1.5835349089110551E-4</v>
      </c>
      <c r="W522" s="38">
        <v>3.4010869508116419E-3</v>
      </c>
      <c r="X522" s="38">
        <v>9.981403128619895E-5</v>
      </c>
      <c r="Y522" s="38">
        <v>3.3012729195254429</v>
      </c>
      <c r="Z522" s="38">
        <v>3.500900982097841</v>
      </c>
      <c r="AA522" s="38">
        <v>1.2729195254430614E-3</v>
      </c>
      <c r="AB522" s="38">
        <v>9.0098209784095218E-4</v>
      </c>
      <c r="AC522" s="38">
        <v>260.88455670045818</v>
      </c>
      <c r="AD522" s="38">
        <v>3.3016823473214867</v>
      </c>
      <c r="AE522" s="38">
        <v>3.5012565447633484</v>
      </c>
      <c r="AF522" s="38">
        <v>1.6823473214868656E-3</v>
      </c>
      <c r="AG522" s="38">
        <v>1.2565447633483551E-3</v>
      </c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</row>
    <row r="523" spans="1:51" x14ac:dyDescent="0.25">
      <c r="A523" s="38" t="s">
        <v>21</v>
      </c>
      <c r="B523" s="38">
        <v>619018</v>
      </c>
      <c r="C523" s="38">
        <v>5.8</v>
      </c>
      <c r="D523" s="38">
        <v>5.6</v>
      </c>
      <c r="E523" s="38">
        <v>6</v>
      </c>
      <c r="F523" s="38">
        <v>2006</v>
      </c>
      <c r="G523" s="38" t="s">
        <v>8</v>
      </c>
      <c r="H523" s="38" t="s">
        <v>99</v>
      </c>
      <c r="I523" s="38" t="s">
        <v>153</v>
      </c>
      <c r="J523" s="38">
        <v>3590</v>
      </c>
      <c r="K523" s="38">
        <v>615428</v>
      </c>
      <c r="L523" s="38">
        <v>1.8915987761572512E-4</v>
      </c>
      <c r="M523" s="38">
        <v>5.6103483757791679</v>
      </c>
      <c r="N523" s="38">
        <v>5.988668131010618</v>
      </c>
      <c r="O523" s="38">
        <v>1.0348375779168251E-2</v>
      </c>
      <c r="P523" s="38">
        <v>1.1331868989381988E-2</v>
      </c>
      <c r="Q523" s="38">
        <v>3474</v>
      </c>
      <c r="R523" s="38">
        <v>3708</v>
      </c>
      <c r="S523" s="38">
        <v>5.6121146719481505</v>
      </c>
      <c r="T523" s="38">
        <v>5.9901327586596835</v>
      </c>
      <c r="U523" s="38">
        <v>1.2114671948150857E-2</v>
      </c>
      <c r="V523" s="38">
        <v>9.8672413403164683E-3</v>
      </c>
      <c r="W523" s="38">
        <v>5.8025751093780959E-3</v>
      </c>
      <c r="X523" s="38">
        <v>1.8923386032273655E-4</v>
      </c>
      <c r="Y523" s="38">
        <v>5.6133412490553596</v>
      </c>
      <c r="Z523" s="38">
        <v>5.9918089697008323</v>
      </c>
      <c r="AA523" s="38">
        <v>1.3341249055359938E-2</v>
      </c>
      <c r="AB523" s="38">
        <v>8.1910302991676787E-3</v>
      </c>
      <c r="AC523" s="38">
        <v>234.20203108771619</v>
      </c>
      <c r="AD523" s="38">
        <v>5.6142117791455632</v>
      </c>
      <c r="AE523" s="38">
        <v>5.9925538914945928</v>
      </c>
      <c r="AF523" s="38">
        <v>1.4211779145563597E-2</v>
      </c>
      <c r="AG523" s="38">
        <v>7.4461085054071674E-3</v>
      </c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</row>
    <row r="524" spans="1:51" x14ac:dyDescent="0.25">
      <c r="A524" s="38" t="s">
        <v>57</v>
      </c>
      <c r="B524" s="38">
        <v>23922</v>
      </c>
      <c r="C524" s="38">
        <v>10.6</v>
      </c>
      <c r="D524" s="38">
        <v>9.4</v>
      </c>
      <c r="E524" s="38">
        <v>12</v>
      </c>
      <c r="F524" s="38">
        <v>2006</v>
      </c>
      <c r="G524" s="38" t="s">
        <v>8</v>
      </c>
      <c r="H524" s="38" t="s">
        <v>100</v>
      </c>
      <c r="I524" s="38" t="s">
        <v>189</v>
      </c>
      <c r="J524" s="38">
        <v>254</v>
      </c>
      <c r="K524" s="38">
        <v>23668</v>
      </c>
      <c r="L524" s="38">
        <v>1.2988215941165805E-3</v>
      </c>
      <c r="M524" s="38">
        <v>9.3190197234990038</v>
      </c>
      <c r="N524" s="38">
        <v>11.916662911732166</v>
      </c>
      <c r="O524" s="38">
        <v>8.0980276500996595E-2</v>
      </c>
      <c r="P524" s="38">
        <v>8.3337088267834147E-2</v>
      </c>
      <c r="Q524" s="38">
        <v>223</v>
      </c>
      <c r="R524" s="38">
        <v>285</v>
      </c>
      <c r="S524" s="38">
        <v>9.3219630465680119</v>
      </c>
      <c r="T524" s="38">
        <v>11.913719588663156</v>
      </c>
      <c r="U524" s="38">
        <v>7.8036953431988465E-2</v>
      </c>
      <c r="V524" s="38">
        <v>8.6280411336844054E-2</v>
      </c>
      <c r="W524" s="38">
        <v>1.0696414997600734E-2</v>
      </c>
      <c r="X524" s="38">
        <v>1.3058273928277977E-3</v>
      </c>
      <c r="Y524" s="38">
        <v>9.3905876047729375</v>
      </c>
      <c r="Z524" s="38">
        <v>12.002242390428531</v>
      </c>
      <c r="AA524" s="38">
        <v>9.4123952270628308E-3</v>
      </c>
      <c r="AB524" s="38">
        <v>2.242390428531138E-3</v>
      </c>
      <c r="AC524" s="38">
        <v>62.199022767915984</v>
      </c>
      <c r="AD524" s="38">
        <v>9.4174835361253422</v>
      </c>
      <c r="AE524" s="38">
        <v>12.017142272265016</v>
      </c>
      <c r="AF524" s="38">
        <v>1.7483536125341814E-2</v>
      </c>
      <c r="AG524" s="38">
        <v>1.7142272265015635E-2</v>
      </c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</row>
    <row r="525" spans="1:51" x14ac:dyDescent="0.25">
      <c r="A525" s="38" t="s">
        <v>52</v>
      </c>
      <c r="B525" s="38">
        <v>836357</v>
      </c>
      <c r="C525" s="38">
        <v>3.9</v>
      </c>
      <c r="D525" s="38">
        <v>3.8</v>
      </c>
      <c r="E525" s="38">
        <v>4.0999999999999996</v>
      </c>
      <c r="F525" s="38">
        <v>2006</v>
      </c>
      <c r="G525" s="38" t="s">
        <v>8</v>
      </c>
      <c r="H525" s="38" t="s">
        <v>101</v>
      </c>
      <c r="I525" s="38" t="s">
        <v>184</v>
      </c>
      <c r="J525" s="38">
        <v>3262</v>
      </c>
      <c r="K525" s="38">
        <v>833095</v>
      </c>
      <c r="L525" s="38">
        <v>1.3358256831635484E-4</v>
      </c>
      <c r="M525" s="38">
        <v>3.7666657706106825</v>
      </c>
      <c r="N525" s="38">
        <v>4.0338309072433916</v>
      </c>
      <c r="O525" s="38">
        <v>3.3334229389317294E-2</v>
      </c>
      <c r="P525" s="38">
        <v>6.6169092756608094E-2</v>
      </c>
      <c r="Q525" s="38">
        <v>3151</v>
      </c>
      <c r="R525" s="38">
        <v>3374</v>
      </c>
      <c r="S525" s="38">
        <v>3.7675298945306848</v>
      </c>
      <c r="T525" s="38">
        <v>4.0341624449846174</v>
      </c>
      <c r="U525" s="38">
        <v>3.2470105469315058E-2</v>
      </c>
      <c r="V525" s="38">
        <v>6.5837555015382243E-2</v>
      </c>
      <c r="W525" s="38">
        <v>3.9025269568064183E-3</v>
      </c>
      <c r="X525" s="38">
        <v>1.336405508247736E-4</v>
      </c>
      <c r="Y525" s="38">
        <v>3.7688864059816445</v>
      </c>
      <c r="Z525" s="38">
        <v>4.036167507631192</v>
      </c>
      <c r="AA525" s="38">
        <v>3.1113594018355339E-2</v>
      </c>
      <c r="AB525" s="38">
        <v>6.3832492368807614E-2</v>
      </c>
      <c r="AC525" s="38">
        <v>223.46139482189432</v>
      </c>
      <c r="AD525" s="38">
        <v>3.769533287211686</v>
      </c>
      <c r="AE525" s="38">
        <v>4.0367162825706293</v>
      </c>
      <c r="AF525" s="38">
        <v>3.046671278831381E-2</v>
      </c>
      <c r="AG525" s="38">
        <v>6.3283717429370334E-2</v>
      </c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</row>
    <row r="526" spans="1:51" x14ac:dyDescent="0.25">
      <c r="A526" s="38" t="s">
        <v>37</v>
      </c>
      <c r="B526" s="38">
        <v>330285</v>
      </c>
      <c r="C526" s="38">
        <v>2.8</v>
      </c>
      <c r="D526" s="38">
        <v>2.6</v>
      </c>
      <c r="E526" s="38">
        <v>3</v>
      </c>
      <c r="F526" s="38">
        <v>2006</v>
      </c>
      <c r="G526" s="38" t="s">
        <v>8</v>
      </c>
      <c r="H526" s="38" t="s">
        <v>102</v>
      </c>
      <c r="I526" s="38" t="s">
        <v>169</v>
      </c>
      <c r="J526" s="38">
        <v>925</v>
      </c>
      <c r="K526" s="38">
        <v>329360</v>
      </c>
      <c r="L526" s="38">
        <v>1.8022752079950436E-4</v>
      </c>
      <c r="M526" s="38">
        <v>2.6203840722186462</v>
      </c>
      <c r="N526" s="38">
        <v>2.9808391138176553</v>
      </c>
      <c r="O526" s="38">
        <v>2.0384072218646132E-2</v>
      </c>
      <c r="P526" s="38">
        <v>1.9160886182344683E-2</v>
      </c>
      <c r="Q526" s="38">
        <v>866</v>
      </c>
      <c r="R526" s="38">
        <v>985</v>
      </c>
      <c r="S526" s="38">
        <v>2.6219779887067229</v>
      </c>
      <c r="T526" s="38">
        <v>2.9822728855382472</v>
      </c>
      <c r="U526" s="38">
        <v>2.1977988706722851E-2</v>
      </c>
      <c r="V526" s="38">
        <v>1.7727114461752791E-2</v>
      </c>
      <c r="W526" s="38">
        <v>2.8063943223643915E-3</v>
      </c>
      <c r="X526" s="38">
        <v>1.8050457107236944E-4</v>
      </c>
      <c r="Y526" s="38">
        <v>2.6258897512920223</v>
      </c>
      <c r="Z526" s="38">
        <v>2.9868988934367606</v>
      </c>
      <c r="AA526" s="38">
        <v>2.5889751292022201E-2</v>
      </c>
      <c r="AB526" s="38">
        <v>1.3101106563239373E-2</v>
      </c>
      <c r="AC526" s="38">
        <v>119.08277936253629</v>
      </c>
      <c r="AD526" s="38">
        <v>2.6276374820772839</v>
      </c>
      <c r="AE526" s="38">
        <v>2.9881788156463234</v>
      </c>
      <c r="AF526" s="38">
        <v>2.7637482077283781E-2</v>
      </c>
      <c r="AG526" s="38">
        <v>1.1821184353676628E-2</v>
      </c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</row>
    <row r="527" spans="1:51" x14ac:dyDescent="0.25">
      <c r="A527" s="38" t="s">
        <v>30</v>
      </c>
      <c r="B527" s="38">
        <v>177740</v>
      </c>
      <c r="C527" s="38">
        <v>7.2</v>
      </c>
      <c r="D527" s="38">
        <v>6.8</v>
      </c>
      <c r="E527" s="38">
        <v>7.6</v>
      </c>
      <c r="F527" s="38">
        <v>2006</v>
      </c>
      <c r="G527" s="38" t="s">
        <v>8</v>
      </c>
      <c r="H527" s="38" t="s">
        <v>103</v>
      </c>
      <c r="I527" s="38" t="s">
        <v>162</v>
      </c>
      <c r="J527" s="38">
        <v>1280</v>
      </c>
      <c r="K527" s="38">
        <v>176460</v>
      </c>
      <c r="L527" s="38">
        <v>3.9309584152778164E-4</v>
      </c>
      <c r="M527" s="38">
        <v>6.8084344836663222</v>
      </c>
      <c r="N527" s="38">
        <v>7.594626166721886</v>
      </c>
      <c r="O527" s="38">
        <v>8.4344836663223788E-3</v>
      </c>
      <c r="P527" s="38">
        <v>5.3738332781136933E-3</v>
      </c>
      <c r="Q527" s="38">
        <v>1210</v>
      </c>
      <c r="R527" s="38">
        <v>1350</v>
      </c>
      <c r="S527" s="38">
        <v>6.8076966355350512</v>
      </c>
      <c r="T527" s="38">
        <v>7.595364014853156</v>
      </c>
      <c r="U527" s="38">
        <v>7.6966355350513993E-3</v>
      </c>
      <c r="V527" s="38">
        <v>4.635985146843602E-3</v>
      </c>
      <c r="W527" s="38">
        <v>7.2121808490750979E-3</v>
      </c>
      <c r="X527" s="38">
        <v>3.9352419826147589E-4</v>
      </c>
      <c r="Y527" s="38">
        <v>6.8186566508136224</v>
      </c>
      <c r="Z527" s="38">
        <v>7.6057050473365742</v>
      </c>
      <c r="AA527" s="38">
        <v>1.8656650813622555E-2</v>
      </c>
      <c r="AB527" s="38">
        <v>5.7050473365745091E-3</v>
      </c>
      <c r="AC527" s="38">
        <v>139.76341455933911</v>
      </c>
      <c r="AD527" s="38">
        <v>6.8218342316608247</v>
      </c>
      <c r="AE527" s="38">
        <v>7.6081535404607266</v>
      </c>
      <c r="AF527" s="38">
        <v>2.1834231660824877E-2</v>
      </c>
      <c r="AG527" s="38">
        <v>8.1535404607269157E-3</v>
      </c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</row>
    <row r="528" spans="1:51" x14ac:dyDescent="0.25">
      <c r="A528" s="38" t="s">
        <v>22</v>
      </c>
      <c r="B528" s="38">
        <v>714603</v>
      </c>
      <c r="C528" s="38">
        <v>6.2</v>
      </c>
      <c r="D528" s="38">
        <v>6</v>
      </c>
      <c r="E528" s="38">
        <v>6.4</v>
      </c>
      <c r="F528" s="38">
        <v>2006</v>
      </c>
      <c r="G528" s="38" t="s">
        <v>8</v>
      </c>
      <c r="H528" s="38" t="s">
        <v>104</v>
      </c>
      <c r="I528" s="38" t="s">
        <v>154</v>
      </c>
      <c r="J528" s="38">
        <v>4431</v>
      </c>
      <c r="K528" s="38">
        <v>710172</v>
      </c>
      <c r="L528" s="38">
        <v>1.8200507001785848E-4</v>
      </c>
      <c r="M528" s="38">
        <v>6.0186406031741093</v>
      </c>
      <c r="N528" s="38">
        <v>6.3826507432098261</v>
      </c>
      <c r="O528" s="38">
        <v>1.8640603174109316E-2</v>
      </c>
      <c r="P528" s="38">
        <v>1.7349256790174294E-2</v>
      </c>
      <c r="Q528" s="38">
        <v>4301</v>
      </c>
      <c r="R528" s="38">
        <v>4561</v>
      </c>
      <c r="S528" s="38">
        <v>6.01872648169683</v>
      </c>
      <c r="T528" s="38">
        <v>6.3825648646871063</v>
      </c>
      <c r="U528" s="38">
        <v>1.872648169683E-2</v>
      </c>
      <c r="V528" s="38">
        <v>1.743513531289409E-2</v>
      </c>
      <c r="W528" s="38">
        <v>6.2033001536353112E-3</v>
      </c>
      <c r="X528" s="38">
        <v>1.820626434107258E-4</v>
      </c>
      <c r="Y528" s="38">
        <v>6.0212375102245854</v>
      </c>
      <c r="Z528" s="38">
        <v>6.3853627970460369</v>
      </c>
      <c r="AA528" s="38">
        <v>2.1237510224585421E-2</v>
      </c>
      <c r="AB528" s="38">
        <v>1.4637202953963424E-2</v>
      </c>
      <c r="AC528" s="38">
        <v>260.1365180776545</v>
      </c>
      <c r="AD528" s="38">
        <v>6.0219861057956319</v>
      </c>
      <c r="AE528" s="38">
        <v>6.3860135723485731</v>
      </c>
      <c r="AF528" s="38">
        <v>2.1986105795631872E-2</v>
      </c>
      <c r="AG528" s="38">
        <v>1.3986427651427213E-2</v>
      </c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</row>
    <row r="529" spans="1:51" x14ac:dyDescent="0.25">
      <c r="A529" s="38" t="s">
        <v>38</v>
      </c>
      <c r="B529" s="38">
        <v>76442</v>
      </c>
      <c r="C529" s="38">
        <v>11.3</v>
      </c>
      <c r="D529" s="38">
        <v>10.6</v>
      </c>
      <c r="E529" s="38">
        <v>12.1</v>
      </c>
      <c r="F529" s="38">
        <v>2006</v>
      </c>
      <c r="G529" s="38" t="s">
        <v>8</v>
      </c>
      <c r="H529" s="38" t="s">
        <v>105</v>
      </c>
      <c r="I529" s="38" t="s">
        <v>170</v>
      </c>
      <c r="J529" s="38">
        <v>864</v>
      </c>
      <c r="K529" s="38">
        <v>75578</v>
      </c>
      <c r="L529" s="38">
        <v>7.4938431344094265E-4</v>
      </c>
      <c r="M529" s="38">
        <v>10.553302691085365</v>
      </c>
      <c r="N529" s="38">
        <v>12.052071317967249</v>
      </c>
      <c r="O529" s="38">
        <v>4.6697308914634306E-2</v>
      </c>
      <c r="P529" s="38">
        <v>4.7928682032750913E-2</v>
      </c>
      <c r="Q529" s="38">
        <v>807</v>
      </c>
      <c r="R529" s="38">
        <v>922</v>
      </c>
      <c r="S529" s="38">
        <v>10.557023625755475</v>
      </c>
      <c r="T529" s="38">
        <v>12.061432196959787</v>
      </c>
      <c r="U529" s="38">
        <v>4.2976374244524607E-2</v>
      </c>
      <c r="V529" s="38">
        <v>3.8567803040212567E-2</v>
      </c>
      <c r="W529" s="38">
        <v>1.1327244397941451E-2</v>
      </c>
      <c r="X529" s="38">
        <v>7.5057160577166255E-4</v>
      </c>
      <c r="Y529" s="38">
        <v>10.576672792169788</v>
      </c>
      <c r="Z529" s="38">
        <v>12.077816003713114</v>
      </c>
      <c r="AA529" s="38">
        <v>2.3327207830211805E-2</v>
      </c>
      <c r="AB529" s="38">
        <v>2.2183996286885943E-2</v>
      </c>
      <c r="AC529" s="38">
        <v>114.60049651549389</v>
      </c>
      <c r="AD529" s="38">
        <v>10.584231473054702</v>
      </c>
      <c r="AE529" s="38">
        <v>12.083338479120247</v>
      </c>
      <c r="AF529" s="38">
        <v>1.5768526945297623E-2</v>
      </c>
      <c r="AG529" s="38">
        <v>1.66615208797527E-2</v>
      </c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</row>
    <row r="530" spans="1:51" x14ac:dyDescent="0.25">
      <c r="A530" s="38" t="s">
        <v>15</v>
      </c>
      <c r="B530" s="38">
        <v>359964</v>
      </c>
      <c r="C530" s="38">
        <v>5.4</v>
      </c>
      <c r="D530" s="38">
        <v>5.2</v>
      </c>
      <c r="E530" s="38">
        <v>5.6</v>
      </c>
      <c r="F530" s="38">
        <v>2006</v>
      </c>
      <c r="G530" s="38" t="s">
        <v>8</v>
      </c>
      <c r="H530" s="38" t="s">
        <v>106</v>
      </c>
      <c r="I530" s="38" t="s">
        <v>147</v>
      </c>
      <c r="J530" s="38">
        <v>1944</v>
      </c>
      <c r="K530" s="38">
        <v>358020</v>
      </c>
      <c r="L530" s="38">
        <v>2.3942046045641704E-4</v>
      </c>
      <c r="M530" s="38">
        <v>5.1611195935489835</v>
      </c>
      <c r="N530" s="38">
        <v>5.6399605144618175</v>
      </c>
      <c r="O530" s="38">
        <v>3.8880406451016647E-2</v>
      </c>
      <c r="P530" s="38">
        <v>3.9960514461817809E-2</v>
      </c>
      <c r="Q530" s="38">
        <v>1858</v>
      </c>
      <c r="R530" s="38">
        <v>2030</v>
      </c>
      <c r="S530" s="38">
        <v>5.1616272738384952</v>
      </c>
      <c r="T530" s="38">
        <v>5.6394528341723058</v>
      </c>
      <c r="U530" s="38">
        <v>3.8372726161505E-2</v>
      </c>
      <c r="V530" s="38">
        <v>3.9452834172306162E-2</v>
      </c>
      <c r="W530" s="38">
        <v>5.4058182573316202E-3</v>
      </c>
      <c r="X530" s="38">
        <v>2.3959366135403962E-4</v>
      </c>
      <c r="Y530" s="38">
        <v>5.1662245959775799</v>
      </c>
      <c r="Z530" s="38">
        <v>5.6454119186856602</v>
      </c>
      <c r="AA530" s="38">
        <v>3.3775404022420297E-2</v>
      </c>
      <c r="AB530" s="38">
        <v>4.5411918685660524E-2</v>
      </c>
      <c r="AC530" s="38">
        <v>172.38625271919858</v>
      </c>
      <c r="AD530" s="38">
        <v>5.1677605296959639</v>
      </c>
      <c r="AE530" s="38">
        <v>5.6466540109041157</v>
      </c>
      <c r="AF530" s="38">
        <v>3.2239470304036288E-2</v>
      </c>
      <c r="AG530" s="38">
        <v>4.6654010904116028E-2</v>
      </c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</row>
    <row r="531" spans="1:51" x14ac:dyDescent="0.25">
      <c r="A531" s="38" t="s">
        <v>53</v>
      </c>
      <c r="B531" s="38">
        <v>56658</v>
      </c>
      <c r="C531" s="38">
        <v>3.3</v>
      </c>
      <c r="D531" s="38">
        <v>2.9</v>
      </c>
      <c r="E531" s="38">
        <v>3.8</v>
      </c>
      <c r="F531" s="38">
        <v>2006</v>
      </c>
      <c r="G531" s="38" t="s">
        <v>8</v>
      </c>
      <c r="H531" s="38" t="s">
        <v>107</v>
      </c>
      <c r="I531" s="38" t="s">
        <v>185</v>
      </c>
      <c r="J531" s="38">
        <v>187</v>
      </c>
      <c r="K531" s="38">
        <v>56471</v>
      </c>
      <c r="L531" s="38">
        <v>4.722693634149065E-4</v>
      </c>
      <c r="M531" s="38">
        <v>2.8282354196695652</v>
      </c>
      <c r="N531" s="38">
        <v>3.7727741464993785</v>
      </c>
      <c r="O531" s="38">
        <v>7.1764580330434757E-2</v>
      </c>
      <c r="P531" s="38">
        <v>2.7225853500621344E-2</v>
      </c>
      <c r="Q531" s="38">
        <v>161</v>
      </c>
      <c r="R531" s="38">
        <v>214</v>
      </c>
      <c r="S531" s="38">
        <v>2.8416110699283421</v>
      </c>
      <c r="T531" s="38">
        <v>3.7770482544389141</v>
      </c>
      <c r="U531" s="38">
        <v>5.8388930071657796E-2</v>
      </c>
      <c r="V531" s="38">
        <v>2.2951745561085701E-2</v>
      </c>
      <c r="W531" s="38">
        <v>3.3341791326645513E-3</v>
      </c>
      <c r="X531" s="38">
        <v>4.7584123958703046E-4</v>
      </c>
      <c r="Y531" s="38">
        <v>2.8583378930775205</v>
      </c>
      <c r="Z531" s="38">
        <v>3.8100203722515817</v>
      </c>
      <c r="AA531" s="38">
        <v>4.1662106922479403E-2</v>
      </c>
      <c r="AB531" s="38">
        <v>1.0020372251581922E-2</v>
      </c>
      <c r="AC531" s="38">
        <v>53.582198778312218</v>
      </c>
      <c r="AD531" s="38">
        <v>2.8701790452642268</v>
      </c>
      <c r="AE531" s="38">
        <v>3.81582778167625</v>
      </c>
      <c r="AF531" s="38">
        <v>2.9820954735773064E-2</v>
      </c>
      <c r="AG531" s="38">
        <v>1.5827781676250208E-2</v>
      </c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</row>
    <row r="532" spans="1:51" x14ac:dyDescent="0.25">
      <c r="A532" s="38" t="s">
        <v>27</v>
      </c>
      <c r="B532" s="38">
        <v>511277</v>
      </c>
      <c r="C532" s="38">
        <v>2.4</v>
      </c>
      <c r="D532" s="38">
        <v>2.2999999999999998</v>
      </c>
      <c r="E532" s="38">
        <v>2.5</v>
      </c>
      <c r="F532" s="38">
        <v>2006</v>
      </c>
      <c r="G532" s="38" t="s">
        <v>8</v>
      </c>
      <c r="H532" s="38" t="s">
        <v>108</v>
      </c>
      <c r="I532" s="38" t="s">
        <v>159</v>
      </c>
      <c r="J532" s="38">
        <v>1227</v>
      </c>
      <c r="K532" s="38">
        <v>510050</v>
      </c>
      <c r="L532" s="38">
        <v>1.3411963534096629E-4</v>
      </c>
      <c r="M532" s="38">
        <v>2.2657536231862117</v>
      </c>
      <c r="N532" s="38">
        <v>2.533992893868144</v>
      </c>
      <c r="O532" s="38">
        <v>3.4246376813788171E-2</v>
      </c>
      <c r="P532" s="38">
        <v>3.399289386814397E-2</v>
      </c>
      <c r="Q532" s="38">
        <v>1159</v>
      </c>
      <c r="R532" s="38">
        <v>1296</v>
      </c>
      <c r="S532" s="38">
        <v>2.2668729475411569</v>
      </c>
      <c r="T532" s="38">
        <v>2.5348294564394642</v>
      </c>
      <c r="U532" s="38">
        <v>3.3127052458842954E-2</v>
      </c>
      <c r="V532" s="38">
        <v>3.4829456439464224E-2</v>
      </c>
      <c r="W532" s="38">
        <v>2.403611928629886E-3</v>
      </c>
      <c r="X532" s="38">
        <v>1.3427536661534016E-4</v>
      </c>
      <c r="Y532" s="38">
        <v>2.269336562014546</v>
      </c>
      <c r="Z532" s="38">
        <v>2.537887295245226</v>
      </c>
      <c r="AA532" s="38">
        <v>3.066343798545379E-2</v>
      </c>
      <c r="AB532" s="38">
        <v>3.7887295245226049E-2</v>
      </c>
      <c r="AC532" s="38">
        <v>137.17049145704763</v>
      </c>
      <c r="AD532" s="38">
        <v>2.2704458871755291</v>
      </c>
      <c r="AE532" s="38">
        <v>2.5387338423151427</v>
      </c>
      <c r="AF532" s="38">
        <v>2.9554112824470735E-2</v>
      </c>
      <c r="AG532" s="38">
        <v>3.8733842315142653E-2</v>
      </c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</row>
    <row r="533" spans="1:51" x14ac:dyDescent="0.25">
      <c r="A533" s="38" t="s">
        <v>61</v>
      </c>
      <c r="B533" s="38">
        <v>1792054</v>
      </c>
      <c r="C533" s="38">
        <v>2</v>
      </c>
      <c r="D533" s="38">
        <v>2</v>
      </c>
      <c r="E533" s="38">
        <v>2.1</v>
      </c>
      <c r="F533" s="38">
        <v>2006</v>
      </c>
      <c r="G533" s="38" t="s">
        <v>8</v>
      </c>
      <c r="H533" s="38" t="s">
        <v>109</v>
      </c>
      <c r="I533" s="38" t="s">
        <v>192</v>
      </c>
      <c r="J533" s="38">
        <v>3584</v>
      </c>
      <c r="K533" s="38">
        <v>1788470</v>
      </c>
      <c r="L533" s="38">
        <v>6.541032140878465E-5</v>
      </c>
      <c r="M533" s="38">
        <v>1.9345294125501251</v>
      </c>
      <c r="N533" s="38">
        <v>2.0653500553676944</v>
      </c>
      <c r="O533" s="38">
        <v>6.5470587449874884E-2</v>
      </c>
      <c r="P533" s="38">
        <v>3.464994463230564E-2</v>
      </c>
      <c r="Q533" s="38">
        <v>3467</v>
      </c>
      <c r="R533" s="38">
        <v>3702</v>
      </c>
      <c r="S533" s="38">
        <v>1.9346515227777734</v>
      </c>
      <c r="T533" s="38">
        <v>2.0657859640390299</v>
      </c>
      <c r="U533" s="38">
        <v>6.5348477222226586E-2</v>
      </c>
      <c r="V533" s="38">
        <v>3.4214035960970168E-2</v>
      </c>
      <c r="W533" s="38">
        <v>2.0010072478973315E-3</v>
      </c>
      <c r="X533" s="38">
        <v>6.543637922497861E-5</v>
      </c>
      <c r="Y533" s="38">
        <v>1.935570868672353</v>
      </c>
      <c r="Z533" s="38">
        <v>2.0664436271223101</v>
      </c>
      <c r="AA533" s="38">
        <v>6.4429131327647049E-2</v>
      </c>
      <c r="AB533" s="38">
        <v>3.3556372877689977E-2</v>
      </c>
      <c r="AC533" s="38">
        <v>234.45280821929825</v>
      </c>
      <c r="AD533" s="38">
        <v>1.9358718480183699</v>
      </c>
      <c r="AE533" s="38">
        <v>2.0667006654791069</v>
      </c>
      <c r="AF533" s="38">
        <v>6.4128151981630133E-2</v>
      </c>
      <c r="AG533" s="38">
        <v>3.3299334520893176E-2</v>
      </c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</row>
    <row r="534" spans="1:51" x14ac:dyDescent="0.25">
      <c r="A534" s="38" t="s">
        <v>23</v>
      </c>
      <c r="B534" s="38">
        <v>97102</v>
      </c>
      <c r="C534" s="38">
        <v>3.9</v>
      </c>
      <c r="D534" s="38">
        <v>3.5</v>
      </c>
      <c r="E534" s="38">
        <v>4.3</v>
      </c>
      <c r="F534" s="38">
        <v>2006</v>
      </c>
      <c r="G534" s="38" t="s">
        <v>8</v>
      </c>
      <c r="H534" s="38" t="s">
        <v>110</v>
      </c>
      <c r="I534" s="38" t="s">
        <v>155</v>
      </c>
      <c r="J534" s="38">
        <v>379</v>
      </c>
      <c r="K534" s="38">
        <v>96723</v>
      </c>
      <c r="L534" s="38">
        <v>3.9218439803992086E-4</v>
      </c>
      <c r="M534" s="38">
        <v>3.5109277932640692</v>
      </c>
      <c r="N534" s="38">
        <v>4.295296589343911</v>
      </c>
      <c r="O534" s="38">
        <v>1.092779326406923E-2</v>
      </c>
      <c r="P534" s="38">
        <v>4.7034106560888134E-3</v>
      </c>
      <c r="Q534" s="38">
        <v>341</v>
      </c>
      <c r="R534" s="38">
        <v>417</v>
      </c>
      <c r="S534" s="38">
        <v>3.5117711272682333</v>
      </c>
      <c r="T534" s="38">
        <v>4.2944532553397456</v>
      </c>
      <c r="U534" s="38">
        <v>1.1771127268233261E-2</v>
      </c>
      <c r="V534" s="38">
        <v>5.546744660254177E-3</v>
      </c>
      <c r="W534" s="38">
        <v>3.922737537595848E-3</v>
      </c>
      <c r="X534" s="38">
        <v>3.9364696673083876E-4</v>
      </c>
      <c r="Y534" s="38">
        <v>3.5290905708650091</v>
      </c>
      <c r="Z534" s="38">
        <v>4.3163845043266864</v>
      </c>
      <c r="AA534" s="38">
        <v>2.9090570865009102E-2</v>
      </c>
      <c r="AB534" s="38">
        <v>1.6384504326686589E-2</v>
      </c>
      <c r="AC534" s="38">
        <v>76.210596572725322</v>
      </c>
      <c r="AD534" s="38">
        <v>3.5354766095052361</v>
      </c>
      <c r="AE534" s="38">
        <v>4.3202965073385062</v>
      </c>
      <c r="AF534" s="38">
        <v>3.5476609505236123E-2</v>
      </c>
      <c r="AG534" s="38">
        <v>2.0296507338506409E-2</v>
      </c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</row>
    <row r="535" spans="1:51" x14ac:dyDescent="0.25">
      <c r="A535" s="38" t="s">
        <v>55</v>
      </c>
      <c r="B535" s="38">
        <v>50523</v>
      </c>
      <c r="C535" s="38">
        <v>10.6</v>
      </c>
      <c r="D535" s="38">
        <v>9.8000000000000007</v>
      </c>
      <c r="E535" s="38">
        <v>11.6</v>
      </c>
      <c r="F535" s="38">
        <v>2006</v>
      </c>
      <c r="G535" s="38" t="s">
        <v>8</v>
      </c>
      <c r="H535" s="38" t="s">
        <v>111</v>
      </c>
      <c r="I535" s="38" t="s">
        <v>187</v>
      </c>
      <c r="J535" s="38">
        <v>536</v>
      </c>
      <c r="K535" s="38">
        <v>49987</v>
      </c>
      <c r="L535" s="38">
        <v>8.9335757972758636E-4</v>
      </c>
      <c r="M535" s="38">
        <v>9.7156719711700248</v>
      </c>
      <c r="N535" s="38">
        <v>11.502387130625198</v>
      </c>
      <c r="O535" s="38">
        <v>8.4328028829975921E-2</v>
      </c>
      <c r="P535" s="38">
        <v>9.7612869374801292E-2</v>
      </c>
      <c r="Q535" s="38">
        <v>491</v>
      </c>
      <c r="R535" s="38">
        <v>581</v>
      </c>
      <c r="S535" s="38">
        <v>9.7183460997961326</v>
      </c>
      <c r="T535" s="38">
        <v>11.499713001999089</v>
      </c>
      <c r="U535" s="38">
        <v>8.1653900203868091E-2</v>
      </c>
      <c r="V535" s="38">
        <v>0.1002869980009109</v>
      </c>
      <c r="W535" s="38">
        <v>1.0646237007487428E-2</v>
      </c>
      <c r="X535" s="38">
        <v>8.9564499490706062E-4</v>
      </c>
      <c r="Y535" s="38">
        <v>9.750592012580368</v>
      </c>
      <c r="Z535" s="38">
        <v>11.541882002394489</v>
      </c>
      <c r="AA535" s="38">
        <v>4.9407987419632704E-2</v>
      </c>
      <c r="AB535" s="38">
        <v>5.8117997605510396E-2</v>
      </c>
      <c r="AC535" s="38">
        <v>90.310285363566521</v>
      </c>
      <c r="AD535" s="38">
        <v>9.7624465034208487</v>
      </c>
      <c r="AE535" s="38">
        <v>11.54981897231284</v>
      </c>
      <c r="AF535" s="38">
        <v>3.7553496579151968E-2</v>
      </c>
      <c r="AG535" s="38">
        <v>5.0181027687159485E-2</v>
      </c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</row>
    <row r="536" spans="1:51" x14ac:dyDescent="0.25">
      <c r="A536" s="38" t="s">
        <v>54</v>
      </c>
      <c r="B536" s="38">
        <v>362006</v>
      </c>
      <c r="C536" s="38">
        <v>4.3</v>
      </c>
      <c r="D536" s="38">
        <v>4.0999999999999996</v>
      </c>
      <c r="E536" s="38">
        <v>4.5</v>
      </c>
      <c r="F536" s="38">
        <v>2006</v>
      </c>
      <c r="G536" s="38" t="s">
        <v>8</v>
      </c>
      <c r="H536" s="38" t="s">
        <v>112</v>
      </c>
      <c r="I536" s="38" t="s">
        <v>186</v>
      </c>
      <c r="J536" s="38">
        <v>1557</v>
      </c>
      <c r="K536" s="38">
        <v>360449</v>
      </c>
      <c r="L536" s="38">
        <v>2.1317715243187186E-4</v>
      </c>
      <c r="M536" s="38">
        <v>4.0878565320926938</v>
      </c>
      <c r="N536" s="38">
        <v>4.5142108369564378</v>
      </c>
      <c r="O536" s="38">
        <v>1.2143467907305805E-2</v>
      </c>
      <c r="P536" s="38">
        <v>1.4210836956437767E-2</v>
      </c>
      <c r="Q536" s="38">
        <v>1480</v>
      </c>
      <c r="R536" s="38">
        <v>1634</v>
      </c>
      <c r="S536" s="38">
        <v>4.088330027679099</v>
      </c>
      <c r="T536" s="38">
        <v>4.5137373413700326</v>
      </c>
      <c r="U536" s="38">
        <v>1.1669972320900612E-2</v>
      </c>
      <c r="V536" s="38">
        <v>1.3737341370032574E-2</v>
      </c>
      <c r="W536" s="38">
        <v>4.3062937823133097E-3</v>
      </c>
      <c r="X536" s="38">
        <v>2.1337061909076964E-4</v>
      </c>
      <c r="Y536" s="38">
        <v>4.0929231632225394</v>
      </c>
      <c r="Z536" s="38">
        <v>4.5196644014040794</v>
      </c>
      <c r="AA536" s="38">
        <v>7.0768367774602936E-3</v>
      </c>
      <c r="AB536" s="38">
        <v>1.9664401404079435E-2</v>
      </c>
      <c r="AC536" s="38">
        <v>154.36594497355964</v>
      </c>
      <c r="AD536" s="38">
        <v>4.0944681253704944</v>
      </c>
      <c r="AE536" s="38">
        <v>4.5208817950969813</v>
      </c>
      <c r="AF536" s="38">
        <v>5.5318746295052179E-3</v>
      </c>
      <c r="AG536" s="38">
        <v>2.0881795096981293E-2</v>
      </c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</row>
    <row r="537" spans="1:51" x14ac:dyDescent="0.25">
      <c r="A537" s="38" t="s">
        <v>39</v>
      </c>
      <c r="B537" s="38">
        <v>469683</v>
      </c>
      <c r="C537" s="38">
        <v>2.2999999999999998</v>
      </c>
      <c r="D537" s="38">
        <v>2.1</v>
      </c>
      <c r="E537" s="38">
        <v>2.4</v>
      </c>
      <c r="F537" s="38">
        <v>2006</v>
      </c>
      <c r="G537" s="38" t="s">
        <v>8</v>
      </c>
      <c r="H537" s="38" t="s">
        <v>113</v>
      </c>
      <c r="I537" s="38" t="s">
        <v>171</v>
      </c>
      <c r="J537" s="38">
        <v>1080</v>
      </c>
      <c r="K537" s="38">
        <v>468603</v>
      </c>
      <c r="L537" s="38">
        <v>1.3697939353153753E-4</v>
      </c>
      <c r="M537" s="38">
        <v>2.1624438344754378</v>
      </c>
      <c r="N537" s="38">
        <v>2.4364026215385124</v>
      </c>
      <c r="O537" s="38">
        <v>6.2443834475437665E-2</v>
      </c>
      <c r="P537" s="38">
        <v>3.6402621538512481E-2</v>
      </c>
      <c r="Q537" s="38">
        <v>1016</v>
      </c>
      <c r="R537" s="38">
        <v>1145</v>
      </c>
      <c r="S537" s="38">
        <v>2.1631611107917466</v>
      </c>
      <c r="T537" s="38">
        <v>2.4378144408036908</v>
      </c>
      <c r="U537" s="38">
        <v>6.3161110791746466E-2</v>
      </c>
      <c r="V537" s="38">
        <v>3.7814440803690896E-2</v>
      </c>
      <c r="W537" s="38">
        <v>2.3034938046166309E-3</v>
      </c>
      <c r="X537" s="38">
        <v>1.371601588160054E-4</v>
      </c>
      <c r="Y537" s="38">
        <v>2.1663336458006257</v>
      </c>
      <c r="Z537" s="38">
        <v>2.4406539634326361</v>
      </c>
      <c r="AA537" s="38">
        <v>6.6333645800625618E-2</v>
      </c>
      <c r="AB537" s="38">
        <v>4.0653963432636164E-2</v>
      </c>
      <c r="AC537" s="38">
        <v>128.70140696494249</v>
      </c>
      <c r="AD537" s="38">
        <v>2.1675506658134345</v>
      </c>
      <c r="AE537" s="38">
        <v>2.4415660215879402</v>
      </c>
      <c r="AF537" s="38">
        <v>6.7550665813434385E-2</v>
      </c>
      <c r="AG537" s="38">
        <v>4.1566021587940316E-2</v>
      </c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</row>
    <row r="538" spans="1:51" x14ac:dyDescent="0.25">
      <c r="A538" s="38" t="s">
        <v>16</v>
      </c>
      <c r="B538" s="38">
        <v>142226</v>
      </c>
      <c r="C538" s="38">
        <v>7.7</v>
      </c>
      <c r="D538" s="38">
        <v>7.3</v>
      </c>
      <c r="E538" s="38">
        <v>8.1999999999999993</v>
      </c>
      <c r="F538" s="38">
        <v>2006</v>
      </c>
      <c r="G538" s="38" t="s">
        <v>8</v>
      </c>
      <c r="H538" s="38" t="s">
        <v>114</v>
      </c>
      <c r="I538" s="38" t="s">
        <v>148</v>
      </c>
      <c r="J538" s="38">
        <v>1095</v>
      </c>
      <c r="K538" s="38">
        <v>141131</v>
      </c>
      <c r="L538" s="38">
        <v>4.5425306466081284E-4</v>
      </c>
      <c r="M538" s="38">
        <v>7.2447611802733052</v>
      </c>
      <c r="N538" s="38">
        <v>8.1532673095949324</v>
      </c>
      <c r="O538" s="38">
        <v>5.5238819726694643E-2</v>
      </c>
      <c r="P538" s="38">
        <v>4.673269040506689E-2</v>
      </c>
      <c r="Q538" s="38">
        <v>1031</v>
      </c>
      <c r="R538" s="38">
        <v>1160</v>
      </c>
      <c r="S538" s="38">
        <v>7.2490261977416228</v>
      </c>
      <c r="T538" s="38">
        <v>8.1560333553639985</v>
      </c>
      <c r="U538" s="38">
        <v>5.0973802258376999E-2</v>
      </c>
      <c r="V538" s="38">
        <v>4.3966644636000751E-2</v>
      </c>
      <c r="W538" s="38">
        <v>7.7123107089164169E-3</v>
      </c>
      <c r="X538" s="38">
        <v>4.5483034984065312E-4</v>
      </c>
      <c r="Y538" s="38">
        <v>7.2574803590757639</v>
      </c>
      <c r="Z538" s="38">
        <v>8.1671410587570694</v>
      </c>
      <c r="AA538" s="38">
        <v>4.251964092423588E-2</v>
      </c>
      <c r="AB538" s="38">
        <v>3.2858941242929873E-2</v>
      </c>
      <c r="AC538" s="38">
        <v>129.24102035874151</v>
      </c>
      <c r="AD538" s="38">
        <v>7.2614875235588272</v>
      </c>
      <c r="AE538" s="38">
        <v>8.1701647676107392</v>
      </c>
      <c r="AF538" s="38">
        <v>3.8512476441172616E-2</v>
      </c>
      <c r="AG538" s="38">
        <v>2.9835232389260113E-2</v>
      </c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</row>
    <row r="539" spans="1:51" x14ac:dyDescent="0.25">
      <c r="A539" s="38" t="s">
        <v>24</v>
      </c>
      <c r="B539" s="38">
        <v>319709</v>
      </c>
      <c r="C539" s="38">
        <v>5</v>
      </c>
      <c r="D539" s="38">
        <v>4.8</v>
      </c>
      <c r="E539" s="38">
        <v>5.3</v>
      </c>
      <c r="F539" s="38">
        <v>2006</v>
      </c>
      <c r="G539" s="38" t="s">
        <v>8</v>
      </c>
      <c r="H539" s="38" t="s">
        <v>115</v>
      </c>
      <c r="I539" s="38" t="s">
        <v>156</v>
      </c>
      <c r="J539" s="38">
        <v>1599</v>
      </c>
      <c r="K539" s="38">
        <v>318110</v>
      </c>
      <c r="L539" s="38">
        <v>2.4452805338496771E-4</v>
      </c>
      <c r="M539" s="38">
        <v>4.7568951158095185</v>
      </c>
      <c r="N539" s="38">
        <v>5.2459512225794533</v>
      </c>
      <c r="O539" s="38">
        <v>4.3104884190481307E-2</v>
      </c>
      <c r="P539" s="38">
        <v>5.4048777420546479E-2</v>
      </c>
      <c r="Q539" s="38">
        <v>1521</v>
      </c>
      <c r="R539" s="38">
        <v>1677</v>
      </c>
      <c r="S539" s="38">
        <v>4.7574513072825599</v>
      </c>
      <c r="T539" s="38">
        <v>5.2453950311064128</v>
      </c>
      <c r="U539" s="38">
        <v>4.2548692717439884E-2</v>
      </c>
      <c r="V539" s="38">
        <v>5.4604968893587014E-2</v>
      </c>
      <c r="W539" s="38">
        <v>5.0073707459027637E-3</v>
      </c>
      <c r="X539" s="38">
        <v>2.4474347831625998E-4</v>
      </c>
      <c r="Y539" s="38">
        <v>4.7626272675865033</v>
      </c>
      <c r="Z539" s="38">
        <v>5.2521142242190244</v>
      </c>
      <c r="AA539" s="38">
        <v>3.7372732413496479E-2</v>
      </c>
      <c r="AB539" s="38">
        <v>4.7885775780975415E-2</v>
      </c>
      <c r="AC539" s="38">
        <v>156.37850403462537</v>
      </c>
      <c r="AD539" s="38">
        <v>4.7643737750497213</v>
      </c>
      <c r="AE539" s="38">
        <v>5.2534955235571763</v>
      </c>
      <c r="AF539" s="38">
        <v>3.5626224950278562E-2</v>
      </c>
      <c r="AG539" s="38">
        <v>4.6504476442823517E-2</v>
      </c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</row>
    <row r="540" spans="1:51" x14ac:dyDescent="0.25">
      <c r="A540" s="38" t="s">
        <v>40</v>
      </c>
      <c r="B540" s="38">
        <v>34167</v>
      </c>
      <c r="C540" s="38">
        <v>5</v>
      </c>
      <c r="D540" s="38">
        <v>4.3</v>
      </c>
      <c r="E540" s="38">
        <v>5.8</v>
      </c>
      <c r="F540" s="38">
        <v>2006</v>
      </c>
      <c r="G540" s="38" t="s">
        <v>8</v>
      </c>
      <c r="H540" s="38" t="s">
        <v>116</v>
      </c>
      <c r="I540" s="38" t="s">
        <v>172</v>
      </c>
      <c r="J540" s="38">
        <v>171</v>
      </c>
      <c r="K540" s="38">
        <v>33996</v>
      </c>
      <c r="L540" s="38">
        <v>7.4825527122828351E-4</v>
      </c>
      <c r="M540" s="38">
        <v>4.2565739499500461</v>
      </c>
      <c r="N540" s="38">
        <v>5.7530844924066136</v>
      </c>
      <c r="O540" s="38">
        <v>4.3426050049953702E-2</v>
      </c>
      <c r="P540" s="38">
        <v>4.6915507593386252E-2</v>
      </c>
      <c r="Q540" s="38">
        <v>146</v>
      </c>
      <c r="R540" s="38">
        <v>197</v>
      </c>
      <c r="S540" s="38">
        <v>4.273129042643486</v>
      </c>
      <c r="T540" s="38">
        <v>5.765797406854567</v>
      </c>
      <c r="U540" s="38">
        <v>2.6870957356513792E-2</v>
      </c>
      <c r="V540" s="38">
        <v>3.4202593145432836E-2</v>
      </c>
      <c r="W540" s="38">
        <v>5.0604761846071E-3</v>
      </c>
      <c r="X540" s="38">
        <v>7.5439493522725721E-4</v>
      </c>
      <c r="Y540" s="38">
        <v>4.3060812493798428</v>
      </c>
      <c r="Z540" s="38">
        <v>5.8148711198343568</v>
      </c>
      <c r="AA540" s="38">
        <v>6.0812493798430012E-3</v>
      </c>
      <c r="AB540" s="38">
        <v>1.4871119834356961E-2</v>
      </c>
      <c r="AC540" s="38">
        <v>51.201152665827344</v>
      </c>
      <c r="AD540" s="38">
        <v>4.3259149253193412</v>
      </c>
      <c r="AE540" s="38">
        <v>5.8243021607501664</v>
      </c>
      <c r="AF540" s="38">
        <v>2.5914925319341364E-2</v>
      </c>
      <c r="AG540" s="38">
        <v>2.4302160750166557E-2</v>
      </c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</row>
    <row r="541" spans="1:51" x14ac:dyDescent="0.25">
      <c r="A541" s="38" t="s">
        <v>17</v>
      </c>
      <c r="B541" s="38">
        <v>321738</v>
      </c>
      <c r="C541" s="38">
        <v>21.3</v>
      </c>
      <c r="D541" s="38">
        <v>20.8</v>
      </c>
      <c r="E541" s="38">
        <v>21.8</v>
      </c>
      <c r="F541" s="38">
        <v>2007</v>
      </c>
      <c r="G541" s="38" t="s">
        <v>8</v>
      </c>
      <c r="H541" s="38" t="s">
        <v>67</v>
      </c>
      <c r="I541" s="38" t="s">
        <v>149</v>
      </c>
      <c r="J541" s="38">
        <v>6853</v>
      </c>
      <c r="K541" s="38">
        <v>314885</v>
      </c>
      <c r="L541" s="38">
        <v>4.9889701635407553E-4</v>
      </c>
      <c r="M541" s="38">
        <v>20.801042686136771</v>
      </c>
      <c r="N541" s="38">
        <v>21.798836718844925</v>
      </c>
      <c r="O541" s="38">
        <v>1.0426861367704987E-3</v>
      </c>
      <c r="P541" s="38">
        <v>1.1632811550761346E-3</v>
      </c>
      <c r="Q541" s="38">
        <v>6693</v>
      </c>
      <c r="R541" s="38">
        <v>7014</v>
      </c>
      <c r="S541" s="38">
        <v>20.802640657926634</v>
      </c>
      <c r="T541" s="38">
        <v>21.800346866083583</v>
      </c>
      <c r="U541" s="38">
        <v>2.6406579266335939E-3</v>
      </c>
      <c r="V541" s="38">
        <v>3.4686608358214244E-4</v>
      </c>
      <c r="W541" s="38">
        <v>2.1305655174748851E-2</v>
      </c>
      <c r="X541" s="38">
        <v>4.9899224431725509E-4</v>
      </c>
      <c r="Y541" s="38">
        <v>20.806662930431596</v>
      </c>
      <c r="Z541" s="38">
        <v>21.804647419066104</v>
      </c>
      <c r="AA541" s="38">
        <v>6.6629304315952709E-3</v>
      </c>
      <c r="AB541" s="38">
        <v>4.6474190661029979E-3</v>
      </c>
      <c r="AC541" s="38">
        <v>321.03978357232722</v>
      </c>
      <c r="AD541" s="38">
        <v>20.80830024241984</v>
      </c>
      <c r="AE541" s="38">
        <v>21.806118188996788</v>
      </c>
      <c r="AF541" s="38">
        <v>8.3002424198390656E-3</v>
      </c>
      <c r="AG541" s="38">
        <v>6.1181889967869552E-3</v>
      </c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</row>
    <row r="542" spans="1:51" x14ac:dyDescent="0.25">
      <c r="A542" s="38" t="s">
        <v>41</v>
      </c>
      <c r="B542" s="38">
        <v>55320</v>
      </c>
      <c r="C542" s="38">
        <v>7.1</v>
      </c>
      <c r="D542" s="38">
        <v>6.5</v>
      </c>
      <c r="E542" s="38">
        <v>7.9</v>
      </c>
      <c r="F542" s="38">
        <v>2007</v>
      </c>
      <c r="G542" s="38" t="s">
        <v>8</v>
      </c>
      <c r="H542" s="38" t="s">
        <v>68</v>
      </c>
      <c r="I542" s="38" t="s">
        <v>173</v>
      </c>
      <c r="J542" s="38">
        <v>393</v>
      </c>
      <c r="K542" s="38">
        <v>54927</v>
      </c>
      <c r="L542" s="38">
        <v>6.9986463516672414E-4</v>
      </c>
      <c r="M542" s="38">
        <v>6.4042568398875055</v>
      </c>
      <c r="N542" s="38">
        <v>7.8039861102209542</v>
      </c>
      <c r="O542" s="38">
        <v>9.5743160112494508E-2</v>
      </c>
      <c r="P542" s="38">
        <v>9.6013889779046124E-2</v>
      </c>
      <c r="Q542" s="38">
        <v>355</v>
      </c>
      <c r="R542" s="38">
        <v>432</v>
      </c>
      <c r="S542" s="38">
        <v>6.4172089660159077</v>
      </c>
      <c r="T542" s="38">
        <v>7.809110629067245</v>
      </c>
      <c r="U542" s="38">
        <v>8.2791033984092266E-2</v>
      </c>
      <c r="V542" s="38">
        <v>9.0889370932755398E-2</v>
      </c>
      <c r="W542" s="38">
        <v>7.1383461270363739E-3</v>
      </c>
      <c r="X542" s="38">
        <v>7.023462348156685E-4</v>
      </c>
      <c r="Y542" s="38">
        <v>6.435999892220706</v>
      </c>
      <c r="Z542" s="38">
        <v>7.8406923618520432</v>
      </c>
      <c r="AA542" s="38">
        <v>6.4000107779293991E-2</v>
      </c>
      <c r="AB542" s="38">
        <v>5.9307638147957142E-2</v>
      </c>
      <c r="AC542" s="38">
        <v>77.479391239462402</v>
      </c>
      <c r="AD542" s="38">
        <v>6.4471487226009963</v>
      </c>
      <c r="AE542" s="38">
        <v>7.8476189212789533</v>
      </c>
      <c r="AF542" s="38">
        <v>5.2851277399003749E-2</v>
      </c>
      <c r="AG542" s="38">
        <v>5.2381078721047025E-2</v>
      </c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</row>
    <row r="543" spans="1:51" x14ac:dyDescent="0.25">
      <c r="A543" s="38" t="s">
        <v>11</v>
      </c>
      <c r="B543" s="38">
        <v>479757</v>
      </c>
      <c r="C543" s="38">
        <v>8.6</v>
      </c>
      <c r="D543" s="38">
        <v>8.3000000000000007</v>
      </c>
      <c r="E543" s="38">
        <v>8.9</v>
      </c>
      <c r="F543" s="38">
        <v>2007</v>
      </c>
      <c r="G543" s="38" t="s">
        <v>8</v>
      </c>
      <c r="H543" s="38" t="s">
        <v>69</v>
      </c>
      <c r="I543" s="38" t="s">
        <v>143</v>
      </c>
      <c r="J543" s="38">
        <v>4126</v>
      </c>
      <c r="K543" s="38">
        <v>475631</v>
      </c>
      <c r="L543" s="38">
        <v>2.6128579462801138E-4</v>
      </c>
      <c r="M543" s="38">
        <v>8.3389013834642327</v>
      </c>
      <c r="N543" s="38">
        <v>8.8614729727202537</v>
      </c>
      <c r="O543" s="38">
        <v>3.8901383464231998E-2</v>
      </c>
      <c r="P543" s="38">
        <v>3.8527027279746662E-2</v>
      </c>
      <c r="Q543" s="38">
        <v>4001</v>
      </c>
      <c r="R543" s="38">
        <v>4252</v>
      </c>
      <c r="S543" s="38">
        <v>8.3396386087123275</v>
      </c>
      <c r="T543" s="38">
        <v>8.8628201360271976</v>
      </c>
      <c r="U543" s="38">
        <v>3.9638608712326828E-2</v>
      </c>
      <c r="V543" s="38">
        <v>3.7179863972802707E-2</v>
      </c>
      <c r="W543" s="38">
        <v>8.604121830490535E-3</v>
      </c>
      <c r="X543" s="38">
        <v>2.6137360985572757E-4</v>
      </c>
      <c r="Y543" s="38">
        <v>8.3427482206348085</v>
      </c>
      <c r="Z543" s="38">
        <v>8.8654954403462618</v>
      </c>
      <c r="AA543" s="38">
        <v>4.2748220634807765E-2</v>
      </c>
      <c r="AB543" s="38">
        <v>3.4504559653738553E-2</v>
      </c>
      <c r="AC543" s="38">
        <v>250.72174892935101</v>
      </c>
      <c r="AD543" s="38">
        <v>8.343865336682061</v>
      </c>
      <c r="AE543" s="38">
        <v>8.8664626961642874</v>
      </c>
      <c r="AF543" s="38">
        <v>4.3865336682060274E-2</v>
      </c>
      <c r="AG543" s="38">
        <v>3.3537303835712962E-2</v>
      </c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</row>
    <row r="544" spans="1:51" x14ac:dyDescent="0.25">
      <c r="A544" s="38" t="s">
        <v>18</v>
      </c>
      <c r="B544" s="38">
        <v>330340</v>
      </c>
      <c r="C544" s="38">
        <v>5.4</v>
      </c>
      <c r="D544" s="38">
        <v>5.0999999999999996</v>
      </c>
      <c r="E544" s="38">
        <v>5.6</v>
      </c>
      <c r="F544" s="38">
        <v>2007</v>
      </c>
      <c r="G544" s="38" t="s">
        <v>8</v>
      </c>
      <c r="H544" s="38" t="s">
        <v>70</v>
      </c>
      <c r="I544" s="38" t="s">
        <v>150</v>
      </c>
      <c r="J544" s="38">
        <v>1784</v>
      </c>
      <c r="K544" s="38">
        <v>328556</v>
      </c>
      <c r="L544" s="38">
        <v>2.499242920927474E-4</v>
      </c>
      <c r="M544" s="38">
        <v>5.1505721661018402</v>
      </c>
      <c r="N544" s="38">
        <v>5.6504207502873349</v>
      </c>
      <c r="O544" s="38">
        <v>5.0572166101840565E-2</v>
      </c>
      <c r="P544" s="38">
        <v>5.0420750287335281E-2</v>
      </c>
      <c r="Q544" s="38">
        <v>1702</v>
      </c>
      <c r="R544" s="38">
        <v>1867</v>
      </c>
      <c r="S544" s="38">
        <v>5.1522673609008898</v>
      </c>
      <c r="T544" s="38">
        <v>5.6517527396016227</v>
      </c>
      <c r="U544" s="38">
        <v>5.2267360900890125E-2</v>
      </c>
      <c r="V544" s="38">
        <v>5.1752739601623077E-2</v>
      </c>
      <c r="W544" s="38">
        <v>5.4062479915581319E-3</v>
      </c>
      <c r="X544" s="38">
        <v>2.5012129993367025E-4</v>
      </c>
      <c r="Y544" s="38">
        <v>5.1561266916244612</v>
      </c>
      <c r="Z544" s="38">
        <v>5.6563692914918029</v>
      </c>
      <c r="AA544" s="38">
        <v>5.61266916244616E-2</v>
      </c>
      <c r="AB544" s="38">
        <v>5.6369291491803253E-2</v>
      </c>
      <c r="AC544" s="38">
        <v>165.14165157281863</v>
      </c>
      <c r="AD544" s="38">
        <v>5.1578073806359503</v>
      </c>
      <c r="AE544" s="38">
        <v>5.6577157513915308</v>
      </c>
      <c r="AF544" s="38">
        <v>5.78073806359507E-2</v>
      </c>
      <c r="AG544" s="38">
        <v>5.7715751391531178E-2</v>
      </c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</row>
    <row r="545" spans="1:51" x14ac:dyDescent="0.25">
      <c r="A545" s="38" t="s">
        <v>42</v>
      </c>
      <c r="B545" s="38">
        <v>2767175</v>
      </c>
      <c r="C545" s="38">
        <v>3.6</v>
      </c>
      <c r="D545" s="38">
        <v>3.5</v>
      </c>
      <c r="E545" s="38">
        <v>3.7</v>
      </c>
      <c r="F545" s="38">
        <v>2007</v>
      </c>
      <c r="G545" s="38" t="s">
        <v>8</v>
      </c>
      <c r="H545" s="38" t="s">
        <v>71</v>
      </c>
      <c r="I545" s="38" t="s">
        <v>174</v>
      </c>
      <c r="J545" s="38">
        <v>9962</v>
      </c>
      <c r="K545" s="38">
        <v>2757213</v>
      </c>
      <c r="L545" s="38">
        <v>7.0566987912307083E-5</v>
      </c>
      <c r="M545" s="38">
        <v>3.5294944465831617</v>
      </c>
      <c r="N545" s="38">
        <v>3.6706284224077761</v>
      </c>
      <c r="O545" s="38">
        <v>2.9494446583161693E-2</v>
      </c>
      <c r="P545" s="38">
        <v>2.9371577592224085E-2</v>
      </c>
      <c r="Q545" s="38">
        <v>9767</v>
      </c>
      <c r="R545" s="38">
        <v>10158</v>
      </c>
      <c r="S545" s="38">
        <v>3.5295924543984389</v>
      </c>
      <c r="T545" s="38">
        <v>3.6708917939776127</v>
      </c>
      <c r="U545" s="38">
        <v>2.9592454398438939E-2</v>
      </c>
      <c r="V545" s="38">
        <v>2.9108206022387506E-2</v>
      </c>
      <c r="W545" s="38">
        <v>3.6007505478603242E-3</v>
      </c>
      <c r="X545" s="38">
        <v>7.057703238162944E-5</v>
      </c>
      <c r="Y545" s="38">
        <v>3.5301735154786944</v>
      </c>
      <c r="Z545" s="38">
        <v>3.6713275802419538</v>
      </c>
      <c r="AA545" s="38">
        <v>3.0173515478694402E-2</v>
      </c>
      <c r="AB545" s="38">
        <v>2.8672419758046352E-2</v>
      </c>
      <c r="AC545" s="38">
        <v>390.5515367577587</v>
      </c>
      <c r="AD545" s="38">
        <v>3.530362698162762</v>
      </c>
      <c r="AE545" s="38">
        <v>3.6714997764413253</v>
      </c>
      <c r="AF545" s="38">
        <v>3.0362698162762047E-2</v>
      </c>
      <c r="AG545" s="38">
        <v>2.8500223558674875E-2</v>
      </c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</row>
    <row r="546" spans="1:51" x14ac:dyDescent="0.25">
      <c r="A546" s="38" t="s">
        <v>19</v>
      </c>
      <c r="B546" s="38">
        <v>206913</v>
      </c>
      <c r="C546" s="38">
        <v>4.8</v>
      </c>
      <c r="D546" s="38">
        <v>4.5</v>
      </c>
      <c r="E546" s="38">
        <v>5.0999999999999996</v>
      </c>
      <c r="F546" s="38">
        <v>2007</v>
      </c>
      <c r="G546" s="38" t="s">
        <v>8</v>
      </c>
      <c r="H546" s="38" t="s">
        <v>72</v>
      </c>
      <c r="I546" s="38" t="s">
        <v>151</v>
      </c>
      <c r="J546" s="38">
        <v>993</v>
      </c>
      <c r="K546" s="38">
        <v>205920</v>
      </c>
      <c r="L546" s="38">
        <v>2.9777642646625329E-4</v>
      </c>
      <c r="M546" s="38">
        <v>4.5013420436153755</v>
      </c>
      <c r="N546" s="38">
        <v>5.096894896547882</v>
      </c>
      <c r="O546" s="38">
        <v>1.3420436153754878E-3</v>
      </c>
      <c r="P546" s="38">
        <v>3.1051034521176746E-3</v>
      </c>
      <c r="Q546" s="38">
        <v>932</v>
      </c>
      <c r="R546" s="38">
        <v>1055</v>
      </c>
      <c r="S546" s="38">
        <v>4.5043085741350231</v>
      </c>
      <c r="T546" s="38">
        <v>5.0987613151421129</v>
      </c>
      <c r="U546" s="38">
        <v>4.3085741350230577E-3</v>
      </c>
      <c r="V546" s="38">
        <v>1.238684857886696E-3</v>
      </c>
      <c r="W546" s="38">
        <v>4.8083119885065032E-3</v>
      </c>
      <c r="X546" s="38">
        <v>2.9819911401755519E-4</v>
      </c>
      <c r="Y546" s="38">
        <v>4.5101128744889483</v>
      </c>
      <c r="Z546" s="38">
        <v>5.1065111025240579</v>
      </c>
      <c r="AA546" s="38">
        <v>1.0112874488948265E-2</v>
      </c>
      <c r="AB546" s="38">
        <v>6.5111025240582876E-3</v>
      </c>
      <c r="AC546" s="38">
        <v>123.25662570936578</v>
      </c>
      <c r="AD546" s="38">
        <v>4.5128874477890282</v>
      </c>
      <c r="AE546" s="38">
        <v>5.1085693886130459</v>
      </c>
      <c r="AF546" s="38">
        <v>1.2887447789028172E-2</v>
      </c>
      <c r="AG546" s="38">
        <v>8.569388613046236E-3</v>
      </c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</row>
    <row r="547" spans="1:51" x14ac:dyDescent="0.25">
      <c r="A547" s="38" t="s">
        <v>31</v>
      </c>
      <c r="B547" s="38">
        <v>192120</v>
      </c>
      <c r="C547" s="38">
        <v>2.9</v>
      </c>
      <c r="D547" s="38">
        <v>2.7</v>
      </c>
      <c r="E547" s="38">
        <v>3.2</v>
      </c>
      <c r="F547" s="38">
        <v>2007</v>
      </c>
      <c r="G547" s="38" t="s">
        <v>8</v>
      </c>
      <c r="H547" s="38" t="s">
        <v>73</v>
      </c>
      <c r="I547" s="38" t="s">
        <v>163</v>
      </c>
      <c r="J547" s="38">
        <v>557</v>
      </c>
      <c r="K547" s="38">
        <v>191563</v>
      </c>
      <c r="L547" s="38">
        <v>2.4042113137935078E-4</v>
      </c>
      <c r="M547" s="38">
        <v>2.6588085167572308</v>
      </c>
      <c r="N547" s="38">
        <v>3.1396507795159323</v>
      </c>
      <c r="O547" s="38">
        <v>4.1191483242769333E-2</v>
      </c>
      <c r="P547" s="38">
        <v>6.0349220484067878E-2</v>
      </c>
      <c r="Q547" s="38">
        <v>511</v>
      </c>
      <c r="R547" s="38">
        <v>604</v>
      </c>
      <c r="S547" s="38">
        <v>2.6597959608577972</v>
      </c>
      <c r="T547" s="38">
        <v>3.1438684155735999</v>
      </c>
      <c r="U547" s="38">
        <v>4.0204039142202941E-2</v>
      </c>
      <c r="V547" s="38">
        <v>5.6131584426400316E-2</v>
      </c>
      <c r="W547" s="38">
        <v>2.9091690295508935E-3</v>
      </c>
      <c r="X547" s="38">
        <v>2.4103429767654587E-4</v>
      </c>
      <c r="Y547" s="38">
        <v>2.6681347318743476</v>
      </c>
      <c r="Z547" s="38">
        <v>3.1502033272274392</v>
      </c>
      <c r="AA547" s="38">
        <v>3.1865268125652602E-2</v>
      </c>
      <c r="AB547" s="38">
        <v>4.9796672772560946E-2</v>
      </c>
      <c r="AC547" s="38">
        <v>92.417935647571525</v>
      </c>
      <c r="AD547" s="38">
        <v>2.6712549451940961</v>
      </c>
      <c r="AE547" s="38">
        <v>3.1522880899919019</v>
      </c>
      <c r="AF547" s="38">
        <v>2.8745054805904058E-2</v>
      </c>
      <c r="AG547" s="38">
        <v>4.7711910008098268E-2</v>
      </c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</row>
    <row r="548" spans="1:51" x14ac:dyDescent="0.25">
      <c r="A548" s="38" t="s">
        <v>43</v>
      </c>
      <c r="B548" s="38">
        <v>57971</v>
      </c>
      <c r="C548" s="38">
        <v>4.5</v>
      </c>
      <c r="D548" s="38">
        <v>4</v>
      </c>
      <c r="E548" s="38">
        <v>5</v>
      </c>
      <c r="F548" s="38">
        <v>2007</v>
      </c>
      <c r="G548" s="38" t="s">
        <v>8</v>
      </c>
      <c r="H548" s="38" t="s">
        <v>74</v>
      </c>
      <c r="I548" s="38" t="s">
        <v>175</v>
      </c>
      <c r="J548" s="38">
        <v>261</v>
      </c>
      <c r="K548" s="38">
        <v>57710</v>
      </c>
      <c r="L548" s="38">
        <v>5.4497639760940067E-4</v>
      </c>
      <c r="M548" s="38">
        <v>3.9572747279533802</v>
      </c>
      <c r="N548" s="38">
        <v>5.0472275231721824</v>
      </c>
      <c r="O548" s="38">
        <v>4.27252720466198E-2</v>
      </c>
      <c r="P548" s="38">
        <v>4.7227523172182373E-2</v>
      </c>
      <c r="Q548" s="38">
        <v>230</v>
      </c>
      <c r="R548" s="38">
        <v>293</v>
      </c>
      <c r="S548" s="38">
        <v>3.967500991875248</v>
      </c>
      <c r="T548" s="38">
        <v>5.0542512635628158</v>
      </c>
      <c r="U548" s="38">
        <v>3.2499008124752038E-2</v>
      </c>
      <c r="V548" s="38">
        <v>5.4251263562815843E-2</v>
      </c>
      <c r="W548" s="38">
        <v>4.5350831980644326E-3</v>
      </c>
      <c r="X548" s="38">
        <v>5.4791716091686803E-4</v>
      </c>
      <c r="Y548" s="38">
        <v>3.9871660371475648</v>
      </c>
      <c r="Z548" s="38">
        <v>5.0830003589813</v>
      </c>
      <c r="AA548" s="38">
        <v>1.283396285243521E-2</v>
      </c>
      <c r="AB548" s="38">
        <v>8.3000358981299982E-2</v>
      </c>
      <c r="AC548" s="38">
        <v>63.242152161180755</v>
      </c>
      <c r="AD548" s="38">
        <v>3.9982800728209509</v>
      </c>
      <c r="AE548" s="38">
        <v>5.0891351846214974</v>
      </c>
      <c r="AF548" s="38">
        <v>1.7199271790491188E-3</v>
      </c>
      <c r="AG548" s="38">
        <v>8.9135184621497388E-2</v>
      </c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</row>
    <row r="549" spans="1:51" x14ac:dyDescent="0.25">
      <c r="A549" s="38" t="s">
        <v>58</v>
      </c>
      <c r="B549" s="38">
        <v>59545</v>
      </c>
      <c r="C549" s="38">
        <v>1.6</v>
      </c>
      <c r="D549" s="38">
        <v>1.4</v>
      </c>
      <c r="E549" s="38">
        <v>2</v>
      </c>
      <c r="F549" s="38">
        <v>2007</v>
      </c>
      <c r="G549" s="38" t="s">
        <v>8</v>
      </c>
      <c r="H549" s="38" t="s">
        <v>195</v>
      </c>
      <c r="I549" s="38" t="s">
        <v>196</v>
      </c>
      <c r="J549" s="38">
        <v>95</v>
      </c>
      <c r="K549" s="38">
        <v>59450</v>
      </c>
      <c r="L549" s="38">
        <v>3.2056630676970794E-4</v>
      </c>
      <c r="M549" s="38">
        <v>1.2748657194289654</v>
      </c>
      <c r="N549" s="38">
        <v>1.9159983329683814</v>
      </c>
      <c r="O549" s="38">
        <v>0.12513428057103448</v>
      </c>
      <c r="P549" s="38">
        <v>8.4001667031618599E-2</v>
      </c>
      <c r="Q549" s="38">
        <v>77</v>
      </c>
      <c r="R549" s="38">
        <v>115</v>
      </c>
      <c r="S549" s="38">
        <v>1.2931396422873458</v>
      </c>
      <c r="T549" s="38">
        <v>1.9313124527668151</v>
      </c>
      <c r="U549" s="38">
        <v>0.10686035771265412</v>
      </c>
      <c r="V549" s="38">
        <v>6.8687547233184931E-2</v>
      </c>
      <c r="W549" s="38">
        <v>1.6275837956876097E-3</v>
      </c>
      <c r="X549" s="38">
        <v>3.2535693732471178E-4</v>
      </c>
      <c r="Y549" s="38">
        <v>1.302226858362898</v>
      </c>
      <c r="Z549" s="38">
        <v>1.9529407330123214</v>
      </c>
      <c r="AA549" s="38">
        <v>9.7773141637101935E-2</v>
      </c>
      <c r="AB549" s="38">
        <v>4.7059266987678594E-2</v>
      </c>
      <c r="AC549" s="38">
        <v>38.269096564751813</v>
      </c>
      <c r="AD549" s="38">
        <v>1.314654982534089</v>
      </c>
      <c r="AE549" s="38">
        <v>1.9573055467976392</v>
      </c>
      <c r="AF549" s="38">
        <v>8.5345017465910944E-2</v>
      </c>
      <c r="AG549" s="38">
        <v>4.269445320236076E-2</v>
      </c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</row>
    <row r="550" spans="1:51" x14ac:dyDescent="0.25">
      <c r="A550" s="38" t="s">
        <v>25</v>
      </c>
      <c r="B550" s="38">
        <v>1010850</v>
      </c>
      <c r="C550" s="38">
        <v>3.3</v>
      </c>
      <c r="D550" s="38">
        <v>3.2</v>
      </c>
      <c r="E550" s="38">
        <v>3.5</v>
      </c>
      <c r="F550" s="38">
        <v>2007</v>
      </c>
      <c r="G550" s="38" t="s">
        <v>8</v>
      </c>
      <c r="H550" s="38" t="s">
        <v>75</v>
      </c>
      <c r="I550" s="38" t="s">
        <v>157</v>
      </c>
      <c r="J550" s="38">
        <v>3336</v>
      </c>
      <c r="K550" s="38">
        <v>1007514</v>
      </c>
      <c r="L550" s="38">
        <v>1.1180380489845171E-4</v>
      </c>
      <c r="M550" s="38">
        <v>3.1883891020610378</v>
      </c>
      <c r="N550" s="38">
        <v>3.4119967118579417</v>
      </c>
      <c r="O550" s="38">
        <v>1.1610897938962417E-2</v>
      </c>
      <c r="P550" s="38">
        <v>8.8003288142058267E-2</v>
      </c>
      <c r="Q550" s="38">
        <v>3223</v>
      </c>
      <c r="R550" s="38">
        <v>3449</v>
      </c>
      <c r="S550" s="38">
        <v>3.1884057971014492</v>
      </c>
      <c r="T550" s="38">
        <v>3.4119800168175298</v>
      </c>
      <c r="U550" s="38">
        <v>1.1594202898550954E-2</v>
      </c>
      <c r="V550" s="38">
        <v>8.8019983182470174E-2</v>
      </c>
      <c r="W550" s="38">
        <v>3.3020804714885424E-3</v>
      </c>
      <c r="X550" s="38">
        <v>1.1185138329815925E-4</v>
      </c>
      <c r="Y550" s="38">
        <v>3.190229088190383</v>
      </c>
      <c r="Z550" s="38">
        <v>3.4139318547867017</v>
      </c>
      <c r="AA550" s="38">
        <v>9.7709118096171999E-3</v>
      </c>
      <c r="AB550" s="38">
        <v>8.6068145213298308E-2</v>
      </c>
      <c r="AC550" s="38">
        <v>226.0495118376468</v>
      </c>
      <c r="AD550" s="38">
        <v>3.1907639276878754</v>
      </c>
      <c r="AE550" s="38">
        <v>3.414386277988708</v>
      </c>
      <c r="AF550" s="38">
        <v>9.2360723121247545E-3</v>
      </c>
      <c r="AG550" s="38">
        <v>8.5613722011292026E-2</v>
      </c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</row>
    <row r="551" spans="1:51" x14ac:dyDescent="0.25">
      <c r="A551" s="38" t="s">
        <v>12</v>
      </c>
      <c r="B551" s="38">
        <v>651351</v>
      </c>
      <c r="C551" s="38">
        <v>4.5999999999999996</v>
      </c>
      <c r="D551" s="38">
        <v>4.4000000000000004</v>
      </c>
      <c r="E551" s="38">
        <v>4.7</v>
      </c>
      <c r="F551" s="38">
        <v>2007</v>
      </c>
      <c r="G551" s="38" t="s">
        <v>8</v>
      </c>
      <c r="H551" s="38" t="s">
        <v>76</v>
      </c>
      <c r="I551" s="38" t="s">
        <v>144</v>
      </c>
      <c r="J551" s="38">
        <v>2996</v>
      </c>
      <c r="K551" s="38">
        <v>648355</v>
      </c>
      <c r="L551" s="38">
        <v>1.6432468232584264E-4</v>
      </c>
      <c r="M551" s="38">
        <v>4.4353458486167678</v>
      </c>
      <c r="N551" s="38">
        <v>4.7639952132684531</v>
      </c>
      <c r="O551" s="38">
        <v>3.5345848616767483E-2</v>
      </c>
      <c r="P551" s="38">
        <v>6.3995213268452922E-2</v>
      </c>
      <c r="Q551" s="38">
        <v>2890</v>
      </c>
      <c r="R551" s="38">
        <v>3104</v>
      </c>
      <c r="S551" s="38">
        <v>4.4369318539466436</v>
      </c>
      <c r="T551" s="38">
        <v>4.7654797490139726</v>
      </c>
      <c r="U551" s="38">
        <v>3.6931853946643223E-2</v>
      </c>
      <c r="V551" s="38">
        <v>6.5479749013972466E-2</v>
      </c>
      <c r="W551" s="38">
        <v>4.6025922256077659E-3</v>
      </c>
      <c r="X551" s="38">
        <v>1.6440210071006894E-4</v>
      </c>
      <c r="Y551" s="38">
        <v>4.4381901248976972</v>
      </c>
      <c r="Z551" s="38">
        <v>4.7669943263178345</v>
      </c>
      <c r="AA551" s="38">
        <v>3.8190124897696798E-2</v>
      </c>
      <c r="AB551" s="38">
        <v>6.6994326317834307E-2</v>
      </c>
      <c r="AC551" s="38">
        <v>214.08277940840676</v>
      </c>
      <c r="AD551" s="38">
        <v>4.4390233336262677</v>
      </c>
      <c r="AE551" s="38">
        <v>4.7676963790724827</v>
      </c>
      <c r="AF551" s="38">
        <v>3.9023333626267309E-2</v>
      </c>
      <c r="AG551" s="38">
        <v>6.7696379072482493E-2</v>
      </c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</row>
    <row r="552" spans="1:51" x14ac:dyDescent="0.25">
      <c r="A552" s="38" t="s">
        <v>56</v>
      </c>
      <c r="B552" s="38">
        <v>81478</v>
      </c>
      <c r="C552" s="38">
        <v>2.1</v>
      </c>
      <c r="D552" s="38">
        <v>1.8</v>
      </c>
      <c r="E552" s="38">
        <v>2.4</v>
      </c>
      <c r="F552" s="38">
        <v>2007</v>
      </c>
      <c r="G552" s="38" t="s">
        <v>8</v>
      </c>
      <c r="H552" s="38" t="s">
        <v>77</v>
      </c>
      <c r="I552" s="38" t="s">
        <v>188</v>
      </c>
      <c r="J552" s="38">
        <v>171</v>
      </c>
      <c r="K552" s="38">
        <v>81307</v>
      </c>
      <c r="L552" s="38">
        <v>3.1423139592042415E-4</v>
      </c>
      <c r="M552" s="38">
        <v>1.7844946405556796</v>
      </c>
      <c r="N552" s="38">
        <v>2.4129574323965279</v>
      </c>
      <c r="O552" s="38">
        <v>1.550535944432041E-2</v>
      </c>
      <c r="P552" s="38">
        <v>1.2957432396528024E-2</v>
      </c>
      <c r="Q552" s="38">
        <v>146</v>
      </c>
      <c r="R552" s="38">
        <v>197</v>
      </c>
      <c r="S552" s="38">
        <v>1.7918947445936326</v>
      </c>
      <c r="T552" s="38">
        <v>2.4178305800338742</v>
      </c>
      <c r="U552" s="38">
        <v>8.1052554063674176E-3</v>
      </c>
      <c r="V552" s="38">
        <v>1.7830580033874277E-2</v>
      </c>
      <c r="W552" s="38">
        <v>2.1221995761808816E-3</v>
      </c>
      <c r="X552" s="38">
        <v>3.1684327086393027E-4</v>
      </c>
      <c r="Y552" s="38">
        <v>1.8053563053169512</v>
      </c>
      <c r="Z552" s="38">
        <v>2.4390428470448118</v>
      </c>
      <c r="AA552" s="38">
        <v>5.3563053169511932E-3</v>
      </c>
      <c r="AB552" s="38">
        <v>3.9042847044811868E-2</v>
      </c>
      <c r="AC552" s="38">
        <v>51.275231828619376</v>
      </c>
      <c r="AD552" s="38">
        <v>1.8136938347266489</v>
      </c>
      <c r="AE552" s="38">
        <v>2.4429779906883531</v>
      </c>
      <c r="AF552" s="38">
        <v>1.3693834726648868E-2</v>
      </c>
      <c r="AG552" s="38">
        <v>4.2977990688353174E-2</v>
      </c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</row>
    <row r="553" spans="1:51" x14ac:dyDescent="0.25">
      <c r="A553" s="38" t="s">
        <v>32</v>
      </c>
      <c r="B553" s="38">
        <v>108059</v>
      </c>
      <c r="C553" s="38">
        <v>17.100000000000001</v>
      </c>
      <c r="D553" s="38">
        <v>16.3</v>
      </c>
      <c r="E553" s="38">
        <v>17.899999999999999</v>
      </c>
      <c r="F553" s="38">
        <v>2007</v>
      </c>
      <c r="G553" s="38" t="s">
        <v>8</v>
      </c>
      <c r="H553" s="38" t="s">
        <v>78</v>
      </c>
      <c r="I553" s="38" t="s">
        <v>164</v>
      </c>
      <c r="J553" s="38">
        <v>1848</v>
      </c>
      <c r="K553" s="38">
        <v>106211</v>
      </c>
      <c r="L553" s="38">
        <v>7.7302298453134149E-4</v>
      </c>
      <c r="M553" s="38">
        <v>16.328745493799939</v>
      </c>
      <c r="N553" s="38">
        <v>17.874791462862621</v>
      </c>
      <c r="O553" s="38">
        <v>2.8745493799938515E-2</v>
      </c>
      <c r="P553" s="38">
        <v>2.5208537137377363E-2</v>
      </c>
      <c r="Q553" s="38">
        <v>1765</v>
      </c>
      <c r="R553" s="38">
        <v>1932</v>
      </c>
      <c r="S553" s="38">
        <v>16.333669569401902</v>
      </c>
      <c r="T553" s="38">
        <v>17.879121590982702</v>
      </c>
      <c r="U553" s="38">
        <v>3.3669569401901356E-2</v>
      </c>
      <c r="V553" s="38">
        <v>2.0878409017296207E-2</v>
      </c>
      <c r="W553" s="38">
        <v>1.7118934727579718E-2</v>
      </c>
      <c r="X553" s="38">
        <v>7.7358083034500516E-4</v>
      </c>
      <c r="Y553" s="38">
        <v>16.345353897234713</v>
      </c>
      <c r="Z553" s="38">
        <v>17.892515557924721</v>
      </c>
      <c r="AA553" s="38">
        <v>4.5353897234711837E-2</v>
      </c>
      <c r="AB553" s="38">
        <v>7.484442075277542E-3</v>
      </c>
      <c r="AC553" s="38">
        <v>167.08613746442691</v>
      </c>
      <c r="AD553" s="38">
        <v>16.350464570667747</v>
      </c>
      <c r="AE553" s="38">
        <v>17.896658759241792</v>
      </c>
      <c r="AF553" s="38">
        <v>5.0464570667745789E-2</v>
      </c>
      <c r="AG553" s="38">
        <v>3.3412407582069648E-3</v>
      </c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</row>
    <row r="554" spans="1:51" x14ac:dyDescent="0.25">
      <c r="A554" s="38" t="s">
        <v>45</v>
      </c>
      <c r="B554" s="38">
        <v>998442</v>
      </c>
      <c r="C554" s="38">
        <v>3.5</v>
      </c>
      <c r="D554" s="38">
        <v>3.3</v>
      </c>
      <c r="E554" s="38">
        <v>3.6</v>
      </c>
      <c r="F554" s="38">
        <v>2007</v>
      </c>
      <c r="G554" s="38" t="s">
        <v>8</v>
      </c>
      <c r="H554" s="38" t="s">
        <v>79</v>
      </c>
      <c r="I554" s="38" t="s">
        <v>177</v>
      </c>
      <c r="J554" s="38">
        <v>3495</v>
      </c>
      <c r="K554" s="38">
        <v>994947</v>
      </c>
      <c r="L554" s="38">
        <v>1.1584769367231564E-4</v>
      </c>
      <c r="M554" s="38">
        <v>3.3846060132029963</v>
      </c>
      <c r="N554" s="38">
        <v>3.6163014005476279</v>
      </c>
      <c r="O554" s="38">
        <v>8.4606013202996433E-2</v>
      </c>
      <c r="P554" s="38">
        <v>1.6301400547627853E-2</v>
      </c>
      <c r="Q554" s="38">
        <v>3379</v>
      </c>
      <c r="R554" s="38">
        <v>3611</v>
      </c>
      <c r="S554" s="38">
        <v>3.3842726968617107</v>
      </c>
      <c r="T554" s="38">
        <v>3.616634716888913</v>
      </c>
      <c r="U554" s="38">
        <v>8.4272696861710905E-2</v>
      </c>
      <c r="V554" s="38">
        <v>1.6634716888912937E-2</v>
      </c>
      <c r="W554" s="38">
        <v>3.5023639582704115E-3</v>
      </c>
      <c r="X554" s="38">
        <v>1.1589470925362977E-4</v>
      </c>
      <c r="Y554" s="38">
        <v>3.3864692490167818</v>
      </c>
      <c r="Z554" s="38">
        <v>3.6182586675240413</v>
      </c>
      <c r="AA554" s="38">
        <v>8.646924901678199E-2</v>
      </c>
      <c r="AB554" s="38">
        <v>1.8258667524041261E-2</v>
      </c>
      <c r="AC554" s="38">
        <v>231.3498109774344</v>
      </c>
      <c r="AD554" s="38">
        <v>3.3870097740910912</v>
      </c>
      <c r="AE554" s="38">
        <v>3.6187196990274417</v>
      </c>
      <c r="AF554" s="38">
        <v>8.7009774091091341E-2</v>
      </c>
      <c r="AG554" s="38">
        <v>1.8719699027441639E-2</v>
      </c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</row>
    <row r="555" spans="1:51" x14ac:dyDescent="0.25">
      <c r="A555" s="38" t="s">
        <v>33</v>
      </c>
      <c r="B555" s="38">
        <v>447565</v>
      </c>
      <c r="C555" s="38">
        <v>5.9</v>
      </c>
      <c r="D555" s="38">
        <v>5.7</v>
      </c>
      <c r="E555" s="38">
        <v>6.1</v>
      </c>
      <c r="F555" s="38">
        <v>2007</v>
      </c>
      <c r="G555" s="38" t="s">
        <v>8</v>
      </c>
      <c r="H555" s="38" t="s">
        <v>80</v>
      </c>
      <c r="I555" s="38" t="s">
        <v>165</v>
      </c>
      <c r="J555" s="38">
        <v>2641</v>
      </c>
      <c r="K555" s="38">
        <v>444924</v>
      </c>
      <c r="L555" s="38">
        <v>2.2438355926479266E-4</v>
      </c>
      <c r="M555" s="38">
        <v>5.6764353162058097</v>
      </c>
      <c r="N555" s="38">
        <v>6.1252024347353942</v>
      </c>
      <c r="O555" s="38">
        <v>2.3564683794190522E-2</v>
      </c>
      <c r="P555" s="38">
        <v>2.5202434735394519E-2</v>
      </c>
      <c r="Q555" s="38">
        <v>2541</v>
      </c>
      <c r="R555" s="38">
        <v>2742</v>
      </c>
      <c r="S555" s="38">
        <v>5.6773876420184779</v>
      </c>
      <c r="T555" s="38">
        <v>6.1264844212572473</v>
      </c>
      <c r="U555" s="38">
        <v>2.261235798152228E-2</v>
      </c>
      <c r="V555" s="38">
        <v>2.6484421257247703E-2</v>
      </c>
      <c r="W555" s="38">
        <v>5.9050597016448315E-3</v>
      </c>
      <c r="X555" s="38">
        <v>2.2450279038624442E-4</v>
      </c>
      <c r="Y555" s="38">
        <v>5.6805569112585879</v>
      </c>
      <c r="Z555" s="38">
        <v>6.1295624920310754</v>
      </c>
      <c r="AA555" s="38">
        <v>1.9443088741412318E-2</v>
      </c>
      <c r="AB555" s="38">
        <v>2.9562492031075749E-2</v>
      </c>
      <c r="AC555" s="38">
        <v>200.87028997029924</v>
      </c>
      <c r="AD555" s="38">
        <v>5.6817752910066446</v>
      </c>
      <c r="AE555" s="38">
        <v>6.1305784054405619</v>
      </c>
      <c r="AF555" s="38">
        <v>1.8224708993355598E-2</v>
      </c>
      <c r="AG555" s="38">
        <v>3.0578405440562229E-2</v>
      </c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</row>
    <row r="556" spans="1:51" x14ac:dyDescent="0.25">
      <c r="A556" s="38" t="s">
        <v>44</v>
      </c>
      <c r="B556" s="38">
        <v>160711</v>
      </c>
      <c r="C556" s="38">
        <v>7.9</v>
      </c>
      <c r="D556" s="38">
        <v>7.5</v>
      </c>
      <c r="E556" s="38">
        <v>8.4</v>
      </c>
      <c r="F556" s="38">
        <v>2007</v>
      </c>
      <c r="G556" s="38" t="s">
        <v>8</v>
      </c>
      <c r="H556" s="38" t="s">
        <v>81</v>
      </c>
      <c r="I556" s="38" t="s">
        <v>176</v>
      </c>
      <c r="J556" s="38">
        <v>1270</v>
      </c>
      <c r="K556" s="38">
        <v>159441</v>
      </c>
      <c r="L556" s="38">
        <v>4.3289398473315218E-4</v>
      </c>
      <c r="M556" s="38">
        <v>7.4694897973352816</v>
      </c>
      <c r="N556" s="38">
        <v>8.3352777668015854</v>
      </c>
      <c r="O556" s="38">
        <v>3.0510202664718378E-2</v>
      </c>
      <c r="P556" s="38">
        <v>6.4722233198414969E-2</v>
      </c>
      <c r="Q556" s="38">
        <v>1201</v>
      </c>
      <c r="R556" s="38">
        <v>1340</v>
      </c>
      <c r="S556" s="38">
        <v>7.4730416710741645</v>
      </c>
      <c r="T556" s="38">
        <v>8.3379482424974025</v>
      </c>
      <c r="U556" s="38">
        <v>2.6958328925835495E-2</v>
      </c>
      <c r="V556" s="38">
        <v>6.2051757502597837E-2</v>
      </c>
      <c r="W556" s="38">
        <v>7.9141460605941984E-3</v>
      </c>
      <c r="X556" s="38">
        <v>4.3336793427350262E-4</v>
      </c>
      <c r="Y556" s="38">
        <v>7.4807781263206961</v>
      </c>
      <c r="Z556" s="38">
        <v>8.3475139948677004</v>
      </c>
      <c r="AA556" s="38">
        <v>1.9221873679303947E-2</v>
      </c>
      <c r="AB556" s="38">
        <v>5.2486005132299951E-2</v>
      </c>
      <c r="AC556" s="38">
        <v>139.16750395192503</v>
      </c>
      <c r="AD556" s="38">
        <v>7.4842930902718328</v>
      </c>
      <c r="AE556" s="38">
        <v>8.3502212316226316</v>
      </c>
      <c r="AF556" s="38">
        <v>1.570690972816724E-2</v>
      </c>
      <c r="AG556" s="38">
        <v>4.9778768377368721E-2</v>
      </c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</row>
    <row r="557" spans="1:51" x14ac:dyDescent="0.25">
      <c r="A557" s="38" t="s">
        <v>46</v>
      </c>
      <c r="B557" s="38">
        <v>134125</v>
      </c>
      <c r="C557" s="38">
        <v>7.6</v>
      </c>
      <c r="D557" s="38">
        <v>7.2</v>
      </c>
      <c r="E557" s="38">
        <v>8.1</v>
      </c>
      <c r="F557" s="38">
        <v>2007</v>
      </c>
      <c r="G557" s="38" t="s">
        <v>8</v>
      </c>
      <c r="H557" s="38" t="s">
        <v>82</v>
      </c>
      <c r="I557" s="38" t="s">
        <v>178</v>
      </c>
      <c r="J557" s="38">
        <v>1019</v>
      </c>
      <c r="K557" s="38">
        <v>133106</v>
      </c>
      <c r="L557" s="38">
        <v>4.6469649503751826E-4</v>
      </c>
      <c r="M557" s="38">
        <v>7.1326939989046991</v>
      </c>
      <c r="N557" s="38">
        <v>8.0620869889797362</v>
      </c>
      <c r="O557" s="38">
        <v>6.7306001095301049E-2</v>
      </c>
      <c r="P557" s="38">
        <v>3.7913011020263454E-2</v>
      </c>
      <c r="Q557" s="38">
        <v>957</v>
      </c>
      <c r="R557" s="38">
        <v>1082</v>
      </c>
      <c r="S557" s="38">
        <v>7.1351351351351351</v>
      </c>
      <c r="T557" s="38">
        <v>8.0671015843429643</v>
      </c>
      <c r="U557" s="38">
        <v>6.4864864864865091E-2</v>
      </c>
      <c r="V557" s="38">
        <v>3.2898415657035329E-2</v>
      </c>
      <c r="W557" s="38">
        <v>7.6114929369891192E-3</v>
      </c>
      <c r="X557" s="38">
        <v>4.6533135236665905E-4</v>
      </c>
      <c r="Y557" s="38">
        <v>7.1461615846224609</v>
      </c>
      <c r="Z557" s="38">
        <v>8.0768242893557787</v>
      </c>
      <c r="AA557" s="38">
        <v>5.3838415377539306E-2</v>
      </c>
      <c r="AB557" s="38">
        <v>2.317571064422097E-2</v>
      </c>
      <c r="AC557" s="38">
        <v>124.68367349943158</v>
      </c>
      <c r="AD557" s="38">
        <v>7.1504300061749291</v>
      </c>
      <c r="AE557" s="38">
        <v>8.0800113858643314</v>
      </c>
      <c r="AF557" s="38">
        <v>4.9569993825071101E-2</v>
      </c>
      <c r="AG557" s="38">
        <v>1.9988614135668215E-2</v>
      </c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</row>
    <row r="558" spans="1:51" x14ac:dyDescent="0.25">
      <c r="A558" s="38" t="s">
        <v>47</v>
      </c>
      <c r="B558" s="38">
        <v>326825</v>
      </c>
      <c r="C558" s="38">
        <v>5.7</v>
      </c>
      <c r="D558" s="38">
        <v>5.5</v>
      </c>
      <c r="E558" s="38">
        <v>6</v>
      </c>
      <c r="F558" s="38">
        <v>2007</v>
      </c>
      <c r="G558" s="38" t="s">
        <v>8</v>
      </c>
      <c r="H558" s="38" t="s">
        <v>83</v>
      </c>
      <c r="I558" s="38" t="s">
        <v>179</v>
      </c>
      <c r="J558" s="38">
        <v>1863</v>
      </c>
      <c r="K558" s="38">
        <v>324962</v>
      </c>
      <c r="L558" s="38">
        <v>2.5810588279420499E-4</v>
      </c>
      <c r="M558" s="38">
        <v>5.4421924419973502</v>
      </c>
      <c r="N558" s="38">
        <v>5.9584042075857599</v>
      </c>
      <c r="O558" s="38">
        <v>5.7807558002649806E-2</v>
      </c>
      <c r="P558" s="38">
        <v>4.1595792414240051E-2</v>
      </c>
      <c r="Q558" s="38">
        <v>1779</v>
      </c>
      <c r="R558" s="38">
        <v>1948</v>
      </c>
      <c r="S558" s="38">
        <v>5.4432800428363803</v>
      </c>
      <c r="T558" s="38">
        <v>5.9603763481985776</v>
      </c>
      <c r="U558" s="38">
        <v>5.6719957163619661E-2</v>
      </c>
      <c r="V558" s="38">
        <v>3.9623651801422355E-2</v>
      </c>
      <c r="W558" s="38">
        <v>5.7061081913277857E-3</v>
      </c>
      <c r="X558" s="38">
        <v>2.5830045716664687E-4</v>
      </c>
      <c r="Y558" s="38">
        <v>5.4478077341611391</v>
      </c>
      <c r="Z558" s="38">
        <v>5.964408648494433</v>
      </c>
      <c r="AA558" s="38">
        <v>5.2192265838860941E-2</v>
      </c>
      <c r="AB558" s="38">
        <v>3.5591351505567026E-2</v>
      </c>
      <c r="AC558" s="38">
        <v>168.7321330294628</v>
      </c>
      <c r="AD558" s="38">
        <v>5.4495027273167471</v>
      </c>
      <c r="AE558" s="38">
        <v>5.9657733608272911</v>
      </c>
      <c r="AF558" s="38">
        <v>5.0497272683252881E-2</v>
      </c>
      <c r="AG558" s="38">
        <v>3.422663917270885E-2</v>
      </c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</row>
    <row r="559" spans="1:51" x14ac:dyDescent="0.25">
      <c r="A559" s="38" t="s">
        <v>48</v>
      </c>
      <c r="B559" s="38">
        <v>513476</v>
      </c>
      <c r="C559" s="38">
        <v>2.9</v>
      </c>
      <c r="D559" s="38">
        <v>2.7</v>
      </c>
      <c r="E559" s="38">
        <v>3</v>
      </c>
      <c r="F559" s="38">
        <v>2007</v>
      </c>
      <c r="G559" s="38" t="s">
        <v>8</v>
      </c>
      <c r="H559" s="38" t="s">
        <v>84</v>
      </c>
      <c r="I559" s="38" t="s">
        <v>180</v>
      </c>
      <c r="J559" s="38">
        <v>1489</v>
      </c>
      <c r="K559" s="38">
        <v>511987</v>
      </c>
      <c r="L559" s="38">
        <v>1.4707697289966477E-4</v>
      </c>
      <c r="M559" s="38">
        <v>2.7527664472407118</v>
      </c>
      <c r="N559" s="38">
        <v>3.0469203930400415</v>
      </c>
      <c r="O559" s="38">
        <v>5.2766447240711667E-2</v>
      </c>
      <c r="P559" s="38">
        <v>4.6920393040041475E-2</v>
      </c>
      <c r="Q559" s="38">
        <v>1414</v>
      </c>
      <c r="R559" s="38">
        <v>1565</v>
      </c>
      <c r="S559" s="38">
        <v>2.7537801182528492</v>
      </c>
      <c r="T559" s="38">
        <v>3.0478542327197378</v>
      </c>
      <c r="U559" s="38">
        <v>5.3780118252849007E-2</v>
      </c>
      <c r="V559" s="38">
        <v>4.7854232719737766E-2</v>
      </c>
      <c r="W559" s="38">
        <v>2.9035623388341211E-3</v>
      </c>
      <c r="X559" s="38">
        <v>1.472174068665684E-4</v>
      </c>
      <c r="Y559" s="38">
        <v>2.7563449319675524</v>
      </c>
      <c r="Z559" s="38">
        <v>3.0507797457006895</v>
      </c>
      <c r="AA559" s="38">
        <v>5.6344931967552192E-2</v>
      </c>
      <c r="AB559" s="38">
        <v>5.0779745700689549E-2</v>
      </c>
      <c r="AC559" s="38">
        <v>151.06455422927348</v>
      </c>
      <c r="AD559" s="38">
        <v>2.7574372701236016</v>
      </c>
      <c r="AE559" s="38">
        <v>3.0516349036667068</v>
      </c>
      <c r="AF559" s="38">
        <v>5.7437270123601447E-2</v>
      </c>
      <c r="AG559" s="38">
        <v>5.1634903666706755E-2</v>
      </c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</row>
    <row r="560" spans="1:51" x14ac:dyDescent="0.25">
      <c r="A560" s="38" t="s">
        <v>13</v>
      </c>
      <c r="B560" s="38">
        <v>341325</v>
      </c>
      <c r="C560" s="38">
        <v>6.2</v>
      </c>
      <c r="D560" s="38">
        <v>5.9</v>
      </c>
      <c r="E560" s="38">
        <v>6.4</v>
      </c>
      <c r="F560" s="38">
        <v>2007</v>
      </c>
      <c r="G560" s="38" t="s">
        <v>8</v>
      </c>
      <c r="H560" s="38" t="s">
        <v>86</v>
      </c>
      <c r="I560" s="38" t="s">
        <v>145</v>
      </c>
      <c r="J560" s="38">
        <v>2116</v>
      </c>
      <c r="K560" s="38">
        <v>339209</v>
      </c>
      <c r="L560" s="38">
        <v>2.6332218955349977E-4</v>
      </c>
      <c r="M560" s="38">
        <v>5.9360479122556269</v>
      </c>
      <c r="N560" s="38">
        <v>6.4626922913626261</v>
      </c>
      <c r="O560" s="38">
        <v>3.6047912255626535E-2</v>
      </c>
      <c r="P560" s="38">
        <v>6.2692291362625774E-2</v>
      </c>
      <c r="Q560" s="38">
        <v>2027</v>
      </c>
      <c r="R560" s="38">
        <v>2207</v>
      </c>
      <c r="S560" s="38">
        <v>5.9386215483776459</v>
      </c>
      <c r="T560" s="38">
        <v>6.4659781732952464</v>
      </c>
      <c r="U560" s="38">
        <v>3.8621548377645532E-2</v>
      </c>
      <c r="V560" s="38">
        <v>6.5978173295246023E-2</v>
      </c>
      <c r="W560" s="38">
        <v>6.2049275424791838E-3</v>
      </c>
      <c r="X560" s="38">
        <v>2.6349658355144577E-4</v>
      </c>
      <c r="Y560" s="38">
        <v>5.9414309589277376</v>
      </c>
      <c r="Z560" s="38">
        <v>6.4684241260306301</v>
      </c>
      <c r="AA560" s="38">
        <v>4.1430958927737294E-2</v>
      </c>
      <c r="AB560" s="38">
        <v>6.8424126030629751E-2</v>
      </c>
      <c r="AC560" s="38">
        <v>179.77683279045084</v>
      </c>
      <c r="AD560" s="38">
        <v>5.9430439699888424</v>
      </c>
      <c r="AE560" s="38">
        <v>6.4697408410241</v>
      </c>
      <c r="AF560" s="38">
        <v>4.3043969988842079E-2</v>
      </c>
      <c r="AG560" s="38">
        <v>6.9740841024099609E-2</v>
      </c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</row>
    <row r="561" spans="1:51" x14ac:dyDescent="0.25">
      <c r="A561" s="38" t="s">
        <v>28</v>
      </c>
      <c r="B561" s="38">
        <v>347378</v>
      </c>
      <c r="C561" s="38">
        <v>2.8</v>
      </c>
      <c r="D561" s="38">
        <v>2.7</v>
      </c>
      <c r="E561" s="38">
        <v>3</v>
      </c>
      <c r="F561" s="38">
        <v>2007</v>
      </c>
      <c r="G561" s="38" t="s">
        <v>8</v>
      </c>
      <c r="H561" s="38" t="s">
        <v>87</v>
      </c>
      <c r="I561" s="38" t="s">
        <v>160</v>
      </c>
      <c r="J561" s="38">
        <v>973</v>
      </c>
      <c r="K561" s="38">
        <v>346405</v>
      </c>
      <c r="L561" s="38">
        <v>1.757491047787491E-4</v>
      </c>
      <c r="M561" s="38">
        <v>2.6252342620435596</v>
      </c>
      <c r="N561" s="38">
        <v>2.9767324716010584</v>
      </c>
      <c r="O561" s="38">
        <v>7.4765737956440592E-2</v>
      </c>
      <c r="P561" s="38">
        <v>2.3267528398941639E-2</v>
      </c>
      <c r="Q561" s="38">
        <v>912</v>
      </c>
      <c r="R561" s="38">
        <v>1034</v>
      </c>
      <c r="S561" s="38">
        <v>2.6253821485528732</v>
      </c>
      <c r="T561" s="38">
        <v>2.9765845850917443</v>
      </c>
      <c r="U561" s="38">
        <v>7.4617851447126959E-2</v>
      </c>
      <c r="V561" s="38">
        <v>2.3415414908255716E-2</v>
      </c>
      <c r="W561" s="38">
        <v>2.806481551586559E-3</v>
      </c>
      <c r="X561" s="38">
        <v>1.7600595264998138E-4</v>
      </c>
      <c r="Y561" s="38">
        <v>2.6304755989365778</v>
      </c>
      <c r="Z561" s="38">
        <v>2.9824875042365404</v>
      </c>
      <c r="AA561" s="38">
        <v>6.9524401063422392E-2</v>
      </c>
      <c r="AB561" s="38">
        <v>1.751249576345959E-2</v>
      </c>
      <c r="AC561" s="38">
        <v>122.131884710102</v>
      </c>
      <c r="AD561" s="38">
        <v>2.6321317867839258</v>
      </c>
      <c r="AE561" s="38">
        <v>2.9837099930517388</v>
      </c>
      <c r="AF561" s="38">
        <v>6.7868213216074391E-2</v>
      </c>
      <c r="AG561" s="38">
        <v>1.6290006948261215E-2</v>
      </c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</row>
    <row r="562" spans="1:51" x14ac:dyDescent="0.25">
      <c r="A562" s="38" t="s">
        <v>49</v>
      </c>
      <c r="B562" s="38">
        <v>765937</v>
      </c>
      <c r="C562" s="38">
        <v>9.4</v>
      </c>
      <c r="D562" s="38">
        <v>9.1999999999999993</v>
      </c>
      <c r="E562" s="38">
        <v>9.6999999999999993</v>
      </c>
      <c r="F562" s="38">
        <v>2007</v>
      </c>
      <c r="G562" s="38" t="s">
        <v>8</v>
      </c>
      <c r="H562" s="38" t="s">
        <v>88</v>
      </c>
      <c r="I562" s="38" t="s">
        <v>181</v>
      </c>
      <c r="J562" s="38">
        <v>7200</v>
      </c>
      <c r="K562" s="38">
        <v>758737</v>
      </c>
      <c r="L562" s="38">
        <v>2.1610777732200976E-4</v>
      </c>
      <c r="M562" s="38">
        <v>9.1841431571543239</v>
      </c>
      <c r="N562" s="38">
        <v>9.6163587117983429</v>
      </c>
      <c r="O562" s="38">
        <v>1.5856842845675345E-2</v>
      </c>
      <c r="P562" s="38">
        <v>8.3641288201656394E-2</v>
      </c>
      <c r="Q562" s="38">
        <v>7035</v>
      </c>
      <c r="R562" s="38">
        <v>7366</v>
      </c>
      <c r="S562" s="38">
        <v>9.1848285172279187</v>
      </c>
      <c r="T562" s="38">
        <v>9.6169789421323166</v>
      </c>
      <c r="U562" s="38">
        <v>1.517148277208058E-2</v>
      </c>
      <c r="V562" s="38">
        <v>8.3021057867682657E-2</v>
      </c>
      <c r="W562" s="38">
        <v>9.4027114622762201E-3</v>
      </c>
      <c r="X562" s="38">
        <v>2.1614925327084872E-4</v>
      </c>
      <c r="Y562" s="38">
        <v>9.1865622090053716</v>
      </c>
      <c r="Z562" s="38">
        <v>9.6188607155470702</v>
      </c>
      <c r="AA562" s="38">
        <v>1.3437790994627719E-2</v>
      </c>
      <c r="AB562" s="38">
        <v>8.1139284452929061E-2</v>
      </c>
      <c r="AC562" s="38">
        <v>331.06078727038312</v>
      </c>
      <c r="AD562" s="38">
        <v>9.1872504440063594</v>
      </c>
      <c r="AE562" s="38">
        <v>9.6194780644056603</v>
      </c>
      <c r="AF562" s="38">
        <v>1.2749555993639916E-2</v>
      </c>
      <c r="AG562" s="38">
        <v>8.0521935594338956E-2</v>
      </c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</row>
    <row r="563" spans="1:51" x14ac:dyDescent="0.25">
      <c r="A563" s="38" t="s">
        <v>26</v>
      </c>
      <c r="B563" s="38">
        <v>259444</v>
      </c>
      <c r="C563" s="38">
        <v>15</v>
      </c>
      <c r="D563" s="38">
        <v>14.5</v>
      </c>
      <c r="E563" s="38">
        <v>15.5</v>
      </c>
      <c r="F563" s="38">
        <v>2007</v>
      </c>
      <c r="G563" s="38" t="s">
        <v>8</v>
      </c>
      <c r="H563" s="38" t="s">
        <v>89</v>
      </c>
      <c r="I563" s="38" t="s">
        <v>158</v>
      </c>
      <c r="J563" s="38">
        <v>3892</v>
      </c>
      <c r="K563" s="38">
        <v>255552</v>
      </c>
      <c r="L563" s="38">
        <v>4.677445130839677E-4</v>
      </c>
      <c r="M563" s="38">
        <v>14.533565981666344</v>
      </c>
      <c r="N563" s="38">
        <v>15.46905500783428</v>
      </c>
      <c r="O563" s="38">
        <v>3.3565981666344058E-2</v>
      </c>
      <c r="P563" s="38">
        <v>3.0944992165720109E-2</v>
      </c>
      <c r="Q563" s="38">
        <v>3771</v>
      </c>
      <c r="R563" s="38">
        <v>4013</v>
      </c>
      <c r="S563" s="38">
        <v>14.534928539492144</v>
      </c>
      <c r="T563" s="38">
        <v>15.46769245000848</v>
      </c>
      <c r="U563" s="38">
        <v>3.4928539492144139E-2</v>
      </c>
      <c r="V563" s="38">
        <v>3.230754999152019E-2</v>
      </c>
      <c r="W563" s="38">
        <v>1.5008491523828641E-2</v>
      </c>
      <c r="X563" s="38">
        <v>4.6790638954105938E-4</v>
      </c>
      <c r="Y563" s="38">
        <v>14.54058513428758</v>
      </c>
      <c r="Z563" s="38">
        <v>15.4763979133697</v>
      </c>
      <c r="AA563" s="38">
        <v>4.058513428758026E-2</v>
      </c>
      <c r="AB563" s="38">
        <v>2.3602086630299723E-2</v>
      </c>
      <c r="AC563" s="38">
        <v>242.72206217243712</v>
      </c>
      <c r="AD563" s="38">
        <v>14.542652107294503</v>
      </c>
      <c r="AE563" s="38">
        <v>15.478185279617934</v>
      </c>
      <c r="AF563" s="38">
        <v>4.2652107294502528E-2</v>
      </c>
      <c r="AG563" s="38">
        <v>2.1814720382066E-2</v>
      </c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</row>
    <row r="564" spans="1:51" x14ac:dyDescent="0.25">
      <c r="A564" s="38" t="s">
        <v>59</v>
      </c>
      <c r="B564" s="38">
        <v>256308</v>
      </c>
      <c r="C564" s="38">
        <v>3.7</v>
      </c>
      <c r="D564" s="38">
        <v>3.5</v>
      </c>
      <c r="E564" s="38">
        <v>3.9</v>
      </c>
      <c r="F564" s="38">
        <v>2007</v>
      </c>
      <c r="G564" s="38" t="s">
        <v>8</v>
      </c>
      <c r="H564" s="38" t="s">
        <v>90</v>
      </c>
      <c r="I564" s="38" t="s">
        <v>190</v>
      </c>
      <c r="J564" s="38">
        <v>948</v>
      </c>
      <c r="K564" s="38">
        <v>255360</v>
      </c>
      <c r="L564" s="38">
        <v>2.3500951804010932E-4</v>
      </c>
      <c r="M564" s="38">
        <v>3.4636655135624936</v>
      </c>
      <c r="N564" s="38">
        <v>3.9336845496427122</v>
      </c>
      <c r="O564" s="38">
        <v>3.6334486437506364E-2</v>
      </c>
      <c r="P564" s="38">
        <v>3.368454964271228E-2</v>
      </c>
      <c r="Q564" s="38">
        <v>889</v>
      </c>
      <c r="R564" s="38">
        <v>1009</v>
      </c>
      <c r="S564" s="38">
        <v>3.4684832311125677</v>
      </c>
      <c r="T564" s="38">
        <v>3.9366699439736568</v>
      </c>
      <c r="U564" s="38">
        <v>3.1516768887432267E-2</v>
      </c>
      <c r="V564" s="38">
        <v>3.666994397365686E-2</v>
      </c>
      <c r="W564" s="38">
        <v>3.7061133188532854E-3</v>
      </c>
      <c r="X564" s="38">
        <v>2.3536063325229906E-4</v>
      </c>
      <c r="Y564" s="38">
        <v>3.4707526856009863</v>
      </c>
      <c r="Z564" s="38">
        <v>3.9414739521055844</v>
      </c>
      <c r="AA564" s="38">
        <v>2.9247314399013735E-2</v>
      </c>
      <c r="AB564" s="38">
        <v>4.1473952105584466E-2</v>
      </c>
      <c r="AC564" s="38">
        <v>120.49923091569063</v>
      </c>
      <c r="AD564" s="38">
        <v>3.4730003455400933</v>
      </c>
      <c r="AE564" s="38">
        <v>3.9431277896326438</v>
      </c>
      <c r="AF564" s="38">
        <v>2.6999654459906708E-2</v>
      </c>
      <c r="AG564" s="38">
        <v>4.3127789632643854E-2</v>
      </c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</row>
    <row r="565" spans="1:51" x14ac:dyDescent="0.25">
      <c r="A565" s="38" t="s">
        <v>20</v>
      </c>
      <c r="B565" s="38">
        <v>422932</v>
      </c>
      <c r="C565" s="38">
        <v>6.9</v>
      </c>
      <c r="D565" s="38">
        <v>6.6</v>
      </c>
      <c r="E565" s="38">
        <v>7.1</v>
      </c>
      <c r="F565" s="38">
        <v>2007</v>
      </c>
      <c r="G565" s="38" t="s">
        <v>8</v>
      </c>
      <c r="H565" s="38" t="s">
        <v>91</v>
      </c>
      <c r="I565" s="38" t="s">
        <v>152</v>
      </c>
      <c r="J565" s="38">
        <v>2918</v>
      </c>
      <c r="K565" s="38">
        <v>420014</v>
      </c>
      <c r="L565" s="38">
        <v>2.4946912223519104E-4</v>
      </c>
      <c r="M565" s="38">
        <v>6.6499851635601619</v>
      </c>
      <c r="N565" s="38">
        <v>7.1489234080305444</v>
      </c>
      <c r="O565" s="38">
        <v>4.9985163560162249E-2</v>
      </c>
      <c r="P565" s="38">
        <v>4.8923408030544735E-2</v>
      </c>
      <c r="Q565" s="38">
        <v>2813</v>
      </c>
      <c r="R565" s="38">
        <v>3024</v>
      </c>
      <c r="S565" s="38">
        <v>6.6511874249288301</v>
      </c>
      <c r="T565" s="38">
        <v>7.1500855929558416</v>
      </c>
      <c r="U565" s="38">
        <v>5.1187424928830438E-2</v>
      </c>
      <c r="V565" s="38">
        <v>5.0085592955841918E-2</v>
      </c>
      <c r="W565" s="38">
        <v>6.9039330394386695E-3</v>
      </c>
      <c r="X565" s="38">
        <v>2.4958857112385944E-4</v>
      </c>
      <c r="Y565" s="38">
        <v>6.6543444683148101</v>
      </c>
      <c r="Z565" s="38">
        <v>7.153521610562529</v>
      </c>
      <c r="AA565" s="38">
        <v>5.4344468314810435E-2</v>
      </c>
      <c r="AB565" s="38">
        <v>5.3521610562529354E-2</v>
      </c>
      <c r="AC565" s="38">
        <v>211.03396152724059</v>
      </c>
      <c r="AD565" s="38">
        <v>6.6556282838015308</v>
      </c>
      <c r="AE565" s="38">
        <v>7.1546022198938868</v>
      </c>
      <c r="AF565" s="38">
        <v>5.5628283801531175E-2</v>
      </c>
      <c r="AG565" s="38">
        <v>5.4602219893887138E-2</v>
      </c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</row>
    <row r="566" spans="1:51" x14ac:dyDescent="0.25">
      <c r="A566" s="38" t="s">
        <v>50</v>
      </c>
      <c r="B566" s="38">
        <v>40205</v>
      </c>
      <c r="C566" s="38">
        <v>12.8</v>
      </c>
      <c r="D566" s="38">
        <v>11.8</v>
      </c>
      <c r="E566" s="38">
        <v>14</v>
      </c>
      <c r="F566" s="38">
        <v>2007</v>
      </c>
      <c r="G566" s="38" t="s">
        <v>8</v>
      </c>
      <c r="H566" s="38" t="s">
        <v>92</v>
      </c>
      <c r="I566" s="38" t="s">
        <v>182</v>
      </c>
      <c r="J566" s="38">
        <v>515</v>
      </c>
      <c r="K566" s="38">
        <v>39690</v>
      </c>
      <c r="L566" s="38">
        <v>1.0991884475590305E-3</v>
      </c>
      <c r="M566" s="38">
        <v>11.71016362307895</v>
      </c>
      <c r="N566" s="38">
        <v>13.908540518197011</v>
      </c>
      <c r="O566" s="38">
        <v>8.9836376921050842E-2</v>
      </c>
      <c r="P566" s="38">
        <v>9.1459481802989018E-2</v>
      </c>
      <c r="Q566" s="38">
        <v>471</v>
      </c>
      <c r="R566" s="38">
        <v>559</v>
      </c>
      <c r="S566" s="38">
        <v>11.714960825767939</v>
      </c>
      <c r="T566" s="38">
        <v>13.903743315508022</v>
      </c>
      <c r="U566" s="38">
        <v>8.5039174232061754E-2</v>
      </c>
      <c r="V566" s="38">
        <v>9.6256684491978106E-2</v>
      </c>
      <c r="W566" s="38">
        <v>1.2855897127494808E-2</v>
      </c>
      <c r="X566" s="38">
        <v>1.1020882538285591E-3</v>
      </c>
      <c r="Y566" s="38">
        <v>11.753808873666248</v>
      </c>
      <c r="Z566" s="38">
        <v>13.957985381323368</v>
      </c>
      <c r="AA566" s="38">
        <v>4.6191126333752663E-2</v>
      </c>
      <c r="AB566" s="38">
        <v>4.2014618676631699E-2</v>
      </c>
      <c r="AC566" s="38">
        <v>88.426863547219597</v>
      </c>
      <c r="AD566" s="38">
        <v>11.768737433565841</v>
      </c>
      <c r="AE566" s="38">
        <v>13.967926973453</v>
      </c>
      <c r="AF566" s="38">
        <v>3.1262566434159922E-2</v>
      </c>
      <c r="AG566" s="38">
        <v>3.2073026546999728E-2</v>
      </c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</row>
    <row r="567" spans="1:51" x14ac:dyDescent="0.25">
      <c r="A567" s="38" t="s">
        <v>51</v>
      </c>
      <c r="B567" s="38">
        <v>110296</v>
      </c>
      <c r="C567" s="38">
        <v>2.8</v>
      </c>
      <c r="D567" s="38">
        <v>2.5</v>
      </c>
      <c r="E567" s="38">
        <v>3.1</v>
      </c>
      <c r="F567" s="38">
        <v>2007</v>
      </c>
      <c r="G567" s="38" t="s">
        <v>8</v>
      </c>
      <c r="H567" s="38" t="s">
        <v>93</v>
      </c>
      <c r="I567" s="38" t="s">
        <v>183</v>
      </c>
      <c r="J567" s="38">
        <v>309</v>
      </c>
      <c r="K567" s="38">
        <v>109987</v>
      </c>
      <c r="L567" s="38">
        <v>3.1193087614964473E-4</v>
      </c>
      <c r="M567" s="38">
        <v>2.4896213106930332</v>
      </c>
      <c r="N567" s="38">
        <v>3.1134830629923225</v>
      </c>
      <c r="O567" s="38">
        <v>1.0378689306966837E-2</v>
      </c>
      <c r="P567" s="38">
        <v>1.3483062992322381E-2</v>
      </c>
      <c r="Q567" s="38">
        <v>275</v>
      </c>
      <c r="R567" s="38">
        <v>344</v>
      </c>
      <c r="S567" s="38">
        <v>2.4932907811706682</v>
      </c>
      <c r="T567" s="38">
        <v>3.1188801044462173</v>
      </c>
      <c r="U567" s="38">
        <v>6.7092188293318422E-3</v>
      </c>
      <c r="V567" s="38">
        <v>1.8880104446217238E-2</v>
      </c>
      <c r="W567" s="38">
        <v>2.8188683256306049E-3</v>
      </c>
      <c r="X567" s="38">
        <v>3.1336400146843231E-4</v>
      </c>
      <c r="Y567" s="38">
        <v>2.5055043241621728</v>
      </c>
      <c r="Z567" s="38">
        <v>3.1322323270990369</v>
      </c>
      <c r="AA567" s="38">
        <v>5.5043241621728356E-3</v>
      </c>
      <c r="AB567" s="38">
        <v>3.2232327099036784E-2</v>
      </c>
      <c r="AC567" s="38">
        <v>68.861150973765703</v>
      </c>
      <c r="AD567" s="38">
        <v>2.5112470721626163</v>
      </c>
      <c r="AE567" s="38">
        <v>3.1355557752669108</v>
      </c>
      <c r="AF567" s="38">
        <v>1.1247072162616334E-2</v>
      </c>
      <c r="AG567" s="38">
        <v>3.5555775266910672E-2</v>
      </c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</row>
    <row r="568" spans="1:51" x14ac:dyDescent="0.25">
      <c r="A568" s="38" t="s">
        <v>29</v>
      </c>
      <c r="B568" s="38">
        <v>89910</v>
      </c>
      <c r="C568" s="38">
        <v>5.5</v>
      </c>
      <c r="D568" s="38">
        <v>5</v>
      </c>
      <c r="E568" s="38">
        <v>6</v>
      </c>
      <c r="F568" s="38">
        <v>2007</v>
      </c>
      <c r="G568" s="38" t="s">
        <v>8</v>
      </c>
      <c r="H568" s="38" t="s">
        <v>94</v>
      </c>
      <c r="I568" s="38" t="s">
        <v>161</v>
      </c>
      <c r="J568" s="38">
        <v>495</v>
      </c>
      <c r="K568" s="38">
        <v>89415</v>
      </c>
      <c r="L568" s="38">
        <v>4.8366413495123272E-4</v>
      </c>
      <c r="M568" s="38">
        <v>5.0218413705542728</v>
      </c>
      <c r="N568" s="38">
        <v>5.9891696404567378</v>
      </c>
      <c r="O568" s="38">
        <v>2.1841370554272821E-2</v>
      </c>
      <c r="P568" s="38">
        <v>1.0830359543262169E-2</v>
      </c>
      <c r="Q568" s="38">
        <v>452</v>
      </c>
      <c r="R568" s="38">
        <v>538</v>
      </c>
      <c r="S568" s="38">
        <v>5.0272494716939162</v>
      </c>
      <c r="T568" s="38">
        <v>5.9837615393170953</v>
      </c>
      <c r="U568" s="38">
        <v>2.7249471693916227E-2</v>
      </c>
      <c r="V568" s="38">
        <v>1.6238460682904687E-2</v>
      </c>
      <c r="W568" s="38">
        <v>5.5266321775155154E-3</v>
      </c>
      <c r="X568" s="38">
        <v>4.8503603229722674E-4</v>
      </c>
      <c r="Y568" s="38">
        <v>5.0415961452182882</v>
      </c>
      <c r="Z568" s="38">
        <v>6.0116682098127425</v>
      </c>
      <c r="AA568" s="38">
        <v>4.159614521828825E-2</v>
      </c>
      <c r="AB568" s="38">
        <v>1.1668209812742525E-2</v>
      </c>
      <c r="AC568" s="38">
        <v>87.013628502953097</v>
      </c>
      <c r="AD568" s="38">
        <v>5.048320790150612</v>
      </c>
      <c r="AE568" s="38">
        <v>6.0160653230410697</v>
      </c>
      <c r="AF568" s="38">
        <v>4.832079015061197E-2</v>
      </c>
      <c r="AG568" s="38">
        <v>1.6065323041069668E-2</v>
      </c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</row>
    <row r="569" spans="1:51" x14ac:dyDescent="0.25">
      <c r="A569" s="38" t="s">
        <v>35</v>
      </c>
      <c r="B569" s="38">
        <v>58317</v>
      </c>
      <c r="C569" s="38">
        <v>11</v>
      </c>
      <c r="D569" s="38">
        <v>10.199999999999999</v>
      </c>
      <c r="E569" s="38">
        <v>11.9</v>
      </c>
      <c r="F569" s="38">
        <v>2007</v>
      </c>
      <c r="G569" s="38" t="s">
        <v>8</v>
      </c>
      <c r="H569" s="38" t="s">
        <v>95</v>
      </c>
      <c r="I569" s="38" t="s">
        <v>167</v>
      </c>
      <c r="J569" s="38">
        <v>641</v>
      </c>
      <c r="K569" s="38">
        <v>57676</v>
      </c>
      <c r="L569" s="38">
        <v>8.4621732116820446E-4</v>
      </c>
      <c r="M569" s="38">
        <v>10.145431769148512</v>
      </c>
      <c r="N569" s="38">
        <v>11.837866411484921</v>
      </c>
      <c r="O569" s="38">
        <v>5.4568230851486987E-2</v>
      </c>
      <c r="P569" s="38">
        <v>6.2133588515079552E-2</v>
      </c>
      <c r="Q569" s="38">
        <v>593</v>
      </c>
      <c r="R569" s="38">
        <v>691</v>
      </c>
      <c r="S569" s="38">
        <v>10.168561482929507</v>
      </c>
      <c r="T569" s="38">
        <v>11.849032014678397</v>
      </c>
      <c r="U569" s="38">
        <v>3.1438517070492722E-2</v>
      </c>
      <c r="V569" s="38">
        <v>5.0967985321603848E-2</v>
      </c>
      <c r="W569" s="38">
        <v>1.1023858938391721E-2</v>
      </c>
      <c r="X569" s="38">
        <v>8.4802641810339759E-4</v>
      </c>
      <c r="Y569" s="38">
        <v>10.175832520288324</v>
      </c>
      <c r="Z569" s="38">
        <v>11.871885356495119</v>
      </c>
      <c r="AA569" s="38">
        <v>2.4167479711675099E-2</v>
      </c>
      <c r="AB569" s="38">
        <v>2.8114643504881798E-2</v>
      </c>
      <c r="AC569" s="38">
        <v>98.734395638988744</v>
      </c>
      <c r="AD569" s="38">
        <v>10.18595611330991</v>
      </c>
      <c r="AE569" s="38">
        <v>11.878908292484198</v>
      </c>
      <c r="AF569" s="38">
        <v>1.404388669008938E-2</v>
      </c>
      <c r="AG569" s="38">
        <v>2.1091707515802582E-2</v>
      </c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</row>
    <row r="570" spans="1:51" x14ac:dyDescent="0.25">
      <c r="A570" s="38" t="s">
        <v>14</v>
      </c>
      <c r="B570" s="38">
        <v>407386</v>
      </c>
      <c r="C570" s="38">
        <v>4.8</v>
      </c>
      <c r="D570" s="38">
        <v>4.5999999999999996</v>
      </c>
      <c r="E570" s="38">
        <v>5</v>
      </c>
      <c r="F570" s="38">
        <v>2007</v>
      </c>
      <c r="G570" s="38" t="s">
        <v>8</v>
      </c>
      <c r="H570" s="38" t="s">
        <v>96</v>
      </c>
      <c r="I570" s="38" t="s">
        <v>146</v>
      </c>
      <c r="J570" s="38">
        <v>1955</v>
      </c>
      <c r="K570" s="38">
        <v>405431</v>
      </c>
      <c r="L570" s="38">
        <v>2.1221241996890021E-4</v>
      </c>
      <c r="M570" s="38">
        <v>4.5866761034462389</v>
      </c>
      <c r="N570" s="38">
        <v>5.0111009433840401</v>
      </c>
      <c r="O570" s="38">
        <v>1.3323896553760761E-2</v>
      </c>
      <c r="P570" s="38">
        <v>1.1100943384040107E-2</v>
      </c>
      <c r="Q570" s="38">
        <v>1869</v>
      </c>
      <c r="R570" s="38">
        <v>2042</v>
      </c>
      <c r="S570" s="38">
        <v>4.5877865218736043</v>
      </c>
      <c r="T570" s="38">
        <v>5.0124451993932047</v>
      </c>
      <c r="U570" s="38">
        <v>1.2213478126395394E-2</v>
      </c>
      <c r="V570" s="38">
        <v>1.2445199393204653E-2</v>
      </c>
      <c r="W570" s="38">
        <v>4.8035579935003219E-3</v>
      </c>
      <c r="X570" s="38">
        <v>2.1236548160743552E-4</v>
      </c>
      <c r="Y570" s="38">
        <v>4.5911925118928867</v>
      </c>
      <c r="Z570" s="38">
        <v>5.0159234751077575</v>
      </c>
      <c r="AA570" s="38">
        <v>8.8074881071129596E-3</v>
      </c>
      <c r="AB570" s="38">
        <v>1.592347510775749E-2</v>
      </c>
      <c r="AC570" s="38">
        <v>172.92540584382911</v>
      </c>
      <c r="AD570" s="38">
        <v>4.592549533853683</v>
      </c>
      <c r="AE570" s="38">
        <v>5.0170211044372817</v>
      </c>
      <c r="AF570" s="38">
        <v>7.4504661463166144E-3</v>
      </c>
      <c r="AG570" s="38">
        <v>1.7021104437281664E-2</v>
      </c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</row>
    <row r="571" spans="1:51" x14ac:dyDescent="0.25">
      <c r="A571" s="38" t="s">
        <v>60</v>
      </c>
      <c r="B571" s="38">
        <v>224864</v>
      </c>
      <c r="C571" s="38">
        <v>3</v>
      </c>
      <c r="D571" s="38">
        <v>2.8</v>
      </c>
      <c r="E571" s="38">
        <v>3.3</v>
      </c>
      <c r="F571" s="38">
        <v>2007</v>
      </c>
      <c r="G571" s="38" t="s">
        <v>8</v>
      </c>
      <c r="H571" s="38" t="s">
        <v>97</v>
      </c>
      <c r="I571" s="38" t="s">
        <v>191</v>
      </c>
      <c r="J571" s="38">
        <v>675</v>
      </c>
      <c r="K571" s="38">
        <v>224189</v>
      </c>
      <c r="L571" s="38">
        <v>2.2611388375936127E-4</v>
      </c>
      <c r="M571" s="38">
        <v>2.775700546296139</v>
      </c>
      <c r="N571" s="38">
        <v>3.2279283138148616</v>
      </c>
      <c r="O571" s="38">
        <v>2.4299453703860774E-2</v>
      </c>
      <c r="P571" s="38">
        <v>7.2071686185138262E-2</v>
      </c>
      <c r="Q571" s="38">
        <v>624</v>
      </c>
      <c r="R571" s="38">
        <v>726</v>
      </c>
      <c r="S571" s="38">
        <v>2.7750106731179733</v>
      </c>
      <c r="T571" s="38">
        <v>3.2286181869930268</v>
      </c>
      <c r="U571" s="38">
        <v>2.4989326882026486E-2</v>
      </c>
      <c r="V571" s="38">
        <v>7.1381813006972994E-2</v>
      </c>
      <c r="W571" s="38">
        <v>3.0103047417489861E-3</v>
      </c>
      <c r="X571" s="38">
        <v>2.2658964559762931E-4</v>
      </c>
      <c r="Y571" s="38">
        <v>2.783715096151357</v>
      </c>
      <c r="Z571" s="38">
        <v>3.2368943873466156</v>
      </c>
      <c r="AA571" s="38">
        <v>1.6284903848642784E-2</v>
      </c>
      <c r="AB571" s="38">
        <v>6.3105612653384213E-2</v>
      </c>
      <c r="AC571" s="38">
        <v>101.72474712085203</v>
      </c>
      <c r="AD571" s="38">
        <v>2.7863404201559012</v>
      </c>
      <c r="AE571" s="38">
        <v>3.238716119859856</v>
      </c>
      <c r="AF571" s="38">
        <v>1.3659579844098602E-2</v>
      </c>
      <c r="AG571" s="38">
        <v>6.1283880140143854E-2</v>
      </c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</row>
    <row r="572" spans="1:51" x14ac:dyDescent="0.25">
      <c r="A572" s="38" t="s">
        <v>36</v>
      </c>
      <c r="B572" s="38">
        <v>1259206</v>
      </c>
      <c r="C572" s="38">
        <v>3.9</v>
      </c>
      <c r="D572" s="38">
        <v>3.8</v>
      </c>
      <c r="E572" s="38">
        <v>4</v>
      </c>
      <c r="F572" s="38">
        <v>2007</v>
      </c>
      <c r="G572" s="38" t="s">
        <v>8</v>
      </c>
      <c r="H572" s="38" t="s">
        <v>98</v>
      </c>
      <c r="I572" s="38" t="s">
        <v>168</v>
      </c>
      <c r="J572" s="38">
        <v>4911</v>
      </c>
      <c r="K572" s="38">
        <v>1254295</v>
      </c>
      <c r="L572" s="38">
        <v>1.0886486215863328E-4</v>
      </c>
      <c r="M572" s="38">
        <v>3.7912118528506662</v>
      </c>
      <c r="N572" s="38">
        <v>4.0089415771679322</v>
      </c>
      <c r="O572" s="38">
        <v>8.788147149333625E-3</v>
      </c>
      <c r="P572" s="38">
        <v>8.941577167932202E-3</v>
      </c>
      <c r="Q572" s="38">
        <v>4774</v>
      </c>
      <c r="R572" s="38">
        <v>5048</v>
      </c>
      <c r="S572" s="38">
        <v>3.7912779958164111</v>
      </c>
      <c r="T572" s="38">
        <v>4.0088754342021877</v>
      </c>
      <c r="U572" s="38">
        <v>8.7220041835887052E-3</v>
      </c>
      <c r="V572" s="38">
        <v>8.8754342021877264E-3</v>
      </c>
      <c r="W572" s="38">
        <v>3.9015901620643519E-3</v>
      </c>
      <c r="X572" s="38">
        <v>1.0889625155344384E-4</v>
      </c>
      <c r="Y572" s="38">
        <v>3.7926939105109083</v>
      </c>
      <c r="Z572" s="38">
        <v>4.0104864136177962</v>
      </c>
      <c r="AA572" s="38">
        <v>7.3060894890915051E-3</v>
      </c>
      <c r="AB572" s="38">
        <v>1.0486413617796231E-2</v>
      </c>
      <c r="AC572" s="38">
        <v>274.17958492784362</v>
      </c>
      <c r="AD572" s="38">
        <v>3.7931175406101865</v>
      </c>
      <c r="AE572" s="38">
        <v>4.0108569323307925</v>
      </c>
      <c r="AF572" s="38">
        <v>6.8824593898133557E-3</v>
      </c>
      <c r="AG572" s="38">
        <v>1.0856932330792546E-2</v>
      </c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</row>
    <row r="573" spans="1:51" x14ac:dyDescent="0.25">
      <c r="A573" s="38" t="s">
        <v>21</v>
      </c>
      <c r="B573" s="38">
        <v>627426</v>
      </c>
      <c r="C573" s="38">
        <v>6.6</v>
      </c>
      <c r="D573" s="38">
        <v>6.4</v>
      </c>
      <c r="E573" s="38">
        <v>6.8</v>
      </c>
      <c r="F573" s="38">
        <v>2007</v>
      </c>
      <c r="G573" s="38" t="s">
        <v>8</v>
      </c>
      <c r="H573" s="38" t="s">
        <v>99</v>
      </c>
      <c r="I573" s="38" t="s">
        <v>153</v>
      </c>
      <c r="J573" s="38">
        <v>4141</v>
      </c>
      <c r="K573" s="38">
        <v>623285</v>
      </c>
      <c r="L573" s="38">
        <v>2.0035504225142121E-4</v>
      </c>
      <c r="M573" s="38">
        <v>6.3996264695125156</v>
      </c>
      <c r="N573" s="38">
        <v>6.8003365540153586</v>
      </c>
      <c r="O573" s="38">
        <v>3.7353048748478557E-4</v>
      </c>
      <c r="P573" s="38">
        <v>3.3655401535881424E-4</v>
      </c>
      <c r="Q573" s="38">
        <v>4016</v>
      </c>
      <c r="R573" s="38">
        <v>4267</v>
      </c>
      <c r="S573" s="38">
        <v>6.400754830051671</v>
      </c>
      <c r="T573" s="38">
        <v>6.8008020069299011</v>
      </c>
      <c r="U573" s="38">
        <v>7.5483005167065187E-4</v>
      </c>
      <c r="V573" s="38">
        <v>8.0200692990128886E-4</v>
      </c>
      <c r="W573" s="38">
        <v>6.6030023688031011E-3</v>
      </c>
      <c r="X573" s="38">
        <v>2.0042273760275341E-4</v>
      </c>
      <c r="Y573" s="38">
        <v>6.4025796312003473</v>
      </c>
      <c r="Z573" s="38">
        <v>6.8034251064058546</v>
      </c>
      <c r="AA573" s="38">
        <v>2.5796312003469879E-3</v>
      </c>
      <c r="AB573" s="38">
        <v>3.4251064058548053E-3</v>
      </c>
      <c r="AC573" s="38">
        <v>251.43019484727557</v>
      </c>
      <c r="AD573" s="38">
        <v>6.40343408379373</v>
      </c>
      <c r="AE573" s="38">
        <v>6.804164457507996</v>
      </c>
      <c r="AF573" s="38">
        <v>3.4340837937296698E-3</v>
      </c>
      <c r="AG573" s="38">
        <v>4.1644575079962109E-3</v>
      </c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</row>
    <row r="574" spans="1:51" x14ac:dyDescent="0.25">
      <c r="A574" s="38" t="s">
        <v>57</v>
      </c>
      <c r="B574" s="38">
        <v>23602</v>
      </c>
      <c r="C574" s="38">
        <v>11.9</v>
      </c>
      <c r="D574" s="38">
        <v>10.6</v>
      </c>
      <c r="E574" s="38">
        <v>13.3</v>
      </c>
      <c r="F574" s="38">
        <v>2007</v>
      </c>
      <c r="G574" s="38" t="s">
        <v>8</v>
      </c>
      <c r="H574" s="38" t="s">
        <v>100</v>
      </c>
      <c r="I574" s="38" t="s">
        <v>189</v>
      </c>
      <c r="J574" s="38">
        <v>281</v>
      </c>
      <c r="K574" s="38">
        <v>23321</v>
      </c>
      <c r="L574" s="38">
        <v>1.3837308590846907E-3</v>
      </c>
      <c r="M574" s="38">
        <v>10.522039838313836</v>
      </c>
      <c r="N574" s="38">
        <v>13.289501556483216</v>
      </c>
      <c r="O574" s="38">
        <v>7.7960161686164042E-2</v>
      </c>
      <c r="P574" s="38">
        <v>1.0498443516784306E-2</v>
      </c>
      <c r="Q574" s="38">
        <v>249</v>
      </c>
      <c r="R574" s="38">
        <v>314</v>
      </c>
      <c r="S574" s="38">
        <v>10.549953393780187</v>
      </c>
      <c r="T574" s="38">
        <v>13.303957291754935</v>
      </c>
      <c r="U574" s="38">
        <v>5.0046606219812162E-2</v>
      </c>
      <c r="V574" s="38">
        <v>3.9572917549346442E-3</v>
      </c>
      <c r="W574" s="38">
        <v>1.1985199930444727E-2</v>
      </c>
      <c r="X574" s="38">
        <v>1.3904400138936455E-3</v>
      </c>
      <c r="Y574" s="38">
        <v>10.59475991655108</v>
      </c>
      <c r="Z574" s="38">
        <v>13.375639944338372</v>
      </c>
      <c r="AA574" s="38">
        <v>5.2400834489194636E-3</v>
      </c>
      <c r="AB574" s="38">
        <v>7.5639944338371734E-2</v>
      </c>
      <c r="AC574" s="38">
        <v>65.373156943227116</v>
      </c>
      <c r="AD574" s="38">
        <v>10.621699352515254</v>
      </c>
      <c r="AE574" s="38">
        <v>13.391062904213575</v>
      </c>
      <c r="AF574" s="38">
        <v>2.1699352515254233E-2</v>
      </c>
      <c r="AG574" s="38">
        <v>9.1062904213574214E-2</v>
      </c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</row>
    <row r="575" spans="1:51" x14ac:dyDescent="0.25">
      <c r="A575" s="38" t="s">
        <v>52</v>
      </c>
      <c r="B575" s="38">
        <v>840254</v>
      </c>
      <c r="C575" s="38">
        <v>4.0999999999999996</v>
      </c>
      <c r="D575" s="38">
        <v>3.9</v>
      </c>
      <c r="E575" s="38">
        <v>4.2</v>
      </c>
      <c r="F575" s="38">
        <v>2007</v>
      </c>
      <c r="G575" s="38" t="s">
        <v>8</v>
      </c>
      <c r="H575" s="38" t="s">
        <v>101</v>
      </c>
      <c r="I575" s="38" t="s">
        <v>184</v>
      </c>
      <c r="J575" s="38">
        <v>3445</v>
      </c>
      <c r="K575" s="38">
        <v>836809</v>
      </c>
      <c r="L575" s="38">
        <v>1.3662808853607153E-4</v>
      </c>
      <c r="M575" s="38">
        <v>3.9633226406481996</v>
      </c>
      <c r="N575" s="38">
        <v>4.2365788177203427</v>
      </c>
      <c r="O575" s="38">
        <v>6.3322640648199702E-2</v>
      </c>
      <c r="P575" s="38">
        <v>3.6578817720342549E-2</v>
      </c>
      <c r="Q575" s="38">
        <v>3331</v>
      </c>
      <c r="R575" s="38">
        <v>3560</v>
      </c>
      <c r="S575" s="38">
        <v>3.9642774684797693</v>
      </c>
      <c r="T575" s="38">
        <v>4.2368141062107414</v>
      </c>
      <c r="U575" s="38">
        <v>6.427746847976934E-2</v>
      </c>
      <c r="V575" s="38">
        <v>3.6814106210741215E-2</v>
      </c>
      <c r="W575" s="38">
        <v>4.1022178661563541E-3</v>
      </c>
      <c r="X575" s="38">
        <v>1.3668419401863309E-4</v>
      </c>
      <c r="Y575" s="38">
        <v>3.9655336721377208</v>
      </c>
      <c r="Z575" s="38">
        <v>4.2389020601749872</v>
      </c>
      <c r="AA575" s="38">
        <v>6.5533672137720878E-2</v>
      </c>
      <c r="AB575" s="38">
        <v>3.8902060174986985E-2</v>
      </c>
      <c r="AC575" s="38">
        <v>229.62013696473679</v>
      </c>
      <c r="AD575" s="38">
        <v>3.9661762098429683</v>
      </c>
      <c r="AE575" s="38">
        <v>4.2394496333507812</v>
      </c>
      <c r="AF575" s="38">
        <v>6.6176209842968348E-2</v>
      </c>
      <c r="AG575" s="38">
        <v>3.9449633350780999E-2</v>
      </c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</row>
    <row r="576" spans="1:51" x14ac:dyDescent="0.25">
      <c r="A576" s="38" t="s">
        <v>37</v>
      </c>
      <c r="B576" s="38">
        <v>346026</v>
      </c>
      <c r="C576" s="38">
        <v>3.8</v>
      </c>
      <c r="D576" s="38">
        <v>3.6</v>
      </c>
      <c r="E576" s="38">
        <v>4</v>
      </c>
      <c r="F576" s="38">
        <v>2007</v>
      </c>
      <c r="G576" s="38" t="s">
        <v>8</v>
      </c>
      <c r="H576" s="38" t="s">
        <v>102</v>
      </c>
      <c r="I576" s="38" t="s">
        <v>169</v>
      </c>
      <c r="J576" s="38">
        <v>1315</v>
      </c>
      <c r="K576" s="38">
        <v>344711</v>
      </c>
      <c r="L576" s="38">
        <v>2.0501018614634475E-4</v>
      </c>
      <c r="M576" s="38">
        <v>3.5952822774257567</v>
      </c>
      <c r="N576" s="38">
        <v>4.0053026497184465</v>
      </c>
      <c r="O576" s="38">
        <v>4.7177225742434103E-3</v>
      </c>
      <c r="P576" s="38">
        <v>5.3026497184465171E-3</v>
      </c>
      <c r="Q576" s="38">
        <v>1244</v>
      </c>
      <c r="R576" s="38">
        <v>1386</v>
      </c>
      <c r="S576" s="38">
        <v>3.5951055701016688</v>
      </c>
      <c r="T576" s="38">
        <v>4.0054793570425344</v>
      </c>
      <c r="U576" s="38">
        <v>4.8944298983313317E-3</v>
      </c>
      <c r="V576" s="38">
        <v>5.4793570425344384E-3</v>
      </c>
      <c r="W576" s="38">
        <v>3.8058010368653915E-3</v>
      </c>
      <c r="X576" s="38">
        <v>2.0523094787190319E-4</v>
      </c>
      <c r="Y576" s="38">
        <v>3.6005700889934884</v>
      </c>
      <c r="Z576" s="38">
        <v>4.0110319847372953</v>
      </c>
      <c r="AA576" s="38">
        <v>5.7008899348831577E-4</v>
      </c>
      <c r="AB576" s="38">
        <v>1.1031984737295275E-2</v>
      </c>
      <c r="AC576" s="38">
        <v>141.90284239647465</v>
      </c>
      <c r="AD576" s="38">
        <v>3.6022017724169206</v>
      </c>
      <c r="AE576" s="38">
        <v>4.012290225477007</v>
      </c>
      <c r="AF576" s="38">
        <v>2.2017724169205444E-3</v>
      </c>
      <c r="AG576" s="38">
        <v>1.2290225477006977E-2</v>
      </c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</row>
    <row r="577" spans="1:51" x14ac:dyDescent="0.25">
      <c r="A577" s="38" t="s">
        <v>30</v>
      </c>
      <c r="B577" s="38">
        <v>166724</v>
      </c>
      <c r="C577" s="38">
        <v>8.3000000000000007</v>
      </c>
      <c r="D577" s="38">
        <v>7.9</v>
      </c>
      <c r="E577" s="38">
        <v>8.6999999999999993</v>
      </c>
      <c r="F577" s="38">
        <v>2007</v>
      </c>
      <c r="G577" s="38" t="s">
        <v>8</v>
      </c>
      <c r="H577" s="38" t="s">
        <v>103</v>
      </c>
      <c r="I577" s="38" t="s">
        <v>162</v>
      </c>
      <c r="J577" s="38">
        <v>1384</v>
      </c>
      <c r="K577" s="38">
        <v>165340</v>
      </c>
      <c r="L577" s="38">
        <v>4.3551981684626997E-4</v>
      </c>
      <c r="M577" s="38">
        <v>7.865624589477954</v>
      </c>
      <c r="N577" s="38">
        <v>8.7366642231704947</v>
      </c>
      <c r="O577" s="38">
        <v>3.4375410522046401E-2</v>
      </c>
      <c r="P577" s="38">
        <v>3.6664223170495447E-2</v>
      </c>
      <c r="Q577" s="38">
        <v>1312</v>
      </c>
      <c r="R577" s="38">
        <v>1457</v>
      </c>
      <c r="S577" s="38">
        <v>7.8692929632206523</v>
      </c>
      <c r="T577" s="38">
        <v>8.7389937861375682</v>
      </c>
      <c r="U577" s="38">
        <v>3.0707036779348051E-2</v>
      </c>
      <c r="V577" s="38">
        <v>3.8993786137568875E-2</v>
      </c>
      <c r="W577" s="38">
        <v>8.3124732935059859E-3</v>
      </c>
      <c r="X577" s="38">
        <v>4.3595660658256026E-4</v>
      </c>
      <c r="Y577" s="38">
        <v>7.8765166869234262</v>
      </c>
      <c r="Z577" s="38">
        <v>8.7484299000885457</v>
      </c>
      <c r="AA577" s="38">
        <v>2.3483313076574142E-2</v>
      </c>
      <c r="AB577" s="38">
        <v>4.8429900088546418E-2</v>
      </c>
      <c r="AC577" s="38">
        <v>145.24800408336864</v>
      </c>
      <c r="AD577" s="38">
        <v>7.8798880611259579</v>
      </c>
      <c r="AE577" s="38">
        <v>8.7510563244015493</v>
      </c>
      <c r="AF577" s="38">
        <v>2.0111938874042501E-2</v>
      </c>
      <c r="AG577" s="38">
        <v>5.1056324401550057E-2</v>
      </c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</row>
    <row r="578" spans="1:51" x14ac:dyDescent="0.25">
      <c r="A578" s="38" t="s">
        <v>22</v>
      </c>
      <c r="B578" s="38">
        <v>684904</v>
      </c>
      <c r="C578" s="38">
        <v>4.5999999999999996</v>
      </c>
      <c r="D578" s="38">
        <v>4.4000000000000004</v>
      </c>
      <c r="E578" s="38">
        <v>4.7</v>
      </c>
      <c r="F578" s="38">
        <v>2007</v>
      </c>
      <c r="G578" s="38" t="s">
        <v>8</v>
      </c>
      <c r="H578" s="38" t="s">
        <v>104</v>
      </c>
      <c r="I578" s="38" t="s">
        <v>154</v>
      </c>
      <c r="J578" s="38">
        <v>3151</v>
      </c>
      <c r="K578" s="38">
        <v>681753</v>
      </c>
      <c r="L578" s="38">
        <v>1.6026595196573737E-4</v>
      </c>
      <c r="M578" s="38">
        <v>4.4403788099278998</v>
      </c>
      <c r="N578" s="38">
        <v>4.7609107138593751</v>
      </c>
      <c r="O578" s="38">
        <v>4.0378809927899439E-2</v>
      </c>
      <c r="P578" s="38">
        <v>6.0910713859374965E-2</v>
      </c>
      <c r="Q578" s="38">
        <v>3041</v>
      </c>
      <c r="R578" s="38">
        <v>3261</v>
      </c>
      <c r="S578" s="38">
        <v>4.4400383119386078</v>
      </c>
      <c r="T578" s="38">
        <v>4.7612512118486681</v>
      </c>
      <c r="U578" s="38">
        <v>4.0038311938607407E-2</v>
      </c>
      <c r="V578" s="38">
        <v>6.1251211848667886E-2</v>
      </c>
      <c r="W578" s="38">
        <v>4.603423319982404E-3</v>
      </c>
      <c r="X578" s="38">
        <v>1.6033774453847968E-4</v>
      </c>
      <c r="Y578" s="38">
        <v>4.4430855754439245</v>
      </c>
      <c r="Z578" s="38">
        <v>4.7637610645208834</v>
      </c>
      <c r="AA578" s="38">
        <v>4.3085575443924107E-2</v>
      </c>
      <c r="AB578" s="38">
        <v>6.3761064520883259E-2</v>
      </c>
      <c r="AC578" s="38">
        <v>219.54985469681216</v>
      </c>
      <c r="AD578" s="38">
        <v>4.4438764134735589</v>
      </c>
      <c r="AE578" s="38">
        <v>4.7644302769381399</v>
      </c>
      <c r="AF578" s="38">
        <v>4.3876413473558529E-2</v>
      </c>
      <c r="AG578" s="38">
        <v>6.4430276938139741E-2</v>
      </c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</row>
    <row r="579" spans="1:51" x14ac:dyDescent="0.25">
      <c r="A579" s="38" t="s">
        <v>38</v>
      </c>
      <c r="B579" s="38">
        <v>74838</v>
      </c>
      <c r="C579" s="38">
        <v>14.4</v>
      </c>
      <c r="D579" s="38">
        <v>13.5</v>
      </c>
      <c r="E579" s="38">
        <v>15.3</v>
      </c>
      <c r="F579" s="38">
        <v>2007</v>
      </c>
      <c r="G579" s="38" t="s">
        <v>8</v>
      </c>
      <c r="H579" s="38" t="s">
        <v>105</v>
      </c>
      <c r="I579" s="38" t="s">
        <v>170</v>
      </c>
      <c r="J579" s="38">
        <v>1078</v>
      </c>
      <c r="K579" s="38">
        <v>73760</v>
      </c>
      <c r="L579" s="38">
        <v>8.5365947762066339E-4</v>
      </c>
      <c r="M579" s="38">
        <v>13.550787461100308</v>
      </c>
      <c r="N579" s="38">
        <v>15.258106416341633</v>
      </c>
      <c r="O579" s="38">
        <v>5.0787461100307851E-2</v>
      </c>
      <c r="P579" s="38">
        <v>4.1893583658367817E-2</v>
      </c>
      <c r="Q579" s="38">
        <v>1014</v>
      </c>
      <c r="R579" s="38">
        <v>1142</v>
      </c>
      <c r="S579" s="38">
        <v>13.549266415457389</v>
      </c>
      <c r="T579" s="38">
        <v>15.259627461984554</v>
      </c>
      <c r="U579" s="38">
        <v>4.9266415457388746E-2</v>
      </c>
      <c r="V579" s="38">
        <v>4.0372538015446935E-2</v>
      </c>
      <c r="W579" s="38">
        <v>1.4429371436625309E-2</v>
      </c>
      <c r="X579" s="38">
        <v>8.5472843383324951E-4</v>
      </c>
      <c r="Y579" s="38">
        <v>13.57464300279206</v>
      </c>
      <c r="Z579" s="38">
        <v>15.284099870458558</v>
      </c>
      <c r="AA579" s="38">
        <v>7.4643002792059931E-2</v>
      </c>
      <c r="AB579" s="38">
        <v>1.5900129541442709E-2</v>
      </c>
      <c r="AC579" s="38">
        <v>127.80088032986924</v>
      </c>
      <c r="AD579" s="38">
        <v>13.582245832429445</v>
      </c>
      <c r="AE579" s="38">
        <v>15.289858550646535</v>
      </c>
      <c r="AF579" s="38">
        <v>8.2245832429444832E-2</v>
      </c>
      <c r="AG579" s="38">
        <v>1.0141449353465504E-2</v>
      </c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</row>
    <row r="580" spans="1:51" x14ac:dyDescent="0.25">
      <c r="A580" s="38" t="s">
        <v>15</v>
      </c>
      <c r="B580" s="38">
        <v>345656</v>
      </c>
      <c r="C580" s="38">
        <v>6.4</v>
      </c>
      <c r="D580" s="38">
        <v>6.1</v>
      </c>
      <c r="E580" s="38">
        <v>6.6</v>
      </c>
      <c r="F580" s="38">
        <v>2007</v>
      </c>
      <c r="G580" s="38" t="s">
        <v>8</v>
      </c>
      <c r="H580" s="38" t="s">
        <v>106</v>
      </c>
      <c r="I580" s="38" t="s">
        <v>147</v>
      </c>
      <c r="J580" s="38">
        <v>2212</v>
      </c>
      <c r="K580" s="38">
        <v>343444</v>
      </c>
      <c r="L580" s="38">
        <v>2.6582906840360492E-4</v>
      </c>
      <c r="M580" s="38">
        <v>6.1335969505285126</v>
      </c>
      <c r="N580" s="38">
        <v>6.6652550873357228</v>
      </c>
      <c r="O580" s="38">
        <v>3.359695052851297E-2</v>
      </c>
      <c r="P580" s="38">
        <v>6.5255087335723161E-2</v>
      </c>
      <c r="Q580" s="38">
        <v>2121</v>
      </c>
      <c r="R580" s="38">
        <v>2305</v>
      </c>
      <c r="S580" s="38">
        <v>6.1361584928368087</v>
      </c>
      <c r="T580" s="38">
        <v>6.6684796445020487</v>
      </c>
      <c r="U580" s="38">
        <v>3.6158492836809053E-2</v>
      </c>
      <c r="V580" s="38">
        <v>6.847964450204902E-2</v>
      </c>
      <c r="W580" s="38">
        <v>6.4049116034617434E-3</v>
      </c>
      <c r="X580" s="38">
        <v>2.6599733492641253E-4</v>
      </c>
      <c r="Y580" s="38">
        <v>6.1389142685353306</v>
      </c>
      <c r="Z580" s="38">
        <v>6.6709089383881564</v>
      </c>
      <c r="AA580" s="38">
        <v>3.8914268535330976E-2</v>
      </c>
      <c r="AB580" s="38">
        <v>7.0908938388156706E-2</v>
      </c>
      <c r="AC580" s="38">
        <v>183.79033790541294</v>
      </c>
      <c r="AD580" s="38">
        <v>6.1405037724363538</v>
      </c>
      <c r="AE580" s="38">
        <v>6.6722124520728014</v>
      </c>
      <c r="AF580" s="38">
        <v>4.0503772436354168E-2</v>
      </c>
      <c r="AG580" s="38">
        <v>7.2212452072801803E-2</v>
      </c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</row>
    <row r="581" spans="1:51" x14ac:dyDescent="0.25">
      <c r="A581" s="38" t="s">
        <v>53</v>
      </c>
      <c r="B581" s="38">
        <v>57204</v>
      </c>
      <c r="C581" s="38">
        <v>4.0999999999999996</v>
      </c>
      <c r="D581" s="38">
        <v>3.6</v>
      </c>
      <c r="E581" s="38">
        <v>4.7</v>
      </c>
      <c r="F581" s="38">
        <v>2007</v>
      </c>
      <c r="G581" s="38" t="s">
        <v>8</v>
      </c>
      <c r="H581" s="38" t="s">
        <v>107</v>
      </c>
      <c r="I581" s="38" t="s">
        <v>185</v>
      </c>
      <c r="J581" s="38">
        <v>235</v>
      </c>
      <c r="K581" s="38">
        <v>56969</v>
      </c>
      <c r="L581" s="38">
        <v>5.2415740215024618E-4</v>
      </c>
      <c r="M581" s="38">
        <v>3.5839469262183989</v>
      </c>
      <c r="N581" s="38">
        <v>4.6322617305188913</v>
      </c>
      <c r="O581" s="38">
        <v>1.6053073781601146E-2</v>
      </c>
      <c r="P581" s="38">
        <v>6.7738269481108837E-2</v>
      </c>
      <c r="Q581" s="38">
        <v>205</v>
      </c>
      <c r="R581" s="38">
        <v>265</v>
      </c>
      <c r="S581" s="38">
        <v>3.5836654779386059</v>
      </c>
      <c r="T581" s="38">
        <v>4.6325431787986853</v>
      </c>
      <c r="U581" s="38">
        <v>1.6334522061394185E-2</v>
      </c>
      <c r="V581" s="38">
        <v>6.7456821201314909E-2</v>
      </c>
      <c r="W581" s="38">
        <v>4.1414030553990951E-3</v>
      </c>
      <c r="X581" s="38">
        <v>5.2730325800784319E-4</v>
      </c>
      <c r="Y581" s="38">
        <v>3.6140997973912521</v>
      </c>
      <c r="Z581" s="38">
        <v>4.668706313406938</v>
      </c>
      <c r="AA581" s="38">
        <v>1.4099797391252E-2</v>
      </c>
      <c r="AB581" s="38">
        <v>3.1293686593062198E-2</v>
      </c>
      <c r="AC581" s="38">
        <v>60.027277051278155</v>
      </c>
      <c r="AD581" s="38">
        <v>3.6255010780996444</v>
      </c>
      <c r="AE581" s="38">
        <v>4.6747851538585063</v>
      </c>
      <c r="AF581" s="38">
        <v>2.5501078099644303E-2</v>
      </c>
      <c r="AG581" s="38">
        <v>2.521484614149383E-2</v>
      </c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</row>
    <row r="582" spans="1:51" x14ac:dyDescent="0.25">
      <c r="A582" s="38" t="s">
        <v>27</v>
      </c>
      <c r="B582" s="38">
        <v>508780</v>
      </c>
      <c r="C582" s="38">
        <v>2.9</v>
      </c>
      <c r="D582" s="38">
        <v>2.8</v>
      </c>
      <c r="E582" s="38">
        <v>3.1</v>
      </c>
      <c r="F582" s="38">
        <v>2007</v>
      </c>
      <c r="G582" s="38" t="s">
        <v>8</v>
      </c>
      <c r="H582" s="38" t="s">
        <v>108</v>
      </c>
      <c r="I582" s="38" t="s">
        <v>159</v>
      </c>
      <c r="J582" s="38">
        <v>1475</v>
      </c>
      <c r="K582" s="38">
        <v>507305</v>
      </c>
      <c r="L582" s="38">
        <v>1.4773507809494533E-4</v>
      </c>
      <c r="M582" s="38">
        <v>2.7513568673431616</v>
      </c>
      <c r="N582" s="38">
        <v>3.0468270235330523</v>
      </c>
      <c r="O582" s="38">
        <v>4.8643132656838173E-2</v>
      </c>
      <c r="P582" s="38">
        <v>5.3172976466947741E-2</v>
      </c>
      <c r="Q582" s="38">
        <v>1401</v>
      </c>
      <c r="R582" s="38">
        <v>1551</v>
      </c>
      <c r="S582" s="38">
        <v>2.7536459766500254</v>
      </c>
      <c r="T582" s="38">
        <v>3.0484688863555958</v>
      </c>
      <c r="U582" s="38">
        <v>4.6354023349974405E-2</v>
      </c>
      <c r="V582" s="38">
        <v>5.1531113644404325E-2</v>
      </c>
      <c r="W582" s="38">
        <v>2.9028451948780775E-3</v>
      </c>
      <c r="X582" s="38">
        <v>1.4787747913388836E-4</v>
      </c>
      <c r="Y582" s="38">
        <v>2.7549677157441894</v>
      </c>
      <c r="Z582" s="38">
        <v>3.0507226740119657</v>
      </c>
      <c r="AA582" s="38">
        <v>4.5032284255810406E-2</v>
      </c>
      <c r="AB582" s="38">
        <v>4.9277325988034359E-2</v>
      </c>
      <c r="AC582" s="38">
        <v>150.35298031639326</v>
      </c>
      <c r="AD582" s="38">
        <v>2.7560707023075608</v>
      </c>
      <c r="AE582" s="38">
        <v>3.0515851586733342</v>
      </c>
      <c r="AF582" s="38">
        <v>4.3929297692439029E-2</v>
      </c>
      <c r="AG582" s="38">
        <v>4.8414841326665847E-2</v>
      </c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</row>
    <row r="583" spans="1:51" x14ac:dyDescent="0.25">
      <c r="A583" s="38" t="s">
        <v>61</v>
      </c>
      <c r="B583" s="38">
        <v>1827774</v>
      </c>
      <c r="C583" s="38">
        <v>2.6</v>
      </c>
      <c r="D583" s="38">
        <v>2.5</v>
      </c>
      <c r="E583" s="38">
        <v>2.7</v>
      </c>
      <c r="F583" s="38">
        <v>2007</v>
      </c>
      <c r="G583" s="38" t="s">
        <v>8</v>
      </c>
      <c r="H583" s="38" t="s">
        <v>109</v>
      </c>
      <c r="I583" s="38" t="s">
        <v>192</v>
      </c>
      <c r="J583" s="38">
        <v>4752</v>
      </c>
      <c r="K583" s="38">
        <v>1823022</v>
      </c>
      <c r="L583" s="38">
        <v>7.3824160839414504E-5</v>
      </c>
      <c r="M583" s="38">
        <v>2.526059632233471</v>
      </c>
      <c r="N583" s="38">
        <v>2.6737079539122997</v>
      </c>
      <c r="O583" s="38">
        <v>2.6059632233470964E-2</v>
      </c>
      <c r="P583" s="38">
        <v>2.6292046087700527E-2</v>
      </c>
      <c r="Q583" s="38">
        <v>4618</v>
      </c>
      <c r="R583" s="38">
        <v>4888</v>
      </c>
      <c r="S583" s="38">
        <v>2.526570571635224</v>
      </c>
      <c r="T583" s="38">
        <v>2.6742912416961833</v>
      </c>
      <c r="U583" s="38">
        <v>2.6570571635224027E-2</v>
      </c>
      <c r="V583" s="38">
        <v>2.5708758303816914E-2</v>
      </c>
      <c r="W583" s="38">
        <v>2.6009291838312572E-3</v>
      </c>
      <c r="X583" s="38">
        <v>7.3846284862091134E-5</v>
      </c>
      <c r="Y583" s="38">
        <v>2.5270828989691658</v>
      </c>
      <c r="Z583" s="38">
        <v>2.6747754686933485</v>
      </c>
      <c r="AA583" s="38">
        <v>2.7082898969165825E-2</v>
      </c>
      <c r="AB583" s="38">
        <v>2.5224531306651699E-2</v>
      </c>
      <c r="AC583" s="38">
        <v>269.88094341103795</v>
      </c>
      <c r="AD583" s="38">
        <v>2.5273751289258666</v>
      </c>
      <c r="AE583" s="38">
        <v>2.6750303511795916</v>
      </c>
      <c r="AF583" s="38">
        <v>2.7375128925866576E-2</v>
      </c>
      <c r="AG583" s="38">
        <v>2.496964882040853E-2</v>
      </c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</row>
    <row r="584" spans="1:51" x14ac:dyDescent="0.25">
      <c r="A584" s="38" t="s">
        <v>23</v>
      </c>
      <c r="B584" s="38">
        <v>90761</v>
      </c>
      <c r="C584" s="38">
        <v>5</v>
      </c>
      <c r="D584" s="38">
        <v>4.5</v>
      </c>
      <c r="E584" s="38">
        <v>5.4</v>
      </c>
      <c r="F584" s="38">
        <v>2007</v>
      </c>
      <c r="G584" s="38" t="s">
        <v>8</v>
      </c>
      <c r="H584" s="38" t="s">
        <v>110</v>
      </c>
      <c r="I584" s="38" t="s">
        <v>155</v>
      </c>
      <c r="J584" s="38">
        <v>454</v>
      </c>
      <c r="K584" s="38">
        <v>90307</v>
      </c>
      <c r="L584" s="38">
        <v>4.5897371717298587E-4</v>
      </c>
      <c r="M584" s="38">
        <v>4.5431747827333622</v>
      </c>
      <c r="N584" s="38">
        <v>5.4611222170793337</v>
      </c>
      <c r="O584" s="38">
        <v>4.3174782733362171E-2</v>
      </c>
      <c r="P584" s="38">
        <v>6.1122217079333296E-2</v>
      </c>
      <c r="Q584" s="38">
        <v>413</v>
      </c>
      <c r="R584" s="38">
        <v>496</v>
      </c>
      <c r="S584" s="38">
        <v>4.5504126221615007</v>
      </c>
      <c r="T584" s="38">
        <v>5.4649023258888727</v>
      </c>
      <c r="U584" s="38">
        <v>5.0412622161500664E-2</v>
      </c>
      <c r="V584" s="38">
        <v>6.4902325888872348E-2</v>
      </c>
      <c r="W584" s="38">
        <v>5.0230983945165021E-3</v>
      </c>
      <c r="X584" s="38">
        <v>4.6039612933707411E-4</v>
      </c>
      <c r="Y584" s="38">
        <v>4.5627022651794276</v>
      </c>
      <c r="Z584" s="38">
        <v>5.4834945238535759</v>
      </c>
      <c r="AA584" s="38">
        <v>6.2702265179427563E-2</v>
      </c>
      <c r="AB584" s="38">
        <v>8.3494523853575586E-2</v>
      </c>
      <c r="AC584" s="38">
        <v>83.356730335685612</v>
      </c>
      <c r="AD584" s="38">
        <v>4.5694165006685949</v>
      </c>
      <c r="AE584" s="38">
        <v>5.4877977702872274</v>
      </c>
      <c r="AF584" s="38">
        <v>6.9416500668594949E-2</v>
      </c>
      <c r="AG584" s="38">
        <v>8.7797770287227017E-2</v>
      </c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</row>
    <row r="585" spans="1:51" x14ac:dyDescent="0.25">
      <c r="A585" s="38" t="s">
        <v>55</v>
      </c>
      <c r="B585" s="38">
        <v>49041</v>
      </c>
      <c r="C585" s="38">
        <v>13.5</v>
      </c>
      <c r="D585" s="38">
        <v>12.5</v>
      </c>
      <c r="E585" s="38">
        <v>14.5</v>
      </c>
      <c r="F585" s="38">
        <v>2007</v>
      </c>
      <c r="G585" s="38" t="s">
        <v>8</v>
      </c>
      <c r="H585" s="38" t="s">
        <v>111</v>
      </c>
      <c r="I585" s="38" t="s">
        <v>187</v>
      </c>
      <c r="J585" s="38">
        <v>662</v>
      </c>
      <c r="K585" s="38">
        <v>48379</v>
      </c>
      <c r="L585" s="38">
        <v>1.0213310923532053E-3</v>
      </c>
      <c r="M585" s="38">
        <v>12.477577983725993</v>
      </c>
      <c r="N585" s="38">
        <v>14.520240168432403</v>
      </c>
      <c r="O585" s="38">
        <v>2.2422016274006751E-2</v>
      </c>
      <c r="P585" s="38">
        <v>2.0240168432403394E-2</v>
      </c>
      <c r="Q585" s="38">
        <v>612</v>
      </c>
      <c r="R585" s="38">
        <v>713</v>
      </c>
      <c r="S585" s="38">
        <v>12.479354009910075</v>
      </c>
      <c r="T585" s="38">
        <v>14.538855243571705</v>
      </c>
      <c r="U585" s="38">
        <v>2.0645990089924737E-2</v>
      </c>
      <c r="V585" s="38">
        <v>3.8855243571704889E-2</v>
      </c>
      <c r="W585" s="38">
        <v>1.3537014488420599E-2</v>
      </c>
      <c r="X585" s="38">
        <v>1.0234213324726699E-3</v>
      </c>
      <c r="Y585" s="38">
        <v>12.51359315594793</v>
      </c>
      <c r="Z585" s="38">
        <v>14.560435820893268</v>
      </c>
      <c r="AA585" s="38">
        <v>1.3593155947930313E-2</v>
      </c>
      <c r="AB585" s="38">
        <v>6.0435820893268044E-2</v>
      </c>
      <c r="AC585" s="38">
        <v>100.2105324617381</v>
      </c>
      <c r="AD585" s="38">
        <v>12.525587705187567</v>
      </c>
      <c r="AE585" s="38">
        <v>14.568830775835016</v>
      </c>
      <c r="AF585" s="38">
        <v>2.5587705187566812E-2</v>
      </c>
      <c r="AG585" s="38">
        <v>6.8830775835015956E-2</v>
      </c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</row>
    <row r="586" spans="1:51" x14ac:dyDescent="0.25">
      <c r="A586" s="38" t="s">
        <v>54</v>
      </c>
      <c r="B586" s="38">
        <v>360305</v>
      </c>
      <c r="C586" s="38">
        <v>4.9000000000000004</v>
      </c>
      <c r="D586" s="38">
        <v>4.7</v>
      </c>
      <c r="E586" s="38">
        <v>5.0999999999999996</v>
      </c>
      <c r="F586" s="38">
        <v>2007</v>
      </c>
      <c r="G586" s="38" t="s">
        <v>8</v>
      </c>
      <c r="H586" s="38" t="s">
        <v>112</v>
      </c>
      <c r="I586" s="38" t="s">
        <v>186</v>
      </c>
      <c r="J586" s="38">
        <v>1765</v>
      </c>
      <c r="K586" s="38">
        <v>358540</v>
      </c>
      <c r="L586" s="38">
        <v>2.2797321271151888E-4</v>
      </c>
      <c r="M586" s="38">
        <v>4.6706543389461048</v>
      </c>
      <c r="N586" s="38">
        <v>5.126600764369142</v>
      </c>
      <c r="O586" s="38">
        <v>2.9345661053895356E-2</v>
      </c>
      <c r="P586" s="38">
        <v>2.6600764369142382E-2</v>
      </c>
      <c r="Q586" s="38">
        <v>1684</v>
      </c>
      <c r="R586" s="38">
        <v>1848</v>
      </c>
      <c r="S586" s="38">
        <v>4.673818015292599</v>
      </c>
      <c r="T586" s="38">
        <v>5.1289879407724008</v>
      </c>
      <c r="U586" s="38">
        <v>2.6181984707401185E-2</v>
      </c>
      <c r="V586" s="38">
        <v>2.8987940772401188E-2</v>
      </c>
      <c r="W586" s="38">
        <v>4.9039061108143425E-3</v>
      </c>
      <c r="X586" s="38">
        <v>2.2815525477659331E-4</v>
      </c>
      <c r="Y586" s="38">
        <v>4.6757508560377499</v>
      </c>
      <c r="Z586" s="38">
        <v>5.1320613655909355</v>
      </c>
      <c r="AA586" s="38">
        <v>2.4249143962250308E-2</v>
      </c>
      <c r="AB586" s="38">
        <v>3.2061365590935864E-2</v>
      </c>
      <c r="AC586" s="38">
        <v>164.30153443741258</v>
      </c>
      <c r="AD586" s="38">
        <v>4.6772928340262467</v>
      </c>
      <c r="AE586" s="38">
        <v>5.1332947843869077</v>
      </c>
      <c r="AF586" s="38">
        <v>2.270716597375344E-2</v>
      </c>
      <c r="AG586" s="38">
        <v>3.3294784386908027E-2</v>
      </c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</row>
    <row r="587" spans="1:51" x14ac:dyDescent="0.25">
      <c r="A587" s="38" t="s">
        <v>39</v>
      </c>
      <c r="B587" s="38">
        <v>460321</v>
      </c>
      <c r="C587" s="38">
        <v>2.4</v>
      </c>
      <c r="D587" s="38">
        <v>2.2999999999999998</v>
      </c>
      <c r="E587" s="38">
        <v>2.6</v>
      </c>
      <c r="F587" s="38">
        <v>2007</v>
      </c>
      <c r="G587" s="38" t="s">
        <v>8</v>
      </c>
      <c r="H587" s="38" t="s">
        <v>113</v>
      </c>
      <c r="I587" s="38" t="s">
        <v>171</v>
      </c>
      <c r="J587" s="38">
        <v>1105</v>
      </c>
      <c r="K587" s="38">
        <v>459216</v>
      </c>
      <c r="L587" s="38">
        <v>1.4136651561398914E-4</v>
      </c>
      <c r="M587" s="38">
        <v>2.2591322667574429</v>
      </c>
      <c r="N587" s="38">
        <v>2.5418652979854208</v>
      </c>
      <c r="O587" s="38">
        <v>4.0867733242556881E-2</v>
      </c>
      <c r="P587" s="38">
        <v>5.8134702014579265E-2</v>
      </c>
      <c r="Q587" s="38">
        <v>1040</v>
      </c>
      <c r="R587" s="38">
        <v>1170</v>
      </c>
      <c r="S587" s="38">
        <v>2.2592929716437009</v>
      </c>
      <c r="T587" s="38">
        <v>2.5417045930991633</v>
      </c>
      <c r="U587" s="38">
        <v>4.0707028356298913E-2</v>
      </c>
      <c r="V587" s="38">
        <v>5.8295406900836788E-2</v>
      </c>
      <c r="W587" s="38">
        <v>2.4046513021161136E-3</v>
      </c>
      <c r="X587" s="38">
        <v>1.4154877178262169E-4</v>
      </c>
      <c r="Y587" s="38">
        <v>2.2631025303334917</v>
      </c>
      <c r="Z587" s="38">
        <v>2.5462000738987354</v>
      </c>
      <c r="AA587" s="38">
        <v>3.6897469666508087E-2</v>
      </c>
      <c r="AB587" s="38">
        <v>5.3799926101264717E-2</v>
      </c>
      <c r="AC587" s="38">
        <v>130.17526680941327</v>
      </c>
      <c r="AD587" s="38">
        <v>2.2643424862807118</v>
      </c>
      <c r="AE587" s="38">
        <v>2.5471324969107556</v>
      </c>
      <c r="AF587" s="38">
        <v>3.5657513719288048E-2</v>
      </c>
      <c r="AG587" s="38">
        <v>5.2867503089244483E-2</v>
      </c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</row>
    <row r="588" spans="1:51" x14ac:dyDescent="0.25">
      <c r="A588" s="38" t="s">
        <v>16</v>
      </c>
      <c r="B588" s="38">
        <v>140446</v>
      </c>
      <c r="C588" s="38">
        <v>8.9</v>
      </c>
      <c r="D588" s="38">
        <v>8.4</v>
      </c>
      <c r="E588" s="38">
        <v>9.4</v>
      </c>
      <c r="F588" s="38">
        <v>2007</v>
      </c>
      <c r="G588" s="38" t="s">
        <v>8</v>
      </c>
      <c r="H588" s="38" t="s">
        <v>114</v>
      </c>
      <c r="I588" s="38" t="s">
        <v>148</v>
      </c>
      <c r="J588" s="38">
        <v>1250</v>
      </c>
      <c r="K588" s="38">
        <v>139196</v>
      </c>
      <c r="L588" s="38">
        <v>4.9119327609568279E-4</v>
      </c>
      <c r="M588" s="38">
        <v>8.4090246012379524</v>
      </c>
      <c r="N588" s="38">
        <v>9.3914111534293205</v>
      </c>
      <c r="O588" s="38">
        <v>9.0246012379520124E-3</v>
      </c>
      <c r="P588" s="38">
        <v>8.58884657067982E-3</v>
      </c>
      <c r="Q588" s="38">
        <v>1181</v>
      </c>
      <c r="R588" s="38">
        <v>1319</v>
      </c>
      <c r="S588" s="38">
        <v>8.4089258505048203</v>
      </c>
      <c r="T588" s="38">
        <v>9.3915099041624543</v>
      </c>
      <c r="U588" s="38">
        <v>8.9258505048199765E-3</v>
      </c>
      <c r="V588" s="38">
        <v>8.4900958375460078E-3</v>
      </c>
      <c r="W588" s="38">
        <v>8.91365000064742E-3</v>
      </c>
      <c r="X588" s="38">
        <v>4.9173721281082431E-4</v>
      </c>
      <c r="Y588" s="38">
        <v>8.4219127878365967</v>
      </c>
      <c r="Z588" s="38">
        <v>9.4053872134582441</v>
      </c>
      <c r="AA588" s="38">
        <v>2.1912787836596337E-2</v>
      </c>
      <c r="AB588" s="38">
        <v>5.3872134582437781E-3</v>
      </c>
      <c r="AC588" s="38">
        <v>137.99838992276477</v>
      </c>
      <c r="AD588" s="38">
        <v>8.4259371328371291</v>
      </c>
      <c r="AE588" s="38">
        <v>9.4084828480149216</v>
      </c>
      <c r="AF588" s="38">
        <v>2.5937132837128729E-2</v>
      </c>
      <c r="AG588" s="38">
        <v>8.4828480149212737E-3</v>
      </c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</row>
    <row r="589" spans="1:51" x14ac:dyDescent="0.25">
      <c r="A589" s="38" t="s">
        <v>24</v>
      </c>
      <c r="B589" s="38">
        <v>320361</v>
      </c>
      <c r="C589" s="38">
        <v>5.4</v>
      </c>
      <c r="D589" s="38">
        <v>5.2</v>
      </c>
      <c r="E589" s="38">
        <v>5.7</v>
      </c>
      <c r="F589" s="38">
        <v>2007</v>
      </c>
      <c r="G589" s="38" t="s">
        <v>8</v>
      </c>
      <c r="H589" s="38" t="s">
        <v>115</v>
      </c>
      <c r="I589" s="38" t="s">
        <v>156</v>
      </c>
      <c r="J589" s="38">
        <v>1730</v>
      </c>
      <c r="K589" s="38">
        <v>318631</v>
      </c>
      <c r="L589" s="38">
        <v>2.537790076983716E-4</v>
      </c>
      <c r="M589" s="38">
        <v>5.1463789391178763</v>
      </c>
      <c r="N589" s="38">
        <v>5.6539369545146192</v>
      </c>
      <c r="O589" s="38">
        <v>5.3621060882123928E-2</v>
      </c>
      <c r="P589" s="38">
        <v>4.6063045485380982E-2</v>
      </c>
      <c r="Q589" s="38">
        <v>1649</v>
      </c>
      <c r="R589" s="38">
        <v>1812</v>
      </c>
      <c r="S589" s="38">
        <v>5.1473181816762965</v>
      </c>
      <c r="T589" s="38">
        <v>5.656119190538174</v>
      </c>
      <c r="U589" s="38">
        <v>5.2681818323703666E-2</v>
      </c>
      <c r="V589" s="38">
        <v>4.3880809461826153E-2</v>
      </c>
      <c r="W589" s="38">
        <v>5.4060886379536325E-3</v>
      </c>
      <c r="X589" s="38">
        <v>2.5398529586702313E-4</v>
      </c>
      <c r="Y589" s="38">
        <v>5.1521033420866091</v>
      </c>
      <c r="Z589" s="38">
        <v>5.660073933820656</v>
      </c>
      <c r="AA589" s="38">
        <v>4.7896657913391039E-2</v>
      </c>
      <c r="AB589" s="38">
        <v>3.9926066179344133E-2</v>
      </c>
      <c r="AC589" s="38">
        <v>162.62379918537192</v>
      </c>
      <c r="AD589" s="38">
        <v>5.1538390489391235</v>
      </c>
      <c r="AE589" s="38">
        <v>5.6614596681208171</v>
      </c>
      <c r="AF589" s="38">
        <v>4.6160951060876698E-2</v>
      </c>
      <c r="AG589" s="38">
        <v>3.8540331879183043E-2</v>
      </c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</row>
    <row r="590" spans="1:51" x14ac:dyDescent="0.25">
      <c r="A590" s="38" t="s">
        <v>40</v>
      </c>
      <c r="B590" s="38">
        <v>33297</v>
      </c>
      <c r="C590" s="38">
        <v>5.4</v>
      </c>
      <c r="D590" s="38">
        <v>4.7</v>
      </c>
      <c r="E590" s="38">
        <v>6.3</v>
      </c>
      <c r="F590" s="38">
        <v>2007</v>
      </c>
      <c r="G590" s="38" t="s">
        <v>8</v>
      </c>
      <c r="H590" s="38" t="s">
        <v>116</v>
      </c>
      <c r="I590" s="38" t="s">
        <v>172</v>
      </c>
      <c r="J590" s="38">
        <v>180</v>
      </c>
      <c r="K590" s="38">
        <v>33117</v>
      </c>
      <c r="L590" s="38">
        <v>7.8759360006435753E-4</v>
      </c>
      <c r="M590" s="38">
        <v>4.6182988226764303</v>
      </c>
      <c r="N590" s="38">
        <v>6.1934860228051445</v>
      </c>
      <c r="O590" s="38">
        <v>8.1701177323569851E-2</v>
      </c>
      <c r="P590" s="38">
        <v>0.10651397719485534</v>
      </c>
      <c r="Q590" s="38">
        <v>154</v>
      </c>
      <c r="R590" s="38">
        <v>206</v>
      </c>
      <c r="S590" s="38">
        <v>4.6250412950115622</v>
      </c>
      <c r="T590" s="38">
        <v>6.1867435504700126</v>
      </c>
      <c r="U590" s="38">
        <v>7.495870498843793E-2</v>
      </c>
      <c r="V590" s="38">
        <v>0.11325644952998726</v>
      </c>
      <c r="W590" s="38">
        <v>5.4629469238880171E-3</v>
      </c>
      <c r="X590" s="38">
        <v>7.9372327973939645E-4</v>
      </c>
      <c r="Y590" s="38">
        <v>4.6692236441486212</v>
      </c>
      <c r="Z590" s="38">
        <v>6.2566702036274133</v>
      </c>
      <c r="AA590" s="38">
        <v>3.0776355851378945E-2</v>
      </c>
      <c r="AB590" s="38">
        <v>4.3329796372586493E-2</v>
      </c>
      <c r="AC590" s="38">
        <v>52.517190522324327</v>
      </c>
      <c r="AD590" s="38">
        <v>4.6894350805607301</v>
      </c>
      <c r="AE590" s="38">
        <v>6.2664880384346695</v>
      </c>
      <c r="AF590" s="38">
        <v>1.0564919439270071E-2</v>
      </c>
      <c r="AG590" s="38">
        <v>3.3511961565330317E-2</v>
      </c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</row>
    <row r="591" spans="1:51" x14ac:dyDescent="0.25">
      <c r="A591" s="38" t="s">
        <v>17</v>
      </c>
      <c r="B591" s="38">
        <v>327245</v>
      </c>
      <c r="C591" s="38">
        <v>20.6</v>
      </c>
      <c r="D591" s="38">
        <v>20.100000000000001</v>
      </c>
      <c r="E591" s="38">
        <v>21.1</v>
      </c>
      <c r="F591" s="38">
        <v>2008</v>
      </c>
      <c r="G591" s="38" t="s">
        <v>8</v>
      </c>
      <c r="H591" s="38" t="s">
        <v>67</v>
      </c>
      <c r="I591" s="38" t="s">
        <v>149</v>
      </c>
      <c r="J591" s="38">
        <v>6741</v>
      </c>
      <c r="K591" s="38">
        <v>320504</v>
      </c>
      <c r="L591" s="38">
        <v>4.8665081173998251E-4</v>
      </c>
      <c r="M591" s="38">
        <v>20.112594402090632</v>
      </c>
      <c r="N591" s="38">
        <v>21.085896025570598</v>
      </c>
      <c r="O591" s="38">
        <v>1.2594402090631007E-2</v>
      </c>
      <c r="P591" s="38">
        <v>1.4103974429403365E-2</v>
      </c>
      <c r="Q591" s="38">
        <v>6582</v>
      </c>
      <c r="R591" s="38">
        <v>6901</v>
      </c>
      <c r="S591" s="38">
        <v>20.113370716130117</v>
      </c>
      <c r="T591" s="38">
        <v>21.088175525982063</v>
      </c>
      <c r="U591" s="38">
        <v>1.3370716130115312E-2</v>
      </c>
      <c r="V591" s="38">
        <v>1.1824474017938513E-2</v>
      </c>
      <c r="W591" s="38">
        <v>2.0604872730340406E-2</v>
      </c>
      <c r="X591" s="38">
        <v>4.8674555799290591E-4</v>
      </c>
      <c r="Y591" s="38">
        <v>20.118127172347499</v>
      </c>
      <c r="Z591" s="38">
        <v>21.091618288333311</v>
      </c>
      <c r="AA591" s="38">
        <v>1.8127172347497833E-2</v>
      </c>
      <c r="AB591" s="38">
        <v>8.3817116666899949E-3</v>
      </c>
      <c r="AC591" s="38">
        <v>318.51969115529721</v>
      </c>
      <c r="AD591" s="38">
        <v>20.11973779488908</v>
      </c>
      <c r="AE591" s="38">
        <v>21.093063444371563</v>
      </c>
      <c r="AF591" s="38">
        <v>1.9737794889078231E-2</v>
      </c>
      <c r="AG591" s="38">
        <v>6.9365556284388674E-3</v>
      </c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</row>
    <row r="592" spans="1:51" x14ac:dyDescent="0.25">
      <c r="A592" s="38" t="s">
        <v>41</v>
      </c>
      <c r="B592" s="38">
        <v>55208</v>
      </c>
      <c r="C592" s="38">
        <v>7.4</v>
      </c>
      <c r="D592" s="38">
        <v>6.7</v>
      </c>
      <c r="E592" s="38">
        <v>8.1</v>
      </c>
      <c r="F592" s="38">
        <v>2008</v>
      </c>
      <c r="G592" s="38" t="s">
        <v>8</v>
      </c>
      <c r="H592" s="38" t="s">
        <v>68</v>
      </c>
      <c r="I592" s="38" t="s">
        <v>173</v>
      </c>
      <c r="J592" s="38">
        <v>409</v>
      </c>
      <c r="K592" s="38">
        <v>54799</v>
      </c>
      <c r="L592" s="38">
        <v>7.1530793061571046E-4</v>
      </c>
      <c r="M592" s="38">
        <v>6.693038685816691</v>
      </c>
      <c r="N592" s="38">
        <v>8.1236545470481119</v>
      </c>
      <c r="O592" s="38">
        <v>6.9613141833091419E-3</v>
      </c>
      <c r="P592" s="38">
        <v>2.3654547048112207E-2</v>
      </c>
      <c r="Q592" s="38">
        <v>370</v>
      </c>
      <c r="R592" s="38">
        <v>448</v>
      </c>
      <c r="S592" s="38">
        <v>6.7019272569192871</v>
      </c>
      <c r="T592" s="38">
        <v>8.1147659759455149</v>
      </c>
      <c r="U592" s="38">
        <v>1.9272569192869682E-3</v>
      </c>
      <c r="V592" s="38">
        <v>1.4765975945515208E-2</v>
      </c>
      <c r="W592" s="38">
        <v>7.4426195278566995E-3</v>
      </c>
      <c r="X592" s="38">
        <v>7.1774193676840789E-4</v>
      </c>
      <c r="Y592" s="38">
        <v>6.7248775910882914</v>
      </c>
      <c r="Z592" s="38">
        <v>8.1603614646251064</v>
      </c>
      <c r="AA592" s="38">
        <v>2.487759108829124E-2</v>
      </c>
      <c r="AB592" s="38">
        <v>6.036146462510672E-2</v>
      </c>
      <c r="AC592" s="38">
        <v>79.026929538624955</v>
      </c>
      <c r="AD592" s="38">
        <v>6.7360054440208925</v>
      </c>
      <c r="AE592" s="38">
        <v>8.1673456683379264</v>
      </c>
      <c r="AF592" s="38">
        <v>3.6005444020892341E-2</v>
      </c>
      <c r="AG592" s="38">
        <v>6.7345668337926767E-2</v>
      </c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</row>
    <row r="593" spans="1:51" x14ac:dyDescent="0.25">
      <c r="A593" s="38" t="s">
        <v>11</v>
      </c>
      <c r="B593" s="38">
        <v>510208</v>
      </c>
      <c r="C593" s="38">
        <v>9</v>
      </c>
      <c r="D593" s="38">
        <v>8.6999999999999993</v>
      </c>
      <c r="E593" s="38">
        <v>9.3000000000000007</v>
      </c>
      <c r="F593" s="38">
        <v>2008</v>
      </c>
      <c r="G593" s="38" t="s">
        <v>8</v>
      </c>
      <c r="H593" s="38" t="s">
        <v>69</v>
      </c>
      <c r="I593" s="38" t="s">
        <v>143</v>
      </c>
      <c r="J593" s="38">
        <v>4592</v>
      </c>
      <c r="K593" s="38">
        <v>505616</v>
      </c>
      <c r="L593" s="38">
        <v>2.5914243722460046E-4</v>
      </c>
      <c r="M593" s="38">
        <v>8.7411084408486559</v>
      </c>
      <c r="N593" s="38">
        <v>9.2593933152978565</v>
      </c>
      <c r="O593" s="38">
        <v>4.1108440848656613E-2</v>
      </c>
      <c r="P593" s="38">
        <v>4.0606684702144236E-2</v>
      </c>
      <c r="Q593" s="38">
        <v>4460</v>
      </c>
      <c r="R593" s="38">
        <v>4725</v>
      </c>
      <c r="S593" s="38">
        <v>8.7415328650275974</v>
      </c>
      <c r="T593" s="38">
        <v>9.2609288760662309</v>
      </c>
      <c r="U593" s="38">
        <v>4.153286502759812E-2</v>
      </c>
      <c r="V593" s="38">
        <v>3.9071123933769769E-2</v>
      </c>
      <c r="W593" s="38">
        <v>9.0039476862692983E-3</v>
      </c>
      <c r="X593" s="38">
        <v>2.5922055477199446E-4</v>
      </c>
      <c r="Y593" s="38">
        <v>8.744727131497303</v>
      </c>
      <c r="Z593" s="38">
        <v>9.2631682410412939</v>
      </c>
      <c r="AA593" s="38">
        <v>4.4727131497303674E-2</v>
      </c>
      <c r="AB593" s="38">
        <v>3.6831758958706828E-2</v>
      </c>
      <c r="AC593" s="38">
        <v>264.44672592618798</v>
      </c>
      <c r="AD593" s="38">
        <v>8.7457738214948861</v>
      </c>
      <c r="AE593" s="38">
        <v>9.2640815212340186</v>
      </c>
      <c r="AF593" s="38">
        <v>4.5773821494886846E-2</v>
      </c>
      <c r="AG593" s="38">
        <v>3.5918478765982087E-2</v>
      </c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</row>
    <row r="594" spans="1:51" x14ac:dyDescent="0.25">
      <c r="A594" s="38" t="s">
        <v>18</v>
      </c>
      <c r="B594" s="38">
        <v>328146</v>
      </c>
      <c r="C594" s="38">
        <v>6</v>
      </c>
      <c r="D594" s="38">
        <v>5.8</v>
      </c>
      <c r="E594" s="38">
        <v>6.3</v>
      </c>
      <c r="F594" s="38">
        <v>2008</v>
      </c>
      <c r="G594" s="38" t="s">
        <v>8</v>
      </c>
      <c r="H594" s="38" t="s">
        <v>70</v>
      </c>
      <c r="I594" s="38" t="s">
        <v>150</v>
      </c>
      <c r="J594" s="38">
        <v>1969</v>
      </c>
      <c r="K594" s="38">
        <v>326177</v>
      </c>
      <c r="L594" s="38">
        <v>2.642390163727991E-4</v>
      </c>
      <c r="M594" s="38">
        <v>5.7361388642047482</v>
      </c>
      <c r="N594" s="38">
        <v>6.2646168969503471</v>
      </c>
      <c r="O594" s="38">
        <v>6.3861135795251656E-2</v>
      </c>
      <c r="P594" s="38">
        <v>3.5383103049652753E-2</v>
      </c>
      <c r="Q594" s="38">
        <v>1883</v>
      </c>
      <c r="R594" s="38">
        <v>2056</v>
      </c>
      <c r="S594" s="38">
        <v>5.7382994155040743</v>
      </c>
      <c r="T594" s="38">
        <v>6.2655037696635034</v>
      </c>
      <c r="U594" s="38">
        <v>6.1700584495925526E-2</v>
      </c>
      <c r="V594" s="38">
        <v>3.4496230336496403E-2</v>
      </c>
      <c r="W594" s="38">
        <v>6.0061608460587257E-3</v>
      </c>
      <c r="X594" s="38">
        <v>2.6442724386871344E-4</v>
      </c>
      <c r="Y594" s="38">
        <v>5.7417336021900116</v>
      </c>
      <c r="Z594" s="38">
        <v>6.2705880899274389</v>
      </c>
      <c r="AA594" s="38">
        <v>5.8266397809988213E-2</v>
      </c>
      <c r="AB594" s="38">
        <v>2.9411910072560943E-2</v>
      </c>
      <c r="AC594" s="38">
        <v>173.43861259303259</v>
      </c>
      <c r="AD594" s="38">
        <v>5.7434171375345331</v>
      </c>
      <c r="AE594" s="38">
        <v>6.2719519429209845</v>
      </c>
      <c r="AF594" s="38">
        <v>5.6582862465466732E-2</v>
      </c>
      <c r="AG594" s="38">
        <v>2.8048057079015365E-2</v>
      </c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</row>
    <row r="595" spans="1:51" x14ac:dyDescent="0.25">
      <c r="A595" s="38" t="s">
        <v>42</v>
      </c>
      <c r="B595" s="38">
        <v>2816838</v>
      </c>
      <c r="C595" s="38">
        <v>4.3</v>
      </c>
      <c r="D595" s="38">
        <v>4.2</v>
      </c>
      <c r="E595" s="38">
        <v>4.3</v>
      </c>
      <c r="F595" s="38">
        <v>2008</v>
      </c>
      <c r="G595" s="38" t="s">
        <v>8</v>
      </c>
      <c r="H595" s="38" t="s">
        <v>71</v>
      </c>
      <c r="I595" s="38" t="s">
        <v>174</v>
      </c>
      <c r="J595" s="38">
        <v>12112</v>
      </c>
      <c r="K595" s="38">
        <v>2804726</v>
      </c>
      <c r="L595" s="38">
        <v>7.6411449120603538E-5</v>
      </c>
      <c r="M595" s="38">
        <v>4.2234453406557337</v>
      </c>
      <c r="N595" s="38">
        <v>4.3762682388969409</v>
      </c>
      <c r="O595" s="38">
        <v>2.344534065573356E-2</v>
      </c>
      <c r="P595" s="38">
        <v>7.6268238896941121E-2</v>
      </c>
      <c r="Q595" s="38">
        <v>11898</v>
      </c>
      <c r="R595" s="38">
        <v>12328</v>
      </c>
      <c r="S595" s="38">
        <v>4.2238850796531429</v>
      </c>
      <c r="T595" s="38">
        <v>4.3765385158819923</v>
      </c>
      <c r="U595" s="38">
        <v>2.3885079653142682E-2</v>
      </c>
      <c r="V595" s="38">
        <v>7.6538515881992453E-2</v>
      </c>
      <c r="W595" s="38">
        <v>4.3005327992205059E-3</v>
      </c>
      <c r="X595" s="38">
        <v>7.642036743320294E-5</v>
      </c>
      <c r="Y595" s="38">
        <v>4.2241124317873036</v>
      </c>
      <c r="Z595" s="38">
        <v>4.376953166653708</v>
      </c>
      <c r="AA595" s="38">
        <v>2.4112431787303379E-2</v>
      </c>
      <c r="AB595" s="38">
        <v>7.6953166653708216E-2</v>
      </c>
      <c r="AC595" s="38">
        <v>430.48564002633128</v>
      </c>
      <c r="AD595" s="38">
        <v>4.2242974860223921</v>
      </c>
      <c r="AE595" s="38">
        <v>4.3771231199257086</v>
      </c>
      <c r="AF595" s="38">
        <v>2.4297486022391901E-2</v>
      </c>
      <c r="AG595" s="38">
        <v>7.712311992570875E-2</v>
      </c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</row>
    <row r="596" spans="1:51" x14ac:dyDescent="0.25">
      <c r="A596" s="38" t="s">
        <v>19</v>
      </c>
      <c r="B596" s="38">
        <v>216481</v>
      </c>
      <c r="C596" s="38">
        <v>5.4</v>
      </c>
      <c r="D596" s="38">
        <v>5.0999999999999996</v>
      </c>
      <c r="E596" s="38">
        <v>5.7</v>
      </c>
      <c r="F596" s="38">
        <v>2008</v>
      </c>
      <c r="G596" s="38" t="s">
        <v>8</v>
      </c>
      <c r="H596" s="38" t="s">
        <v>72</v>
      </c>
      <c r="I596" s="38" t="s">
        <v>151</v>
      </c>
      <c r="J596" s="38">
        <v>1169</v>
      </c>
      <c r="K596" s="38">
        <v>215312</v>
      </c>
      <c r="L596" s="38">
        <v>3.0871646028711192E-4</v>
      </c>
      <c r="M596" s="38">
        <v>5.0912955500047845</v>
      </c>
      <c r="N596" s="38">
        <v>5.7087284705790085</v>
      </c>
      <c r="O596" s="38">
        <v>8.7044499952151355E-3</v>
      </c>
      <c r="P596" s="38">
        <v>8.7284705790082739E-3</v>
      </c>
      <c r="Q596" s="38">
        <v>1103</v>
      </c>
      <c r="R596" s="38">
        <v>1236</v>
      </c>
      <c r="S596" s="38">
        <v>5.0951353698477</v>
      </c>
      <c r="T596" s="38">
        <v>5.7095079937731255</v>
      </c>
      <c r="U596" s="38">
        <v>4.8646301522996538E-3</v>
      </c>
      <c r="V596" s="38">
        <v>9.5079937731252784E-3</v>
      </c>
      <c r="W596" s="38">
        <v>5.4087885392801382E-3</v>
      </c>
      <c r="X596" s="38">
        <v>3.090877544664388E-4</v>
      </c>
      <c r="Y596" s="38">
        <v>5.0997007848136997</v>
      </c>
      <c r="Z596" s="38">
        <v>5.7178762937465768</v>
      </c>
      <c r="AA596" s="38">
        <v>2.9921518629993926E-4</v>
      </c>
      <c r="AB596" s="38">
        <v>1.7876293746576621E-2</v>
      </c>
      <c r="AC596" s="38">
        <v>133.6892654785814</v>
      </c>
      <c r="AD596" s="38">
        <v>5.1023253601853993</v>
      </c>
      <c r="AE596" s="38">
        <v>5.7198709794430496</v>
      </c>
      <c r="AF596" s="38">
        <v>2.3253601853996386E-3</v>
      </c>
      <c r="AG596" s="38">
        <v>1.9870979443049386E-2</v>
      </c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</row>
    <row r="597" spans="1:51" x14ac:dyDescent="0.25">
      <c r="A597" s="38" t="s">
        <v>31</v>
      </c>
      <c r="B597" s="38">
        <v>197279</v>
      </c>
      <c r="C597" s="38">
        <v>3.6</v>
      </c>
      <c r="D597" s="38">
        <v>3.3</v>
      </c>
      <c r="E597" s="38">
        <v>3.9</v>
      </c>
      <c r="F597" s="38">
        <v>2008</v>
      </c>
      <c r="G597" s="38" t="s">
        <v>8</v>
      </c>
      <c r="H597" s="38" t="s">
        <v>73</v>
      </c>
      <c r="I597" s="38" t="s">
        <v>163</v>
      </c>
      <c r="J597" s="38">
        <v>710</v>
      </c>
      <c r="K597" s="38">
        <v>196569</v>
      </c>
      <c r="L597" s="38">
        <v>2.642490853650008E-4</v>
      </c>
      <c r="M597" s="38">
        <v>3.3347148185477318</v>
      </c>
      <c r="N597" s="38">
        <v>3.8632129892777334</v>
      </c>
      <c r="O597" s="38">
        <v>3.4714818547731952E-2</v>
      </c>
      <c r="P597" s="38">
        <v>3.6787010722266533E-2</v>
      </c>
      <c r="Q597" s="38">
        <v>659</v>
      </c>
      <c r="R597" s="38">
        <v>763</v>
      </c>
      <c r="S597" s="38">
        <v>3.3404467784204095</v>
      </c>
      <c r="T597" s="38">
        <v>3.867618955894951</v>
      </c>
      <c r="U597" s="38">
        <v>4.0446778420409668E-2</v>
      </c>
      <c r="V597" s="38">
        <v>3.2381044105048939E-2</v>
      </c>
      <c r="W597" s="38">
        <v>3.6086297426882298E-3</v>
      </c>
      <c r="X597" s="38">
        <v>2.6477631938156702E-4</v>
      </c>
      <c r="Y597" s="38">
        <v>3.3438534233066628</v>
      </c>
      <c r="Z597" s="38">
        <v>3.873406062069797</v>
      </c>
      <c r="AA597" s="38">
        <v>4.3853423306662975E-2</v>
      </c>
      <c r="AB597" s="38">
        <v>2.6593937930202927E-2</v>
      </c>
      <c r="AC597" s="38">
        <v>104.29577387974379</v>
      </c>
      <c r="AD597" s="38">
        <v>3.34683359986122</v>
      </c>
      <c r="AE597" s="38">
        <v>3.8754947500581753</v>
      </c>
      <c r="AF597" s="38">
        <v>4.6833599861220154E-2</v>
      </c>
      <c r="AG597" s="38">
        <v>2.450524994182457E-2</v>
      </c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</row>
    <row r="598" spans="1:51" x14ac:dyDescent="0.25">
      <c r="A598" s="38" t="s">
        <v>43</v>
      </c>
      <c r="B598" s="38">
        <v>60841</v>
      </c>
      <c r="C598" s="38">
        <v>4.5999999999999996</v>
      </c>
      <c r="D598" s="38">
        <v>4.0999999999999996</v>
      </c>
      <c r="E598" s="38">
        <v>5.2</v>
      </c>
      <c r="F598" s="38">
        <v>2008</v>
      </c>
      <c r="G598" s="38" t="s">
        <v>8</v>
      </c>
      <c r="H598" s="38" t="s">
        <v>74</v>
      </c>
      <c r="I598" s="38" t="s">
        <v>175</v>
      </c>
      <c r="J598" s="38">
        <v>280</v>
      </c>
      <c r="K598" s="38">
        <v>60561</v>
      </c>
      <c r="L598" s="38">
        <v>5.3781029338924096E-4</v>
      </c>
      <c r="M598" s="38">
        <v>4.0643494344258846</v>
      </c>
      <c r="N598" s="38">
        <v>5.1399700212043653</v>
      </c>
      <c r="O598" s="38">
        <v>3.5650565574115056E-2</v>
      </c>
      <c r="P598" s="38">
        <v>6.0029978795634875E-2</v>
      </c>
      <c r="Q598" s="38">
        <v>248</v>
      </c>
      <c r="R598" s="38">
        <v>313</v>
      </c>
      <c r="S598" s="38">
        <v>4.0761986160648247</v>
      </c>
      <c r="T598" s="38">
        <v>5.1445571243076218</v>
      </c>
      <c r="U598" s="38">
        <v>2.3801383935174947E-2</v>
      </c>
      <c r="V598" s="38">
        <v>5.5442875692378379E-2</v>
      </c>
      <c r="W598" s="38">
        <v>4.6334368313071988E-3</v>
      </c>
      <c r="X598" s="38">
        <v>5.4051478864540763E-4</v>
      </c>
      <c r="Y598" s="38">
        <v>4.0929220426617912</v>
      </c>
      <c r="Z598" s="38">
        <v>5.1739516199526063</v>
      </c>
      <c r="AA598" s="38">
        <v>7.0779573382084848E-3</v>
      </c>
      <c r="AB598" s="38">
        <v>2.6048380047393849E-2</v>
      </c>
      <c r="AC598" s="38">
        <v>65.49639633114019</v>
      </c>
      <c r="AD598" s="38">
        <v>4.10342972811842</v>
      </c>
      <c r="AE598" s="38">
        <v>5.1798791815280012</v>
      </c>
      <c r="AF598" s="38">
        <v>3.4297281184203499E-3</v>
      </c>
      <c r="AG598" s="38">
        <v>2.012081847199898E-2</v>
      </c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</row>
    <row r="599" spans="1:51" x14ac:dyDescent="0.25">
      <c r="A599" s="38" t="s">
        <v>58</v>
      </c>
      <c r="B599" s="38">
        <v>58586</v>
      </c>
      <c r="C599" s="38">
        <v>2</v>
      </c>
      <c r="D599" s="38">
        <v>1.7</v>
      </c>
      <c r="E599" s="38">
        <v>2.4</v>
      </c>
      <c r="F599" s="38">
        <v>2008</v>
      </c>
      <c r="G599" s="38" t="s">
        <v>8</v>
      </c>
      <c r="H599" s="38" t="s">
        <v>195</v>
      </c>
      <c r="I599" s="38" t="s">
        <v>196</v>
      </c>
      <c r="J599" s="38">
        <v>117</v>
      </c>
      <c r="K599" s="38">
        <v>58469</v>
      </c>
      <c r="L599" s="38">
        <v>3.6150398084645153E-4</v>
      </c>
      <c r="M599" s="38">
        <v>1.6355601641711295</v>
      </c>
      <c r="N599" s="38">
        <v>2.3585681258640325</v>
      </c>
      <c r="O599" s="38">
        <v>6.4439835828870473E-2</v>
      </c>
      <c r="P599" s="38">
        <v>4.1431874135967384E-2</v>
      </c>
      <c r="Q599" s="38">
        <v>96</v>
      </c>
      <c r="R599" s="38">
        <v>139</v>
      </c>
      <c r="S599" s="38">
        <v>1.6386167343733997</v>
      </c>
      <c r="T599" s="38">
        <v>2.3725804799781516</v>
      </c>
      <c r="U599" s="38">
        <v>6.1383265626600236E-2</v>
      </c>
      <c r="V599" s="38">
        <v>2.7419520021848331E-2</v>
      </c>
      <c r="W599" s="38">
        <v>2.0297158423603066E-3</v>
      </c>
      <c r="X599" s="38">
        <v>3.6588898600629926E-4</v>
      </c>
      <c r="Y599" s="38">
        <v>1.6638268563540075</v>
      </c>
      <c r="Z599" s="38">
        <v>2.3956048283666056</v>
      </c>
      <c r="AA599" s="38">
        <v>3.6173143645992445E-2</v>
      </c>
      <c r="AB599" s="38">
        <v>4.3951716333943125E-3</v>
      </c>
      <c r="AC599" s="38">
        <v>42.441923965998633</v>
      </c>
      <c r="AD599" s="38">
        <v>1.6760544999318099</v>
      </c>
      <c r="AE599" s="38">
        <v>2.4004449899765481</v>
      </c>
      <c r="AF599" s="38">
        <v>2.3945500068190073E-2</v>
      </c>
      <c r="AG599" s="38">
        <v>4.449899765481824E-4</v>
      </c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</row>
    <row r="600" spans="1:51" x14ac:dyDescent="0.25">
      <c r="A600" s="38" t="s">
        <v>25</v>
      </c>
      <c r="B600" s="38">
        <v>1057472</v>
      </c>
      <c r="C600" s="38">
        <v>4</v>
      </c>
      <c r="D600" s="38">
        <v>3.9</v>
      </c>
      <c r="E600" s="38">
        <v>4.0999999999999996</v>
      </c>
      <c r="F600" s="38">
        <v>2008</v>
      </c>
      <c r="G600" s="38" t="s">
        <v>8</v>
      </c>
      <c r="H600" s="38" t="s">
        <v>75</v>
      </c>
      <c r="I600" s="38" t="s">
        <v>157</v>
      </c>
      <c r="J600" s="38">
        <v>4230</v>
      </c>
      <c r="K600" s="38">
        <v>1053242</v>
      </c>
      <c r="L600" s="38">
        <v>1.2030371648099216E-4</v>
      </c>
      <c r="M600" s="38">
        <v>3.8798021964888076</v>
      </c>
      <c r="N600" s="38">
        <v>4.1204096294507924</v>
      </c>
      <c r="O600" s="38">
        <v>2.0197803511192269E-2</v>
      </c>
      <c r="P600" s="38">
        <v>2.0409629450792721E-2</v>
      </c>
      <c r="Q600" s="38">
        <v>4103</v>
      </c>
      <c r="R600" s="38">
        <v>4358</v>
      </c>
      <c r="S600" s="38">
        <v>3.880008170429099</v>
      </c>
      <c r="T600" s="38">
        <v>4.1211493070265695</v>
      </c>
      <c r="U600" s="38">
        <v>1.9991829570900954E-2</v>
      </c>
      <c r="V600" s="38">
        <v>2.1149307026569808E-2</v>
      </c>
      <c r="W600" s="38">
        <v>4.0019077159930971E-3</v>
      </c>
      <c r="X600" s="38">
        <v>1.2034396981408778E-4</v>
      </c>
      <c r="Y600" s="38">
        <v>3.8815637461790096</v>
      </c>
      <c r="Z600" s="38">
        <v>4.1222516858071847</v>
      </c>
      <c r="AA600" s="38">
        <v>1.8436253820990345E-2</v>
      </c>
      <c r="AB600" s="38">
        <v>2.2251685807185062E-2</v>
      </c>
      <c r="AC600" s="38">
        <v>254.44964487821377</v>
      </c>
      <c r="AD600" s="38">
        <v>3.8820706308599875</v>
      </c>
      <c r="AE600" s="38">
        <v>4.1226904492070355</v>
      </c>
      <c r="AF600" s="38">
        <v>1.7929369140012419E-2</v>
      </c>
      <c r="AG600" s="38">
        <v>2.269044920703589E-2</v>
      </c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</row>
    <row r="601" spans="1:51" x14ac:dyDescent="0.25">
      <c r="A601" s="38" t="s">
        <v>12</v>
      </c>
      <c r="B601" s="38">
        <v>665660</v>
      </c>
      <c r="C601" s="38">
        <v>5.2</v>
      </c>
      <c r="D601" s="38">
        <v>5</v>
      </c>
      <c r="E601" s="38">
        <v>5.4</v>
      </c>
      <c r="F601" s="38">
        <v>2008</v>
      </c>
      <c r="G601" s="38" t="s">
        <v>8</v>
      </c>
      <c r="H601" s="38" t="s">
        <v>76</v>
      </c>
      <c r="I601" s="38" t="s">
        <v>144</v>
      </c>
      <c r="J601" s="38">
        <v>3461</v>
      </c>
      <c r="K601" s="38">
        <v>662199</v>
      </c>
      <c r="L601" s="38">
        <v>1.7276845914667729E-4</v>
      </c>
      <c r="M601" s="38">
        <v>5.0265825608935835</v>
      </c>
      <c r="N601" s="38">
        <v>5.3721194791869387</v>
      </c>
      <c r="O601" s="38">
        <v>2.6582560893583462E-2</v>
      </c>
      <c r="P601" s="38">
        <v>2.7880520813061693E-2</v>
      </c>
      <c r="Q601" s="38">
        <v>3347</v>
      </c>
      <c r="R601" s="38">
        <v>3577</v>
      </c>
      <c r="S601" s="38">
        <v>5.0280924195535261</v>
      </c>
      <c r="T601" s="38">
        <v>5.3736141573776406</v>
      </c>
      <c r="U601" s="38">
        <v>2.8092419553526149E-2</v>
      </c>
      <c r="V601" s="38">
        <v>2.6385842622359768E-2</v>
      </c>
      <c r="W601" s="38">
        <v>5.2022064497618805E-3</v>
      </c>
      <c r="X601" s="38">
        <v>1.7283873558065547E-4</v>
      </c>
      <c r="Y601" s="38">
        <v>5.029367714181225</v>
      </c>
      <c r="Z601" s="38">
        <v>5.3750451853425361</v>
      </c>
      <c r="AA601" s="38">
        <v>2.9367714181224969E-2</v>
      </c>
      <c r="AB601" s="38">
        <v>2.4954814657464297E-2</v>
      </c>
      <c r="AC601" s="38">
        <v>230.02565550666915</v>
      </c>
      <c r="AD601" s="38">
        <v>5.0301784370905356</v>
      </c>
      <c r="AE601" s="38">
        <v>5.3757367221891537</v>
      </c>
      <c r="AF601" s="38">
        <v>3.0178437090535581E-2</v>
      </c>
      <c r="AG601" s="38">
        <v>2.4263277810846695E-2</v>
      </c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</row>
    <row r="602" spans="1:51" x14ac:dyDescent="0.25">
      <c r="A602" s="38" t="s">
        <v>56</v>
      </c>
      <c r="B602" s="38">
        <v>81986</v>
      </c>
      <c r="C602" s="38">
        <v>2</v>
      </c>
      <c r="D602" s="38">
        <v>1.7</v>
      </c>
      <c r="E602" s="38">
        <v>2.2999999999999998</v>
      </c>
      <c r="F602" s="38">
        <v>2008</v>
      </c>
      <c r="G602" s="38" t="s">
        <v>8</v>
      </c>
      <c r="H602" s="38" t="s">
        <v>77</v>
      </c>
      <c r="I602" s="38" t="s">
        <v>188</v>
      </c>
      <c r="J602" s="38">
        <v>164</v>
      </c>
      <c r="K602" s="38">
        <v>81822</v>
      </c>
      <c r="L602" s="38">
        <v>3.0584086489409822E-4</v>
      </c>
      <c r="M602" s="38">
        <v>1.694500656829123</v>
      </c>
      <c r="N602" s="38">
        <v>2.3061823866173192</v>
      </c>
      <c r="O602" s="38">
        <v>5.4993431708769691E-3</v>
      </c>
      <c r="P602" s="38">
        <v>6.182386617319402E-3</v>
      </c>
      <c r="Q602" s="38">
        <v>139</v>
      </c>
      <c r="R602" s="38">
        <v>190</v>
      </c>
      <c r="S602" s="38">
        <v>1.6954114117044374</v>
      </c>
      <c r="T602" s="38">
        <v>2.3174688361427562</v>
      </c>
      <c r="U602" s="38">
        <v>4.5885882955625235E-3</v>
      </c>
      <c r="V602" s="38">
        <v>1.7468836142756405E-2</v>
      </c>
      <c r="W602" s="38">
        <v>2.0236742315653893E-3</v>
      </c>
      <c r="X602" s="38">
        <v>3.0849217431079372E-4</v>
      </c>
      <c r="Y602" s="38">
        <v>1.7151820572545955</v>
      </c>
      <c r="Z602" s="38">
        <v>2.3321664058761828</v>
      </c>
      <c r="AA602" s="38">
        <v>1.5182057254595538E-2</v>
      </c>
      <c r="AB602" s="38">
        <v>3.2166405876183024E-2</v>
      </c>
      <c r="AC602" s="38">
        <v>50.220122561199062</v>
      </c>
      <c r="AD602" s="38">
        <v>1.7235143478197925</v>
      </c>
      <c r="AE602" s="38">
        <v>2.3360307482377891</v>
      </c>
      <c r="AF602" s="38">
        <v>2.3514347819792558E-2</v>
      </c>
      <c r="AG602" s="38">
        <v>3.603074823778929E-2</v>
      </c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</row>
    <row r="603" spans="1:51" x14ac:dyDescent="0.25">
      <c r="A603" s="38" t="s">
        <v>32</v>
      </c>
      <c r="B603" s="38">
        <v>104212</v>
      </c>
      <c r="C603" s="38">
        <v>20.8</v>
      </c>
      <c r="D603" s="38">
        <v>19.899999999999999</v>
      </c>
      <c r="E603" s="38">
        <v>21.6</v>
      </c>
      <c r="F603" s="38">
        <v>2008</v>
      </c>
      <c r="G603" s="38" t="s">
        <v>8</v>
      </c>
      <c r="H603" s="38" t="s">
        <v>78</v>
      </c>
      <c r="I603" s="38" t="s">
        <v>164</v>
      </c>
      <c r="J603" s="38">
        <v>2168</v>
      </c>
      <c r="K603" s="38">
        <v>102044</v>
      </c>
      <c r="L603" s="38">
        <v>8.665524825483918E-4</v>
      </c>
      <c r="M603" s="38">
        <v>19.937193727101167</v>
      </c>
      <c r="N603" s="38">
        <v>21.670298692197953</v>
      </c>
      <c r="O603" s="38">
        <v>3.7193727101168861E-2</v>
      </c>
      <c r="P603" s="38">
        <v>7.0298692197951596E-2</v>
      </c>
      <c r="Q603" s="38">
        <v>2078</v>
      </c>
      <c r="R603" s="38">
        <v>2258</v>
      </c>
      <c r="S603" s="38">
        <v>19.940122058879975</v>
      </c>
      <c r="T603" s="38">
        <v>21.667370360419145</v>
      </c>
      <c r="U603" s="38">
        <v>4.0122058879976663E-2</v>
      </c>
      <c r="V603" s="38">
        <v>6.7370360419143793E-2</v>
      </c>
      <c r="W603" s="38">
        <v>2.0821409672806393E-2</v>
      </c>
      <c r="X603" s="38">
        <v>8.6707640100973826E-4</v>
      </c>
      <c r="Y603" s="38">
        <v>19.954333271796656</v>
      </c>
      <c r="Z603" s="38">
        <v>21.688486073816129</v>
      </c>
      <c r="AA603" s="38">
        <v>5.4333271796657812E-2</v>
      </c>
      <c r="AB603" s="38">
        <v>8.8486073816127941E-2</v>
      </c>
      <c r="AC603" s="38">
        <v>180.63080161150992</v>
      </c>
      <c r="AD603" s="38">
        <v>19.959588671809691</v>
      </c>
      <c r="AE603" s="38">
        <v>21.692826143992683</v>
      </c>
      <c r="AF603" s="38">
        <v>5.9588671809692073E-2</v>
      </c>
      <c r="AG603" s="38">
        <v>9.2826143992681409E-2</v>
      </c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</row>
    <row r="604" spans="1:51" x14ac:dyDescent="0.25">
      <c r="A604" s="38" t="s">
        <v>45</v>
      </c>
      <c r="B604" s="38">
        <v>1043293</v>
      </c>
      <c r="C604" s="38">
        <v>4.5</v>
      </c>
      <c r="D604" s="38">
        <v>4.4000000000000004</v>
      </c>
      <c r="E604" s="38">
        <v>4.5999999999999996</v>
      </c>
      <c r="F604" s="38">
        <v>2008</v>
      </c>
      <c r="G604" s="38" t="s">
        <v>8</v>
      </c>
      <c r="H604" s="38" t="s">
        <v>79</v>
      </c>
      <c r="I604" s="38" t="s">
        <v>177</v>
      </c>
      <c r="J604" s="38">
        <v>4695</v>
      </c>
      <c r="K604" s="38">
        <v>1038598</v>
      </c>
      <c r="L604" s="38">
        <v>1.2843405366526591E-4</v>
      </c>
      <c r="M604" s="38">
        <v>4.3717399147213714</v>
      </c>
      <c r="N604" s="38">
        <v>4.6286080220519032</v>
      </c>
      <c r="O604" s="38">
        <v>2.8260085278628999E-2</v>
      </c>
      <c r="P604" s="38">
        <v>2.8608022051903603E-2</v>
      </c>
      <c r="Q604" s="38">
        <v>4561</v>
      </c>
      <c r="R604" s="38">
        <v>4829</v>
      </c>
      <c r="S604" s="38">
        <v>4.3717344983623967</v>
      </c>
      <c r="T604" s="38">
        <v>4.6286134384108779</v>
      </c>
      <c r="U604" s="38">
        <v>2.8265501637603663E-2</v>
      </c>
      <c r="V604" s="38">
        <v>2.8613438410878267E-2</v>
      </c>
      <c r="W604" s="38">
        <v>4.5019984176725182E-3</v>
      </c>
      <c r="X604" s="38">
        <v>1.2847268664337633E-4</v>
      </c>
      <c r="Y604" s="38">
        <v>4.373525731029142</v>
      </c>
      <c r="Z604" s="38">
        <v>4.6304711043158946</v>
      </c>
      <c r="AA604" s="38">
        <v>2.6474268970858361E-2</v>
      </c>
      <c r="AB604" s="38">
        <v>3.0471104315894948E-2</v>
      </c>
      <c r="AC604" s="38">
        <v>268.00202508684004</v>
      </c>
      <c r="AD604" s="38">
        <v>4.3740377000336643</v>
      </c>
      <c r="AE604" s="38">
        <v>4.6309176352897685</v>
      </c>
      <c r="AF604" s="38">
        <v>2.5962299966336033E-2</v>
      </c>
      <c r="AG604" s="38">
        <v>3.0917635289768874E-2</v>
      </c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</row>
    <row r="605" spans="1:51" x14ac:dyDescent="0.25">
      <c r="A605" s="38" t="s">
        <v>33</v>
      </c>
      <c r="B605" s="38">
        <v>461624</v>
      </c>
      <c r="C605" s="38">
        <v>6.4</v>
      </c>
      <c r="D605" s="38">
        <v>6.2</v>
      </c>
      <c r="E605" s="38">
        <v>6.7</v>
      </c>
      <c r="F605" s="38">
        <v>2008</v>
      </c>
      <c r="G605" s="38" t="s">
        <v>8</v>
      </c>
      <c r="H605" s="38" t="s">
        <v>80</v>
      </c>
      <c r="I605" s="38" t="s">
        <v>165</v>
      </c>
      <c r="J605" s="38">
        <v>2954</v>
      </c>
      <c r="K605" s="38">
        <v>458670</v>
      </c>
      <c r="L605" s="38">
        <v>2.3002282580334612E-4</v>
      </c>
      <c r="M605" s="38">
        <v>6.1691245322196337</v>
      </c>
      <c r="N605" s="38">
        <v>6.6291701838263251</v>
      </c>
      <c r="O605" s="38">
        <v>3.0875467780366428E-2</v>
      </c>
      <c r="P605" s="38">
        <v>7.082981617367512E-2</v>
      </c>
      <c r="Q605" s="38">
        <v>2849</v>
      </c>
      <c r="R605" s="38">
        <v>3061</v>
      </c>
      <c r="S605" s="38">
        <v>6.1716895135434902</v>
      </c>
      <c r="T605" s="38">
        <v>6.6309377328735071</v>
      </c>
      <c r="U605" s="38">
        <v>2.831048645651002E-2</v>
      </c>
      <c r="V605" s="38">
        <v>6.9062267126493104E-2</v>
      </c>
      <c r="W605" s="38">
        <v>6.4032548818311E-3</v>
      </c>
      <c r="X605" s="38">
        <v>2.3013186421599251E-4</v>
      </c>
      <c r="Y605" s="38">
        <v>6.1731230176151071</v>
      </c>
      <c r="Z605" s="38">
        <v>6.6333867460470932</v>
      </c>
      <c r="AA605" s="38">
        <v>2.6876982384893111E-2</v>
      </c>
      <c r="AB605" s="38">
        <v>6.6613253952906959E-2</v>
      </c>
      <c r="AC605" s="38">
        <v>212.38499947018147</v>
      </c>
      <c r="AD605" s="38">
        <v>6.1742988045696334</v>
      </c>
      <c r="AE605" s="38">
        <v>6.6343772062514068</v>
      </c>
      <c r="AF605" s="38">
        <v>2.5701195430366752E-2</v>
      </c>
      <c r="AG605" s="38">
        <v>6.5622793748593367E-2</v>
      </c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</row>
    <row r="606" spans="1:51" x14ac:dyDescent="0.25">
      <c r="A606" s="38" t="s">
        <v>44</v>
      </c>
      <c r="B606" s="38">
        <v>165769</v>
      </c>
      <c r="C606" s="38">
        <v>8.6999999999999993</v>
      </c>
      <c r="D606" s="38">
        <v>8.1999999999999993</v>
      </c>
      <c r="E606" s="38">
        <v>9.1</v>
      </c>
      <c r="F606" s="38">
        <v>2008</v>
      </c>
      <c r="G606" s="38" t="s">
        <v>8</v>
      </c>
      <c r="H606" s="38" t="s">
        <v>81</v>
      </c>
      <c r="I606" s="38" t="s">
        <v>176</v>
      </c>
      <c r="J606" s="38">
        <v>1442</v>
      </c>
      <c r="K606" s="38">
        <v>164327</v>
      </c>
      <c r="L606" s="38">
        <v>4.4702334930752247E-4</v>
      </c>
      <c r="M606" s="38">
        <v>8.2518286676558432</v>
      </c>
      <c r="N606" s="38">
        <v>9.1458753662708858</v>
      </c>
      <c r="O606" s="38">
        <v>5.182866765584393E-2</v>
      </c>
      <c r="P606" s="38">
        <v>4.5875366270886175E-2</v>
      </c>
      <c r="Q606" s="38">
        <v>1369</v>
      </c>
      <c r="R606" s="38">
        <v>1517</v>
      </c>
      <c r="S606" s="38">
        <v>8.2584801742183398</v>
      </c>
      <c r="T606" s="38">
        <v>9.1512888417014029</v>
      </c>
      <c r="U606" s="38">
        <v>5.8480174218340508E-2</v>
      </c>
      <c r="V606" s="38">
        <v>5.1288841701403243E-2</v>
      </c>
      <c r="W606" s="38">
        <v>8.710236952589297E-3</v>
      </c>
      <c r="X606" s="38">
        <v>4.4745288626796471E-4</v>
      </c>
      <c r="Y606" s="38">
        <v>8.2627840663213323</v>
      </c>
      <c r="Z606" s="38">
        <v>9.1576898388572623</v>
      </c>
      <c r="AA606" s="38">
        <v>6.2784066321333043E-2</v>
      </c>
      <c r="AB606" s="38">
        <v>5.7689838857262643E-2</v>
      </c>
      <c r="AC606" s="38">
        <v>148.2295412340747</v>
      </c>
      <c r="AD606" s="38">
        <v>8.2661668023209032</v>
      </c>
      <c r="AE606" s="38">
        <v>9.1603394540631129</v>
      </c>
      <c r="AF606" s="38">
        <v>6.6166802320903884E-2</v>
      </c>
      <c r="AG606" s="38">
        <v>6.0339454063113251E-2</v>
      </c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</row>
    <row r="607" spans="1:51" x14ac:dyDescent="0.25">
      <c r="A607" s="38" t="s">
        <v>46</v>
      </c>
      <c r="B607" s="38">
        <v>136239</v>
      </c>
      <c r="C607" s="38">
        <v>7.9</v>
      </c>
      <c r="D607" s="38">
        <v>7.4</v>
      </c>
      <c r="E607" s="38">
        <v>8.4</v>
      </c>
      <c r="F607" s="38">
        <v>2008</v>
      </c>
      <c r="G607" s="38" t="s">
        <v>8</v>
      </c>
      <c r="H607" s="38" t="s">
        <v>82</v>
      </c>
      <c r="I607" s="38" t="s">
        <v>178</v>
      </c>
      <c r="J607" s="38">
        <v>1076</v>
      </c>
      <c r="K607" s="38">
        <v>135163</v>
      </c>
      <c r="L607" s="38">
        <v>4.7003583262747353E-4</v>
      </c>
      <c r="M607" s="38">
        <v>7.4278495012343431</v>
      </c>
      <c r="N607" s="38">
        <v>8.367921166489289</v>
      </c>
      <c r="O607" s="38">
        <v>2.7849501234342711E-2</v>
      </c>
      <c r="P607" s="38">
        <v>3.2078833510711391E-2</v>
      </c>
      <c r="Q607" s="38">
        <v>1013</v>
      </c>
      <c r="R607" s="38">
        <v>1141</v>
      </c>
      <c r="S607" s="38">
        <v>7.4354626795557808</v>
      </c>
      <c r="T607" s="38">
        <v>8.3749880724315364</v>
      </c>
      <c r="U607" s="38">
        <v>3.5462679555780419E-2</v>
      </c>
      <c r="V607" s="38">
        <v>2.5011927568463932E-2</v>
      </c>
      <c r="W607" s="38">
        <v>7.9117604849437018E-3</v>
      </c>
      <c r="X607" s="38">
        <v>4.7064317454697824E-4</v>
      </c>
      <c r="Y607" s="38">
        <v>7.4411173103967236</v>
      </c>
      <c r="Z607" s="38">
        <v>8.3824036594906808</v>
      </c>
      <c r="AA607" s="38">
        <v>4.1117310396723283E-2</v>
      </c>
      <c r="AB607" s="38">
        <v>1.7596340509319575E-2</v>
      </c>
      <c r="AC607" s="38">
        <v>128.10251050933462</v>
      </c>
      <c r="AD607" s="38">
        <v>7.4453047462480617</v>
      </c>
      <c r="AE607" s="38">
        <v>8.3855560588137461</v>
      </c>
      <c r="AF607" s="38">
        <v>4.5304746248061356E-2</v>
      </c>
      <c r="AG607" s="38">
        <v>1.444394118625425E-2</v>
      </c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</row>
    <row r="608" spans="1:51" x14ac:dyDescent="0.25">
      <c r="A608" s="38" t="s">
        <v>47</v>
      </c>
      <c r="B608" s="38">
        <v>331120</v>
      </c>
      <c r="C608" s="38">
        <v>6.9</v>
      </c>
      <c r="D608" s="38">
        <v>6.6</v>
      </c>
      <c r="E608" s="38">
        <v>7.2</v>
      </c>
      <c r="F608" s="38">
        <v>2008</v>
      </c>
      <c r="G608" s="38" t="s">
        <v>8</v>
      </c>
      <c r="H608" s="38" t="s">
        <v>83</v>
      </c>
      <c r="I608" s="38" t="s">
        <v>179</v>
      </c>
      <c r="J608" s="38">
        <v>2285</v>
      </c>
      <c r="K608" s="38">
        <v>328835</v>
      </c>
      <c r="L608" s="38">
        <v>2.8196947204745275E-4</v>
      </c>
      <c r="M608" s="38">
        <v>6.6188519824101464</v>
      </c>
      <c r="N608" s="38">
        <v>7.1827909265050511</v>
      </c>
      <c r="O608" s="38">
        <v>1.8851982410146739E-2</v>
      </c>
      <c r="P608" s="38">
        <v>1.7209073494949045E-2</v>
      </c>
      <c r="Q608" s="38">
        <v>2192</v>
      </c>
      <c r="R608" s="38">
        <v>2379</v>
      </c>
      <c r="S608" s="38">
        <v>6.6199565112345979</v>
      </c>
      <c r="T608" s="38">
        <v>7.1847064508335343</v>
      </c>
      <c r="U608" s="38">
        <v>1.9956511234598295E-2</v>
      </c>
      <c r="V608" s="38">
        <v>1.5293549166465858E-2</v>
      </c>
      <c r="W608" s="38">
        <v>6.906542033744658E-3</v>
      </c>
      <c r="X608" s="38">
        <v>2.821418698630739E-4</v>
      </c>
      <c r="Y608" s="38">
        <v>6.6244001638815844</v>
      </c>
      <c r="Z608" s="38">
        <v>7.1886839036077319</v>
      </c>
      <c r="AA608" s="38">
        <v>2.4400163881584724E-2</v>
      </c>
      <c r="AB608" s="38">
        <v>1.1316096392268271E-2</v>
      </c>
      <c r="AC608" s="38">
        <v>186.7506874167791</v>
      </c>
      <c r="AD608" s="38">
        <v>6.6260568131721618</v>
      </c>
      <c r="AE608" s="38">
        <v>7.1900472724336231</v>
      </c>
      <c r="AF608" s="38">
        <v>2.605681317216213E-2</v>
      </c>
      <c r="AG608" s="38">
        <v>9.9527275663771064E-3</v>
      </c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</row>
    <row r="609" spans="1:51" x14ac:dyDescent="0.25">
      <c r="A609" s="38" t="s">
        <v>48</v>
      </c>
      <c r="B609" s="38">
        <v>525667</v>
      </c>
      <c r="C609" s="38">
        <v>3.4</v>
      </c>
      <c r="D609" s="38">
        <v>3.2</v>
      </c>
      <c r="E609" s="38">
        <v>3.5</v>
      </c>
      <c r="F609" s="38">
        <v>2008</v>
      </c>
      <c r="G609" s="38" t="s">
        <v>8</v>
      </c>
      <c r="H609" s="38" t="s">
        <v>84</v>
      </c>
      <c r="I609" s="38" t="s">
        <v>180</v>
      </c>
      <c r="J609" s="38">
        <v>1787</v>
      </c>
      <c r="K609" s="38">
        <v>523880</v>
      </c>
      <c r="L609" s="38">
        <v>1.5734762993438155E-4</v>
      </c>
      <c r="M609" s="38">
        <v>3.242142922069073</v>
      </c>
      <c r="N609" s="38">
        <v>3.5568381819378359</v>
      </c>
      <c r="O609" s="38">
        <v>4.2142922069072775E-2</v>
      </c>
      <c r="P609" s="38">
        <v>5.6838181937835852E-2</v>
      </c>
      <c r="Q609" s="38">
        <v>1705</v>
      </c>
      <c r="R609" s="38">
        <v>1870</v>
      </c>
      <c r="S609" s="38">
        <v>3.2434982603054787</v>
      </c>
      <c r="T609" s="38">
        <v>3.5573851887221379</v>
      </c>
      <c r="U609" s="38">
        <v>4.3498260305478542E-2</v>
      </c>
      <c r="V609" s="38">
        <v>5.7385188722137936E-2</v>
      </c>
      <c r="W609" s="38">
        <v>3.4031195727839991E-3</v>
      </c>
      <c r="X609" s="38">
        <v>1.5747255254806383E-4</v>
      </c>
      <c r="Y609" s="38">
        <v>3.2456470202359351</v>
      </c>
      <c r="Z609" s="38">
        <v>3.5605921253320627</v>
      </c>
      <c r="AA609" s="38">
        <v>4.5647020235934921E-2</v>
      </c>
      <c r="AB609" s="38">
        <v>6.0592125332062707E-2</v>
      </c>
      <c r="AC609" s="38">
        <v>165.44645059368383</v>
      </c>
      <c r="AD609" s="38">
        <v>3.2467037726063448</v>
      </c>
      <c r="AE609" s="38">
        <v>3.5614377040805416</v>
      </c>
      <c r="AF609" s="38">
        <v>4.6703772606344618E-2</v>
      </c>
      <c r="AG609" s="38">
        <v>6.1437704080541611E-2</v>
      </c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</row>
    <row r="610" spans="1:51" x14ac:dyDescent="0.25">
      <c r="A610" s="38" t="s">
        <v>13</v>
      </c>
      <c r="B610" s="38">
        <v>349174</v>
      </c>
      <c r="C610" s="38">
        <v>6.4</v>
      </c>
      <c r="D610" s="38">
        <v>6.1</v>
      </c>
      <c r="E610" s="38">
        <v>6.7</v>
      </c>
      <c r="F610" s="38">
        <v>2008</v>
      </c>
      <c r="G610" s="38" t="s">
        <v>8</v>
      </c>
      <c r="H610" s="38" t="s">
        <v>86</v>
      </c>
      <c r="I610" s="38" t="s">
        <v>145</v>
      </c>
      <c r="J610" s="38">
        <v>2235</v>
      </c>
      <c r="K610" s="38">
        <v>346939</v>
      </c>
      <c r="L610" s="38">
        <v>2.6451516080698665E-4</v>
      </c>
      <c r="M610" s="38">
        <v>6.1363050606298897</v>
      </c>
      <c r="N610" s="38">
        <v>6.665335382243863</v>
      </c>
      <c r="O610" s="38">
        <v>3.6305060629890029E-2</v>
      </c>
      <c r="P610" s="38">
        <v>3.4664617756137162E-2</v>
      </c>
      <c r="Q610" s="38">
        <v>2143</v>
      </c>
      <c r="R610" s="38">
        <v>2328</v>
      </c>
      <c r="S610" s="38">
        <v>6.1373412682502133</v>
      </c>
      <c r="T610" s="38">
        <v>6.6671630762886123</v>
      </c>
      <c r="U610" s="38">
        <v>3.7341268250213666E-2</v>
      </c>
      <c r="V610" s="38">
        <v>3.2836923711387911E-2</v>
      </c>
      <c r="W610" s="38">
        <v>6.4062505228418163E-3</v>
      </c>
      <c r="X610" s="38">
        <v>2.646808721685056E-4</v>
      </c>
      <c r="Y610" s="38">
        <v>6.1415696506733104</v>
      </c>
      <c r="Z610" s="38">
        <v>6.6709313950103217</v>
      </c>
      <c r="AA610" s="38">
        <v>4.1569650673310754E-2</v>
      </c>
      <c r="AB610" s="38">
        <v>2.9068604989678448E-2</v>
      </c>
      <c r="AC610" s="38">
        <v>184.74304590897844</v>
      </c>
      <c r="AD610" s="38">
        <v>6.1431424098794896</v>
      </c>
      <c r="AE610" s="38">
        <v>6.6722225059621767</v>
      </c>
      <c r="AF610" s="38">
        <v>4.3142409879489918E-2</v>
      </c>
      <c r="AG610" s="38">
        <v>2.777749403782348E-2</v>
      </c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</row>
    <row r="611" spans="1:51" x14ac:dyDescent="0.25">
      <c r="A611" s="38" t="s">
        <v>28</v>
      </c>
      <c r="B611" s="38">
        <v>355169</v>
      </c>
      <c r="C611" s="38">
        <v>3.2</v>
      </c>
      <c r="D611" s="38">
        <v>3</v>
      </c>
      <c r="E611" s="38">
        <v>3.4</v>
      </c>
      <c r="F611" s="38">
        <v>2008</v>
      </c>
      <c r="G611" s="38" t="s">
        <v>8</v>
      </c>
      <c r="H611" s="38" t="s">
        <v>87</v>
      </c>
      <c r="I611" s="38" t="s">
        <v>160</v>
      </c>
      <c r="J611" s="38">
        <v>1137</v>
      </c>
      <c r="K611" s="38">
        <v>354032</v>
      </c>
      <c r="L611" s="38">
        <v>1.8577916384314387E-4</v>
      </c>
      <c r="M611" s="38">
        <v>3.0155137417876965</v>
      </c>
      <c r="N611" s="38">
        <v>3.3870720694739842</v>
      </c>
      <c r="O611" s="38">
        <v>1.5513741787696489E-2</v>
      </c>
      <c r="P611" s="38">
        <v>1.2927930526015707E-2</v>
      </c>
      <c r="Q611" s="38">
        <v>1071</v>
      </c>
      <c r="R611" s="38">
        <v>1203</v>
      </c>
      <c r="S611" s="38">
        <v>3.0154658768079421</v>
      </c>
      <c r="T611" s="38">
        <v>3.387119934453739</v>
      </c>
      <c r="U611" s="38">
        <v>1.5465876807942092E-2</v>
      </c>
      <c r="V611" s="38">
        <v>1.2880065546260866E-2</v>
      </c>
      <c r="W611" s="38">
        <v>3.2066661536743527E-3</v>
      </c>
      <c r="X611" s="38">
        <v>1.8601112566605255E-4</v>
      </c>
      <c r="Y611" s="38">
        <v>3.0206550280083002</v>
      </c>
      <c r="Z611" s="38">
        <v>3.392677279340405</v>
      </c>
      <c r="AA611" s="38">
        <v>2.0655028008300214E-2</v>
      </c>
      <c r="AB611" s="38">
        <v>7.322720659594939E-3</v>
      </c>
      <c r="AC611" s="38">
        <v>131.99298519649298</v>
      </c>
      <c r="AD611" s="38">
        <v>3.022258775201299</v>
      </c>
      <c r="AE611" s="38">
        <v>3.3938890627377871</v>
      </c>
      <c r="AF611" s="38">
        <v>2.2258775201299041E-2</v>
      </c>
      <c r="AG611" s="38">
        <v>6.11093726221279E-3</v>
      </c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</row>
    <row r="612" spans="1:51" x14ac:dyDescent="0.25">
      <c r="A612" s="38" t="s">
        <v>49</v>
      </c>
      <c r="B612" s="38">
        <v>778851</v>
      </c>
      <c r="C612" s="38">
        <v>9</v>
      </c>
      <c r="D612" s="38">
        <v>8.8000000000000007</v>
      </c>
      <c r="E612" s="38">
        <v>9.1999999999999993</v>
      </c>
      <c r="F612" s="38">
        <v>2008</v>
      </c>
      <c r="G612" s="38" t="s">
        <v>8</v>
      </c>
      <c r="H612" s="38" t="s">
        <v>88</v>
      </c>
      <c r="I612" s="38" t="s">
        <v>181</v>
      </c>
      <c r="J612" s="38">
        <v>7010</v>
      </c>
      <c r="K612" s="38">
        <v>771841</v>
      </c>
      <c r="L612" s="38">
        <v>2.0974395331883991E-4</v>
      </c>
      <c r="M612" s="38">
        <v>8.7906938711174138</v>
      </c>
      <c r="N612" s="38">
        <v>9.2101817777550945</v>
      </c>
      <c r="O612" s="38">
        <v>9.3061288825868616E-3</v>
      </c>
      <c r="P612" s="38">
        <v>1.0181777755095212E-2</v>
      </c>
      <c r="Q612" s="38">
        <v>6847</v>
      </c>
      <c r="R612" s="38">
        <v>7173</v>
      </c>
      <c r="S612" s="38">
        <v>8.791155176022114</v>
      </c>
      <c r="T612" s="38">
        <v>9.2097204728503907</v>
      </c>
      <c r="U612" s="38">
        <v>8.8448239778866622E-3</v>
      </c>
      <c r="V612" s="38">
        <v>9.7204728503914595E-3</v>
      </c>
      <c r="W612" s="38">
        <v>9.0028595267852354E-3</v>
      </c>
      <c r="X612" s="38">
        <v>2.0978537321370605E-4</v>
      </c>
      <c r="Y612" s="38">
        <v>8.7930741535715295</v>
      </c>
      <c r="Z612" s="38">
        <v>9.2126448999989403</v>
      </c>
      <c r="AA612" s="38">
        <v>6.9258464284711607E-3</v>
      </c>
      <c r="AB612" s="38">
        <v>1.2644899998941028E-2</v>
      </c>
      <c r="AC612" s="38">
        <v>326.72961268726908</v>
      </c>
      <c r="AD612" s="38">
        <v>8.7937514906348984</v>
      </c>
      <c r="AE612" s="38">
        <v>9.213251499231232</v>
      </c>
      <c r="AF612" s="38">
        <v>6.2485093651023504E-3</v>
      </c>
      <c r="AG612" s="38">
        <v>1.32514992312327E-2</v>
      </c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</row>
    <row r="613" spans="1:51" x14ac:dyDescent="0.25">
      <c r="A613" s="38" t="s">
        <v>26</v>
      </c>
      <c r="B613" s="38">
        <v>265014</v>
      </c>
      <c r="C613" s="38">
        <v>16.3</v>
      </c>
      <c r="D613" s="38">
        <v>15.8</v>
      </c>
      <c r="E613" s="38">
        <v>16.8</v>
      </c>
      <c r="F613" s="38">
        <v>2008</v>
      </c>
      <c r="G613" s="38" t="s">
        <v>8</v>
      </c>
      <c r="H613" s="38" t="s">
        <v>89</v>
      </c>
      <c r="I613" s="38" t="s">
        <v>158</v>
      </c>
      <c r="J613" s="38">
        <v>4320</v>
      </c>
      <c r="K613" s="38">
        <v>260694</v>
      </c>
      <c r="L613" s="38">
        <v>4.8211679025257062E-4</v>
      </c>
      <c r="M613" s="38">
        <v>15.818908815941821</v>
      </c>
      <c r="N613" s="38">
        <v>16.783142396446959</v>
      </c>
      <c r="O613" s="38">
        <v>1.8908815941820478E-2</v>
      </c>
      <c r="P613" s="38">
        <v>1.6857603553042111E-2</v>
      </c>
      <c r="Q613" s="38">
        <v>4192</v>
      </c>
      <c r="R613" s="38">
        <v>4448</v>
      </c>
      <c r="S613" s="38">
        <v>15.818032254899741</v>
      </c>
      <c r="T613" s="38">
        <v>16.784018957489039</v>
      </c>
      <c r="U613" s="38">
        <v>1.8032254899740252E-2</v>
      </c>
      <c r="V613" s="38">
        <v>1.5981042510961885E-2</v>
      </c>
      <c r="W613" s="38">
        <v>1.6308036868838135E-2</v>
      </c>
      <c r="X613" s="38">
        <v>4.8226621437414687E-4</v>
      </c>
      <c r="Y613" s="38">
        <v>15.825770654463989</v>
      </c>
      <c r="Z613" s="38">
        <v>16.790303083212279</v>
      </c>
      <c r="AA613" s="38">
        <v>2.5770654463988407E-2</v>
      </c>
      <c r="AB613" s="38">
        <v>9.6969167877212215E-3</v>
      </c>
      <c r="AC613" s="38">
        <v>255.5497290876537</v>
      </c>
      <c r="AD613" s="38">
        <v>15.827786694573534</v>
      </c>
      <c r="AE613" s="38">
        <v>16.792060373964141</v>
      </c>
      <c r="AF613" s="38">
        <v>2.7786694573533666E-2</v>
      </c>
      <c r="AG613" s="38">
        <v>7.9396260358599591E-3</v>
      </c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</row>
    <row r="614" spans="1:51" x14ac:dyDescent="0.25">
      <c r="A614" s="38" t="s">
        <v>59</v>
      </c>
      <c r="B614" s="38">
        <v>259870</v>
      </c>
      <c r="C614" s="38">
        <v>4.3</v>
      </c>
      <c r="D614" s="38">
        <v>4.0999999999999996</v>
      </c>
      <c r="E614" s="38">
        <v>4.5999999999999996</v>
      </c>
      <c r="F614" s="38">
        <v>2008</v>
      </c>
      <c r="G614" s="38" t="s">
        <v>8</v>
      </c>
      <c r="H614" s="38" t="s">
        <v>90</v>
      </c>
      <c r="I614" s="38" t="s">
        <v>190</v>
      </c>
      <c r="J614" s="38">
        <v>1117</v>
      </c>
      <c r="K614" s="38">
        <v>258753</v>
      </c>
      <c r="L614" s="38">
        <v>2.515261566590905E-4</v>
      </c>
      <c r="M614" s="38">
        <v>4.0467768409935818</v>
      </c>
      <c r="N614" s="38">
        <v>4.5498291543117633</v>
      </c>
      <c r="O614" s="38">
        <v>5.3223159006417831E-2</v>
      </c>
      <c r="P614" s="38">
        <v>5.0170845688236376E-2</v>
      </c>
      <c r="Q614" s="38">
        <v>1053</v>
      </c>
      <c r="R614" s="38">
        <v>1183</v>
      </c>
      <c r="S614" s="38">
        <v>4.0520260130065031</v>
      </c>
      <c r="T614" s="38">
        <v>4.5522761380690344</v>
      </c>
      <c r="U614" s="38">
        <v>4.7973986993496531E-2</v>
      </c>
      <c r="V614" s="38">
        <v>4.7723861930965228E-2</v>
      </c>
      <c r="W614" s="38">
        <v>4.3056304671882494E-3</v>
      </c>
      <c r="X614" s="38">
        <v>2.5184428788820474E-4</v>
      </c>
      <c r="Y614" s="38">
        <v>4.0537861793000447</v>
      </c>
      <c r="Z614" s="38">
        <v>4.5574747550764538</v>
      </c>
      <c r="AA614" s="38">
        <v>4.6213820699954944E-2</v>
      </c>
      <c r="AB614" s="38">
        <v>4.2525244923545813E-2</v>
      </c>
      <c r="AC614" s="38">
        <v>130.75551007361776</v>
      </c>
      <c r="AD614" s="38">
        <v>4.0559795031950561</v>
      </c>
      <c r="AE614" s="38">
        <v>4.5591294521841963</v>
      </c>
      <c r="AF614" s="38">
        <v>4.4020496804943576E-2</v>
      </c>
      <c r="AG614" s="38">
        <v>4.0870547815803349E-2</v>
      </c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</row>
    <row r="615" spans="1:51" x14ac:dyDescent="0.25">
      <c r="A615" s="38" t="s">
        <v>20</v>
      </c>
      <c r="B615" s="38">
        <v>409920</v>
      </c>
      <c r="C615" s="38">
        <v>7.7</v>
      </c>
      <c r="D615" s="38">
        <v>7.4</v>
      </c>
      <c r="E615" s="38">
        <v>8</v>
      </c>
      <c r="F615" s="38">
        <v>2008</v>
      </c>
      <c r="G615" s="38" t="s">
        <v>8</v>
      </c>
      <c r="H615" s="38" t="s">
        <v>91</v>
      </c>
      <c r="I615" s="38" t="s">
        <v>152</v>
      </c>
      <c r="J615" s="38">
        <v>3156</v>
      </c>
      <c r="K615" s="38">
        <v>406764</v>
      </c>
      <c r="L615" s="38">
        <v>2.6757108573083349E-4</v>
      </c>
      <c r="M615" s="38">
        <v>7.4314921461192842</v>
      </c>
      <c r="N615" s="38">
        <v>7.9666343175809518</v>
      </c>
      <c r="O615" s="38">
        <v>3.1492146119283859E-2</v>
      </c>
      <c r="P615" s="38">
        <v>3.3365682419048248E-2</v>
      </c>
      <c r="Q615" s="38">
        <v>3047</v>
      </c>
      <c r="R615" s="38">
        <v>3267</v>
      </c>
      <c r="S615" s="38">
        <v>7.4331576893052302</v>
      </c>
      <c r="T615" s="38">
        <v>7.9698477751756442</v>
      </c>
      <c r="U615" s="38">
        <v>3.3157689305229887E-2</v>
      </c>
      <c r="V615" s="38">
        <v>3.0152224824355756E-2</v>
      </c>
      <c r="W615" s="38">
        <v>7.7036766589912509E-3</v>
      </c>
      <c r="X615" s="38">
        <v>2.6768912105240724E-4</v>
      </c>
      <c r="Y615" s="38">
        <v>7.4359875379388436</v>
      </c>
      <c r="Z615" s="38">
        <v>7.9713657800436577</v>
      </c>
      <c r="AA615" s="38">
        <v>3.5987537938843239E-2</v>
      </c>
      <c r="AB615" s="38">
        <v>2.8634219956342299E-2</v>
      </c>
      <c r="AC615" s="38">
        <v>219.38187146079119</v>
      </c>
      <c r="AD615" s="38">
        <v>7.4373078248638889</v>
      </c>
      <c r="AE615" s="38">
        <v>7.9724849706480034</v>
      </c>
      <c r="AF615" s="38">
        <v>3.7307824863888506E-2</v>
      </c>
      <c r="AG615" s="38">
        <v>2.7515029351996567E-2</v>
      </c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</row>
    <row r="616" spans="1:51" x14ac:dyDescent="0.25">
      <c r="A616" s="38" t="s">
        <v>50</v>
      </c>
      <c r="B616" s="38">
        <v>39946</v>
      </c>
      <c r="C616" s="38">
        <v>14.1</v>
      </c>
      <c r="D616" s="38">
        <v>13</v>
      </c>
      <c r="E616" s="38">
        <v>15.3</v>
      </c>
      <c r="F616" s="38">
        <v>2008</v>
      </c>
      <c r="G616" s="38" t="s">
        <v>8</v>
      </c>
      <c r="H616" s="38" t="s">
        <v>92</v>
      </c>
      <c r="I616" s="38" t="s">
        <v>182</v>
      </c>
      <c r="J616" s="38">
        <v>563</v>
      </c>
      <c r="K616" s="38">
        <v>39383</v>
      </c>
      <c r="L616" s="38">
        <v>1.1559704693746239E-3</v>
      </c>
      <c r="M616" s="38">
        <v>12.938056466989467</v>
      </c>
      <c r="N616" s="38">
        <v>15.249997405738714</v>
      </c>
      <c r="O616" s="38">
        <v>6.1943533010532903E-2</v>
      </c>
      <c r="P616" s="38">
        <v>5.0002594261286504E-2</v>
      </c>
      <c r="Q616" s="38">
        <v>518</v>
      </c>
      <c r="R616" s="38">
        <v>610</v>
      </c>
      <c r="S616" s="38">
        <v>12.967506133279928</v>
      </c>
      <c r="T616" s="38">
        <v>15.27061533069644</v>
      </c>
      <c r="U616" s="38">
        <v>3.2493866720072262E-2</v>
      </c>
      <c r="V616" s="38">
        <v>2.9384669303560429E-2</v>
      </c>
      <c r="W616" s="38">
        <v>1.4140750220314474E-2</v>
      </c>
      <c r="X616" s="38">
        <v>1.1587440617170628E-3</v>
      </c>
      <c r="Y616" s="38">
        <v>12.982006158597411</v>
      </c>
      <c r="Z616" s="38">
        <v>15.299494282031537</v>
      </c>
      <c r="AA616" s="38">
        <v>1.7993841402589084E-2</v>
      </c>
      <c r="AB616" s="38">
        <v>5.0571796846377026E-4</v>
      </c>
      <c r="AC616" s="38">
        <v>92.392254465965479</v>
      </c>
      <c r="AD616" s="38">
        <v>12.996912708967022</v>
      </c>
      <c r="AE616" s="38">
        <v>15.309619120110131</v>
      </c>
      <c r="AF616" s="38">
        <v>3.0872910329780012E-3</v>
      </c>
      <c r="AG616" s="38">
        <v>9.6191201101305523E-3</v>
      </c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</row>
    <row r="617" spans="1:51" x14ac:dyDescent="0.25">
      <c r="A617" s="38" t="s">
        <v>51</v>
      </c>
      <c r="B617" s="38">
        <v>111808</v>
      </c>
      <c r="C617" s="38">
        <v>3.1</v>
      </c>
      <c r="D617" s="38">
        <v>2.8</v>
      </c>
      <c r="E617" s="38">
        <v>3.4</v>
      </c>
      <c r="F617" s="38">
        <v>2008</v>
      </c>
      <c r="G617" s="38" t="s">
        <v>8</v>
      </c>
      <c r="H617" s="38" t="s">
        <v>93</v>
      </c>
      <c r="I617" s="38" t="s">
        <v>183</v>
      </c>
      <c r="J617" s="38">
        <v>347</v>
      </c>
      <c r="K617" s="38">
        <v>111461</v>
      </c>
      <c r="L617" s="38">
        <v>3.2603556548371223E-4</v>
      </c>
      <c r="M617" s="38">
        <v>2.7774990653119378</v>
      </c>
      <c r="N617" s="38">
        <v>3.4295701962793621</v>
      </c>
      <c r="O617" s="38">
        <v>2.2500934688062024E-2</v>
      </c>
      <c r="P617" s="38">
        <v>2.9570196279362193E-2</v>
      </c>
      <c r="Q617" s="38">
        <v>311</v>
      </c>
      <c r="R617" s="38">
        <v>383</v>
      </c>
      <c r="S617" s="38">
        <v>2.7815540927303948</v>
      </c>
      <c r="T617" s="38">
        <v>3.4255151688609042</v>
      </c>
      <c r="U617" s="38">
        <v>1.8445907269605044E-2</v>
      </c>
      <c r="V617" s="38">
        <v>2.5515168860904325E-2</v>
      </c>
      <c r="W617" s="38">
        <v>3.1206062332749568E-3</v>
      </c>
      <c r="X617" s="38">
        <v>3.2736802942884112E-4</v>
      </c>
      <c r="Y617" s="38">
        <v>2.7932382038461157</v>
      </c>
      <c r="Z617" s="38">
        <v>3.4479742627037977</v>
      </c>
      <c r="AA617" s="38">
        <v>6.7617961538841698E-3</v>
      </c>
      <c r="AB617" s="38">
        <v>4.7974262703797788E-2</v>
      </c>
      <c r="AC617" s="38">
        <v>72.955592725488231</v>
      </c>
      <c r="AD617" s="38">
        <v>2.7988353376941477</v>
      </c>
      <c r="AE617" s="38">
        <v>3.4513207254100555</v>
      </c>
      <c r="AF617" s="38">
        <v>1.1646623058521044E-3</v>
      </c>
      <c r="AG617" s="38">
        <v>5.1320725410055612E-2</v>
      </c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</row>
    <row r="618" spans="1:51" x14ac:dyDescent="0.25">
      <c r="A618" s="38" t="s">
        <v>29</v>
      </c>
      <c r="B618" s="38">
        <v>98538</v>
      </c>
      <c r="C618" s="38">
        <v>4.7</v>
      </c>
      <c r="D618" s="38">
        <v>4.3</v>
      </c>
      <c r="E618" s="38">
        <v>5.2</v>
      </c>
      <c r="F618" s="38">
        <v>2008</v>
      </c>
      <c r="G618" s="38" t="s">
        <v>8</v>
      </c>
      <c r="H618" s="38" t="s">
        <v>94</v>
      </c>
      <c r="I618" s="38" t="s">
        <v>161</v>
      </c>
      <c r="J618" s="38">
        <v>463</v>
      </c>
      <c r="K618" s="38">
        <v>98075</v>
      </c>
      <c r="L618" s="38">
        <v>4.269845197406947E-4</v>
      </c>
      <c r="M618" s="38">
        <v>4.2717103999857047</v>
      </c>
      <c r="N618" s="38">
        <v>5.1256794394670946</v>
      </c>
      <c r="O618" s="38">
        <v>2.8289600014295146E-2</v>
      </c>
      <c r="P618" s="38">
        <v>7.4320560532905589E-2</v>
      </c>
      <c r="Q618" s="38">
        <v>422</v>
      </c>
      <c r="R618" s="38">
        <v>506</v>
      </c>
      <c r="S618" s="38">
        <v>4.2826117842862654</v>
      </c>
      <c r="T618" s="38">
        <v>5.1350747934806877</v>
      </c>
      <c r="U618" s="38">
        <v>1.738821571373439E-2</v>
      </c>
      <c r="V618" s="38">
        <v>6.4925206519312439E-2</v>
      </c>
      <c r="W618" s="38">
        <v>4.7180032616361356E-3</v>
      </c>
      <c r="X618" s="38">
        <v>4.282838608685724E-4</v>
      </c>
      <c r="Y618" s="38">
        <v>4.289719400767563</v>
      </c>
      <c r="Z618" s="38">
        <v>5.1462871225047078</v>
      </c>
      <c r="AA618" s="38">
        <v>1.0280599232436849E-2</v>
      </c>
      <c r="AB618" s="38">
        <v>5.371287749529241E-2</v>
      </c>
      <c r="AC618" s="38">
        <v>84.190851493634796</v>
      </c>
      <c r="AD618" s="38">
        <v>4.2958939816487156</v>
      </c>
      <c r="AE618" s="38">
        <v>5.1502605151665302</v>
      </c>
      <c r="AF618" s="38">
        <v>4.106018351284213E-3</v>
      </c>
      <c r="AG618" s="38">
        <v>4.9739484833470016E-2</v>
      </c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</row>
    <row r="619" spans="1:51" x14ac:dyDescent="0.25">
      <c r="A619" s="38" t="s">
        <v>35</v>
      </c>
      <c r="B619" s="38">
        <v>59681</v>
      </c>
      <c r="C619" s="38">
        <v>12.5</v>
      </c>
      <c r="D619" s="38">
        <v>11.6</v>
      </c>
      <c r="E619" s="38">
        <v>13.4</v>
      </c>
      <c r="F619" s="38">
        <v>2008</v>
      </c>
      <c r="G619" s="38" t="s">
        <v>8</v>
      </c>
      <c r="H619" s="38" t="s">
        <v>95</v>
      </c>
      <c r="I619" s="38" t="s">
        <v>167</v>
      </c>
      <c r="J619" s="38">
        <v>746</v>
      </c>
      <c r="K619" s="38">
        <v>58935</v>
      </c>
      <c r="L619" s="38">
        <v>8.9135357671252615E-4</v>
      </c>
      <c r="M619" s="38">
        <v>11.608436976394827</v>
      </c>
      <c r="N619" s="38">
        <v>13.39114412981988</v>
      </c>
      <c r="O619" s="38">
        <v>8.4369763948277665E-3</v>
      </c>
      <c r="P619" s="38">
        <v>8.855870180120462E-3</v>
      </c>
      <c r="Q619" s="38">
        <v>693</v>
      </c>
      <c r="R619" s="38">
        <v>800</v>
      </c>
      <c r="S619" s="38">
        <v>11.611735728288735</v>
      </c>
      <c r="T619" s="38">
        <v>13.404601129337646</v>
      </c>
      <c r="U619" s="38">
        <v>1.1735728288735814E-2</v>
      </c>
      <c r="V619" s="38">
        <v>4.6011293376455598E-3</v>
      </c>
      <c r="W619" s="38">
        <v>1.2531167229896584E-2</v>
      </c>
      <c r="X619" s="38">
        <v>8.9298004430733051E-4</v>
      </c>
      <c r="Y619" s="38">
        <v>11.638187185589253</v>
      </c>
      <c r="Z619" s="38">
        <v>13.424147274203914</v>
      </c>
      <c r="AA619" s="38">
        <v>3.8187185589253048E-2</v>
      </c>
      <c r="AB619" s="38">
        <v>2.4147274203913938E-2</v>
      </c>
      <c r="AC619" s="38">
        <v>106.42788638978408</v>
      </c>
      <c r="AD619" s="38">
        <v>11.647962350626498</v>
      </c>
      <c r="AE619" s="38">
        <v>13.4311267821382</v>
      </c>
      <c r="AF619" s="38">
        <v>4.7962350626498562E-2</v>
      </c>
      <c r="AG619" s="38">
        <v>3.1126782138199971E-2</v>
      </c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</row>
    <row r="620" spans="1:51" x14ac:dyDescent="0.25">
      <c r="A620" s="38" t="s">
        <v>14</v>
      </c>
      <c r="B620" s="38">
        <v>419475</v>
      </c>
      <c r="C620" s="38">
        <v>5.9</v>
      </c>
      <c r="D620" s="38">
        <v>5.7</v>
      </c>
      <c r="E620" s="38">
        <v>6.1</v>
      </c>
      <c r="F620" s="38">
        <v>2008</v>
      </c>
      <c r="G620" s="38" t="s">
        <v>8</v>
      </c>
      <c r="H620" s="38" t="s">
        <v>96</v>
      </c>
      <c r="I620" s="38" t="s">
        <v>146</v>
      </c>
      <c r="J620" s="38">
        <v>2475</v>
      </c>
      <c r="K620" s="38">
        <v>417000</v>
      </c>
      <c r="L620" s="38">
        <v>2.3176326267005195E-4</v>
      </c>
      <c r="M620" s="38">
        <v>5.6684691707288399</v>
      </c>
      <c r="N620" s="38">
        <v>6.1319956960689437</v>
      </c>
      <c r="O620" s="38">
        <v>3.1530829271160243E-2</v>
      </c>
      <c r="P620" s="38">
        <v>3.1995696068944035E-2</v>
      </c>
      <c r="Q620" s="38">
        <v>2378</v>
      </c>
      <c r="R620" s="38">
        <v>2573</v>
      </c>
      <c r="S620" s="38">
        <v>5.6689910006555815</v>
      </c>
      <c r="T620" s="38">
        <v>6.1338577984385241</v>
      </c>
      <c r="U620" s="38">
        <v>3.1008999344418697E-2</v>
      </c>
      <c r="V620" s="38">
        <v>3.3857798438524433E-2</v>
      </c>
      <c r="W620" s="38">
        <v>5.9047572478181853E-3</v>
      </c>
      <c r="X620" s="38">
        <v>2.3189467285662755E-4</v>
      </c>
      <c r="Y620" s="38">
        <v>5.6728625749615578</v>
      </c>
      <c r="Z620" s="38">
        <v>6.1366519206748134</v>
      </c>
      <c r="AA620" s="38">
        <v>2.7137425038442409E-2</v>
      </c>
      <c r="AB620" s="38">
        <v>3.6651920674813709E-2</v>
      </c>
      <c r="AC620" s="38">
        <v>194.45621208046228</v>
      </c>
      <c r="AD620" s="38">
        <v>5.6741661035691937</v>
      </c>
      <c r="AE620" s="38">
        <v>6.1377323025321786</v>
      </c>
      <c r="AF620" s="38">
        <v>2.5833896430806469E-2</v>
      </c>
      <c r="AG620" s="38">
        <v>3.7732302532178963E-2</v>
      </c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</row>
    <row r="621" spans="1:51" x14ac:dyDescent="0.25">
      <c r="A621" s="38" t="s">
        <v>60</v>
      </c>
      <c r="B621" s="38">
        <v>236197</v>
      </c>
      <c r="C621" s="38">
        <v>3.4</v>
      </c>
      <c r="D621" s="38">
        <v>3.2</v>
      </c>
      <c r="E621" s="38">
        <v>3.7</v>
      </c>
      <c r="F621" s="38">
        <v>2008</v>
      </c>
      <c r="G621" s="38" t="s">
        <v>8</v>
      </c>
      <c r="H621" s="38" t="s">
        <v>97</v>
      </c>
      <c r="I621" s="38" t="s">
        <v>191</v>
      </c>
      <c r="J621" s="38">
        <v>803</v>
      </c>
      <c r="K621" s="38">
        <v>235394</v>
      </c>
      <c r="L621" s="38">
        <v>2.3474264418148682E-4</v>
      </c>
      <c r="M621" s="38">
        <v>3.1649618397874035</v>
      </c>
      <c r="N621" s="38">
        <v>3.6344471281503772</v>
      </c>
      <c r="O621" s="38">
        <v>3.5038160212596647E-2</v>
      </c>
      <c r="P621" s="38">
        <v>6.5552871849622996E-2</v>
      </c>
      <c r="Q621" s="38">
        <v>748</v>
      </c>
      <c r="R621" s="38">
        <v>859</v>
      </c>
      <c r="S621" s="38">
        <v>3.1668480124641718</v>
      </c>
      <c r="T621" s="38">
        <v>3.6367947095009674</v>
      </c>
      <c r="U621" s="38">
        <v>3.3151987535828376E-2</v>
      </c>
      <c r="V621" s="38">
        <v>6.3205290499032785E-2</v>
      </c>
      <c r="W621" s="38">
        <v>3.407780956405598E-3</v>
      </c>
      <c r="X621" s="38">
        <v>2.3515717690225253E-4</v>
      </c>
      <c r="Y621" s="38">
        <v>3.1726237795033456</v>
      </c>
      <c r="Z621" s="38">
        <v>3.6429381333078505</v>
      </c>
      <c r="AA621" s="38">
        <v>2.7376220496654557E-2</v>
      </c>
      <c r="AB621" s="38">
        <v>5.7061866692149632E-2</v>
      </c>
      <c r="AC621" s="38">
        <v>110.92314314942841</v>
      </c>
      <c r="AD621" s="38">
        <v>3.1750909658227484</v>
      </c>
      <c r="AE621" s="38">
        <v>3.6447046321600327</v>
      </c>
      <c r="AF621" s="38">
        <v>2.4909034177251765E-2</v>
      </c>
      <c r="AG621" s="38">
        <v>5.5295367839967469E-2</v>
      </c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</row>
    <row r="622" spans="1:51" x14ac:dyDescent="0.25">
      <c r="A622" s="38" t="s">
        <v>36</v>
      </c>
      <c r="B622" s="38">
        <v>1258070</v>
      </c>
      <c r="C622" s="38">
        <v>4.4000000000000004</v>
      </c>
      <c r="D622" s="38">
        <v>4.3</v>
      </c>
      <c r="E622" s="38">
        <v>4.5</v>
      </c>
      <c r="F622" s="38">
        <v>2008</v>
      </c>
      <c r="G622" s="38" t="s">
        <v>8</v>
      </c>
      <c r="H622" s="38" t="s">
        <v>98</v>
      </c>
      <c r="I622" s="38" t="s">
        <v>168</v>
      </c>
      <c r="J622" s="38">
        <v>5536</v>
      </c>
      <c r="K622" s="38">
        <v>1252534</v>
      </c>
      <c r="L622" s="38">
        <v>1.1566013214186707E-4</v>
      </c>
      <c r="M622" s="38">
        <v>4.2847309430765224</v>
      </c>
      <c r="N622" s="38">
        <v>4.516051207360257</v>
      </c>
      <c r="O622" s="38">
        <v>1.5269056923477464E-2</v>
      </c>
      <c r="P622" s="38">
        <v>1.6051207360257003E-2</v>
      </c>
      <c r="Q622" s="38">
        <v>5390</v>
      </c>
      <c r="R622" s="38">
        <v>5681</v>
      </c>
      <c r="S622" s="38">
        <v>4.2843402990294654</v>
      </c>
      <c r="T622" s="38">
        <v>4.5156469830772537</v>
      </c>
      <c r="U622" s="38">
        <v>1.5659700970534374E-2</v>
      </c>
      <c r="V622" s="38">
        <v>1.5646983077253651E-2</v>
      </c>
      <c r="W622" s="38">
        <v>4.4019043611849976E-3</v>
      </c>
      <c r="X622" s="38">
        <v>1.1568965123383029E-4</v>
      </c>
      <c r="Y622" s="38">
        <v>4.2862147099511674</v>
      </c>
      <c r="Z622" s="38">
        <v>4.5175940124188276</v>
      </c>
      <c r="AA622" s="38">
        <v>1.3785290048832444E-2</v>
      </c>
      <c r="AB622" s="38">
        <v>1.7594012418827631E-2</v>
      </c>
      <c r="AC622" s="38">
        <v>291.02935452844378</v>
      </c>
      <c r="AD622" s="38">
        <v>4.286637138796789</v>
      </c>
      <c r="AE622" s="38">
        <v>4.5179664494761811</v>
      </c>
      <c r="AF622" s="38">
        <v>1.3362861203210841E-2</v>
      </c>
      <c r="AG622" s="38">
        <v>1.796644947618109E-2</v>
      </c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</row>
    <row r="623" spans="1:51" x14ac:dyDescent="0.25">
      <c r="A623" s="38" t="s">
        <v>21</v>
      </c>
      <c r="B623" s="38">
        <v>653821</v>
      </c>
      <c r="C623" s="38">
        <v>7.7</v>
      </c>
      <c r="D623" s="38">
        <v>7.4</v>
      </c>
      <c r="E623" s="38">
        <v>7.9</v>
      </c>
      <c r="F623" s="38">
        <v>2008</v>
      </c>
      <c r="G623" s="38" t="s">
        <v>8</v>
      </c>
      <c r="H623" s="38" t="s">
        <v>99</v>
      </c>
      <c r="I623" s="38" t="s">
        <v>153</v>
      </c>
      <c r="J623" s="38">
        <v>5034</v>
      </c>
      <c r="K623" s="38">
        <v>648787</v>
      </c>
      <c r="L623" s="38">
        <v>2.1186902495618767E-4</v>
      </c>
      <c r="M623" s="38">
        <v>7.487485997289963</v>
      </c>
      <c r="N623" s="38">
        <v>7.911224047202337</v>
      </c>
      <c r="O623" s="38">
        <v>8.7485997289962647E-2</v>
      </c>
      <c r="P623" s="38">
        <v>1.1224047202336607E-2</v>
      </c>
      <c r="Q623" s="38">
        <v>4896</v>
      </c>
      <c r="R623" s="38">
        <v>5173</v>
      </c>
      <c r="S623" s="38">
        <v>7.488288078847269</v>
      </c>
      <c r="T623" s="38">
        <v>7.911951436249371</v>
      </c>
      <c r="U623" s="38">
        <v>8.8288078847268636E-2</v>
      </c>
      <c r="V623" s="38">
        <v>1.1951436249370673E-2</v>
      </c>
      <c r="W623" s="38">
        <v>7.7022474676461498E-3</v>
      </c>
      <c r="X623" s="38">
        <v>2.1192762579103346E-4</v>
      </c>
      <c r="Y623" s="38">
        <v>7.4903198418551167</v>
      </c>
      <c r="Z623" s="38">
        <v>7.9141750934371844</v>
      </c>
      <c r="AA623" s="38">
        <v>9.0319841855116323E-2</v>
      </c>
      <c r="AB623" s="38">
        <v>1.4175093437184039E-2</v>
      </c>
      <c r="AC623" s="38">
        <v>277.06181523060712</v>
      </c>
      <c r="AD623" s="38">
        <v>7.4911344923310361</v>
      </c>
      <c r="AE623" s="38">
        <v>7.9148899045794057</v>
      </c>
      <c r="AF623" s="38">
        <v>9.1134492331035766E-2</v>
      </c>
      <c r="AG623" s="38">
        <v>1.4889904579405311E-2</v>
      </c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</row>
    <row r="624" spans="1:51" x14ac:dyDescent="0.25">
      <c r="A624" s="38" t="s">
        <v>57</v>
      </c>
      <c r="B624" s="38">
        <v>24576</v>
      </c>
      <c r="C624" s="38">
        <v>12.7</v>
      </c>
      <c r="D624" s="38">
        <v>11.3</v>
      </c>
      <c r="E624" s="38">
        <v>14.1</v>
      </c>
      <c r="F624" s="38">
        <v>2008</v>
      </c>
      <c r="G624" s="38" t="s">
        <v>8</v>
      </c>
      <c r="H624" s="38" t="s">
        <v>100</v>
      </c>
      <c r="I624" s="38" t="s">
        <v>189</v>
      </c>
      <c r="J624" s="38">
        <v>312</v>
      </c>
      <c r="K624" s="38">
        <v>24264</v>
      </c>
      <c r="L624" s="38">
        <v>1.3997155557146175E-3</v>
      </c>
      <c r="M624" s="38">
        <v>11.295596944285382</v>
      </c>
      <c r="N624" s="38">
        <v>14.095028055714618</v>
      </c>
      <c r="O624" s="38">
        <v>4.4030557146186311E-3</v>
      </c>
      <c r="P624" s="38">
        <v>4.9719442853817242E-3</v>
      </c>
      <c r="Q624" s="38">
        <v>278</v>
      </c>
      <c r="R624" s="38">
        <v>347</v>
      </c>
      <c r="S624" s="38">
        <v>11.311848958333334</v>
      </c>
      <c r="T624" s="38">
        <v>14.119466145833334</v>
      </c>
      <c r="U624" s="38">
        <v>1.1848958333333215E-2</v>
      </c>
      <c r="V624" s="38">
        <v>1.9466145833334281E-2</v>
      </c>
      <c r="W624" s="38">
        <v>1.2771470879349135E-2</v>
      </c>
      <c r="X624" s="38">
        <v>1.4058076041470111E-3</v>
      </c>
      <c r="Y624" s="38">
        <v>11.365663275202126</v>
      </c>
      <c r="Z624" s="38">
        <v>14.177278483496146</v>
      </c>
      <c r="AA624" s="38">
        <v>6.5663275202124893E-2</v>
      </c>
      <c r="AB624" s="38">
        <v>7.7278483496145967E-2</v>
      </c>
      <c r="AC624" s="38">
        <v>68.851625260679015</v>
      </c>
      <c r="AD624" s="38">
        <v>11.391241772209595</v>
      </c>
      <c r="AE624" s="38">
        <v>14.192383731405229</v>
      </c>
      <c r="AF624" s="38">
        <v>9.1241772209594174E-2</v>
      </c>
      <c r="AG624" s="38">
        <v>9.2383731405229597E-2</v>
      </c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</row>
    <row r="625" spans="1:51" x14ac:dyDescent="0.25">
      <c r="A625" s="38" t="s">
        <v>52</v>
      </c>
      <c r="B625" s="38">
        <v>851303</v>
      </c>
      <c r="C625" s="38">
        <v>4.8</v>
      </c>
      <c r="D625" s="38">
        <v>4.5999999999999996</v>
      </c>
      <c r="E625" s="38">
        <v>4.9000000000000004</v>
      </c>
      <c r="F625" s="38">
        <v>2008</v>
      </c>
      <c r="G625" s="38" t="s">
        <v>8</v>
      </c>
      <c r="H625" s="38" t="s">
        <v>101</v>
      </c>
      <c r="I625" s="38" t="s">
        <v>184</v>
      </c>
      <c r="J625" s="38">
        <v>4086</v>
      </c>
      <c r="K625" s="38">
        <v>847217</v>
      </c>
      <c r="L625" s="38">
        <v>1.4681429946613025E-4</v>
      </c>
      <c r="M625" s="38">
        <v>4.6528868645142625</v>
      </c>
      <c r="N625" s="38">
        <v>4.9465154634465227</v>
      </c>
      <c r="O625" s="38">
        <v>5.2886864514262832E-2</v>
      </c>
      <c r="P625" s="38">
        <v>4.6515463446522354E-2</v>
      </c>
      <c r="Q625" s="38">
        <v>3962</v>
      </c>
      <c r="R625" s="38">
        <v>4212</v>
      </c>
      <c r="S625" s="38">
        <v>4.6540420978194605</v>
      </c>
      <c r="T625" s="38">
        <v>4.9477095699181142</v>
      </c>
      <c r="U625" s="38">
        <v>5.4042097819460899E-2</v>
      </c>
      <c r="V625" s="38">
        <v>4.7709569918113814E-2</v>
      </c>
      <c r="W625" s="38">
        <v>4.8019357185068359E-3</v>
      </c>
      <c r="X625" s="38">
        <v>1.4686497505916687E-4</v>
      </c>
      <c r="Y625" s="38">
        <v>4.655070743447669</v>
      </c>
      <c r="Z625" s="38">
        <v>4.9488006935660032</v>
      </c>
      <c r="AA625" s="38">
        <v>5.5070743447669379E-2</v>
      </c>
      <c r="AB625" s="38">
        <v>4.8800693566002806E-2</v>
      </c>
      <c r="AC625" s="38">
        <v>249.98120391078621</v>
      </c>
      <c r="AD625" s="38">
        <v>4.6557010168779103</v>
      </c>
      <c r="AE625" s="38">
        <v>4.9493450847235438</v>
      </c>
      <c r="AF625" s="38">
        <v>5.5701016877910625E-2</v>
      </c>
      <c r="AG625" s="38">
        <v>4.9345084723543486E-2</v>
      </c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</row>
    <row r="626" spans="1:51" x14ac:dyDescent="0.25">
      <c r="A626" s="38" t="s">
        <v>37</v>
      </c>
      <c r="B626" s="38">
        <v>346814</v>
      </c>
      <c r="C626" s="38">
        <v>4.9000000000000004</v>
      </c>
      <c r="D626" s="38">
        <v>4.5999999999999996</v>
      </c>
      <c r="E626" s="38">
        <v>5.0999999999999996</v>
      </c>
      <c r="F626" s="38">
        <v>2008</v>
      </c>
      <c r="G626" s="38" t="s">
        <v>8</v>
      </c>
      <c r="H626" s="38" t="s">
        <v>102</v>
      </c>
      <c r="I626" s="38" t="s">
        <v>169</v>
      </c>
      <c r="J626" s="38">
        <v>1699</v>
      </c>
      <c r="K626" s="38">
        <v>345115</v>
      </c>
      <c r="L626" s="38">
        <v>2.3237091471042768E-4</v>
      </c>
      <c r="M626" s="38">
        <v>4.6665085999573765</v>
      </c>
      <c r="N626" s="38">
        <v>5.1312504293782331</v>
      </c>
      <c r="O626" s="38">
        <v>6.6508599957376902E-2</v>
      </c>
      <c r="P626" s="38">
        <v>3.1250429378233413E-2</v>
      </c>
      <c r="Q626" s="38">
        <v>1619</v>
      </c>
      <c r="R626" s="38">
        <v>1780</v>
      </c>
      <c r="S626" s="38">
        <v>4.6682083191566663</v>
      </c>
      <c r="T626" s="38">
        <v>5.1324341001228326</v>
      </c>
      <c r="U626" s="38">
        <v>6.8208319156666697E-2</v>
      </c>
      <c r="V626" s="38">
        <v>3.2434100122832987E-2</v>
      </c>
      <c r="W626" s="38">
        <v>4.9043634037273286E-3</v>
      </c>
      <c r="X626" s="38">
        <v>2.3256367309425191E-4</v>
      </c>
      <c r="Y626" s="38">
        <v>4.6717997306330767</v>
      </c>
      <c r="Z626" s="38">
        <v>5.1369270768215811</v>
      </c>
      <c r="AA626" s="38">
        <v>7.1799730633077097E-2</v>
      </c>
      <c r="AB626" s="38">
        <v>3.6927076821581473E-2</v>
      </c>
      <c r="AC626" s="38">
        <v>161.20114898680029</v>
      </c>
      <c r="AD626" s="38">
        <v>4.6734047709289914</v>
      </c>
      <c r="AE626" s="38">
        <v>5.138205394532263</v>
      </c>
      <c r="AF626" s="38">
        <v>7.340477092899178E-2</v>
      </c>
      <c r="AG626" s="38">
        <v>3.8205394532263348E-2</v>
      </c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</row>
    <row r="627" spans="1:51" x14ac:dyDescent="0.25">
      <c r="A627" s="38" t="s">
        <v>30</v>
      </c>
      <c r="B627" s="38">
        <v>170792</v>
      </c>
      <c r="C627" s="38">
        <v>7.8</v>
      </c>
      <c r="D627" s="38">
        <v>7.4</v>
      </c>
      <c r="E627" s="38">
        <v>8.3000000000000007</v>
      </c>
      <c r="F627" s="38">
        <v>2008</v>
      </c>
      <c r="G627" s="38" t="s">
        <v>8</v>
      </c>
      <c r="H627" s="38" t="s">
        <v>103</v>
      </c>
      <c r="I627" s="38" t="s">
        <v>162</v>
      </c>
      <c r="J627" s="38">
        <v>1332</v>
      </c>
      <c r="K627" s="38">
        <v>169460</v>
      </c>
      <c r="L627" s="38">
        <v>4.1718868229131419E-4</v>
      </c>
      <c r="M627" s="38">
        <v>7.3817714563568657</v>
      </c>
      <c r="N627" s="38">
        <v>8.2161488209394946</v>
      </c>
      <c r="O627" s="38">
        <v>1.8228543643134643E-2</v>
      </c>
      <c r="P627" s="38">
        <v>8.3851179060506098E-2</v>
      </c>
      <c r="Q627" s="38">
        <v>1261</v>
      </c>
      <c r="R627" s="38">
        <v>1404</v>
      </c>
      <c r="S627" s="38">
        <v>7.3832498009274437</v>
      </c>
      <c r="T627" s="38">
        <v>8.2205255515480822</v>
      </c>
      <c r="U627" s="38">
        <v>1.6750199072556704E-2</v>
      </c>
      <c r="V627" s="38">
        <v>7.9474448451918533E-2</v>
      </c>
      <c r="W627" s="38">
        <v>7.8100304903030021E-3</v>
      </c>
      <c r="X627" s="38">
        <v>4.1762439087217811E-4</v>
      </c>
      <c r="Y627" s="38">
        <v>7.3924060994308238</v>
      </c>
      <c r="Z627" s="38">
        <v>8.2276548811751802</v>
      </c>
      <c r="AA627" s="38">
        <v>7.593900569176526E-3</v>
      </c>
      <c r="AB627" s="38">
        <v>7.2345118824820531E-2</v>
      </c>
      <c r="AC627" s="38">
        <v>142.5302167991947</v>
      </c>
      <c r="AD627" s="38">
        <v>7.3957047795879722</v>
      </c>
      <c r="AE627" s="38">
        <v>8.2302111445076314</v>
      </c>
      <c r="AF627" s="38">
        <v>4.2952204120281223E-3</v>
      </c>
      <c r="AG627" s="38">
        <v>6.978885549236935E-2</v>
      </c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</row>
    <row r="628" spans="1:51" x14ac:dyDescent="0.25">
      <c r="A628" s="38" t="s">
        <v>22</v>
      </c>
      <c r="B628" s="38">
        <v>723857</v>
      </c>
      <c r="C628" s="38">
        <v>2.7</v>
      </c>
      <c r="D628" s="38">
        <v>2.6</v>
      </c>
      <c r="E628" s="38">
        <v>2.8</v>
      </c>
      <c r="F628" s="38">
        <v>2008</v>
      </c>
      <c r="G628" s="38" t="s">
        <v>8</v>
      </c>
      <c r="H628" s="38" t="s">
        <v>104</v>
      </c>
      <c r="I628" s="38" t="s">
        <v>154</v>
      </c>
      <c r="J628" s="38">
        <v>1954</v>
      </c>
      <c r="K628" s="38">
        <v>721903</v>
      </c>
      <c r="L628" s="38">
        <v>1.1952826790967793E-4</v>
      </c>
      <c r="M628" s="38">
        <v>2.5798999340694424</v>
      </c>
      <c r="N628" s="38">
        <v>2.8189564698887981</v>
      </c>
      <c r="O628" s="38">
        <v>2.0100065930557687E-2</v>
      </c>
      <c r="P628" s="38">
        <v>1.8956469888798289E-2</v>
      </c>
      <c r="Q628" s="38">
        <v>1868</v>
      </c>
      <c r="R628" s="38">
        <v>2041</v>
      </c>
      <c r="S628" s="38">
        <v>2.5806202053720555</v>
      </c>
      <c r="T628" s="38">
        <v>2.819617686918825</v>
      </c>
      <c r="U628" s="38">
        <v>1.9379794627944591E-2</v>
      </c>
      <c r="V628" s="38">
        <v>1.961768691882515E-2</v>
      </c>
      <c r="W628" s="38">
        <v>2.7020673275660492E-3</v>
      </c>
      <c r="X628" s="38">
        <v>1.1961532447993737E-4</v>
      </c>
      <c r="Y628" s="38">
        <v>2.5824520030861118</v>
      </c>
      <c r="Z628" s="38">
        <v>2.8216826520459866</v>
      </c>
      <c r="AA628" s="38">
        <v>1.7547996913888309E-2</v>
      </c>
      <c r="AB628" s="38">
        <v>2.1682652045986739E-2</v>
      </c>
      <c r="AC628" s="38">
        <v>173.06330517702935</v>
      </c>
      <c r="AD628" s="38">
        <v>2.5832162340117515</v>
      </c>
      <c r="AE628" s="38">
        <v>2.8222999021215625</v>
      </c>
      <c r="AF628" s="38">
        <v>1.67837659882486E-2</v>
      </c>
      <c r="AG628" s="38">
        <v>2.2299902121562631E-2</v>
      </c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</row>
    <row r="629" spans="1:51" x14ac:dyDescent="0.25">
      <c r="A629" s="38" t="s">
        <v>38</v>
      </c>
      <c r="B629" s="38">
        <v>72401</v>
      </c>
      <c r="C629" s="38">
        <v>17.399999999999999</v>
      </c>
      <c r="D629" s="38">
        <v>16.399999999999999</v>
      </c>
      <c r="E629" s="38">
        <v>18.3</v>
      </c>
      <c r="F629" s="38">
        <v>2008</v>
      </c>
      <c r="G629" s="38" t="s">
        <v>8</v>
      </c>
      <c r="H629" s="38" t="s">
        <v>105</v>
      </c>
      <c r="I629" s="38" t="s">
        <v>170</v>
      </c>
      <c r="J629" s="38">
        <v>1260</v>
      </c>
      <c r="K629" s="38">
        <v>71141</v>
      </c>
      <c r="L629" s="38">
        <v>9.5252525513124173E-4</v>
      </c>
      <c r="M629" s="38">
        <v>16.450549288038051</v>
      </c>
      <c r="N629" s="38">
        <v>18.355599798300535</v>
      </c>
      <c r="O629" s="38">
        <v>5.0549288038052254E-2</v>
      </c>
      <c r="P629" s="38">
        <v>5.5599798300534076E-2</v>
      </c>
      <c r="Q629" s="38">
        <v>1191</v>
      </c>
      <c r="R629" s="38">
        <v>1329</v>
      </c>
      <c r="S629" s="38">
        <v>16.450049032471927</v>
      </c>
      <c r="T629" s="38">
        <v>18.356100053866658</v>
      </c>
      <c r="U629" s="38">
        <v>5.0049032471928712E-2</v>
      </c>
      <c r="V629" s="38">
        <v>5.6100053866657618E-2</v>
      </c>
      <c r="W629" s="38">
        <v>1.7428678856068594E-2</v>
      </c>
      <c r="X629" s="38">
        <v>9.5353178371397878E-4</v>
      </c>
      <c r="Y629" s="38">
        <v>16.475147072354613</v>
      </c>
      <c r="Z629" s="38">
        <v>18.382210639782574</v>
      </c>
      <c r="AA629" s="38">
        <v>7.5147072354614153E-2</v>
      </c>
      <c r="AB629" s="38">
        <v>8.221063978257348E-2</v>
      </c>
      <c r="AC629" s="38">
        <v>137.95417212039339</v>
      </c>
      <c r="AD629" s="38">
        <v>16.482925993683804</v>
      </c>
      <c r="AE629" s="38">
        <v>18.388242949578984</v>
      </c>
      <c r="AF629" s="38">
        <v>8.2925993683804933E-2</v>
      </c>
      <c r="AG629" s="38">
        <v>8.8242949578983598E-2</v>
      </c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</row>
    <row r="630" spans="1:51" x14ac:dyDescent="0.25">
      <c r="A630" s="38" t="s">
        <v>15</v>
      </c>
      <c r="B630" s="38">
        <v>346725</v>
      </c>
      <c r="C630" s="38">
        <v>6.8</v>
      </c>
      <c r="D630" s="38">
        <v>6.5</v>
      </c>
      <c r="E630" s="38">
        <v>7</v>
      </c>
      <c r="F630" s="38">
        <v>2008</v>
      </c>
      <c r="G630" s="38" t="s">
        <v>8</v>
      </c>
      <c r="H630" s="38" t="s">
        <v>106</v>
      </c>
      <c r="I630" s="38" t="s">
        <v>147</v>
      </c>
      <c r="J630" s="38">
        <v>2358</v>
      </c>
      <c r="K630" s="38">
        <v>344367</v>
      </c>
      <c r="L630" s="38">
        <v>2.7356026751442706E-4</v>
      </c>
      <c r="M630" s="38">
        <v>6.527218447605625</v>
      </c>
      <c r="N630" s="38">
        <v>7.0743389826344796</v>
      </c>
      <c r="O630" s="38">
        <v>2.7218447605624974E-2</v>
      </c>
      <c r="P630" s="38">
        <v>7.4338982634479578E-2</v>
      </c>
      <c r="Q630" s="38">
        <v>2263</v>
      </c>
      <c r="R630" s="38">
        <v>2453</v>
      </c>
      <c r="S630" s="38">
        <v>6.5267863580647489</v>
      </c>
      <c r="T630" s="38">
        <v>7.0747710721753547</v>
      </c>
      <c r="U630" s="38">
        <v>2.6786358064748939E-2</v>
      </c>
      <c r="V630" s="38">
        <v>7.4771072175354725E-2</v>
      </c>
      <c r="W630" s="38">
        <v>6.8062429403947444E-3</v>
      </c>
      <c r="X630" s="38">
        <v>2.7372241985913488E-4</v>
      </c>
      <c r="Y630" s="38">
        <v>6.5325205205356092</v>
      </c>
      <c r="Z630" s="38">
        <v>7.0799653602538797</v>
      </c>
      <c r="AA630" s="38">
        <v>3.2520520535609165E-2</v>
      </c>
      <c r="AB630" s="38">
        <v>7.996536025387968E-2</v>
      </c>
      <c r="AC630" s="38">
        <v>189.71928686725684</v>
      </c>
      <c r="AD630" s="38">
        <v>6.534100470109836</v>
      </c>
      <c r="AE630" s="38">
        <v>7.0812695088002275</v>
      </c>
      <c r="AF630" s="38">
        <v>3.4100470109835967E-2</v>
      </c>
      <c r="AG630" s="38">
        <v>8.1269508800227541E-2</v>
      </c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</row>
    <row r="631" spans="1:51" x14ac:dyDescent="0.25">
      <c r="A631" s="38" t="s">
        <v>53</v>
      </c>
      <c r="B631" s="38">
        <v>58280</v>
      </c>
      <c r="C631" s="38">
        <v>4.0999999999999996</v>
      </c>
      <c r="D631" s="38">
        <v>3.6</v>
      </c>
      <c r="E631" s="38">
        <v>4.7</v>
      </c>
      <c r="F631" s="38">
        <v>2008</v>
      </c>
      <c r="G631" s="38" t="s">
        <v>8</v>
      </c>
      <c r="H631" s="38" t="s">
        <v>107</v>
      </c>
      <c r="I631" s="38" t="s">
        <v>185</v>
      </c>
      <c r="J631" s="38">
        <v>239</v>
      </c>
      <c r="K631" s="38">
        <v>58041</v>
      </c>
      <c r="L631" s="38">
        <v>5.1884205409477872E-4</v>
      </c>
      <c r="M631" s="38">
        <v>3.5820501902429016</v>
      </c>
      <c r="N631" s="38">
        <v>4.6197342984324585</v>
      </c>
      <c r="O631" s="38">
        <v>1.7949809757098478E-2</v>
      </c>
      <c r="P631" s="38">
        <v>8.0265701567541647E-2</v>
      </c>
      <c r="Q631" s="38">
        <v>209</v>
      </c>
      <c r="R631" s="38">
        <v>270</v>
      </c>
      <c r="S631" s="38">
        <v>3.5861358956760467</v>
      </c>
      <c r="T631" s="38">
        <v>4.6328071379547016</v>
      </c>
      <c r="U631" s="38">
        <v>1.3864104323953352E-2</v>
      </c>
      <c r="V631" s="38">
        <v>6.7192862045298618E-2</v>
      </c>
      <c r="W631" s="38">
        <v>4.1335767063426128E-3</v>
      </c>
      <c r="X631" s="38">
        <v>5.2190415345993986E-4</v>
      </c>
      <c r="Y631" s="38">
        <v>3.611672552882673</v>
      </c>
      <c r="Z631" s="38">
        <v>4.6554808598025526</v>
      </c>
      <c r="AA631" s="38">
        <v>1.1672552882672882E-2</v>
      </c>
      <c r="AB631" s="38">
        <v>4.4519140197447626E-2</v>
      </c>
      <c r="AC631" s="38">
        <v>60.535206366473872</v>
      </c>
      <c r="AD631" s="38">
        <v>3.6228416134220707</v>
      </c>
      <c r="AE631" s="38">
        <v>4.6614692133074316</v>
      </c>
      <c r="AF631" s="38">
        <v>2.2841613422070584E-2</v>
      </c>
      <c r="AG631" s="38">
        <v>3.8530786692568597E-2</v>
      </c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</row>
    <row r="632" spans="1:51" x14ac:dyDescent="0.25">
      <c r="A632" s="38" t="s">
        <v>27</v>
      </c>
      <c r="B632" s="38">
        <v>517279</v>
      </c>
      <c r="C632" s="38">
        <v>3.5</v>
      </c>
      <c r="D632" s="38">
        <v>3.3</v>
      </c>
      <c r="E632" s="38">
        <v>3.6</v>
      </c>
      <c r="F632" s="38">
        <v>2008</v>
      </c>
      <c r="G632" s="38" t="s">
        <v>8</v>
      </c>
      <c r="H632" s="38" t="s">
        <v>108</v>
      </c>
      <c r="I632" s="38" t="s">
        <v>159</v>
      </c>
      <c r="J632" s="38">
        <v>1810</v>
      </c>
      <c r="K632" s="38">
        <v>515469</v>
      </c>
      <c r="L632" s="38">
        <v>1.6091679830624713E-4</v>
      </c>
      <c r="M632" s="38">
        <v>3.3381620353599177</v>
      </c>
      <c r="N632" s="38">
        <v>3.6599956319724121</v>
      </c>
      <c r="O632" s="38">
        <v>3.8162035359917912E-2</v>
      </c>
      <c r="P632" s="38">
        <v>5.9995631972411978E-2</v>
      </c>
      <c r="Q632" s="38">
        <v>1728</v>
      </c>
      <c r="R632" s="38">
        <v>1894</v>
      </c>
      <c r="S632" s="38">
        <v>3.3405570301520071</v>
      </c>
      <c r="T632" s="38">
        <v>3.6614670226318871</v>
      </c>
      <c r="U632" s="38">
        <v>4.055703015200729E-2</v>
      </c>
      <c r="V632" s="38">
        <v>6.1467022631886969E-2</v>
      </c>
      <c r="W632" s="38">
        <v>3.5027659612687704E-3</v>
      </c>
      <c r="X632" s="38">
        <v>1.6104287661320094E-4</v>
      </c>
      <c r="Y632" s="38">
        <v>3.3417230846555697</v>
      </c>
      <c r="Z632" s="38">
        <v>3.6638088378819713</v>
      </c>
      <c r="AA632" s="38">
        <v>4.1723084655569842E-2</v>
      </c>
      <c r="AB632" s="38">
        <v>6.3808837881971225E-2</v>
      </c>
      <c r="AC632" s="38">
        <v>166.49916685079435</v>
      </c>
      <c r="AD632" s="38">
        <v>3.3427962565091272</v>
      </c>
      <c r="AE632" s="38">
        <v>3.6646688443978723</v>
      </c>
      <c r="AF632" s="38">
        <v>4.2796256509127328E-2</v>
      </c>
      <c r="AG632" s="38">
        <v>6.4668844397872238E-2</v>
      </c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</row>
    <row r="633" spans="1:51" x14ac:dyDescent="0.25">
      <c r="A633" s="38" t="s">
        <v>61</v>
      </c>
      <c r="B633" s="38">
        <v>1851708</v>
      </c>
      <c r="C633" s="38">
        <v>3.2</v>
      </c>
      <c r="D633" s="38">
        <v>3.1</v>
      </c>
      <c r="E633" s="38">
        <v>3.3</v>
      </c>
      <c r="F633" s="38">
        <v>2008</v>
      </c>
      <c r="G633" s="38" t="s">
        <v>8</v>
      </c>
      <c r="H633" s="38" t="s">
        <v>109</v>
      </c>
      <c r="I633" s="38" t="s">
        <v>192</v>
      </c>
      <c r="J633" s="38">
        <v>5925</v>
      </c>
      <c r="K633" s="38">
        <v>1845783</v>
      </c>
      <c r="L633" s="38">
        <v>8.1343683533241073E-5</v>
      </c>
      <c r="M633" s="38">
        <v>3.118404872934625</v>
      </c>
      <c r="N633" s="38">
        <v>3.2810922400011071</v>
      </c>
      <c r="O633" s="38">
        <v>1.8404872934624894E-2</v>
      </c>
      <c r="P633" s="38">
        <v>1.8907759998892715E-2</v>
      </c>
      <c r="Q633" s="38">
        <v>5775</v>
      </c>
      <c r="R633" s="38">
        <v>6077</v>
      </c>
      <c r="S633" s="38">
        <v>3.1187422638990596</v>
      </c>
      <c r="T633" s="38">
        <v>3.2818349329375907</v>
      </c>
      <c r="U633" s="38">
        <v>1.874226389905953E-2</v>
      </c>
      <c r="V633" s="38">
        <v>1.8165067062409168E-2</v>
      </c>
      <c r="W633" s="38">
        <v>3.2007791907519385E-3</v>
      </c>
      <c r="X633" s="38">
        <v>8.1363184170678274E-5</v>
      </c>
      <c r="Y633" s="38">
        <v>3.1194160065812602</v>
      </c>
      <c r="Z633" s="38">
        <v>3.2821423749226168</v>
      </c>
      <c r="AA633" s="38">
        <v>1.9416006581260081E-2</v>
      </c>
      <c r="AB633" s="38">
        <v>1.7857625077382977E-2</v>
      </c>
      <c r="AC633" s="38">
        <v>301.26132137816842</v>
      </c>
      <c r="AD633" s="38">
        <v>3.1197025041273032</v>
      </c>
      <c r="AE633" s="38">
        <v>3.2823959182066926</v>
      </c>
      <c r="AF633" s="38">
        <v>1.9702504127303122E-2</v>
      </c>
      <c r="AG633" s="38">
        <v>1.7604081793307191E-2</v>
      </c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</row>
    <row r="634" spans="1:51" x14ac:dyDescent="0.25">
      <c r="A634" s="38" t="s">
        <v>23</v>
      </c>
      <c r="B634" s="38">
        <v>95229</v>
      </c>
      <c r="C634" s="38">
        <v>5.3</v>
      </c>
      <c r="D634" s="38">
        <v>4.8</v>
      </c>
      <c r="E634" s="38">
        <v>5.7</v>
      </c>
      <c r="F634" s="38">
        <v>2008</v>
      </c>
      <c r="G634" s="38" t="s">
        <v>8</v>
      </c>
      <c r="H634" s="38" t="s">
        <v>110</v>
      </c>
      <c r="I634" s="38" t="s">
        <v>155</v>
      </c>
      <c r="J634" s="38">
        <v>505</v>
      </c>
      <c r="K634" s="38">
        <v>94724</v>
      </c>
      <c r="L634" s="38">
        <v>4.6128566532268743E-4</v>
      </c>
      <c r="M634" s="38">
        <v>4.8417207717920574</v>
      </c>
      <c r="N634" s="38">
        <v>5.7642921024374321</v>
      </c>
      <c r="O634" s="38">
        <v>4.1720771792057576E-2</v>
      </c>
      <c r="P634" s="38">
        <v>6.4292102437431886E-2</v>
      </c>
      <c r="Q634" s="38">
        <v>461</v>
      </c>
      <c r="R634" s="38">
        <v>549</v>
      </c>
      <c r="S634" s="38">
        <v>4.8409623119007863</v>
      </c>
      <c r="T634" s="38">
        <v>5.7650505623287023</v>
      </c>
      <c r="U634" s="38">
        <v>4.0962311900786474E-2</v>
      </c>
      <c r="V634" s="38">
        <v>6.50505623287021E-2</v>
      </c>
      <c r="W634" s="38">
        <v>5.322961298277998E-3</v>
      </c>
      <c r="X634" s="38">
        <v>4.6256937111713596E-4</v>
      </c>
      <c r="Y634" s="38">
        <v>4.8603919271608627</v>
      </c>
      <c r="Z634" s="38">
        <v>5.7855306693951336</v>
      </c>
      <c r="AA634" s="38">
        <v>6.0391927160862835E-2</v>
      </c>
      <c r="AB634" s="38">
        <v>8.553066939513343E-2</v>
      </c>
      <c r="AC634" s="38">
        <v>87.896257960682775</v>
      </c>
      <c r="AD634" s="38">
        <v>4.8667307761725693</v>
      </c>
      <c r="AE634" s="38">
        <v>5.78969239964455</v>
      </c>
      <c r="AF634" s="38">
        <v>6.6730776172569506E-2</v>
      </c>
      <c r="AG634" s="38">
        <v>8.9692399644549781E-2</v>
      </c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</row>
    <row r="635" spans="1:51" x14ac:dyDescent="0.25">
      <c r="A635" s="38" t="s">
        <v>55</v>
      </c>
      <c r="B635" s="38">
        <v>49176</v>
      </c>
      <c r="C635" s="38">
        <v>17</v>
      </c>
      <c r="D635" s="38">
        <v>15.9</v>
      </c>
      <c r="E635" s="38">
        <v>18.2</v>
      </c>
      <c r="F635" s="38">
        <v>2008</v>
      </c>
      <c r="G635" s="38" t="s">
        <v>8</v>
      </c>
      <c r="H635" s="38" t="s">
        <v>111</v>
      </c>
      <c r="I635" s="38" t="s">
        <v>187</v>
      </c>
      <c r="J635" s="38">
        <v>836</v>
      </c>
      <c r="K635" s="38">
        <v>48340</v>
      </c>
      <c r="L635" s="38">
        <v>1.142548784449836E-3</v>
      </c>
      <c r="M635" s="38">
        <v>15.857613896532758</v>
      </c>
      <c r="N635" s="38">
        <v>18.142711465432427</v>
      </c>
      <c r="O635" s="38">
        <v>4.2386103467242364E-2</v>
      </c>
      <c r="P635" s="38">
        <v>5.7288534567572214E-2</v>
      </c>
      <c r="Q635" s="38">
        <v>780</v>
      </c>
      <c r="R635" s="38">
        <v>893</v>
      </c>
      <c r="S635" s="38">
        <v>15.86139580283065</v>
      </c>
      <c r="T635" s="38">
        <v>18.159264681958678</v>
      </c>
      <c r="U635" s="38">
        <v>3.8604197169350485E-2</v>
      </c>
      <c r="V635" s="38">
        <v>4.0735318041321023E-2</v>
      </c>
      <c r="W635" s="38">
        <v>1.7037890008489664E-2</v>
      </c>
      <c r="X635" s="38">
        <v>1.1443712152516621E-3</v>
      </c>
      <c r="Y635" s="38">
        <v>15.893518793238002</v>
      </c>
      <c r="Z635" s="38">
        <v>18.182261223741325</v>
      </c>
      <c r="AA635" s="38">
        <v>6.4812067619985925E-3</v>
      </c>
      <c r="AB635" s="38">
        <v>1.7738776258674704E-2</v>
      </c>
      <c r="AC635" s="38">
        <v>112.40459059754382</v>
      </c>
      <c r="AD635" s="38">
        <v>15.905265468709226</v>
      </c>
      <c r="AE635" s="38">
        <v>18.190848082708957</v>
      </c>
      <c r="AF635" s="38">
        <v>5.2654687092257291E-3</v>
      </c>
      <c r="AG635" s="38">
        <v>9.1519172910423663E-3</v>
      </c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</row>
    <row r="636" spans="1:51" x14ac:dyDescent="0.25">
      <c r="A636" s="38" t="s">
        <v>54</v>
      </c>
      <c r="B636" s="38">
        <v>373772</v>
      </c>
      <c r="C636" s="38">
        <v>6.3</v>
      </c>
      <c r="D636" s="38">
        <v>6</v>
      </c>
      <c r="E636" s="38">
        <v>6.6</v>
      </c>
      <c r="F636" s="38">
        <v>2008</v>
      </c>
      <c r="G636" s="38" t="s">
        <v>8</v>
      </c>
      <c r="H636" s="38" t="s">
        <v>112</v>
      </c>
      <c r="I636" s="38" t="s">
        <v>186</v>
      </c>
      <c r="J636" s="38">
        <v>2355</v>
      </c>
      <c r="K636" s="38">
        <v>371417</v>
      </c>
      <c r="L636" s="38">
        <v>2.5366718475370291E-4</v>
      </c>
      <c r="M636" s="38">
        <v>6.0469652863784313</v>
      </c>
      <c r="N636" s="38">
        <v>6.5542996558858366</v>
      </c>
      <c r="O636" s="38">
        <v>4.6965286378431337E-2</v>
      </c>
      <c r="P636" s="38">
        <v>4.5700344114163016E-2</v>
      </c>
      <c r="Q636" s="38">
        <v>2260</v>
      </c>
      <c r="R636" s="38">
        <v>2450</v>
      </c>
      <c r="S636" s="38">
        <v>6.046466830046124</v>
      </c>
      <c r="T636" s="38">
        <v>6.554798112218144</v>
      </c>
      <c r="U636" s="38">
        <v>4.6466830046123953E-2</v>
      </c>
      <c r="V636" s="38">
        <v>4.5201887781855632E-2</v>
      </c>
      <c r="W636" s="38">
        <v>6.3057064368083606E-3</v>
      </c>
      <c r="X636" s="38">
        <v>2.5381807242055295E-4</v>
      </c>
      <c r="Y636" s="38">
        <v>6.051888364387807</v>
      </c>
      <c r="Z636" s="38">
        <v>6.5595245092289138</v>
      </c>
      <c r="AA636" s="38">
        <v>5.1888364387806973E-2</v>
      </c>
      <c r="AB636" s="38">
        <v>4.0475490771085809E-2</v>
      </c>
      <c r="AC636" s="38">
        <v>189.64628834030833</v>
      </c>
      <c r="AD636" s="38">
        <v>6.0533542681876789</v>
      </c>
      <c r="AE636" s="38">
        <v>6.5607340057334014</v>
      </c>
      <c r="AF636" s="38">
        <v>5.3354268187678855E-2</v>
      </c>
      <c r="AG636" s="38">
        <v>3.926599426659827E-2</v>
      </c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</row>
    <row r="637" spans="1:51" x14ac:dyDescent="0.25">
      <c r="A637" s="38" t="s">
        <v>39</v>
      </c>
      <c r="B637" s="38">
        <v>473998</v>
      </c>
      <c r="C637" s="38">
        <v>2.4</v>
      </c>
      <c r="D637" s="38">
        <v>2.2999999999999998</v>
      </c>
      <c r="E637" s="38">
        <v>2.6</v>
      </c>
      <c r="F637" s="38">
        <v>2008</v>
      </c>
      <c r="G637" s="38" t="s">
        <v>8</v>
      </c>
      <c r="H637" s="38" t="s">
        <v>113</v>
      </c>
      <c r="I637" s="38" t="s">
        <v>171</v>
      </c>
      <c r="J637" s="38">
        <v>1138</v>
      </c>
      <c r="K637" s="38">
        <v>472860</v>
      </c>
      <c r="L637" s="38">
        <v>1.3932233586537161E-4</v>
      </c>
      <c r="M637" s="38">
        <v>2.2615316761768733</v>
      </c>
      <c r="N637" s="38">
        <v>2.5401763479076163</v>
      </c>
      <c r="O637" s="38">
        <v>3.8468323823126482E-2</v>
      </c>
      <c r="P637" s="38">
        <v>5.9823652092383828E-2</v>
      </c>
      <c r="Q637" s="38">
        <v>1072</v>
      </c>
      <c r="R637" s="38">
        <v>1204</v>
      </c>
      <c r="S637" s="38">
        <v>2.2616129181979669</v>
      </c>
      <c r="T637" s="38">
        <v>2.5400951058865227</v>
      </c>
      <c r="U637" s="38">
        <v>3.8387081802032874E-2</v>
      </c>
      <c r="V637" s="38">
        <v>5.9904894113477436E-2</v>
      </c>
      <c r="W637" s="38">
        <v>2.4048867107816473E-3</v>
      </c>
      <c r="X637" s="38">
        <v>1.3949675101049118E-4</v>
      </c>
      <c r="Y637" s="38">
        <v>2.2653899597711562</v>
      </c>
      <c r="Z637" s="38">
        <v>2.5443834617921381</v>
      </c>
      <c r="AA637" s="38">
        <v>3.4610040228843619E-2</v>
      </c>
      <c r="AB637" s="38">
        <v>5.5616538207861943E-2</v>
      </c>
      <c r="AC637" s="38">
        <v>132.10393340169557</v>
      </c>
      <c r="AD637" s="38">
        <v>2.2665919596492454</v>
      </c>
      <c r="AE637" s="38">
        <v>2.5452911583593671</v>
      </c>
      <c r="AF637" s="38">
        <v>3.3408040350754398E-2</v>
      </c>
      <c r="AG637" s="38">
        <v>5.4708841640632944E-2</v>
      </c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</row>
    <row r="638" spans="1:51" x14ac:dyDescent="0.25">
      <c r="A638" s="38" t="s">
        <v>16</v>
      </c>
      <c r="B638" s="38">
        <v>140934</v>
      </c>
      <c r="C638" s="38">
        <v>10.7</v>
      </c>
      <c r="D638" s="38">
        <v>10.1</v>
      </c>
      <c r="E638" s="38">
        <v>11.2</v>
      </c>
      <c r="F638" s="38">
        <v>2008</v>
      </c>
      <c r="G638" s="38" t="s">
        <v>8</v>
      </c>
      <c r="H638" s="38" t="s">
        <v>114</v>
      </c>
      <c r="I638" s="38" t="s">
        <v>148</v>
      </c>
      <c r="J638" s="38">
        <v>1508</v>
      </c>
      <c r="K638" s="38">
        <v>139426</v>
      </c>
      <c r="L638" s="38">
        <v>5.3715172948946583E-4</v>
      </c>
      <c r="M638" s="38">
        <v>10.162892262733845</v>
      </c>
      <c r="N638" s="38">
        <v>11.237195721712775</v>
      </c>
      <c r="O638" s="38">
        <v>6.2892262733845072E-2</v>
      </c>
      <c r="P638" s="38">
        <v>3.7195721712775409E-2</v>
      </c>
      <c r="Q638" s="38">
        <v>1433</v>
      </c>
      <c r="R638" s="38">
        <v>1584</v>
      </c>
      <c r="S638" s="38">
        <v>10.167880000567642</v>
      </c>
      <c r="T638" s="38">
        <v>11.23930350376772</v>
      </c>
      <c r="U638" s="38">
        <v>6.788000056764254E-2</v>
      </c>
      <c r="V638" s="38">
        <v>3.9303503767721182E-2</v>
      </c>
      <c r="W638" s="38">
        <v>1.0713380549761837E-2</v>
      </c>
      <c r="X638" s="38">
        <v>5.3764085866536487E-4</v>
      </c>
      <c r="Y638" s="38">
        <v>10.175739691096471</v>
      </c>
      <c r="Z638" s="38">
        <v>11.251021408427201</v>
      </c>
      <c r="AA638" s="38">
        <v>7.5739691096471162E-2</v>
      </c>
      <c r="AB638" s="38">
        <v>5.102140842720182E-2</v>
      </c>
      <c r="AC638" s="38">
        <v>151.42978535067181</v>
      </c>
      <c r="AD638" s="38">
        <v>10.179706329291303</v>
      </c>
      <c r="AE638" s="38">
        <v>11.254150096722755</v>
      </c>
      <c r="AF638" s="38">
        <v>7.9706329291303391E-2</v>
      </c>
      <c r="AG638" s="38">
        <v>5.4150096722755947E-2</v>
      </c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</row>
    <row r="639" spans="1:51" x14ac:dyDescent="0.25">
      <c r="A639" s="38" t="s">
        <v>24</v>
      </c>
      <c r="B639" s="38">
        <v>327508</v>
      </c>
      <c r="C639" s="38">
        <v>5.7</v>
      </c>
      <c r="D639" s="38">
        <v>5.4</v>
      </c>
      <c r="E639" s="38">
        <v>5.9</v>
      </c>
      <c r="F639" s="38">
        <v>2008</v>
      </c>
      <c r="G639" s="38" t="s">
        <v>8</v>
      </c>
      <c r="H639" s="38" t="s">
        <v>115</v>
      </c>
      <c r="I639" s="38" t="s">
        <v>156</v>
      </c>
      <c r="J639" s="38">
        <v>1867</v>
      </c>
      <c r="K639" s="38">
        <v>325641</v>
      </c>
      <c r="L639" s="38">
        <v>2.578439350516733E-4</v>
      </c>
      <c r="M639" s="38">
        <v>5.4427801718403721</v>
      </c>
      <c r="N639" s="38">
        <v>5.9584680419437186</v>
      </c>
      <c r="O639" s="38">
        <v>4.278017184037175E-2</v>
      </c>
      <c r="P639" s="38">
        <v>5.8468041943718241E-2</v>
      </c>
      <c r="Q639" s="38">
        <v>1783</v>
      </c>
      <c r="R639" s="38">
        <v>1952</v>
      </c>
      <c r="S639" s="38">
        <v>5.4441418224898319</v>
      </c>
      <c r="T639" s="38">
        <v>5.9601597518228564</v>
      </c>
      <c r="U639" s="38">
        <v>4.4141822489831561E-2</v>
      </c>
      <c r="V639" s="38">
        <v>6.0159751822856045E-2</v>
      </c>
      <c r="W639" s="38">
        <v>5.7064218535906996E-3</v>
      </c>
      <c r="X639" s="38">
        <v>2.580378953969234E-4</v>
      </c>
      <c r="Y639" s="38">
        <v>5.4483839581937765</v>
      </c>
      <c r="Z639" s="38">
        <v>5.9644597489876228</v>
      </c>
      <c r="AA639" s="38">
        <v>4.8383958193776166E-2</v>
      </c>
      <c r="AB639" s="38">
        <v>6.4459748987622412E-2</v>
      </c>
      <c r="AC639" s="38">
        <v>168.91310297727574</v>
      </c>
      <c r="AD639" s="38">
        <v>5.4500752399394994</v>
      </c>
      <c r="AE639" s="38">
        <v>5.9658217919569587</v>
      </c>
      <c r="AF639" s="38">
        <v>5.0075239939499028E-2</v>
      </c>
      <c r="AG639" s="38">
        <v>6.5821791956958364E-2</v>
      </c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</row>
    <row r="640" spans="1:51" x14ac:dyDescent="0.25">
      <c r="A640" s="38" t="s">
        <v>40</v>
      </c>
      <c r="B640" s="38">
        <v>33195</v>
      </c>
      <c r="C640" s="38">
        <v>6.3</v>
      </c>
      <c r="D640" s="38">
        <v>5.5</v>
      </c>
      <c r="E640" s="38">
        <v>7.2</v>
      </c>
      <c r="F640" s="38">
        <v>2008</v>
      </c>
      <c r="G640" s="38" t="s">
        <v>8</v>
      </c>
      <c r="H640" s="38" t="s">
        <v>116</v>
      </c>
      <c r="I640" s="38" t="s">
        <v>172</v>
      </c>
      <c r="J640" s="38">
        <v>209</v>
      </c>
      <c r="K640" s="38">
        <v>32986</v>
      </c>
      <c r="L640" s="38">
        <v>8.5089711647859053E-4</v>
      </c>
      <c r="M640" s="38">
        <v>5.4452318186019948</v>
      </c>
      <c r="N640" s="38">
        <v>7.147026051559175</v>
      </c>
      <c r="O640" s="38">
        <v>5.4768181398005211E-2</v>
      </c>
      <c r="P640" s="38">
        <v>5.2973948440825147E-2</v>
      </c>
      <c r="Q640" s="38">
        <v>181</v>
      </c>
      <c r="R640" s="38">
        <v>238</v>
      </c>
      <c r="S640" s="38">
        <v>5.4526284078927549</v>
      </c>
      <c r="T640" s="38">
        <v>7.1697544810965503</v>
      </c>
      <c r="U640" s="38">
        <v>4.7371592107245064E-2</v>
      </c>
      <c r="V640" s="38">
        <v>3.0245518903449842E-2</v>
      </c>
      <c r="W640" s="38">
        <v>6.353255720443431E-3</v>
      </c>
      <c r="X640" s="38">
        <v>8.5658122869118863E-4</v>
      </c>
      <c r="Y640" s="38">
        <v>5.4966744917522421</v>
      </c>
      <c r="Z640" s="38">
        <v>7.2098369491346199</v>
      </c>
      <c r="AA640" s="38">
        <v>3.3255082477579023E-3</v>
      </c>
      <c r="AB640" s="38">
        <v>9.8369491346197435E-3</v>
      </c>
      <c r="AC640" s="38">
        <v>56.554489904319439</v>
      </c>
      <c r="AD640" s="38">
        <v>5.5165625187660705</v>
      </c>
      <c r="AE640" s="38">
        <v>7.2200704551640538</v>
      </c>
      <c r="AF640" s="38">
        <v>1.6562518766070511E-2</v>
      </c>
      <c r="AG640" s="38">
        <v>2.0070455164053591E-2</v>
      </c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</row>
    <row r="641" spans="1:51" x14ac:dyDescent="0.25">
      <c r="A641" s="38" t="s">
        <v>17</v>
      </c>
      <c r="B641" s="38">
        <v>353220</v>
      </c>
      <c r="C641" s="38">
        <v>18.7</v>
      </c>
      <c r="D641" s="38">
        <v>18.3</v>
      </c>
      <c r="E641" s="38">
        <v>19.2</v>
      </c>
      <c r="F641" s="38">
        <v>2009</v>
      </c>
      <c r="G641" s="38" t="s">
        <v>8</v>
      </c>
      <c r="H641" s="38" t="s">
        <v>67</v>
      </c>
      <c r="I641" s="38" t="s">
        <v>149</v>
      </c>
      <c r="J641" s="38">
        <v>6605</v>
      </c>
      <c r="K641" s="38">
        <v>346615</v>
      </c>
      <c r="L641" s="38">
        <v>4.4672499154860534E-4</v>
      </c>
      <c r="M641" s="38">
        <v>18.25266915374328</v>
      </c>
      <c r="N641" s="38">
        <v>19.146119136840493</v>
      </c>
      <c r="O641" s="38">
        <v>4.7330846256720349E-2</v>
      </c>
      <c r="P641" s="38">
        <v>5.3880863159506021E-2</v>
      </c>
      <c r="Q641" s="38">
        <v>6448</v>
      </c>
      <c r="R641" s="38">
        <v>6763</v>
      </c>
      <c r="S641" s="38">
        <v>18.254911952890549</v>
      </c>
      <c r="T641" s="38">
        <v>19.146707434460112</v>
      </c>
      <c r="U641" s="38">
        <v>4.5088047109452134E-2</v>
      </c>
      <c r="V641" s="38">
        <v>5.3292565539887704E-2</v>
      </c>
      <c r="W641" s="38">
        <v>1.8704628493149411E-2</v>
      </c>
      <c r="X641" s="38">
        <v>4.4681454994011999E-4</v>
      </c>
      <c r="Y641" s="38">
        <v>18.257813943209289</v>
      </c>
      <c r="Z641" s="38">
        <v>19.151443043089532</v>
      </c>
      <c r="AA641" s="38">
        <v>4.2186056790711746E-2</v>
      </c>
      <c r="AB641" s="38">
        <v>4.8556956910466909E-2</v>
      </c>
      <c r="AC641" s="38">
        <v>315.5960656356657</v>
      </c>
      <c r="AD641" s="38">
        <v>18.259307384109349</v>
      </c>
      <c r="AE641" s="38">
        <v>19.152780668166983</v>
      </c>
      <c r="AF641" s="38">
        <v>4.0692615890652206E-2</v>
      </c>
      <c r="AG641" s="38">
        <v>4.7219331833016298E-2</v>
      </c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</row>
    <row r="642" spans="1:51" x14ac:dyDescent="0.25">
      <c r="A642" s="38" t="s">
        <v>41</v>
      </c>
      <c r="B642" s="38">
        <v>57055</v>
      </c>
      <c r="C642" s="38">
        <v>8.1</v>
      </c>
      <c r="D642" s="38">
        <v>7.4</v>
      </c>
      <c r="E642" s="38">
        <v>8.9</v>
      </c>
      <c r="F642" s="38">
        <v>2009</v>
      </c>
      <c r="G642" s="38" t="s">
        <v>8</v>
      </c>
      <c r="H642" s="38" t="s">
        <v>68</v>
      </c>
      <c r="I642" s="38" t="s">
        <v>173</v>
      </c>
      <c r="J642" s="38">
        <v>462</v>
      </c>
      <c r="K642" s="38">
        <v>56593</v>
      </c>
      <c r="L642" s="38">
        <v>7.3537671208140875E-4</v>
      </c>
      <c r="M642" s="38">
        <v>7.3620731170308504</v>
      </c>
      <c r="N642" s="38">
        <v>8.8328265411936684</v>
      </c>
      <c r="O642" s="38">
        <v>3.7926882969149922E-2</v>
      </c>
      <c r="P642" s="38">
        <v>6.7173458806331965E-2</v>
      </c>
      <c r="Q642" s="38">
        <v>421</v>
      </c>
      <c r="R642" s="38">
        <v>505</v>
      </c>
      <c r="S642" s="38">
        <v>7.3788449741477518</v>
      </c>
      <c r="T642" s="38">
        <v>8.8511085794408899</v>
      </c>
      <c r="U642" s="38">
        <v>2.1155025852248599E-2</v>
      </c>
      <c r="V642" s="38">
        <v>4.8891420559110443E-2</v>
      </c>
      <c r="W642" s="38">
        <v>8.1305669296695797E-3</v>
      </c>
      <c r="X642" s="38">
        <v>7.3758559268330545E-4</v>
      </c>
      <c r="Y642" s="38">
        <v>7.3929813369862742</v>
      </c>
      <c r="Z642" s="38">
        <v>8.8681525223528848</v>
      </c>
      <c r="AA642" s="38">
        <v>7.0186630137261119E-3</v>
      </c>
      <c r="AB642" s="38">
        <v>3.1847477647115596E-2</v>
      </c>
      <c r="AC642" s="38">
        <v>83.956716351535277</v>
      </c>
      <c r="AD642" s="38">
        <v>7.4036268601677726</v>
      </c>
      <c r="AE642" s="38">
        <v>8.8750327668601958</v>
      </c>
      <c r="AF642" s="38">
        <v>3.6268601677722501E-3</v>
      </c>
      <c r="AG642" s="38">
        <v>2.4967233139804534E-2</v>
      </c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</row>
    <row r="643" spans="1:51" x14ac:dyDescent="0.25">
      <c r="A643" s="38" t="s">
        <v>11</v>
      </c>
      <c r="B643" s="38">
        <v>576963</v>
      </c>
      <c r="C643" s="38">
        <v>9.5</v>
      </c>
      <c r="D643" s="38">
        <v>9.3000000000000007</v>
      </c>
      <c r="E643" s="38">
        <v>9.8000000000000007</v>
      </c>
      <c r="F643" s="38">
        <v>2009</v>
      </c>
      <c r="G643" s="38" t="s">
        <v>8</v>
      </c>
      <c r="H643" s="38" t="s">
        <v>69</v>
      </c>
      <c r="I643" s="38" t="s">
        <v>143</v>
      </c>
      <c r="J643" s="38">
        <v>5481</v>
      </c>
      <c r="K643" s="38">
        <v>571482</v>
      </c>
      <c r="L643" s="38">
        <v>2.5029796875900121E-4</v>
      </c>
      <c r="M643" s="38">
        <v>9.2494446490518456</v>
      </c>
      <c r="N643" s="38">
        <v>9.750040586569849</v>
      </c>
      <c r="O643" s="38">
        <v>5.0555350948155109E-2</v>
      </c>
      <c r="P643" s="38">
        <v>4.9959413430151756E-2</v>
      </c>
      <c r="Q643" s="38">
        <v>5337</v>
      </c>
      <c r="R643" s="38">
        <v>5626</v>
      </c>
      <c r="S643" s="38">
        <v>9.250159888935686</v>
      </c>
      <c r="T643" s="38">
        <v>9.7510585600809758</v>
      </c>
      <c r="U643" s="38">
        <v>4.984011106431474E-2</v>
      </c>
      <c r="V643" s="38">
        <v>4.8941439919024887E-2</v>
      </c>
      <c r="W643" s="38">
        <v>9.50300838007807E-3</v>
      </c>
      <c r="X643" s="38">
        <v>2.5036104218190196E-4</v>
      </c>
      <c r="Y643" s="38">
        <v>9.2526473378961693</v>
      </c>
      <c r="Z643" s="38">
        <v>9.7533694222599721</v>
      </c>
      <c r="AA643" s="38">
        <v>4.7352662103831378E-2</v>
      </c>
      <c r="AB643" s="38">
        <v>4.6630577740028656E-2</v>
      </c>
      <c r="AC643" s="38">
        <v>288.83783227696847</v>
      </c>
      <c r="AD643" s="38">
        <v>9.2535678476297996</v>
      </c>
      <c r="AE643" s="38">
        <v>9.7541821143815266</v>
      </c>
      <c r="AF643" s="38">
        <v>4.6432152370201152E-2</v>
      </c>
      <c r="AG643" s="38">
        <v>4.5817885618474108E-2</v>
      </c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</row>
    <row r="644" spans="1:51" x14ac:dyDescent="0.25">
      <c r="A644" s="38" t="s">
        <v>18</v>
      </c>
      <c r="B644" s="38">
        <v>332878</v>
      </c>
      <c r="C644" s="38">
        <v>6.4</v>
      </c>
      <c r="D644" s="38">
        <v>6.1</v>
      </c>
      <c r="E644" s="38">
        <v>6.6</v>
      </c>
      <c r="F644" s="38">
        <v>2009</v>
      </c>
      <c r="G644" s="38" t="s">
        <v>8</v>
      </c>
      <c r="H644" s="38" t="s">
        <v>70</v>
      </c>
      <c r="I644" s="38" t="s">
        <v>150</v>
      </c>
      <c r="J644" s="38">
        <v>2130</v>
      </c>
      <c r="K644" s="38">
        <v>330748</v>
      </c>
      <c r="L644" s="38">
        <v>2.7086872651143154E-4</v>
      </c>
      <c r="M644" s="38">
        <v>6.1278719532571317</v>
      </c>
      <c r="N644" s="38">
        <v>6.6696094062799949</v>
      </c>
      <c r="O644" s="38">
        <v>2.7871953257132098E-2</v>
      </c>
      <c r="P644" s="38">
        <v>6.9609406279995234E-2</v>
      </c>
      <c r="Q644" s="38">
        <v>2041</v>
      </c>
      <c r="R644" s="38">
        <v>2221</v>
      </c>
      <c r="S644" s="38">
        <v>6.1313754588768257</v>
      </c>
      <c r="T644" s="38">
        <v>6.6721141078713524</v>
      </c>
      <c r="U644" s="38">
        <v>3.1375458876826023E-2</v>
      </c>
      <c r="V644" s="38">
        <v>7.2114107871352751E-2</v>
      </c>
      <c r="W644" s="38">
        <v>6.4044368418157676E-3</v>
      </c>
      <c r="X644" s="38">
        <v>2.7104678189577376E-4</v>
      </c>
      <c r="Y644" s="38">
        <v>6.1333900599199938</v>
      </c>
      <c r="Z644" s="38">
        <v>6.6754836237115409</v>
      </c>
      <c r="AA644" s="38">
        <v>3.3390059919994108E-2</v>
      </c>
      <c r="AB644" s="38">
        <v>7.548362371154127E-2</v>
      </c>
      <c r="AC644" s="38">
        <v>180.35236483341276</v>
      </c>
      <c r="AD644" s="38">
        <v>6.1350434077260347</v>
      </c>
      <c r="AE644" s="38">
        <v>6.6768343448436536</v>
      </c>
      <c r="AF644" s="38">
        <v>3.5043407726035092E-2</v>
      </c>
      <c r="AG644" s="38">
        <v>7.6834344843653923E-2</v>
      </c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</row>
    <row r="645" spans="1:51" x14ac:dyDescent="0.25">
      <c r="A645" s="38" t="s">
        <v>42</v>
      </c>
      <c r="B645" s="38">
        <v>2960114</v>
      </c>
      <c r="C645" s="38">
        <v>4.4000000000000004</v>
      </c>
      <c r="D645" s="38">
        <v>4.4000000000000004</v>
      </c>
      <c r="E645" s="38">
        <v>4.5</v>
      </c>
      <c r="F645" s="38">
        <v>2009</v>
      </c>
      <c r="G645" s="38" t="s">
        <v>8</v>
      </c>
      <c r="H645" s="38" t="s">
        <v>71</v>
      </c>
      <c r="I645" s="38" t="s">
        <v>174</v>
      </c>
      <c r="J645" s="38">
        <v>13025</v>
      </c>
      <c r="K645" s="38">
        <v>2947089</v>
      </c>
      <c r="L645" s="38">
        <v>7.5399927331444545E-5</v>
      </c>
      <c r="M645" s="38">
        <v>4.3247684445623404</v>
      </c>
      <c r="N645" s="38">
        <v>4.4755682992252295</v>
      </c>
      <c r="O645" s="38">
        <v>7.5231555437659914E-2</v>
      </c>
      <c r="P645" s="38">
        <v>2.4431700774770526E-2</v>
      </c>
      <c r="Q645" s="38">
        <v>12802</v>
      </c>
      <c r="R645" s="38">
        <v>13248</v>
      </c>
      <c r="S645" s="38">
        <v>4.3248334354690394</v>
      </c>
      <c r="T645" s="38">
        <v>4.4755033083185314</v>
      </c>
      <c r="U645" s="38">
        <v>7.5166564530960933E-2</v>
      </c>
      <c r="V645" s="38">
        <v>2.4496691681468619E-2</v>
      </c>
      <c r="W645" s="38">
        <v>4.4008115308647143E-3</v>
      </c>
      <c r="X645" s="38">
        <v>7.540810714058321E-5</v>
      </c>
      <c r="Y645" s="38">
        <v>4.325403423724131</v>
      </c>
      <c r="Z645" s="38">
        <v>4.4762196380052979</v>
      </c>
      <c r="AA645" s="38">
        <v>7.4596576275869353E-2</v>
      </c>
      <c r="AB645" s="38">
        <v>2.3780361994702126E-2</v>
      </c>
      <c r="AC645" s="38">
        <v>446.39276017801939</v>
      </c>
      <c r="AD645" s="38">
        <v>4.3255792624158138</v>
      </c>
      <c r="AE645" s="38">
        <v>4.476381623702224</v>
      </c>
      <c r="AF645" s="38">
        <v>7.4420737584186547E-2</v>
      </c>
      <c r="AG645" s="38">
        <v>2.3618376297775967E-2</v>
      </c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</row>
    <row r="646" spans="1:51" x14ac:dyDescent="0.25">
      <c r="A646" s="38" t="s">
        <v>19</v>
      </c>
      <c r="B646" s="38">
        <v>252259</v>
      </c>
      <c r="C646" s="38">
        <v>5.5</v>
      </c>
      <c r="D646" s="38">
        <v>5.2</v>
      </c>
      <c r="E646" s="38">
        <v>5.8</v>
      </c>
      <c r="F646" s="38">
        <v>2009</v>
      </c>
      <c r="G646" s="38" t="s">
        <v>8</v>
      </c>
      <c r="H646" s="38" t="s">
        <v>72</v>
      </c>
      <c r="I646" s="38" t="s">
        <v>151</v>
      </c>
      <c r="J646" s="38">
        <v>1387</v>
      </c>
      <c r="K646" s="38">
        <v>250872</v>
      </c>
      <c r="L646" s="38">
        <v>2.8856417508988486E-4</v>
      </c>
      <c r="M646" s="38">
        <v>5.2097530306391473</v>
      </c>
      <c r="N646" s="38">
        <v>5.7868813808189179</v>
      </c>
      <c r="O646" s="38">
        <v>9.75303063914712E-3</v>
      </c>
      <c r="P646" s="38">
        <v>1.3118619181081925E-2</v>
      </c>
      <c r="Q646" s="38">
        <v>1315</v>
      </c>
      <c r="R646" s="38">
        <v>1461</v>
      </c>
      <c r="S646" s="38">
        <v>5.2128962693105105</v>
      </c>
      <c r="T646" s="38">
        <v>5.7916665014925135</v>
      </c>
      <c r="U646" s="38">
        <v>1.2896269310510355E-2</v>
      </c>
      <c r="V646" s="38">
        <v>8.3334985074863255E-3</v>
      </c>
      <c r="W646" s="38">
        <v>5.5058474778857756E-3</v>
      </c>
      <c r="X646" s="38">
        <v>2.8885658643406108E-4</v>
      </c>
      <c r="Y646" s="38">
        <v>5.2169908914517151</v>
      </c>
      <c r="Z646" s="38">
        <v>5.794704064319836</v>
      </c>
      <c r="AA646" s="38">
        <v>1.6990891451714951E-2</v>
      </c>
      <c r="AB646" s="38">
        <v>5.2959356801638435E-3</v>
      </c>
      <c r="AC646" s="38">
        <v>145.61040308440093</v>
      </c>
      <c r="AD646" s="38">
        <v>5.2192210325319381</v>
      </c>
      <c r="AE646" s="38">
        <v>5.7964380425455602</v>
      </c>
      <c r="AF646" s="38">
        <v>1.9221032531937965E-2</v>
      </c>
      <c r="AG646" s="38">
        <v>3.5619574544396571E-3</v>
      </c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</row>
    <row r="647" spans="1:51" x14ac:dyDescent="0.25">
      <c r="A647" s="38" t="s">
        <v>31</v>
      </c>
      <c r="B647" s="38">
        <v>209322</v>
      </c>
      <c r="C647" s="38">
        <v>5.5</v>
      </c>
      <c r="D647" s="38">
        <v>5.2</v>
      </c>
      <c r="E647" s="38">
        <v>5.8</v>
      </c>
      <c r="F647" s="38">
        <v>2009</v>
      </c>
      <c r="G647" s="38" t="s">
        <v>8</v>
      </c>
      <c r="H647" s="38" t="s">
        <v>73</v>
      </c>
      <c r="I647" s="38" t="s">
        <v>163</v>
      </c>
      <c r="J647" s="38">
        <v>1151</v>
      </c>
      <c r="K647" s="38">
        <v>208171</v>
      </c>
      <c r="L647" s="38">
        <v>3.1679152431889903E-4</v>
      </c>
      <c r="M647" s="38">
        <v>5.1819138196009948</v>
      </c>
      <c r="N647" s="38">
        <v>5.8154968682387933</v>
      </c>
      <c r="O647" s="38">
        <v>1.8086180399005336E-2</v>
      </c>
      <c r="P647" s="38">
        <v>1.5496868238793482E-2</v>
      </c>
      <c r="Q647" s="38">
        <v>1085</v>
      </c>
      <c r="R647" s="38">
        <v>1218</v>
      </c>
      <c r="S647" s="38">
        <v>5.1834016491338701</v>
      </c>
      <c r="T647" s="38">
        <v>5.8187863674147966</v>
      </c>
      <c r="U647" s="38">
        <v>1.6598350866130041E-2</v>
      </c>
      <c r="V647" s="38">
        <v>1.8786367414796779E-2</v>
      </c>
      <c r="W647" s="38">
        <v>5.5077802213787047E-3</v>
      </c>
      <c r="X647" s="38">
        <v>3.1717831553001297E-4</v>
      </c>
      <c r="Y647" s="38">
        <v>5.1906019058486912</v>
      </c>
      <c r="Z647" s="38">
        <v>5.824958536908718</v>
      </c>
      <c r="AA647" s="38">
        <v>9.3980941513089888E-3</v>
      </c>
      <c r="AB647" s="38">
        <v>2.4958536908718187E-2</v>
      </c>
      <c r="AC647" s="38">
        <v>132.64985582232214</v>
      </c>
      <c r="AD647" s="38">
        <v>5.193318674479297</v>
      </c>
      <c r="AE647" s="38">
        <v>5.827019009315487</v>
      </c>
      <c r="AF647" s="38">
        <v>6.6813255207032185E-3</v>
      </c>
      <c r="AG647" s="38">
        <v>2.7019009315487175E-2</v>
      </c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</row>
    <row r="648" spans="1:51" x14ac:dyDescent="0.25">
      <c r="A648" s="38" t="s">
        <v>43</v>
      </c>
      <c r="B648" s="38">
        <v>64313</v>
      </c>
      <c r="C648" s="38">
        <v>4.8</v>
      </c>
      <c r="D648" s="38">
        <v>4.3</v>
      </c>
      <c r="E648" s="38">
        <v>5.4</v>
      </c>
      <c r="F648" s="38">
        <v>2009</v>
      </c>
      <c r="G648" s="38" t="s">
        <v>8</v>
      </c>
      <c r="H648" s="38" t="s">
        <v>74</v>
      </c>
      <c r="I648" s="38" t="s">
        <v>175</v>
      </c>
      <c r="J648" s="38">
        <v>309</v>
      </c>
      <c r="K648" s="38">
        <v>64004</v>
      </c>
      <c r="L648" s="38">
        <v>5.3442004122931442E-4</v>
      </c>
      <c r="M648" s="38">
        <v>4.2702073280428392</v>
      </c>
      <c r="N648" s="38">
        <v>5.3390474105014674</v>
      </c>
      <c r="O648" s="38">
        <v>2.9792671957160621E-2</v>
      </c>
      <c r="P648" s="38">
        <v>6.0952589498532994E-2</v>
      </c>
      <c r="Q648" s="38">
        <v>275</v>
      </c>
      <c r="R648" s="38">
        <v>344</v>
      </c>
      <c r="S648" s="38">
        <v>4.2759628690933402</v>
      </c>
      <c r="T648" s="38">
        <v>5.3488408253385789</v>
      </c>
      <c r="U648" s="38">
        <v>2.4037130906659598E-2</v>
      </c>
      <c r="V648" s="38">
        <v>5.1159174661421503E-2</v>
      </c>
      <c r="W648" s="38">
        <v>4.8342039558863636E-3</v>
      </c>
      <c r="X648" s="38">
        <v>5.368536940429917E-4</v>
      </c>
      <c r="Y648" s="38">
        <v>4.2973502618433717</v>
      </c>
      <c r="Z648" s="38">
        <v>5.3710576499293552</v>
      </c>
      <c r="AA648" s="38">
        <v>2.6497381566281675E-3</v>
      </c>
      <c r="AB648" s="38">
        <v>2.8942350070645162E-2</v>
      </c>
      <c r="AC648" s="38">
        <v>68.792282853162732</v>
      </c>
      <c r="AD648" s="38">
        <v>4.3071858272320886</v>
      </c>
      <c r="AE648" s="38">
        <v>5.3767701117341105</v>
      </c>
      <c r="AF648" s="38">
        <v>7.1858272320888261E-3</v>
      </c>
      <c r="AG648" s="38">
        <v>2.3229888265889898E-2</v>
      </c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</row>
    <row r="649" spans="1:51" x14ac:dyDescent="0.25">
      <c r="A649" s="38" t="s">
        <v>58</v>
      </c>
      <c r="B649" s="38">
        <v>58975</v>
      </c>
      <c r="C649" s="38">
        <v>3.8</v>
      </c>
      <c r="D649" s="38">
        <v>3.4</v>
      </c>
      <c r="E649" s="38">
        <v>4.4000000000000004</v>
      </c>
      <c r="F649" s="38">
        <v>2009</v>
      </c>
      <c r="G649" s="38" t="s">
        <v>8</v>
      </c>
      <c r="H649" s="38" t="s">
        <v>195</v>
      </c>
      <c r="I649" s="38" t="s">
        <v>196</v>
      </c>
      <c r="J649" s="38">
        <v>224</v>
      </c>
      <c r="K649" s="38">
        <v>58751</v>
      </c>
      <c r="L649" s="38">
        <v>4.9645262047176336E-4</v>
      </c>
      <c r="M649" s="38">
        <v>3.3017669640979697</v>
      </c>
      <c r="N649" s="38">
        <v>4.294672205041496</v>
      </c>
      <c r="O649" s="38">
        <v>9.8233035902030252E-2</v>
      </c>
      <c r="P649" s="38">
        <v>0.10532779495850431</v>
      </c>
      <c r="Q649" s="38">
        <v>195</v>
      </c>
      <c r="R649" s="38">
        <v>254</v>
      </c>
      <c r="S649" s="38">
        <v>3.3064857990674015</v>
      </c>
      <c r="T649" s="38">
        <v>4.3069097075031797</v>
      </c>
      <c r="U649" s="38">
        <v>9.3514200932598435E-2</v>
      </c>
      <c r="V649" s="38">
        <v>9.3090292496820659E-2</v>
      </c>
      <c r="W649" s="38">
        <v>3.8305386104962062E-3</v>
      </c>
      <c r="X649" s="38">
        <v>4.9958233116733047E-4</v>
      </c>
      <c r="Y649" s="38">
        <v>3.3309562793288756</v>
      </c>
      <c r="Z649" s="38">
        <v>4.3301209416635364</v>
      </c>
      <c r="AA649" s="38">
        <v>6.9043720671124298E-2</v>
      </c>
      <c r="AB649" s="38">
        <v>6.9879058336463906E-2</v>
      </c>
      <c r="AC649" s="38">
        <v>58.617454894886912</v>
      </c>
      <c r="AD649" s="38">
        <v>3.3420799237049805</v>
      </c>
      <c r="AE649" s="38">
        <v>4.3359525303043132</v>
      </c>
      <c r="AF649" s="38">
        <v>5.7920076295019385E-2</v>
      </c>
      <c r="AG649" s="38">
        <v>6.4047469695687198E-2</v>
      </c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</row>
    <row r="650" spans="1:51" x14ac:dyDescent="0.25">
      <c r="A650" s="38" t="s">
        <v>25</v>
      </c>
      <c r="B650" s="38">
        <v>1227086</v>
      </c>
      <c r="C650" s="38">
        <v>4.5999999999999996</v>
      </c>
      <c r="D650" s="38">
        <v>4.4000000000000004</v>
      </c>
      <c r="E650" s="38">
        <v>4.7</v>
      </c>
      <c r="F650" s="38">
        <v>2009</v>
      </c>
      <c r="G650" s="38" t="s">
        <v>8</v>
      </c>
      <c r="H650" s="38" t="s">
        <v>75</v>
      </c>
      <c r="I650" s="38" t="s">
        <v>157</v>
      </c>
      <c r="J650" s="38">
        <v>5645</v>
      </c>
      <c r="K650" s="38">
        <v>1221441</v>
      </c>
      <c r="L650" s="38">
        <v>1.1973022792529835E-4</v>
      </c>
      <c r="M650" s="38">
        <v>4.4805993333279472</v>
      </c>
      <c r="N650" s="38">
        <v>4.7200597891785439</v>
      </c>
      <c r="O650" s="38">
        <v>8.0599333327946887E-2</v>
      </c>
      <c r="P650" s="38">
        <v>2.0059789178543674E-2</v>
      </c>
      <c r="Q650" s="38">
        <v>5498</v>
      </c>
      <c r="R650" s="38">
        <v>5792</v>
      </c>
      <c r="S650" s="38">
        <v>4.4805335567352245</v>
      </c>
      <c r="T650" s="38">
        <v>4.7201255657712666</v>
      </c>
      <c r="U650" s="38">
        <v>8.053355673522411E-2</v>
      </c>
      <c r="V650" s="38">
        <v>2.0125565771266452E-2</v>
      </c>
      <c r="W650" s="38">
        <v>4.6018804317514593E-3</v>
      </c>
      <c r="X650" s="38">
        <v>1.197601694094806E-4</v>
      </c>
      <c r="Y650" s="38">
        <v>4.4821202623419785</v>
      </c>
      <c r="Z650" s="38">
        <v>4.7216406011609395</v>
      </c>
      <c r="AA650" s="38">
        <v>8.2120262341978112E-2</v>
      </c>
      <c r="AB650" s="38">
        <v>2.1640601160939354E-2</v>
      </c>
      <c r="AC650" s="38">
        <v>293.85072998599401</v>
      </c>
      <c r="AD650" s="38">
        <v>4.4825530931607327</v>
      </c>
      <c r="AE650" s="38">
        <v>4.7220227065972278</v>
      </c>
      <c r="AF650" s="38">
        <v>8.2553093160732338E-2</v>
      </c>
      <c r="AG650" s="38">
        <v>2.2022706597227604E-2</v>
      </c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</row>
    <row r="651" spans="1:51" x14ac:dyDescent="0.25">
      <c r="A651" s="38" t="s">
        <v>12</v>
      </c>
      <c r="B651" s="38">
        <v>732831</v>
      </c>
      <c r="C651" s="38">
        <v>5.7</v>
      </c>
      <c r="D651" s="38">
        <v>5.5</v>
      </c>
      <c r="E651" s="38">
        <v>5.9</v>
      </c>
      <c r="F651" s="38">
        <v>2009</v>
      </c>
      <c r="G651" s="38" t="s">
        <v>8</v>
      </c>
      <c r="H651" s="38" t="s">
        <v>76</v>
      </c>
      <c r="I651" s="38" t="s">
        <v>144</v>
      </c>
      <c r="J651" s="38">
        <v>4177</v>
      </c>
      <c r="K651" s="38">
        <v>728654</v>
      </c>
      <c r="L651" s="38">
        <v>1.7235951233710668E-4</v>
      </c>
      <c r="M651" s="38">
        <v>5.5274539507942295</v>
      </c>
      <c r="N651" s="38">
        <v>5.872172975468442</v>
      </c>
      <c r="O651" s="38">
        <v>2.745395079422952E-2</v>
      </c>
      <c r="P651" s="38">
        <v>2.7827024531558386E-2</v>
      </c>
      <c r="Q651" s="38">
        <v>4051</v>
      </c>
      <c r="R651" s="38">
        <v>4304</v>
      </c>
      <c r="S651" s="38">
        <v>5.5278775051819586</v>
      </c>
      <c r="T651" s="38">
        <v>5.8731139921755497</v>
      </c>
      <c r="U651" s="38">
        <v>2.7877505181958639E-2</v>
      </c>
      <c r="V651" s="38">
        <v>2.6886007824450608E-2</v>
      </c>
      <c r="W651" s="38">
        <v>5.7024045432823058E-3</v>
      </c>
      <c r="X651" s="38">
        <v>1.7241747808951423E-4</v>
      </c>
      <c r="Y651" s="38">
        <v>5.5299870651927909</v>
      </c>
      <c r="Z651" s="38">
        <v>5.8748220213718199</v>
      </c>
      <c r="AA651" s="38">
        <v>2.9987065192790929E-2</v>
      </c>
      <c r="AB651" s="38">
        <v>2.5177978628180497E-2</v>
      </c>
      <c r="AC651" s="38">
        <v>252.6349615124345</v>
      </c>
      <c r="AD651" s="38">
        <v>5.5307185457855725</v>
      </c>
      <c r="AE651" s="38">
        <v>5.8754551047209063</v>
      </c>
      <c r="AF651" s="38">
        <v>3.0718545785572537E-2</v>
      </c>
      <c r="AG651" s="38">
        <v>2.4544895279094092E-2</v>
      </c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</row>
    <row r="652" spans="1:51" x14ac:dyDescent="0.25">
      <c r="A652" s="38" t="s">
        <v>56</v>
      </c>
      <c r="B652" s="38">
        <v>91918</v>
      </c>
      <c r="C652" s="38">
        <v>2</v>
      </c>
      <c r="D652" s="38">
        <v>1.7</v>
      </c>
      <c r="E652" s="38">
        <v>2.2999999999999998</v>
      </c>
      <c r="F652" s="38">
        <v>2009</v>
      </c>
      <c r="G652" s="38" t="s">
        <v>8</v>
      </c>
      <c r="H652" s="38" t="s">
        <v>77</v>
      </c>
      <c r="I652" s="38" t="s">
        <v>188</v>
      </c>
      <c r="J652" s="38">
        <v>184</v>
      </c>
      <c r="K652" s="38">
        <v>91734</v>
      </c>
      <c r="L652" s="38">
        <v>2.8894908182962585E-4</v>
      </c>
      <c r="M652" s="38">
        <v>1.7128351171303167</v>
      </c>
      <c r="N652" s="38">
        <v>2.2907332807895684</v>
      </c>
      <c r="O652" s="38">
        <v>1.2835117130316709E-2</v>
      </c>
      <c r="P652" s="38">
        <v>9.2667192104314289E-3</v>
      </c>
      <c r="Q652" s="38">
        <v>158</v>
      </c>
      <c r="R652" s="38">
        <v>211</v>
      </c>
      <c r="S652" s="38">
        <v>1.718923388237342</v>
      </c>
      <c r="T652" s="38">
        <v>2.2955242716334125</v>
      </c>
      <c r="U652" s="38">
        <v>1.8923388237342076E-2</v>
      </c>
      <c r="V652" s="38">
        <v>4.4757283665872727E-3</v>
      </c>
      <c r="W652" s="38">
        <v>2.0225957885497336E-3</v>
      </c>
      <c r="X652" s="38">
        <v>2.9118275227046783E-4</v>
      </c>
      <c r="Y652" s="38">
        <v>1.7314130362792659</v>
      </c>
      <c r="Z652" s="38">
        <v>2.3137785408202012</v>
      </c>
      <c r="AA652" s="38">
        <v>3.1413036279265949E-2</v>
      </c>
      <c r="AB652" s="38">
        <v>1.3778540820201357E-2</v>
      </c>
      <c r="AC652" s="38">
        <v>53.186075486732442</v>
      </c>
      <c r="AD652" s="38">
        <v>1.738734659037273</v>
      </c>
      <c r="AE652" s="38">
        <v>2.3173357253633733</v>
      </c>
      <c r="AF652" s="38">
        <v>3.8734659037273023E-2</v>
      </c>
      <c r="AG652" s="38">
        <v>1.7335725363373466E-2</v>
      </c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</row>
    <row r="653" spans="1:51" x14ac:dyDescent="0.25">
      <c r="A653" s="38" t="s">
        <v>32</v>
      </c>
      <c r="B653" s="38">
        <v>113252</v>
      </c>
      <c r="C653" s="38">
        <v>20.8</v>
      </c>
      <c r="D653" s="38">
        <v>20</v>
      </c>
      <c r="E653" s="38">
        <v>21.7</v>
      </c>
      <c r="F653" s="38">
        <v>2009</v>
      </c>
      <c r="G653" s="38" t="s">
        <v>8</v>
      </c>
      <c r="H653" s="38" t="s">
        <v>78</v>
      </c>
      <c r="I653" s="38" t="s">
        <v>164</v>
      </c>
      <c r="J653" s="38">
        <v>2356</v>
      </c>
      <c r="K653" s="38">
        <v>110896</v>
      </c>
      <c r="L653" s="38">
        <v>8.3123697728026491E-4</v>
      </c>
      <c r="M653" s="38">
        <v>19.971927646744035</v>
      </c>
      <c r="N653" s="38">
        <v>21.634401601304567</v>
      </c>
      <c r="O653" s="38">
        <v>2.8072353255964799E-2</v>
      </c>
      <c r="P653" s="38">
        <v>6.5598398695431825E-2</v>
      </c>
      <c r="Q653" s="38">
        <v>2262</v>
      </c>
      <c r="R653" s="38">
        <v>2450</v>
      </c>
      <c r="S653" s="38">
        <v>19.973157206936744</v>
      </c>
      <c r="T653" s="38">
        <v>21.633172041111855</v>
      </c>
      <c r="U653" s="38">
        <v>2.684279306325621E-2</v>
      </c>
      <c r="V653" s="38">
        <v>6.6827958888143968E-2</v>
      </c>
      <c r="W653" s="38">
        <v>2.0819418221952605E-2</v>
      </c>
      <c r="X653" s="38">
        <v>8.3169945759085223E-4</v>
      </c>
      <c r="Y653" s="38">
        <v>19.987718764361752</v>
      </c>
      <c r="Z653" s="38">
        <v>21.651117679543457</v>
      </c>
      <c r="AA653" s="38">
        <v>1.2281235638248233E-2</v>
      </c>
      <c r="AB653" s="38">
        <v>4.8882320456542061E-2</v>
      </c>
      <c r="AC653" s="38">
        <v>188.29813378852054</v>
      </c>
      <c r="AD653" s="38">
        <v>19.992537544647227</v>
      </c>
      <c r="AE653" s="38">
        <v>21.655128465902134</v>
      </c>
      <c r="AF653" s="38">
        <v>7.4624553527726789E-3</v>
      </c>
      <c r="AG653" s="38">
        <v>4.4871534097865151E-2</v>
      </c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</row>
    <row r="654" spans="1:51" x14ac:dyDescent="0.25">
      <c r="A654" s="38" t="s">
        <v>45</v>
      </c>
      <c r="B654" s="38">
        <v>1119178</v>
      </c>
      <c r="C654" s="38">
        <v>5.2</v>
      </c>
      <c r="D654" s="38">
        <v>5.0999999999999996</v>
      </c>
      <c r="E654" s="38">
        <v>5.4</v>
      </c>
      <c r="F654" s="38">
        <v>2009</v>
      </c>
      <c r="G654" s="38" t="s">
        <v>8</v>
      </c>
      <c r="H654" s="38" t="s">
        <v>79</v>
      </c>
      <c r="I654" s="38" t="s">
        <v>177</v>
      </c>
      <c r="J654" s="38">
        <v>5820</v>
      </c>
      <c r="K654" s="38">
        <v>1113358</v>
      </c>
      <c r="L654" s="38">
        <v>1.3325338607480687E-4</v>
      </c>
      <c r="M654" s="38">
        <v>5.06699179386976</v>
      </c>
      <c r="N654" s="38">
        <v>5.3334985660193723</v>
      </c>
      <c r="O654" s="38">
        <v>3.3008206130239692E-2</v>
      </c>
      <c r="P654" s="38">
        <v>6.6501433980628022E-2</v>
      </c>
      <c r="Q654" s="38">
        <v>5671</v>
      </c>
      <c r="R654" s="38">
        <v>5969</v>
      </c>
      <c r="S654" s="38">
        <v>5.0671117552346452</v>
      </c>
      <c r="T654" s="38">
        <v>5.3333786046544871</v>
      </c>
      <c r="U654" s="38">
        <v>3.2888244765354457E-2</v>
      </c>
      <c r="V654" s="38">
        <v>6.6621395345513257E-2</v>
      </c>
      <c r="W654" s="38">
        <v>5.201943521368828E-3</v>
      </c>
      <c r="X654" s="38">
        <v>1.3328562193471179E-4</v>
      </c>
      <c r="Y654" s="38">
        <v>5.0686578994341165</v>
      </c>
      <c r="Z654" s="38">
        <v>5.3352291433035397</v>
      </c>
      <c r="AA654" s="38">
        <v>3.1342100565883158E-2</v>
      </c>
      <c r="AB654" s="38">
        <v>6.4770856696460655E-2</v>
      </c>
      <c r="AC654" s="38">
        <v>298.28050819896464</v>
      </c>
      <c r="AD654" s="38">
        <v>5.0691319901294234</v>
      </c>
      <c r="AE654" s="38">
        <v>5.3356485624588714</v>
      </c>
      <c r="AF654" s="38">
        <v>3.0868009870576252E-2</v>
      </c>
      <c r="AG654" s="38">
        <v>6.4351437541128931E-2</v>
      </c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</row>
    <row r="655" spans="1:51" x14ac:dyDescent="0.25">
      <c r="A655" s="38" t="s">
        <v>33</v>
      </c>
      <c r="B655" s="38">
        <v>494406</v>
      </c>
      <c r="C655" s="38">
        <v>7.4</v>
      </c>
      <c r="D655" s="38">
        <v>7.2</v>
      </c>
      <c r="E655" s="38">
        <v>7.7</v>
      </c>
      <c r="F655" s="38">
        <v>2009</v>
      </c>
      <c r="G655" s="38" t="s">
        <v>8</v>
      </c>
      <c r="H655" s="38" t="s">
        <v>80</v>
      </c>
      <c r="I655" s="38" t="s">
        <v>165</v>
      </c>
      <c r="J655" s="38">
        <v>3659</v>
      </c>
      <c r="K655" s="38">
        <v>490747</v>
      </c>
      <c r="L655" s="38">
        <v>2.3890900718559477E-4</v>
      </c>
      <c r="M655" s="38">
        <v>7.1618911449161189</v>
      </c>
      <c r="N655" s="38">
        <v>7.6397091592873085</v>
      </c>
      <c r="O655" s="38">
        <v>3.8108855083881288E-2</v>
      </c>
      <c r="P655" s="38">
        <v>6.029084071269164E-2</v>
      </c>
      <c r="Q655" s="38">
        <v>3541</v>
      </c>
      <c r="R655" s="38">
        <v>3777</v>
      </c>
      <c r="S655" s="38">
        <v>7.1621299094266657</v>
      </c>
      <c r="T655" s="38">
        <v>7.6394703947767626</v>
      </c>
      <c r="U655" s="38">
        <v>3.7870090573334458E-2</v>
      </c>
      <c r="V655" s="38">
        <v>6.0529605223237581E-2</v>
      </c>
      <c r="W655" s="38">
        <v>7.4046275426239974E-3</v>
      </c>
      <c r="X655" s="38">
        <v>2.390000348273944E-4</v>
      </c>
      <c r="Y655" s="38">
        <v>7.1656275077966036</v>
      </c>
      <c r="Z655" s="38">
        <v>7.6436275774513911</v>
      </c>
      <c r="AA655" s="38">
        <v>3.4372492203396554E-2</v>
      </c>
      <c r="AB655" s="38">
        <v>5.637242254860908E-2</v>
      </c>
      <c r="AC655" s="38">
        <v>236.25130547062122</v>
      </c>
      <c r="AD655" s="38">
        <v>7.1667163141819392</v>
      </c>
      <c r="AE655" s="38">
        <v>7.6445613845258693</v>
      </c>
      <c r="AF655" s="38">
        <v>3.328368581806096E-2</v>
      </c>
      <c r="AG655" s="38">
        <v>5.543861547413087E-2</v>
      </c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</row>
    <row r="656" spans="1:51" x14ac:dyDescent="0.25">
      <c r="A656" s="38" t="s">
        <v>44</v>
      </c>
      <c r="B656" s="38">
        <v>185458</v>
      </c>
      <c r="C656" s="38">
        <v>8.6999999999999993</v>
      </c>
      <c r="D656" s="38">
        <v>8.3000000000000007</v>
      </c>
      <c r="E656" s="38">
        <v>9.1</v>
      </c>
      <c r="F656" s="38">
        <v>2009</v>
      </c>
      <c r="G656" s="38" t="s">
        <v>8</v>
      </c>
      <c r="H656" s="38" t="s">
        <v>81</v>
      </c>
      <c r="I656" s="38" t="s">
        <v>176</v>
      </c>
      <c r="J656" s="38">
        <v>1613</v>
      </c>
      <c r="K656" s="38">
        <v>183845</v>
      </c>
      <c r="L656" s="38">
        <v>4.2259351498757334E-4</v>
      </c>
      <c r="M656" s="38">
        <v>8.2747934944700923</v>
      </c>
      <c r="N656" s="38">
        <v>9.119980524445241</v>
      </c>
      <c r="O656" s="38">
        <v>2.5206505529908441E-2</v>
      </c>
      <c r="P656" s="38">
        <v>1.9980524445241343E-2</v>
      </c>
      <c r="Q656" s="38">
        <v>1536</v>
      </c>
      <c r="R656" s="38">
        <v>1692</v>
      </c>
      <c r="S656" s="38">
        <v>8.2821986649268293</v>
      </c>
      <c r="T656" s="38">
        <v>9.1233594668334614</v>
      </c>
      <c r="U656" s="38">
        <v>1.7801335073171387E-2</v>
      </c>
      <c r="V656" s="38">
        <v>2.3359466833461795E-2</v>
      </c>
      <c r="W656" s="38">
        <v>8.707563327893077E-3</v>
      </c>
      <c r="X656" s="38">
        <v>4.2295655311192485E-4</v>
      </c>
      <c r="Y656" s="38">
        <v>8.2846067747811531</v>
      </c>
      <c r="Z656" s="38">
        <v>9.1305198810050019</v>
      </c>
      <c r="AA656" s="38">
        <v>1.5393225218847562E-2</v>
      </c>
      <c r="AB656" s="38">
        <v>3.0519881005002247E-2</v>
      </c>
      <c r="AC656" s="38">
        <v>156.76968546678935</v>
      </c>
      <c r="AD656" s="38">
        <v>8.2876125600113308</v>
      </c>
      <c r="AE656" s="38">
        <v>9.1329060405119975</v>
      </c>
      <c r="AF656" s="38">
        <v>1.2387439988669868E-2</v>
      </c>
      <c r="AG656" s="38">
        <v>3.2906040511997858E-2</v>
      </c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</row>
    <row r="657" spans="1:51" x14ac:dyDescent="0.25">
      <c r="A657" s="38" t="s">
        <v>46</v>
      </c>
      <c r="B657" s="38">
        <v>146450</v>
      </c>
      <c r="C657" s="38">
        <v>3.5</v>
      </c>
      <c r="D657" s="38">
        <v>3.2</v>
      </c>
      <c r="E657" s="38">
        <v>3.8</v>
      </c>
      <c r="F657" s="38">
        <v>2009</v>
      </c>
      <c r="G657" s="38" t="s">
        <v>8</v>
      </c>
      <c r="H657" s="38" t="s">
        <v>82</v>
      </c>
      <c r="I657" s="38" t="s">
        <v>178</v>
      </c>
      <c r="J657" s="38">
        <v>513</v>
      </c>
      <c r="K657" s="38">
        <v>145937</v>
      </c>
      <c r="L657" s="38">
        <v>3.0259058898621596E-4</v>
      </c>
      <c r="M657" s="38">
        <v>3.2003114253531488</v>
      </c>
      <c r="N657" s="38">
        <v>3.8054926033255807</v>
      </c>
      <c r="O657" s="38">
        <v>3.1142535314865327E-4</v>
      </c>
      <c r="P657" s="38">
        <v>5.4926033255808804E-3</v>
      </c>
      <c r="Q657" s="38">
        <v>469</v>
      </c>
      <c r="R657" s="38">
        <v>557</v>
      </c>
      <c r="S657" s="38">
        <v>3.202458176852168</v>
      </c>
      <c r="T657" s="38">
        <v>3.8033458518265619</v>
      </c>
      <c r="U657" s="38">
        <v>2.4581768521678704E-3</v>
      </c>
      <c r="V657" s="38">
        <v>3.3458518265621073E-3</v>
      </c>
      <c r="W657" s="38">
        <v>3.515925046972089E-3</v>
      </c>
      <c r="X657" s="38">
        <v>3.0342618163813143E-4</v>
      </c>
      <c r="Y657" s="38">
        <v>3.2124988653339575</v>
      </c>
      <c r="Z657" s="38">
        <v>3.8193512286102207</v>
      </c>
      <c r="AA657" s="38">
        <v>1.2498865333957276E-2</v>
      </c>
      <c r="AB657" s="38">
        <v>1.9351228610220872E-2</v>
      </c>
      <c r="AC657" s="38">
        <v>88.668985300369471</v>
      </c>
      <c r="AD657" s="38">
        <v>3.2166191891430884</v>
      </c>
      <c r="AE657" s="38">
        <v>3.822058994730579</v>
      </c>
      <c r="AF657" s="38">
        <v>1.6619189143088242E-2</v>
      </c>
      <c r="AG657" s="38">
        <v>2.2058994730579151E-2</v>
      </c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</row>
    <row r="658" spans="1:51" x14ac:dyDescent="0.25">
      <c r="A658" s="38" t="s">
        <v>47</v>
      </c>
      <c r="B658" s="38">
        <v>355465</v>
      </c>
      <c r="C658" s="38">
        <v>7.5</v>
      </c>
      <c r="D658" s="38">
        <v>7.2</v>
      </c>
      <c r="E658" s="38">
        <v>7.8</v>
      </c>
      <c r="F658" s="38">
        <v>2009</v>
      </c>
      <c r="G658" s="38" t="s">
        <v>8</v>
      </c>
      <c r="H658" s="38" t="s">
        <v>83</v>
      </c>
      <c r="I658" s="38" t="s">
        <v>179</v>
      </c>
      <c r="J658" s="38">
        <v>2666</v>
      </c>
      <c r="K658" s="38">
        <v>352799</v>
      </c>
      <c r="L658" s="38">
        <v>2.8362634485403735E-4</v>
      </c>
      <c r="M658" s="38">
        <v>7.2164088203521013</v>
      </c>
      <c r="N658" s="38">
        <v>7.7836615100601758</v>
      </c>
      <c r="O658" s="38">
        <v>1.6408820352101117E-2</v>
      </c>
      <c r="P658" s="38">
        <v>1.6338489939824008E-2</v>
      </c>
      <c r="Q658" s="38">
        <v>2566</v>
      </c>
      <c r="R658" s="38">
        <v>2767</v>
      </c>
      <c r="S658" s="38">
        <v>7.2187135160986315</v>
      </c>
      <c r="T658" s="38">
        <v>7.7841700308047201</v>
      </c>
      <c r="U658" s="38">
        <v>1.8713516098631366E-2</v>
      </c>
      <c r="V658" s="38">
        <v>1.5829969195279681E-2</v>
      </c>
      <c r="W658" s="38">
        <v>7.5053574835458889E-3</v>
      </c>
      <c r="X658" s="38">
        <v>2.8377458388339393E-4</v>
      </c>
      <c r="Y658" s="38">
        <v>7.2215828996624953</v>
      </c>
      <c r="Z658" s="38">
        <v>7.7891320674292821</v>
      </c>
      <c r="AA658" s="38">
        <v>2.1582899662495159E-2</v>
      </c>
      <c r="AB658" s="38">
        <v>1.086793257071772E-2</v>
      </c>
      <c r="AC658" s="38">
        <v>201.65630331972523</v>
      </c>
      <c r="AD658" s="38">
        <v>7.2231157229231506</v>
      </c>
      <c r="AE658" s="38">
        <v>7.7904124302580078</v>
      </c>
      <c r="AF658" s="38">
        <v>2.311572292315045E-2</v>
      </c>
      <c r="AG658" s="38">
        <v>9.5875697419920414E-3</v>
      </c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</row>
    <row r="659" spans="1:51" x14ac:dyDescent="0.25">
      <c r="A659" s="38" t="s">
        <v>48</v>
      </c>
      <c r="B659" s="38">
        <v>547638</v>
      </c>
      <c r="C659" s="38">
        <v>4</v>
      </c>
      <c r="D659" s="38">
        <v>3.8</v>
      </c>
      <c r="E659" s="38">
        <v>4.0999999999999996</v>
      </c>
      <c r="F659" s="38">
        <v>2009</v>
      </c>
      <c r="G659" s="38" t="s">
        <v>8</v>
      </c>
      <c r="H659" s="38" t="s">
        <v>84</v>
      </c>
      <c r="I659" s="38" t="s">
        <v>180</v>
      </c>
      <c r="J659" s="38">
        <v>2191</v>
      </c>
      <c r="K659" s="38">
        <v>545447</v>
      </c>
      <c r="L659" s="38">
        <v>1.6718803557478333E-4</v>
      </c>
      <c r="M659" s="38">
        <v>3.8336300230697962</v>
      </c>
      <c r="N659" s="38">
        <v>4.1680060942193622</v>
      </c>
      <c r="O659" s="38">
        <v>3.3630023069796344E-2</v>
      </c>
      <c r="P659" s="38">
        <v>6.8006094219362545E-2</v>
      </c>
      <c r="Q659" s="38">
        <v>2099</v>
      </c>
      <c r="R659" s="38">
        <v>2283</v>
      </c>
      <c r="S659" s="38">
        <v>3.8328238727042314</v>
      </c>
      <c r="T659" s="38">
        <v>4.1688122445849265</v>
      </c>
      <c r="U659" s="38">
        <v>3.2823872704231594E-2</v>
      </c>
      <c r="V659" s="38">
        <v>6.8812244584926852E-2</v>
      </c>
      <c r="W659" s="38">
        <v>4.0042972676609138E-3</v>
      </c>
      <c r="X659" s="38">
        <v>1.6729601788836442E-4</v>
      </c>
      <c r="Y659" s="38">
        <v>3.8370012497725496</v>
      </c>
      <c r="Z659" s="38">
        <v>4.1715932855492781</v>
      </c>
      <c r="AA659" s="38">
        <v>3.7001249772549816E-2</v>
      </c>
      <c r="AB659" s="38">
        <v>7.1593285549278463E-2</v>
      </c>
      <c r="AC659" s="38">
        <v>183.13652486618605</v>
      </c>
      <c r="AD659" s="38">
        <v>3.8380056231245807</v>
      </c>
      <c r="AE659" s="38">
        <v>4.1724149231487404</v>
      </c>
      <c r="AF659" s="38">
        <v>3.800562312458089E-2</v>
      </c>
      <c r="AG659" s="38">
        <v>7.2414923148740762E-2</v>
      </c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</row>
    <row r="660" spans="1:51" x14ac:dyDescent="0.25">
      <c r="A660" s="38" t="s">
        <v>13</v>
      </c>
      <c r="B660" s="38">
        <v>373812</v>
      </c>
      <c r="C660" s="38">
        <v>6</v>
      </c>
      <c r="D660" s="38">
        <v>5.7</v>
      </c>
      <c r="E660" s="38">
        <v>6.2</v>
      </c>
      <c r="F660" s="38">
        <v>2009</v>
      </c>
      <c r="G660" s="38" t="s">
        <v>8</v>
      </c>
      <c r="H660" s="38" t="s">
        <v>86</v>
      </c>
      <c r="I660" s="38" t="s">
        <v>145</v>
      </c>
      <c r="J660" s="38">
        <v>2243</v>
      </c>
      <c r="K660" s="38">
        <v>371569</v>
      </c>
      <c r="L660" s="38">
        <v>2.4757261636768621E-4</v>
      </c>
      <c r="M660" s="38">
        <v>5.7527698017462319</v>
      </c>
      <c r="N660" s="38">
        <v>6.247915034481605</v>
      </c>
      <c r="O660" s="38">
        <v>5.2769801746231693E-2</v>
      </c>
      <c r="P660" s="38">
        <v>4.7915034481604835E-2</v>
      </c>
      <c r="Q660" s="38">
        <v>2151</v>
      </c>
      <c r="R660" s="38">
        <v>2336</v>
      </c>
      <c r="S660" s="38">
        <v>5.7542293987351929</v>
      </c>
      <c r="T660" s="38">
        <v>6.2491305790076295</v>
      </c>
      <c r="U660" s="38">
        <v>5.4229398735192724E-2</v>
      </c>
      <c r="V660" s="38">
        <v>4.9130579007629294E-2</v>
      </c>
      <c r="W660" s="38">
        <v>6.005418926735469E-3</v>
      </c>
      <c r="X660" s="38">
        <v>2.4772743598659535E-4</v>
      </c>
      <c r="Y660" s="38">
        <v>5.7576914907488739</v>
      </c>
      <c r="Z660" s="38">
        <v>6.253146362722064</v>
      </c>
      <c r="AA660" s="38">
        <v>5.7691490748873697E-2</v>
      </c>
      <c r="AB660" s="38">
        <v>5.3146362722063856E-2</v>
      </c>
      <c r="AC660" s="38">
        <v>185.11058695985918</v>
      </c>
      <c r="AD660" s="38">
        <v>5.7591605201342855</v>
      </c>
      <c r="AE660" s="38">
        <v>6.2543524473609731</v>
      </c>
      <c r="AF660" s="38">
        <v>5.9160520134285299E-2</v>
      </c>
      <c r="AG660" s="38">
        <v>5.4352447360972889E-2</v>
      </c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</row>
    <row r="661" spans="1:51" x14ac:dyDescent="0.25">
      <c r="A661" s="38" t="s">
        <v>28</v>
      </c>
      <c r="B661" s="38">
        <v>348542</v>
      </c>
      <c r="C661" s="38">
        <v>4.5</v>
      </c>
      <c r="D661" s="38">
        <v>4.3</v>
      </c>
      <c r="E661" s="38">
        <v>4.7</v>
      </c>
      <c r="F661" s="38">
        <v>2009</v>
      </c>
      <c r="G661" s="38" t="s">
        <v>8</v>
      </c>
      <c r="H661" s="38" t="s">
        <v>87</v>
      </c>
      <c r="I661" s="38" t="s">
        <v>160</v>
      </c>
      <c r="J661" s="38">
        <v>1568</v>
      </c>
      <c r="K661" s="38">
        <v>346974</v>
      </c>
      <c r="L661" s="38">
        <v>2.2217076384900618E-4</v>
      </c>
      <c r="M661" s="38">
        <v>4.2765697035838999</v>
      </c>
      <c r="N661" s="38">
        <v>4.7209112312819128</v>
      </c>
      <c r="O661" s="38">
        <v>2.3430296416099949E-2</v>
      </c>
      <c r="P661" s="38">
        <v>2.0911231281912634E-2</v>
      </c>
      <c r="Q661" s="38">
        <v>1491</v>
      </c>
      <c r="R661" s="38">
        <v>1646</v>
      </c>
      <c r="S661" s="38">
        <v>4.2778201766214687</v>
      </c>
      <c r="T661" s="38">
        <v>4.7225298529302062</v>
      </c>
      <c r="U661" s="38">
        <v>2.2179823378531083E-2</v>
      </c>
      <c r="V661" s="38">
        <v>2.252985293020604E-2</v>
      </c>
      <c r="W661" s="38">
        <v>4.5042015788784749E-3</v>
      </c>
      <c r="X661" s="38">
        <v>2.2237080411735587E-4</v>
      </c>
      <c r="Y661" s="38">
        <v>4.2818307747611195</v>
      </c>
      <c r="Z661" s="38">
        <v>4.7265723829958306</v>
      </c>
      <c r="AA661" s="38">
        <v>1.8169225238880315E-2</v>
      </c>
      <c r="AB661" s="38">
        <v>2.6572382995830424E-2</v>
      </c>
      <c r="AC661" s="38">
        <v>154.89474406984493</v>
      </c>
      <c r="AD661" s="38">
        <v>4.2834347158659583</v>
      </c>
      <c r="AE661" s="38">
        <v>4.7278375049554526</v>
      </c>
      <c r="AF661" s="38">
        <v>1.6565284134041569E-2</v>
      </c>
      <c r="AG661" s="38">
        <v>2.7837504955452452E-2</v>
      </c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</row>
    <row r="662" spans="1:51" x14ac:dyDescent="0.25">
      <c r="A662" s="38" t="s">
        <v>49</v>
      </c>
      <c r="B662" s="38">
        <v>821336</v>
      </c>
      <c r="C662" s="38">
        <v>6.8</v>
      </c>
      <c r="D662" s="38">
        <v>6.7</v>
      </c>
      <c r="E662" s="38">
        <v>7</v>
      </c>
      <c r="F662" s="38">
        <v>2009</v>
      </c>
      <c r="G662" s="38" t="s">
        <v>8</v>
      </c>
      <c r="H662" s="38" t="s">
        <v>88</v>
      </c>
      <c r="I662" s="38" t="s">
        <v>181</v>
      </c>
      <c r="J662" s="38">
        <v>5585</v>
      </c>
      <c r="K662" s="38">
        <v>815751</v>
      </c>
      <c r="L662" s="38">
        <v>1.7772855050581361E-4</v>
      </c>
      <c r="M662" s="38">
        <v>6.6221682030761553</v>
      </c>
      <c r="N662" s="38">
        <v>6.9776253040877831</v>
      </c>
      <c r="O662" s="38">
        <v>7.7831796923844898E-2</v>
      </c>
      <c r="P662" s="38">
        <v>2.2374695912216858E-2</v>
      </c>
      <c r="Q662" s="38">
        <v>5440</v>
      </c>
      <c r="R662" s="38">
        <v>5732</v>
      </c>
      <c r="S662" s="38">
        <v>6.6233551189768862</v>
      </c>
      <c r="T662" s="38">
        <v>6.9788734452160872</v>
      </c>
      <c r="U662" s="38">
        <v>7.6644881023113953E-2</v>
      </c>
      <c r="V662" s="38">
        <v>2.1126554783912788E-2</v>
      </c>
      <c r="W662" s="38">
        <v>6.8022034819194364E-3</v>
      </c>
      <c r="X662" s="38">
        <v>1.7777303744000628E-4</v>
      </c>
      <c r="Y662" s="38">
        <v>6.6244304444794304</v>
      </c>
      <c r="Z662" s="38">
        <v>6.9799765193594423</v>
      </c>
      <c r="AA662" s="38">
        <v>7.5569555520569764E-2</v>
      </c>
      <c r="AB662" s="38">
        <v>2.00234806405577E-2</v>
      </c>
      <c r="AC662" s="38">
        <v>291.96200710367134</v>
      </c>
      <c r="AD662" s="38">
        <v>6.6250770402099475</v>
      </c>
      <c r="AE662" s="38">
        <v>6.9805474464489823</v>
      </c>
      <c r="AF662" s="38">
        <v>7.4922959790052701E-2</v>
      </c>
      <c r="AG662" s="38">
        <v>1.9452553551017715E-2</v>
      </c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</row>
    <row r="663" spans="1:51" x14ac:dyDescent="0.25">
      <c r="A663" s="38" t="s">
        <v>26</v>
      </c>
      <c r="B663" s="38">
        <v>285345</v>
      </c>
      <c r="C663" s="38">
        <v>16.899999999999999</v>
      </c>
      <c r="D663" s="38">
        <v>16.5</v>
      </c>
      <c r="E663" s="38">
        <v>17.399999999999999</v>
      </c>
      <c r="F663" s="38">
        <v>2009</v>
      </c>
      <c r="G663" s="38" t="s">
        <v>8</v>
      </c>
      <c r="H663" s="38" t="s">
        <v>89</v>
      </c>
      <c r="I663" s="38" t="s">
        <v>158</v>
      </c>
      <c r="J663" s="38">
        <v>4822</v>
      </c>
      <c r="K663" s="38">
        <v>280523</v>
      </c>
      <c r="L663" s="38">
        <v>4.7292310353939606E-4</v>
      </c>
      <c r="M663" s="38">
        <v>16.425918649426311</v>
      </c>
      <c r="N663" s="38">
        <v>17.371764856505106</v>
      </c>
      <c r="O663" s="38">
        <v>7.4081350573688809E-2</v>
      </c>
      <c r="P663" s="38">
        <v>2.8235143494892867E-2</v>
      </c>
      <c r="Q663" s="38">
        <v>4688</v>
      </c>
      <c r="R663" s="38">
        <v>4958</v>
      </c>
      <c r="S663" s="38">
        <v>16.429234785960855</v>
      </c>
      <c r="T663" s="38">
        <v>17.375457779179591</v>
      </c>
      <c r="U663" s="38">
        <v>7.0765214039145263E-2</v>
      </c>
      <c r="V663" s="38">
        <v>2.4542220820407579E-2</v>
      </c>
      <c r="W663" s="38">
        <v>1.6905345417729679E-2</v>
      </c>
      <c r="X663" s="38">
        <v>4.7305405841815295E-4</v>
      </c>
      <c r="Y663" s="38">
        <v>16.432291359311527</v>
      </c>
      <c r="Z663" s="38">
        <v>17.378399476147834</v>
      </c>
      <c r="AA663" s="38">
        <v>6.7708640688472599E-2</v>
      </c>
      <c r="AB663" s="38">
        <v>2.1600523852164599E-2</v>
      </c>
      <c r="AC663" s="38">
        <v>269.90607165578911</v>
      </c>
      <c r="AD663" s="38">
        <v>16.434157116629471</v>
      </c>
      <c r="AE663" s="38">
        <v>17.380038201255285</v>
      </c>
      <c r="AF663" s="38">
        <v>6.5842883370528682E-2</v>
      </c>
      <c r="AG663" s="38">
        <v>1.9961798744713377E-2</v>
      </c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</row>
    <row r="664" spans="1:51" x14ac:dyDescent="0.25">
      <c r="A664" s="38" t="s">
        <v>59</v>
      </c>
      <c r="B664" s="38">
        <v>280702</v>
      </c>
      <c r="C664" s="38">
        <v>4.9000000000000004</v>
      </c>
      <c r="D664" s="38">
        <v>4.5999999999999996</v>
      </c>
      <c r="E664" s="38">
        <v>5.0999999999999996</v>
      </c>
      <c r="F664" s="38">
        <v>2009</v>
      </c>
      <c r="G664" s="38" t="s">
        <v>8</v>
      </c>
      <c r="H664" s="38" t="s">
        <v>90</v>
      </c>
      <c r="I664" s="38" t="s">
        <v>190</v>
      </c>
      <c r="J664" s="38">
        <v>1375</v>
      </c>
      <c r="K664" s="38">
        <v>279327</v>
      </c>
      <c r="L664" s="38">
        <v>2.5827813284784082E-4</v>
      </c>
      <c r="M664" s="38">
        <v>4.6401550810230967</v>
      </c>
      <c r="N664" s="38">
        <v>5.1567113467187795</v>
      </c>
      <c r="O664" s="38">
        <v>4.0155081023097061E-2</v>
      </c>
      <c r="P664" s="38">
        <v>5.6711346718779865E-2</v>
      </c>
      <c r="Q664" s="38">
        <v>1303</v>
      </c>
      <c r="R664" s="38">
        <v>1448</v>
      </c>
      <c r="S664" s="38">
        <v>4.6419334383082411</v>
      </c>
      <c r="T664" s="38">
        <v>5.1584954863164496</v>
      </c>
      <c r="U664" s="38">
        <v>4.1933438308241477E-2</v>
      </c>
      <c r="V664" s="38">
        <v>5.8495486316449963E-2</v>
      </c>
      <c r="W664" s="38">
        <v>4.9052086777194486E-3</v>
      </c>
      <c r="X664" s="38">
        <v>2.5854283950726552E-4</v>
      </c>
      <c r="Y664" s="38">
        <v>4.6466658382121828</v>
      </c>
      <c r="Z664" s="38">
        <v>5.1637515172267143</v>
      </c>
      <c r="AA664" s="38">
        <v>4.6665838212183175E-2</v>
      </c>
      <c r="AB664" s="38">
        <v>6.3751517226714682E-2</v>
      </c>
      <c r="AC664" s="38">
        <v>145.02302729138077</v>
      </c>
      <c r="AD664" s="38">
        <v>4.6486713955900552</v>
      </c>
      <c r="AE664" s="38">
        <v>5.1653084079788965</v>
      </c>
      <c r="AF664" s="38">
        <v>4.8671395590055511E-2</v>
      </c>
      <c r="AG664" s="38">
        <v>6.530840797889681E-2</v>
      </c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</row>
    <row r="665" spans="1:51" x14ac:dyDescent="0.25">
      <c r="A665" s="38" t="s">
        <v>20</v>
      </c>
      <c r="B665" s="38">
        <v>429761</v>
      </c>
      <c r="C665" s="38">
        <v>8</v>
      </c>
      <c r="D665" s="38">
        <v>7.7</v>
      </c>
      <c r="E665" s="38">
        <v>8.3000000000000007</v>
      </c>
      <c r="F665" s="38">
        <v>2009</v>
      </c>
      <c r="G665" s="38" t="s">
        <v>8</v>
      </c>
      <c r="H665" s="38" t="s">
        <v>91</v>
      </c>
      <c r="I665" s="38" t="s">
        <v>152</v>
      </c>
      <c r="J665" s="38">
        <v>3438</v>
      </c>
      <c r="K665" s="38">
        <v>426323</v>
      </c>
      <c r="L665" s="38">
        <v>2.6633602060801708E-4</v>
      </c>
      <c r="M665" s="38">
        <v>7.7334592144179632</v>
      </c>
      <c r="N665" s="38">
        <v>8.2661312556339972</v>
      </c>
      <c r="O665" s="38">
        <v>3.3459214417963068E-2</v>
      </c>
      <c r="P665" s="38">
        <v>3.3868744366003511E-2</v>
      </c>
      <c r="Q665" s="38">
        <v>3324</v>
      </c>
      <c r="R665" s="38">
        <v>3553</v>
      </c>
      <c r="S665" s="38">
        <v>7.7345315186813135</v>
      </c>
      <c r="T665" s="38">
        <v>8.267385826075424</v>
      </c>
      <c r="U665" s="38">
        <v>3.4531518681313322E-2</v>
      </c>
      <c r="V665" s="38">
        <v>3.2614173924576662E-2</v>
      </c>
      <c r="W665" s="38">
        <v>8.0041929854793737E-3</v>
      </c>
      <c r="X665" s="38">
        <v>2.6644373126329232E-4</v>
      </c>
      <c r="Y665" s="38">
        <v>7.737749254216082</v>
      </c>
      <c r="Z665" s="38">
        <v>8.2706367167426666</v>
      </c>
      <c r="AA665" s="38">
        <v>3.7749254216081773E-2</v>
      </c>
      <c r="AB665" s="38">
        <v>2.9363283257334061E-2</v>
      </c>
      <c r="AC665" s="38">
        <v>228.9373874854569</v>
      </c>
      <c r="AD665" s="38">
        <v>7.7390044852850197</v>
      </c>
      <c r="AE665" s="38">
        <v>8.2717083395797033</v>
      </c>
      <c r="AF665" s="38">
        <v>3.9004485285019541E-2</v>
      </c>
      <c r="AG665" s="38">
        <v>2.8291660420297404E-2</v>
      </c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</row>
    <row r="666" spans="1:51" x14ac:dyDescent="0.25">
      <c r="A666" s="38" t="s">
        <v>50</v>
      </c>
      <c r="B666" s="38">
        <v>44158</v>
      </c>
      <c r="C666" s="38">
        <v>14.1</v>
      </c>
      <c r="D666" s="38">
        <v>13</v>
      </c>
      <c r="E666" s="38">
        <v>15.2</v>
      </c>
      <c r="F666" s="38">
        <v>2009</v>
      </c>
      <c r="G666" s="38" t="s">
        <v>8</v>
      </c>
      <c r="H666" s="38" t="s">
        <v>92</v>
      </c>
      <c r="I666" s="38" t="s">
        <v>182</v>
      </c>
      <c r="J666" s="38">
        <v>623</v>
      </c>
      <c r="K666" s="38">
        <v>43535</v>
      </c>
      <c r="L666" s="38">
        <v>1.1000116786920328E-3</v>
      </c>
      <c r="M666" s="38">
        <v>13.008417145077161</v>
      </c>
      <c r="N666" s="38">
        <v>15.208440502461226</v>
      </c>
      <c r="O666" s="38">
        <v>8.417145077160626E-3</v>
      </c>
      <c r="P666" s="38">
        <v>8.4405024612266288E-3</v>
      </c>
      <c r="Q666" s="38">
        <v>575</v>
      </c>
      <c r="R666" s="38">
        <v>672</v>
      </c>
      <c r="S666" s="38">
        <v>13.021423071697088</v>
      </c>
      <c r="T666" s="38">
        <v>15.218080529009466</v>
      </c>
      <c r="U666" s="38">
        <v>2.1423071697087792E-2</v>
      </c>
      <c r="V666" s="38">
        <v>1.8080529009466773E-2</v>
      </c>
      <c r="W666" s="38">
        <v>1.4150694553646792E-2</v>
      </c>
      <c r="X666" s="38">
        <v>1.102397000928568E-3</v>
      </c>
      <c r="Y666" s="38">
        <v>13.048297552718225</v>
      </c>
      <c r="Z666" s="38">
        <v>15.253091554575359</v>
      </c>
      <c r="AA666" s="38">
        <v>4.8297552718224779E-2</v>
      </c>
      <c r="AB666" s="38">
        <v>5.3091554575360078E-2</v>
      </c>
      <c r="AC666" s="38">
        <v>97.186147031910707</v>
      </c>
      <c r="AD666" s="38">
        <v>13.061675800640298</v>
      </c>
      <c r="AE666" s="38">
        <v>15.262357289942168</v>
      </c>
      <c r="AF666" s="38">
        <v>6.1675800640298206E-2</v>
      </c>
      <c r="AG666" s="38">
        <v>6.2357289942168492E-2</v>
      </c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</row>
    <row r="667" spans="1:51" x14ac:dyDescent="0.25">
      <c r="A667" s="38" t="s">
        <v>51</v>
      </c>
      <c r="B667" s="38">
        <v>119120</v>
      </c>
      <c r="C667" s="38">
        <v>3.1</v>
      </c>
      <c r="D667" s="38">
        <v>2.8</v>
      </c>
      <c r="E667" s="38">
        <v>3.5</v>
      </c>
      <c r="F667" s="38">
        <v>2009</v>
      </c>
      <c r="G667" s="38" t="s">
        <v>8</v>
      </c>
      <c r="H667" s="38" t="s">
        <v>93</v>
      </c>
      <c r="I667" s="38" t="s">
        <v>183</v>
      </c>
      <c r="J667" s="38">
        <v>369</v>
      </c>
      <c r="K667" s="38">
        <v>118751</v>
      </c>
      <c r="L667" s="38">
        <v>3.1557521351961314E-4</v>
      </c>
      <c r="M667" s="38">
        <v>2.7821413747946915</v>
      </c>
      <c r="N667" s="38">
        <v>3.413291801833918</v>
      </c>
      <c r="O667" s="38">
        <v>1.7858625205308343E-2</v>
      </c>
      <c r="P667" s="38">
        <v>8.6708198166081996E-2</v>
      </c>
      <c r="Q667" s="38">
        <v>332</v>
      </c>
      <c r="R667" s="38">
        <v>407</v>
      </c>
      <c r="S667" s="38">
        <v>2.7871054398925454</v>
      </c>
      <c r="T667" s="38">
        <v>3.4167226326393552</v>
      </c>
      <c r="U667" s="38">
        <v>1.2894560107454378E-2</v>
      </c>
      <c r="V667" s="38">
        <v>8.3277367360644838E-2</v>
      </c>
      <c r="W667" s="38">
        <v>3.1137404978546527E-3</v>
      </c>
      <c r="X667" s="38">
        <v>3.1678821965683469E-4</v>
      </c>
      <c r="Y667" s="38">
        <v>2.7969522781978182</v>
      </c>
      <c r="Z667" s="38">
        <v>3.4305287175114874</v>
      </c>
      <c r="AA667" s="38">
        <v>3.0477218021816022E-3</v>
      </c>
      <c r="AB667" s="38">
        <v>6.9471282488512642E-2</v>
      </c>
      <c r="AC667" s="38">
        <v>75.22998499453017</v>
      </c>
      <c r="AD667" s="38">
        <v>2.8021740469851588</v>
      </c>
      <c r="AE667" s="38">
        <v>3.4337015739121339</v>
      </c>
      <c r="AF667" s="38">
        <v>2.174046985158995E-3</v>
      </c>
      <c r="AG667" s="38">
        <v>6.6298426087866069E-2</v>
      </c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</row>
    <row r="668" spans="1:51" x14ac:dyDescent="0.25">
      <c r="A668" s="38" t="s">
        <v>29</v>
      </c>
      <c r="B668" s="38">
        <v>119861</v>
      </c>
      <c r="C668" s="38">
        <v>4.9000000000000004</v>
      </c>
      <c r="D668" s="38">
        <v>4.5</v>
      </c>
      <c r="E668" s="38">
        <v>5.3</v>
      </c>
      <c r="F668" s="38">
        <v>2009</v>
      </c>
      <c r="G668" s="38" t="s">
        <v>8</v>
      </c>
      <c r="H668" s="38" t="s">
        <v>94</v>
      </c>
      <c r="I668" s="38" t="s">
        <v>161</v>
      </c>
      <c r="J668" s="38">
        <v>587</v>
      </c>
      <c r="K668" s="38">
        <v>119274</v>
      </c>
      <c r="L668" s="38">
        <v>3.9520568991652119E-4</v>
      </c>
      <c r="M668" s="38">
        <v>4.5021337282428462</v>
      </c>
      <c r="N668" s="38">
        <v>5.2925451080758892</v>
      </c>
      <c r="O668" s="38">
        <v>2.133728242846189E-3</v>
      </c>
      <c r="P668" s="38">
        <v>7.4548919241106404E-3</v>
      </c>
      <c r="Q668" s="38">
        <v>540</v>
      </c>
      <c r="R668" s="38">
        <v>635</v>
      </c>
      <c r="S668" s="38">
        <v>4.5052185448144098</v>
      </c>
      <c r="T668" s="38">
        <v>5.2978032888095381</v>
      </c>
      <c r="U668" s="38">
        <v>5.2185448144097535E-3</v>
      </c>
      <c r="V668" s="38">
        <v>2.1967111904617198E-3</v>
      </c>
      <c r="W668" s="38">
        <v>4.9132065937172193E-3</v>
      </c>
      <c r="X668" s="38">
        <v>3.9615376986634288E-4</v>
      </c>
      <c r="Y668" s="38">
        <v>4.517052823850876</v>
      </c>
      <c r="Z668" s="38">
        <v>5.3093603635835622</v>
      </c>
      <c r="AA668" s="38">
        <v>1.7052823850876031E-2</v>
      </c>
      <c r="AB668" s="38">
        <v>9.3603635835624033E-3</v>
      </c>
      <c r="AC668" s="38">
        <v>94.777221232887896</v>
      </c>
      <c r="AD668" s="38">
        <v>4.5220275787051118</v>
      </c>
      <c r="AE668" s="38">
        <v>5.3127283386560471</v>
      </c>
      <c r="AF668" s="38">
        <v>2.202757870511185E-2</v>
      </c>
      <c r="AG668" s="38">
        <v>1.2728338656047278E-2</v>
      </c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</row>
    <row r="669" spans="1:51" x14ac:dyDescent="0.25">
      <c r="A669" s="38" t="s">
        <v>35</v>
      </c>
      <c r="B669" s="38">
        <v>64998</v>
      </c>
      <c r="C669" s="38">
        <v>13.7</v>
      </c>
      <c r="D669" s="38">
        <v>12.8</v>
      </c>
      <c r="E669" s="38">
        <v>14.6</v>
      </c>
      <c r="F669" s="38">
        <v>2009</v>
      </c>
      <c r="G669" s="38" t="s">
        <v>8</v>
      </c>
      <c r="H669" s="38" t="s">
        <v>95</v>
      </c>
      <c r="I669" s="38" t="s">
        <v>167</v>
      </c>
      <c r="J669" s="38">
        <v>890</v>
      </c>
      <c r="K669" s="38">
        <v>64108</v>
      </c>
      <c r="L669" s="38">
        <v>8.9340672692045364E-4</v>
      </c>
      <c r="M669" s="38">
        <v>12.799322280125917</v>
      </c>
      <c r="N669" s="38">
        <v>14.586135733966826</v>
      </c>
      <c r="O669" s="38">
        <v>6.7771987408349332E-4</v>
      </c>
      <c r="P669" s="38">
        <v>1.3864266033174033E-2</v>
      </c>
      <c r="Q669" s="38">
        <v>833</v>
      </c>
      <c r="R669" s="38">
        <v>949</v>
      </c>
      <c r="S669" s="38">
        <v>12.815778947044524</v>
      </c>
      <c r="T669" s="38">
        <v>14.600449244592141</v>
      </c>
      <c r="U669" s="38">
        <v>1.5778947044523761E-2</v>
      </c>
      <c r="V669" s="38">
        <v>4.4924459214179535E-4</v>
      </c>
      <c r="W669" s="38">
        <v>1.3721468644475059E-2</v>
      </c>
      <c r="X669" s="38">
        <v>8.947659823748663E-4</v>
      </c>
      <c r="Y669" s="38">
        <v>12.826702662100192</v>
      </c>
      <c r="Z669" s="38">
        <v>14.616234626849925</v>
      </c>
      <c r="AA669" s="38">
        <v>2.6702662100191787E-2</v>
      </c>
      <c r="AB669" s="38">
        <v>1.6234626849925604E-2</v>
      </c>
      <c r="AC669" s="38">
        <v>116.17065652116484</v>
      </c>
      <c r="AD669" s="38">
        <v>12.835565615142217</v>
      </c>
      <c r="AE669" s="38">
        <v>14.622755853356621</v>
      </c>
      <c r="AF669" s="38">
        <v>3.5565615142216345E-2</v>
      </c>
      <c r="AG669" s="38">
        <v>2.2755853356621003E-2</v>
      </c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</row>
    <row r="670" spans="1:51" x14ac:dyDescent="0.25">
      <c r="A670" s="38" t="s">
        <v>14</v>
      </c>
      <c r="B670" s="38">
        <v>448538</v>
      </c>
      <c r="C670" s="38">
        <v>7.1</v>
      </c>
      <c r="D670" s="38">
        <v>6.8</v>
      </c>
      <c r="E670" s="38">
        <v>7.3</v>
      </c>
      <c r="F670" s="38">
        <v>2009</v>
      </c>
      <c r="G670" s="38" t="s">
        <v>8</v>
      </c>
      <c r="H670" s="38" t="s">
        <v>96</v>
      </c>
      <c r="I670" s="38" t="s">
        <v>146</v>
      </c>
      <c r="J670" s="38">
        <v>3185</v>
      </c>
      <c r="K670" s="38">
        <v>445353</v>
      </c>
      <c r="L670" s="38">
        <v>2.4572884372708436E-4</v>
      </c>
      <c r="M670" s="38">
        <v>6.8551187990590341</v>
      </c>
      <c r="N670" s="38">
        <v>7.3465764865132028</v>
      </c>
      <c r="O670" s="38">
        <v>5.5118799059034274E-2</v>
      </c>
      <c r="P670" s="38">
        <v>4.6576486513203008E-2</v>
      </c>
      <c r="Q670" s="38">
        <v>3075</v>
      </c>
      <c r="R670" s="38">
        <v>3295</v>
      </c>
      <c r="S670" s="38">
        <v>6.8556064369128142</v>
      </c>
      <c r="T670" s="38">
        <v>7.3460888486594227</v>
      </c>
      <c r="U670" s="38">
        <v>5.5606436912814416E-2</v>
      </c>
      <c r="V670" s="38">
        <v>4.6088848659422865E-2</v>
      </c>
      <c r="W670" s="38">
        <v>7.1050689921041141E-3</v>
      </c>
      <c r="X670" s="38">
        <v>2.4583654409981607E-4</v>
      </c>
      <c r="Y670" s="38">
        <v>6.8592324480042981</v>
      </c>
      <c r="Z670" s="38">
        <v>7.3509055362039302</v>
      </c>
      <c r="AA670" s="38">
        <v>5.9232448004298277E-2</v>
      </c>
      <c r="AB670" s="38">
        <v>5.0905536203930346E-2</v>
      </c>
      <c r="AC670" s="38">
        <v>220.45374019463026</v>
      </c>
      <c r="AD670" s="38">
        <v>6.8604388150387088</v>
      </c>
      <c r="AE670" s="38">
        <v>7.3519286155835912</v>
      </c>
      <c r="AF670" s="38">
        <v>6.043881503870896E-2</v>
      </c>
      <c r="AG670" s="38">
        <v>5.1928615583591409E-2</v>
      </c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</row>
    <row r="671" spans="1:51" x14ac:dyDescent="0.25">
      <c r="A671" s="38" t="s">
        <v>60</v>
      </c>
      <c r="B671" s="38">
        <v>254466</v>
      </c>
      <c r="C671" s="38">
        <v>4</v>
      </c>
      <c r="D671" s="38">
        <v>3.7</v>
      </c>
      <c r="E671" s="38">
        <v>4.2</v>
      </c>
      <c r="F671" s="38">
        <v>2009</v>
      </c>
      <c r="G671" s="38" t="s">
        <v>8</v>
      </c>
      <c r="H671" s="38" t="s">
        <v>97</v>
      </c>
      <c r="I671" s="38" t="s">
        <v>191</v>
      </c>
      <c r="J671" s="38">
        <v>1018</v>
      </c>
      <c r="K671" s="38">
        <v>253448</v>
      </c>
      <c r="L671" s="38">
        <v>2.452572021543953E-4</v>
      </c>
      <c r="M671" s="38">
        <v>3.7552772503854333</v>
      </c>
      <c r="N671" s="38">
        <v>4.2457916546942238</v>
      </c>
      <c r="O671" s="38">
        <v>5.5277250385433074E-2</v>
      </c>
      <c r="P671" s="38">
        <v>4.5791654694223638E-2</v>
      </c>
      <c r="Q671" s="38">
        <v>956</v>
      </c>
      <c r="R671" s="38">
        <v>1081</v>
      </c>
      <c r="S671" s="38">
        <v>3.7568869711474226</v>
      </c>
      <c r="T671" s="38">
        <v>4.2481117320192086</v>
      </c>
      <c r="U671" s="38">
        <v>5.6886971147422472E-2</v>
      </c>
      <c r="V671" s="38">
        <v>4.8111732019208375E-2</v>
      </c>
      <c r="W671" s="38">
        <v>4.0080220255703453E-3</v>
      </c>
      <c r="X671" s="38">
        <v>2.4559799649543702E-4</v>
      </c>
      <c r="Y671" s="38">
        <v>3.762424029074908</v>
      </c>
      <c r="Z671" s="38">
        <v>4.2536200220657818</v>
      </c>
      <c r="AA671" s="38">
        <v>6.242402907490785E-2</v>
      </c>
      <c r="AB671" s="38">
        <v>5.3620022065781647E-2</v>
      </c>
      <c r="AC671" s="38">
        <v>124.84781784697209</v>
      </c>
      <c r="AD671" s="38">
        <v>3.7646772403160704</v>
      </c>
      <c r="AE671" s="38">
        <v>4.2552965495876389</v>
      </c>
      <c r="AF671" s="38">
        <v>6.467724031607025E-2</v>
      </c>
      <c r="AG671" s="38">
        <v>5.5296549587638744E-2</v>
      </c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</row>
    <row r="672" spans="1:51" x14ac:dyDescent="0.25">
      <c r="A672" s="38" t="s">
        <v>36</v>
      </c>
      <c r="B672" s="38">
        <v>1312365</v>
      </c>
      <c r="C672" s="38">
        <v>4.9000000000000004</v>
      </c>
      <c r="D672" s="38">
        <v>4.8</v>
      </c>
      <c r="E672" s="38">
        <v>5</v>
      </c>
      <c r="F672" s="38">
        <v>2009</v>
      </c>
      <c r="G672" s="38" t="s">
        <v>8</v>
      </c>
      <c r="H672" s="38" t="s">
        <v>98</v>
      </c>
      <c r="I672" s="38" t="s">
        <v>168</v>
      </c>
      <c r="J672" s="38">
        <v>6431</v>
      </c>
      <c r="K672" s="38">
        <v>1305934</v>
      </c>
      <c r="L672" s="38">
        <v>1.1947196342148219E-4</v>
      </c>
      <c r="M672" s="38">
        <v>4.7808415926395229</v>
      </c>
      <c r="N672" s="38">
        <v>5.0197855194824861</v>
      </c>
      <c r="O672" s="38">
        <v>1.9158407360476915E-2</v>
      </c>
      <c r="P672" s="38">
        <v>1.978551948248608E-2</v>
      </c>
      <c r="Q672" s="38">
        <v>6274</v>
      </c>
      <c r="R672" s="38">
        <v>6588</v>
      </c>
      <c r="S672" s="38">
        <v>4.7806822035028365</v>
      </c>
      <c r="T672" s="38">
        <v>5.0199449086191725</v>
      </c>
      <c r="U672" s="38">
        <v>1.9317796497163364E-2</v>
      </c>
      <c r="V672" s="38">
        <v>1.994490861917253E-2</v>
      </c>
      <c r="W672" s="38">
        <v>4.9017627714016392E-3</v>
      </c>
      <c r="X672" s="38">
        <v>1.1949815446391869E-4</v>
      </c>
      <c r="Y672" s="38">
        <v>4.7822646169377201</v>
      </c>
      <c r="Z672" s="38">
        <v>5.0212609258655583</v>
      </c>
      <c r="AA672" s="38">
        <v>1.773538306227973E-2</v>
      </c>
      <c r="AB672" s="38">
        <v>2.1260925865558278E-2</v>
      </c>
      <c r="AC672" s="38">
        <v>313.59304558060154</v>
      </c>
      <c r="AD672" s="38">
        <v>4.7826678052208189</v>
      </c>
      <c r="AE672" s="38">
        <v>5.0216197184893572</v>
      </c>
      <c r="AF672" s="38">
        <v>1.7332194779180909E-2</v>
      </c>
      <c r="AG672" s="38">
        <v>2.1619718489357176E-2</v>
      </c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</row>
    <row r="673" spans="1:51" x14ac:dyDescent="0.25">
      <c r="A673" s="38" t="s">
        <v>21</v>
      </c>
      <c r="B673" s="38">
        <v>702889</v>
      </c>
      <c r="C673" s="38">
        <v>8</v>
      </c>
      <c r="D673" s="38">
        <v>7.8</v>
      </c>
      <c r="E673" s="38">
        <v>8.1999999999999993</v>
      </c>
      <c r="F673" s="38">
        <v>2009</v>
      </c>
      <c r="G673" s="38" t="s">
        <v>8</v>
      </c>
      <c r="H673" s="38" t="s">
        <v>99</v>
      </c>
      <c r="I673" s="38" t="s">
        <v>153</v>
      </c>
      <c r="J673" s="38">
        <v>5623</v>
      </c>
      <c r="K673" s="38">
        <v>697266</v>
      </c>
      <c r="L673" s="38">
        <v>2.082577907320212E-4</v>
      </c>
      <c r="M673" s="38">
        <v>7.7915828668967073</v>
      </c>
      <c r="N673" s="38">
        <v>8.2080984483607509</v>
      </c>
      <c r="O673" s="38">
        <v>8.4171331032925067E-3</v>
      </c>
      <c r="P673" s="38">
        <v>8.0984483607515756E-3</v>
      </c>
      <c r="Q673" s="38">
        <v>5477</v>
      </c>
      <c r="R673" s="38">
        <v>5770</v>
      </c>
      <c r="S673" s="38">
        <v>7.792126495079593</v>
      </c>
      <c r="T673" s="38">
        <v>8.208977519921353</v>
      </c>
      <c r="U673" s="38">
        <v>7.8735049204068375E-3</v>
      </c>
      <c r="V673" s="38">
        <v>8.9775199213537604E-3</v>
      </c>
      <c r="W673" s="38">
        <v>8.0025295431037403E-3</v>
      </c>
      <c r="X673" s="38">
        <v>2.0830929063274503E-4</v>
      </c>
      <c r="Y673" s="38">
        <v>7.7942202524709954</v>
      </c>
      <c r="Z673" s="38">
        <v>8.210838833736485</v>
      </c>
      <c r="AA673" s="38">
        <v>5.7797475290044531E-3</v>
      </c>
      <c r="AB673" s="38">
        <v>1.0838833736485753E-2</v>
      </c>
      <c r="AC673" s="38">
        <v>292.7765114130645</v>
      </c>
      <c r="AD673" s="38">
        <v>7.7949754934654649</v>
      </c>
      <c r="AE673" s="38">
        <v>8.2115062847101452</v>
      </c>
      <c r="AF673" s="38">
        <v>5.0245065345349005E-3</v>
      </c>
      <c r="AG673" s="38">
        <v>1.150628471014592E-2</v>
      </c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</row>
    <row r="674" spans="1:51" x14ac:dyDescent="0.25">
      <c r="A674" s="38" t="s">
        <v>57</v>
      </c>
      <c r="B674" s="38">
        <v>28646</v>
      </c>
      <c r="C674" s="38">
        <v>11.6</v>
      </c>
      <c r="D674" s="38">
        <v>10.4</v>
      </c>
      <c r="E674" s="38">
        <v>12.9</v>
      </c>
      <c r="F674" s="38">
        <v>2009</v>
      </c>
      <c r="G674" s="38" t="s">
        <v>8</v>
      </c>
      <c r="H674" s="38" t="s">
        <v>100</v>
      </c>
      <c r="I674" s="38" t="s">
        <v>189</v>
      </c>
      <c r="J674" s="38">
        <v>332</v>
      </c>
      <c r="K674" s="38">
        <v>28314</v>
      </c>
      <c r="L674" s="38">
        <v>1.2394293192225388E-3</v>
      </c>
      <c r="M674" s="38">
        <v>10.350321431318548</v>
      </c>
      <c r="N674" s="38">
        <v>12.829180069763627</v>
      </c>
      <c r="O674" s="38">
        <v>4.9678568681452262E-2</v>
      </c>
      <c r="P674" s="38">
        <v>7.0819930236373452E-2</v>
      </c>
      <c r="Q674" s="38">
        <v>297</v>
      </c>
      <c r="R674" s="38">
        <v>368</v>
      </c>
      <c r="S674" s="38">
        <v>10.367939677441877</v>
      </c>
      <c r="T674" s="38">
        <v>12.846470711443134</v>
      </c>
      <c r="U674" s="38">
        <v>3.2060322558123744E-2</v>
      </c>
      <c r="V674" s="38">
        <v>5.3529288556866561E-2</v>
      </c>
      <c r="W674" s="38">
        <v>1.1655238298274761E-2</v>
      </c>
      <c r="X674" s="38">
        <v>1.2445252880692909E-3</v>
      </c>
      <c r="Y674" s="38">
        <v>10.41071301020547</v>
      </c>
      <c r="Z674" s="38">
        <v>12.899763586344051</v>
      </c>
      <c r="AA674" s="38">
        <v>1.0713010205469331E-2</v>
      </c>
      <c r="AB674" s="38">
        <v>2.3641365594961883E-4</v>
      </c>
      <c r="AC674" s="38">
        <v>71.060428759465182</v>
      </c>
      <c r="AD674" s="38">
        <v>10.432536440392493</v>
      </c>
      <c r="AE674" s="38">
        <v>12.912844363268871</v>
      </c>
      <c r="AF674" s="38">
        <v>3.2536440392492594E-2</v>
      </c>
      <c r="AG674" s="38">
        <v>1.2844363268870396E-2</v>
      </c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</row>
    <row r="675" spans="1:51" x14ac:dyDescent="0.25">
      <c r="A675" s="38" t="s">
        <v>52</v>
      </c>
      <c r="B675" s="38">
        <v>910230</v>
      </c>
      <c r="C675" s="38">
        <v>5.9</v>
      </c>
      <c r="D675" s="38">
        <v>5.7</v>
      </c>
      <c r="E675" s="38">
        <v>6</v>
      </c>
      <c r="F675" s="38">
        <v>2009</v>
      </c>
      <c r="G675" s="38" t="s">
        <v>8</v>
      </c>
      <c r="H675" s="38" t="s">
        <v>101</v>
      </c>
      <c r="I675" s="38" t="s">
        <v>184</v>
      </c>
      <c r="J675" s="38">
        <v>5370</v>
      </c>
      <c r="K675" s="38">
        <v>904860</v>
      </c>
      <c r="L675" s="38">
        <v>1.5732553281618518E-4</v>
      </c>
      <c r="M675" s="38">
        <v>5.7422822586211444</v>
      </c>
      <c r="N675" s="38">
        <v>6.0569333242535146</v>
      </c>
      <c r="O675" s="38">
        <v>4.2282258621144209E-2</v>
      </c>
      <c r="P675" s="38">
        <v>5.6933324253514606E-2</v>
      </c>
      <c r="Q675" s="38">
        <v>5228</v>
      </c>
      <c r="R675" s="38">
        <v>5514</v>
      </c>
      <c r="S675" s="38">
        <v>5.7436032651088187</v>
      </c>
      <c r="T675" s="38">
        <v>6.0578095646155363</v>
      </c>
      <c r="U675" s="38">
        <v>4.3603265108818512E-2</v>
      </c>
      <c r="V675" s="38">
        <v>5.7809564615536324E-2</v>
      </c>
      <c r="W675" s="38">
        <v>5.9016930427469444E-3</v>
      </c>
      <c r="X675" s="38">
        <v>1.5736665333524627E-4</v>
      </c>
      <c r="Y675" s="38">
        <v>5.7443263894116985</v>
      </c>
      <c r="Z675" s="38">
        <v>6.0590596960821905</v>
      </c>
      <c r="AA675" s="38">
        <v>4.4326389411698308E-2</v>
      </c>
      <c r="AB675" s="38">
        <v>5.9059696082190527E-2</v>
      </c>
      <c r="AC675" s="38">
        <v>286.41734690581131</v>
      </c>
      <c r="AD675" s="38">
        <v>5.7449106128340013</v>
      </c>
      <c r="AE675" s="38">
        <v>6.0595740914482157</v>
      </c>
      <c r="AF675" s="38">
        <v>4.4910612834001107E-2</v>
      </c>
      <c r="AG675" s="38">
        <v>5.9574091448215682E-2</v>
      </c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</row>
    <row r="676" spans="1:51" x14ac:dyDescent="0.25">
      <c r="A676" s="38" t="s">
        <v>37</v>
      </c>
      <c r="B676" s="38">
        <v>369633</v>
      </c>
      <c r="C676" s="38">
        <v>5.6</v>
      </c>
      <c r="D676" s="38">
        <v>5.4</v>
      </c>
      <c r="E676" s="38">
        <v>5.8</v>
      </c>
      <c r="F676" s="38">
        <v>2009</v>
      </c>
      <c r="G676" s="38" t="s">
        <v>8</v>
      </c>
      <c r="H676" s="38" t="s">
        <v>102</v>
      </c>
      <c r="I676" s="38" t="s">
        <v>169</v>
      </c>
      <c r="J676" s="38">
        <v>2070</v>
      </c>
      <c r="K676" s="38">
        <v>367563</v>
      </c>
      <c r="L676" s="38">
        <v>2.4057087723665629E-4</v>
      </c>
      <c r="M676" s="38">
        <v>5.359578460079006</v>
      </c>
      <c r="N676" s="38">
        <v>5.8407202145523183</v>
      </c>
      <c r="O676" s="38">
        <v>4.0421539920994398E-2</v>
      </c>
      <c r="P676" s="38">
        <v>4.0720214552318446E-2</v>
      </c>
      <c r="Q676" s="38">
        <v>1981</v>
      </c>
      <c r="R676" s="38">
        <v>2159</v>
      </c>
      <c r="S676" s="38">
        <v>5.3593699696726214</v>
      </c>
      <c r="T676" s="38">
        <v>5.840928704958702</v>
      </c>
      <c r="U676" s="38">
        <v>4.0630030327378996E-2</v>
      </c>
      <c r="V676" s="38">
        <v>4.0928704958702156E-2</v>
      </c>
      <c r="W676" s="38">
        <v>5.605287398391454E-3</v>
      </c>
      <c r="X676" s="38">
        <v>2.4073417643907653E-4</v>
      </c>
      <c r="Y676" s="38">
        <v>5.3645532219523773</v>
      </c>
      <c r="Z676" s="38">
        <v>5.8460215748305302</v>
      </c>
      <c r="AA676" s="38">
        <v>3.5446778047623084E-2</v>
      </c>
      <c r="AB676" s="38">
        <v>4.6021574830530376E-2</v>
      </c>
      <c r="AC676" s="38">
        <v>177.86599858192423</v>
      </c>
      <c r="AD676" s="38">
        <v>5.3660444729786363</v>
      </c>
      <c r="AE676" s="38">
        <v>5.8472356818417799</v>
      </c>
      <c r="AF676" s="38">
        <v>3.3955527021364063E-2</v>
      </c>
      <c r="AG676" s="38">
        <v>4.7235681841780064E-2</v>
      </c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</row>
    <row r="677" spans="1:51" x14ac:dyDescent="0.25">
      <c r="A677" s="38" t="s">
        <v>30</v>
      </c>
      <c r="B677" s="38">
        <v>191205</v>
      </c>
      <c r="C677" s="38">
        <v>8.4</v>
      </c>
      <c r="D677" s="38">
        <v>8</v>
      </c>
      <c r="E677" s="38">
        <v>8.8000000000000007</v>
      </c>
      <c r="F677" s="38">
        <v>2009</v>
      </c>
      <c r="G677" s="38" t="s">
        <v>8</v>
      </c>
      <c r="H677" s="38" t="s">
        <v>103</v>
      </c>
      <c r="I677" s="38" t="s">
        <v>162</v>
      </c>
      <c r="J677" s="38">
        <v>1606</v>
      </c>
      <c r="K677" s="38">
        <v>189599</v>
      </c>
      <c r="L677" s="38">
        <v>4.0906282699995514E-4</v>
      </c>
      <c r="M677" s="38">
        <v>7.9902991143718705</v>
      </c>
      <c r="N677" s="38">
        <v>8.8084247683717791</v>
      </c>
      <c r="O677" s="38">
        <v>9.7008856281295408E-3</v>
      </c>
      <c r="P677" s="38">
        <v>8.4247683717784128E-3</v>
      </c>
      <c r="Q677" s="38">
        <v>1528</v>
      </c>
      <c r="R677" s="38">
        <v>1685</v>
      </c>
      <c r="S677" s="38">
        <v>7.9914228184409399</v>
      </c>
      <c r="T677" s="38">
        <v>8.8125310530582368</v>
      </c>
      <c r="U677" s="38">
        <v>8.5771815590600653E-3</v>
      </c>
      <c r="V677" s="38">
        <v>1.2531053058236097E-2</v>
      </c>
      <c r="W677" s="38">
        <v>8.4092383863778285E-3</v>
      </c>
      <c r="X677" s="38">
        <v>4.0941624452396283E-4</v>
      </c>
      <c r="Y677" s="38">
        <v>7.9998221418538655</v>
      </c>
      <c r="Z677" s="38">
        <v>8.8186546309017917</v>
      </c>
      <c r="AA677" s="38">
        <v>1.778581461344686E-4</v>
      </c>
      <c r="AB677" s="38">
        <v>1.8654630901790981E-2</v>
      </c>
      <c r="AC677" s="38">
        <v>156.4527368789154</v>
      </c>
      <c r="AD677" s="38">
        <v>8.0027385203337289</v>
      </c>
      <c r="AE677" s="38">
        <v>8.8209681361049732</v>
      </c>
      <c r="AF677" s="38">
        <v>2.7385203337288999E-3</v>
      </c>
      <c r="AG677" s="38">
        <v>2.0968136104972501E-2</v>
      </c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</row>
    <row r="678" spans="1:51" x14ac:dyDescent="0.25">
      <c r="A678" s="38" t="s">
        <v>22</v>
      </c>
      <c r="B678" s="38">
        <v>757320</v>
      </c>
      <c r="C678" s="38">
        <v>2.9</v>
      </c>
      <c r="D678" s="38">
        <v>2.8</v>
      </c>
      <c r="E678" s="38">
        <v>3</v>
      </c>
      <c r="F678" s="38">
        <v>2009</v>
      </c>
      <c r="G678" s="38" t="s">
        <v>8</v>
      </c>
      <c r="H678" s="38" t="s">
        <v>104</v>
      </c>
      <c r="I678" s="38" t="s">
        <v>154</v>
      </c>
      <c r="J678" s="38">
        <v>2196</v>
      </c>
      <c r="K678" s="38">
        <v>755124</v>
      </c>
      <c r="L678" s="38">
        <v>1.2110282003858015E-4</v>
      </c>
      <c r="M678" s="38">
        <v>2.7785961183230108</v>
      </c>
      <c r="N678" s="38">
        <v>3.0208017584001707</v>
      </c>
      <c r="O678" s="38">
        <v>2.1403881676989034E-2</v>
      </c>
      <c r="P678" s="38">
        <v>2.0801758400170733E-2</v>
      </c>
      <c r="Q678" s="38">
        <v>2105</v>
      </c>
      <c r="R678" s="38">
        <v>2288</v>
      </c>
      <c r="S678" s="38">
        <v>2.7795383721544393</v>
      </c>
      <c r="T678" s="38">
        <v>3.0211799503512387</v>
      </c>
      <c r="U678" s="38">
        <v>2.0461627845560493E-2</v>
      </c>
      <c r="V678" s="38">
        <v>2.1179950351238652E-2</v>
      </c>
      <c r="W678" s="38">
        <v>2.9022204360772898E-3</v>
      </c>
      <c r="X678" s="38">
        <v>1.2118123776096741E-4</v>
      </c>
      <c r="Y678" s="38">
        <v>2.7810391983163223</v>
      </c>
      <c r="Z678" s="38">
        <v>3.023401673838257</v>
      </c>
      <c r="AA678" s="38">
        <v>1.8960801683677531E-2</v>
      </c>
      <c r="AB678" s="38">
        <v>2.3401673838256976E-2</v>
      </c>
      <c r="AC678" s="38">
        <v>183.44657831055724</v>
      </c>
      <c r="AD678" s="38">
        <v>2.7817656396462724</v>
      </c>
      <c r="AE678" s="38">
        <v>3.0239956715929579</v>
      </c>
      <c r="AF678" s="38">
        <v>1.8234360353727386E-2</v>
      </c>
      <c r="AG678" s="38">
        <v>2.3995671592957901E-2</v>
      </c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</row>
    <row r="679" spans="1:51" x14ac:dyDescent="0.25">
      <c r="A679" s="38" t="s">
        <v>38</v>
      </c>
      <c r="B679" s="38">
        <v>74866</v>
      </c>
      <c r="C679" s="38">
        <v>17.899999999999999</v>
      </c>
      <c r="D679" s="38">
        <v>17</v>
      </c>
      <c r="E679" s="38">
        <v>18.899999999999999</v>
      </c>
      <c r="F679" s="38">
        <v>2009</v>
      </c>
      <c r="G679" s="38" t="s">
        <v>8</v>
      </c>
      <c r="H679" s="38" t="s">
        <v>105</v>
      </c>
      <c r="I679" s="38" t="s">
        <v>170</v>
      </c>
      <c r="J679" s="38">
        <v>1340</v>
      </c>
      <c r="K679" s="38">
        <v>73526</v>
      </c>
      <c r="L679" s="38">
        <v>9.4971656985563813E-4</v>
      </c>
      <c r="M679" s="38">
        <v>16.948929010247479</v>
      </c>
      <c r="N679" s="38">
        <v>18.848362149958753</v>
      </c>
      <c r="O679" s="38">
        <v>5.1070989752521001E-2</v>
      </c>
      <c r="P679" s="38">
        <v>5.163785004124577E-2</v>
      </c>
      <c r="Q679" s="38">
        <v>1269</v>
      </c>
      <c r="R679" s="38">
        <v>1412</v>
      </c>
      <c r="S679" s="38">
        <v>16.950284508321534</v>
      </c>
      <c r="T679" s="38">
        <v>18.860363850078809</v>
      </c>
      <c r="U679" s="38">
        <v>4.9715491678465895E-2</v>
      </c>
      <c r="V679" s="38">
        <v>3.9636149921189912E-2</v>
      </c>
      <c r="W679" s="38">
        <v>1.7923381474614437E-2</v>
      </c>
      <c r="X679" s="38">
        <v>9.5065807944849483E-4</v>
      </c>
      <c r="Y679" s="38">
        <v>16.972723395165939</v>
      </c>
      <c r="Z679" s="38">
        <v>18.874039554062932</v>
      </c>
      <c r="AA679" s="38">
        <v>2.7276604834060691E-2</v>
      </c>
      <c r="AB679" s="38">
        <v>2.5960445937066368E-2</v>
      </c>
      <c r="AC679" s="38">
        <v>142.2287984417672</v>
      </c>
      <c r="AD679" s="38">
        <v>16.980219343575037</v>
      </c>
      <c r="AE679" s="38">
        <v>18.879900118510225</v>
      </c>
      <c r="AF679" s="38">
        <v>1.9780656424963183E-2</v>
      </c>
      <c r="AG679" s="38">
        <v>2.0099881489773708E-2</v>
      </c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</row>
    <row r="680" spans="1:51" x14ac:dyDescent="0.25">
      <c r="A680" s="38" t="s">
        <v>15</v>
      </c>
      <c r="B680" s="38">
        <v>369536</v>
      </c>
      <c r="C680" s="38">
        <v>6.6</v>
      </c>
      <c r="D680" s="38">
        <v>6.3</v>
      </c>
      <c r="E680" s="38">
        <v>6.8</v>
      </c>
      <c r="F680" s="38">
        <v>2009</v>
      </c>
      <c r="G680" s="38" t="s">
        <v>8</v>
      </c>
      <c r="H680" s="38" t="s">
        <v>106</v>
      </c>
      <c r="I680" s="38" t="s">
        <v>147</v>
      </c>
      <c r="J680" s="38">
        <v>2439</v>
      </c>
      <c r="K680" s="38">
        <v>367097</v>
      </c>
      <c r="L680" s="38">
        <v>2.6107138826576192E-4</v>
      </c>
      <c r="M680" s="38">
        <v>6.3390974721429663</v>
      </c>
      <c r="N680" s="38">
        <v>6.8612402486744912</v>
      </c>
      <c r="O680" s="38">
        <v>3.9097472142966438E-2</v>
      </c>
      <c r="P680" s="38">
        <v>6.1240248674491404E-2</v>
      </c>
      <c r="Q680" s="38">
        <v>2343</v>
      </c>
      <c r="R680" s="38">
        <v>2536</v>
      </c>
      <c r="S680" s="38">
        <v>6.3403836162105991</v>
      </c>
      <c r="T680" s="38">
        <v>6.8626602009005886</v>
      </c>
      <c r="U680" s="38">
        <v>4.0383616210599271E-2</v>
      </c>
      <c r="V680" s="38">
        <v>6.2660200900588769E-2</v>
      </c>
      <c r="W680" s="38">
        <v>6.6052978747146761E-3</v>
      </c>
      <c r="X680" s="38">
        <v>2.6122113389168215E-4</v>
      </c>
      <c r="Y680" s="38">
        <v>6.3440767408229934</v>
      </c>
      <c r="Z680" s="38">
        <v>6.8665190086063586</v>
      </c>
      <c r="AA680" s="38">
        <v>4.4076740822993621E-2</v>
      </c>
      <c r="AB680" s="38">
        <v>6.6519008606358732E-2</v>
      </c>
      <c r="AC680" s="38">
        <v>192.96914578327099</v>
      </c>
      <c r="AD680" s="38">
        <v>6.3455570778557497</v>
      </c>
      <c r="AE680" s="38">
        <v>6.8677447397367892</v>
      </c>
      <c r="AF680" s="38">
        <v>4.5557077855749917E-2</v>
      </c>
      <c r="AG680" s="38">
        <v>6.7744739736789406E-2</v>
      </c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</row>
    <row r="681" spans="1:51" x14ac:dyDescent="0.25">
      <c r="A681" s="38" t="s">
        <v>53</v>
      </c>
      <c r="B681" s="38">
        <v>61406</v>
      </c>
      <c r="C681" s="38">
        <v>4.0999999999999996</v>
      </c>
      <c r="D681" s="38">
        <v>3.6</v>
      </c>
      <c r="E681" s="38">
        <v>4.5999999999999996</v>
      </c>
      <c r="F681" s="38">
        <v>2009</v>
      </c>
      <c r="G681" s="38" t="s">
        <v>8</v>
      </c>
      <c r="H681" s="38" t="s">
        <v>107</v>
      </c>
      <c r="I681" s="38" t="s">
        <v>185</v>
      </c>
      <c r="J681" s="38">
        <v>252</v>
      </c>
      <c r="K681" s="38">
        <v>61154</v>
      </c>
      <c r="L681" s="38">
        <v>5.0564368007803985E-4</v>
      </c>
      <c r="M681" s="38">
        <v>3.5981898215341799</v>
      </c>
      <c r="N681" s="38">
        <v>4.6094771816902602</v>
      </c>
      <c r="O681" s="38">
        <v>1.8101784658202114E-3</v>
      </c>
      <c r="P681" s="38">
        <v>9.4771816902605721E-3</v>
      </c>
      <c r="Q681" s="38">
        <v>221</v>
      </c>
      <c r="R681" s="38">
        <v>283</v>
      </c>
      <c r="S681" s="38">
        <v>3.598996840699606</v>
      </c>
      <c r="T681" s="38">
        <v>4.6086701625248345</v>
      </c>
      <c r="U681" s="38">
        <v>1.0031593003940742E-3</v>
      </c>
      <c r="V681" s="38">
        <v>8.670162524834879E-3</v>
      </c>
      <c r="W681" s="38">
        <v>4.134854013271105E-3</v>
      </c>
      <c r="X681" s="38">
        <v>5.084743586574171E-4</v>
      </c>
      <c r="Y681" s="38">
        <v>3.6263796546136877</v>
      </c>
      <c r="Z681" s="38">
        <v>4.6433283719285221</v>
      </c>
      <c r="AA681" s="38">
        <v>2.6379654613687631E-2</v>
      </c>
      <c r="AB681" s="38">
        <v>4.3328371928522458E-2</v>
      </c>
      <c r="AC681" s="38">
        <v>62.15654873541461</v>
      </c>
      <c r="AD681" s="38">
        <v>3.6369163270419027</v>
      </c>
      <c r="AE681" s="38">
        <v>4.6490757343755726</v>
      </c>
      <c r="AF681" s="38">
        <v>3.6916327041902619E-2</v>
      </c>
      <c r="AG681" s="38">
        <v>4.9075734375572999E-2</v>
      </c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</row>
    <row r="682" spans="1:51" x14ac:dyDescent="0.25">
      <c r="A682" s="38" t="s">
        <v>27</v>
      </c>
      <c r="B682" s="38">
        <v>543490</v>
      </c>
      <c r="C682" s="38">
        <v>3.9</v>
      </c>
      <c r="D682" s="38">
        <v>3.8</v>
      </c>
      <c r="E682" s="38">
        <v>4.0999999999999996</v>
      </c>
      <c r="F682" s="38">
        <v>2009</v>
      </c>
      <c r="G682" s="38" t="s">
        <v>8</v>
      </c>
      <c r="H682" s="38" t="s">
        <v>108</v>
      </c>
      <c r="I682" s="38" t="s">
        <v>159</v>
      </c>
      <c r="J682" s="38">
        <v>2120</v>
      </c>
      <c r="K682" s="38">
        <v>541370</v>
      </c>
      <c r="L682" s="38">
        <v>1.6572032557844838E-4</v>
      </c>
      <c r="M682" s="38">
        <v>3.7349954189614691</v>
      </c>
      <c r="N682" s="38">
        <v>4.0664360701183666</v>
      </c>
      <c r="O682" s="38">
        <v>6.5004581038530684E-2</v>
      </c>
      <c r="P682" s="38">
        <v>3.3563929881633037E-2</v>
      </c>
      <c r="Q682" s="38">
        <v>2030</v>
      </c>
      <c r="R682" s="38">
        <v>2210</v>
      </c>
      <c r="S682" s="38">
        <v>3.7351193214226575</v>
      </c>
      <c r="T682" s="38">
        <v>4.0663121676571787</v>
      </c>
      <c r="U682" s="38">
        <v>6.4880678577342366E-2</v>
      </c>
      <c r="V682" s="38">
        <v>3.3687832342820911E-2</v>
      </c>
      <c r="W682" s="38">
        <v>3.9042222147628882E-3</v>
      </c>
      <c r="X682" s="38">
        <v>1.6583099208852201E-4</v>
      </c>
      <c r="Y682" s="38">
        <v>3.7383912226743661</v>
      </c>
      <c r="Z682" s="38">
        <v>4.0700532068514095</v>
      </c>
      <c r="AA682" s="38">
        <v>6.1608777325633746E-2</v>
      </c>
      <c r="AB682" s="38">
        <v>2.9946793148590167E-2</v>
      </c>
      <c r="AC682" s="38">
        <v>180.15447975695309</v>
      </c>
      <c r="AD682" s="38">
        <v>3.7394048184184556</v>
      </c>
      <c r="AE682" s="38">
        <v>4.0708795583591897</v>
      </c>
      <c r="AF682" s="38">
        <v>6.05951815815442E-2</v>
      </c>
      <c r="AG682" s="38">
        <v>2.9120441640809958E-2</v>
      </c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</row>
    <row r="683" spans="1:51" x14ac:dyDescent="0.25">
      <c r="A683" s="38" t="s">
        <v>61</v>
      </c>
      <c r="B683" s="38">
        <v>2048393</v>
      </c>
      <c r="C683" s="38">
        <v>3.5</v>
      </c>
      <c r="D683" s="38">
        <v>3.5</v>
      </c>
      <c r="E683" s="38">
        <v>3.6</v>
      </c>
      <c r="F683" s="38">
        <v>2009</v>
      </c>
      <c r="G683" s="38" t="s">
        <v>8</v>
      </c>
      <c r="H683" s="38" t="s">
        <v>109</v>
      </c>
      <c r="I683" s="38" t="s">
        <v>192</v>
      </c>
      <c r="J683" s="38">
        <v>7169</v>
      </c>
      <c r="K683" s="38">
        <v>2041224</v>
      </c>
      <c r="L683" s="38">
        <v>8.0872857727237957E-5</v>
      </c>
      <c r="M683" s="38">
        <v>3.4189438278404243</v>
      </c>
      <c r="N683" s="38">
        <v>3.5806895432948997</v>
      </c>
      <c r="O683" s="38">
        <v>8.1056172159575723E-2</v>
      </c>
      <c r="P683" s="38">
        <v>1.9310456705100343E-2</v>
      </c>
      <c r="Q683" s="38">
        <v>7004</v>
      </c>
      <c r="R683" s="38">
        <v>7336</v>
      </c>
      <c r="S683" s="38">
        <v>3.4192657366042551</v>
      </c>
      <c r="T683" s="38">
        <v>3.5813440096700195</v>
      </c>
      <c r="U683" s="38">
        <v>8.0734263395744854E-2</v>
      </c>
      <c r="V683" s="38">
        <v>1.8655990329980554E-2</v>
      </c>
      <c r="W683" s="38">
        <v>3.5007477966541795E-3</v>
      </c>
      <c r="X683" s="38">
        <v>8.0888860482088634E-5</v>
      </c>
      <c r="Y683" s="38">
        <v>3.419858936172091</v>
      </c>
      <c r="Z683" s="38">
        <v>3.5816366571362681</v>
      </c>
      <c r="AA683" s="38">
        <v>8.0141063827908976E-2</v>
      </c>
      <c r="AB683" s="38">
        <v>1.836334286373198E-2</v>
      </c>
      <c r="AC683" s="38">
        <v>331.32954764656785</v>
      </c>
      <c r="AD683" s="38">
        <v>3.4201165583704602</v>
      </c>
      <c r="AE683" s="38">
        <v>3.5818672215918519</v>
      </c>
      <c r="AF683" s="38">
        <v>7.9883441629539753E-2</v>
      </c>
      <c r="AG683" s="38">
        <v>1.8132778408148198E-2</v>
      </c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</row>
    <row r="684" spans="1:51" x14ac:dyDescent="0.25">
      <c r="A684" s="38" t="s">
        <v>23</v>
      </c>
      <c r="B684" s="38">
        <v>115356</v>
      </c>
      <c r="C684" s="38">
        <v>4.9000000000000004</v>
      </c>
      <c r="D684" s="38">
        <v>4.5</v>
      </c>
      <c r="E684" s="38">
        <v>5.3</v>
      </c>
      <c r="F684" s="38">
        <v>2009</v>
      </c>
      <c r="G684" s="38" t="s">
        <v>8</v>
      </c>
      <c r="H684" s="38" t="s">
        <v>110</v>
      </c>
      <c r="I684" s="38" t="s">
        <v>155</v>
      </c>
      <c r="J684" s="38">
        <v>565</v>
      </c>
      <c r="K684" s="38">
        <v>114791</v>
      </c>
      <c r="L684" s="38">
        <v>4.0287094941480475E-4</v>
      </c>
      <c r="M684" s="38">
        <v>4.495010391824489</v>
      </c>
      <c r="N684" s="38">
        <v>5.3007522906540991</v>
      </c>
      <c r="O684" s="38">
        <v>4.9896081755109734E-3</v>
      </c>
      <c r="P684" s="38">
        <v>7.5229065409931906E-4</v>
      </c>
      <c r="Q684" s="38">
        <v>519</v>
      </c>
      <c r="R684" s="38">
        <v>612</v>
      </c>
      <c r="S684" s="38">
        <v>4.4991157807136171</v>
      </c>
      <c r="T684" s="38">
        <v>5.3053157182981376</v>
      </c>
      <c r="U684" s="38">
        <v>8.8421928638293679E-4</v>
      </c>
      <c r="V684" s="38">
        <v>5.315718298137817E-3</v>
      </c>
      <c r="W684" s="38">
        <v>4.9143681392169502E-3</v>
      </c>
      <c r="X684" s="38">
        <v>4.0387499740429401E-4</v>
      </c>
      <c r="Y684" s="38">
        <v>4.5104931418126561</v>
      </c>
      <c r="Z684" s="38">
        <v>5.3182431366212439</v>
      </c>
      <c r="AA684" s="38">
        <v>1.0493141812656148E-2</v>
      </c>
      <c r="AB684" s="38">
        <v>1.8243136621244105E-2</v>
      </c>
      <c r="AC684" s="38">
        <v>92.985612480148475</v>
      </c>
      <c r="AD684" s="38">
        <v>4.5156782168101817</v>
      </c>
      <c r="AE684" s="38">
        <v>5.3217265894870902</v>
      </c>
      <c r="AF684" s="38">
        <v>1.5678216810181667E-2</v>
      </c>
      <c r="AG684" s="38">
        <v>2.1726589487090386E-2</v>
      </c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</row>
    <row r="685" spans="1:51" x14ac:dyDescent="0.25">
      <c r="A685" s="38" t="s">
        <v>55</v>
      </c>
      <c r="B685" s="38">
        <v>50831</v>
      </c>
      <c r="C685" s="38">
        <v>19.2</v>
      </c>
      <c r="D685" s="38">
        <v>18.100000000000001</v>
      </c>
      <c r="E685" s="38">
        <v>20.5</v>
      </c>
      <c r="F685" s="38">
        <v>2009</v>
      </c>
      <c r="G685" s="38" t="s">
        <v>8</v>
      </c>
      <c r="H685" s="38" t="s">
        <v>111</v>
      </c>
      <c r="I685" s="38" t="s">
        <v>187</v>
      </c>
      <c r="J685" s="38">
        <v>976</v>
      </c>
      <c r="K685" s="38">
        <v>49855</v>
      </c>
      <c r="L685" s="38">
        <v>1.1929833423054072E-3</v>
      </c>
      <c r="M685" s="38">
        <v>18.007898009625499</v>
      </c>
      <c r="N685" s="38">
        <v>20.393864694236317</v>
      </c>
      <c r="O685" s="38">
        <v>9.2101990374501952E-2</v>
      </c>
      <c r="P685" s="38">
        <v>0.10613530576368291</v>
      </c>
      <c r="Q685" s="38">
        <v>916</v>
      </c>
      <c r="R685" s="38">
        <v>1037</v>
      </c>
      <c r="S685" s="38">
        <v>18.020499301607288</v>
      </c>
      <c r="T685" s="38">
        <v>20.400936436426591</v>
      </c>
      <c r="U685" s="38">
        <v>7.9500698392713787E-2</v>
      </c>
      <c r="V685" s="38">
        <v>9.9063563573409397E-2</v>
      </c>
      <c r="W685" s="38">
        <v>1.9237214110375895E-2</v>
      </c>
      <c r="X685" s="38">
        <v>1.1945968422409001E-3</v>
      </c>
      <c r="Y685" s="38">
        <v>18.042617268134993</v>
      </c>
      <c r="Z685" s="38">
        <v>20.431810952616797</v>
      </c>
      <c r="AA685" s="38">
        <v>5.7382731865008196E-2</v>
      </c>
      <c r="AB685" s="38">
        <v>6.8189047383203416E-2</v>
      </c>
      <c r="AC685" s="38">
        <v>121.31144796766689</v>
      </c>
      <c r="AD685" s="38">
        <v>18.053857926752045</v>
      </c>
      <c r="AE685" s="38">
        <v>20.440241841530977</v>
      </c>
      <c r="AF685" s="38">
        <v>4.6142073247956716E-2</v>
      </c>
      <c r="AG685" s="38">
        <v>5.9758158469023215E-2</v>
      </c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</row>
    <row r="686" spans="1:51" x14ac:dyDescent="0.25">
      <c r="A686" s="38" t="s">
        <v>54</v>
      </c>
      <c r="B686" s="38">
        <v>413147</v>
      </c>
      <c r="C686" s="38">
        <v>7.7</v>
      </c>
      <c r="D686" s="38">
        <v>7.4</v>
      </c>
      <c r="E686" s="38">
        <v>7.9</v>
      </c>
      <c r="F686" s="38">
        <v>2009</v>
      </c>
      <c r="G686" s="38" t="s">
        <v>8</v>
      </c>
      <c r="H686" s="38" t="s">
        <v>112</v>
      </c>
      <c r="I686" s="38" t="s">
        <v>186</v>
      </c>
      <c r="J686" s="38">
        <v>3181</v>
      </c>
      <c r="K686" s="38">
        <v>409966</v>
      </c>
      <c r="L686" s="38">
        <v>2.6653051627729138E-4</v>
      </c>
      <c r="M686" s="38">
        <v>7.4329081822973073</v>
      </c>
      <c r="N686" s="38">
        <v>7.9659692148518912</v>
      </c>
      <c r="O686" s="38">
        <v>3.2908182297306965E-2</v>
      </c>
      <c r="P686" s="38">
        <v>6.5969214851890889E-2</v>
      </c>
      <c r="Q686" s="38">
        <v>3072</v>
      </c>
      <c r="R686" s="38">
        <v>3292</v>
      </c>
      <c r="S686" s="38">
        <v>7.435610085514357</v>
      </c>
      <c r="T686" s="38">
        <v>7.9681082036175983</v>
      </c>
      <c r="U686" s="38">
        <v>3.5610085514356626E-2</v>
      </c>
      <c r="V686" s="38">
        <v>6.8108203617597951E-2</v>
      </c>
      <c r="W686" s="38">
        <v>7.7040160880988877E-3</v>
      </c>
      <c r="X686" s="38">
        <v>2.6664716854691602E-4</v>
      </c>
      <c r="Y686" s="38">
        <v>7.4373689195519717</v>
      </c>
      <c r="Z686" s="38">
        <v>7.9706632566458033</v>
      </c>
      <c r="AA686" s="38">
        <v>3.7368919551971302E-2</v>
      </c>
      <c r="AB686" s="38">
        <v>7.0663256645802974E-2</v>
      </c>
      <c r="AC686" s="38">
        <v>220.24889443032652</v>
      </c>
      <c r="AD686" s="38">
        <v>7.438678501400326</v>
      </c>
      <c r="AE686" s="38">
        <v>7.9717740982836238</v>
      </c>
      <c r="AF686" s="38">
        <v>3.8678501400325693E-2</v>
      </c>
      <c r="AG686" s="38">
        <v>7.1774098283623466E-2</v>
      </c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</row>
    <row r="687" spans="1:51" x14ac:dyDescent="0.25">
      <c r="A687" s="38" t="s">
        <v>39</v>
      </c>
      <c r="B687" s="38">
        <v>519657</v>
      </c>
      <c r="C687" s="38">
        <v>3.1</v>
      </c>
      <c r="D687" s="38">
        <v>2.9</v>
      </c>
      <c r="E687" s="38">
        <v>3.2</v>
      </c>
      <c r="F687" s="38">
        <v>2009</v>
      </c>
      <c r="G687" s="38" t="s">
        <v>8</v>
      </c>
      <c r="H687" s="38" t="s">
        <v>113</v>
      </c>
      <c r="I687" s="38" t="s">
        <v>171</v>
      </c>
      <c r="J687" s="38">
        <v>1611</v>
      </c>
      <c r="K687" s="38">
        <v>518046</v>
      </c>
      <c r="L687" s="38">
        <v>1.5114885127395946E-4</v>
      </c>
      <c r="M687" s="38">
        <v>2.9489729598437586</v>
      </c>
      <c r="N687" s="38">
        <v>3.2512706623916778</v>
      </c>
      <c r="O687" s="38">
        <v>4.8972959843758712E-2</v>
      </c>
      <c r="P687" s="38">
        <v>5.1270662391677657E-2</v>
      </c>
      <c r="Q687" s="38">
        <v>1533</v>
      </c>
      <c r="R687" s="38">
        <v>1690</v>
      </c>
      <c r="S687" s="38">
        <v>2.9500228035030798</v>
      </c>
      <c r="T687" s="38">
        <v>3.2521451649838258</v>
      </c>
      <c r="U687" s="38">
        <v>5.002280350307986E-2</v>
      </c>
      <c r="V687" s="38">
        <v>5.2145164983825598E-2</v>
      </c>
      <c r="W687" s="38">
        <v>3.1037950153843933E-3</v>
      </c>
      <c r="X687" s="38">
        <v>1.5128213162165379E-4</v>
      </c>
      <c r="Y687" s="38">
        <v>2.9525128837627395</v>
      </c>
      <c r="Z687" s="38">
        <v>3.2550771470060469</v>
      </c>
      <c r="AA687" s="38">
        <v>5.2512883762739548E-2</v>
      </c>
      <c r="AB687" s="38">
        <v>5.5077147006046712E-2</v>
      </c>
      <c r="AC687" s="38">
        <v>157.11378241264956</v>
      </c>
      <c r="AD687" s="38">
        <v>2.9535876397676373</v>
      </c>
      <c r="AE687" s="38">
        <v>3.2559267230273856</v>
      </c>
      <c r="AF687" s="38">
        <v>5.3587639767637363E-2</v>
      </c>
      <c r="AG687" s="38">
        <v>5.5926723027385439E-2</v>
      </c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</row>
    <row r="688" spans="1:51" x14ac:dyDescent="0.25">
      <c r="A688" s="38" t="s">
        <v>16</v>
      </c>
      <c r="B688" s="38">
        <v>146409</v>
      </c>
      <c r="C688" s="38">
        <v>10.9</v>
      </c>
      <c r="D688" s="38">
        <v>10.4</v>
      </c>
      <c r="E688" s="38">
        <v>11.4</v>
      </c>
      <c r="F688" s="38">
        <v>2009</v>
      </c>
      <c r="G688" s="38" t="s">
        <v>8</v>
      </c>
      <c r="H688" s="38" t="s">
        <v>114</v>
      </c>
      <c r="I688" s="38" t="s">
        <v>148</v>
      </c>
      <c r="J688" s="38">
        <v>1596</v>
      </c>
      <c r="K688" s="38">
        <v>144813</v>
      </c>
      <c r="L688" s="38">
        <v>5.3188365973515564E-4</v>
      </c>
      <c r="M688" s="38">
        <v>10.369085542977793</v>
      </c>
      <c r="N688" s="38">
        <v>11.432852862448105</v>
      </c>
      <c r="O688" s="38">
        <v>3.0914457022207742E-2</v>
      </c>
      <c r="P688" s="38">
        <v>3.2852862448104148E-2</v>
      </c>
      <c r="Q688" s="38">
        <v>1518</v>
      </c>
      <c r="R688" s="38">
        <v>1674</v>
      </c>
      <c r="S688" s="38">
        <v>10.368215068745775</v>
      </c>
      <c r="T688" s="38">
        <v>11.433723336680123</v>
      </c>
      <c r="U688" s="38">
        <v>3.1784931254225768E-2</v>
      </c>
      <c r="V688" s="38">
        <v>3.3723336680122173E-2</v>
      </c>
      <c r="W688" s="38">
        <v>1.091380177782951E-2</v>
      </c>
      <c r="X688" s="38">
        <v>5.3234088419184882E-4</v>
      </c>
      <c r="Y688" s="38">
        <v>10.38146089363766</v>
      </c>
      <c r="Z688" s="38">
        <v>11.446142662021359</v>
      </c>
      <c r="AA688" s="38">
        <v>1.8539106362339908E-2</v>
      </c>
      <c r="AB688" s="38">
        <v>4.6142662021358305E-2</v>
      </c>
      <c r="AC688" s="38">
        <v>155.76835522750656</v>
      </c>
      <c r="AD688" s="38">
        <v>10.385267689953631</v>
      </c>
      <c r="AE688" s="38">
        <v>11.44916586770546</v>
      </c>
      <c r="AF688" s="38">
        <v>1.4732310046369435E-2</v>
      </c>
      <c r="AG688" s="38">
        <v>4.9165867705459831E-2</v>
      </c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</row>
    <row r="689" spans="1:51" x14ac:dyDescent="0.25">
      <c r="A689" s="38" t="s">
        <v>24</v>
      </c>
      <c r="B689" s="38">
        <v>367548</v>
      </c>
      <c r="C689" s="38">
        <v>5.3</v>
      </c>
      <c r="D689" s="38">
        <v>5</v>
      </c>
      <c r="E689" s="38">
        <v>5.5</v>
      </c>
      <c r="F689" s="38">
        <v>2009</v>
      </c>
      <c r="G689" s="38" t="s">
        <v>8</v>
      </c>
      <c r="H689" s="38" t="s">
        <v>115</v>
      </c>
      <c r="I689" s="38" t="s">
        <v>156</v>
      </c>
      <c r="J689" s="38">
        <v>1948</v>
      </c>
      <c r="K689" s="38">
        <v>365600</v>
      </c>
      <c r="L689" s="38">
        <v>2.3473322467678571E-4</v>
      </c>
      <c r="M689" s="38">
        <v>5.0652548040976866</v>
      </c>
      <c r="N689" s="38">
        <v>5.5347212534512584</v>
      </c>
      <c r="O689" s="38">
        <v>6.5254804097686581E-2</v>
      </c>
      <c r="P689" s="38">
        <v>3.4721253451258427E-2</v>
      </c>
      <c r="Q689" s="38">
        <v>1862</v>
      </c>
      <c r="R689" s="38">
        <v>2035</v>
      </c>
      <c r="S689" s="38">
        <v>5.0660049843829924</v>
      </c>
      <c r="T689" s="38">
        <v>5.536691806240273</v>
      </c>
      <c r="U689" s="38">
        <v>6.6004984382992404E-2</v>
      </c>
      <c r="V689" s="38">
        <v>3.6691806240273017E-2</v>
      </c>
      <c r="W689" s="38">
        <v>5.3051583734992922E-3</v>
      </c>
      <c r="X689" s="38">
        <v>2.3490276169026855E-4</v>
      </c>
      <c r="Y689" s="38">
        <v>5.0702556118090234</v>
      </c>
      <c r="Z689" s="38">
        <v>5.5400611351895606</v>
      </c>
      <c r="AA689" s="38">
        <v>7.0255611809023399E-2</v>
      </c>
      <c r="AB689" s="38">
        <v>4.0061135189560559E-2</v>
      </c>
      <c r="AC689" s="38">
        <v>172.572187144704</v>
      </c>
      <c r="AD689" s="38">
        <v>5.0717597507856498</v>
      </c>
      <c r="AE689" s="38">
        <v>5.5412777008515821</v>
      </c>
      <c r="AF689" s="38">
        <v>7.1759750785649778E-2</v>
      </c>
      <c r="AG689" s="38">
        <v>4.1277700851582111E-2</v>
      </c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</row>
    <row r="690" spans="1:51" x14ac:dyDescent="0.25">
      <c r="A690" s="38" t="s">
        <v>40</v>
      </c>
      <c r="B690" s="38">
        <v>36620</v>
      </c>
      <c r="C690" s="38">
        <v>7.6</v>
      </c>
      <c r="D690" s="38">
        <v>6.8</v>
      </c>
      <c r="E690" s="38">
        <v>8.6</v>
      </c>
      <c r="F690" s="38">
        <v>2009</v>
      </c>
      <c r="G690" s="38" t="s">
        <v>8</v>
      </c>
      <c r="H690" s="38" t="s">
        <v>116</v>
      </c>
      <c r="I690" s="38" t="s">
        <v>172</v>
      </c>
      <c r="J690" s="38">
        <v>278</v>
      </c>
      <c r="K690" s="38">
        <v>36342</v>
      </c>
      <c r="L690" s="38">
        <v>8.889910548348759E-4</v>
      </c>
      <c r="M690" s="38">
        <v>6.7024890107030819</v>
      </c>
      <c r="N690" s="38">
        <v>8.4804711203728331</v>
      </c>
      <c r="O690" s="38">
        <v>9.7510989296917927E-2</v>
      </c>
      <c r="P690" s="38">
        <v>0.11952887962716652</v>
      </c>
      <c r="Q690" s="38">
        <v>246</v>
      </c>
      <c r="R690" s="38">
        <v>311</v>
      </c>
      <c r="S690" s="38">
        <v>6.7176406335335885</v>
      </c>
      <c r="T690" s="38">
        <v>8.4926269797924636</v>
      </c>
      <c r="U690" s="38">
        <v>8.2359366466411288E-2</v>
      </c>
      <c r="V690" s="38">
        <v>0.10737302020753603</v>
      </c>
      <c r="W690" s="38">
        <v>7.6431285812845655E-3</v>
      </c>
      <c r="X690" s="38">
        <v>8.9343386379943314E-4</v>
      </c>
      <c r="Y690" s="38">
        <v>6.7496947174851325</v>
      </c>
      <c r="Z690" s="38">
        <v>8.5365624450839981</v>
      </c>
      <c r="AA690" s="38">
        <v>5.0305282514867322E-2</v>
      </c>
      <c r="AB690" s="38">
        <v>6.3437554916001559E-2</v>
      </c>
      <c r="AC690" s="38">
        <v>65.16489928796517</v>
      </c>
      <c r="AD690" s="38">
        <v>6.7671295498870645</v>
      </c>
      <c r="AE690" s="38">
        <v>8.5464322306622531</v>
      </c>
      <c r="AF690" s="38">
        <v>3.2870450112935323E-2</v>
      </c>
      <c r="AG690" s="38">
        <v>5.356776933774654E-2</v>
      </c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</row>
    <row r="691" spans="1:51" x14ac:dyDescent="0.25">
      <c r="A691" s="38" t="s">
        <v>17</v>
      </c>
      <c r="B691" s="38">
        <v>389115</v>
      </c>
      <c r="C691" s="38">
        <v>17.2</v>
      </c>
      <c r="D691" s="38">
        <v>16.8</v>
      </c>
      <c r="E691" s="38">
        <v>17.600000000000001</v>
      </c>
      <c r="F691" s="38">
        <v>2010</v>
      </c>
      <c r="G691" s="38" t="s">
        <v>8</v>
      </c>
      <c r="H691" s="38" t="s">
        <v>67</v>
      </c>
      <c r="I691" s="38" t="s">
        <v>149</v>
      </c>
      <c r="J691" s="38">
        <v>6693</v>
      </c>
      <c r="K691" s="38">
        <v>382422</v>
      </c>
      <c r="L691" s="38">
        <v>4.085196758354805E-4</v>
      </c>
      <c r="M691" s="38">
        <v>16.792050849587593</v>
      </c>
      <c r="N691" s="38">
        <v>17.609090201258557</v>
      </c>
      <c r="O691" s="38">
        <v>7.949150412407846E-3</v>
      </c>
      <c r="P691" s="38">
        <v>9.0902012585551972E-3</v>
      </c>
      <c r="Q691" s="38">
        <v>6534</v>
      </c>
      <c r="R691" s="38">
        <v>6852</v>
      </c>
      <c r="S691" s="38">
        <v>16.791950965652827</v>
      </c>
      <c r="T691" s="38">
        <v>17.609190085193323</v>
      </c>
      <c r="U691" s="38">
        <v>8.0490343471737447E-3</v>
      </c>
      <c r="V691" s="38">
        <v>9.1900851933210959E-3</v>
      </c>
      <c r="W691" s="38">
        <v>1.7205336817695194E-2</v>
      </c>
      <c r="X691" s="38">
        <v>4.0860106453990378E-4</v>
      </c>
      <c r="Y691" s="38">
        <v>16.796735753155293</v>
      </c>
      <c r="Z691" s="38">
        <v>17.613937882235096</v>
      </c>
      <c r="AA691" s="38">
        <v>3.2642468447079409E-3</v>
      </c>
      <c r="AB691" s="38">
        <v>1.3937882235094179E-2</v>
      </c>
      <c r="AC691" s="38">
        <v>317.93380795512007</v>
      </c>
      <c r="AD691" s="38">
        <v>16.798091300147238</v>
      </c>
      <c r="AE691" s="38">
        <v>17.615152244210428</v>
      </c>
      <c r="AF691" s="38">
        <v>1.908699852762652E-3</v>
      </c>
      <c r="AG691" s="38">
        <v>1.5152244210426602E-2</v>
      </c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</row>
    <row r="692" spans="1:51" x14ac:dyDescent="0.25">
      <c r="A692" s="38" t="s">
        <v>41</v>
      </c>
      <c r="B692" s="38">
        <v>62444</v>
      </c>
      <c r="C692" s="38">
        <v>9</v>
      </c>
      <c r="D692" s="38">
        <v>8.3000000000000007</v>
      </c>
      <c r="E692" s="38">
        <v>9.8000000000000007</v>
      </c>
      <c r="F692" s="38">
        <v>2010</v>
      </c>
      <c r="G692" s="38" t="s">
        <v>8</v>
      </c>
      <c r="H692" s="38" t="s">
        <v>68</v>
      </c>
      <c r="I692" s="38" t="s">
        <v>173</v>
      </c>
      <c r="J692" s="38">
        <v>562</v>
      </c>
      <c r="K692" s="38">
        <v>61882</v>
      </c>
      <c r="L692" s="38">
        <v>7.4073411521188772E-4</v>
      </c>
      <c r="M692" s="38">
        <v>8.2593299421835376</v>
      </c>
      <c r="N692" s="38">
        <v>9.7407981726073132</v>
      </c>
      <c r="O692" s="38">
        <v>4.0670057816463157E-2</v>
      </c>
      <c r="P692" s="38">
        <v>5.9201827392687534E-2</v>
      </c>
      <c r="Q692" s="38">
        <v>516</v>
      </c>
      <c r="R692" s="38">
        <v>609</v>
      </c>
      <c r="S692" s="38">
        <v>8.2634040099929535</v>
      </c>
      <c r="T692" s="38">
        <v>9.7527384536544748</v>
      </c>
      <c r="U692" s="38">
        <v>3.6595990007047163E-2</v>
      </c>
      <c r="V692" s="38">
        <v>4.7261546345525929E-2</v>
      </c>
      <c r="W692" s="38">
        <v>9.0302677600507166E-3</v>
      </c>
      <c r="X692" s="38">
        <v>7.4255632765874672E-4</v>
      </c>
      <c r="Y692" s="38">
        <v>8.2877114323919692</v>
      </c>
      <c r="Z692" s="38">
        <v>9.7728240877094645</v>
      </c>
      <c r="AA692" s="38">
        <v>1.2288567608031542E-2</v>
      </c>
      <c r="AB692" s="38">
        <v>2.7175912290536175E-2</v>
      </c>
      <c r="AC692" s="38">
        <v>92.547774695554821</v>
      </c>
      <c r="AD692" s="38">
        <v>8.2972738521994476</v>
      </c>
      <c r="AE692" s="38">
        <v>9.7792750316410562</v>
      </c>
      <c r="AF692" s="38">
        <v>2.7261478005531359E-3</v>
      </c>
      <c r="AG692" s="38">
        <v>2.0724968358944551E-2</v>
      </c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</row>
    <row r="693" spans="1:51" x14ac:dyDescent="0.25">
      <c r="A693" s="38" t="s">
        <v>11</v>
      </c>
      <c r="B693" s="38">
        <v>526254</v>
      </c>
      <c r="C693" s="38">
        <v>11.3</v>
      </c>
      <c r="D693" s="38">
        <v>11</v>
      </c>
      <c r="E693" s="38">
        <v>11.6</v>
      </c>
      <c r="F693" s="38">
        <v>2010</v>
      </c>
      <c r="G693" s="38" t="s">
        <v>8</v>
      </c>
      <c r="H693" s="38" t="s">
        <v>69</v>
      </c>
      <c r="I693" s="38" t="s">
        <v>143</v>
      </c>
      <c r="J693" s="38">
        <v>5947</v>
      </c>
      <c r="K693" s="38">
        <v>520307</v>
      </c>
      <c r="L693" s="38">
        <v>2.8558393925677295E-4</v>
      </c>
      <c r="M693" s="38">
        <v>11.015042754317053</v>
      </c>
      <c r="N693" s="38">
        <v>11.5862106328306</v>
      </c>
      <c r="O693" s="38">
        <v>1.5042754317052598E-2</v>
      </c>
      <c r="P693" s="38">
        <v>1.3789367169399824E-2</v>
      </c>
      <c r="Q693" s="38">
        <v>5797</v>
      </c>
      <c r="R693" s="38">
        <v>6097</v>
      </c>
      <c r="S693" s="38">
        <v>11.015593230645278</v>
      </c>
      <c r="T693" s="38">
        <v>11.585660156502373</v>
      </c>
      <c r="U693" s="38">
        <v>1.5593230645277956E-2</v>
      </c>
      <c r="V693" s="38">
        <v>1.4339843497626958E-2</v>
      </c>
      <c r="W693" s="38">
        <v>1.1304193991522398E-2</v>
      </c>
      <c r="X693" s="38">
        <v>2.8564972884035565E-4</v>
      </c>
      <c r="Y693" s="38">
        <v>11.018544262682044</v>
      </c>
      <c r="Z693" s="38">
        <v>11.589843720362753</v>
      </c>
      <c r="AA693" s="38">
        <v>1.8544262682043566E-2</v>
      </c>
      <c r="AB693" s="38">
        <v>1.0156279637246968E-2</v>
      </c>
      <c r="AC693" s="38">
        <v>300.59143642176508</v>
      </c>
      <c r="AD693" s="38">
        <v>11.019550787355332</v>
      </c>
      <c r="AE693" s="38">
        <v>11.59073740490483</v>
      </c>
      <c r="AF693" s="38">
        <v>1.9550787355331778E-2</v>
      </c>
      <c r="AG693" s="38">
        <v>9.262595095169246E-3</v>
      </c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</row>
    <row r="694" spans="1:51" x14ac:dyDescent="0.25">
      <c r="A694" s="38" t="s">
        <v>18</v>
      </c>
      <c r="B694" s="38">
        <v>345509</v>
      </c>
      <c r="C694" s="38">
        <v>6.5</v>
      </c>
      <c r="D694" s="38">
        <v>6.2</v>
      </c>
      <c r="E694" s="38">
        <v>6.8</v>
      </c>
      <c r="F694" s="38">
        <v>2010</v>
      </c>
      <c r="G694" s="38" t="s">
        <v>8</v>
      </c>
      <c r="H694" s="38" t="s">
        <v>70</v>
      </c>
      <c r="I694" s="38" t="s">
        <v>150</v>
      </c>
      <c r="J694" s="38">
        <v>2246</v>
      </c>
      <c r="K694" s="38">
        <v>343263</v>
      </c>
      <c r="L694" s="38">
        <v>2.6796459537172749E-4</v>
      </c>
      <c r="M694" s="38">
        <v>6.2325896593654857</v>
      </c>
      <c r="N694" s="38">
        <v>6.7685188501089408</v>
      </c>
      <c r="O694" s="38">
        <v>3.2589659365485524E-2</v>
      </c>
      <c r="P694" s="38">
        <v>3.148114989105899E-2</v>
      </c>
      <c r="Q694" s="38">
        <v>2154</v>
      </c>
      <c r="R694" s="38">
        <v>2339</v>
      </c>
      <c r="S694" s="38">
        <v>6.2342804384256274</v>
      </c>
      <c r="T694" s="38">
        <v>6.7697223516608833</v>
      </c>
      <c r="U694" s="38">
        <v>3.4280438425627224E-2</v>
      </c>
      <c r="V694" s="38">
        <v>3.0277648339116503E-2</v>
      </c>
      <c r="W694" s="38">
        <v>6.5060410487760732E-3</v>
      </c>
      <c r="X694" s="38">
        <v>2.6813157172746687E-4</v>
      </c>
      <c r="Y694" s="38">
        <v>6.2379094770486061</v>
      </c>
      <c r="Z694" s="38">
        <v>6.7741726205035402</v>
      </c>
      <c r="AA694" s="38">
        <v>3.7909477048605922E-2</v>
      </c>
      <c r="AB694" s="38">
        <v>2.5827379496459635E-2</v>
      </c>
      <c r="AC694" s="38">
        <v>185.18772867316483</v>
      </c>
      <c r="AD694" s="38">
        <v>6.2394985262239606</v>
      </c>
      <c r="AE694" s="38">
        <v>6.7754778197612646</v>
      </c>
      <c r="AF694" s="38">
        <v>3.949852622396044E-2</v>
      </c>
      <c r="AG694" s="38">
        <v>2.4522180238735203E-2</v>
      </c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</row>
    <row r="695" spans="1:51" x14ac:dyDescent="0.25">
      <c r="A695" s="38" t="s">
        <v>42</v>
      </c>
      <c r="B695" s="38">
        <v>3086090</v>
      </c>
      <c r="C695" s="38">
        <v>4.7</v>
      </c>
      <c r="D695" s="38">
        <v>4.5999999999999996</v>
      </c>
      <c r="E695" s="38">
        <v>4.8</v>
      </c>
      <c r="F695" s="38">
        <v>2010</v>
      </c>
      <c r="G695" s="38" t="s">
        <v>8</v>
      </c>
      <c r="H695" s="38" t="s">
        <v>71</v>
      </c>
      <c r="I695" s="38" t="s">
        <v>174</v>
      </c>
      <c r="J695" s="38">
        <v>14505</v>
      </c>
      <c r="K695" s="38">
        <v>3071585</v>
      </c>
      <c r="L695" s="38">
        <v>7.6308926791269965E-5</v>
      </c>
      <c r="M695" s="38">
        <v>4.6238132342604166</v>
      </c>
      <c r="N695" s="38">
        <v>4.7764310878429574</v>
      </c>
      <c r="O695" s="38">
        <v>2.3813234260416927E-2</v>
      </c>
      <c r="P695" s="38">
        <v>2.3568912157042377E-2</v>
      </c>
      <c r="Q695" s="38">
        <v>14270</v>
      </c>
      <c r="R695" s="38">
        <v>14741</v>
      </c>
      <c r="S695" s="38">
        <v>4.6239740253848725</v>
      </c>
      <c r="T695" s="38">
        <v>4.7765943313383605</v>
      </c>
      <c r="U695" s="38">
        <v>2.397402538487281E-2</v>
      </c>
      <c r="V695" s="38">
        <v>2.3405668661639289E-2</v>
      </c>
      <c r="W695" s="38">
        <v>4.7007386925579731E-3</v>
      </c>
      <c r="X695" s="38">
        <v>7.6316350748605784E-5</v>
      </c>
      <c r="Y695" s="38">
        <v>4.6244223418093675</v>
      </c>
      <c r="Z695" s="38">
        <v>4.7770550433065786</v>
      </c>
      <c r="AA695" s="38">
        <v>2.4422341809367865E-2</v>
      </c>
      <c r="AB695" s="38">
        <v>2.2944956693421226E-2</v>
      </c>
      <c r="AC695" s="38">
        <v>471.00001792556156</v>
      </c>
      <c r="AD695" s="38">
        <v>4.6245906487733759</v>
      </c>
      <c r="AE695" s="38">
        <v>4.7772107705590816</v>
      </c>
      <c r="AF695" s="38">
        <v>2.4590648773376245E-2</v>
      </c>
      <c r="AG695" s="38">
        <v>2.2789229440918213E-2</v>
      </c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</row>
    <row r="696" spans="1:51" x14ac:dyDescent="0.25">
      <c r="A696" s="38" t="s">
        <v>19</v>
      </c>
      <c r="B696" s="38">
        <v>282212</v>
      </c>
      <c r="C696" s="38">
        <v>5.7</v>
      </c>
      <c r="D696" s="38">
        <v>5.5</v>
      </c>
      <c r="E696" s="38">
        <v>6</v>
      </c>
      <c r="F696" s="38">
        <v>2010</v>
      </c>
      <c r="G696" s="38" t="s">
        <v>8</v>
      </c>
      <c r="H696" s="38" t="s">
        <v>72</v>
      </c>
      <c r="I696" s="38" t="s">
        <v>151</v>
      </c>
      <c r="J696" s="38">
        <v>1609</v>
      </c>
      <c r="K696" s="38">
        <v>280603</v>
      </c>
      <c r="L696" s="38">
        <v>2.7778516786738222E-4</v>
      </c>
      <c r="M696" s="38">
        <v>5.423602441447601</v>
      </c>
      <c r="N696" s="38">
        <v>5.9791727771823657</v>
      </c>
      <c r="O696" s="38">
        <v>7.6397558552399047E-2</v>
      </c>
      <c r="P696" s="38">
        <v>2.0827222817634272E-2</v>
      </c>
      <c r="Q696" s="38">
        <v>1531</v>
      </c>
      <c r="R696" s="38">
        <v>1687</v>
      </c>
      <c r="S696" s="38">
        <v>5.4249996456564569</v>
      </c>
      <c r="T696" s="38">
        <v>5.9777755729735089</v>
      </c>
      <c r="U696" s="38">
        <v>7.500035434354313E-2</v>
      </c>
      <c r="V696" s="38">
        <v>2.2224427026491078E-2</v>
      </c>
      <c r="W696" s="38">
        <v>5.7081158913093958E-3</v>
      </c>
      <c r="X696" s="38">
        <v>2.7802761846093034E-4</v>
      </c>
      <c r="Y696" s="38">
        <v>5.4300882728484652</v>
      </c>
      <c r="Z696" s="38">
        <v>5.9861435097703257</v>
      </c>
      <c r="AA696" s="38">
        <v>6.9911727151534819E-2</v>
      </c>
      <c r="AB696" s="38">
        <v>1.3856490229674279E-2</v>
      </c>
      <c r="AC696" s="38">
        <v>156.81145193933136</v>
      </c>
      <c r="AD696" s="38">
        <v>5.4320657391742149</v>
      </c>
      <c r="AE696" s="38">
        <v>5.9877094306436476</v>
      </c>
      <c r="AF696" s="38">
        <v>6.7934260825785131E-2</v>
      </c>
      <c r="AG696" s="38">
        <v>1.2290569356352421E-2</v>
      </c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</row>
    <row r="697" spans="1:51" x14ac:dyDescent="0.25">
      <c r="A697" s="38" t="s">
        <v>31</v>
      </c>
      <c r="B697" s="38">
        <v>222605</v>
      </c>
      <c r="C697" s="38">
        <v>6.6</v>
      </c>
      <c r="D697" s="38">
        <v>6.3</v>
      </c>
      <c r="E697" s="38">
        <v>7</v>
      </c>
      <c r="F697" s="38">
        <v>2010</v>
      </c>
      <c r="G697" s="38" t="s">
        <v>8</v>
      </c>
      <c r="H697" s="38" t="s">
        <v>73</v>
      </c>
      <c r="I697" s="38" t="s">
        <v>163</v>
      </c>
      <c r="J697" s="38">
        <v>1469</v>
      </c>
      <c r="K697" s="38">
        <v>221136</v>
      </c>
      <c r="L697" s="38">
        <v>3.3634605741622277E-4</v>
      </c>
      <c r="M697" s="38">
        <v>6.2627869360026134</v>
      </c>
      <c r="N697" s="38">
        <v>6.9354790508350579</v>
      </c>
      <c r="O697" s="38">
        <v>3.7213063997386442E-2</v>
      </c>
      <c r="P697" s="38">
        <v>6.452094916494211E-2</v>
      </c>
      <c r="Q697" s="38">
        <v>1395</v>
      </c>
      <c r="R697" s="38">
        <v>1545</v>
      </c>
      <c r="S697" s="38">
        <v>6.2667055996046805</v>
      </c>
      <c r="T697" s="38">
        <v>6.9405449113901305</v>
      </c>
      <c r="U697" s="38">
        <v>3.3294400395319279E-2</v>
      </c>
      <c r="V697" s="38">
        <v>5.9455088609869478E-2</v>
      </c>
      <c r="W697" s="38">
        <v>6.6076473861998216E-3</v>
      </c>
      <c r="X697" s="38">
        <v>3.3666630218966376E-4</v>
      </c>
      <c r="Y697" s="38">
        <v>6.2709810840101579</v>
      </c>
      <c r="Z697" s="38">
        <v>6.944313688389486</v>
      </c>
      <c r="AA697" s="38">
        <v>2.9018915989841965E-2</v>
      </c>
      <c r="AB697" s="38">
        <v>5.5686311610513961E-2</v>
      </c>
      <c r="AC697" s="38">
        <v>149.76858466845198</v>
      </c>
      <c r="AD697" s="38">
        <v>6.273499416843511</v>
      </c>
      <c r="AE697" s="38">
        <v>6.9462875401137945</v>
      </c>
      <c r="AF697" s="38">
        <v>2.6500583156488844E-2</v>
      </c>
      <c r="AG697" s="38">
        <v>5.3712459886205544E-2</v>
      </c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</row>
    <row r="698" spans="1:51" x14ac:dyDescent="0.25">
      <c r="A698" s="38" t="s">
        <v>43</v>
      </c>
      <c r="B698" s="38">
        <v>68633</v>
      </c>
      <c r="C698" s="38">
        <v>5.4</v>
      </c>
      <c r="D698" s="38">
        <v>4.9000000000000004</v>
      </c>
      <c r="E698" s="38">
        <v>6</v>
      </c>
      <c r="F698" s="38">
        <v>2010</v>
      </c>
      <c r="G698" s="38" t="s">
        <v>8</v>
      </c>
      <c r="H698" s="38" t="s">
        <v>74</v>
      </c>
      <c r="I698" s="38" t="s">
        <v>175</v>
      </c>
      <c r="J698" s="38">
        <v>371</v>
      </c>
      <c r="K698" s="38">
        <v>68262</v>
      </c>
      <c r="L698" s="38">
        <v>5.4856118686602063E-4</v>
      </c>
      <c r="M698" s="38">
        <v>4.8570017347606029</v>
      </c>
      <c r="N698" s="38">
        <v>5.9541241084926435</v>
      </c>
      <c r="O698" s="38">
        <v>4.2998265239397426E-2</v>
      </c>
      <c r="P698" s="38">
        <v>4.5875891507356492E-2</v>
      </c>
      <c r="Q698" s="38">
        <v>333</v>
      </c>
      <c r="R698" s="38">
        <v>409</v>
      </c>
      <c r="S698" s="38">
        <v>4.8518934040476154</v>
      </c>
      <c r="T698" s="38">
        <v>5.9592324392056302</v>
      </c>
      <c r="U698" s="38">
        <v>4.8106595952384978E-2</v>
      </c>
      <c r="V698" s="38">
        <v>4.0767560794369828E-2</v>
      </c>
      <c r="W698" s="38">
        <v>5.433244325994872E-3</v>
      </c>
      <c r="X698" s="38">
        <v>5.5063707258309934E-4</v>
      </c>
      <c r="Y698" s="38">
        <v>4.8826072534117735</v>
      </c>
      <c r="Z698" s="38">
        <v>5.9838813985779709</v>
      </c>
      <c r="AA698" s="38">
        <v>1.7392746588226871E-2</v>
      </c>
      <c r="AB698" s="38">
        <v>1.6118601422029144E-2</v>
      </c>
      <c r="AC698" s="38">
        <v>75.34630817808484</v>
      </c>
      <c r="AD698" s="38">
        <v>4.8916524738793443</v>
      </c>
      <c r="AE698" s="38">
        <v>5.9894056131069071</v>
      </c>
      <c r="AF698" s="38">
        <v>8.3475261206560347E-3</v>
      </c>
      <c r="AG698" s="38">
        <v>1.0594386893092889E-2</v>
      </c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</row>
    <row r="699" spans="1:51" x14ac:dyDescent="0.25">
      <c r="A699" s="38" t="s">
        <v>58</v>
      </c>
      <c r="B699" s="38">
        <v>61320</v>
      </c>
      <c r="C699" s="38">
        <v>4.5</v>
      </c>
      <c r="D699" s="38">
        <v>4</v>
      </c>
      <c r="E699" s="38">
        <v>5.0999999999999996</v>
      </c>
      <c r="F699" s="38">
        <v>2010</v>
      </c>
      <c r="G699" s="38" t="s">
        <v>8</v>
      </c>
      <c r="H699" s="38" t="s">
        <v>195</v>
      </c>
      <c r="I699" s="38" t="s">
        <v>196</v>
      </c>
      <c r="J699" s="38">
        <v>276</v>
      </c>
      <c r="K699" s="38">
        <v>61044</v>
      </c>
      <c r="L699" s="38">
        <v>5.2981091910539089E-4</v>
      </c>
      <c r="M699" s="38">
        <v>3.9711675544758225</v>
      </c>
      <c r="N699" s="38">
        <v>5.0307893926866045</v>
      </c>
      <c r="O699" s="38">
        <v>2.8832445524177519E-2</v>
      </c>
      <c r="P699" s="38">
        <v>6.9210607313395123E-2</v>
      </c>
      <c r="Q699" s="38">
        <v>244</v>
      </c>
      <c r="R699" s="38">
        <v>309</v>
      </c>
      <c r="S699" s="38">
        <v>3.9791258969341161</v>
      </c>
      <c r="T699" s="38">
        <v>5.0391389432485321</v>
      </c>
      <c r="U699" s="38">
        <v>2.0874103065883887E-2</v>
      </c>
      <c r="V699" s="38">
        <v>6.0861056751467579E-2</v>
      </c>
      <c r="W699" s="38">
        <v>4.5320176100998562E-3</v>
      </c>
      <c r="X699" s="38">
        <v>5.3251490993841996E-4</v>
      </c>
      <c r="Y699" s="38">
        <v>3.9995027001614361</v>
      </c>
      <c r="Z699" s="38">
        <v>5.0645325200382763</v>
      </c>
      <c r="AA699" s="38">
        <v>4.9729983856394711E-4</v>
      </c>
      <c r="AB699" s="38">
        <v>3.5467479961723392E-2</v>
      </c>
      <c r="AC699" s="38">
        <v>65.030954228159004</v>
      </c>
      <c r="AD699" s="38">
        <v>4.0099453401234548</v>
      </c>
      <c r="AE699" s="38">
        <v>5.070396751534588</v>
      </c>
      <c r="AF699" s="38">
        <v>9.9453401234548267E-3</v>
      </c>
      <c r="AG699" s="38">
        <v>2.9603248465411625E-2</v>
      </c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</row>
    <row r="700" spans="1:51" x14ac:dyDescent="0.25">
      <c r="A700" s="38" t="s">
        <v>25</v>
      </c>
      <c r="B700" s="38">
        <v>1369370</v>
      </c>
      <c r="C700" s="38">
        <v>5.2</v>
      </c>
      <c r="D700" s="38">
        <v>5.0999999999999996</v>
      </c>
      <c r="E700" s="38">
        <v>5.3</v>
      </c>
      <c r="F700" s="38">
        <v>2010</v>
      </c>
      <c r="G700" s="38" t="s">
        <v>8</v>
      </c>
      <c r="H700" s="38" t="s">
        <v>75</v>
      </c>
      <c r="I700" s="38" t="s">
        <v>157</v>
      </c>
      <c r="J700" s="38">
        <v>7121</v>
      </c>
      <c r="K700" s="38">
        <v>1362249</v>
      </c>
      <c r="L700" s="38">
        <v>1.2046631315176789E-4</v>
      </c>
      <c r="M700" s="38">
        <v>5.0797352393869906</v>
      </c>
      <c r="N700" s="38">
        <v>5.3206678656905266</v>
      </c>
      <c r="O700" s="38">
        <v>2.0264760613009081E-2</v>
      </c>
      <c r="P700" s="38">
        <v>2.066786569052681E-2</v>
      </c>
      <c r="Q700" s="38">
        <v>6956</v>
      </c>
      <c r="R700" s="38">
        <v>7286</v>
      </c>
      <c r="S700" s="38">
        <v>5.0797081869764931</v>
      </c>
      <c r="T700" s="38">
        <v>5.3206949181010241</v>
      </c>
      <c r="U700" s="38">
        <v>2.0291813023506577E-2</v>
      </c>
      <c r="V700" s="38">
        <v>2.0694918101024307E-2</v>
      </c>
      <c r="W700" s="38">
        <v>5.2015895979305119E-3</v>
      </c>
      <c r="X700" s="38">
        <v>1.2049013191042614E-4</v>
      </c>
      <c r="Y700" s="38">
        <v>5.0810994660200857</v>
      </c>
      <c r="Z700" s="38">
        <v>5.3220797298409384</v>
      </c>
      <c r="AA700" s="38">
        <v>1.890053397991398E-2</v>
      </c>
      <c r="AB700" s="38">
        <v>2.2079729840938533E-2</v>
      </c>
      <c r="AC700" s="38">
        <v>329.93675181428603</v>
      </c>
      <c r="AD700" s="38">
        <v>5.0814847946052693</v>
      </c>
      <c r="AE700" s="38">
        <v>5.3224246620287614</v>
      </c>
      <c r="AF700" s="38">
        <v>1.8515205394730394E-2</v>
      </c>
      <c r="AG700" s="38">
        <v>2.2424662028761588E-2</v>
      </c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</row>
    <row r="701" spans="1:51" x14ac:dyDescent="0.25">
      <c r="A701" s="38" t="s">
        <v>12</v>
      </c>
      <c r="B701" s="38">
        <v>788431</v>
      </c>
      <c r="C701" s="38">
        <v>6.3</v>
      </c>
      <c r="D701" s="38">
        <v>6.2</v>
      </c>
      <c r="E701" s="38">
        <v>6.5</v>
      </c>
      <c r="F701" s="38">
        <v>2010</v>
      </c>
      <c r="G701" s="38" t="s">
        <v>8</v>
      </c>
      <c r="H701" s="38" t="s">
        <v>76</v>
      </c>
      <c r="I701" s="38" t="s">
        <v>144</v>
      </c>
      <c r="J701" s="38">
        <v>4967</v>
      </c>
      <c r="K701" s="38">
        <v>783464</v>
      </c>
      <c r="L701" s="38">
        <v>1.7464620623895317E-4</v>
      </c>
      <c r="M701" s="38">
        <v>6.1252075539505872</v>
      </c>
      <c r="N701" s="38">
        <v>6.4744999664284943</v>
      </c>
      <c r="O701" s="38">
        <v>7.4792446049412931E-2</v>
      </c>
      <c r="P701" s="38">
        <v>2.5500033571505654E-2</v>
      </c>
      <c r="Q701" s="38">
        <v>4830</v>
      </c>
      <c r="R701" s="38">
        <v>5105</v>
      </c>
      <c r="S701" s="38">
        <v>6.126090932497581</v>
      </c>
      <c r="T701" s="38">
        <v>6.4748849296894715</v>
      </c>
      <c r="U701" s="38">
        <v>7.3909067502419212E-2</v>
      </c>
      <c r="V701" s="38">
        <v>2.5115070310528509E-2</v>
      </c>
      <c r="W701" s="38">
        <v>6.3022591952132416E-3</v>
      </c>
      <c r="X701" s="38">
        <v>1.7469546935115762E-4</v>
      </c>
      <c r="Y701" s="38">
        <v>6.1275637258620836</v>
      </c>
      <c r="Z701" s="38">
        <v>6.4769546645643992</v>
      </c>
      <c r="AA701" s="38">
        <v>7.2436274137916534E-2</v>
      </c>
      <c r="AB701" s="38">
        <v>2.3045335435600833E-2</v>
      </c>
      <c r="AC701" s="38">
        <v>275.40598476159028</v>
      </c>
      <c r="AD701" s="38">
        <v>6.128239751669966</v>
      </c>
      <c r="AE701" s="38">
        <v>6.4775469743847971</v>
      </c>
      <c r="AF701" s="38">
        <v>7.1760248330034138E-2</v>
      </c>
      <c r="AG701" s="38">
        <v>2.2453025615202904E-2</v>
      </c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</row>
    <row r="702" spans="1:51" x14ac:dyDescent="0.25">
      <c r="A702" s="38" t="s">
        <v>56</v>
      </c>
      <c r="B702" s="38">
        <v>99733</v>
      </c>
      <c r="C702" s="38">
        <v>1.9</v>
      </c>
      <c r="D702" s="38">
        <v>1.7</v>
      </c>
      <c r="E702" s="38">
        <v>2.2000000000000002</v>
      </c>
      <c r="F702" s="38">
        <v>2010</v>
      </c>
      <c r="G702" s="38" t="s">
        <v>8</v>
      </c>
      <c r="H702" s="38" t="s">
        <v>77</v>
      </c>
      <c r="I702" s="38" t="s">
        <v>188</v>
      </c>
      <c r="J702" s="38">
        <v>189</v>
      </c>
      <c r="K702" s="38">
        <v>99544</v>
      </c>
      <c r="L702" s="38">
        <v>2.6991574110599208E-4</v>
      </c>
      <c r="M702" s="38">
        <v>1.6251440685858853</v>
      </c>
      <c r="N702" s="38">
        <v>2.1649755507978696</v>
      </c>
      <c r="O702" s="38">
        <v>7.4855931414114618E-2</v>
      </c>
      <c r="P702" s="38">
        <v>3.5024449202130548E-2</v>
      </c>
      <c r="Q702" s="38">
        <v>163</v>
      </c>
      <c r="R702" s="38">
        <v>217</v>
      </c>
      <c r="S702" s="38">
        <v>1.6343637512157461</v>
      </c>
      <c r="T702" s="38">
        <v>2.1758094111277111</v>
      </c>
      <c r="U702" s="38">
        <v>6.5636248784253892E-2</v>
      </c>
      <c r="V702" s="38">
        <v>2.4190588872289087E-2</v>
      </c>
      <c r="W702" s="38">
        <v>1.9142447927747374E-3</v>
      </c>
      <c r="X702" s="38">
        <v>2.719482477159524E-4</v>
      </c>
      <c r="Y702" s="38">
        <v>1.6422965450587852</v>
      </c>
      <c r="Z702" s="38">
        <v>2.1861930404906897</v>
      </c>
      <c r="AA702" s="38">
        <v>5.770345494121476E-2</v>
      </c>
      <c r="AB702" s="38">
        <v>1.3806959509310435E-2</v>
      </c>
      <c r="AC702" s="38">
        <v>53.90493774138249</v>
      </c>
      <c r="AD702" s="38">
        <v>1.6490221480250247</v>
      </c>
      <c r="AE702" s="38">
        <v>2.1894938228137106</v>
      </c>
      <c r="AF702" s="38">
        <v>5.0977851974975286E-2</v>
      </c>
      <c r="AG702" s="38">
        <v>1.0506177186289545E-2</v>
      </c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</row>
    <row r="703" spans="1:51" x14ac:dyDescent="0.25">
      <c r="A703" s="38" t="s">
        <v>32</v>
      </c>
      <c r="B703" s="38">
        <v>125252</v>
      </c>
      <c r="C703" s="38">
        <v>20.7</v>
      </c>
      <c r="D703" s="38">
        <v>20</v>
      </c>
      <c r="E703" s="38">
        <v>21.5</v>
      </c>
      <c r="F703" s="38">
        <v>2010</v>
      </c>
      <c r="G703" s="38" t="s">
        <v>8</v>
      </c>
      <c r="H703" s="38" t="s">
        <v>78</v>
      </c>
      <c r="I703" s="38" t="s">
        <v>164</v>
      </c>
      <c r="J703" s="38">
        <v>2593</v>
      </c>
      <c r="K703" s="38">
        <v>122659</v>
      </c>
      <c r="L703" s="38">
        <v>7.8853696188979812E-4</v>
      </c>
      <c r="M703" s="38">
        <v>19.913727273411833</v>
      </c>
      <c r="N703" s="38">
        <v>21.490801197191427</v>
      </c>
      <c r="O703" s="38">
        <v>8.6272726588166648E-2</v>
      </c>
      <c r="P703" s="38">
        <v>9.1988028085729923E-3</v>
      </c>
      <c r="Q703" s="38">
        <v>2494</v>
      </c>
      <c r="R703" s="38">
        <v>2692</v>
      </c>
      <c r="S703" s="38">
        <v>19.911857694887107</v>
      </c>
      <c r="T703" s="38">
        <v>21.492670775716157</v>
      </c>
      <c r="U703" s="38">
        <v>8.8142305112892672E-2</v>
      </c>
      <c r="V703" s="38">
        <v>7.3292242838434163E-3</v>
      </c>
      <c r="W703" s="38">
        <v>2.0716963769417947E-2</v>
      </c>
      <c r="X703" s="38">
        <v>7.8893578931635126E-4</v>
      </c>
      <c r="Y703" s="38">
        <v>19.928027980101593</v>
      </c>
      <c r="Z703" s="38">
        <v>21.505899558734299</v>
      </c>
      <c r="AA703" s="38">
        <v>7.1972019898407069E-2</v>
      </c>
      <c r="AB703" s="38">
        <v>5.8995587342991485E-3</v>
      </c>
      <c r="AC703" s="38">
        <v>197.55037305124142</v>
      </c>
      <c r="AD703" s="38">
        <v>19.932368133948689</v>
      </c>
      <c r="AE703" s="38">
        <v>21.509543064478279</v>
      </c>
      <c r="AF703" s="38">
        <v>6.7631866051311107E-2</v>
      </c>
      <c r="AG703" s="38">
        <v>9.5430644782794616E-3</v>
      </c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</row>
    <row r="704" spans="1:51" x14ac:dyDescent="0.25">
      <c r="A704" s="38" t="s">
        <v>45</v>
      </c>
      <c r="B704" s="38">
        <v>1182884</v>
      </c>
      <c r="C704" s="38">
        <v>5.7</v>
      </c>
      <c r="D704" s="38">
        <v>5.5</v>
      </c>
      <c r="E704" s="38">
        <v>5.8</v>
      </c>
      <c r="F704" s="38">
        <v>2010</v>
      </c>
      <c r="G704" s="38" t="s">
        <v>8</v>
      </c>
      <c r="H704" s="38" t="s">
        <v>79</v>
      </c>
      <c r="I704" s="38" t="s">
        <v>177</v>
      </c>
      <c r="J704" s="38">
        <v>6742</v>
      </c>
      <c r="K704" s="38">
        <v>1176142</v>
      </c>
      <c r="L704" s="38">
        <v>1.3566227895302947E-4</v>
      </c>
      <c r="M704" s="38">
        <v>5.5639667632861078</v>
      </c>
      <c r="N704" s="38">
        <v>5.8352913211921678</v>
      </c>
      <c r="O704" s="38">
        <v>6.3966763286107842E-2</v>
      </c>
      <c r="P704" s="38">
        <v>3.5291321192167935E-2</v>
      </c>
      <c r="Q704" s="38">
        <v>6582</v>
      </c>
      <c r="R704" s="38">
        <v>6903</v>
      </c>
      <c r="S704" s="38">
        <v>5.5643664129365176</v>
      </c>
      <c r="T704" s="38">
        <v>5.835737062974899</v>
      </c>
      <c r="U704" s="38">
        <v>6.436641293651757E-2</v>
      </c>
      <c r="V704" s="38">
        <v>3.5737062974899203E-2</v>
      </c>
      <c r="W704" s="38">
        <v>5.7012342954622548E-3</v>
      </c>
      <c r="X704" s="38">
        <v>1.3569054739024936E-4</v>
      </c>
      <c r="Y704" s="38">
        <v>5.5655437480720051</v>
      </c>
      <c r="Z704" s="38">
        <v>5.836924842852504</v>
      </c>
      <c r="AA704" s="38">
        <v>6.5543748072005137E-2</v>
      </c>
      <c r="AB704" s="38">
        <v>3.6924842852504192E-2</v>
      </c>
      <c r="AC704" s="38">
        <v>320.95663498441314</v>
      </c>
      <c r="AD704" s="38">
        <v>5.5659904355753271</v>
      </c>
      <c r="AE704" s="38">
        <v>5.8373235440368934</v>
      </c>
      <c r="AF704" s="38">
        <v>6.5990435575327133E-2</v>
      </c>
      <c r="AG704" s="38">
        <v>3.732354403689353E-2</v>
      </c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</row>
    <row r="705" spans="1:51" x14ac:dyDescent="0.25">
      <c r="A705" s="38" t="s">
        <v>33</v>
      </c>
      <c r="B705" s="38">
        <v>522457</v>
      </c>
      <c r="C705" s="38">
        <v>8</v>
      </c>
      <c r="D705" s="38">
        <v>7.8</v>
      </c>
      <c r="E705" s="38">
        <v>8.1999999999999993</v>
      </c>
      <c r="F705" s="38">
        <v>2010</v>
      </c>
      <c r="G705" s="38" t="s">
        <v>8</v>
      </c>
      <c r="H705" s="38" t="s">
        <v>80</v>
      </c>
      <c r="I705" s="38" t="s">
        <v>165</v>
      </c>
      <c r="J705" s="38">
        <v>4180</v>
      </c>
      <c r="K705" s="38">
        <v>518277</v>
      </c>
      <c r="L705" s="38">
        <v>2.4156909457225329E-4</v>
      </c>
      <c r="M705" s="38">
        <v>7.7590893328198574</v>
      </c>
      <c r="N705" s="38">
        <v>8.242227521964363</v>
      </c>
      <c r="O705" s="38">
        <v>4.0910667180142468E-2</v>
      </c>
      <c r="P705" s="38">
        <v>4.2227521964363746E-2</v>
      </c>
      <c r="Q705" s="38">
        <v>4054</v>
      </c>
      <c r="R705" s="38">
        <v>4306</v>
      </c>
      <c r="S705" s="38">
        <v>7.7594902547003866</v>
      </c>
      <c r="T705" s="38">
        <v>8.2418266000838347</v>
      </c>
      <c r="U705" s="38">
        <v>4.0509745299613265E-2</v>
      </c>
      <c r="V705" s="38">
        <v>4.182660008383543E-2</v>
      </c>
      <c r="W705" s="38">
        <v>8.0042759142169278E-3</v>
      </c>
      <c r="X705" s="38">
        <v>2.416494500914975E-4</v>
      </c>
      <c r="Y705" s="38">
        <v>7.7626264641254306</v>
      </c>
      <c r="Z705" s="38">
        <v>8.2459253643084249</v>
      </c>
      <c r="AA705" s="38">
        <v>3.7373535874569264E-2</v>
      </c>
      <c r="AB705" s="38">
        <v>4.5925364308425642E-2</v>
      </c>
      <c r="AC705" s="38">
        <v>252.43318418458227</v>
      </c>
      <c r="AD705" s="38">
        <v>7.7636519628768355</v>
      </c>
      <c r="AE705" s="38">
        <v>8.2468138846004528</v>
      </c>
      <c r="AF705" s="38">
        <v>3.6348037123164367E-2</v>
      </c>
      <c r="AG705" s="38">
        <v>4.6813884600453548E-2</v>
      </c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</row>
    <row r="706" spans="1:51" x14ac:dyDescent="0.25">
      <c r="A706" s="38" t="s">
        <v>44</v>
      </c>
      <c r="B706" s="38">
        <v>201873</v>
      </c>
      <c r="C706" s="38">
        <v>8.6999999999999993</v>
      </c>
      <c r="D706" s="38">
        <v>8.3000000000000007</v>
      </c>
      <c r="E706" s="38">
        <v>9.1</v>
      </c>
      <c r="F706" s="38">
        <v>2010</v>
      </c>
      <c r="G706" s="38" t="s">
        <v>8</v>
      </c>
      <c r="H706" s="38" t="s">
        <v>81</v>
      </c>
      <c r="I706" s="38" t="s">
        <v>176</v>
      </c>
      <c r="J706" s="38">
        <v>1756</v>
      </c>
      <c r="K706" s="38">
        <v>200117</v>
      </c>
      <c r="L706" s="38">
        <v>4.0507457317755978E-4</v>
      </c>
      <c r="M706" s="38">
        <v>8.293463616674476</v>
      </c>
      <c r="N706" s="38">
        <v>9.1036127630295951</v>
      </c>
      <c r="O706" s="38">
        <v>6.5363833255247528E-3</v>
      </c>
      <c r="P706" s="38">
        <v>3.612763029595456E-3</v>
      </c>
      <c r="Q706" s="38">
        <v>1675</v>
      </c>
      <c r="R706" s="38">
        <v>1839</v>
      </c>
      <c r="S706" s="38">
        <v>8.2972958246025961</v>
      </c>
      <c r="T706" s="38">
        <v>9.109687773996523</v>
      </c>
      <c r="U706" s="38">
        <v>2.7041753974046401E-3</v>
      </c>
      <c r="V706" s="38">
        <v>9.6877739965233189E-3</v>
      </c>
      <c r="W706" s="38">
        <v>8.7078870300679439E-3</v>
      </c>
      <c r="X706" s="38">
        <v>4.0539423398675483E-4</v>
      </c>
      <c r="Y706" s="38">
        <v>8.3024927960811894</v>
      </c>
      <c r="Z706" s="38">
        <v>9.1132812640546987</v>
      </c>
      <c r="AA706" s="38">
        <v>2.4927960811886862E-3</v>
      </c>
      <c r="AB706" s="38">
        <v>1.3281264054699093E-2</v>
      </c>
      <c r="AC706" s="38">
        <v>163.56927214619239</v>
      </c>
      <c r="AD706" s="38">
        <v>8.3052423508382223</v>
      </c>
      <c r="AE706" s="38">
        <v>9.1154852244843187</v>
      </c>
      <c r="AF706" s="38">
        <v>5.2423508382215545E-3</v>
      </c>
      <c r="AG706" s="38">
        <v>1.5485224484319104E-2</v>
      </c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</row>
    <row r="707" spans="1:51" x14ac:dyDescent="0.25">
      <c r="A707" s="38" t="s">
        <v>47</v>
      </c>
      <c r="B707" s="38">
        <v>378070</v>
      </c>
      <c r="C707" s="38">
        <v>8.3000000000000007</v>
      </c>
      <c r="D707" s="38">
        <v>8</v>
      </c>
      <c r="E707" s="38">
        <v>8.6</v>
      </c>
      <c r="F707" s="38">
        <v>2010</v>
      </c>
      <c r="G707" s="38" t="s">
        <v>8</v>
      </c>
      <c r="H707" s="38" t="s">
        <v>83</v>
      </c>
      <c r="I707" s="38" t="s">
        <v>179</v>
      </c>
      <c r="J707" s="38">
        <v>3138</v>
      </c>
      <c r="K707" s="38">
        <v>374932</v>
      </c>
      <c r="L707" s="38">
        <v>2.8919613798822032E-4</v>
      </c>
      <c r="M707" s="38">
        <v>8.0108541172555174</v>
      </c>
      <c r="N707" s="38">
        <v>8.5892463932319583</v>
      </c>
      <c r="O707" s="38">
        <v>1.0854117255517437E-2</v>
      </c>
      <c r="P707" s="38">
        <v>1.0753606768041379E-2</v>
      </c>
      <c r="Q707" s="38">
        <v>3029</v>
      </c>
      <c r="R707" s="38">
        <v>3248</v>
      </c>
      <c r="S707" s="38">
        <v>8.0117438569577057</v>
      </c>
      <c r="T707" s="38">
        <v>8.5910016663580819</v>
      </c>
      <c r="U707" s="38">
        <v>1.1743856957705745E-2</v>
      </c>
      <c r="V707" s="38">
        <v>8.9983336419177107E-3</v>
      </c>
      <c r="W707" s="38">
        <v>8.3050462240253746E-3</v>
      </c>
      <c r="X707" s="38">
        <v>2.8932409993388759E-4</v>
      </c>
      <c r="Y707" s="38">
        <v>8.0157221240914858</v>
      </c>
      <c r="Z707" s="38">
        <v>8.5943703239592626</v>
      </c>
      <c r="AA707" s="38">
        <v>1.5722124091485767E-2</v>
      </c>
      <c r="AB707" s="38">
        <v>5.6296760407370527E-3</v>
      </c>
      <c r="AC707" s="38">
        <v>218.68923334985143</v>
      </c>
      <c r="AD707" s="38">
        <v>8.017153741818877</v>
      </c>
      <c r="AE707" s="38">
        <v>8.5955836921852562</v>
      </c>
      <c r="AF707" s="38">
        <v>1.7153741818876966E-2</v>
      </c>
      <c r="AG707" s="38">
        <v>4.4163078147434476E-3</v>
      </c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</row>
    <row r="708" spans="1:51" x14ac:dyDescent="0.25">
      <c r="A708" s="38" t="s">
        <v>48</v>
      </c>
      <c r="B708" s="38">
        <v>580569</v>
      </c>
      <c r="C708" s="38">
        <v>4.4000000000000004</v>
      </c>
      <c r="D708" s="38">
        <v>4.3</v>
      </c>
      <c r="E708" s="38">
        <v>4.5999999999999996</v>
      </c>
      <c r="F708" s="38">
        <v>2010</v>
      </c>
      <c r="G708" s="38" t="s">
        <v>8</v>
      </c>
      <c r="H708" s="38" t="s">
        <v>84</v>
      </c>
      <c r="I708" s="38" t="s">
        <v>180</v>
      </c>
      <c r="J708" s="38">
        <v>2555</v>
      </c>
      <c r="K708" s="38">
        <v>578014</v>
      </c>
      <c r="L708" s="38">
        <v>1.7026757791600567E-4</v>
      </c>
      <c r="M708" s="38">
        <v>4.2305874453456562</v>
      </c>
      <c r="N708" s="38">
        <v>4.5711226011776676</v>
      </c>
      <c r="O708" s="38">
        <v>6.9412554654343595E-2</v>
      </c>
      <c r="P708" s="38">
        <v>2.887739882233209E-2</v>
      </c>
      <c r="Q708" s="38">
        <v>2456</v>
      </c>
      <c r="R708" s="38">
        <v>2654</v>
      </c>
      <c r="S708" s="38">
        <v>4.2303326564112105</v>
      </c>
      <c r="T708" s="38">
        <v>4.5713773901121142</v>
      </c>
      <c r="U708" s="38">
        <v>6.9667343588789343E-2</v>
      </c>
      <c r="V708" s="38">
        <v>2.8622609887885453E-2</v>
      </c>
      <c r="W708" s="38">
        <v>4.4041342391860855E-3</v>
      </c>
      <c r="X708" s="38">
        <v>1.7036172053302992E-4</v>
      </c>
      <c r="Y708" s="38">
        <v>4.2337725186530557</v>
      </c>
      <c r="Z708" s="38">
        <v>4.5744959597191155</v>
      </c>
      <c r="AA708" s="38">
        <v>6.6227481346944117E-2</v>
      </c>
      <c r="AB708" s="38">
        <v>2.5504040280884155E-2</v>
      </c>
      <c r="AC708" s="38">
        <v>197.72221514970636</v>
      </c>
      <c r="AD708" s="38">
        <v>4.2347134524202099</v>
      </c>
      <c r="AE708" s="38">
        <v>4.5752774627050936</v>
      </c>
      <c r="AF708" s="38">
        <v>6.5286547579789911E-2</v>
      </c>
      <c r="AG708" s="38">
        <v>2.4722537294906033E-2</v>
      </c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</row>
    <row r="709" spans="1:51" x14ac:dyDescent="0.25">
      <c r="A709" s="38" t="s">
        <v>13</v>
      </c>
      <c r="B709" s="38">
        <v>404787</v>
      </c>
      <c r="C709" s="38">
        <v>5.7</v>
      </c>
      <c r="D709" s="38">
        <v>5.5</v>
      </c>
      <c r="E709" s="38">
        <v>5.9</v>
      </c>
      <c r="F709" s="38">
        <v>2010</v>
      </c>
      <c r="G709" s="38" t="s">
        <v>8</v>
      </c>
      <c r="H709" s="38" t="s">
        <v>86</v>
      </c>
      <c r="I709" s="38" t="s">
        <v>145</v>
      </c>
      <c r="J709" s="38">
        <v>2307</v>
      </c>
      <c r="K709" s="38">
        <v>402480</v>
      </c>
      <c r="L709" s="38">
        <v>2.3190184604460662E-4</v>
      </c>
      <c r="M709" s="38">
        <v>5.4673918565693604</v>
      </c>
      <c r="N709" s="38">
        <v>5.9311955486585735</v>
      </c>
      <c r="O709" s="38">
        <v>3.2608143430639558E-2</v>
      </c>
      <c r="P709" s="38">
        <v>3.1195548658573102E-2</v>
      </c>
      <c r="Q709" s="38">
        <v>2214</v>
      </c>
      <c r="R709" s="38">
        <v>2402</v>
      </c>
      <c r="S709" s="38">
        <v>5.4695432412602187</v>
      </c>
      <c r="T709" s="38">
        <v>5.9339850341043565</v>
      </c>
      <c r="U709" s="38">
        <v>3.0456758739781264E-2</v>
      </c>
      <c r="V709" s="38">
        <v>3.398503410435616E-2</v>
      </c>
      <c r="W709" s="38">
        <v>5.7039846086666783E-3</v>
      </c>
      <c r="X709" s="38">
        <v>2.3204303267799849E-4</v>
      </c>
      <c r="Y709" s="38">
        <v>5.47194157598868</v>
      </c>
      <c r="Z709" s="38">
        <v>5.9360276413446771</v>
      </c>
      <c r="AA709" s="38">
        <v>2.8058424011319971E-2</v>
      </c>
      <c r="AB709" s="38">
        <v>3.6027641344676731E-2</v>
      </c>
      <c r="AC709" s="38">
        <v>187.76077676301725</v>
      </c>
      <c r="AD709" s="38">
        <v>5.4732966117619659</v>
      </c>
      <c r="AE709" s="38">
        <v>5.9371430171953214</v>
      </c>
      <c r="AF709" s="38">
        <v>2.6703388238034087E-2</v>
      </c>
      <c r="AG709" s="38">
        <v>3.7143017195321093E-2</v>
      </c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</row>
    <row r="710" spans="1:51" x14ac:dyDescent="0.25">
      <c r="A710" s="38" t="s">
        <v>28</v>
      </c>
      <c r="B710" s="38">
        <v>308024</v>
      </c>
      <c r="C710" s="38">
        <v>5.3</v>
      </c>
      <c r="D710" s="38">
        <v>5</v>
      </c>
      <c r="E710" s="38">
        <v>5.5</v>
      </c>
      <c r="F710" s="38">
        <v>2010</v>
      </c>
      <c r="G710" s="38" t="s">
        <v>8</v>
      </c>
      <c r="H710" s="38" t="s">
        <v>87</v>
      </c>
      <c r="I710" s="38" t="s">
        <v>160</v>
      </c>
      <c r="J710" s="38">
        <v>1633</v>
      </c>
      <c r="K710" s="38">
        <v>306391</v>
      </c>
      <c r="L710" s="38">
        <v>2.5644979188600443E-4</v>
      </c>
      <c r="M710" s="38">
        <v>5.0450851534429306</v>
      </c>
      <c r="N710" s="38">
        <v>5.5579847372149391</v>
      </c>
      <c r="O710" s="38">
        <v>4.5085153442930626E-2</v>
      </c>
      <c r="P710" s="38">
        <v>5.798473721493913E-2</v>
      </c>
      <c r="Q710" s="38">
        <v>1554</v>
      </c>
      <c r="R710" s="38">
        <v>1712</v>
      </c>
      <c r="S710" s="38">
        <v>5.0450614237851594</v>
      </c>
      <c r="T710" s="38">
        <v>5.5580084668727112</v>
      </c>
      <c r="U710" s="38">
        <v>4.5061423785159427E-2</v>
      </c>
      <c r="V710" s="38">
        <v>5.8008466872711217E-2</v>
      </c>
      <c r="W710" s="38">
        <v>5.307704399924883E-3</v>
      </c>
      <c r="X710" s="38">
        <v>2.5667072419950713E-4</v>
      </c>
      <c r="Y710" s="38">
        <v>5.0510336757253755</v>
      </c>
      <c r="Z710" s="38">
        <v>5.5643751241243899</v>
      </c>
      <c r="AA710" s="38">
        <v>5.1033675725375538E-2</v>
      </c>
      <c r="AB710" s="38">
        <v>6.4375124124389949E-2</v>
      </c>
      <c r="AC710" s="38">
        <v>158.00802533979157</v>
      </c>
      <c r="AD710" s="38">
        <v>5.052844279819829</v>
      </c>
      <c r="AE710" s="38">
        <v>5.5658109798150788</v>
      </c>
      <c r="AF710" s="38">
        <v>5.2844279819828976E-2</v>
      </c>
      <c r="AG710" s="38">
        <v>6.5810979815078774E-2</v>
      </c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</row>
    <row r="711" spans="1:51" x14ac:dyDescent="0.25">
      <c r="A711" s="38" t="s">
        <v>49</v>
      </c>
      <c r="B711" s="38">
        <v>856223</v>
      </c>
      <c r="C711" s="38">
        <v>8.3000000000000007</v>
      </c>
      <c r="D711" s="38">
        <v>8.1</v>
      </c>
      <c r="E711" s="38">
        <v>8.5</v>
      </c>
      <c r="F711" s="38">
        <v>2010</v>
      </c>
      <c r="G711" s="38" t="s">
        <v>8</v>
      </c>
      <c r="H711" s="38" t="s">
        <v>88</v>
      </c>
      <c r="I711" s="38" t="s">
        <v>181</v>
      </c>
      <c r="J711" s="38">
        <v>7107</v>
      </c>
      <c r="K711" s="38">
        <v>849116</v>
      </c>
      <c r="L711" s="38">
        <v>1.9217390994902798E-4</v>
      </c>
      <c r="M711" s="38">
        <v>8.1082338109367686</v>
      </c>
      <c r="N711" s="38">
        <v>8.4925816308348239</v>
      </c>
      <c r="O711" s="38">
        <v>8.2338109367690038E-3</v>
      </c>
      <c r="P711" s="38">
        <v>7.4183691651761308E-3</v>
      </c>
      <c r="Q711" s="38">
        <v>6943</v>
      </c>
      <c r="R711" s="38">
        <v>7272</v>
      </c>
      <c r="S711" s="38">
        <v>8.108868834404122</v>
      </c>
      <c r="T711" s="38">
        <v>8.4931145274069948</v>
      </c>
      <c r="U711" s="38">
        <v>8.8688344041223388E-3</v>
      </c>
      <c r="V711" s="38">
        <v>6.8854725930052041E-3</v>
      </c>
      <c r="W711" s="38">
        <v>8.3026137294391778E-3</v>
      </c>
      <c r="X711" s="38">
        <v>1.922114599363119E-4</v>
      </c>
      <c r="Y711" s="38">
        <v>8.110402269502865</v>
      </c>
      <c r="Z711" s="38">
        <v>8.49482518937549</v>
      </c>
      <c r="AA711" s="38">
        <v>1.040226950286538E-2</v>
      </c>
      <c r="AB711" s="38">
        <v>5.1748106245099734E-3</v>
      </c>
      <c r="AC711" s="38">
        <v>329.09838472367767</v>
      </c>
      <c r="AD711" s="38">
        <v>8.1110182498086427</v>
      </c>
      <c r="AE711" s="38">
        <v>8.4953771238693623</v>
      </c>
      <c r="AF711" s="38">
        <v>1.1018249808643077E-2</v>
      </c>
      <c r="AG711" s="38">
        <v>4.6228761306377208E-3</v>
      </c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</row>
    <row r="712" spans="1:51" x14ac:dyDescent="0.25">
      <c r="A712" s="38" t="s">
        <v>26</v>
      </c>
      <c r="B712" s="38">
        <v>306592</v>
      </c>
      <c r="C712" s="38">
        <v>18</v>
      </c>
      <c r="D712" s="38">
        <v>17.5</v>
      </c>
      <c r="E712" s="38">
        <v>18.5</v>
      </c>
      <c r="F712" s="38">
        <v>2010</v>
      </c>
      <c r="G712" s="38" t="s">
        <v>8</v>
      </c>
      <c r="H712" s="38" t="s">
        <v>89</v>
      </c>
      <c r="I712" s="38" t="s">
        <v>158</v>
      </c>
      <c r="J712" s="38">
        <v>5519</v>
      </c>
      <c r="K712" s="38">
        <v>301073</v>
      </c>
      <c r="L712" s="38">
        <v>4.7062280214622403E-4</v>
      </c>
      <c r="M712" s="38">
        <v>17.530499210169818</v>
      </c>
      <c r="N712" s="38">
        <v>18.471744814462266</v>
      </c>
      <c r="O712" s="38">
        <v>3.0499210169818269E-2</v>
      </c>
      <c r="P712" s="38">
        <v>2.8255185537734206E-2</v>
      </c>
      <c r="Q712" s="38">
        <v>5375</v>
      </c>
      <c r="R712" s="38">
        <v>5663</v>
      </c>
      <c r="S712" s="38">
        <v>17.531442438158855</v>
      </c>
      <c r="T712" s="38">
        <v>18.470801586473229</v>
      </c>
      <c r="U712" s="38">
        <v>3.1442438158855168E-2</v>
      </c>
      <c r="V712" s="38">
        <v>2.9198413526771105E-2</v>
      </c>
      <c r="W712" s="38">
        <v>1.8007161164160373E-2</v>
      </c>
      <c r="X712" s="38">
        <v>4.7073608265339972E-4</v>
      </c>
      <c r="Y712" s="38">
        <v>17.536425081506973</v>
      </c>
      <c r="Z712" s="38">
        <v>18.477897246813775</v>
      </c>
      <c r="AA712" s="38">
        <v>3.64250815069731E-2</v>
      </c>
      <c r="AB712" s="38">
        <v>2.2102753186224788E-2</v>
      </c>
      <c r="AC712" s="38">
        <v>288.59110770045385</v>
      </c>
      <c r="AD712" s="38">
        <v>17.538154301033888</v>
      </c>
      <c r="AE712" s="38">
        <v>18.479429650129628</v>
      </c>
      <c r="AF712" s="38">
        <v>3.8154301033888061E-2</v>
      </c>
      <c r="AG712" s="38">
        <v>2.0570349870371984E-2</v>
      </c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</row>
    <row r="713" spans="1:51" x14ac:dyDescent="0.25">
      <c r="A713" s="38" t="s">
        <v>59</v>
      </c>
      <c r="B713" s="38">
        <v>298447</v>
      </c>
      <c r="C713" s="38">
        <v>4.9000000000000004</v>
      </c>
      <c r="D713" s="38">
        <v>4.7</v>
      </c>
      <c r="E713" s="38">
        <v>5.2</v>
      </c>
      <c r="F713" s="38">
        <v>2010</v>
      </c>
      <c r="G713" s="38" t="s">
        <v>8</v>
      </c>
      <c r="H713" s="38" t="s">
        <v>90</v>
      </c>
      <c r="I713" s="38" t="s">
        <v>190</v>
      </c>
      <c r="J713" s="38">
        <v>1462</v>
      </c>
      <c r="K713" s="38">
        <v>296985</v>
      </c>
      <c r="L713" s="38">
        <v>2.5048873996387294E-4</v>
      </c>
      <c r="M713" s="38">
        <v>4.6482034901473357</v>
      </c>
      <c r="N713" s="38">
        <v>5.1491809700750828</v>
      </c>
      <c r="O713" s="38">
        <v>5.1796509852664485E-2</v>
      </c>
      <c r="P713" s="38">
        <v>5.081902992491738E-2</v>
      </c>
      <c r="Q713" s="38">
        <v>1388</v>
      </c>
      <c r="R713" s="38">
        <v>1538</v>
      </c>
      <c r="S713" s="38">
        <v>4.6507420077936787</v>
      </c>
      <c r="T713" s="38">
        <v>5.153343809788673</v>
      </c>
      <c r="U713" s="38">
        <v>4.9257992206321433E-2</v>
      </c>
      <c r="V713" s="38">
        <v>4.6656190211327164E-2</v>
      </c>
      <c r="W713" s="38">
        <v>4.905064841682928E-3</v>
      </c>
      <c r="X713" s="38">
        <v>2.5073019405096541E-4</v>
      </c>
      <c r="Y713" s="38">
        <v>4.6543346476319627</v>
      </c>
      <c r="Z713" s="38">
        <v>5.1557950357338935</v>
      </c>
      <c r="AA713" s="38">
        <v>4.5665352368037482E-2</v>
      </c>
      <c r="AB713" s="38">
        <v>4.420496426610665E-2</v>
      </c>
      <c r="AC713" s="38">
        <v>149.53913179944749</v>
      </c>
      <c r="AD713" s="38">
        <v>4.6562145937268635</v>
      </c>
      <c r="AE713" s="38">
        <v>5.1572657251912748</v>
      </c>
      <c r="AF713" s="38">
        <v>4.3785406273136651E-2</v>
      </c>
      <c r="AG713" s="38">
        <v>4.2734274808725381E-2</v>
      </c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</row>
    <row r="714" spans="1:51" x14ac:dyDescent="0.25">
      <c r="A714" s="38" t="s">
        <v>20</v>
      </c>
      <c r="B714" s="38">
        <v>448040</v>
      </c>
      <c r="C714" s="38">
        <v>8.6</v>
      </c>
      <c r="D714" s="38">
        <v>8.3000000000000007</v>
      </c>
      <c r="E714" s="38">
        <v>8.9</v>
      </c>
      <c r="F714" s="38">
        <v>2010</v>
      </c>
      <c r="G714" s="38" t="s">
        <v>8</v>
      </c>
      <c r="H714" s="38" t="s">
        <v>91</v>
      </c>
      <c r="I714" s="38" t="s">
        <v>152</v>
      </c>
      <c r="J714" s="38">
        <v>3853</v>
      </c>
      <c r="K714" s="38">
        <v>444187</v>
      </c>
      <c r="L714" s="38">
        <v>2.7036802877155366E-4</v>
      </c>
      <c r="M714" s="38">
        <v>8.329310571353437</v>
      </c>
      <c r="N714" s="38">
        <v>8.8700466288965423</v>
      </c>
      <c r="O714" s="38">
        <v>2.9310571353436288E-2</v>
      </c>
      <c r="P714" s="38">
        <v>2.9953371103458082E-2</v>
      </c>
      <c r="Q714" s="38">
        <v>3732</v>
      </c>
      <c r="R714" s="38">
        <v>3975</v>
      </c>
      <c r="S714" s="38">
        <v>8.3296134273725553</v>
      </c>
      <c r="T714" s="38">
        <v>8.8719757164538873</v>
      </c>
      <c r="U714" s="38">
        <v>2.9613427372554568E-2</v>
      </c>
      <c r="V714" s="38">
        <v>2.8024283546113082E-2</v>
      </c>
      <c r="W714" s="38">
        <v>8.6038917907203267E-3</v>
      </c>
      <c r="X714" s="38">
        <v>2.7046533365990283E-4</v>
      </c>
      <c r="Y714" s="38">
        <v>8.3334264570604244</v>
      </c>
      <c r="Z714" s="38">
        <v>8.8743571243802286</v>
      </c>
      <c r="AA714" s="38">
        <v>3.3426457060423687E-2</v>
      </c>
      <c r="AB714" s="38">
        <v>2.5642875619771743E-2</v>
      </c>
      <c r="AC714" s="38">
        <v>242.28625456062235</v>
      </c>
      <c r="AD714" s="38">
        <v>8.3346254464101364</v>
      </c>
      <c r="AE714" s="38">
        <v>8.8753900594706447</v>
      </c>
      <c r="AF714" s="38">
        <v>3.4625446410135652E-2</v>
      </c>
      <c r="AG714" s="38">
        <v>2.4609940529355612E-2</v>
      </c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</row>
    <row r="715" spans="1:51" x14ac:dyDescent="0.25">
      <c r="A715" s="38" t="s">
        <v>50</v>
      </c>
      <c r="B715" s="38">
        <v>54888</v>
      </c>
      <c r="C715" s="38">
        <v>13.9</v>
      </c>
      <c r="D715" s="38">
        <v>13</v>
      </c>
      <c r="E715" s="38">
        <v>15</v>
      </c>
      <c r="F715" s="38">
        <v>2010</v>
      </c>
      <c r="G715" s="38" t="s">
        <v>8</v>
      </c>
      <c r="H715" s="38" t="s">
        <v>92</v>
      </c>
      <c r="I715" s="38" t="s">
        <v>182</v>
      </c>
      <c r="J715" s="38">
        <v>763</v>
      </c>
      <c r="K715" s="38">
        <v>54125</v>
      </c>
      <c r="L715" s="38">
        <v>9.7947466081668537E-4</v>
      </c>
      <c r="M715" s="38">
        <v>12.921560173755534</v>
      </c>
      <c r="N715" s="38">
        <v>14.880509495388905</v>
      </c>
      <c r="O715" s="38">
        <v>7.8439826244466104E-2</v>
      </c>
      <c r="P715" s="38">
        <v>0.11949050461109501</v>
      </c>
      <c r="Q715" s="38">
        <v>710</v>
      </c>
      <c r="R715" s="38">
        <v>817</v>
      </c>
      <c r="S715" s="38">
        <v>12.935432152747413</v>
      </c>
      <c r="T715" s="38">
        <v>14.884856434922023</v>
      </c>
      <c r="U715" s="38">
        <v>6.4567847252586574E-2</v>
      </c>
      <c r="V715" s="38">
        <v>0.11514356507797707</v>
      </c>
      <c r="W715" s="38">
        <v>1.3935053171502414E-2</v>
      </c>
      <c r="X715" s="38">
        <v>9.8121097169841004E-4</v>
      </c>
      <c r="Y715" s="38">
        <v>12.953842199804003</v>
      </c>
      <c r="Z715" s="38">
        <v>14.916264143200825</v>
      </c>
      <c r="AA715" s="38">
        <v>4.6157800195997467E-2</v>
      </c>
      <c r="AB715" s="38">
        <v>8.3735856799174613E-2</v>
      </c>
      <c r="AC715" s="38">
        <v>107.55669280996172</v>
      </c>
      <c r="AD715" s="38">
        <v>12.964447249218866</v>
      </c>
      <c r="AE715" s="38">
        <v>14.923876737308637</v>
      </c>
      <c r="AF715" s="38">
        <v>3.5552750781134179E-2</v>
      </c>
      <c r="AG715" s="38">
        <v>7.6123262691362825E-2</v>
      </c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</row>
    <row r="716" spans="1:51" x14ac:dyDescent="0.25">
      <c r="A716" s="38" t="s">
        <v>51</v>
      </c>
      <c r="B716" s="38">
        <v>129365</v>
      </c>
      <c r="C716" s="38">
        <v>2.7</v>
      </c>
      <c r="D716" s="38">
        <v>2.5</v>
      </c>
      <c r="E716" s="38">
        <v>3</v>
      </c>
      <c r="F716" s="38">
        <v>2010</v>
      </c>
      <c r="G716" s="38" t="s">
        <v>8</v>
      </c>
      <c r="H716" s="38" t="s">
        <v>93</v>
      </c>
      <c r="I716" s="38" t="s">
        <v>183</v>
      </c>
      <c r="J716" s="38">
        <v>349</v>
      </c>
      <c r="K716" s="38">
        <v>129016</v>
      </c>
      <c r="L716" s="38">
        <v>2.8265547473498839E-4</v>
      </c>
      <c r="M716" s="38">
        <v>2.4151375913957271</v>
      </c>
      <c r="N716" s="38">
        <v>2.9804485408657038</v>
      </c>
      <c r="O716" s="38">
        <v>8.4862408604272854E-2</v>
      </c>
      <c r="P716" s="38">
        <v>1.9551459134296234E-2</v>
      </c>
      <c r="Q716" s="38">
        <v>313</v>
      </c>
      <c r="R716" s="38">
        <v>386</v>
      </c>
      <c r="S716" s="38">
        <v>2.4195106868163725</v>
      </c>
      <c r="T716" s="38">
        <v>2.9838055115371236</v>
      </c>
      <c r="U716" s="38">
        <v>8.0489313183627509E-2</v>
      </c>
      <c r="V716" s="38">
        <v>1.6194488462876411E-2</v>
      </c>
      <c r="W716" s="38">
        <v>2.7125598826827895E-3</v>
      </c>
      <c r="X716" s="38">
        <v>2.838060996917375E-4</v>
      </c>
      <c r="Y716" s="38">
        <v>2.4287537829910519</v>
      </c>
      <c r="Z716" s="38">
        <v>2.996365982374527</v>
      </c>
      <c r="AA716" s="38">
        <v>7.1246217008948065E-2</v>
      </c>
      <c r="AB716" s="38">
        <v>3.6340176254729961E-3</v>
      </c>
      <c r="AC716" s="38">
        <v>73.180082225652868</v>
      </c>
      <c r="AD716" s="38">
        <v>2.4335897635578205</v>
      </c>
      <c r="AE716" s="38">
        <v>2.9992598383644098</v>
      </c>
      <c r="AF716" s="38">
        <v>6.6410236442179471E-2</v>
      </c>
      <c r="AG716" s="38">
        <v>7.4016163559020853E-4</v>
      </c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</row>
    <row r="717" spans="1:51" x14ac:dyDescent="0.25">
      <c r="A717" s="38" t="s">
        <v>29</v>
      </c>
      <c r="B717" s="38">
        <v>149204</v>
      </c>
      <c r="C717" s="38">
        <v>3.9</v>
      </c>
      <c r="D717" s="38">
        <v>3.6</v>
      </c>
      <c r="E717" s="38">
        <v>4.2</v>
      </c>
      <c r="F717" s="38">
        <v>2010</v>
      </c>
      <c r="G717" s="38" t="s">
        <v>8</v>
      </c>
      <c r="H717" s="38" t="s">
        <v>94</v>
      </c>
      <c r="I717" s="38" t="s">
        <v>161</v>
      </c>
      <c r="J717" s="38">
        <v>582</v>
      </c>
      <c r="K717" s="38">
        <v>148622</v>
      </c>
      <c r="L717" s="38">
        <v>3.1628633919408464E-4</v>
      </c>
      <c r="M717" s="38">
        <v>3.5844133739503352</v>
      </c>
      <c r="N717" s="38">
        <v>4.2169860523385045</v>
      </c>
      <c r="O717" s="38">
        <v>1.5586626049664876E-2</v>
      </c>
      <c r="P717" s="38">
        <v>1.6986052338504365E-2</v>
      </c>
      <c r="Q717" s="38">
        <v>535</v>
      </c>
      <c r="R717" s="38">
        <v>630</v>
      </c>
      <c r="S717" s="38">
        <v>3.5856947534918633</v>
      </c>
      <c r="T717" s="38">
        <v>4.2224069059810727</v>
      </c>
      <c r="U717" s="38">
        <v>1.4305246508136804E-2</v>
      </c>
      <c r="V717" s="38">
        <v>2.2406905981072534E-2</v>
      </c>
      <c r="W717" s="38">
        <v>3.9134721319020035E-3</v>
      </c>
      <c r="X717" s="38">
        <v>3.1705498621025971E-4</v>
      </c>
      <c r="Y717" s="38">
        <v>3.5964171456917438</v>
      </c>
      <c r="Z717" s="38">
        <v>4.2305271181122635</v>
      </c>
      <c r="AA717" s="38">
        <v>3.5828543082563336E-3</v>
      </c>
      <c r="AB717" s="38">
        <v>3.0527118112263274E-2</v>
      </c>
      <c r="AC717" s="38">
        <v>94.420158357035874</v>
      </c>
      <c r="AD717" s="38">
        <v>3.6004183491930739</v>
      </c>
      <c r="AE717" s="38">
        <v>4.2332279752414115</v>
      </c>
      <c r="AF717" s="38">
        <v>4.1834919307381924E-4</v>
      </c>
      <c r="AG717" s="38">
        <v>3.3227975241411301E-2</v>
      </c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</row>
    <row r="718" spans="1:51" x14ac:dyDescent="0.25">
      <c r="A718" s="38" t="s">
        <v>35</v>
      </c>
      <c r="B718" s="38">
        <v>68529</v>
      </c>
      <c r="C718" s="38">
        <v>14.8</v>
      </c>
      <c r="D718" s="38">
        <v>14</v>
      </c>
      <c r="E718" s="38">
        <v>15.8</v>
      </c>
      <c r="F718" s="38">
        <v>2010</v>
      </c>
      <c r="G718" s="38" t="s">
        <v>8</v>
      </c>
      <c r="H718" s="38" t="s">
        <v>95</v>
      </c>
      <c r="I718" s="38" t="s">
        <v>167</v>
      </c>
      <c r="J718" s="38">
        <v>1014</v>
      </c>
      <c r="K718" s="38">
        <v>67515</v>
      </c>
      <c r="L718" s="38">
        <v>9.0397331991688733E-4</v>
      </c>
      <c r="M718" s="38">
        <v>13.892682110630766</v>
      </c>
      <c r="N718" s="38">
        <v>15.700628750464539</v>
      </c>
      <c r="O718" s="38">
        <v>0.10731788936923436</v>
      </c>
      <c r="P718" s="38">
        <v>9.9371249535462169E-2</v>
      </c>
      <c r="Q718" s="38">
        <v>953</v>
      </c>
      <c r="R718" s="38">
        <v>1077</v>
      </c>
      <c r="S718" s="38">
        <v>13.906521326737586</v>
      </c>
      <c r="T718" s="38">
        <v>15.715974259072802</v>
      </c>
      <c r="U718" s="38">
        <v>9.3478673262413992E-2</v>
      </c>
      <c r="V718" s="38">
        <v>8.4025740927199166E-2</v>
      </c>
      <c r="W718" s="38">
        <v>1.4823852444827973E-2</v>
      </c>
      <c r="X718" s="38">
        <v>9.0517449530079801E-4</v>
      </c>
      <c r="Y718" s="38">
        <v>13.918677949527174</v>
      </c>
      <c r="Z718" s="38">
        <v>15.729026940128771</v>
      </c>
      <c r="AA718" s="38">
        <v>8.1322050472826035E-2</v>
      </c>
      <c r="AB718" s="38">
        <v>7.0973059871230149E-2</v>
      </c>
      <c r="AC718" s="38">
        <v>123.92623660959066</v>
      </c>
      <c r="AD718" s="38">
        <v>13.927010624228332</v>
      </c>
      <c r="AE718" s="38">
        <v>15.735285809842141</v>
      </c>
      <c r="AF718" s="38">
        <v>7.2989375771667753E-2</v>
      </c>
      <c r="AG718" s="38">
        <v>6.4714190157859619E-2</v>
      </c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</row>
    <row r="719" spans="1:51" x14ac:dyDescent="0.25">
      <c r="A719" s="38" t="s">
        <v>14</v>
      </c>
      <c r="B719" s="38">
        <v>491524</v>
      </c>
      <c r="C719" s="38">
        <v>7.9</v>
      </c>
      <c r="D719" s="38">
        <v>7.7</v>
      </c>
      <c r="E719" s="38">
        <v>8.1</v>
      </c>
      <c r="F719" s="38">
        <v>2010</v>
      </c>
      <c r="G719" s="38" t="s">
        <v>8</v>
      </c>
      <c r="H719" s="38" t="s">
        <v>96</v>
      </c>
      <c r="I719" s="38" t="s">
        <v>146</v>
      </c>
      <c r="J719" s="38">
        <v>3883</v>
      </c>
      <c r="K719" s="38">
        <v>487641</v>
      </c>
      <c r="L719" s="38">
        <v>2.4749407160739564E-4</v>
      </c>
      <c r="M719" s="38">
        <v>7.652425362642</v>
      </c>
      <c r="N719" s="38">
        <v>8.1474135058567914</v>
      </c>
      <c r="O719" s="38">
        <v>4.757463735800016E-2</v>
      </c>
      <c r="P719" s="38">
        <v>4.7413505856791716E-2</v>
      </c>
      <c r="Q719" s="38">
        <v>3762</v>
      </c>
      <c r="R719" s="38">
        <v>4005</v>
      </c>
      <c r="S719" s="38">
        <v>7.6537463074030976</v>
      </c>
      <c r="T719" s="38">
        <v>8.1481270497473162</v>
      </c>
      <c r="U719" s="38">
        <v>4.6253692596902596E-2</v>
      </c>
      <c r="V719" s="38">
        <v>4.8127049747316519E-2</v>
      </c>
      <c r="W719" s="38">
        <v>7.9037653653151584E-3</v>
      </c>
      <c r="X719" s="38">
        <v>2.4758273359750337E-4</v>
      </c>
      <c r="Y719" s="38">
        <v>7.6561826317176545</v>
      </c>
      <c r="Z719" s="38">
        <v>8.1513480989126617</v>
      </c>
      <c r="AA719" s="38">
        <v>4.3817368282345726E-2</v>
      </c>
      <c r="AB719" s="38">
        <v>5.134809891266201E-2</v>
      </c>
      <c r="AC719" s="38">
        <v>243.31333856965426</v>
      </c>
      <c r="AD719" s="38">
        <v>7.6572754230053945</v>
      </c>
      <c r="AE719" s="38">
        <v>8.1522897803763161</v>
      </c>
      <c r="AF719" s="38">
        <v>4.2724576994605634E-2</v>
      </c>
      <c r="AG719" s="38">
        <v>5.2289780376316486E-2</v>
      </c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</row>
    <row r="720" spans="1:51" x14ac:dyDescent="0.25">
      <c r="A720" s="38" t="s">
        <v>60</v>
      </c>
      <c r="B720" s="38">
        <v>268311</v>
      </c>
      <c r="C720" s="38">
        <v>4.5999999999999996</v>
      </c>
      <c r="D720" s="38">
        <v>4.4000000000000004</v>
      </c>
      <c r="E720" s="38">
        <v>4.9000000000000004</v>
      </c>
      <c r="F720" s="38">
        <v>2010</v>
      </c>
      <c r="G720" s="38" t="s">
        <v>8</v>
      </c>
      <c r="H720" s="38" t="s">
        <v>97</v>
      </c>
      <c r="I720" s="38" t="s">
        <v>191</v>
      </c>
      <c r="J720" s="38">
        <v>1234</v>
      </c>
      <c r="K720" s="38">
        <v>267077</v>
      </c>
      <c r="L720" s="38">
        <v>2.5601546402755028E-4</v>
      </c>
      <c r="M720" s="38">
        <v>4.3431250855585644</v>
      </c>
      <c r="N720" s="38">
        <v>4.855156013613664</v>
      </c>
      <c r="O720" s="38">
        <v>5.6874914441435998E-2</v>
      </c>
      <c r="P720" s="38">
        <v>4.4843986386336354E-2</v>
      </c>
      <c r="Q720" s="38">
        <v>1166</v>
      </c>
      <c r="R720" s="38">
        <v>1303</v>
      </c>
      <c r="S720" s="38">
        <v>4.3457033069833138</v>
      </c>
      <c r="T720" s="38">
        <v>4.8563048104624853</v>
      </c>
      <c r="U720" s="38">
        <v>5.4296693016686604E-2</v>
      </c>
      <c r="V720" s="38">
        <v>4.3695189537515056E-2</v>
      </c>
      <c r="W720" s="38">
        <v>4.6062331948940223E-3</v>
      </c>
      <c r="X720" s="38">
        <v>2.5630820143308344E-4</v>
      </c>
      <c r="Y720" s="38">
        <v>4.349924993460939</v>
      </c>
      <c r="Z720" s="38">
        <v>4.8625413963271056</v>
      </c>
      <c r="AA720" s="38">
        <v>5.0075006539061384E-2</v>
      </c>
      <c r="AB720" s="38">
        <v>3.7458603672894775E-2</v>
      </c>
      <c r="AC720" s="38">
        <v>137.40953006074133</v>
      </c>
      <c r="AD720" s="38">
        <v>4.3520364286639373</v>
      </c>
      <c r="AE720" s="38">
        <v>4.8641569260380271</v>
      </c>
      <c r="AF720" s="38">
        <v>4.7963571336063104E-2</v>
      </c>
      <c r="AG720" s="38">
        <v>3.5843073961973282E-2</v>
      </c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</row>
    <row r="721" spans="1:51" x14ac:dyDescent="0.25">
      <c r="A721" s="38" t="s">
        <v>36</v>
      </c>
      <c r="B721" s="38">
        <v>1376511</v>
      </c>
      <c r="C721" s="38">
        <v>5</v>
      </c>
      <c r="D721" s="38">
        <v>4.9000000000000004</v>
      </c>
      <c r="E721" s="38">
        <v>5.0999999999999996</v>
      </c>
      <c r="F721" s="38">
        <v>2010</v>
      </c>
      <c r="G721" s="38" t="s">
        <v>8</v>
      </c>
      <c r="H721" s="38" t="s">
        <v>98</v>
      </c>
      <c r="I721" s="38" t="s">
        <v>168</v>
      </c>
      <c r="J721" s="38">
        <v>6883</v>
      </c>
      <c r="K721" s="38">
        <v>1369628</v>
      </c>
      <c r="L721" s="38">
        <v>1.1783349501894143E-4</v>
      </c>
      <c r="M721" s="38">
        <v>4.882489786088148</v>
      </c>
      <c r="N721" s="38">
        <v>5.11815677612603</v>
      </c>
      <c r="O721" s="38">
        <v>1.7510213911852368E-2</v>
      </c>
      <c r="P721" s="38">
        <v>1.8156776126030394E-2</v>
      </c>
      <c r="Q721" s="38">
        <v>6721</v>
      </c>
      <c r="R721" s="38">
        <v>7045</v>
      </c>
      <c r="S721" s="38">
        <v>4.8826344286387835</v>
      </c>
      <c r="T721" s="38">
        <v>5.1180121335753945</v>
      </c>
      <c r="U721" s="38">
        <v>1.7365571361216858E-2</v>
      </c>
      <c r="V721" s="38">
        <v>1.8012133575394884E-2</v>
      </c>
      <c r="W721" s="38">
        <v>5.0017046834843829E-3</v>
      </c>
      <c r="X721" s="38">
        <v>1.1785762004076476E-4</v>
      </c>
      <c r="Y721" s="38">
        <v>4.8838470634436177</v>
      </c>
      <c r="Z721" s="38">
        <v>5.1195623035251483</v>
      </c>
      <c r="AA721" s="38">
        <v>1.6152936556382613E-2</v>
      </c>
      <c r="AB721" s="38">
        <v>1.956230352514865E-2</v>
      </c>
      <c r="AC721" s="38">
        <v>324.40922545217893</v>
      </c>
      <c r="AD721" s="38">
        <v>4.8842307501450843</v>
      </c>
      <c r="AE721" s="38">
        <v>5.119905089194253</v>
      </c>
      <c r="AF721" s="38">
        <v>1.5769249854916012E-2</v>
      </c>
      <c r="AG721" s="38">
        <v>1.9905089194253378E-2</v>
      </c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</row>
    <row r="722" spans="1:51" x14ac:dyDescent="0.25">
      <c r="A722" s="38" t="s">
        <v>21</v>
      </c>
      <c r="B722" s="38">
        <v>744006</v>
      </c>
      <c r="C722" s="38">
        <v>8.6</v>
      </c>
      <c r="D722" s="38">
        <v>8.4</v>
      </c>
      <c r="E722" s="38">
        <v>8.9</v>
      </c>
      <c r="F722" s="38">
        <v>2010</v>
      </c>
      <c r="G722" s="38" t="s">
        <v>8</v>
      </c>
      <c r="H722" s="38" t="s">
        <v>99</v>
      </c>
      <c r="I722" s="38" t="s">
        <v>153</v>
      </c>
      <c r="J722" s="38">
        <v>6398</v>
      </c>
      <c r="K722" s="38">
        <v>737608</v>
      </c>
      <c r="L722" s="38">
        <v>2.0980622091898717E-4</v>
      </c>
      <c r="M722" s="38">
        <v>8.3895867947287357</v>
      </c>
      <c r="N722" s="38">
        <v>8.8091992365667107</v>
      </c>
      <c r="O722" s="38">
        <v>1.0413205271264658E-2</v>
      </c>
      <c r="P722" s="38">
        <v>9.0800763433289688E-2</v>
      </c>
      <c r="Q722" s="38">
        <v>6243</v>
      </c>
      <c r="R722" s="38">
        <v>6555</v>
      </c>
      <c r="S722" s="38">
        <v>8.391061362408367</v>
      </c>
      <c r="T722" s="38">
        <v>8.8104128192514573</v>
      </c>
      <c r="U722" s="38">
        <v>8.9386375916333805E-3</v>
      </c>
      <c r="V722" s="38">
        <v>8.9587180748543105E-2</v>
      </c>
      <c r="W722" s="38">
        <v>8.6019302068124186E-3</v>
      </c>
      <c r="X722" s="38">
        <v>2.0985169758016162E-4</v>
      </c>
      <c r="Y722" s="38">
        <v>8.3920785092322578</v>
      </c>
      <c r="Z722" s="38">
        <v>8.8117819043925785</v>
      </c>
      <c r="AA722" s="38">
        <v>7.9214907677425117E-3</v>
      </c>
      <c r="AB722" s="38">
        <v>8.8218095607421887E-2</v>
      </c>
      <c r="AC722" s="38">
        <v>312.20571511510548</v>
      </c>
      <c r="AD722" s="38">
        <v>8.3927893475296234</v>
      </c>
      <c r="AE722" s="38">
        <v>8.8124151343376944</v>
      </c>
      <c r="AF722" s="38">
        <v>7.2106524703769992E-3</v>
      </c>
      <c r="AG722" s="38">
        <v>8.7584865662305944E-2</v>
      </c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</row>
    <row r="723" spans="1:51" x14ac:dyDescent="0.25">
      <c r="A723" s="38" t="s">
        <v>57</v>
      </c>
      <c r="B723" s="38">
        <v>30934</v>
      </c>
      <c r="C723" s="38">
        <v>10.6</v>
      </c>
      <c r="D723" s="38">
        <v>9.6</v>
      </c>
      <c r="E723" s="38">
        <v>11.8</v>
      </c>
      <c r="F723" s="38">
        <v>2010</v>
      </c>
      <c r="G723" s="38" t="s">
        <v>8</v>
      </c>
      <c r="H723" s="38" t="s">
        <v>100</v>
      </c>
      <c r="I723" s="38" t="s">
        <v>189</v>
      </c>
      <c r="J723" s="38">
        <v>328</v>
      </c>
      <c r="K723" s="38">
        <v>30606</v>
      </c>
      <c r="L723" s="38">
        <v>1.1413903016464814E-3</v>
      </c>
      <c r="M723" s="38">
        <v>9.4618294565483865</v>
      </c>
      <c r="N723" s="38">
        <v>11.744610059841348</v>
      </c>
      <c r="O723" s="38">
        <v>0.13817054345161317</v>
      </c>
      <c r="P723" s="38">
        <v>5.5389940158653062E-2</v>
      </c>
      <c r="Q723" s="38">
        <v>293</v>
      </c>
      <c r="R723" s="38">
        <v>364</v>
      </c>
      <c r="S723" s="38">
        <v>9.471778625460658</v>
      </c>
      <c r="T723" s="38">
        <v>11.766987780435766</v>
      </c>
      <c r="U723" s="38">
        <v>0.12822137453934168</v>
      </c>
      <c r="V723" s="38">
        <v>3.3012219564234613E-2</v>
      </c>
      <c r="W723" s="38">
        <v>1.0663986685996911E-2</v>
      </c>
      <c r="X723" s="38">
        <v>1.1461616563669737E-3</v>
      </c>
      <c r="Y723" s="38">
        <v>9.517825029629936</v>
      </c>
      <c r="Z723" s="38">
        <v>11.810148342363885</v>
      </c>
      <c r="AA723" s="38">
        <v>8.2174970370063605E-2</v>
      </c>
      <c r="AB723" s="38">
        <v>1.0148342363883955E-2</v>
      </c>
      <c r="AC723" s="38">
        <v>70.66675668553917</v>
      </c>
      <c r="AD723" s="38">
        <v>9.5380717320033011</v>
      </c>
      <c r="AE723" s="38">
        <v>11.822224515564464</v>
      </c>
      <c r="AF723" s="38">
        <v>6.1928267996698594E-2</v>
      </c>
      <c r="AG723" s="38">
        <v>2.2224515564463587E-2</v>
      </c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</row>
    <row r="724" spans="1:51" x14ac:dyDescent="0.25">
      <c r="A724" s="38" t="s">
        <v>52</v>
      </c>
      <c r="B724" s="38">
        <v>958848</v>
      </c>
      <c r="C724" s="38">
        <v>6.4</v>
      </c>
      <c r="D724" s="38">
        <v>6.2</v>
      </c>
      <c r="E724" s="38">
        <v>6.5</v>
      </c>
      <c r="F724" s="38">
        <v>2010</v>
      </c>
      <c r="G724" s="38" t="s">
        <v>8</v>
      </c>
      <c r="H724" s="38" t="s">
        <v>101</v>
      </c>
      <c r="I724" s="38" t="s">
        <v>184</v>
      </c>
      <c r="J724" s="38">
        <v>6137</v>
      </c>
      <c r="K724" s="38">
        <v>952711</v>
      </c>
      <c r="L724" s="38">
        <v>1.5961808363433851E-4</v>
      </c>
      <c r="M724" s="38">
        <v>6.2407707162588668</v>
      </c>
      <c r="N724" s="38">
        <v>6.560006883527544</v>
      </c>
      <c r="O724" s="38">
        <v>4.0770716258866635E-2</v>
      </c>
      <c r="P724" s="38">
        <v>6.0006883527544019E-2</v>
      </c>
      <c r="Q724" s="38">
        <v>5984</v>
      </c>
      <c r="R724" s="38">
        <v>6290</v>
      </c>
      <c r="S724" s="38">
        <v>6.2408223201174744</v>
      </c>
      <c r="T724" s="38">
        <v>6.5599552796689364</v>
      </c>
      <c r="U724" s="38">
        <v>4.082232011747422E-2</v>
      </c>
      <c r="V724" s="38">
        <v>5.9955279668936434E-2</v>
      </c>
      <c r="W724" s="38">
        <v>6.4023663135176784E-3</v>
      </c>
      <c r="X724" s="38">
        <v>1.5965450881192631E-4</v>
      </c>
      <c r="Y724" s="38">
        <v>6.2427118047057526</v>
      </c>
      <c r="Z724" s="38">
        <v>6.5620208223296048</v>
      </c>
      <c r="AA724" s="38">
        <v>4.2711804705752421E-2</v>
      </c>
      <c r="AB724" s="38">
        <v>6.2020822329604819E-2</v>
      </c>
      <c r="AC724" s="38">
        <v>306.11067583282244</v>
      </c>
      <c r="AD724" s="38">
        <v>6.2432642173228068</v>
      </c>
      <c r="AE724" s="38">
        <v>6.5625113237027639</v>
      </c>
      <c r="AF724" s="38">
        <v>4.3264217322806608E-2</v>
      </c>
      <c r="AG724" s="38">
        <v>6.251132370276391E-2</v>
      </c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</row>
    <row r="725" spans="1:51" x14ac:dyDescent="0.25">
      <c r="A725" s="38" t="s">
        <v>37</v>
      </c>
      <c r="B725" s="38">
        <v>392456</v>
      </c>
      <c r="C725" s="38">
        <v>6.3</v>
      </c>
      <c r="D725" s="38">
        <v>6</v>
      </c>
      <c r="E725" s="38">
        <v>6.5</v>
      </c>
      <c r="F725" s="38">
        <v>2010</v>
      </c>
      <c r="G725" s="38" t="s">
        <v>8</v>
      </c>
      <c r="H725" s="38" t="s">
        <v>102</v>
      </c>
      <c r="I725" s="38" t="s">
        <v>169</v>
      </c>
      <c r="J725" s="38">
        <v>2472</v>
      </c>
      <c r="K725" s="38">
        <v>389984</v>
      </c>
      <c r="L725" s="38">
        <v>2.4751940893879464E-4</v>
      </c>
      <c r="M725" s="38">
        <v>6.0512758700224136</v>
      </c>
      <c r="N725" s="38">
        <v>6.5463146879000034</v>
      </c>
      <c r="O725" s="38">
        <v>5.1275870022413628E-2</v>
      </c>
      <c r="P725" s="38">
        <v>4.6314687900003371E-2</v>
      </c>
      <c r="Q725" s="38">
        <v>2376</v>
      </c>
      <c r="R725" s="38">
        <v>2570</v>
      </c>
      <c r="S725" s="38">
        <v>6.0541818700695114</v>
      </c>
      <c r="T725" s="38">
        <v>6.5485048005381499</v>
      </c>
      <c r="U725" s="38">
        <v>5.4181870069511362E-2</v>
      </c>
      <c r="V725" s="38">
        <v>4.8504800538149873E-2</v>
      </c>
      <c r="W725" s="38">
        <v>6.3036277042116829E-3</v>
      </c>
      <c r="X725" s="38">
        <v>2.4765967462873271E-4</v>
      </c>
      <c r="Y725" s="38">
        <v>6.0559680295829503</v>
      </c>
      <c r="Z725" s="38">
        <v>6.5512873788404162</v>
      </c>
      <c r="AA725" s="38">
        <v>5.5968029582950329E-2</v>
      </c>
      <c r="AB725" s="38">
        <v>5.1287378840416231E-2</v>
      </c>
      <c r="AC725" s="38">
        <v>194.29940780119526</v>
      </c>
      <c r="AD725" s="38">
        <v>6.0573612236939853</v>
      </c>
      <c r="AE725" s="38">
        <v>6.5524422161312259</v>
      </c>
      <c r="AF725" s="38">
        <v>5.736122369398533E-2</v>
      </c>
      <c r="AG725" s="38">
        <v>5.2442216131225905E-2</v>
      </c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</row>
    <row r="726" spans="1:51" x14ac:dyDescent="0.25">
      <c r="A726" s="38" t="s">
        <v>30</v>
      </c>
      <c r="B726" s="38">
        <v>225437</v>
      </c>
      <c r="C726" s="38">
        <v>8.3000000000000007</v>
      </c>
      <c r="D726" s="38">
        <v>8</v>
      </c>
      <c r="E726" s="38">
        <v>8.6999999999999993</v>
      </c>
      <c r="F726" s="38">
        <v>2010</v>
      </c>
      <c r="G726" s="38" t="s">
        <v>8</v>
      </c>
      <c r="H726" s="38" t="s">
        <v>103</v>
      </c>
      <c r="I726" s="38" t="s">
        <v>162</v>
      </c>
      <c r="J726" s="38">
        <v>1871</v>
      </c>
      <c r="K726" s="38">
        <v>223566</v>
      </c>
      <c r="L726" s="38">
        <v>3.7449848781336698E-4</v>
      </c>
      <c r="M726" s="38">
        <v>7.9249377183107388</v>
      </c>
      <c r="N726" s="38">
        <v>8.6739346939374737</v>
      </c>
      <c r="O726" s="38">
        <v>7.5062281689261212E-2</v>
      </c>
      <c r="P726" s="38">
        <v>2.6065306062525551E-2</v>
      </c>
      <c r="Q726" s="38">
        <v>1787</v>
      </c>
      <c r="R726" s="38">
        <v>1956</v>
      </c>
      <c r="S726" s="38">
        <v>7.9268265635188548</v>
      </c>
      <c r="T726" s="38">
        <v>8.6764816778079901</v>
      </c>
      <c r="U726" s="38">
        <v>7.317343648114516E-2</v>
      </c>
      <c r="V726" s="38">
        <v>2.3518322192009222E-2</v>
      </c>
      <c r="W726" s="38">
        <v>8.3078146678779909E-3</v>
      </c>
      <c r="X726" s="38">
        <v>3.7477635976430527E-4</v>
      </c>
      <c r="Y726" s="38">
        <v>7.9330383081136855</v>
      </c>
      <c r="Z726" s="38">
        <v>8.682591027642296</v>
      </c>
      <c r="AA726" s="38">
        <v>6.6961691886314512E-2</v>
      </c>
      <c r="AB726" s="38">
        <v>1.7408972357703334E-2</v>
      </c>
      <c r="AC726" s="38">
        <v>168.87295448341291</v>
      </c>
      <c r="AD726" s="38">
        <v>7.935493145750252</v>
      </c>
      <c r="AE726" s="38">
        <v>8.6845719434988808</v>
      </c>
      <c r="AF726" s="38">
        <v>6.4506854249748002E-2</v>
      </c>
      <c r="AG726" s="38">
        <v>1.5428056501118448E-2</v>
      </c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</row>
    <row r="727" spans="1:51" x14ac:dyDescent="0.25">
      <c r="A727" s="38" t="s">
        <v>22</v>
      </c>
      <c r="B727" s="38">
        <v>797425</v>
      </c>
      <c r="C727" s="38">
        <v>2.8</v>
      </c>
      <c r="D727" s="38">
        <v>2.7</v>
      </c>
      <c r="E727" s="38">
        <v>3</v>
      </c>
      <c r="F727" s="38">
        <v>2010</v>
      </c>
      <c r="G727" s="38" t="s">
        <v>8</v>
      </c>
      <c r="H727" s="38" t="s">
        <v>104</v>
      </c>
      <c r="I727" s="38" t="s">
        <v>154</v>
      </c>
      <c r="J727" s="38">
        <v>2233</v>
      </c>
      <c r="K727" s="38">
        <v>795192</v>
      </c>
      <c r="L727" s="38">
        <v>1.159828251023254E-4</v>
      </c>
      <c r="M727" s="38">
        <v>2.6842805225479234</v>
      </c>
      <c r="N727" s="38">
        <v>2.9162461727525746</v>
      </c>
      <c r="O727" s="38">
        <v>1.5719477452076802E-2</v>
      </c>
      <c r="P727" s="38">
        <v>8.3753827247425416E-2</v>
      </c>
      <c r="Q727" s="38">
        <v>2141</v>
      </c>
      <c r="R727" s="38">
        <v>2326</v>
      </c>
      <c r="S727" s="38">
        <v>2.6848919961124871</v>
      </c>
      <c r="T727" s="38">
        <v>2.9168887356177695</v>
      </c>
      <c r="U727" s="38">
        <v>1.51080038875131E-2</v>
      </c>
      <c r="V727" s="38">
        <v>8.3111264382230488E-2</v>
      </c>
      <c r="W727" s="38">
        <v>2.8026585109735568E-3</v>
      </c>
      <c r="X727" s="38">
        <v>1.1605671568404591E-4</v>
      </c>
      <c r="Y727" s="38">
        <v>2.6866017952895107</v>
      </c>
      <c r="Z727" s="38">
        <v>2.9187152266576031</v>
      </c>
      <c r="AA727" s="38">
        <v>1.339820471048947E-2</v>
      </c>
      <c r="AB727" s="38">
        <v>8.1284773342396921E-2</v>
      </c>
      <c r="AC727" s="38">
        <v>184.99444508891256</v>
      </c>
      <c r="AD727" s="38">
        <v>2.6872911982285648</v>
      </c>
      <c r="AE727" s="38">
        <v>2.9192798541072298</v>
      </c>
      <c r="AF727" s="38">
        <v>1.2708801771435407E-2</v>
      </c>
      <c r="AG727" s="38">
        <v>8.0720145892770212E-2</v>
      </c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</row>
    <row r="728" spans="1:51" x14ac:dyDescent="0.25">
      <c r="A728" s="38" t="s">
        <v>38</v>
      </c>
      <c r="B728" s="38">
        <v>79463</v>
      </c>
      <c r="C728" s="38">
        <v>18.600000000000001</v>
      </c>
      <c r="D728" s="38">
        <v>17.600000000000001</v>
      </c>
      <c r="E728" s="38">
        <v>19.5</v>
      </c>
      <c r="F728" s="38">
        <v>2010</v>
      </c>
      <c r="G728" s="38" t="s">
        <v>8</v>
      </c>
      <c r="H728" s="38" t="s">
        <v>105</v>
      </c>
      <c r="I728" s="38" t="s">
        <v>170</v>
      </c>
      <c r="J728" s="38">
        <v>1478</v>
      </c>
      <c r="K728" s="38">
        <v>77985</v>
      </c>
      <c r="L728" s="38">
        <v>9.3938454460702541E-4</v>
      </c>
      <c r="M728" s="38">
        <v>17.660466958608311</v>
      </c>
      <c r="N728" s="38">
        <v>19.53923604782236</v>
      </c>
      <c r="O728" s="38">
        <v>6.0466958608309085E-2</v>
      </c>
      <c r="P728" s="38">
        <v>3.9236047822360121E-2</v>
      </c>
      <c r="Q728" s="38">
        <v>1404</v>
      </c>
      <c r="R728" s="38">
        <v>1553</v>
      </c>
      <c r="S728" s="38">
        <v>17.66860048072688</v>
      </c>
      <c r="T728" s="38">
        <v>19.543686998980657</v>
      </c>
      <c r="U728" s="38">
        <v>6.8600480726878743E-2</v>
      </c>
      <c r="V728" s="38">
        <v>4.3686998980657421E-2</v>
      </c>
      <c r="W728" s="38">
        <v>1.8623122578456001E-2</v>
      </c>
      <c r="X728" s="38">
        <v>9.4022615113540471E-4</v>
      </c>
      <c r="Y728" s="38">
        <v>17.682896427320596</v>
      </c>
      <c r="Z728" s="38">
        <v>19.563348729591407</v>
      </c>
      <c r="AA728" s="38">
        <v>8.2896427320594768E-2</v>
      </c>
      <c r="AB728" s="38">
        <v>6.3348729591407249E-2</v>
      </c>
      <c r="AC728" s="38">
        <v>149.31727447941165</v>
      </c>
      <c r="AD728" s="38">
        <v>17.689920303414855</v>
      </c>
      <c r="AE728" s="38">
        <v>19.568908718435566</v>
      </c>
      <c r="AF728" s="38">
        <v>8.9920303414853464E-2</v>
      </c>
      <c r="AG728" s="38">
        <v>6.8908718435565675E-2</v>
      </c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</row>
    <row r="729" spans="1:51" x14ac:dyDescent="0.25">
      <c r="A729" s="38" t="s">
        <v>15</v>
      </c>
      <c r="B729" s="38">
        <v>403235</v>
      </c>
      <c r="C729" s="38">
        <v>7.3</v>
      </c>
      <c r="D729" s="38">
        <v>7.1</v>
      </c>
      <c r="E729" s="38">
        <v>7.6</v>
      </c>
      <c r="F729" s="38">
        <v>2010</v>
      </c>
      <c r="G729" s="38" t="s">
        <v>8</v>
      </c>
      <c r="H729" s="38" t="s">
        <v>106</v>
      </c>
      <c r="I729" s="38" t="s">
        <v>147</v>
      </c>
      <c r="J729" s="38">
        <v>2944</v>
      </c>
      <c r="K729" s="38">
        <v>400291</v>
      </c>
      <c r="L729" s="38">
        <v>2.6276503510981917E-4</v>
      </c>
      <c r="M729" s="38">
        <v>7.0381885031495077</v>
      </c>
      <c r="N729" s="38">
        <v>7.5637185733691465</v>
      </c>
      <c r="O729" s="38">
        <v>6.181149685049192E-2</v>
      </c>
      <c r="P729" s="38">
        <v>3.6281426630853097E-2</v>
      </c>
      <c r="Q729" s="38">
        <v>2838</v>
      </c>
      <c r="R729" s="38">
        <v>3050</v>
      </c>
      <c r="S729" s="38">
        <v>7.0380795317866749</v>
      </c>
      <c r="T729" s="38">
        <v>7.5638275447319803</v>
      </c>
      <c r="U729" s="38">
        <v>6.1920468213324753E-2</v>
      </c>
      <c r="V729" s="38">
        <v>3.6172455268019377E-2</v>
      </c>
      <c r="W729" s="38">
        <v>7.3056472406098525E-3</v>
      </c>
      <c r="X729" s="38">
        <v>2.6288951635545897E-4</v>
      </c>
      <c r="Y729" s="38">
        <v>7.0427577242543933</v>
      </c>
      <c r="Z729" s="38">
        <v>7.5685367569653117</v>
      </c>
      <c r="AA729" s="38">
        <v>5.7242275745606364E-2</v>
      </c>
      <c r="AB729" s="38">
        <v>3.1463243034687949E-2</v>
      </c>
      <c r="AC729" s="38">
        <v>211.92907247942398</v>
      </c>
      <c r="AD729" s="38">
        <v>7.0441036456075299</v>
      </c>
      <c r="AE729" s="38">
        <v>7.5696707554442595</v>
      </c>
      <c r="AF729" s="38">
        <v>5.589635439246976E-2</v>
      </c>
      <c r="AG729" s="38">
        <v>3.0329244555740154E-2</v>
      </c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</row>
    <row r="730" spans="1:51" x14ac:dyDescent="0.25">
      <c r="A730" s="38" t="s">
        <v>53</v>
      </c>
      <c r="B730" s="38">
        <v>64732</v>
      </c>
      <c r="C730" s="38">
        <v>4.3</v>
      </c>
      <c r="D730" s="38">
        <v>3.9</v>
      </c>
      <c r="E730" s="38">
        <v>4.9000000000000004</v>
      </c>
      <c r="F730" s="38">
        <v>2010</v>
      </c>
      <c r="G730" s="38" t="s">
        <v>8</v>
      </c>
      <c r="H730" s="38" t="s">
        <v>107</v>
      </c>
      <c r="I730" s="38" t="s">
        <v>185</v>
      </c>
      <c r="J730" s="38">
        <v>278</v>
      </c>
      <c r="K730" s="38">
        <v>64454</v>
      </c>
      <c r="L730" s="38">
        <v>5.0375212152784779E-4</v>
      </c>
      <c r="M730" s="38">
        <v>3.7908780459318319</v>
      </c>
      <c r="N730" s="38">
        <v>4.7983822889875274</v>
      </c>
      <c r="O730" s="38">
        <v>0.10912195406816805</v>
      </c>
      <c r="P730" s="38">
        <v>0.10161771101247297</v>
      </c>
      <c r="Q730" s="38">
        <v>246</v>
      </c>
      <c r="R730" s="38">
        <v>311</v>
      </c>
      <c r="S730" s="38">
        <v>3.8002842489031701</v>
      </c>
      <c r="T730" s="38">
        <v>4.8044243959710808</v>
      </c>
      <c r="U730" s="38">
        <v>9.9715751096829841E-2</v>
      </c>
      <c r="V730" s="38">
        <v>9.5575604028919514E-2</v>
      </c>
      <c r="W730" s="38">
        <v>4.3240455843677915E-3</v>
      </c>
      <c r="X730" s="38">
        <v>5.0630700918197625E-4</v>
      </c>
      <c r="Y730" s="38">
        <v>3.8177385751858148</v>
      </c>
      <c r="Z730" s="38">
        <v>4.830352593549768</v>
      </c>
      <c r="AA730" s="38">
        <v>8.226142481418508E-2</v>
      </c>
      <c r="AB730" s="38">
        <v>6.9647406450232374E-2</v>
      </c>
      <c r="AC730" s="38">
        <v>65.272480011914396</v>
      </c>
      <c r="AD730" s="38">
        <v>3.8276244476100429</v>
      </c>
      <c r="AE730" s="38">
        <v>4.8359141143696087</v>
      </c>
      <c r="AF730" s="38">
        <v>7.2375552389956965E-2</v>
      </c>
      <c r="AG730" s="38">
        <v>6.4085885630391637E-2</v>
      </c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</row>
    <row r="731" spans="1:51" x14ac:dyDescent="0.25">
      <c r="A731" s="38" t="s">
        <v>27</v>
      </c>
      <c r="B731" s="38">
        <v>562799</v>
      </c>
      <c r="C731" s="38">
        <v>4.8</v>
      </c>
      <c r="D731" s="38">
        <v>4.5999999999999996</v>
      </c>
      <c r="E731" s="38">
        <v>5</v>
      </c>
      <c r="F731" s="38">
        <v>2010</v>
      </c>
      <c r="G731" s="38" t="s">
        <v>8</v>
      </c>
      <c r="H731" s="38" t="s">
        <v>108</v>
      </c>
      <c r="I731" s="38" t="s">
        <v>159</v>
      </c>
      <c r="J731" s="38">
        <v>2701</v>
      </c>
      <c r="K731" s="38">
        <v>560098</v>
      </c>
      <c r="L731" s="38">
        <v>1.805562051750693E-4</v>
      </c>
      <c r="M731" s="38">
        <v>4.618670516976179</v>
      </c>
      <c r="N731" s="38">
        <v>4.9797829273263163</v>
      </c>
      <c r="O731" s="38">
        <v>1.8670516976179385E-2</v>
      </c>
      <c r="P731" s="38">
        <v>2.0217072673683667E-2</v>
      </c>
      <c r="Q731" s="38">
        <v>2600</v>
      </c>
      <c r="R731" s="38">
        <v>2804</v>
      </c>
      <c r="S731" s="38">
        <v>4.6197665596420743</v>
      </c>
      <c r="T731" s="38">
        <v>4.982240551244761</v>
      </c>
      <c r="U731" s="38">
        <v>1.9766559642074633E-2</v>
      </c>
      <c r="V731" s="38">
        <v>1.7759448755239049E-2</v>
      </c>
      <c r="W731" s="38">
        <v>4.8026067572868062E-3</v>
      </c>
      <c r="X731" s="38">
        <v>1.8065047574818569E-4</v>
      </c>
      <c r="Y731" s="38">
        <v>4.6219562815386208</v>
      </c>
      <c r="Z731" s="38">
        <v>4.9832572330349922</v>
      </c>
      <c r="AA731" s="38">
        <v>2.195628153862117E-2</v>
      </c>
      <c r="AB731" s="38">
        <v>1.674276696500776E-2</v>
      </c>
      <c r="AC731" s="38">
        <v>203.25128741653947</v>
      </c>
      <c r="AD731" s="38">
        <v>4.6229245732982784</v>
      </c>
      <c r="AE731" s="38">
        <v>4.9840657624395757</v>
      </c>
      <c r="AF731" s="38">
        <v>2.2924573298278794E-2</v>
      </c>
      <c r="AG731" s="38">
        <v>1.5934237560424336E-2</v>
      </c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</row>
    <row r="732" spans="1:51" x14ac:dyDescent="0.25">
      <c r="A732" s="38" t="s">
        <v>61</v>
      </c>
      <c r="B732" s="38">
        <v>2253828</v>
      </c>
      <c r="C732" s="38">
        <v>4</v>
      </c>
      <c r="D732" s="38">
        <v>3.9</v>
      </c>
      <c r="E732" s="38">
        <v>4.0999999999999996</v>
      </c>
      <c r="F732" s="38">
        <v>2010</v>
      </c>
      <c r="G732" s="38" t="s">
        <v>8</v>
      </c>
      <c r="H732" s="38" t="s">
        <v>109</v>
      </c>
      <c r="I732" s="38" t="s">
        <v>192</v>
      </c>
      <c r="J732" s="38">
        <v>9015</v>
      </c>
      <c r="K732" s="38">
        <v>2244813</v>
      </c>
      <c r="L732" s="38">
        <v>8.2402404765002956E-5</v>
      </c>
      <c r="M732" s="38">
        <v>3.9174591640858587</v>
      </c>
      <c r="N732" s="38">
        <v>4.0822639736158655</v>
      </c>
      <c r="O732" s="38">
        <v>1.7459164085858792E-2</v>
      </c>
      <c r="P732" s="38">
        <v>1.7736026384134185E-2</v>
      </c>
      <c r="Q732" s="38">
        <v>8830</v>
      </c>
      <c r="R732" s="38">
        <v>9202</v>
      </c>
      <c r="S732" s="38">
        <v>3.917778996445159</v>
      </c>
      <c r="T732" s="38">
        <v>4.0828315204177068</v>
      </c>
      <c r="U732" s="38">
        <v>1.7778996445159123E-2</v>
      </c>
      <c r="V732" s="38">
        <v>1.7168479582292839E-2</v>
      </c>
      <c r="W732" s="38">
        <v>4.0007069576113684E-3</v>
      </c>
      <c r="X732" s="38">
        <v>8.2415343114276699E-5</v>
      </c>
      <c r="Y732" s="38">
        <v>3.9182916144970918</v>
      </c>
      <c r="Z732" s="38">
        <v>4.0831223007256447</v>
      </c>
      <c r="AA732" s="38">
        <v>1.8291614497091935E-2</v>
      </c>
      <c r="AB732" s="38">
        <v>1.6877699274354896E-2</v>
      </c>
      <c r="AC732" s="38">
        <v>371.45129906566655</v>
      </c>
      <c r="AD732" s="38">
        <v>3.91852440693228</v>
      </c>
      <c r="AE732" s="38">
        <v>4.0833331971147988</v>
      </c>
      <c r="AF732" s="38">
        <v>1.852440693228008E-2</v>
      </c>
      <c r="AG732" s="38">
        <v>1.6666802885200838E-2</v>
      </c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</row>
    <row r="733" spans="1:51" x14ac:dyDescent="0.25">
      <c r="A733" s="38" t="s">
        <v>23</v>
      </c>
      <c r="B733" s="38">
        <v>129805</v>
      </c>
      <c r="C733" s="38">
        <v>4.7</v>
      </c>
      <c r="D733" s="38">
        <v>4.3</v>
      </c>
      <c r="E733" s="38">
        <v>5.0999999999999996</v>
      </c>
      <c r="F733" s="38">
        <v>2010</v>
      </c>
      <c r="G733" s="38" t="s">
        <v>8</v>
      </c>
      <c r="H733" s="38" t="s">
        <v>110</v>
      </c>
      <c r="I733" s="38" t="s">
        <v>155</v>
      </c>
      <c r="J733" s="38">
        <v>610</v>
      </c>
      <c r="K733" s="38">
        <v>129195</v>
      </c>
      <c r="L733" s="38">
        <v>3.7204779022382032E-4</v>
      </c>
      <c r="M733" s="38">
        <v>4.32730893717497</v>
      </c>
      <c r="N733" s="38">
        <v>5.0714045176226117</v>
      </c>
      <c r="O733" s="38">
        <v>2.7308937174970183E-2</v>
      </c>
      <c r="P733" s="38">
        <v>2.859548237738796E-2</v>
      </c>
      <c r="Q733" s="38">
        <v>562</v>
      </c>
      <c r="R733" s="38">
        <v>659</v>
      </c>
      <c r="S733" s="38">
        <v>4.3295712799969186</v>
      </c>
      <c r="T733" s="38">
        <v>5.0768460382882017</v>
      </c>
      <c r="U733" s="38">
        <v>2.9571279996918776E-2</v>
      </c>
      <c r="V733" s="38">
        <v>2.3153961711797955E-2</v>
      </c>
      <c r="W733" s="38">
        <v>4.7140142576841881E-3</v>
      </c>
      <c r="X733" s="38">
        <v>3.7290745828107917E-4</v>
      </c>
      <c r="Y733" s="38">
        <v>4.341106799403109</v>
      </c>
      <c r="Z733" s="38">
        <v>5.0869217159652678</v>
      </c>
      <c r="AA733" s="38">
        <v>4.1106799403109129E-2</v>
      </c>
      <c r="AB733" s="38">
        <v>1.307828403473188E-2</v>
      </c>
      <c r="AC733" s="38">
        <v>96.62431252232372</v>
      </c>
      <c r="AD733" s="38">
        <v>4.3456868331125005</v>
      </c>
      <c r="AE733" s="38">
        <v>5.0900453177614517</v>
      </c>
      <c r="AF733" s="38">
        <v>4.5686833112500658E-2</v>
      </c>
      <c r="AG733" s="38">
        <v>9.9546822385478961E-3</v>
      </c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</row>
    <row r="734" spans="1:51" x14ac:dyDescent="0.25">
      <c r="A734" s="38" t="s">
        <v>55</v>
      </c>
      <c r="B734" s="38">
        <v>52091</v>
      </c>
      <c r="C734" s="38">
        <v>20.6</v>
      </c>
      <c r="D734" s="38">
        <v>19.399999999999999</v>
      </c>
      <c r="E734" s="38">
        <v>21.8</v>
      </c>
      <c r="F734" s="38">
        <v>2010</v>
      </c>
      <c r="G734" s="38" t="s">
        <v>8</v>
      </c>
      <c r="H734" s="38" t="s">
        <v>111</v>
      </c>
      <c r="I734" s="38" t="s">
        <v>187</v>
      </c>
      <c r="J734" s="38">
        <v>1073</v>
      </c>
      <c r="K734" s="38">
        <v>51018</v>
      </c>
      <c r="L734" s="38">
        <v>1.2197353894133839E-3</v>
      </c>
      <c r="M734" s="38">
        <v>19.378832501393088</v>
      </c>
      <c r="N734" s="38">
        <v>21.818303280219855</v>
      </c>
      <c r="O734" s="38">
        <v>2.1167498606910584E-2</v>
      </c>
      <c r="P734" s="38">
        <v>1.8303280219853946E-2</v>
      </c>
      <c r="Q734" s="38">
        <v>1010</v>
      </c>
      <c r="R734" s="38">
        <v>1137</v>
      </c>
      <c r="S734" s="38">
        <v>19.38914591772091</v>
      </c>
      <c r="T734" s="38">
        <v>21.827187038067997</v>
      </c>
      <c r="U734" s="38">
        <v>1.0854082279088573E-2</v>
      </c>
      <c r="V734" s="38">
        <v>2.7187038067996383E-2</v>
      </c>
      <c r="W734" s="38">
        <v>2.0633918816319603E-2</v>
      </c>
      <c r="X734" s="38">
        <v>1.2212262284092216E-3</v>
      </c>
      <c r="Y734" s="38">
        <v>19.412692587910382</v>
      </c>
      <c r="Z734" s="38">
        <v>21.855145044728825</v>
      </c>
      <c r="AA734" s="38">
        <v>1.2692587910382969E-2</v>
      </c>
      <c r="AB734" s="38">
        <v>5.5145044728824644E-2</v>
      </c>
      <c r="AC734" s="38">
        <v>127.1035477441168</v>
      </c>
      <c r="AD734" s="38">
        <v>19.423592186918139</v>
      </c>
      <c r="AE734" s="38">
        <v>21.863441204302866</v>
      </c>
      <c r="AF734" s="38">
        <v>2.3592186918140357E-2</v>
      </c>
      <c r="AG734" s="38">
        <v>6.3441204302865373E-2</v>
      </c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</row>
    <row r="735" spans="1:51" x14ac:dyDescent="0.25">
      <c r="A735" s="38" t="s">
        <v>54</v>
      </c>
      <c r="B735" s="38">
        <v>451844</v>
      </c>
      <c r="C735" s="38">
        <v>8.6</v>
      </c>
      <c r="D735" s="38">
        <v>8.3000000000000007</v>
      </c>
      <c r="E735" s="38">
        <v>8.9</v>
      </c>
      <c r="F735" s="38">
        <v>2010</v>
      </c>
      <c r="G735" s="38" t="s">
        <v>8</v>
      </c>
      <c r="H735" s="38" t="s">
        <v>112</v>
      </c>
      <c r="I735" s="38" t="s">
        <v>186</v>
      </c>
      <c r="J735" s="38">
        <v>3886</v>
      </c>
      <c r="K735" s="38">
        <v>447958</v>
      </c>
      <c r="L735" s="38">
        <v>2.6923738148735806E-4</v>
      </c>
      <c r="M735" s="38">
        <v>8.3310760010074851</v>
      </c>
      <c r="N735" s="38">
        <v>8.8695507639822004</v>
      </c>
      <c r="O735" s="38">
        <v>3.1076001007484422E-2</v>
      </c>
      <c r="P735" s="38">
        <v>3.0449236017799919E-2</v>
      </c>
      <c r="Q735" s="38">
        <v>3765</v>
      </c>
      <c r="R735" s="38">
        <v>4008</v>
      </c>
      <c r="S735" s="38">
        <v>8.3325218438222048</v>
      </c>
      <c r="T735" s="38">
        <v>8.8703180743796537</v>
      </c>
      <c r="U735" s="38">
        <v>3.2521843822204133E-2</v>
      </c>
      <c r="V735" s="38">
        <v>2.9681925620346661E-2</v>
      </c>
      <c r="W735" s="38">
        <v>8.6044910978393466E-3</v>
      </c>
      <c r="X735" s="38">
        <v>2.6933345649274651E-4</v>
      </c>
      <c r="Y735" s="38">
        <v>8.3351576413465995</v>
      </c>
      <c r="Z735" s="38">
        <v>8.8738245543320922</v>
      </c>
      <c r="AA735" s="38">
        <v>3.5157641346598822E-2</v>
      </c>
      <c r="AB735" s="38">
        <v>2.6175445667908193E-2</v>
      </c>
      <c r="AC735" s="38">
        <v>243.32139889084669</v>
      </c>
      <c r="AD735" s="38">
        <v>8.3363461863703705</v>
      </c>
      <c r="AE735" s="38">
        <v>8.8748491437050063</v>
      </c>
      <c r="AF735" s="38">
        <v>3.6346186370369793E-2</v>
      </c>
      <c r="AG735" s="38">
        <v>2.5150856294994028E-2</v>
      </c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</row>
    <row r="736" spans="1:51" x14ac:dyDescent="0.25">
      <c r="A736" s="38" t="s">
        <v>39</v>
      </c>
      <c r="B736" s="38">
        <v>558303</v>
      </c>
      <c r="C736" s="38">
        <v>4.2</v>
      </c>
      <c r="D736" s="38">
        <v>4</v>
      </c>
      <c r="E736" s="38">
        <v>4.3</v>
      </c>
      <c r="F736" s="38">
        <v>2010</v>
      </c>
      <c r="G736" s="38" t="s">
        <v>8</v>
      </c>
      <c r="H736" s="38" t="s">
        <v>113</v>
      </c>
      <c r="I736" s="38" t="s">
        <v>171</v>
      </c>
      <c r="J736" s="38">
        <v>2345</v>
      </c>
      <c r="K736" s="38">
        <v>555958</v>
      </c>
      <c r="L736" s="38">
        <v>1.6964285166114559E-4</v>
      </c>
      <c r="M736" s="38">
        <v>4.0305853398406013</v>
      </c>
      <c r="N736" s="38">
        <v>4.3698710431628927</v>
      </c>
      <c r="O736" s="38">
        <v>3.05853398406013E-2</v>
      </c>
      <c r="P736" s="38">
        <v>6.9871043162892832E-2</v>
      </c>
      <c r="Q736" s="38">
        <v>2251</v>
      </c>
      <c r="R736" s="38">
        <v>2440</v>
      </c>
      <c r="S736" s="38">
        <v>4.0318608354244914</v>
      </c>
      <c r="T736" s="38">
        <v>4.3703866896649313</v>
      </c>
      <c r="U736" s="38">
        <v>3.1860835424491363E-2</v>
      </c>
      <c r="V736" s="38">
        <v>7.0386689664931446E-2</v>
      </c>
      <c r="W736" s="38">
        <v>4.2036395672279256E-3</v>
      </c>
      <c r="X736" s="38">
        <v>1.6974513636403517E-4</v>
      </c>
      <c r="Y736" s="38">
        <v>4.0338944308638904</v>
      </c>
      <c r="Z736" s="38">
        <v>4.3733847035919613</v>
      </c>
      <c r="AA736" s="38">
        <v>3.3894430863890435E-2</v>
      </c>
      <c r="AB736" s="38">
        <v>7.3384703591961475E-2</v>
      </c>
      <c r="AC736" s="38">
        <v>189.44306750413591</v>
      </c>
      <c r="AD736" s="38">
        <v>4.0348765739142971</v>
      </c>
      <c r="AE736" s="38">
        <v>4.3741936903034366</v>
      </c>
      <c r="AF736" s="38">
        <v>3.4876573914297104E-2</v>
      </c>
      <c r="AG736" s="38">
        <v>7.419369030343681E-2</v>
      </c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</row>
    <row r="737" spans="1:51" x14ac:dyDescent="0.25">
      <c r="A737" s="38" t="s">
        <v>16</v>
      </c>
      <c r="B737" s="38">
        <v>151551</v>
      </c>
      <c r="C737" s="38">
        <v>11.3</v>
      </c>
      <c r="D737" s="38">
        <v>10.8</v>
      </c>
      <c r="E737" s="38">
        <v>11.9</v>
      </c>
      <c r="F737" s="38">
        <v>2010</v>
      </c>
      <c r="G737" s="38" t="s">
        <v>8</v>
      </c>
      <c r="H737" s="38" t="s">
        <v>114</v>
      </c>
      <c r="I737" s="38" t="s">
        <v>148</v>
      </c>
      <c r="J737" s="38">
        <v>1713</v>
      </c>
      <c r="K737" s="38">
        <v>149838</v>
      </c>
      <c r="L737" s="38">
        <v>5.3223024031993189E-4</v>
      </c>
      <c r="M737" s="38">
        <v>10.77089544014407</v>
      </c>
      <c r="N737" s="38">
        <v>11.835355920783934</v>
      </c>
      <c r="O737" s="38">
        <v>2.9104559855930745E-2</v>
      </c>
      <c r="P737" s="38">
        <v>6.4644079216066075E-2</v>
      </c>
      <c r="Q737" s="38">
        <v>1632</v>
      </c>
      <c r="R737" s="38">
        <v>1794</v>
      </c>
      <c r="S737" s="38">
        <v>10.768652136904409</v>
      </c>
      <c r="T737" s="38">
        <v>11.837599224023595</v>
      </c>
      <c r="U737" s="38">
        <v>3.1347863095591677E-2</v>
      </c>
      <c r="V737" s="38">
        <v>6.2400775976405143E-2</v>
      </c>
      <c r="W737" s="38">
        <v>1.1315512674508072E-2</v>
      </c>
      <c r="X737" s="38">
        <v>5.3265575176759516E-4</v>
      </c>
      <c r="Y737" s="38">
        <v>10.782856922740478</v>
      </c>
      <c r="Z737" s="38">
        <v>11.848168426275667</v>
      </c>
      <c r="AA737" s="38">
        <v>1.7143077259522244E-2</v>
      </c>
      <c r="AB737" s="38">
        <v>5.1831573724333779E-2</v>
      </c>
      <c r="AC737" s="38">
        <v>161.34251198649557</v>
      </c>
      <c r="AD737" s="38">
        <v>10.786520956252533</v>
      </c>
      <c r="AE737" s="38">
        <v>11.85110266432244</v>
      </c>
      <c r="AF737" s="38">
        <v>1.3479043747468111E-2</v>
      </c>
      <c r="AG737" s="38">
        <v>4.8897335677560605E-2</v>
      </c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</row>
    <row r="738" spans="1:51" x14ac:dyDescent="0.25">
      <c r="A738" s="38" t="s">
        <v>24</v>
      </c>
      <c r="B738" s="38">
        <v>394238</v>
      </c>
      <c r="C738" s="38">
        <v>6.1</v>
      </c>
      <c r="D738" s="38">
        <v>5.8</v>
      </c>
      <c r="E738" s="38">
        <v>6.3</v>
      </c>
      <c r="F738" s="38">
        <v>2010</v>
      </c>
      <c r="G738" s="38" t="s">
        <v>8</v>
      </c>
      <c r="H738" s="38" t="s">
        <v>115</v>
      </c>
      <c r="I738" s="38" t="s">
        <v>156</v>
      </c>
      <c r="J738" s="38">
        <v>2405</v>
      </c>
      <c r="K738" s="38">
        <v>391833</v>
      </c>
      <c r="L738" s="38">
        <v>2.4306275247389444E-4</v>
      </c>
      <c r="M738" s="38">
        <v>5.8573131625824928</v>
      </c>
      <c r="N738" s="38">
        <v>6.3434386675302816</v>
      </c>
      <c r="O738" s="38">
        <v>5.7313162582492971E-2</v>
      </c>
      <c r="P738" s="38">
        <v>4.3438667530281805E-2</v>
      </c>
      <c r="Q738" s="38">
        <v>2310</v>
      </c>
      <c r="R738" s="38">
        <v>2501</v>
      </c>
      <c r="S738" s="38">
        <v>5.8594047250645547</v>
      </c>
      <c r="T738" s="38">
        <v>6.3438836438902388</v>
      </c>
      <c r="U738" s="38">
        <v>5.9404725064554853E-2</v>
      </c>
      <c r="V738" s="38">
        <v>4.3883643890239021E-2</v>
      </c>
      <c r="W738" s="38">
        <v>6.105188430796619E-3</v>
      </c>
      <c r="X738" s="38">
        <v>2.4320445353818079E-4</v>
      </c>
      <c r="Y738" s="38">
        <v>5.8619839772584381</v>
      </c>
      <c r="Z738" s="38">
        <v>6.3483928843347996</v>
      </c>
      <c r="AA738" s="38">
        <v>6.1983977258438294E-2</v>
      </c>
      <c r="AB738" s="38">
        <v>4.8392884334799824E-2</v>
      </c>
      <c r="AC738" s="38">
        <v>191.66784574502893</v>
      </c>
      <c r="AD738" s="38">
        <v>5.86337258872428</v>
      </c>
      <c r="AE738" s="38">
        <v>6.3495407869951608</v>
      </c>
      <c r="AF738" s="38">
        <v>6.3372588724280199E-2</v>
      </c>
      <c r="AG738" s="38">
        <v>4.9540786995160957E-2</v>
      </c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</row>
    <row r="739" spans="1:51" x14ac:dyDescent="0.25">
      <c r="A739" s="38" t="s">
        <v>40</v>
      </c>
      <c r="B739" s="38">
        <v>39334</v>
      </c>
      <c r="C739" s="38">
        <v>8</v>
      </c>
      <c r="D739" s="38">
        <v>7.1</v>
      </c>
      <c r="E739" s="38">
        <v>8.9</v>
      </c>
      <c r="F739" s="38">
        <v>2010</v>
      </c>
      <c r="G739" s="38" t="s">
        <v>8</v>
      </c>
      <c r="H739" s="38" t="s">
        <v>116</v>
      </c>
      <c r="I739" s="38" t="s">
        <v>172</v>
      </c>
      <c r="J739" s="38">
        <v>315</v>
      </c>
      <c r="K739" s="38">
        <v>39019</v>
      </c>
      <c r="L739" s="38">
        <v>8.8082425501818549E-4</v>
      </c>
      <c r="M739" s="38">
        <v>7.1275145866963614</v>
      </c>
      <c r="N739" s="38">
        <v>8.8891630967327337</v>
      </c>
      <c r="O739" s="38">
        <v>2.7514586696361754E-2</v>
      </c>
      <c r="P739" s="38">
        <v>1.0836903267266607E-2</v>
      </c>
      <c r="Q739" s="38">
        <v>281</v>
      </c>
      <c r="R739" s="38">
        <v>350</v>
      </c>
      <c r="S739" s="38">
        <v>7.1439467127675806</v>
      </c>
      <c r="T739" s="38">
        <v>8.8981542685717194</v>
      </c>
      <c r="U739" s="38">
        <v>4.3946712767580998E-2</v>
      </c>
      <c r="V739" s="38">
        <v>1.8457314282809278E-3</v>
      </c>
      <c r="W739" s="38">
        <v>8.0563833107646053E-3</v>
      </c>
      <c r="X739" s="38">
        <v>8.8470319362773714E-4</v>
      </c>
      <c r="Y739" s="38">
        <v>7.1716801171368685</v>
      </c>
      <c r="Z739" s="38">
        <v>8.9410865043923433</v>
      </c>
      <c r="AA739" s="38">
        <v>7.1680117136868837E-2</v>
      </c>
      <c r="AB739" s="38">
        <v>4.108650439234296E-2</v>
      </c>
      <c r="AC739" s="38">
        <v>69.344593823636913</v>
      </c>
      <c r="AD739" s="38">
        <v>7.1876956643519163</v>
      </c>
      <c r="AE739" s="38">
        <v>8.95049177242581</v>
      </c>
      <c r="AF739" s="38">
        <v>8.7695664351916669E-2</v>
      </c>
      <c r="AG739" s="38">
        <v>5.04917724258096E-2</v>
      </c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</row>
    <row r="740" spans="1:51" x14ac:dyDescent="0.25">
      <c r="A740" s="38" t="s">
        <v>17</v>
      </c>
      <c r="B740" s="38">
        <v>414969</v>
      </c>
      <c r="C740" s="38">
        <v>16.3</v>
      </c>
      <c r="D740" s="38">
        <v>15.9</v>
      </c>
      <c r="E740" s="38">
        <v>16.7</v>
      </c>
      <c r="F740" s="38">
        <v>2011</v>
      </c>
      <c r="G740" s="38" t="s">
        <v>8</v>
      </c>
      <c r="H740" s="38" t="s">
        <v>67</v>
      </c>
      <c r="I740" s="38" t="s">
        <v>149</v>
      </c>
      <c r="J740" s="38">
        <v>6764</v>
      </c>
      <c r="K740" s="38">
        <v>408205</v>
      </c>
      <c r="L740" s="38">
        <v>3.8527033374693715E-4</v>
      </c>
      <c r="M740" s="38">
        <v>15.914742438291459</v>
      </c>
      <c r="N740" s="38">
        <v>16.685283105785331</v>
      </c>
      <c r="O740" s="38">
        <v>1.4742438291458271E-2</v>
      </c>
      <c r="P740" s="38">
        <v>1.4716894214668486E-2</v>
      </c>
      <c r="Q740" s="38">
        <v>6605</v>
      </c>
      <c r="R740" s="38">
        <v>6924</v>
      </c>
      <c r="S740" s="38">
        <v>15.916851620241513</v>
      </c>
      <c r="T740" s="38">
        <v>16.685583742400034</v>
      </c>
      <c r="U740" s="38">
        <v>1.6851620241512322E-2</v>
      </c>
      <c r="V740" s="38">
        <v>1.4416257599965121E-2</v>
      </c>
      <c r="W740" s="38">
        <v>1.6304490447194134E-2</v>
      </c>
      <c r="X740" s="38">
        <v>3.8534660264093288E-4</v>
      </c>
      <c r="Y740" s="38">
        <v>15.919143844553203</v>
      </c>
      <c r="Z740" s="38">
        <v>16.689837049835067</v>
      </c>
      <c r="AA740" s="38">
        <v>1.9143844553202172E-2</v>
      </c>
      <c r="AB740" s="38">
        <v>1.0162950164932738E-2</v>
      </c>
      <c r="AC740" s="38">
        <v>319.76194325924638</v>
      </c>
      <c r="AD740" s="38">
        <v>15.920414778364034</v>
      </c>
      <c r="AE740" s="38">
        <v>16.69097591228098</v>
      </c>
      <c r="AF740" s="38">
        <v>2.0414778364033381E-2</v>
      </c>
      <c r="AG740" s="38">
        <v>9.0240877190197466E-3</v>
      </c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</row>
    <row r="741" spans="1:51" x14ac:dyDescent="0.25">
      <c r="A741" s="38" t="s">
        <v>41</v>
      </c>
      <c r="B741" s="38">
        <v>64970</v>
      </c>
      <c r="C741" s="38">
        <v>9.6999999999999993</v>
      </c>
      <c r="D741" s="38">
        <v>9</v>
      </c>
      <c r="E741" s="38">
        <v>10.5</v>
      </c>
      <c r="F741" s="38">
        <v>2011</v>
      </c>
      <c r="G741" s="38" t="s">
        <v>8</v>
      </c>
      <c r="H741" s="38" t="s">
        <v>68</v>
      </c>
      <c r="I741" s="38" t="s">
        <v>173</v>
      </c>
      <c r="J741" s="38">
        <v>630</v>
      </c>
      <c r="K741" s="38">
        <v>64340</v>
      </c>
      <c r="L741" s="38">
        <v>7.5351099516283711E-4</v>
      </c>
      <c r="M741" s="38">
        <v>8.9432721355128599</v>
      </c>
      <c r="N741" s="38">
        <v>10.450294125838532</v>
      </c>
      <c r="O741" s="38">
        <v>5.6727864487140067E-2</v>
      </c>
      <c r="P741" s="38">
        <v>4.9705874161467989E-2</v>
      </c>
      <c r="Q741" s="38">
        <v>582</v>
      </c>
      <c r="R741" s="38">
        <v>680</v>
      </c>
      <c r="S741" s="38">
        <v>8.9579806064337379</v>
      </c>
      <c r="T741" s="38">
        <v>10.466369093427735</v>
      </c>
      <c r="U741" s="38">
        <v>4.2019393566262053E-2</v>
      </c>
      <c r="V741" s="38">
        <v>3.3630906572264863E-2</v>
      </c>
      <c r="W741" s="38">
        <v>9.7257714061873262E-3</v>
      </c>
      <c r="X741" s="38">
        <v>7.551596270064507E-4</v>
      </c>
      <c r="Y741" s="38">
        <v>8.9706117791808762</v>
      </c>
      <c r="Z741" s="38">
        <v>10.480931033193777</v>
      </c>
      <c r="AA741" s="38">
        <v>2.9388220819123845E-2</v>
      </c>
      <c r="AB741" s="38">
        <v>1.9068966806223386E-2</v>
      </c>
      <c r="AC741" s="38">
        <v>97.948096346169848</v>
      </c>
      <c r="AD741" s="38">
        <v>8.9797165772788823</v>
      </c>
      <c r="AE741" s="38">
        <v>10.487217044343733</v>
      </c>
      <c r="AF741" s="38">
        <v>2.0283422721117716E-2</v>
      </c>
      <c r="AG741" s="38">
        <v>1.2782955656266637E-2</v>
      </c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</row>
    <row r="742" spans="1:51" x14ac:dyDescent="0.25">
      <c r="A742" s="38" t="s">
        <v>11</v>
      </c>
      <c r="B742" s="38">
        <v>580628</v>
      </c>
      <c r="C742" s="38">
        <v>11.9</v>
      </c>
      <c r="D742" s="38">
        <v>11.6</v>
      </c>
      <c r="E742" s="38">
        <v>12.2</v>
      </c>
      <c r="F742" s="38">
        <v>2011</v>
      </c>
      <c r="G742" s="38" t="s">
        <v>8</v>
      </c>
      <c r="H742" s="38" t="s">
        <v>69</v>
      </c>
      <c r="I742" s="38" t="s">
        <v>143</v>
      </c>
      <c r="J742" s="38">
        <v>6909</v>
      </c>
      <c r="K742" s="38">
        <v>573719</v>
      </c>
      <c r="L742" s="38">
        <v>2.7890631061277681E-4</v>
      </c>
      <c r="M742" s="38">
        <v>11.62027870974449</v>
      </c>
      <c r="N742" s="38">
        <v>12.178091330970044</v>
      </c>
      <c r="O742" s="38">
        <v>2.0278709744490087E-2</v>
      </c>
      <c r="P742" s="38">
        <v>2.1908669029954808E-2</v>
      </c>
      <c r="Q742" s="38">
        <v>6748</v>
      </c>
      <c r="R742" s="38">
        <v>7072</v>
      </c>
      <c r="S742" s="38">
        <v>11.621899047238507</v>
      </c>
      <c r="T742" s="38">
        <v>12.179915539725952</v>
      </c>
      <c r="U742" s="38">
        <v>2.1899047238507663E-2</v>
      </c>
      <c r="V742" s="38">
        <v>2.0084460274047089E-2</v>
      </c>
      <c r="W742" s="38">
        <v>1.190241429413664E-2</v>
      </c>
      <c r="X742" s="38">
        <v>2.789614666401679E-4</v>
      </c>
      <c r="Y742" s="38">
        <v>11.623452827496472</v>
      </c>
      <c r="Z742" s="38">
        <v>12.18137576077681</v>
      </c>
      <c r="AA742" s="38">
        <v>2.345282749647204E-2</v>
      </c>
      <c r="AB742" s="38">
        <v>1.8624239223189676E-2</v>
      </c>
      <c r="AC742" s="38">
        <v>323.89282918201172</v>
      </c>
      <c r="AD742" s="38">
        <v>11.624361312775203</v>
      </c>
      <c r="AE742" s="38">
        <v>12.182189537228483</v>
      </c>
      <c r="AF742" s="38">
        <v>2.4361312775203814E-2</v>
      </c>
      <c r="AG742" s="38">
        <v>1.78104627715161E-2</v>
      </c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</row>
    <row r="743" spans="1:51" x14ac:dyDescent="0.25">
      <c r="A743" s="38" t="s">
        <v>18</v>
      </c>
      <c r="B743" s="38">
        <v>350947</v>
      </c>
      <c r="C743" s="38">
        <v>7</v>
      </c>
      <c r="D743" s="38">
        <v>6.7</v>
      </c>
      <c r="E743" s="38">
        <v>7.3</v>
      </c>
      <c r="F743" s="38">
        <v>2011</v>
      </c>
      <c r="G743" s="38" t="s">
        <v>8</v>
      </c>
      <c r="H743" s="38" t="s">
        <v>70</v>
      </c>
      <c r="I743" s="38" t="s">
        <v>150</v>
      </c>
      <c r="J743" s="38">
        <v>2457</v>
      </c>
      <c r="K743" s="38">
        <v>348490</v>
      </c>
      <c r="L743" s="38">
        <v>2.7585669459796123E-4</v>
      </c>
      <c r="M743" s="38">
        <v>6.7252004450840985</v>
      </c>
      <c r="N743" s="38">
        <v>7.2769138342800215</v>
      </c>
      <c r="O743" s="38">
        <v>2.5200445084098355E-2</v>
      </c>
      <c r="P743" s="38">
        <v>2.3086165719978347E-2</v>
      </c>
      <c r="Q743" s="38">
        <v>2360</v>
      </c>
      <c r="R743" s="38">
        <v>2554</v>
      </c>
      <c r="S743" s="38">
        <v>6.7246621284695411</v>
      </c>
      <c r="T743" s="38">
        <v>7.2774521508945798</v>
      </c>
      <c r="U743" s="38">
        <v>2.4662128469540967E-2</v>
      </c>
      <c r="V743" s="38">
        <v>2.254784910542007E-2</v>
      </c>
      <c r="W743" s="38">
        <v>7.0064534371514471E-3</v>
      </c>
      <c r="X743" s="38">
        <v>2.7601348179250528E-4</v>
      </c>
      <c r="Y743" s="38">
        <v>6.7304399553589418</v>
      </c>
      <c r="Z743" s="38">
        <v>7.2824669189439524</v>
      </c>
      <c r="AA743" s="38">
        <v>3.0439955358941617E-2</v>
      </c>
      <c r="AB743" s="38">
        <v>1.753308105604745E-2</v>
      </c>
      <c r="AC743" s="38">
        <v>193.64070293207266</v>
      </c>
      <c r="AD743" s="38">
        <v>6.7319980431547979</v>
      </c>
      <c r="AE743" s="38">
        <v>7.2837582330638853</v>
      </c>
      <c r="AF743" s="38">
        <v>3.1998043154797706E-2</v>
      </c>
      <c r="AG743" s="38">
        <v>1.6241766936114566E-2</v>
      </c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</row>
    <row r="744" spans="1:51" x14ac:dyDescent="0.25">
      <c r="A744" s="38" t="s">
        <v>42</v>
      </c>
      <c r="B744" s="38">
        <v>3279839</v>
      </c>
      <c r="C744" s="38">
        <v>4.9000000000000004</v>
      </c>
      <c r="D744" s="38">
        <v>4.8</v>
      </c>
      <c r="E744" s="38">
        <v>4.9000000000000004</v>
      </c>
      <c r="F744" s="38">
        <v>2011</v>
      </c>
      <c r="G744" s="38" t="s">
        <v>8</v>
      </c>
      <c r="H744" s="38" t="s">
        <v>71</v>
      </c>
      <c r="I744" s="38" t="s">
        <v>174</v>
      </c>
      <c r="J744" s="38">
        <v>16071</v>
      </c>
      <c r="K744" s="38">
        <v>3263768</v>
      </c>
      <c r="L744" s="38">
        <v>7.5570168930483612E-5</v>
      </c>
      <c r="M744" s="38">
        <v>4.8243654681541415</v>
      </c>
      <c r="N744" s="38">
        <v>4.9755058060151089</v>
      </c>
      <c r="O744" s="38">
        <v>2.4365468154141645E-2</v>
      </c>
      <c r="P744" s="38">
        <v>7.550580601510859E-2</v>
      </c>
      <c r="Q744" s="38">
        <v>15824</v>
      </c>
      <c r="R744" s="38">
        <v>16320</v>
      </c>
      <c r="S744" s="38">
        <v>4.8246270624869085</v>
      </c>
      <c r="T744" s="38">
        <v>4.9758539977114733</v>
      </c>
      <c r="U744" s="38">
        <v>2.4627062486908713E-2</v>
      </c>
      <c r="V744" s="38">
        <v>7.5853997711472942E-2</v>
      </c>
      <c r="W744" s="38">
        <v>4.9005155144145173E-3</v>
      </c>
      <c r="X744" s="38">
        <v>7.5576798790497597E-5</v>
      </c>
      <c r="Y744" s="38">
        <v>4.82493871562402</v>
      </c>
      <c r="Z744" s="38">
        <v>4.9760923132050143</v>
      </c>
      <c r="AA744" s="38">
        <v>2.4938715624020169E-2</v>
      </c>
      <c r="AB744" s="38">
        <v>7.6092313205013973E-2</v>
      </c>
      <c r="AC744" s="38">
        <v>495.72318549968634</v>
      </c>
      <c r="AD744" s="38">
        <v>4.8250967810462377</v>
      </c>
      <c r="AE744" s="38">
        <v>4.9762391404402617</v>
      </c>
      <c r="AF744" s="38">
        <v>2.5096781046237915E-2</v>
      </c>
      <c r="AG744" s="38">
        <v>7.6239140440261366E-2</v>
      </c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</row>
    <row r="745" spans="1:51" x14ac:dyDescent="0.25">
      <c r="A745" s="38" t="s">
        <v>19</v>
      </c>
      <c r="B745" s="38">
        <v>315401</v>
      </c>
      <c r="C745" s="38">
        <v>5.0999999999999996</v>
      </c>
      <c r="D745" s="38">
        <v>4.9000000000000004</v>
      </c>
      <c r="E745" s="38">
        <v>5.4</v>
      </c>
      <c r="F745" s="38">
        <v>2011</v>
      </c>
      <c r="G745" s="38" t="s">
        <v>8</v>
      </c>
      <c r="H745" s="38" t="s">
        <v>72</v>
      </c>
      <c r="I745" s="38" t="s">
        <v>151</v>
      </c>
      <c r="J745" s="38">
        <v>1609</v>
      </c>
      <c r="K745" s="38">
        <v>313792</v>
      </c>
      <c r="L745" s="38">
        <v>2.4862938043966089E-4</v>
      </c>
      <c r="M745" s="38">
        <v>4.8528129104852251</v>
      </c>
      <c r="N745" s="38">
        <v>5.3500716713645469</v>
      </c>
      <c r="O745" s="38">
        <v>4.7187089514775238E-2</v>
      </c>
      <c r="P745" s="38">
        <v>4.9928328635453489E-2</v>
      </c>
      <c r="Q745" s="38">
        <v>1531</v>
      </c>
      <c r="R745" s="38">
        <v>1687</v>
      </c>
      <c r="S745" s="38">
        <v>4.8541380655102548</v>
      </c>
      <c r="T745" s="38">
        <v>5.3487465163395171</v>
      </c>
      <c r="U745" s="38">
        <v>4.5861934489745515E-2</v>
      </c>
      <c r="V745" s="38">
        <v>5.1253483660483212E-2</v>
      </c>
      <c r="W745" s="38">
        <v>5.1074698852416603E-3</v>
      </c>
      <c r="X745" s="38">
        <v>2.4884696156067754E-4</v>
      </c>
      <c r="Y745" s="38">
        <v>4.8586229236809819</v>
      </c>
      <c r="Z745" s="38">
        <v>5.3563168468023381</v>
      </c>
      <c r="AA745" s="38">
        <v>4.1377076319018435E-2</v>
      </c>
      <c r="AB745" s="38">
        <v>4.368315319766225E-2</v>
      </c>
      <c r="AC745" s="38">
        <v>156.8587105249396</v>
      </c>
      <c r="AD745" s="38">
        <v>4.8603926530025223</v>
      </c>
      <c r="AE745" s="38">
        <v>5.3577176458575195</v>
      </c>
      <c r="AF745" s="38">
        <v>3.9607346997478032E-2</v>
      </c>
      <c r="AG745" s="38">
        <v>4.2282354142480827E-2</v>
      </c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</row>
    <row r="746" spans="1:51" x14ac:dyDescent="0.25">
      <c r="A746" s="38" t="s">
        <v>31</v>
      </c>
      <c r="B746" s="38">
        <v>231880</v>
      </c>
      <c r="C746" s="38">
        <v>7.7</v>
      </c>
      <c r="D746" s="38">
        <v>7.4</v>
      </c>
      <c r="E746" s="38">
        <v>8.1</v>
      </c>
      <c r="F746" s="38">
        <v>2011</v>
      </c>
      <c r="G746" s="38" t="s">
        <v>8</v>
      </c>
      <c r="H746" s="38" t="s">
        <v>73</v>
      </c>
      <c r="I746" s="38" t="s">
        <v>163</v>
      </c>
      <c r="J746" s="38">
        <v>1785</v>
      </c>
      <c r="K746" s="38">
        <v>230095</v>
      </c>
      <c r="L746" s="38">
        <v>3.5573439209998493E-4</v>
      </c>
      <c r="M746" s="38">
        <v>7.3422128219762612</v>
      </c>
      <c r="N746" s="38">
        <v>8.0536816061762302</v>
      </c>
      <c r="O746" s="38">
        <v>5.7787178023739116E-2</v>
      </c>
      <c r="P746" s="38">
        <v>4.6318393823769455E-2</v>
      </c>
      <c r="Q746" s="38">
        <v>1703</v>
      </c>
      <c r="R746" s="38">
        <v>1868</v>
      </c>
      <c r="S746" s="38">
        <v>7.3443160255304472</v>
      </c>
      <c r="T746" s="38">
        <v>8.0558909780921173</v>
      </c>
      <c r="U746" s="38">
        <v>5.5683974469553199E-2</v>
      </c>
      <c r="V746" s="38">
        <v>4.4109021907882351E-2</v>
      </c>
      <c r="W746" s="38">
        <v>7.7061028408384339E-3</v>
      </c>
      <c r="X746" s="38">
        <v>3.5601179860367699E-4</v>
      </c>
      <c r="Y746" s="38">
        <v>7.350091042234757</v>
      </c>
      <c r="Z746" s="38">
        <v>8.062114639442111</v>
      </c>
      <c r="AA746" s="38">
        <v>4.99089577652434E-2</v>
      </c>
      <c r="AB746" s="38">
        <v>3.7885360557888603E-2</v>
      </c>
      <c r="AC746" s="38">
        <v>164.99717790801475</v>
      </c>
      <c r="AD746" s="38">
        <v>7.3524835957968637</v>
      </c>
      <c r="AE746" s="38">
        <v>8.0640345899066279</v>
      </c>
      <c r="AF746" s="38">
        <v>4.7516404203136631E-2</v>
      </c>
      <c r="AG746" s="38">
        <v>3.596541009337173E-2</v>
      </c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</row>
    <row r="747" spans="1:51" x14ac:dyDescent="0.25">
      <c r="A747" s="38" t="s">
        <v>43</v>
      </c>
      <c r="B747" s="38">
        <v>73977</v>
      </c>
      <c r="C747" s="38">
        <v>8.8000000000000007</v>
      </c>
      <c r="D747" s="38">
        <v>8.1999999999999993</v>
      </c>
      <c r="E747" s="38">
        <v>9.5</v>
      </c>
      <c r="F747" s="38">
        <v>2011</v>
      </c>
      <c r="G747" s="38" t="s">
        <v>8</v>
      </c>
      <c r="H747" s="38" t="s">
        <v>74</v>
      </c>
      <c r="I747" s="38" t="s">
        <v>175</v>
      </c>
      <c r="J747" s="38">
        <v>651</v>
      </c>
      <c r="K747" s="38">
        <v>73326</v>
      </c>
      <c r="L747" s="38">
        <v>6.7301153767445406E-4</v>
      </c>
      <c r="M747" s="38">
        <v>8.1270209048414621</v>
      </c>
      <c r="N747" s="38">
        <v>9.4730439801903721</v>
      </c>
      <c r="O747" s="38">
        <v>7.2979095158537177E-2</v>
      </c>
      <c r="P747" s="38">
        <v>2.6956019809627918E-2</v>
      </c>
      <c r="Q747" s="38">
        <v>602</v>
      </c>
      <c r="R747" s="38">
        <v>701</v>
      </c>
      <c r="S747" s="38">
        <v>8.1376644092082682</v>
      </c>
      <c r="T747" s="38">
        <v>9.4759181907890291</v>
      </c>
      <c r="U747" s="38">
        <v>6.2335590791731121E-2</v>
      </c>
      <c r="V747" s="38">
        <v>2.4081809210970917E-2</v>
      </c>
      <c r="W747" s="38">
        <v>8.8255380249192845E-3</v>
      </c>
      <c r="X747" s="38">
        <v>6.744423722912314E-4</v>
      </c>
      <c r="Y747" s="38">
        <v>8.1510956526280527</v>
      </c>
      <c r="Z747" s="38">
        <v>9.4999803972105159</v>
      </c>
      <c r="AA747" s="38">
        <v>4.8904347371946599E-2</v>
      </c>
      <c r="AB747" s="38">
        <v>1.9602789484096661E-5</v>
      </c>
      <c r="AC747" s="38">
        <v>99.610941685855181</v>
      </c>
      <c r="AD747" s="38">
        <v>8.1590753317317226</v>
      </c>
      <c r="AE747" s="38">
        <v>9.5055177311642929</v>
      </c>
      <c r="AF747" s="38">
        <v>4.0924668268276676E-2</v>
      </c>
      <c r="AG747" s="38">
        <v>5.5177311642928828E-3</v>
      </c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</row>
    <row r="748" spans="1:51" x14ac:dyDescent="0.25">
      <c r="A748" s="38" t="s">
        <v>58</v>
      </c>
      <c r="B748" s="38">
        <v>62845</v>
      </c>
      <c r="C748" s="38">
        <v>5.5</v>
      </c>
      <c r="D748" s="38">
        <v>4.9000000000000004</v>
      </c>
      <c r="E748" s="38">
        <v>6.1</v>
      </c>
      <c r="F748" s="38">
        <v>2011</v>
      </c>
      <c r="G748" s="38" t="s">
        <v>8</v>
      </c>
      <c r="H748" s="38" t="s">
        <v>195</v>
      </c>
      <c r="I748" s="38" t="s">
        <v>196</v>
      </c>
      <c r="J748" s="38">
        <v>346</v>
      </c>
      <c r="K748" s="38">
        <v>62499</v>
      </c>
      <c r="L748" s="38">
        <v>5.7851760399864826E-4</v>
      </c>
      <c r="M748" s="38">
        <v>4.9270914341109862</v>
      </c>
      <c r="N748" s="38">
        <v>6.0841266421082834</v>
      </c>
      <c r="O748" s="38">
        <v>2.7091434110985801E-2</v>
      </c>
      <c r="P748" s="38">
        <v>1.5873357891716289E-2</v>
      </c>
      <c r="Q748" s="38">
        <v>310</v>
      </c>
      <c r="R748" s="38">
        <v>382</v>
      </c>
      <c r="S748" s="38">
        <v>4.9327711035086326</v>
      </c>
      <c r="T748" s="38">
        <v>6.0784469727106369</v>
      </c>
      <c r="U748" s="38">
        <v>3.2771103508632216E-2</v>
      </c>
      <c r="V748" s="38">
        <v>2.1553027289362703E-2</v>
      </c>
      <c r="W748" s="38">
        <v>5.5358336181631747E-3</v>
      </c>
      <c r="X748" s="38">
        <v>5.8086364132511089E-4</v>
      </c>
      <c r="Y748" s="38">
        <v>4.9549699768380639</v>
      </c>
      <c r="Z748" s="38">
        <v>6.1166972594882862</v>
      </c>
      <c r="AA748" s="38">
        <v>5.4969976838063594E-2</v>
      </c>
      <c r="AB748" s="38">
        <v>1.6697259488286598E-2</v>
      </c>
      <c r="AC748" s="38">
        <v>72.763084237741467</v>
      </c>
      <c r="AD748" s="38">
        <v>4.9649155027929686</v>
      </c>
      <c r="AE748" s="38">
        <v>6.1226629257970462</v>
      </c>
      <c r="AF748" s="38">
        <v>6.4915502792968205E-2</v>
      </c>
      <c r="AG748" s="38">
        <v>2.266292579704654E-2</v>
      </c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</row>
    <row r="749" spans="1:51" x14ac:dyDescent="0.25">
      <c r="A749" s="38" t="s">
        <v>25</v>
      </c>
      <c r="B749" s="38">
        <v>1456639</v>
      </c>
      <c r="C749" s="38">
        <v>5.6</v>
      </c>
      <c r="D749" s="38">
        <v>5.5</v>
      </c>
      <c r="E749" s="38">
        <v>5.7</v>
      </c>
      <c r="F749" s="38">
        <v>2011</v>
      </c>
      <c r="G749" s="38" t="s">
        <v>8</v>
      </c>
      <c r="H749" s="38" t="s">
        <v>75</v>
      </c>
      <c r="I749" s="38" t="s">
        <v>157</v>
      </c>
      <c r="J749" s="38">
        <v>8157</v>
      </c>
      <c r="K749" s="38">
        <v>1448482</v>
      </c>
      <c r="L749" s="38">
        <v>1.2118307631904414E-4</v>
      </c>
      <c r="M749" s="38">
        <v>5.4786944499589145</v>
      </c>
      <c r="N749" s="38">
        <v>5.7210606025970039</v>
      </c>
      <c r="O749" s="38">
        <v>2.1305550041085475E-2</v>
      </c>
      <c r="P749" s="38">
        <v>2.1060602597003708E-2</v>
      </c>
      <c r="Q749" s="38">
        <v>7981</v>
      </c>
      <c r="R749" s="38">
        <v>8334</v>
      </c>
      <c r="S749" s="38">
        <v>5.47905143278465</v>
      </c>
      <c r="T749" s="38">
        <v>5.7213901316661167</v>
      </c>
      <c r="U749" s="38">
        <v>2.0948567215349989E-2</v>
      </c>
      <c r="V749" s="38">
        <v>2.1390131666116474E-2</v>
      </c>
      <c r="W749" s="38">
        <v>5.6011813583892872E-3</v>
      </c>
      <c r="X749" s="38">
        <v>1.212039569446673E-4</v>
      </c>
      <c r="Y749" s="38">
        <v>5.4799774014446205</v>
      </c>
      <c r="Z749" s="38">
        <v>5.7223853153339546</v>
      </c>
      <c r="AA749" s="38">
        <v>2.0022598555379467E-2</v>
      </c>
      <c r="AB749" s="38">
        <v>2.2385315333954381E-2</v>
      </c>
      <c r="AC749" s="38">
        <v>353.05013046548413</v>
      </c>
      <c r="AD749" s="38">
        <v>5.4803383760035329</v>
      </c>
      <c r="AE749" s="38">
        <v>5.7227108508594178</v>
      </c>
      <c r="AF749" s="38">
        <v>1.9661623996467092E-2</v>
      </c>
      <c r="AG749" s="38">
        <v>2.2710850859417597E-2</v>
      </c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</row>
    <row r="750" spans="1:51" x14ac:dyDescent="0.25">
      <c r="A750" s="38" t="s">
        <v>12</v>
      </c>
      <c r="B750" s="38">
        <v>810505</v>
      </c>
      <c r="C750" s="38">
        <v>6.8</v>
      </c>
      <c r="D750" s="38">
        <v>6.7</v>
      </c>
      <c r="E750" s="38">
        <v>7</v>
      </c>
      <c r="F750" s="38">
        <v>2011</v>
      </c>
      <c r="G750" s="38" t="s">
        <v>8</v>
      </c>
      <c r="H750" s="38" t="s">
        <v>76</v>
      </c>
      <c r="I750" s="38" t="s">
        <v>144</v>
      </c>
      <c r="J750" s="38">
        <v>5511</v>
      </c>
      <c r="K750" s="38">
        <v>804994</v>
      </c>
      <c r="L750" s="38">
        <v>1.7890647986695661E-4</v>
      </c>
      <c r="M750" s="38">
        <v>6.6205580515054594</v>
      </c>
      <c r="N750" s="38">
        <v>6.9783710112393722</v>
      </c>
      <c r="O750" s="38">
        <v>7.9441948494540782E-2</v>
      </c>
      <c r="P750" s="38">
        <v>2.1628988760627799E-2</v>
      </c>
      <c r="Q750" s="38">
        <v>5367</v>
      </c>
      <c r="R750" s="38">
        <v>5657</v>
      </c>
      <c r="S750" s="38">
        <v>6.6217975212984497</v>
      </c>
      <c r="T750" s="38">
        <v>6.9795991388085206</v>
      </c>
      <c r="U750" s="38">
        <v>7.8202478701550504E-2</v>
      </c>
      <c r="V750" s="38">
        <v>2.0400861191479436E-2</v>
      </c>
      <c r="W750" s="38">
        <v>6.8018020870540246E-3</v>
      </c>
      <c r="X750" s="38">
        <v>1.7895186296500198E-4</v>
      </c>
      <c r="Y750" s="38">
        <v>6.6228502240890226</v>
      </c>
      <c r="Z750" s="38">
        <v>6.9807539500190261</v>
      </c>
      <c r="AA750" s="38">
        <v>7.7149775910977603E-2</v>
      </c>
      <c r="AB750" s="38">
        <v>1.9246049980973901E-2</v>
      </c>
      <c r="AC750" s="38">
        <v>290.02156876058473</v>
      </c>
      <c r="AD750" s="38">
        <v>6.6235057169364708</v>
      </c>
      <c r="AE750" s="38">
        <v>6.9813322500049821</v>
      </c>
      <c r="AF750" s="38">
        <v>7.6494283063529345E-2</v>
      </c>
      <c r="AG750" s="38">
        <v>1.8667749995017857E-2</v>
      </c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</row>
    <row r="751" spans="1:51" x14ac:dyDescent="0.25">
      <c r="A751" s="38" t="s">
        <v>56</v>
      </c>
      <c r="B751" s="38">
        <v>106656</v>
      </c>
      <c r="C751" s="38">
        <v>2.1</v>
      </c>
      <c r="D751" s="38">
        <v>1.8</v>
      </c>
      <c r="E751" s="38">
        <v>2.2999999999999998</v>
      </c>
      <c r="F751" s="38">
        <v>2011</v>
      </c>
      <c r="G751" s="38" t="s">
        <v>8</v>
      </c>
      <c r="H751" s="38" t="s">
        <v>77</v>
      </c>
      <c r="I751" s="38" t="s">
        <v>188</v>
      </c>
      <c r="J751" s="38">
        <v>224</v>
      </c>
      <c r="K751" s="38">
        <v>106432</v>
      </c>
      <c r="L751" s="38">
        <v>2.7474530128273965E-4</v>
      </c>
      <c r="M751" s="38">
        <v>1.8254647197193605</v>
      </c>
      <c r="N751" s="38">
        <v>2.3749553222848396</v>
      </c>
      <c r="O751" s="38">
        <v>2.5464719719360485E-2</v>
      </c>
      <c r="P751" s="38">
        <v>7.4955322284839809E-2</v>
      </c>
      <c r="Q751" s="38">
        <v>195</v>
      </c>
      <c r="R751" s="38">
        <v>254</v>
      </c>
      <c r="S751" s="38">
        <v>1.8283078307830782</v>
      </c>
      <c r="T751" s="38">
        <v>2.3814881488148814</v>
      </c>
      <c r="U751" s="38">
        <v>2.8307830783078192E-2</v>
      </c>
      <c r="V751" s="38">
        <v>8.1488148814881534E-2</v>
      </c>
      <c r="W751" s="38">
        <v>2.1181423703650511E-3</v>
      </c>
      <c r="X751" s="38">
        <v>2.7649038794843385E-4</v>
      </c>
      <c r="Y751" s="38">
        <v>1.8416519824166171</v>
      </c>
      <c r="Z751" s="38">
        <v>2.3946327583134845</v>
      </c>
      <c r="AA751" s="38">
        <v>4.165198241661705E-2</v>
      </c>
      <c r="AB751" s="38">
        <v>9.4632758313484722E-2</v>
      </c>
      <c r="AC751" s="38">
        <v>58.667064143669236</v>
      </c>
      <c r="AD751" s="38">
        <v>1.8478107096624929</v>
      </c>
      <c r="AE751" s="38">
        <v>2.3978496309777797</v>
      </c>
      <c r="AF751" s="38">
        <v>4.7810709662492901E-2</v>
      </c>
      <c r="AG751" s="38">
        <v>9.7849630977779878E-2</v>
      </c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</row>
    <row r="752" spans="1:51" x14ac:dyDescent="0.25">
      <c r="A752" s="38" t="s">
        <v>45</v>
      </c>
      <c r="B752" s="38">
        <v>1231833</v>
      </c>
      <c r="C752" s="38">
        <v>6.2</v>
      </c>
      <c r="D752" s="38">
        <v>6.1</v>
      </c>
      <c r="E752" s="38">
        <v>6.4</v>
      </c>
      <c r="F752" s="38">
        <v>2011</v>
      </c>
      <c r="G752" s="38" t="s">
        <v>8</v>
      </c>
      <c r="H752" s="38" t="s">
        <v>79</v>
      </c>
      <c r="I752" s="38" t="s">
        <v>177</v>
      </c>
      <c r="J752" s="38">
        <v>7637</v>
      </c>
      <c r="K752" s="38">
        <v>1224196</v>
      </c>
      <c r="L752" s="38">
        <v>1.386140372260886E-4</v>
      </c>
      <c r="M752" s="38">
        <v>6.0610899810945771</v>
      </c>
      <c r="N752" s="38">
        <v>6.3383180555467549</v>
      </c>
      <c r="O752" s="38">
        <v>3.8910018905422561E-2</v>
      </c>
      <c r="P752" s="38">
        <v>6.1681944453245485E-2</v>
      </c>
      <c r="Q752" s="38">
        <v>7467</v>
      </c>
      <c r="R752" s="38">
        <v>7809</v>
      </c>
      <c r="S752" s="38">
        <v>6.0616982983894729</v>
      </c>
      <c r="T752" s="38">
        <v>6.3393333349569296</v>
      </c>
      <c r="U752" s="38">
        <v>3.8301701610526706E-2</v>
      </c>
      <c r="V752" s="38">
        <v>6.0666665043070722E-2</v>
      </c>
      <c r="W752" s="38">
        <v>6.2012439247748456E-3</v>
      </c>
      <c r="X752" s="38">
        <v>1.3863947962820147E-4</v>
      </c>
      <c r="Y752" s="38">
        <v>6.0626044451466443</v>
      </c>
      <c r="Z752" s="38">
        <v>6.3398834044030465</v>
      </c>
      <c r="AA752" s="38">
        <v>3.7395554853355328E-2</v>
      </c>
      <c r="AB752" s="38">
        <v>6.0116595596953815E-2</v>
      </c>
      <c r="AC752" s="38">
        <v>341.50918707303839</v>
      </c>
      <c r="AD752" s="38">
        <v>6.0630319572427727</v>
      </c>
      <c r="AE752" s="38">
        <v>6.3402676881278799</v>
      </c>
      <c r="AF752" s="38">
        <v>3.6968042757226982E-2</v>
      </c>
      <c r="AG752" s="38">
        <v>5.9732311872120469E-2</v>
      </c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</row>
    <row r="753" spans="1:51" x14ac:dyDescent="0.25">
      <c r="A753" s="38" t="s">
        <v>33</v>
      </c>
      <c r="B753" s="38">
        <v>532109</v>
      </c>
      <c r="C753" s="38">
        <v>8.1999999999999993</v>
      </c>
      <c r="D753" s="38">
        <v>8</v>
      </c>
      <c r="E753" s="38">
        <v>8.5</v>
      </c>
      <c r="F753" s="38">
        <v>2011</v>
      </c>
      <c r="G753" s="38" t="s">
        <v>8</v>
      </c>
      <c r="H753" s="38" t="s">
        <v>80</v>
      </c>
      <c r="I753" s="38" t="s">
        <v>165</v>
      </c>
      <c r="J753" s="38">
        <v>4363</v>
      </c>
      <c r="K753" s="38">
        <v>527746</v>
      </c>
      <c r="L753" s="38">
        <v>2.4229935932992941E-4</v>
      </c>
      <c r="M753" s="38">
        <v>7.957148498157915</v>
      </c>
      <c r="N753" s="38">
        <v>8.4417472168177756</v>
      </c>
      <c r="O753" s="38">
        <v>4.2851501842084971E-2</v>
      </c>
      <c r="P753" s="38">
        <v>5.8252783182224377E-2</v>
      </c>
      <c r="Q753" s="38">
        <v>4235</v>
      </c>
      <c r="R753" s="38">
        <v>4493</v>
      </c>
      <c r="S753" s="38">
        <v>7.9588956398031234</v>
      </c>
      <c r="T753" s="38">
        <v>8.4437587035738915</v>
      </c>
      <c r="U753" s="38">
        <v>4.1104360196876577E-2</v>
      </c>
      <c r="V753" s="38">
        <v>5.6241296426108534E-2</v>
      </c>
      <c r="W753" s="38">
        <v>8.2029982915722208E-3</v>
      </c>
      <c r="X753" s="38">
        <v>2.4237650911360239E-4</v>
      </c>
      <c r="Y753" s="38">
        <v>7.9606217824586176</v>
      </c>
      <c r="Z753" s="38">
        <v>8.4453748006858227</v>
      </c>
      <c r="AA753" s="38">
        <v>3.9378217541382377E-2</v>
      </c>
      <c r="AB753" s="38">
        <v>5.4625199314177308E-2</v>
      </c>
      <c r="AC753" s="38">
        <v>257.87330006190007</v>
      </c>
      <c r="AD753" s="38">
        <v>7.9616272138157962</v>
      </c>
      <c r="AE753" s="38">
        <v>8.4462486699620598</v>
      </c>
      <c r="AF753" s="38">
        <v>3.8372786184203811E-2</v>
      </c>
      <c r="AG753" s="38">
        <v>5.3751330037940193E-2</v>
      </c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</row>
    <row r="754" spans="1:51" x14ac:dyDescent="0.25">
      <c r="A754" s="38" t="s">
        <v>44</v>
      </c>
      <c r="B754" s="38">
        <v>213371</v>
      </c>
      <c r="C754" s="38">
        <v>9.3000000000000007</v>
      </c>
      <c r="D754" s="38">
        <v>8.9</v>
      </c>
      <c r="E754" s="38">
        <v>9.6999999999999993</v>
      </c>
      <c r="F754" s="38">
        <v>2011</v>
      </c>
      <c r="G754" s="38" t="s">
        <v>8</v>
      </c>
      <c r="H754" s="38" t="s">
        <v>81</v>
      </c>
      <c r="I754" s="38" t="s">
        <v>176</v>
      </c>
      <c r="J754" s="38">
        <v>1984</v>
      </c>
      <c r="K754" s="38">
        <v>211387</v>
      </c>
      <c r="L754" s="38">
        <v>4.0724426178009832E-4</v>
      </c>
      <c r="M754" s="38">
        <v>8.8911139968398629</v>
      </c>
      <c r="N754" s="38">
        <v>9.7056025204000598</v>
      </c>
      <c r="O754" s="38">
        <v>8.8860031601374345E-3</v>
      </c>
      <c r="P754" s="38">
        <v>5.6025204000604845E-3</v>
      </c>
      <c r="Q754" s="38">
        <v>1898</v>
      </c>
      <c r="R754" s="38">
        <v>2072</v>
      </c>
      <c r="S754" s="38">
        <v>8.8953044228128473</v>
      </c>
      <c r="T754" s="38">
        <v>9.7107854394458482</v>
      </c>
      <c r="U754" s="38">
        <v>4.6955771871530771E-3</v>
      </c>
      <c r="V754" s="38">
        <v>1.0785439445848866E-2</v>
      </c>
      <c r="W754" s="38">
        <v>9.307192524820743E-3</v>
      </c>
      <c r="X754" s="38">
        <v>4.0752795180261722E-4</v>
      </c>
      <c r="Y754" s="38">
        <v>8.899664573018125</v>
      </c>
      <c r="Z754" s="38">
        <v>9.714720476623361</v>
      </c>
      <c r="AA754" s="38">
        <v>3.3542698187538633E-4</v>
      </c>
      <c r="AB754" s="38">
        <v>1.4720476623361733E-2</v>
      </c>
      <c r="AC754" s="38">
        <v>173.80899256987263</v>
      </c>
      <c r="AD754" s="38">
        <v>8.9022502378378991</v>
      </c>
      <c r="AE754" s="38">
        <v>9.7168213999372348</v>
      </c>
      <c r="AF754" s="38">
        <v>2.2502378378987942E-3</v>
      </c>
      <c r="AG754" s="38">
        <v>1.6821399937235526E-2</v>
      </c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</row>
    <row r="755" spans="1:51" x14ac:dyDescent="0.25">
      <c r="A755" s="38" t="s">
        <v>46</v>
      </c>
      <c r="B755" s="38">
        <v>172602</v>
      </c>
      <c r="C755" s="38">
        <v>10.5</v>
      </c>
      <c r="D755" s="38">
        <v>10</v>
      </c>
      <c r="E755" s="38">
        <v>11</v>
      </c>
      <c r="F755" s="38">
        <v>2011</v>
      </c>
      <c r="G755" s="38" t="s">
        <v>8</v>
      </c>
      <c r="H755" s="38" t="s">
        <v>82</v>
      </c>
      <c r="I755" s="38" t="s">
        <v>178</v>
      </c>
      <c r="J755" s="38">
        <v>1812</v>
      </c>
      <c r="K755" s="38">
        <v>170790</v>
      </c>
      <c r="L755" s="38">
        <v>4.8082791298855961E-4</v>
      </c>
      <c r="M755" s="38">
        <v>10.017312317136236</v>
      </c>
      <c r="N755" s="38">
        <v>10.978968143113354</v>
      </c>
      <c r="O755" s="38">
        <v>1.7312317136235933E-2</v>
      </c>
      <c r="P755" s="38">
        <v>2.1031856886645883E-2</v>
      </c>
      <c r="Q755" s="38">
        <v>1730</v>
      </c>
      <c r="R755" s="38">
        <v>1896</v>
      </c>
      <c r="S755" s="38">
        <v>10.023058828982283</v>
      </c>
      <c r="T755" s="38">
        <v>10.984808982514688</v>
      </c>
      <c r="U755" s="38">
        <v>2.305882898228262E-2</v>
      </c>
      <c r="V755" s="38">
        <v>1.5191017485312486E-2</v>
      </c>
      <c r="W755" s="38">
        <v>1.0509034422471164E-2</v>
      </c>
      <c r="X755" s="38">
        <v>4.8119266292713883E-4</v>
      </c>
      <c r="Y755" s="38">
        <v>10.027841759544026</v>
      </c>
      <c r="Z755" s="38">
        <v>10.990227085398303</v>
      </c>
      <c r="AA755" s="38">
        <v>2.7841759544026345E-2</v>
      </c>
      <c r="AB755" s="38">
        <v>9.77291460169738E-3</v>
      </c>
      <c r="AC755" s="38">
        <v>166.00551228902796</v>
      </c>
      <c r="AD755" s="38">
        <v>10.031050853391337</v>
      </c>
      <c r="AE755" s="38">
        <v>10.992811538232544</v>
      </c>
      <c r="AF755" s="38">
        <v>3.105085339133673E-2</v>
      </c>
      <c r="AG755" s="38">
        <v>7.1884617674555784E-3</v>
      </c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</row>
    <row r="756" spans="1:51" x14ac:dyDescent="0.25">
      <c r="A756" s="38" t="s">
        <v>47</v>
      </c>
      <c r="B756" s="38">
        <v>383962</v>
      </c>
      <c r="C756" s="38">
        <v>10.1</v>
      </c>
      <c r="D756" s="38">
        <v>9.8000000000000007</v>
      </c>
      <c r="E756" s="38">
        <v>10.5</v>
      </c>
      <c r="F756" s="38">
        <v>2011</v>
      </c>
      <c r="G756" s="38" t="s">
        <v>8</v>
      </c>
      <c r="H756" s="38" t="s">
        <v>83</v>
      </c>
      <c r="I756" s="38" t="s">
        <v>179</v>
      </c>
      <c r="J756" s="38">
        <v>3878</v>
      </c>
      <c r="K756" s="38">
        <v>380084</v>
      </c>
      <c r="L756" s="38">
        <v>3.1627103483673768E-4</v>
      </c>
      <c r="M756" s="38">
        <v>9.7836867734880446</v>
      </c>
      <c r="N756" s="38">
        <v>10.41622884316152</v>
      </c>
      <c r="O756" s="38">
        <v>1.6313226511956103E-2</v>
      </c>
      <c r="P756" s="38">
        <v>8.3771156838480465E-2</v>
      </c>
      <c r="Q756" s="38">
        <v>3757</v>
      </c>
      <c r="R756" s="38">
        <v>4000</v>
      </c>
      <c r="S756" s="38">
        <v>9.7848224563889143</v>
      </c>
      <c r="T756" s="38">
        <v>10.417697584656816</v>
      </c>
      <c r="U756" s="38">
        <v>1.5177543611086364E-2</v>
      </c>
      <c r="V756" s="38">
        <v>8.2302415343184165E-2</v>
      </c>
      <c r="W756" s="38">
        <v>1.010485910587559E-2</v>
      </c>
      <c r="X756" s="38">
        <v>3.1638336581752839E-4</v>
      </c>
      <c r="Y756" s="38">
        <v>9.7884757400580611</v>
      </c>
      <c r="Z756" s="38">
        <v>10.42124247169312</v>
      </c>
      <c r="AA756" s="38">
        <v>1.1524259941939619E-2</v>
      </c>
      <c r="AB756" s="38">
        <v>7.8757528306880431E-2</v>
      </c>
      <c r="AC756" s="38">
        <v>242.88700016690672</v>
      </c>
      <c r="AD756" s="38">
        <v>9.7898740550597498</v>
      </c>
      <c r="AE756" s="38">
        <v>10.422448555031139</v>
      </c>
      <c r="AF756" s="38">
        <v>1.0125944940250875E-2</v>
      </c>
      <c r="AG756" s="38">
        <v>7.755144496886146E-2</v>
      </c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</row>
    <row r="757" spans="1:51" x14ac:dyDescent="0.25">
      <c r="A757" s="38" t="s">
        <v>48</v>
      </c>
      <c r="B757" s="38">
        <v>588822</v>
      </c>
      <c r="C757" s="38">
        <v>4.9000000000000004</v>
      </c>
      <c r="D757" s="38">
        <v>4.7</v>
      </c>
      <c r="E757" s="38">
        <v>5.0999999999999996</v>
      </c>
      <c r="F757" s="38">
        <v>2011</v>
      </c>
      <c r="G757" s="38" t="s">
        <v>8</v>
      </c>
      <c r="H757" s="38" t="s">
        <v>84</v>
      </c>
      <c r="I757" s="38" t="s">
        <v>180</v>
      </c>
      <c r="J757" s="38">
        <v>2885</v>
      </c>
      <c r="K757" s="38">
        <v>585937</v>
      </c>
      <c r="L757" s="38">
        <v>1.7834889349314017E-4</v>
      </c>
      <c r="M757" s="38">
        <v>4.7212642323751197</v>
      </c>
      <c r="N757" s="38">
        <v>5.077962019361399</v>
      </c>
      <c r="O757" s="38">
        <v>2.1264232375119541E-2</v>
      </c>
      <c r="P757" s="38">
        <v>2.2037980638600629E-2</v>
      </c>
      <c r="Q757" s="38">
        <v>2781</v>
      </c>
      <c r="R757" s="38">
        <v>2991</v>
      </c>
      <c r="S757" s="38">
        <v>4.7229892904816735</v>
      </c>
      <c r="T757" s="38">
        <v>5.0796335734738172</v>
      </c>
      <c r="U757" s="38">
        <v>2.2989290481673308E-2</v>
      </c>
      <c r="V757" s="38">
        <v>2.036642652618248E-2</v>
      </c>
      <c r="W757" s="38">
        <v>4.9028431263444189E-3</v>
      </c>
      <c r="X757" s="38">
        <v>1.7843603559804778E-4</v>
      </c>
      <c r="Y757" s="38">
        <v>4.7244070907463716</v>
      </c>
      <c r="Z757" s="38">
        <v>5.0812791619424669</v>
      </c>
      <c r="AA757" s="38">
        <v>2.4407090746371374E-2</v>
      </c>
      <c r="AB757" s="38">
        <v>1.8720838057532774E-2</v>
      </c>
      <c r="AC757" s="38">
        <v>210.04852291551029</v>
      </c>
      <c r="AD757" s="38">
        <v>4.7253300926113946</v>
      </c>
      <c r="AE757" s="38">
        <v>5.0820544551072961</v>
      </c>
      <c r="AF757" s="38">
        <v>2.5330092611394406E-2</v>
      </c>
      <c r="AG757" s="38">
        <v>1.7945544892703502E-2</v>
      </c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</row>
    <row r="758" spans="1:51" x14ac:dyDescent="0.25">
      <c r="A758" s="38" t="s">
        <v>34</v>
      </c>
      <c r="B758" s="38">
        <v>101634</v>
      </c>
      <c r="C758" s="38">
        <v>28.1</v>
      </c>
      <c r="D758" s="38">
        <v>27.1</v>
      </c>
      <c r="E758" s="38">
        <v>29.1</v>
      </c>
      <c r="F758" s="38">
        <v>2011</v>
      </c>
      <c r="G758" s="38" t="s">
        <v>8</v>
      </c>
      <c r="H758" s="38" t="s">
        <v>85</v>
      </c>
      <c r="I758" s="38" t="s">
        <v>166</v>
      </c>
      <c r="J758" s="38">
        <v>2856</v>
      </c>
      <c r="K758" s="38">
        <v>98778</v>
      </c>
      <c r="L758" s="38">
        <v>1.0160118640139431E-3</v>
      </c>
      <c r="M758" s="38">
        <v>27.084820534592822</v>
      </c>
      <c r="N758" s="38">
        <v>29.11684426262071</v>
      </c>
      <c r="O758" s="38">
        <v>1.5179465407179293E-2</v>
      </c>
      <c r="P758" s="38">
        <v>1.684426262070815E-2</v>
      </c>
      <c r="Q758" s="38">
        <v>2753</v>
      </c>
      <c r="R758" s="38">
        <v>2960</v>
      </c>
      <c r="S758" s="38">
        <v>27.087392014483342</v>
      </c>
      <c r="T758" s="38">
        <v>29.124112009760513</v>
      </c>
      <c r="U758" s="38">
        <v>1.2607985516659426E-2</v>
      </c>
      <c r="V758" s="38">
        <v>2.4112009760511199E-2</v>
      </c>
      <c r="W758" s="38">
        <v>2.81186680904499E-2</v>
      </c>
      <c r="X758" s="38">
        <v>1.0164621940125975E-3</v>
      </c>
      <c r="Y758" s="38">
        <v>27.102205896437304</v>
      </c>
      <c r="Z758" s="38">
        <v>29.135130284462498</v>
      </c>
      <c r="AA758" s="38">
        <v>2.2058964373030676E-3</v>
      </c>
      <c r="AB758" s="38">
        <v>3.5130284462496775E-2</v>
      </c>
      <c r="AC758" s="38">
        <v>206.54087024772323</v>
      </c>
      <c r="AD758" s="38">
        <v>27.107524665434322</v>
      </c>
      <c r="AE758" s="38">
        <v>29.139650370616728</v>
      </c>
      <c r="AF758" s="38">
        <v>7.524665434321065E-3</v>
      </c>
      <c r="AG758" s="38">
        <v>3.9650370616726605E-2</v>
      </c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</row>
    <row r="759" spans="1:51" x14ac:dyDescent="0.25">
      <c r="A759" s="38" t="s">
        <v>13</v>
      </c>
      <c r="B759" s="38">
        <v>430293</v>
      </c>
      <c r="C759" s="38">
        <v>5.2</v>
      </c>
      <c r="D759" s="38">
        <v>5</v>
      </c>
      <c r="E759" s="38">
        <v>5.4</v>
      </c>
      <c r="F759" s="38">
        <v>2011</v>
      </c>
      <c r="G759" s="38" t="s">
        <v>8</v>
      </c>
      <c r="H759" s="38" t="s">
        <v>86</v>
      </c>
      <c r="I759" s="38" t="s">
        <v>145</v>
      </c>
      <c r="J759" s="38">
        <v>2238</v>
      </c>
      <c r="K759" s="38">
        <v>428055</v>
      </c>
      <c r="L759" s="38">
        <v>2.1492230898557856E-4</v>
      </c>
      <c r="M759" s="38">
        <v>4.9861848435825546</v>
      </c>
      <c r="N759" s="38">
        <v>5.4160294615537117</v>
      </c>
      <c r="O759" s="38">
        <v>1.3815156417445351E-2</v>
      </c>
      <c r="P759" s="38">
        <v>1.6029461553711322E-2</v>
      </c>
      <c r="Q759" s="38">
        <v>2146</v>
      </c>
      <c r="R759" s="38">
        <v>2330</v>
      </c>
      <c r="S759" s="38">
        <v>4.9872993518370041</v>
      </c>
      <c r="T759" s="38">
        <v>5.4149149532992631</v>
      </c>
      <c r="U759" s="38">
        <v>1.2700648162995876E-2</v>
      </c>
      <c r="V759" s="38">
        <v>1.4914953299262734E-2</v>
      </c>
      <c r="W759" s="38">
        <v>5.205524451019487E-3</v>
      </c>
      <c r="X759" s="38">
        <v>2.1505748901205529E-4</v>
      </c>
      <c r="Y759" s="38">
        <v>4.9904669620074316</v>
      </c>
      <c r="Z759" s="38">
        <v>5.4205819400315418</v>
      </c>
      <c r="AA759" s="38">
        <v>9.5330379925684383E-3</v>
      </c>
      <c r="AB759" s="38">
        <v>2.0581940031541457E-2</v>
      </c>
      <c r="AC759" s="38">
        <v>184.9784680530245</v>
      </c>
      <c r="AD759" s="38">
        <v>4.991743578925135</v>
      </c>
      <c r="AE759" s="38">
        <v>5.4216293002004727</v>
      </c>
      <c r="AF759" s="38">
        <v>8.2564210748650169E-3</v>
      </c>
      <c r="AG759" s="38">
        <v>2.1629300200472379E-2</v>
      </c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</row>
    <row r="760" spans="1:51" x14ac:dyDescent="0.25">
      <c r="A760" s="38" t="s">
        <v>28</v>
      </c>
      <c r="B760" s="38">
        <v>397423</v>
      </c>
      <c r="C760" s="38">
        <v>11.2</v>
      </c>
      <c r="D760" s="38">
        <v>10.9</v>
      </c>
      <c r="E760" s="38">
        <v>11.6</v>
      </c>
      <c r="F760" s="38">
        <v>2011</v>
      </c>
      <c r="G760" s="38" t="s">
        <v>8</v>
      </c>
      <c r="H760" s="38" t="s">
        <v>87</v>
      </c>
      <c r="I760" s="38" t="s">
        <v>160</v>
      </c>
      <c r="J760" s="38">
        <v>4451</v>
      </c>
      <c r="K760" s="38">
        <v>392972</v>
      </c>
      <c r="L760" s="38">
        <v>3.2717355705869609E-4</v>
      </c>
      <c r="M760" s="38">
        <v>10.872480212350725</v>
      </c>
      <c r="N760" s="38">
        <v>11.526827326468116</v>
      </c>
      <c r="O760" s="38">
        <v>2.7519787649275429E-2</v>
      </c>
      <c r="P760" s="38">
        <v>7.3172673531884058E-2</v>
      </c>
      <c r="Q760" s="38">
        <v>4322</v>
      </c>
      <c r="R760" s="38">
        <v>4582</v>
      </c>
      <c r="S760" s="38">
        <v>10.875062590740848</v>
      </c>
      <c r="T760" s="38">
        <v>11.529277369452698</v>
      </c>
      <c r="U760" s="38">
        <v>2.4937409259152332E-2</v>
      </c>
      <c r="V760" s="38">
        <v>7.0722630547301435E-2</v>
      </c>
      <c r="W760" s="38">
        <v>1.1204378428656625E-2</v>
      </c>
      <c r="X760" s="38">
        <v>3.2727430139195172E-4</v>
      </c>
      <c r="Y760" s="38">
        <v>10.877104127264673</v>
      </c>
      <c r="Z760" s="38">
        <v>11.531652730048577</v>
      </c>
      <c r="AA760" s="38">
        <v>2.2895872735327671E-2</v>
      </c>
      <c r="AB760" s="38">
        <v>6.8347269951422263E-2</v>
      </c>
      <c r="AC760" s="38">
        <v>260.06652450142877</v>
      </c>
      <c r="AD760" s="38">
        <v>10.878448600225209</v>
      </c>
      <c r="AE760" s="38">
        <v>11.532824443454142</v>
      </c>
      <c r="AF760" s="38">
        <v>2.1551399774791591E-2</v>
      </c>
      <c r="AG760" s="38">
        <v>6.7175556545857162E-2</v>
      </c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</row>
    <row r="761" spans="1:51" x14ac:dyDescent="0.25">
      <c r="A761" s="38" t="s">
        <v>49</v>
      </c>
      <c r="B761" s="38">
        <v>856842</v>
      </c>
      <c r="C761" s="38">
        <v>9.3000000000000007</v>
      </c>
      <c r="D761" s="38">
        <v>9.1</v>
      </c>
      <c r="E761" s="38">
        <v>9.5</v>
      </c>
      <c r="F761" s="38">
        <v>2011</v>
      </c>
      <c r="G761" s="38" t="s">
        <v>8</v>
      </c>
      <c r="H761" s="38" t="s">
        <v>88</v>
      </c>
      <c r="I761" s="38" t="s">
        <v>181</v>
      </c>
      <c r="J761" s="38">
        <v>7969</v>
      </c>
      <c r="K761" s="38">
        <v>848873</v>
      </c>
      <c r="L761" s="38">
        <v>2.032451754038686E-4</v>
      </c>
      <c r="M761" s="38">
        <v>9.0971859425852131</v>
      </c>
      <c r="N761" s="38">
        <v>9.5036762933929495</v>
      </c>
      <c r="O761" s="38">
        <v>2.8140574147865749E-3</v>
      </c>
      <c r="P761" s="38">
        <v>3.6762933929495034E-3</v>
      </c>
      <c r="Q761" s="38">
        <v>7795</v>
      </c>
      <c r="R761" s="38">
        <v>8143</v>
      </c>
      <c r="S761" s="38">
        <v>9.0973598399704958</v>
      </c>
      <c r="T761" s="38">
        <v>9.503502396007665</v>
      </c>
      <c r="U761" s="38">
        <v>2.6401600295038463E-3</v>
      </c>
      <c r="V761" s="38">
        <v>3.5023960076649985E-3</v>
      </c>
      <c r="W761" s="38">
        <v>9.3026310495240051E-3</v>
      </c>
      <c r="X761" s="38">
        <v>2.0328043476714147E-4</v>
      </c>
      <c r="Y761" s="38">
        <v>9.0993506147568635</v>
      </c>
      <c r="Z761" s="38">
        <v>9.5059114842911452</v>
      </c>
      <c r="AA761" s="38">
        <v>6.4938524313618018E-4</v>
      </c>
      <c r="AB761" s="38">
        <v>5.9114842911451859E-3</v>
      </c>
      <c r="AC761" s="38">
        <v>348.3083650959498</v>
      </c>
      <c r="AD761" s="38">
        <v>9.0999642754724199</v>
      </c>
      <c r="AE761" s="38">
        <v>9.5064648946537407</v>
      </c>
      <c r="AF761" s="38">
        <v>3.5724527579716892E-5</v>
      </c>
      <c r="AG761" s="38">
        <v>6.4648946537406715E-3</v>
      </c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</row>
    <row r="762" spans="1:51" x14ac:dyDescent="0.25">
      <c r="A762" s="38" t="s">
        <v>26</v>
      </c>
      <c r="B762" s="38">
        <v>321655</v>
      </c>
      <c r="C762" s="38">
        <v>18.899999999999999</v>
      </c>
      <c r="D762" s="38">
        <v>18.399999999999999</v>
      </c>
      <c r="E762" s="38">
        <v>19.3</v>
      </c>
      <c r="F762" s="38">
        <v>2011</v>
      </c>
      <c r="G762" s="38" t="s">
        <v>8</v>
      </c>
      <c r="H762" s="38" t="s">
        <v>89</v>
      </c>
      <c r="I762" s="38" t="s">
        <v>158</v>
      </c>
      <c r="J762" s="38">
        <v>6079</v>
      </c>
      <c r="K762" s="38">
        <v>315576</v>
      </c>
      <c r="L762" s="38">
        <v>4.7057698857742153E-4</v>
      </c>
      <c r="M762" s="38">
        <v>18.428554067989396</v>
      </c>
      <c r="N762" s="38">
        <v>19.36970804514424</v>
      </c>
      <c r="O762" s="38">
        <v>2.855406798939697E-2</v>
      </c>
      <c r="P762" s="38">
        <v>6.9708045144238895E-2</v>
      </c>
      <c r="Q762" s="38">
        <v>5928</v>
      </c>
      <c r="R762" s="38">
        <v>6231</v>
      </c>
      <c r="S762" s="38">
        <v>18.429683978175373</v>
      </c>
      <c r="T762" s="38">
        <v>19.371687056007211</v>
      </c>
      <c r="U762" s="38">
        <v>2.9683978175373937E-2</v>
      </c>
      <c r="V762" s="38">
        <v>7.1687056007210259E-2</v>
      </c>
      <c r="W762" s="38">
        <v>1.8904876675646536E-2</v>
      </c>
      <c r="X762" s="38">
        <v>4.7067939491662549E-4</v>
      </c>
      <c r="Y762" s="38">
        <v>18.434197280729911</v>
      </c>
      <c r="Z762" s="38">
        <v>19.37555607056316</v>
      </c>
      <c r="AA762" s="38">
        <v>3.4197280729912904E-2</v>
      </c>
      <c r="AB762" s="38">
        <v>7.5556070563159494E-2</v>
      </c>
      <c r="AC762" s="38">
        <v>302.73904551371254</v>
      </c>
      <c r="AD762" s="38">
        <v>18.435840842300198</v>
      </c>
      <c r="AE762" s="38">
        <v>19.377021392913072</v>
      </c>
      <c r="AF762" s="38">
        <v>3.5840842300199682E-2</v>
      </c>
      <c r="AG762" s="38">
        <v>7.7021392913071196E-2</v>
      </c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</row>
    <row r="763" spans="1:51" x14ac:dyDescent="0.25">
      <c r="A763" s="38" t="s">
        <v>59</v>
      </c>
      <c r="B763" s="38">
        <v>306190</v>
      </c>
      <c r="C763" s="38">
        <v>5.2</v>
      </c>
      <c r="D763" s="38">
        <v>5</v>
      </c>
      <c r="E763" s="38">
        <v>5.5</v>
      </c>
      <c r="F763" s="38">
        <v>2011</v>
      </c>
      <c r="G763" s="38" t="s">
        <v>8</v>
      </c>
      <c r="H763" s="38" t="s">
        <v>90</v>
      </c>
      <c r="I763" s="38" t="s">
        <v>190</v>
      </c>
      <c r="J763" s="38">
        <v>1592</v>
      </c>
      <c r="K763" s="38">
        <v>304598</v>
      </c>
      <c r="L763" s="38">
        <v>2.5473970542944763E-4</v>
      </c>
      <c r="M763" s="38">
        <v>4.9446462967260763</v>
      </c>
      <c r="N763" s="38">
        <v>5.4541257075849723</v>
      </c>
      <c r="O763" s="38">
        <v>5.5353703273923749E-2</v>
      </c>
      <c r="P763" s="38">
        <v>4.5874292415027718E-2</v>
      </c>
      <c r="Q763" s="38">
        <v>1515</v>
      </c>
      <c r="R763" s="38">
        <v>1671</v>
      </c>
      <c r="S763" s="38">
        <v>4.947908161599007</v>
      </c>
      <c r="T763" s="38">
        <v>5.4573957346745487</v>
      </c>
      <c r="U763" s="38">
        <v>5.2091838400992962E-2</v>
      </c>
      <c r="V763" s="38">
        <v>4.2604265325451252E-2</v>
      </c>
      <c r="W763" s="38">
        <v>5.2055936912915012E-3</v>
      </c>
      <c r="X763" s="38">
        <v>2.549649155404148E-4</v>
      </c>
      <c r="Y763" s="38">
        <v>4.9506287757510865</v>
      </c>
      <c r="Z763" s="38">
        <v>5.4605586068319161</v>
      </c>
      <c r="AA763" s="38">
        <v>4.9371224248913492E-2</v>
      </c>
      <c r="AB763" s="38">
        <v>3.9441393168083927E-2</v>
      </c>
      <c r="AC763" s="38">
        <v>156.02042823885176</v>
      </c>
      <c r="AD763" s="38">
        <v>4.9524526948882475</v>
      </c>
      <c r="AE763" s="38">
        <v>5.4620005927019744</v>
      </c>
      <c r="AF763" s="38">
        <v>4.7547305111752536E-2</v>
      </c>
      <c r="AG763" s="38">
        <v>3.7999407298025645E-2</v>
      </c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</row>
    <row r="764" spans="1:51" x14ac:dyDescent="0.25">
      <c r="A764" s="38" t="s">
        <v>20</v>
      </c>
      <c r="B764" s="38">
        <v>457339</v>
      </c>
      <c r="C764" s="38">
        <v>9.6999999999999993</v>
      </c>
      <c r="D764" s="38">
        <v>9.4</v>
      </c>
      <c r="E764" s="38">
        <v>10</v>
      </c>
      <c r="F764" s="38">
        <v>2011</v>
      </c>
      <c r="G764" s="38" t="s">
        <v>8</v>
      </c>
      <c r="H764" s="38" t="s">
        <v>91</v>
      </c>
      <c r="I764" s="38" t="s">
        <v>152</v>
      </c>
      <c r="J764" s="38">
        <v>4436</v>
      </c>
      <c r="K764" s="38">
        <v>452903</v>
      </c>
      <c r="L764" s="38">
        <v>2.8404627726376364E-4</v>
      </c>
      <c r="M764" s="38">
        <v>9.4155419931439646</v>
      </c>
      <c r="N764" s="38">
        <v>9.9836345476714907</v>
      </c>
      <c r="O764" s="38">
        <v>1.5541993143964206E-2</v>
      </c>
      <c r="P764" s="38">
        <v>1.6365452328509278E-2</v>
      </c>
      <c r="Q764" s="38">
        <v>4307</v>
      </c>
      <c r="R764" s="38">
        <v>4567</v>
      </c>
      <c r="S764" s="38">
        <v>9.4175217945550234</v>
      </c>
      <c r="T764" s="38">
        <v>9.9860278699170646</v>
      </c>
      <c r="U764" s="38">
        <v>1.7521794555023007E-2</v>
      </c>
      <c r="V764" s="38">
        <v>1.3972130082935408E-2</v>
      </c>
      <c r="W764" s="38">
        <v>9.7037065568893102E-3</v>
      </c>
      <c r="X764" s="38">
        <v>2.8413463421139424E-4</v>
      </c>
      <c r="Y764" s="38">
        <v>9.4195719226779158</v>
      </c>
      <c r="Z764" s="38">
        <v>9.9878411911007046</v>
      </c>
      <c r="AA764" s="38">
        <v>1.957192267791541E-2</v>
      </c>
      <c r="AB764" s="38">
        <v>1.2158808899295437E-2</v>
      </c>
      <c r="AC764" s="38">
        <v>259.82478076891198</v>
      </c>
      <c r="AD764" s="38">
        <v>9.420740740759646</v>
      </c>
      <c r="AE764" s="38">
        <v>9.9888589164812309</v>
      </c>
      <c r="AF764" s="38">
        <v>2.0740740759645604E-2</v>
      </c>
      <c r="AG764" s="38">
        <v>1.1141083518769079E-2</v>
      </c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</row>
    <row r="765" spans="1:51" x14ac:dyDescent="0.25">
      <c r="A765" s="38" t="s">
        <v>50</v>
      </c>
      <c r="B765" s="38">
        <v>59924</v>
      </c>
      <c r="C765" s="38">
        <v>14.3</v>
      </c>
      <c r="D765" s="38">
        <v>13.4</v>
      </c>
      <c r="E765" s="38">
        <v>15.3</v>
      </c>
      <c r="F765" s="38">
        <v>2011</v>
      </c>
      <c r="G765" s="38" t="s">
        <v>8</v>
      </c>
      <c r="H765" s="38" t="s">
        <v>92</v>
      </c>
      <c r="I765" s="38" t="s">
        <v>182</v>
      </c>
      <c r="J765" s="38">
        <v>857</v>
      </c>
      <c r="K765" s="38">
        <v>59067</v>
      </c>
      <c r="L765" s="38">
        <v>9.506261697805273E-4</v>
      </c>
      <c r="M765" s="38">
        <v>13.350822331654625</v>
      </c>
      <c r="N765" s="38">
        <v>15.252074671215679</v>
      </c>
      <c r="O765" s="38">
        <v>4.9177668345375736E-2</v>
      </c>
      <c r="P765" s="38">
        <v>4.7925328784321763E-2</v>
      </c>
      <c r="Q765" s="38">
        <v>800</v>
      </c>
      <c r="R765" s="38">
        <v>914</v>
      </c>
      <c r="S765" s="38">
        <v>13.350243641946465</v>
      </c>
      <c r="T765" s="38">
        <v>15.252653360923837</v>
      </c>
      <c r="U765" s="38">
        <v>4.9756358053535621E-2</v>
      </c>
      <c r="V765" s="38">
        <v>4.7346639076163655E-2</v>
      </c>
      <c r="W765" s="38">
        <v>1.4332582460867589E-2</v>
      </c>
      <c r="X765" s="38">
        <v>9.5212392615384787E-4</v>
      </c>
      <c r="Y765" s="38">
        <v>13.380458534713741</v>
      </c>
      <c r="Z765" s="38">
        <v>15.284706387021435</v>
      </c>
      <c r="AA765" s="38">
        <v>1.9541465286259552E-2</v>
      </c>
      <c r="AB765" s="38">
        <v>1.5293612978565463E-2</v>
      </c>
      <c r="AC765" s="38">
        <v>113.96264955050113</v>
      </c>
      <c r="AD765" s="38">
        <v>13.390093570890437</v>
      </c>
      <c r="AE765" s="38">
        <v>15.291758085685458</v>
      </c>
      <c r="AF765" s="38">
        <v>9.9064291095629642E-3</v>
      </c>
      <c r="AG765" s="38">
        <v>8.2419143145422424E-3</v>
      </c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</row>
    <row r="766" spans="1:51" x14ac:dyDescent="0.25">
      <c r="A766" s="38" t="s">
        <v>51</v>
      </c>
      <c r="B766" s="38">
        <v>136481</v>
      </c>
      <c r="C766" s="38">
        <v>2.9</v>
      </c>
      <c r="D766" s="38">
        <v>2.6</v>
      </c>
      <c r="E766" s="38">
        <v>3.2</v>
      </c>
      <c r="F766" s="38">
        <v>2011</v>
      </c>
      <c r="G766" s="38" t="s">
        <v>8</v>
      </c>
      <c r="H766" s="38" t="s">
        <v>93</v>
      </c>
      <c r="I766" s="38" t="s">
        <v>183</v>
      </c>
      <c r="J766" s="38">
        <v>396</v>
      </c>
      <c r="K766" s="38">
        <v>136085</v>
      </c>
      <c r="L766" s="38">
        <v>2.8535962060100435E-4</v>
      </c>
      <c r="M766" s="38">
        <v>2.6161431526787928</v>
      </c>
      <c r="N766" s="38">
        <v>3.1868623938808014</v>
      </c>
      <c r="O766" s="38">
        <v>1.6143152678792738E-2</v>
      </c>
      <c r="P766" s="38">
        <v>1.3137606119198786E-2</v>
      </c>
      <c r="Q766" s="38">
        <v>357</v>
      </c>
      <c r="R766" s="38">
        <v>435</v>
      </c>
      <c r="S766" s="38">
        <v>2.6157487122749687</v>
      </c>
      <c r="T766" s="38">
        <v>3.1872568342846259</v>
      </c>
      <c r="U766" s="38">
        <v>1.5748712274968657E-2</v>
      </c>
      <c r="V766" s="38">
        <v>1.2743165715374261E-2</v>
      </c>
      <c r="W766" s="38">
        <v>2.9154939490507823E-3</v>
      </c>
      <c r="X766" s="38">
        <v>2.863827223022896E-4</v>
      </c>
      <c r="Y766" s="38">
        <v>2.6291112267484928</v>
      </c>
      <c r="Z766" s="38">
        <v>3.2018766713530717</v>
      </c>
      <c r="AA766" s="38">
        <v>2.9111226748492758E-2</v>
      </c>
      <c r="AB766" s="38">
        <v>1.8766713530715684E-3</v>
      </c>
      <c r="AC766" s="38">
        <v>77.938013489288124</v>
      </c>
      <c r="AD766" s="38">
        <v>2.6336384233127785</v>
      </c>
      <c r="AE766" s="38">
        <v>3.2046762957698673</v>
      </c>
      <c r="AF766" s="38">
        <v>3.3638423312778443E-2</v>
      </c>
      <c r="AG766" s="38">
        <v>4.676295769867167E-3</v>
      </c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</row>
    <row r="767" spans="1:51" x14ac:dyDescent="0.25">
      <c r="A767" s="38" t="s">
        <v>29</v>
      </c>
      <c r="B767" s="38">
        <v>163821</v>
      </c>
      <c r="C767" s="38">
        <v>4.0999999999999996</v>
      </c>
      <c r="D767" s="38">
        <v>3.8</v>
      </c>
      <c r="E767" s="38">
        <v>4.5</v>
      </c>
      <c r="F767" s="38">
        <v>2011</v>
      </c>
      <c r="G767" s="38" t="s">
        <v>8</v>
      </c>
      <c r="H767" s="38" t="s">
        <v>94</v>
      </c>
      <c r="I767" s="38" t="s">
        <v>161</v>
      </c>
      <c r="J767" s="38">
        <v>672</v>
      </c>
      <c r="K767" s="38">
        <v>163149</v>
      </c>
      <c r="L767" s="38">
        <v>3.0950707194206845E-4</v>
      </c>
      <c r="M767" s="38">
        <v>3.7925311282886716</v>
      </c>
      <c r="N767" s="38">
        <v>4.4115452721728081</v>
      </c>
      <c r="O767" s="38">
        <v>7.4688717113282621E-3</v>
      </c>
      <c r="P767" s="38">
        <v>8.8454727827191881E-2</v>
      </c>
      <c r="Q767" s="38">
        <v>621</v>
      </c>
      <c r="R767" s="38">
        <v>723</v>
      </c>
      <c r="S767" s="38">
        <v>3.7907228011060852</v>
      </c>
      <c r="T767" s="38">
        <v>4.4133535993553936</v>
      </c>
      <c r="U767" s="38">
        <v>9.277198893914651E-3</v>
      </c>
      <c r="V767" s="38">
        <v>8.6646400644606381E-2</v>
      </c>
      <c r="W767" s="38">
        <v>4.1136662999899497E-3</v>
      </c>
      <c r="X767" s="38">
        <v>3.1015804025571493E-4</v>
      </c>
      <c r="Y767" s="38">
        <v>3.8035082597342349</v>
      </c>
      <c r="Z767" s="38">
        <v>4.4238243402456652</v>
      </c>
      <c r="AA767" s="38">
        <v>3.5082597342350752E-3</v>
      </c>
      <c r="AB767" s="38">
        <v>7.6175659754334824E-2</v>
      </c>
      <c r="AC767" s="38">
        <v>101.44269914856585</v>
      </c>
      <c r="AD767" s="38">
        <v>3.8071111455513802</v>
      </c>
      <c r="AE767" s="38">
        <v>4.426325534805434</v>
      </c>
      <c r="AF767" s="38">
        <v>7.1111455513803712E-3</v>
      </c>
      <c r="AG767" s="38">
        <v>7.3674465194565997E-2</v>
      </c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</row>
    <row r="768" spans="1:51" x14ac:dyDescent="0.25">
      <c r="A768" s="38" t="s">
        <v>35</v>
      </c>
      <c r="B768" s="38">
        <v>69984</v>
      </c>
      <c r="C768" s="38">
        <v>16.7</v>
      </c>
      <c r="D768" s="38">
        <v>15.8</v>
      </c>
      <c r="E768" s="38">
        <v>17.7</v>
      </c>
      <c r="F768" s="38">
        <v>2011</v>
      </c>
      <c r="G768" s="38" t="s">
        <v>8</v>
      </c>
      <c r="H768" s="38" t="s">
        <v>95</v>
      </c>
      <c r="I768" s="38" t="s">
        <v>167</v>
      </c>
      <c r="J768" s="38">
        <v>1169</v>
      </c>
      <c r="K768" s="38">
        <v>68815</v>
      </c>
      <c r="L768" s="38">
        <v>9.4950829180984219E-4</v>
      </c>
      <c r="M768" s="38">
        <v>15.754309723736569</v>
      </c>
      <c r="N768" s="38">
        <v>17.653326307356252</v>
      </c>
      <c r="O768" s="38">
        <v>4.5690276263432139E-2</v>
      </c>
      <c r="P768" s="38">
        <v>4.6673692643746989E-2</v>
      </c>
      <c r="Q768" s="38">
        <v>1103</v>
      </c>
      <c r="R768" s="38">
        <v>1236</v>
      </c>
      <c r="S768" s="38">
        <v>15.760745313214448</v>
      </c>
      <c r="T768" s="38">
        <v>17.661179698216735</v>
      </c>
      <c r="U768" s="38">
        <v>3.9254686785552551E-2</v>
      </c>
      <c r="V768" s="38">
        <v>3.8820301783264455E-2</v>
      </c>
      <c r="W768" s="38">
        <v>1.6730344942832553E-2</v>
      </c>
      <c r="X768" s="38">
        <v>9.5059319860988994E-4</v>
      </c>
      <c r="Y768" s="38">
        <v>15.779751744222665</v>
      </c>
      <c r="Z768" s="38">
        <v>17.680938141442443</v>
      </c>
      <c r="AA768" s="38">
        <v>2.02482557773358E-2</v>
      </c>
      <c r="AB768" s="38">
        <v>1.9061858557556377E-2</v>
      </c>
      <c r="AC768" s="38">
        <v>132.92835257821977</v>
      </c>
      <c r="AD768" s="38">
        <v>15.787835859623838</v>
      </c>
      <c r="AE768" s="38">
        <v>17.68714222209298</v>
      </c>
      <c r="AF768" s="38">
        <v>1.2164140376162536E-2</v>
      </c>
      <c r="AG768" s="38">
        <v>1.2857777907019141E-2</v>
      </c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</row>
    <row r="769" spans="1:51" x14ac:dyDescent="0.25">
      <c r="A769" s="38" t="s">
        <v>14</v>
      </c>
      <c r="B769" s="38">
        <v>511196</v>
      </c>
      <c r="C769" s="38">
        <v>8.8000000000000007</v>
      </c>
      <c r="D769" s="38">
        <v>8.5</v>
      </c>
      <c r="E769" s="38">
        <v>9.1</v>
      </c>
      <c r="F769" s="38">
        <v>2011</v>
      </c>
      <c r="G769" s="38" t="s">
        <v>8</v>
      </c>
      <c r="H769" s="38" t="s">
        <v>96</v>
      </c>
      <c r="I769" s="38" t="s">
        <v>146</v>
      </c>
      <c r="J769" s="38">
        <v>4499</v>
      </c>
      <c r="K769" s="38">
        <v>506697</v>
      </c>
      <c r="L769" s="38">
        <v>2.5603485042388348E-4</v>
      </c>
      <c r="M769" s="38">
        <v>8.5448947343146511</v>
      </c>
      <c r="N769" s="38">
        <v>9.056964435162417</v>
      </c>
      <c r="O769" s="38">
        <v>4.4894734314651075E-2</v>
      </c>
      <c r="P769" s="38">
        <v>4.3035564837582641E-2</v>
      </c>
      <c r="Q769" s="38">
        <v>4368</v>
      </c>
      <c r="R769" s="38">
        <v>4630</v>
      </c>
      <c r="S769" s="38">
        <v>8.5446677986525721</v>
      </c>
      <c r="T769" s="38">
        <v>9.0571913708244978</v>
      </c>
      <c r="U769" s="38">
        <v>4.4667798652572088E-2</v>
      </c>
      <c r="V769" s="38">
        <v>4.2808629175501878E-2</v>
      </c>
      <c r="W769" s="38">
        <v>8.804620745902391E-3</v>
      </c>
      <c r="X769" s="38">
        <v>2.5611369687342239E-4</v>
      </c>
      <c r="Y769" s="38">
        <v>8.5485070490289683</v>
      </c>
      <c r="Z769" s="38">
        <v>9.0607344427758125</v>
      </c>
      <c r="AA769" s="38">
        <v>4.8507049028968297E-2</v>
      </c>
      <c r="AB769" s="38">
        <v>3.926555722418712E-2</v>
      </c>
      <c r="AC769" s="38">
        <v>261.78175247845354</v>
      </c>
      <c r="AD769" s="38">
        <v>8.5495524425415628</v>
      </c>
      <c r="AE769" s="38">
        <v>9.0616452314035509</v>
      </c>
      <c r="AF769" s="38">
        <v>4.9552442541562769E-2</v>
      </c>
      <c r="AG769" s="38">
        <v>3.8354768596448707E-2</v>
      </c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</row>
    <row r="770" spans="1:51" x14ac:dyDescent="0.25">
      <c r="A770" s="38" t="s">
        <v>60</v>
      </c>
      <c r="B770" s="38">
        <v>276347</v>
      </c>
      <c r="C770" s="38">
        <v>5.2</v>
      </c>
      <c r="D770" s="38">
        <v>5</v>
      </c>
      <c r="E770" s="38">
        <v>5.5</v>
      </c>
      <c r="F770" s="38">
        <v>2011</v>
      </c>
      <c r="G770" s="38" t="s">
        <v>8</v>
      </c>
      <c r="H770" s="38" t="s">
        <v>97</v>
      </c>
      <c r="I770" s="38" t="s">
        <v>191</v>
      </c>
      <c r="J770" s="38">
        <v>1437</v>
      </c>
      <c r="K770" s="38">
        <v>274910</v>
      </c>
      <c r="L770" s="38">
        <v>2.6815729283696576E-4</v>
      </c>
      <c r="M770" s="38">
        <v>4.93182678515194</v>
      </c>
      <c r="N770" s="38">
        <v>5.4681413708258706</v>
      </c>
      <c r="O770" s="38">
        <v>6.8173214848060049E-2</v>
      </c>
      <c r="P770" s="38">
        <v>3.1858629174129405E-2</v>
      </c>
      <c r="Q770" s="38">
        <v>1363</v>
      </c>
      <c r="R770" s="38">
        <v>1512</v>
      </c>
      <c r="S770" s="38">
        <v>4.9322048004863452</v>
      </c>
      <c r="T770" s="38">
        <v>5.4713819943766353</v>
      </c>
      <c r="U770" s="38">
        <v>6.7795199513654758E-2</v>
      </c>
      <c r="V770" s="38">
        <v>2.8618005623364695E-2</v>
      </c>
      <c r="W770" s="38">
        <v>5.2068621242999259E-3</v>
      </c>
      <c r="X770" s="38">
        <v>2.6841992235820234E-4</v>
      </c>
      <c r="Y770" s="38">
        <v>4.9384422019417231</v>
      </c>
      <c r="Z770" s="38">
        <v>5.4752820466581289</v>
      </c>
      <c r="AA770" s="38">
        <v>6.155779805827688E-2</v>
      </c>
      <c r="AB770" s="38">
        <v>2.4717953341871102E-2</v>
      </c>
      <c r="AC770" s="38">
        <v>148.23305893686367</v>
      </c>
      <c r="AD770" s="38">
        <v>4.9404741911935188</v>
      </c>
      <c r="AE770" s="38">
        <v>5.476868645990038</v>
      </c>
      <c r="AF770" s="38">
        <v>5.9525808806481173E-2</v>
      </c>
      <c r="AG770" s="38">
        <v>2.3131354009962024E-2</v>
      </c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</row>
    <row r="771" spans="1:51" x14ac:dyDescent="0.25">
      <c r="A771" s="38" t="s">
        <v>36</v>
      </c>
      <c r="B771" s="38">
        <v>1411900</v>
      </c>
      <c r="C771" s="38">
        <v>6.6</v>
      </c>
      <c r="D771" s="38">
        <v>6.5</v>
      </c>
      <c r="E771" s="38">
        <v>6.7</v>
      </c>
      <c r="F771" s="38">
        <v>2011</v>
      </c>
      <c r="G771" s="38" t="s">
        <v>8</v>
      </c>
      <c r="H771" s="38" t="s">
        <v>98</v>
      </c>
      <c r="I771" s="38" t="s">
        <v>168</v>
      </c>
      <c r="J771" s="38">
        <v>9319</v>
      </c>
      <c r="K771" s="38">
        <v>1402581</v>
      </c>
      <c r="L771" s="38">
        <v>1.3356443005634516E-4</v>
      </c>
      <c r="M771" s="38">
        <v>6.466761372054286</v>
      </c>
      <c r="N771" s="38">
        <v>6.733890232166976</v>
      </c>
      <c r="O771" s="38">
        <v>3.3238627945713972E-2</v>
      </c>
      <c r="P771" s="38">
        <v>3.3890232166975842E-2</v>
      </c>
      <c r="Q771" s="38">
        <v>9130</v>
      </c>
      <c r="R771" s="38">
        <v>9508</v>
      </c>
      <c r="S771" s="38">
        <v>6.4664636305687369</v>
      </c>
      <c r="T771" s="38">
        <v>6.7341879736525252</v>
      </c>
      <c r="U771" s="38">
        <v>3.3536369431263147E-2</v>
      </c>
      <c r="V771" s="38">
        <v>3.4187973652525017E-2</v>
      </c>
      <c r="W771" s="38">
        <v>6.6016682267679766E-3</v>
      </c>
      <c r="X771" s="38">
        <v>1.3358448538836932E-4</v>
      </c>
      <c r="Y771" s="38">
        <v>6.4680837413796075</v>
      </c>
      <c r="Z771" s="38">
        <v>6.7352527121563455</v>
      </c>
      <c r="AA771" s="38">
        <v>3.191625862039249E-2</v>
      </c>
      <c r="AB771" s="38">
        <v>3.5252712156345289E-2</v>
      </c>
      <c r="AC771" s="38">
        <v>377.16874977500731</v>
      </c>
      <c r="AD771" s="38">
        <v>6.4684549233087489</v>
      </c>
      <c r="AE771" s="38">
        <v>6.7355897937580735</v>
      </c>
      <c r="AF771" s="38">
        <v>3.1545076691251062E-2</v>
      </c>
      <c r="AG771" s="38">
        <v>3.5589793758073363E-2</v>
      </c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</row>
    <row r="772" spans="1:51" x14ac:dyDescent="0.25">
      <c r="A772" s="38" t="s">
        <v>21</v>
      </c>
      <c r="B772" s="38">
        <v>767362</v>
      </c>
      <c r="C772" s="38">
        <v>8.9</v>
      </c>
      <c r="D772" s="38">
        <v>8.6999999999999993</v>
      </c>
      <c r="E772" s="38">
        <v>9.1999999999999993</v>
      </c>
      <c r="F772" s="38">
        <v>2011</v>
      </c>
      <c r="G772" s="38" t="s">
        <v>8</v>
      </c>
      <c r="H772" s="38" t="s">
        <v>99</v>
      </c>
      <c r="I772" s="38" t="s">
        <v>153</v>
      </c>
      <c r="J772" s="38">
        <v>6830</v>
      </c>
      <c r="K772" s="38">
        <v>760532</v>
      </c>
      <c r="L772" s="38">
        <v>2.1014388425077908E-4</v>
      </c>
      <c r="M772" s="38">
        <v>8.6904792896879872</v>
      </c>
      <c r="N772" s="38">
        <v>9.1107670581895466</v>
      </c>
      <c r="O772" s="38">
        <v>9.5207103120120706E-3</v>
      </c>
      <c r="P772" s="38">
        <v>8.9232941810452715E-2</v>
      </c>
      <c r="Q772" s="38">
        <v>6669</v>
      </c>
      <c r="R772" s="38">
        <v>6991</v>
      </c>
      <c r="S772" s="38">
        <v>8.6908134622251296</v>
      </c>
      <c r="T772" s="38">
        <v>9.1104328856524042</v>
      </c>
      <c r="U772" s="38">
        <v>9.1865377748696631E-3</v>
      </c>
      <c r="V772" s="38">
        <v>8.9567114347595123E-2</v>
      </c>
      <c r="W772" s="38">
        <v>8.9030816336864143E-3</v>
      </c>
      <c r="X772" s="38">
        <v>2.1018649576398033E-4</v>
      </c>
      <c r="Y772" s="38">
        <v>8.6928951379224344</v>
      </c>
      <c r="Z772" s="38">
        <v>9.1132681294503932</v>
      </c>
      <c r="AA772" s="38">
        <v>7.1048620775648885E-3</v>
      </c>
      <c r="AB772" s="38">
        <v>8.6731870549606072E-2</v>
      </c>
      <c r="AC772" s="38">
        <v>322.52404127366361</v>
      </c>
      <c r="AD772" s="38">
        <v>8.6935830973283021</v>
      </c>
      <c r="AE772" s="38">
        <v>9.1138833294320953</v>
      </c>
      <c r="AF772" s="38">
        <v>6.4169026716971445E-3</v>
      </c>
      <c r="AG772" s="38">
        <v>8.6116670567903952E-2</v>
      </c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</row>
    <row r="773" spans="1:51" x14ac:dyDescent="0.25">
      <c r="A773" s="38" t="s">
        <v>57</v>
      </c>
      <c r="B773" s="38">
        <v>32032</v>
      </c>
      <c r="C773" s="38">
        <v>11.3</v>
      </c>
      <c r="D773" s="38">
        <v>10.199999999999999</v>
      </c>
      <c r="E773" s="38">
        <v>12.6</v>
      </c>
      <c r="F773" s="38">
        <v>2011</v>
      </c>
      <c r="G773" s="38" t="s">
        <v>8</v>
      </c>
      <c r="H773" s="38" t="s">
        <v>100</v>
      </c>
      <c r="I773" s="38" t="s">
        <v>189</v>
      </c>
      <c r="J773" s="38">
        <v>362</v>
      </c>
      <c r="K773" s="38">
        <v>31670</v>
      </c>
      <c r="L773" s="38">
        <v>1.1575781597584268E-3</v>
      </c>
      <c r="M773" s="38">
        <v>10.143620641440375</v>
      </c>
      <c r="N773" s="38">
        <v>12.458776960957229</v>
      </c>
      <c r="O773" s="38">
        <v>5.6379358559624393E-2</v>
      </c>
      <c r="P773" s="38">
        <v>0.14122303904277089</v>
      </c>
      <c r="Q773" s="38">
        <v>325</v>
      </c>
      <c r="R773" s="38">
        <v>399</v>
      </c>
      <c r="S773" s="38">
        <v>10.146103896103897</v>
      </c>
      <c r="T773" s="38">
        <v>12.456293706293707</v>
      </c>
      <c r="U773" s="38">
        <v>5.3896103896102332E-2</v>
      </c>
      <c r="V773" s="38">
        <v>0.14370629370629295</v>
      </c>
      <c r="W773" s="38">
        <v>1.1359799300984047E-2</v>
      </c>
      <c r="X773" s="38">
        <v>1.1619497996079801E-3</v>
      </c>
      <c r="Y773" s="38">
        <v>10.197849501376067</v>
      </c>
      <c r="Z773" s="38">
        <v>12.521749100592027</v>
      </c>
      <c r="AA773" s="38">
        <v>2.1504986239317958E-3</v>
      </c>
      <c r="AB773" s="38">
        <v>7.8250899407972696E-2</v>
      </c>
      <c r="AC773" s="38">
        <v>74.207935148271602</v>
      </c>
      <c r="AD773" s="38">
        <v>10.21720507191761</v>
      </c>
      <c r="AE773" s="38">
        <v>12.533608567785185</v>
      </c>
      <c r="AF773" s="38">
        <v>1.7205071917610226E-2</v>
      </c>
      <c r="AG773" s="38">
        <v>6.6391432214814472E-2</v>
      </c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</row>
    <row r="774" spans="1:51" x14ac:dyDescent="0.25">
      <c r="A774" s="38" t="s">
        <v>52</v>
      </c>
      <c r="B774" s="38">
        <v>982164</v>
      </c>
      <c r="C774" s="38">
        <v>7.6</v>
      </c>
      <c r="D774" s="38">
        <v>7.4</v>
      </c>
      <c r="E774" s="38">
        <v>7.8</v>
      </c>
      <c r="F774" s="38">
        <v>2011</v>
      </c>
      <c r="G774" s="38" t="s">
        <v>8</v>
      </c>
      <c r="H774" s="38" t="s">
        <v>101</v>
      </c>
      <c r="I774" s="38" t="s">
        <v>184</v>
      </c>
      <c r="J774" s="38">
        <v>7464</v>
      </c>
      <c r="K774" s="38">
        <v>974700</v>
      </c>
      <c r="L774" s="38">
        <v>1.7174866582938121E-4</v>
      </c>
      <c r="M774" s="38">
        <v>7.4277968275912691</v>
      </c>
      <c r="N774" s="38">
        <v>7.771294159250032</v>
      </c>
      <c r="O774" s="38">
        <v>2.779682759126878E-2</v>
      </c>
      <c r="P774" s="38">
        <v>2.8705840749967848E-2</v>
      </c>
      <c r="Q774" s="38">
        <v>7296</v>
      </c>
      <c r="R774" s="38">
        <v>7634</v>
      </c>
      <c r="S774" s="38">
        <v>7.4284946302246873</v>
      </c>
      <c r="T774" s="38">
        <v>7.7726326764165661</v>
      </c>
      <c r="U774" s="38">
        <v>2.8494630224686901E-2</v>
      </c>
      <c r="V774" s="38">
        <v>2.7367323583433745E-2</v>
      </c>
      <c r="W774" s="38">
        <v>7.6014713720632138E-3</v>
      </c>
      <c r="X774" s="38">
        <v>1.7178072017878367E-4</v>
      </c>
      <c r="Y774" s="38">
        <v>7.4296906518844299</v>
      </c>
      <c r="Z774" s="38">
        <v>7.7732520922419974</v>
      </c>
      <c r="AA774" s="38">
        <v>2.9690651884429542E-2</v>
      </c>
      <c r="AB774" s="38">
        <v>2.6747907758002398E-2</v>
      </c>
      <c r="AC774" s="38">
        <v>337.38136999154449</v>
      </c>
      <c r="AD774" s="38">
        <v>7.4302270308252059</v>
      </c>
      <c r="AE774" s="38">
        <v>7.7737338692189661</v>
      </c>
      <c r="AF774" s="38">
        <v>3.0227030825205503E-2</v>
      </c>
      <c r="AG774" s="38">
        <v>2.6266130781033681E-2</v>
      </c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</row>
    <row r="775" spans="1:51" x14ac:dyDescent="0.25">
      <c r="A775" s="38" t="s">
        <v>37</v>
      </c>
      <c r="B775" s="38">
        <v>404595</v>
      </c>
      <c r="C775" s="38">
        <v>7.1</v>
      </c>
      <c r="D775" s="38">
        <v>6.9</v>
      </c>
      <c r="E775" s="38">
        <v>7.4</v>
      </c>
      <c r="F775" s="38">
        <v>2011</v>
      </c>
      <c r="G775" s="38" t="s">
        <v>8</v>
      </c>
      <c r="H775" s="38" t="s">
        <v>102</v>
      </c>
      <c r="I775" s="38" t="s">
        <v>169</v>
      </c>
      <c r="J775" s="38">
        <v>2873</v>
      </c>
      <c r="K775" s="38">
        <v>401722</v>
      </c>
      <c r="L775" s="38">
        <v>2.5873068894650936E-4</v>
      </c>
      <c r="M775" s="38">
        <v>6.8421973996359</v>
      </c>
      <c r="N775" s="38">
        <v>7.3596587775289199</v>
      </c>
      <c r="O775" s="38">
        <v>5.7802600364100343E-2</v>
      </c>
      <c r="P775" s="38">
        <v>4.0341222471080407E-2</v>
      </c>
      <c r="Q775" s="38">
        <v>2768</v>
      </c>
      <c r="R775" s="38">
        <v>2978</v>
      </c>
      <c r="S775" s="38">
        <v>6.8414093105451128</v>
      </c>
      <c r="T775" s="38">
        <v>7.3604468666197063</v>
      </c>
      <c r="U775" s="38">
        <v>5.8590689454887546E-2</v>
      </c>
      <c r="V775" s="38">
        <v>3.9553133380294092E-2</v>
      </c>
      <c r="W775" s="38">
        <v>7.105607912876219E-3</v>
      </c>
      <c r="X775" s="38">
        <v>2.5885639932068016E-4</v>
      </c>
      <c r="Y775" s="38">
        <v>6.8467515135555388</v>
      </c>
      <c r="Z775" s="38">
        <v>7.3644643121968985</v>
      </c>
      <c r="AA775" s="38">
        <v>5.3248486444461562E-2</v>
      </c>
      <c r="AB775" s="38">
        <v>3.5535687803101901E-2</v>
      </c>
      <c r="AC775" s="38">
        <v>209.37943993753203</v>
      </c>
      <c r="AD775" s="38">
        <v>6.8480942739515509</v>
      </c>
      <c r="AE775" s="38">
        <v>7.3655931357441196</v>
      </c>
      <c r="AF775" s="38">
        <v>5.1905726048449452E-2</v>
      </c>
      <c r="AG775" s="38">
        <v>3.4406864255880798E-2</v>
      </c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</row>
    <row r="776" spans="1:51" x14ac:dyDescent="0.25">
      <c r="A776" s="38" t="s">
        <v>30</v>
      </c>
      <c r="B776" s="38">
        <v>248952</v>
      </c>
      <c r="C776" s="38">
        <v>8.5</v>
      </c>
      <c r="D776" s="38">
        <v>8.1</v>
      </c>
      <c r="E776" s="38">
        <v>8.8000000000000007</v>
      </c>
      <c r="F776" s="38">
        <v>2011</v>
      </c>
      <c r="G776" s="38" t="s">
        <v>8</v>
      </c>
      <c r="H776" s="38" t="s">
        <v>103</v>
      </c>
      <c r="I776" s="38" t="s">
        <v>162</v>
      </c>
      <c r="J776" s="38">
        <v>2116</v>
      </c>
      <c r="K776" s="38">
        <v>246836</v>
      </c>
      <c r="L776" s="38">
        <v>3.606091509147358E-4</v>
      </c>
      <c r="M776" s="38">
        <v>8.1390212999352283</v>
      </c>
      <c r="N776" s="38">
        <v>8.8602396017646985</v>
      </c>
      <c r="O776" s="38">
        <v>3.9021299935228626E-2</v>
      </c>
      <c r="P776" s="38">
        <v>6.0239601764697781E-2</v>
      </c>
      <c r="Q776" s="38">
        <v>2027</v>
      </c>
      <c r="R776" s="38">
        <v>2206</v>
      </c>
      <c r="S776" s="38">
        <v>8.1421318165750822</v>
      </c>
      <c r="T776" s="38">
        <v>8.8611459237122023</v>
      </c>
      <c r="U776" s="38">
        <v>4.2131816575082581E-2</v>
      </c>
      <c r="V776" s="38">
        <v>6.1145923712201622E-2</v>
      </c>
      <c r="W776" s="38">
        <v>8.5072144401185639E-3</v>
      </c>
      <c r="X776" s="38">
        <v>3.6084553648732271E-4</v>
      </c>
      <c r="Y776" s="38">
        <v>8.1463689036312399</v>
      </c>
      <c r="Z776" s="38">
        <v>8.8680599766058883</v>
      </c>
      <c r="AA776" s="38">
        <v>4.6368903631240244E-2</v>
      </c>
      <c r="AB776" s="38">
        <v>6.8059976605887584E-2</v>
      </c>
      <c r="AC776" s="38">
        <v>179.56880028902702</v>
      </c>
      <c r="AD776" s="38">
        <v>8.1485789503010579</v>
      </c>
      <c r="AE776" s="38">
        <v>8.8698667065424761</v>
      </c>
      <c r="AF776" s="38">
        <v>4.8578950301058299E-2</v>
      </c>
      <c r="AG776" s="38">
        <v>6.9866706542475399E-2</v>
      </c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</row>
    <row r="777" spans="1:51" x14ac:dyDescent="0.25">
      <c r="A777" s="38" t="s">
        <v>22</v>
      </c>
      <c r="B777" s="38">
        <v>830613</v>
      </c>
      <c r="C777" s="38">
        <v>2.9</v>
      </c>
      <c r="D777" s="38">
        <v>2.8</v>
      </c>
      <c r="E777" s="38">
        <v>3</v>
      </c>
      <c r="F777" s="38">
        <v>2011</v>
      </c>
      <c r="G777" s="38" t="s">
        <v>8</v>
      </c>
      <c r="H777" s="38" t="s">
        <v>104</v>
      </c>
      <c r="I777" s="38" t="s">
        <v>154</v>
      </c>
      <c r="J777" s="38">
        <v>2409</v>
      </c>
      <c r="K777" s="38">
        <v>828204</v>
      </c>
      <c r="L777" s="38">
        <v>1.1564771781557492E-4</v>
      </c>
      <c r="M777" s="38">
        <v>2.784619915847756</v>
      </c>
      <c r="N777" s="38">
        <v>3.0159153514789057</v>
      </c>
      <c r="O777" s="38">
        <v>1.5380084152243789E-2</v>
      </c>
      <c r="P777" s="38">
        <v>1.5915351478905659E-2</v>
      </c>
      <c r="Q777" s="38">
        <v>2313</v>
      </c>
      <c r="R777" s="38">
        <v>2505</v>
      </c>
      <c r="S777" s="38">
        <v>2.7846903431561989</v>
      </c>
      <c r="T777" s="38">
        <v>3.0158449241704619</v>
      </c>
      <c r="U777" s="38">
        <v>1.5309656843800923E-2</v>
      </c>
      <c r="V777" s="38">
        <v>1.5844924170461905E-2</v>
      </c>
      <c r="W777" s="38">
        <v>2.9025666337032406E-3</v>
      </c>
      <c r="X777" s="38">
        <v>1.1571598382208868E-4</v>
      </c>
      <c r="Y777" s="38">
        <v>2.7868506498811518</v>
      </c>
      <c r="Z777" s="38">
        <v>3.0182826175253292</v>
      </c>
      <c r="AA777" s="38">
        <v>1.3149350118847991E-2</v>
      </c>
      <c r="AB777" s="38">
        <v>1.8282617525329226E-2</v>
      </c>
      <c r="AC777" s="38">
        <v>192.13552112030698</v>
      </c>
      <c r="AD777" s="38">
        <v>2.7875102613904574</v>
      </c>
      <c r="AE777" s="38">
        <v>3.0188269305575037</v>
      </c>
      <c r="AF777" s="38">
        <v>1.2489738609542389E-2</v>
      </c>
      <c r="AG777" s="38">
        <v>1.8826930557503729E-2</v>
      </c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</row>
    <row r="778" spans="1:51" x14ac:dyDescent="0.25">
      <c r="A778" s="38" t="s">
        <v>38</v>
      </c>
      <c r="B778" s="38">
        <v>79721</v>
      </c>
      <c r="C778" s="38">
        <v>19.2</v>
      </c>
      <c r="D778" s="38">
        <v>18.3</v>
      </c>
      <c r="E778" s="38">
        <v>20.2</v>
      </c>
      <c r="F778" s="38">
        <v>2011</v>
      </c>
      <c r="G778" s="38" t="s">
        <v>8</v>
      </c>
      <c r="H778" s="38" t="s">
        <v>105</v>
      </c>
      <c r="I778" s="38" t="s">
        <v>170</v>
      </c>
      <c r="J778" s="38">
        <v>1531</v>
      </c>
      <c r="K778" s="38">
        <v>78190</v>
      </c>
      <c r="L778" s="38">
        <v>9.5269127164172558E-4</v>
      </c>
      <c r="M778" s="38">
        <v>18.251784337043564</v>
      </c>
      <c r="N778" s="38">
        <v>20.157166880327015</v>
      </c>
      <c r="O778" s="38">
        <v>4.82156629564372E-2</v>
      </c>
      <c r="P778" s="38">
        <v>4.283311967298431E-2</v>
      </c>
      <c r="Q778" s="38">
        <v>1455</v>
      </c>
      <c r="R778" s="38">
        <v>1607</v>
      </c>
      <c r="S778" s="38">
        <v>18.251150888724425</v>
      </c>
      <c r="T778" s="38">
        <v>20.157800328646154</v>
      </c>
      <c r="U778" s="38">
        <v>4.8849111275576007E-2</v>
      </c>
      <c r="V778" s="38">
        <v>4.2199671353845503E-2</v>
      </c>
      <c r="W778" s="38">
        <v>1.922764224250139E-2</v>
      </c>
      <c r="X778" s="38">
        <v>9.5351294038955887E-4</v>
      </c>
      <c r="Y778" s="38">
        <v>18.274129302111831</v>
      </c>
      <c r="Z778" s="38">
        <v>20.181155182890947</v>
      </c>
      <c r="AA778" s="38">
        <v>2.5870697888169758E-2</v>
      </c>
      <c r="AB778" s="38">
        <v>1.8844817109052059E-2</v>
      </c>
      <c r="AC778" s="38">
        <v>151.9232558246585</v>
      </c>
      <c r="AD778" s="38">
        <v>18.281116334998561</v>
      </c>
      <c r="AE778" s="38">
        <v>20.186711291912079</v>
      </c>
      <c r="AF778" s="38">
        <v>1.8883665001439454E-2</v>
      </c>
      <c r="AG778" s="38">
        <v>1.3288708087920043E-2</v>
      </c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</row>
    <row r="779" spans="1:51" x14ac:dyDescent="0.25">
      <c r="A779" s="38" t="s">
        <v>15</v>
      </c>
      <c r="B779" s="38">
        <v>423686</v>
      </c>
      <c r="C779" s="38">
        <v>8.3000000000000007</v>
      </c>
      <c r="D779" s="38">
        <v>8.1</v>
      </c>
      <c r="E779" s="38">
        <v>8.6</v>
      </c>
      <c r="F779" s="38">
        <v>2011</v>
      </c>
      <c r="G779" s="38" t="s">
        <v>8</v>
      </c>
      <c r="H779" s="38" t="s">
        <v>106</v>
      </c>
      <c r="I779" s="38" t="s">
        <v>147</v>
      </c>
      <c r="J779" s="38">
        <v>3517</v>
      </c>
      <c r="K779" s="38">
        <v>420169</v>
      </c>
      <c r="L779" s="38">
        <v>2.7319963083874123E-4</v>
      </c>
      <c r="M779" s="38">
        <v>8.0277590980312237</v>
      </c>
      <c r="N779" s="38">
        <v>8.5741583597087061</v>
      </c>
      <c r="O779" s="38">
        <v>7.2240901968775972E-2</v>
      </c>
      <c r="P779" s="38">
        <v>2.5841640291293544E-2</v>
      </c>
      <c r="Q779" s="38">
        <v>3401</v>
      </c>
      <c r="R779" s="38">
        <v>3633</v>
      </c>
      <c r="S779" s="38">
        <v>8.0271710653644437</v>
      </c>
      <c r="T779" s="38">
        <v>8.5747463923754861</v>
      </c>
      <c r="U779" s="38">
        <v>7.2828934635555953E-2</v>
      </c>
      <c r="V779" s="38">
        <v>2.5253607624513563E-2</v>
      </c>
      <c r="W779" s="38">
        <v>8.3054168051191254E-3</v>
      </c>
      <c r="X779" s="38">
        <v>2.7330749049816891E-4</v>
      </c>
      <c r="Y779" s="38">
        <v>8.032109314620957</v>
      </c>
      <c r="Z779" s="38">
        <v>8.5787242956172935</v>
      </c>
      <c r="AA779" s="38">
        <v>6.7890685379042637E-2</v>
      </c>
      <c r="AB779" s="38">
        <v>2.1275704382706095E-2</v>
      </c>
      <c r="AC779" s="38">
        <v>231.51727079042354</v>
      </c>
      <c r="AD779" s="38">
        <v>8.0333814053598083</v>
      </c>
      <c r="AE779" s="38">
        <v>8.5798124219574188</v>
      </c>
      <c r="AF779" s="38">
        <v>6.6618594640191375E-2</v>
      </c>
      <c r="AG779" s="38">
        <v>2.0187578042580867E-2</v>
      </c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</row>
    <row r="780" spans="1:51" x14ac:dyDescent="0.25">
      <c r="A780" s="38" t="s">
        <v>53</v>
      </c>
      <c r="B780" s="38">
        <v>65975</v>
      </c>
      <c r="C780" s="38">
        <v>4.5999999999999996</v>
      </c>
      <c r="D780" s="38">
        <v>4.0999999999999996</v>
      </c>
      <c r="E780" s="38">
        <v>5.2</v>
      </c>
      <c r="F780" s="38">
        <v>2011</v>
      </c>
      <c r="G780" s="38" t="s">
        <v>8</v>
      </c>
      <c r="H780" s="38" t="s">
        <v>107</v>
      </c>
      <c r="I780" s="38" t="s">
        <v>185</v>
      </c>
      <c r="J780" s="38">
        <v>303</v>
      </c>
      <c r="K780" s="38">
        <v>65672</v>
      </c>
      <c r="L780" s="38">
        <v>5.1592958011070756E-4</v>
      </c>
      <c r="M780" s="38">
        <v>4.0767191504690574</v>
      </c>
      <c r="N780" s="38">
        <v>5.108578310690473</v>
      </c>
      <c r="O780" s="38">
        <v>2.3280849530942227E-2</v>
      </c>
      <c r="P780" s="38">
        <v>9.142168930952721E-2</v>
      </c>
      <c r="Q780" s="38">
        <v>270</v>
      </c>
      <c r="R780" s="38">
        <v>338</v>
      </c>
      <c r="S780" s="38">
        <v>4.0924592648730576</v>
      </c>
      <c r="T780" s="38">
        <v>5.1231527093596059</v>
      </c>
      <c r="U780" s="38">
        <v>7.5407351269420886E-3</v>
      </c>
      <c r="V780" s="38">
        <v>7.6847290640394306E-2</v>
      </c>
      <c r="W780" s="38">
        <v>4.6214926280670901E-3</v>
      </c>
      <c r="X780" s="38">
        <v>5.1832769528772102E-4</v>
      </c>
      <c r="Y780" s="38">
        <v>4.1031649327793689</v>
      </c>
      <c r="Z780" s="38">
        <v>5.1398203233548116</v>
      </c>
      <c r="AA780" s="38">
        <v>3.164932779369245E-3</v>
      </c>
      <c r="AB780" s="38">
        <v>6.0179676645188529E-2</v>
      </c>
      <c r="AC780" s="38">
        <v>68.129360893417072</v>
      </c>
      <c r="AD780" s="38">
        <v>4.1127737766204895</v>
      </c>
      <c r="AE780" s="38">
        <v>5.1453678535555722</v>
      </c>
      <c r="AF780" s="38">
        <v>1.2773776620489841E-2</v>
      </c>
      <c r="AG780" s="38">
        <v>5.4632146444427931E-2</v>
      </c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</row>
    <row r="781" spans="1:51" x14ac:dyDescent="0.25">
      <c r="A781" s="38" t="s">
        <v>27</v>
      </c>
      <c r="B781" s="38">
        <v>575393</v>
      </c>
      <c r="C781" s="38">
        <v>5.4</v>
      </c>
      <c r="D781" s="38">
        <v>5.2</v>
      </c>
      <c r="E781" s="38">
        <v>5.5</v>
      </c>
      <c r="F781" s="38">
        <v>2011</v>
      </c>
      <c r="G781" s="38" t="s">
        <v>8</v>
      </c>
      <c r="H781" s="38" t="s">
        <v>108</v>
      </c>
      <c r="I781" s="38" t="s">
        <v>159</v>
      </c>
      <c r="J781" s="38">
        <v>3107</v>
      </c>
      <c r="K781" s="38">
        <v>572286</v>
      </c>
      <c r="L781" s="38">
        <v>1.8935571504615116E-4</v>
      </c>
      <c r="M781" s="38">
        <v>5.2104319083694968</v>
      </c>
      <c r="N781" s="38">
        <v>5.589143338461799</v>
      </c>
      <c r="O781" s="38">
        <v>1.043190836949659E-2</v>
      </c>
      <c r="P781" s="38">
        <v>8.9143338461799004E-2</v>
      </c>
      <c r="Q781" s="38">
        <v>2999</v>
      </c>
      <c r="R781" s="38">
        <v>3217</v>
      </c>
      <c r="S781" s="38">
        <v>5.2120898238247602</v>
      </c>
      <c r="T781" s="38">
        <v>5.5909613081841458</v>
      </c>
      <c r="U781" s="38">
        <v>1.2089823824759982E-2</v>
      </c>
      <c r="V781" s="38">
        <v>9.0961308184145828E-2</v>
      </c>
      <c r="W781" s="38">
        <v>5.4030896685637137E-3</v>
      </c>
      <c r="X781" s="38">
        <v>1.8944143614852641E-4</v>
      </c>
      <c r="Y781" s="38">
        <v>5.2136482324151876</v>
      </c>
      <c r="Z781" s="38">
        <v>5.5925311047122399</v>
      </c>
      <c r="AA781" s="38">
        <v>1.3648232415187422E-2</v>
      </c>
      <c r="AB781" s="38">
        <v>9.2531104712239909E-2</v>
      </c>
      <c r="AC781" s="38">
        <v>217.92432701602741</v>
      </c>
      <c r="AD781" s="38">
        <v>5.2145899137978953</v>
      </c>
      <c r="AE781" s="38">
        <v>5.5933273543155</v>
      </c>
      <c r="AF781" s="38">
        <v>1.4589913797895093E-2</v>
      </c>
      <c r="AG781" s="38">
        <v>9.3327354315499989E-2</v>
      </c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</row>
    <row r="782" spans="1:51" x14ac:dyDescent="0.25">
      <c r="A782" s="38" t="s">
        <v>61</v>
      </c>
      <c r="B782" s="38">
        <v>2396762</v>
      </c>
      <c r="C782" s="38">
        <v>4.5</v>
      </c>
      <c r="D782" s="38">
        <v>4.4000000000000004</v>
      </c>
      <c r="E782" s="38">
        <v>4.5999999999999996</v>
      </c>
      <c r="F782" s="38">
        <v>2011</v>
      </c>
      <c r="G782" s="38" t="s">
        <v>8</v>
      </c>
      <c r="H782" s="38" t="s">
        <v>109</v>
      </c>
      <c r="I782" s="38" t="s">
        <v>192</v>
      </c>
      <c r="J782" s="38">
        <v>10785</v>
      </c>
      <c r="K782" s="38">
        <v>2385977</v>
      </c>
      <c r="L782" s="38">
        <v>8.4733262121962716E-5</v>
      </c>
      <c r="M782" s="38">
        <v>4.4150877463886857</v>
      </c>
      <c r="N782" s="38">
        <v>4.5845542706326121</v>
      </c>
      <c r="O782" s="38">
        <v>1.5087746388685375E-2</v>
      </c>
      <c r="P782" s="38">
        <v>1.5445729367387528E-2</v>
      </c>
      <c r="Q782" s="38">
        <v>10583</v>
      </c>
      <c r="R782" s="38">
        <v>10989</v>
      </c>
      <c r="S782" s="38">
        <v>4.4155406335714602</v>
      </c>
      <c r="T782" s="38">
        <v>4.5849358426076519</v>
      </c>
      <c r="U782" s="38">
        <v>1.554063357145985E-2</v>
      </c>
      <c r="V782" s="38">
        <v>1.5064157392347788E-2</v>
      </c>
      <c r="W782" s="38">
        <v>4.5006151801816226E-3</v>
      </c>
      <c r="X782" s="38">
        <v>8.4744358663531329E-5</v>
      </c>
      <c r="Y782" s="38">
        <v>4.4158708215180908</v>
      </c>
      <c r="Z782" s="38">
        <v>4.5853595388451538</v>
      </c>
      <c r="AA782" s="38">
        <v>1.5870821518090494E-2</v>
      </c>
      <c r="AB782" s="38">
        <v>1.4640461154845852E-2</v>
      </c>
      <c r="AC782" s="38">
        <v>406.17971861798264</v>
      </c>
      <c r="AD782" s="38">
        <v>4.416088833967641</v>
      </c>
      <c r="AE782" s="38">
        <v>4.5855587553057875</v>
      </c>
      <c r="AF782" s="38">
        <v>1.6088833967640603E-2</v>
      </c>
      <c r="AG782" s="38">
        <v>1.4441244694212152E-2</v>
      </c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</row>
    <row r="783" spans="1:51" x14ac:dyDescent="0.25">
      <c r="A783" s="38" t="s">
        <v>23</v>
      </c>
      <c r="B783" s="38">
        <v>144791</v>
      </c>
      <c r="C783" s="38">
        <v>9.1</v>
      </c>
      <c r="D783" s="38">
        <v>8.6</v>
      </c>
      <c r="E783" s="38">
        <v>9.6</v>
      </c>
      <c r="F783" s="38">
        <v>2011</v>
      </c>
      <c r="G783" s="38" t="s">
        <v>8</v>
      </c>
      <c r="H783" s="38" t="s">
        <v>110</v>
      </c>
      <c r="I783" s="38" t="s">
        <v>155</v>
      </c>
      <c r="J783" s="38">
        <v>1318</v>
      </c>
      <c r="K783" s="38">
        <v>143473</v>
      </c>
      <c r="L783" s="38">
        <v>4.8919108570605243E-4</v>
      </c>
      <c r="M783" s="38">
        <v>8.6135846393044808</v>
      </c>
      <c r="N783" s="38">
        <v>9.5919668107165847</v>
      </c>
      <c r="O783" s="38">
        <v>1.3584639304481172E-2</v>
      </c>
      <c r="P783" s="38">
        <v>8.0331892834148988E-3</v>
      </c>
      <c r="Q783" s="38">
        <v>1247</v>
      </c>
      <c r="R783" s="38">
        <v>1389</v>
      </c>
      <c r="S783" s="38">
        <v>8.6124137549985846</v>
      </c>
      <c r="T783" s="38">
        <v>9.5931376950224809</v>
      </c>
      <c r="U783" s="38">
        <v>1.2413754998584992E-2</v>
      </c>
      <c r="V783" s="38">
        <v>6.8623049775187184E-3</v>
      </c>
      <c r="W783" s="38">
        <v>9.1157994035701139E-3</v>
      </c>
      <c r="X783" s="38">
        <v>4.8970440524834864E-4</v>
      </c>
      <c r="Y783" s="38">
        <v>8.626094998321765</v>
      </c>
      <c r="Z783" s="38">
        <v>9.6055038088184634</v>
      </c>
      <c r="AA783" s="38">
        <v>2.6094998321765317E-2</v>
      </c>
      <c r="AB783" s="38">
        <v>5.5038088184637957E-3</v>
      </c>
      <c r="AC783" s="38">
        <v>141.68639195942077</v>
      </c>
      <c r="AD783" s="38">
        <v>8.6299865440027705</v>
      </c>
      <c r="AE783" s="38">
        <v>9.608518586525264</v>
      </c>
      <c r="AF783" s="38">
        <v>2.9986544002770898E-2</v>
      </c>
      <c r="AG783" s="38">
        <v>8.5185865252643822E-3</v>
      </c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</row>
    <row r="784" spans="1:51" x14ac:dyDescent="0.25">
      <c r="A784" s="38" t="s">
        <v>55</v>
      </c>
      <c r="B784" s="38">
        <v>52293</v>
      </c>
      <c r="C784" s="38">
        <v>20.9</v>
      </c>
      <c r="D784" s="38">
        <v>19.7</v>
      </c>
      <c r="E784" s="38">
        <v>22.2</v>
      </c>
      <c r="F784" s="38">
        <v>2011</v>
      </c>
      <c r="G784" s="38" t="s">
        <v>8</v>
      </c>
      <c r="H784" s="38" t="s">
        <v>111</v>
      </c>
      <c r="I784" s="38" t="s">
        <v>187</v>
      </c>
      <c r="J784" s="38">
        <v>1093</v>
      </c>
      <c r="K784" s="38">
        <v>51200</v>
      </c>
      <c r="L784" s="38">
        <v>1.2261054308288319E-3</v>
      </c>
      <c r="M784" s="38">
        <v>19.675353655473348</v>
      </c>
      <c r="N784" s="38">
        <v>22.127564517131013</v>
      </c>
      <c r="O784" s="38">
        <v>2.4646344526651376E-2</v>
      </c>
      <c r="P784" s="38">
        <v>7.2435482868986156E-2</v>
      </c>
      <c r="Q784" s="38">
        <v>1029</v>
      </c>
      <c r="R784" s="38">
        <v>1157</v>
      </c>
      <c r="S784" s="38">
        <v>19.677585910160058</v>
      </c>
      <c r="T784" s="38">
        <v>22.125332262444303</v>
      </c>
      <c r="U784" s="38">
        <v>2.2414089839941198E-2</v>
      </c>
      <c r="V784" s="38">
        <v>7.4667737555696334E-2</v>
      </c>
      <c r="W784" s="38">
        <v>2.0936651217693589E-2</v>
      </c>
      <c r="X784" s="38">
        <v>1.227574554011647E-3</v>
      </c>
      <c r="Y784" s="38">
        <v>19.709076663681941</v>
      </c>
      <c r="Z784" s="38">
        <v>22.164225771705237</v>
      </c>
      <c r="AA784" s="38">
        <v>9.0766636819417101E-3</v>
      </c>
      <c r="AB784" s="38">
        <v>3.5774228294762622E-2</v>
      </c>
      <c r="AC784" s="38">
        <v>128.26229340934634</v>
      </c>
      <c r="AD784" s="38">
        <v>19.719921011247429</v>
      </c>
      <c r="AE784" s="38">
        <v>22.172503037837735</v>
      </c>
      <c r="AF784" s="38">
        <v>1.9921011247429732E-2</v>
      </c>
      <c r="AG784" s="38">
        <v>2.7496962162263827E-2</v>
      </c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</row>
    <row r="785" spans="1:51" x14ac:dyDescent="0.25">
      <c r="A785" s="38" t="s">
        <v>54</v>
      </c>
      <c r="B785" s="38">
        <v>469296</v>
      </c>
      <c r="C785" s="38">
        <v>10</v>
      </c>
      <c r="D785" s="38">
        <v>9.8000000000000007</v>
      </c>
      <c r="E785" s="38">
        <v>10.3</v>
      </c>
      <c r="F785" s="38">
        <v>2011</v>
      </c>
      <c r="G785" s="38" t="s">
        <v>8</v>
      </c>
      <c r="H785" s="38" t="s">
        <v>112</v>
      </c>
      <c r="I785" s="38" t="s">
        <v>186</v>
      </c>
      <c r="J785" s="38">
        <v>4693</v>
      </c>
      <c r="K785" s="38">
        <v>464603</v>
      </c>
      <c r="L785" s="38">
        <v>2.8467156843889785E-4</v>
      </c>
      <c r="M785" s="38">
        <v>9.7154136656138093</v>
      </c>
      <c r="N785" s="38">
        <v>10.284756802491607</v>
      </c>
      <c r="O785" s="38">
        <v>8.4586334386191453E-2</v>
      </c>
      <c r="P785" s="38">
        <v>1.5243197508393536E-2</v>
      </c>
      <c r="Q785" s="38">
        <v>4560</v>
      </c>
      <c r="R785" s="38">
        <v>4827</v>
      </c>
      <c r="S785" s="38">
        <v>9.7166820087961536</v>
      </c>
      <c r="T785" s="38">
        <v>10.285619310626982</v>
      </c>
      <c r="U785" s="38">
        <v>8.3317991203847086E-2</v>
      </c>
      <c r="V785" s="38">
        <v>1.4380689373018285E-2</v>
      </c>
      <c r="W785" s="38">
        <v>1.0004096133542608E-2</v>
      </c>
      <c r="X785" s="38">
        <v>2.8475515814461549E-4</v>
      </c>
      <c r="Y785" s="38">
        <v>9.7193409753979925</v>
      </c>
      <c r="Z785" s="38">
        <v>10.288851291687223</v>
      </c>
      <c r="AA785" s="38">
        <v>8.0659024602008245E-2</v>
      </c>
      <c r="AB785" s="38">
        <v>1.11487083127777E-2</v>
      </c>
      <c r="AC785" s="38">
        <v>267.20398149273439</v>
      </c>
      <c r="AD785" s="38">
        <v>9.7204779027487955</v>
      </c>
      <c r="AE785" s="38">
        <v>10.289845198212033</v>
      </c>
      <c r="AF785" s="38">
        <v>7.9522097251205182E-2</v>
      </c>
      <c r="AG785" s="38">
        <v>1.0154801787967571E-2</v>
      </c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</row>
    <row r="786" spans="1:51" x14ac:dyDescent="0.25">
      <c r="A786" s="38" t="s">
        <v>39</v>
      </c>
      <c r="B786" s="38">
        <v>583289</v>
      </c>
      <c r="C786" s="38">
        <v>4.7</v>
      </c>
      <c r="D786" s="38">
        <v>4.5</v>
      </c>
      <c r="E786" s="38">
        <v>4.9000000000000004</v>
      </c>
      <c r="F786" s="38">
        <v>2011</v>
      </c>
      <c r="G786" s="38" t="s">
        <v>8</v>
      </c>
      <c r="H786" s="38" t="s">
        <v>113</v>
      </c>
      <c r="I786" s="38" t="s">
        <v>171</v>
      </c>
      <c r="J786" s="38">
        <v>2741</v>
      </c>
      <c r="K786" s="38">
        <v>580548</v>
      </c>
      <c r="L786" s="38">
        <v>1.755076276684117E-4</v>
      </c>
      <c r="M786" s="38">
        <v>4.5237066554742498</v>
      </c>
      <c r="N786" s="38">
        <v>4.8747219108110729</v>
      </c>
      <c r="O786" s="38">
        <v>2.3706655474249771E-2</v>
      </c>
      <c r="P786" s="38">
        <v>2.5278089188927488E-2</v>
      </c>
      <c r="Q786" s="38">
        <v>2640</v>
      </c>
      <c r="R786" s="38">
        <v>2844</v>
      </c>
      <c r="S786" s="38">
        <v>4.5260582661425124</v>
      </c>
      <c r="T786" s="38">
        <v>4.8757991321626157</v>
      </c>
      <c r="U786" s="38">
        <v>2.6058266142512387E-2</v>
      </c>
      <c r="V786" s="38">
        <v>2.4200867837384621E-2</v>
      </c>
      <c r="W786" s="38">
        <v>4.7024762425513008E-3</v>
      </c>
      <c r="X786" s="38">
        <v>1.7559796534907029E-4</v>
      </c>
      <c r="Y786" s="38">
        <v>4.5268782772022309</v>
      </c>
      <c r="Z786" s="38">
        <v>4.8780742079003714</v>
      </c>
      <c r="AA786" s="38">
        <v>2.6878277202230905E-2</v>
      </c>
      <c r="AB786" s="38">
        <v>2.1925792099628971E-2</v>
      </c>
      <c r="AC786" s="38">
        <v>204.76078786115062</v>
      </c>
      <c r="AD786" s="38">
        <v>4.5278120144154448</v>
      </c>
      <c r="AE786" s="38">
        <v>4.8788548754062333</v>
      </c>
      <c r="AF786" s="38">
        <v>2.7812014415444786E-2</v>
      </c>
      <c r="AG786" s="38">
        <v>2.1145124593767051E-2</v>
      </c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</row>
    <row r="787" spans="1:51" x14ac:dyDescent="0.25">
      <c r="A787" s="38" t="s">
        <v>16</v>
      </c>
      <c r="B787" s="38">
        <v>153082</v>
      </c>
      <c r="C787" s="38">
        <v>11.8</v>
      </c>
      <c r="D787" s="38">
        <v>11.3</v>
      </c>
      <c r="E787" s="38">
        <v>12.3</v>
      </c>
      <c r="F787" s="38">
        <v>2011</v>
      </c>
      <c r="G787" s="38" t="s">
        <v>8</v>
      </c>
      <c r="H787" s="38" t="s">
        <v>114</v>
      </c>
      <c r="I787" s="38" t="s">
        <v>148</v>
      </c>
      <c r="J787" s="38">
        <v>1806</v>
      </c>
      <c r="K787" s="38">
        <v>151276</v>
      </c>
      <c r="L787" s="38">
        <v>5.4088606016430905E-4</v>
      </c>
      <c r="M787" s="38">
        <v>11.256712612442529</v>
      </c>
      <c r="N787" s="38">
        <v>12.338484732771146</v>
      </c>
      <c r="O787" s="38">
        <v>4.3287387557471746E-2</v>
      </c>
      <c r="P787" s="38">
        <v>3.8484732771145502E-2</v>
      </c>
      <c r="Q787" s="38">
        <v>1724</v>
      </c>
      <c r="R787" s="38">
        <v>1890</v>
      </c>
      <c r="S787" s="38">
        <v>11.261938046275851</v>
      </c>
      <c r="T787" s="38">
        <v>12.346324192262971</v>
      </c>
      <c r="U787" s="38">
        <v>3.8061953724149333E-2</v>
      </c>
      <c r="V787" s="38">
        <v>4.6324192262970243E-2</v>
      </c>
      <c r="W787" s="38">
        <v>1.1809849377198402E-2</v>
      </c>
      <c r="X787" s="38">
        <v>5.4129531383069734E-4</v>
      </c>
      <c r="Y787" s="38">
        <v>11.268554063367704</v>
      </c>
      <c r="Z787" s="38">
        <v>12.3511446910291</v>
      </c>
      <c r="AA787" s="38">
        <v>3.1445936632296778E-2</v>
      </c>
      <c r="AB787" s="38">
        <v>5.1144691029099576E-2</v>
      </c>
      <c r="AC787" s="38">
        <v>165.62174392197483</v>
      </c>
      <c r="AD787" s="38">
        <v>11.272171488919438</v>
      </c>
      <c r="AE787" s="38">
        <v>12.354059548218027</v>
      </c>
      <c r="AF787" s="38">
        <v>2.7828511080562279E-2</v>
      </c>
      <c r="AG787" s="38">
        <v>5.4059548218026166E-2</v>
      </c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</row>
    <row r="788" spans="1:51" x14ac:dyDescent="0.25">
      <c r="A788" s="38" t="s">
        <v>24</v>
      </c>
      <c r="B788" s="38">
        <v>408449</v>
      </c>
      <c r="C788" s="38">
        <v>6.5</v>
      </c>
      <c r="D788" s="38">
        <v>6.3</v>
      </c>
      <c r="E788" s="38">
        <v>6.8</v>
      </c>
      <c r="F788" s="38">
        <v>2011</v>
      </c>
      <c r="G788" s="38" t="s">
        <v>8</v>
      </c>
      <c r="H788" s="38" t="s">
        <v>115</v>
      </c>
      <c r="I788" s="38" t="s">
        <v>156</v>
      </c>
      <c r="J788" s="38">
        <v>2655</v>
      </c>
      <c r="K788" s="38">
        <v>405794</v>
      </c>
      <c r="L788" s="38">
        <v>2.4644863025623915E-4</v>
      </c>
      <c r="M788" s="38">
        <v>6.2537509050590634</v>
      </c>
      <c r="N788" s="38">
        <v>6.7466481655715418</v>
      </c>
      <c r="O788" s="38">
        <v>4.624909494093643E-2</v>
      </c>
      <c r="P788" s="38">
        <v>5.3351834428458034E-2</v>
      </c>
      <c r="Q788" s="38">
        <v>2555</v>
      </c>
      <c r="R788" s="38">
        <v>2756</v>
      </c>
      <c r="S788" s="38">
        <v>6.2553709275821463</v>
      </c>
      <c r="T788" s="38">
        <v>6.7474764291257907</v>
      </c>
      <c r="U788" s="38">
        <v>4.4629072417853521E-2</v>
      </c>
      <c r="V788" s="38">
        <v>5.2523570874209113E-2</v>
      </c>
      <c r="W788" s="38">
        <v>6.504840852424849E-3</v>
      </c>
      <c r="X788" s="38">
        <v>2.4657854934297363E-4</v>
      </c>
      <c r="Y788" s="38">
        <v>6.2582623030818754</v>
      </c>
      <c r="Z788" s="38">
        <v>6.7514194017678228</v>
      </c>
      <c r="AA788" s="38">
        <v>4.1737696918124456E-2</v>
      </c>
      <c r="AB788" s="38">
        <v>4.8580598232176975E-2</v>
      </c>
      <c r="AC788" s="38">
        <v>201.34120887910163</v>
      </c>
      <c r="AD788" s="38">
        <v>6.2595968627349166</v>
      </c>
      <c r="AE788" s="38">
        <v>6.7525331051662247</v>
      </c>
      <c r="AF788" s="38">
        <v>4.0403137265083267E-2</v>
      </c>
      <c r="AG788" s="38">
        <v>4.7466894833775086E-2</v>
      </c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</row>
    <row r="789" spans="1:51" x14ac:dyDescent="0.25">
      <c r="A789" s="38" t="s">
        <v>40</v>
      </c>
      <c r="B789" s="38">
        <v>40181</v>
      </c>
      <c r="C789" s="38">
        <v>8.6999999999999993</v>
      </c>
      <c r="D789" s="38">
        <v>7.8</v>
      </c>
      <c r="E789" s="38">
        <v>9.6</v>
      </c>
      <c r="F789" s="38">
        <v>2011</v>
      </c>
      <c r="G789" s="38" t="s">
        <v>8</v>
      </c>
      <c r="H789" s="38" t="s">
        <v>116</v>
      </c>
      <c r="I789" s="38" t="s">
        <v>172</v>
      </c>
      <c r="J789" s="38">
        <v>350</v>
      </c>
      <c r="K789" s="38">
        <v>39831</v>
      </c>
      <c r="L789" s="38">
        <v>9.0857672369869431E-4</v>
      </c>
      <c r="M789" s="38">
        <v>7.8020078809652018</v>
      </c>
      <c r="N789" s="38">
        <v>9.6191613283625905</v>
      </c>
      <c r="O789" s="38">
        <v>2.0078809652019913E-3</v>
      </c>
      <c r="P789" s="38">
        <v>1.9161328362590879E-2</v>
      </c>
      <c r="Q789" s="38">
        <v>314</v>
      </c>
      <c r="R789" s="38">
        <v>387</v>
      </c>
      <c r="S789" s="38">
        <v>7.8146387596127527</v>
      </c>
      <c r="T789" s="38">
        <v>9.6314178342997927</v>
      </c>
      <c r="U789" s="38">
        <v>1.463875961275285E-2</v>
      </c>
      <c r="V789" s="38">
        <v>3.1417834299793057E-2</v>
      </c>
      <c r="W789" s="38">
        <v>8.7575492806404847E-3</v>
      </c>
      <c r="X789" s="38">
        <v>9.1216728625960724E-4</v>
      </c>
      <c r="Y789" s="38">
        <v>7.8453819943808778</v>
      </c>
      <c r="Z789" s="38">
        <v>9.6697165669000906</v>
      </c>
      <c r="AA789" s="38">
        <v>4.5381994380877977E-2</v>
      </c>
      <c r="AB789" s="38">
        <v>6.9716566900090982E-2</v>
      </c>
      <c r="AC789" s="38">
        <v>73.064383211778889</v>
      </c>
      <c r="AD789" s="38">
        <v>7.8608879949959114</v>
      </c>
      <c r="AE789" s="38">
        <v>9.6790955717671547</v>
      </c>
      <c r="AF789" s="38">
        <v>6.0887994995911576E-2</v>
      </c>
      <c r="AG789" s="38">
        <v>7.9095571767155093E-2</v>
      </c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</row>
    <row r="790" spans="1:51" x14ac:dyDescent="0.25">
      <c r="A790" s="38" t="s">
        <v>17</v>
      </c>
      <c r="B790" s="38">
        <v>429550</v>
      </c>
      <c r="C790" s="38">
        <v>15.5</v>
      </c>
      <c r="D790" s="38">
        <v>15.1</v>
      </c>
      <c r="E790" s="38">
        <v>15.8</v>
      </c>
      <c r="F790" s="38">
        <v>2012</v>
      </c>
      <c r="G790" s="38" t="s">
        <v>8</v>
      </c>
      <c r="H790" s="38" t="s">
        <v>67</v>
      </c>
      <c r="I790" s="38" t="s">
        <v>149</v>
      </c>
      <c r="J790" s="38">
        <v>6658</v>
      </c>
      <c r="K790" s="38">
        <v>422892</v>
      </c>
      <c r="L790" s="38">
        <v>3.6941466848045056E-4</v>
      </c>
      <c r="M790" s="38">
        <v>15.130527131077226</v>
      </c>
      <c r="N790" s="38">
        <v>15.869356468038127</v>
      </c>
      <c r="O790" s="38">
        <v>3.0527131077226599E-2</v>
      </c>
      <c r="P790" s="38">
        <v>6.9356468038126451E-2</v>
      </c>
      <c r="Q790" s="38">
        <v>6500</v>
      </c>
      <c r="R790" s="38">
        <v>6817</v>
      </c>
      <c r="S790" s="38">
        <v>15.132115004074031</v>
      </c>
      <c r="T790" s="38">
        <v>15.870096612734256</v>
      </c>
      <c r="U790" s="38">
        <v>3.2115004074031006E-2</v>
      </c>
      <c r="V790" s="38">
        <v>7.0096612734255714E-2</v>
      </c>
      <c r="W790" s="38">
        <v>1.5504274637126723E-2</v>
      </c>
      <c r="X790" s="38">
        <v>3.6948923775394595E-4</v>
      </c>
      <c r="Y790" s="38">
        <v>15.134785399372777</v>
      </c>
      <c r="Z790" s="38">
        <v>15.873763874880671</v>
      </c>
      <c r="AA790" s="38">
        <v>3.4785399372777803E-2</v>
      </c>
      <c r="AB790" s="38">
        <v>7.3763874880670599E-2</v>
      </c>
      <c r="AC790" s="38">
        <v>317.37566144941979</v>
      </c>
      <c r="AD790" s="38">
        <v>15.136013861742935</v>
      </c>
      <c r="AE790" s="38">
        <v>15.874863409384208</v>
      </c>
      <c r="AF790" s="38">
        <v>3.6013861742935305E-2</v>
      </c>
      <c r="AG790" s="38">
        <v>7.4863409384207102E-2</v>
      </c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</row>
    <row r="791" spans="1:51" x14ac:dyDescent="0.25">
      <c r="A791" s="38" t="s">
        <v>41</v>
      </c>
      <c r="B791" s="38">
        <v>66294</v>
      </c>
      <c r="C791" s="38">
        <v>11.4</v>
      </c>
      <c r="D791" s="38">
        <v>10.6</v>
      </c>
      <c r="E791" s="38">
        <v>12.2</v>
      </c>
      <c r="F791" s="38">
        <v>2012</v>
      </c>
      <c r="G791" s="38" t="s">
        <v>8</v>
      </c>
      <c r="H791" s="38" t="s">
        <v>68</v>
      </c>
      <c r="I791" s="38" t="s">
        <v>173</v>
      </c>
      <c r="J791" s="38">
        <v>756</v>
      </c>
      <c r="K791" s="38">
        <v>65538</v>
      </c>
      <c r="L791" s="38">
        <v>8.0824726715892194E-4</v>
      </c>
      <c r="M791" s="38">
        <v>10.595499678266004</v>
      </c>
      <c r="N791" s="38">
        <v>12.211994212583846</v>
      </c>
      <c r="O791" s="38">
        <v>4.5003217339960599E-3</v>
      </c>
      <c r="P791" s="38">
        <v>1.199421258384703E-2</v>
      </c>
      <c r="Q791" s="38">
        <v>703</v>
      </c>
      <c r="R791" s="38">
        <v>810</v>
      </c>
      <c r="S791" s="38">
        <v>10.60427791353667</v>
      </c>
      <c r="T791" s="38">
        <v>12.218300298669563</v>
      </c>
      <c r="U791" s="38">
        <v>4.2779135366703969E-3</v>
      </c>
      <c r="V791" s="38">
        <v>1.830029866956373E-2</v>
      </c>
      <c r="W791" s="38">
        <v>1.1432057405384929E-2</v>
      </c>
      <c r="X791" s="38">
        <v>8.0970988649748646E-4</v>
      </c>
      <c r="Y791" s="38">
        <v>10.622347518887443</v>
      </c>
      <c r="Z791" s="38">
        <v>12.241767291882416</v>
      </c>
      <c r="AA791" s="38">
        <v>2.234751888744313E-2</v>
      </c>
      <c r="AB791" s="38">
        <v>4.1767291882417013E-2</v>
      </c>
      <c r="AC791" s="38">
        <v>107.19770562236715</v>
      </c>
      <c r="AD791" s="38">
        <v>10.631143655513229</v>
      </c>
      <c r="AE791" s="38">
        <v>12.248054602590598</v>
      </c>
      <c r="AF791" s="38">
        <v>3.1143655513229618E-2</v>
      </c>
      <c r="AG791" s="38">
        <v>4.805460259059835E-2</v>
      </c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</row>
    <row r="792" spans="1:51" x14ac:dyDescent="0.25">
      <c r="A792" s="38" t="s">
        <v>11</v>
      </c>
      <c r="B792" s="38">
        <v>616380</v>
      </c>
      <c r="C792" s="38">
        <v>12.5</v>
      </c>
      <c r="D792" s="38">
        <v>12.3</v>
      </c>
      <c r="E792" s="38">
        <v>12.8</v>
      </c>
      <c r="F792" s="38">
        <v>2012</v>
      </c>
      <c r="G792" s="38" t="s">
        <v>8</v>
      </c>
      <c r="H792" s="38" t="s">
        <v>69</v>
      </c>
      <c r="I792" s="38" t="s">
        <v>143</v>
      </c>
      <c r="J792" s="38">
        <v>7705</v>
      </c>
      <c r="K792" s="38">
        <v>608675</v>
      </c>
      <c r="L792" s="38">
        <v>2.7736671119405468E-4</v>
      </c>
      <c r="M792" s="38">
        <v>12.223038882757729</v>
      </c>
      <c r="N792" s="38">
        <v>12.777772305145836</v>
      </c>
      <c r="O792" s="38">
        <v>7.6961117242271726E-2</v>
      </c>
      <c r="P792" s="38">
        <v>2.2227694854164426E-2</v>
      </c>
      <c r="Q792" s="38">
        <v>7534</v>
      </c>
      <c r="R792" s="38">
        <v>7876</v>
      </c>
      <c r="S792" s="38">
        <v>12.222979330932217</v>
      </c>
      <c r="T792" s="38">
        <v>12.777831856971348</v>
      </c>
      <c r="U792" s="38">
        <v>7.7020669067783487E-2</v>
      </c>
      <c r="V792" s="38">
        <v>2.2168143028652665E-2</v>
      </c>
      <c r="W792" s="38">
        <v>1.2503443813793145E-2</v>
      </c>
      <c r="X792" s="38">
        <v>2.7741576232088262E-4</v>
      </c>
      <c r="Y792" s="38">
        <v>12.226028051472262</v>
      </c>
      <c r="Z792" s="38">
        <v>12.780859576114029</v>
      </c>
      <c r="AA792" s="38">
        <v>7.3971948527738363E-2</v>
      </c>
      <c r="AB792" s="38">
        <v>1.9140423885971813E-2</v>
      </c>
      <c r="AC792" s="38">
        <v>341.93721175750659</v>
      </c>
      <c r="AD792" s="38">
        <v>12.226881395357097</v>
      </c>
      <c r="AE792" s="38">
        <v>12.781628597925272</v>
      </c>
      <c r="AF792" s="38">
        <v>7.3118604642903762E-2</v>
      </c>
      <c r="AG792" s="38">
        <v>1.8371402074729204E-2</v>
      </c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</row>
    <row r="793" spans="1:51" x14ac:dyDescent="0.25">
      <c r="A793" s="38" t="s">
        <v>18</v>
      </c>
      <c r="B793" s="38">
        <v>355606</v>
      </c>
      <c r="C793" s="38">
        <v>7.4</v>
      </c>
      <c r="D793" s="38">
        <v>7.1</v>
      </c>
      <c r="E793" s="38">
        <v>7.7</v>
      </c>
      <c r="F793" s="38">
        <v>2012</v>
      </c>
      <c r="G793" s="38" t="s">
        <v>8</v>
      </c>
      <c r="H793" s="38" t="s">
        <v>70</v>
      </c>
      <c r="I793" s="38" t="s">
        <v>150</v>
      </c>
      <c r="J793" s="38">
        <v>2631</v>
      </c>
      <c r="K793" s="38">
        <v>352975</v>
      </c>
      <c r="L793" s="38">
        <v>2.8166109831747314E-4</v>
      </c>
      <c r="M793" s="38">
        <v>7.1169767199420617</v>
      </c>
      <c r="N793" s="38">
        <v>7.6802989165770077</v>
      </c>
      <c r="O793" s="38">
        <v>1.6976719942062068E-2</v>
      </c>
      <c r="P793" s="38">
        <v>1.9701083422992482E-2</v>
      </c>
      <c r="Q793" s="38">
        <v>2532</v>
      </c>
      <c r="R793" s="38">
        <v>2732</v>
      </c>
      <c r="S793" s="38">
        <v>7.1202398159761087</v>
      </c>
      <c r="T793" s="38">
        <v>7.6826600226092925</v>
      </c>
      <c r="U793" s="38">
        <v>2.0239815976109021E-2</v>
      </c>
      <c r="V793" s="38">
        <v>1.7339977390707695E-2</v>
      </c>
      <c r="W793" s="38">
        <v>7.4039591216297565E-3</v>
      </c>
      <c r="X793" s="38">
        <v>2.8181033551956717E-4</v>
      </c>
      <c r="Y793" s="38">
        <v>7.1221487861101895</v>
      </c>
      <c r="Z793" s="38">
        <v>7.6857694571493242</v>
      </c>
      <c r="AA793" s="38">
        <v>2.2148786110189889E-2</v>
      </c>
      <c r="AB793" s="38">
        <v>1.4230542850675931E-2</v>
      </c>
      <c r="AC793" s="38">
        <v>200.33869239072902</v>
      </c>
      <c r="AD793" s="38">
        <v>7.1236818779334348</v>
      </c>
      <c r="AE793" s="38">
        <v>7.6870484359816551</v>
      </c>
      <c r="AF793" s="38">
        <v>2.3681877933435125E-2</v>
      </c>
      <c r="AG793" s="38">
        <v>1.2951564018345074E-2</v>
      </c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</row>
    <row r="794" spans="1:51" x14ac:dyDescent="0.25">
      <c r="A794" s="38" t="s">
        <v>42</v>
      </c>
      <c r="B794" s="38">
        <v>3358697</v>
      </c>
      <c r="C794" s="38">
        <v>6.8</v>
      </c>
      <c r="D794" s="38">
        <v>6.7</v>
      </c>
      <c r="E794" s="38">
        <v>6.9</v>
      </c>
      <c r="F794" s="38">
        <v>2012</v>
      </c>
      <c r="G794" s="38" t="s">
        <v>8</v>
      </c>
      <c r="H794" s="38" t="s">
        <v>71</v>
      </c>
      <c r="I794" s="38" t="s">
        <v>174</v>
      </c>
      <c r="J794" s="38">
        <v>22839</v>
      </c>
      <c r="K794" s="38">
        <v>3335858</v>
      </c>
      <c r="L794" s="38">
        <v>8.788892883454088E-5</v>
      </c>
      <c r="M794" s="38">
        <v>6.7120695074280929</v>
      </c>
      <c r="N794" s="38">
        <v>6.8878473650971745</v>
      </c>
      <c r="O794" s="38">
        <v>1.2069507428092763E-2</v>
      </c>
      <c r="P794" s="38">
        <v>1.215263490282581E-2</v>
      </c>
      <c r="Q794" s="38">
        <v>22544</v>
      </c>
      <c r="R794" s="38">
        <v>23135</v>
      </c>
      <c r="S794" s="38">
        <v>6.7121267562986482</v>
      </c>
      <c r="T794" s="38">
        <v>6.8880878507349728</v>
      </c>
      <c r="U794" s="38">
        <v>1.2126756298648012E-2</v>
      </c>
      <c r="V794" s="38">
        <v>1.1912149265027594E-2</v>
      </c>
      <c r="W794" s="38">
        <v>6.800522525694669E-3</v>
      </c>
      <c r="X794" s="38">
        <v>8.7894309067907303E-5</v>
      </c>
      <c r="Y794" s="38">
        <v>6.7126282166267615</v>
      </c>
      <c r="Z794" s="38">
        <v>6.8884168347625767</v>
      </c>
      <c r="AA794" s="38">
        <v>1.2628216626761279E-2</v>
      </c>
      <c r="AB794" s="38">
        <v>1.1583165237423643E-2</v>
      </c>
      <c r="AC794" s="38">
        <v>590.3906425936068</v>
      </c>
      <c r="AD794" s="38">
        <v>6.7127816594468701</v>
      </c>
      <c r="AE794" s="38">
        <v>6.8885611261102895</v>
      </c>
      <c r="AF794" s="38">
        <v>1.2781659446869931E-2</v>
      </c>
      <c r="AG794" s="38">
        <v>1.1438873889710877E-2</v>
      </c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</row>
    <row r="795" spans="1:51" x14ac:dyDescent="0.25">
      <c r="A795" s="38" t="s">
        <v>19</v>
      </c>
      <c r="B795" s="38">
        <v>337541</v>
      </c>
      <c r="C795" s="38">
        <v>4.4000000000000004</v>
      </c>
      <c r="D795" s="38">
        <v>4.2</v>
      </c>
      <c r="E795" s="38">
        <v>4.5999999999999996</v>
      </c>
      <c r="F795" s="38">
        <v>2012</v>
      </c>
      <c r="G795" s="38" t="s">
        <v>8</v>
      </c>
      <c r="H795" s="38" t="s">
        <v>72</v>
      </c>
      <c r="I795" s="38" t="s">
        <v>151</v>
      </c>
      <c r="J795" s="38">
        <v>1485</v>
      </c>
      <c r="K795" s="38">
        <v>336056</v>
      </c>
      <c r="L795" s="38">
        <v>2.2326844398693681E-4</v>
      </c>
      <c r="M795" s="38">
        <v>4.1761971024207591</v>
      </c>
      <c r="N795" s="38">
        <v>4.6227339903946332</v>
      </c>
      <c r="O795" s="38">
        <v>2.3802897579241034E-2</v>
      </c>
      <c r="P795" s="38">
        <v>2.273399039463353E-2</v>
      </c>
      <c r="Q795" s="38">
        <v>1410</v>
      </c>
      <c r="R795" s="38">
        <v>1561</v>
      </c>
      <c r="S795" s="38">
        <v>4.1772703167911454</v>
      </c>
      <c r="T795" s="38">
        <v>4.6246233790857998</v>
      </c>
      <c r="U795" s="38">
        <v>2.2729683208854823E-2</v>
      </c>
      <c r="V795" s="38">
        <v>2.4623379085800146E-2</v>
      </c>
      <c r="W795" s="38">
        <v>4.4051057719741412E-3</v>
      </c>
      <c r="X795" s="38">
        <v>2.2348079586154609E-4</v>
      </c>
      <c r="Y795" s="38">
        <v>4.1816249761125954</v>
      </c>
      <c r="Z795" s="38">
        <v>4.6285865678356872</v>
      </c>
      <c r="AA795" s="38">
        <v>1.8375023887404751E-2</v>
      </c>
      <c r="AB795" s="38">
        <v>2.8586567835687582E-2</v>
      </c>
      <c r="AC795" s="38">
        <v>150.748196343443</v>
      </c>
      <c r="AD795" s="38">
        <v>4.183286063966972</v>
      </c>
      <c r="AE795" s="38">
        <v>4.6298880493266967</v>
      </c>
      <c r="AF795" s="38">
        <v>1.6713936033028176E-2</v>
      </c>
      <c r="AG795" s="38">
        <v>2.9888049326697086E-2</v>
      </c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</row>
    <row r="796" spans="1:51" x14ac:dyDescent="0.25">
      <c r="A796" s="38" t="s">
        <v>31</v>
      </c>
      <c r="B796" s="38">
        <v>239389</v>
      </c>
      <c r="C796" s="38">
        <v>8.9</v>
      </c>
      <c r="D796" s="38">
        <v>8.6</v>
      </c>
      <c r="E796" s="38">
        <v>9.3000000000000007</v>
      </c>
      <c r="F796" s="38">
        <v>2012</v>
      </c>
      <c r="G796" s="38" t="s">
        <v>8</v>
      </c>
      <c r="H796" s="38" t="s">
        <v>73</v>
      </c>
      <c r="I796" s="38" t="s">
        <v>163</v>
      </c>
      <c r="J796" s="38">
        <v>2131</v>
      </c>
      <c r="K796" s="38">
        <v>237258</v>
      </c>
      <c r="L796" s="38">
        <v>3.7626512153700434E-4</v>
      </c>
      <c r="M796" s="38">
        <v>8.5255641187371936</v>
      </c>
      <c r="N796" s="38">
        <v>9.2780943618112026</v>
      </c>
      <c r="O796" s="38">
        <v>7.4435881262806092E-2</v>
      </c>
      <c r="P796" s="38">
        <v>2.1905638188798093E-2</v>
      </c>
      <c r="Q796" s="38">
        <v>2041</v>
      </c>
      <c r="R796" s="38">
        <v>2221</v>
      </c>
      <c r="S796" s="38">
        <v>8.5258721160955595</v>
      </c>
      <c r="T796" s="38">
        <v>9.2777863644528367</v>
      </c>
      <c r="U796" s="38">
        <v>7.4127883904440139E-2</v>
      </c>
      <c r="V796" s="38">
        <v>2.2213635547164046E-2</v>
      </c>
      <c r="W796" s="38">
        <v>8.9097097323908182E-3</v>
      </c>
      <c r="X796" s="38">
        <v>3.7650959263842496E-4</v>
      </c>
      <c r="Y796" s="38">
        <v>8.5332001397523936</v>
      </c>
      <c r="Z796" s="38">
        <v>9.2862193250292435</v>
      </c>
      <c r="AA796" s="38">
        <v>6.6799860247606091E-2</v>
      </c>
      <c r="AB796" s="38">
        <v>1.378067497075719E-2</v>
      </c>
      <c r="AC796" s="38">
        <v>180.16747445279842</v>
      </c>
      <c r="AD796" s="38">
        <v>8.5354974682291562</v>
      </c>
      <c r="AE796" s="38">
        <v>9.2880992309004515</v>
      </c>
      <c r="AF796" s="38">
        <v>6.4502531770843419E-2</v>
      </c>
      <c r="AG796" s="38">
        <v>1.190076909954918E-2</v>
      </c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</row>
    <row r="797" spans="1:51" x14ac:dyDescent="0.25">
      <c r="A797" s="38" t="s">
        <v>43</v>
      </c>
      <c r="B797" s="38">
        <v>76828</v>
      </c>
      <c r="C797" s="38">
        <v>10</v>
      </c>
      <c r="D797" s="38">
        <v>9.4</v>
      </c>
      <c r="E797" s="38">
        <v>10.8</v>
      </c>
      <c r="F797" s="38">
        <v>2012</v>
      </c>
      <c r="G797" s="38" t="s">
        <v>8</v>
      </c>
      <c r="H797" s="38" t="s">
        <v>74</v>
      </c>
      <c r="I797" s="38" t="s">
        <v>175</v>
      </c>
      <c r="J797" s="38">
        <v>768</v>
      </c>
      <c r="K797" s="38">
        <v>76060</v>
      </c>
      <c r="L797" s="38">
        <v>7.0344082584629559E-4</v>
      </c>
      <c r="M797" s="38">
        <v>9.2929146695460094</v>
      </c>
      <c r="N797" s="38">
        <v>10.699796321238601</v>
      </c>
      <c r="O797" s="38">
        <v>0.10708533045399093</v>
      </c>
      <c r="P797" s="38">
        <v>0.10020367876139957</v>
      </c>
      <c r="Q797" s="38">
        <v>715</v>
      </c>
      <c r="R797" s="38">
        <v>823</v>
      </c>
      <c r="S797" s="38">
        <v>9.3065028375071588</v>
      </c>
      <c r="T797" s="38">
        <v>10.712240329046702</v>
      </c>
      <c r="U797" s="38">
        <v>9.3497162492841568E-2</v>
      </c>
      <c r="V797" s="38">
        <v>8.7759670953298397E-2</v>
      </c>
      <c r="W797" s="38">
        <v>1.0020854827786458E-2</v>
      </c>
      <c r="X797" s="38">
        <v>7.0470193465823033E-4</v>
      </c>
      <c r="Y797" s="38">
        <v>9.316152893128228</v>
      </c>
      <c r="Z797" s="38">
        <v>10.725556762444688</v>
      </c>
      <c r="AA797" s="38">
        <v>8.3847106871772326E-2</v>
      </c>
      <c r="AB797" s="38">
        <v>7.4443237555312791E-2</v>
      </c>
      <c r="AC797" s="38">
        <v>108.12133152824229</v>
      </c>
      <c r="AD797" s="38">
        <v>9.323739351349154</v>
      </c>
      <c r="AE797" s="38">
        <v>10.730985741326567</v>
      </c>
      <c r="AF797" s="38">
        <v>7.6260648650846363E-2</v>
      </c>
      <c r="AG797" s="38">
        <v>6.9014258673433915E-2</v>
      </c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</row>
    <row r="798" spans="1:51" x14ac:dyDescent="0.25">
      <c r="A798" s="38" t="s">
        <v>58</v>
      </c>
      <c r="B798" s="38">
        <v>63895</v>
      </c>
      <c r="C798" s="38">
        <v>6.5</v>
      </c>
      <c r="D798" s="38">
        <v>5.9</v>
      </c>
      <c r="E798" s="38">
        <v>7.1</v>
      </c>
      <c r="F798" s="38">
        <v>2012</v>
      </c>
      <c r="G798" s="38" t="s">
        <v>8</v>
      </c>
      <c r="H798" s="38" t="s">
        <v>195</v>
      </c>
      <c r="I798" s="38" t="s">
        <v>196</v>
      </c>
      <c r="J798" s="38">
        <v>415</v>
      </c>
      <c r="K798" s="38">
        <v>63480</v>
      </c>
      <c r="L798" s="38">
        <v>6.2285977810075442E-4</v>
      </c>
      <c r="M798" s="38">
        <v>5.8721711319861072</v>
      </c>
      <c r="N798" s="38">
        <v>7.1178906881876163</v>
      </c>
      <c r="O798" s="38">
        <v>2.7828868013893171E-2</v>
      </c>
      <c r="P798" s="38">
        <v>1.7890688187616632E-2</v>
      </c>
      <c r="Q798" s="38">
        <v>376</v>
      </c>
      <c r="R798" s="38">
        <v>456</v>
      </c>
      <c r="S798" s="38">
        <v>5.8846545113076143</v>
      </c>
      <c r="T798" s="38">
        <v>7.1367086626496592</v>
      </c>
      <c r="U798" s="38">
        <v>1.5345488692386056E-2</v>
      </c>
      <c r="V798" s="38">
        <v>3.6708662649659551E-2</v>
      </c>
      <c r="W798" s="38">
        <v>6.5246993512242252E-3</v>
      </c>
      <c r="X798" s="38">
        <v>6.2495717506227738E-4</v>
      </c>
      <c r="Y798" s="38">
        <v>5.8997421761619471</v>
      </c>
      <c r="Z798" s="38">
        <v>7.1496565262865026</v>
      </c>
      <c r="AA798" s="38">
        <v>2.5782383805328379E-4</v>
      </c>
      <c r="AB798" s="38">
        <v>4.9656526286502967E-2</v>
      </c>
      <c r="AC798" s="38">
        <v>79.640301470803379</v>
      </c>
      <c r="AD798" s="38">
        <v>5.9093493724497073</v>
      </c>
      <c r="AE798" s="38">
        <v>7.155699066006</v>
      </c>
      <c r="AF798" s="38">
        <v>9.3493724497069053E-3</v>
      </c>
      <c r="AG798" s="38">
        <v>5.5699066006000386E-2</v>
      </c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</row>
    <row r="799" spans="1:51" x14ac:dyDescent="0.25">
      <c r="A799" s="38" t="s">
        <v>25</v>
      </c>
      <c r="B799" s="38">
        <v>1522818</v>
      </c>
      <c r="C799" s="38">
        <v>6.7</v>
      </c>
      <c r="D799" s="38">
        <v>6.5</v>
      </c>
      <c r="E799" s="38">
        <v>6.8</v>
      </c>
      <c r="F799" s="38">
        <v>2012</v>
      </c>
      <c r="G799" s="38" t="s">
        <v>8</v>
      </c>
      <c r="H799" s="38" t="s">
        <v>75</v>
      </c>
      <c r="I799" s="38" t="s">
        <v>157</v>
      </c>
      <c r="J799" s="38">
        <v>10203</v>
      </c>
      <c r="K799" s="38">
        <v>1512615</v>
      </c>
      <c r="L799" s="38">
        <v>1.2956993274023895E-4</v>
      </c>
      <c r="M799" s="38">
        <v>6.570508474528391</v>
      </c>
      <c r="N799" s="38">
        <v>6.8296483400088679</v>
      </c>
      <c r="O799" s="38">
        <v>7.0508474528391041E-2</v>
      </c>
      <c r="P799" s="38">
        <v>2.9648340008868068E-2</v>
      </c>
      <c r="Q799" s="38">
        <v>10006</v>
      </c>
      <c r="R799" s="38">
        <v>10401</v>
      </c>
      <c r="S799" s="38">
        <v>6.5707129808026963</v>
      </c>
      <c r="T799" s="38">
        <v>6.8301005110262683</v>
      </c>
      <c r="U799" s="38">
        <v>7.0712980802696279E-2</v>
      </c>
      <c r="V799" s="38">
        <v>3.0100511026268428E-2</v>
      </c>
      <c r="W799" s="38">
        <v>6.7013228019072273E-3</v>
      </c>
      <c r="X799" s="38">
        <v>1.2958769487274844E-4</v>
      </c>
      <c r="Y799" s="38">
        <v>6.5717351070344785</v>
      </c>
      <c r="Z799" s="38">
        <v>6.8309104967799756</v>
      </c>
      <c r="AA799" s="38">
        <v>7.1735107034478496E-2</v>
      </c>
      <c r="AB799" s="38">
        <v>3.0910496779975816E-2</v>
      </c>
      <c r="AC799" s="38">
        <v>394.63194485388271</v>
      </c>
      <c r="AD799" s="38">
        <v>6.5720785482009649</v>
      </c>
      <c r="AE799" s="38">
        <v>6.8312237312486648</v>
      </c>
      <c r="AF799" s="38">
        <v>7.2078548200964931E-2</v>
      </c>
      <c r="AG799" s="38">
        <v>3.1223731248664954E-2</v>
      </c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</row>
    <row r="800" spans="1:51" x14ac:dyDescent="0.25">
      <c r="A800" s="38" t="s">
        <v>12</v>
      </c>
      <c r="B800" s="38">
        <v>834418</v>
      </c>
      <c r="C800" s="38">
        <v>7.4</v>
      </c>
      <c r="D800" s="38">
        <v>7.2</v>
      </c>
      <c r="E800" s="38">
        <v>7.6</v>
      </c>
      <c r="F800" s="38">
        <v>2012</v>
      </c>
      <c r="G800" s="38" t="s">
        <v>8</v>
      </c>
      <c r="H800" s="38" t="s">
        <v>76</v>
      </c>
      <c r="I800" s="38" t="s">
        <v>144</v>
      </c>
      <c r="J800" s="38">
        <v>6175</v>
      </c>
      <c r="K800" s="38">
        <v>828243</v>
      </c>
      <c r="L800" s="38">
        <v>1.8389501766331279E-4</v>
      </c>
      <c r="M800" s="38">
        <v>7.216472663762544</v>
      </c>
      <c r="N800" s="38">
        <v>7.5842626990891686</v>
      </c>
      <c r="O800" s="38">
        <v>1.647266376254386E-2</v>
      </c>
      <c r="P800" s="38">
        <v>1.5737300910831031E-2</v>
      </c>
      <c r="Q800" s="38">
        <v>6022</v>
      </c>
      <c r="R800" s="38">
        <v>6329</v>
      </c>
      <c r="S800" s="38">
        <v>7.2170063445419439</v>
      </c>
      <c r="T800" s="38">
        <v>7.5849274584201201</v>
      </c>
      <c r="U800" s="38">
        <v>1.7006344541943719E-2</v>
      </c>
      <c r="V800" s="38">
        <v>1.5072541579879584E-2</v>
      </c>
      <c r="W800" s="38">
        <v>7.4026354806475698E-3</v>
      </c>
      <c r="X800" s="38">
        <v>1.8393653933890773E-4</v>
      </c>
      <c r="Y800" s="38">
        <v>7.218698941308662</v>
      </c>
      <c r="Z800" s="38">
        <v>7.5865720199864777</v>
      </c>
      <c r="AA800" s="38">
        <v>1.8698941308661787E-2</v>
      </c>
      <c r="AB800" s="38">
        <v>1.3427980013521967E-2</v>
      </c>
      <c r="AC800" s="38">
        <v>306.90233582893865</v>
      </c>
      <c r="AD800" s="38">
        <v>7.2193335099716043</v>
      </c>
      <c r="AE800" s="38">
        <v>7.5871358859165827</v>
      </c>
      <c r="AF800" s="38">
        <v>1.9333509971604101E-2</v>
      </c>
      <c r="AG800" s="38">
        <v>1.2864114083416922E-2</v>
      </c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</row>
    <row r="801" spans="1:51" x14ac:dyDescent="0.25">
      <c r="A801" s="38" t="s">
        <v>56</v>
      </c>
      <c r="B801" s="38">
        <v>111935</v>
      </c>
      <c r="C801" s="38">
        <v>1.9</v>
      </c>
      <c r="D801" s="38">
        <v>1.7</v>
      </c>
      <c r="E801" s="38">
        <v>2.2000000000000002</v>
      </c>
      <c r="F801" s="38">
        <v>2012</v>
      </c>
      <c r="G801" s="38" t="s">
        <v>8</v>
      </c>
      <c r="H801" s="38" t="s">
        <v>77</v>
      </c>
      <c r="I801" s="38" t="s">
        <v>188</v>
      </c>
      <c r="J801" s="38">
        <v>213</v>
      </c>
      <c r="K801" s="38">
        <v>111722</v>
      </c>
      <c r="L801" s="38">
        <v>2.5530445204082809E-4</v>
      </c>
      <c r="M801" s="38">
        <v>1.6475856180891579</v>
      </c>
      <c r="N801" s="38">
        <v>2.1581945221708145</v>
      </c>
      <c r="O801" s="38">
        <v>5.2414381910842023E-2</v>
      </c>
      <c r="P801" s="38">
        <v>4.1805477829185644E-2</v>
      </c>
      <c r="Q801" s="38">
        <v>185</v>
      </c>
      <c r="R801" s="38">
        <v>242</v>
      </c>
      <c r="S801" s="38">
        <v>1.6527448965917719</v>
      </c>
      <c r="T801" s="38">
        <v>2.1619689998659934</v>
      </c>
      <c r="U801" s="38">
        <v>4.7255103408228027E-2</v>
      </c>
      <c r="V801" s="38">
        <v>3.8031000134006732E-2</v>
      </c>
      <c r="W801" s="38">
        <v>1.9199835071493988E-3</v>
      </c>
      <c r="X801" s="38">
        <v>2.5701099799944091E-4</v>
      </c>
      <c r="Y801" s="38">
        <v>1.6629725091499579</v>
      </c>
      <c r="Z801" s="38">
        <v>2.1769945051488397</v>
      </c>
      <c r="AA801" s="38">
        <v>3.7027490850042089E-2</v>
      </c>
      <c r="AB801" s="38">
        <v>2.3005494851160435E-2</v>
      </c>
      <c r="AC801" s="38">
        <v>57.217112790861101</v>
      </c>
      <c r="AD801" s="38">
        <v>1.6688771348740439</v>
      </c>
      <c r="AE801" s="38">
        <v>2.1800233290385576</v>
      </c>
      <c r="AF801" s="38">
        <v>3.1122865125956078E-2</v>
      </c>
      <c r="AG801" s="38">
        <v>1.9976670961442622E-2</v>
      </c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</row>
    <row r="802" spans="1:51" x14ac:dyDescent="0.25">
      <c r="A802" s="38" t="s">
        <v>32</v>
      </c>
      <c r="B802" s="38">
        <v>139039</v>
      </c>
      <c r="C802" s="38">
        <v>18.600000000000001</v>
      </c>
      <c r="D802" s="38">
        <v>17.899999999999999</v>
      </c>
      <c r="E802" s="38">
        <v>19.3</v>
      </c>
      <c r="F802" s="38">
        <v>2012</v>
      </c>
      <c r="G802" s="38" t="s">
        <v>8</v>
      </c>
      <c r="H802" s="38" t="s">
        <v>78</v>
      </c>
      <c r="I802" s="38" t="s">
        <v>164</v>
      </c>
      <c r="J802" s="38">
        <v>2586</v>
      </c>
      <c r="K802" s="38">
        <v>136453</v>
      </c>
      <c r="L802" s="38">
        <v>7.1014812071794721E-4</v>
      </c>
      <c r="M802" s="38">
        <v>17.888949974061216</v>
      </c>
      <c r="N802" s="38">
        <v>19.309246215497108</v>
      </c>
      <c r="O802" s="38">
        <v>1.1050025938782682E-2</v>
      </c>
      <c r="P802" s="38">
        <v>9.2462154971073574E-3</v>
      </c>
      <c r="Q802" s="38">
        <v>2488</v>
      </c>
      <c r="R802" s="38">
        <v>2685</v>
      </c>
      <c r="S802" s="38">
        <v>17.894259883917464</v>
      </c>
      <c r="T802" s="38">
        <v>19.311128532282311</v>
      </c>
      <c r="U802" s="38">
        <v>5.7401160825349962E-3</v>
      </c>
      <c r="V802" s="38">
        <v>1.1128532282310033E-2</v>
      </c>
      <c r="W802" s="38">
        <v>1.8612398180720382E-2</v>
      </c>
      <c r="X802" s="38">
        <v>7.105118454540537E-4</v>
      </c>
      <c r="Y802" s="38">
        <v>17.901886335266326</v>
      </c>
      <c r="Z802" s="38">
        <v>19.322910026174437</v>
      </c>
      <c r="AA802" s="38">
        <v>1.8863352663274213E-3</v>
      </c>
      <c r="AB802" s="38">
        <v>2.2910026174436382E-2</v>
      </c>
      <c r="AC802" s="38">
        <v>197.49520247317997</v>
      </c>
      <c r="AD802" s="38">
        <v>17.90579868803318</v>
      </c>
      <c r="AE802" s="38">
        <v>19.326189701343068</v>
      </c>
      <c r="AF802" s="38">
        <v>5.7986880331810653E-3</v>
      </c>
      <c r="AG802" s="38">
        <v>2.618970134306764E-2</v>
      </c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</row>
    <row r="803" spans="1:51" x14ac:dyDescent="0.25">
      <c r="A803" s="38" t="s">
        <v>45</v>
      </c>
      <c r="B803" s="38">
        <v>1320887</v>
      </c>
      <c r="C803" s="38">
        <v>6.6</v>
      </c>
      <c r="D803" s="38">
        <v>6.5</v>
      </c>
      <c r="E803" s="38">
        <v>6.8</v>
      </c>
      <c r="F803" s="38">
        <v>2012</v>
      </c>
      <c r="G803" s="38" t="s">
        <v>8</v>
      </c>
      <c r="H803" s="38" t="s">
        <v>79</v>
      </c>
      <c r="I803" s="38" t="s">
        <v>177</v>
      </c>
      <c r="J803" s="38">
        <v>8718</v>
      </c>
      <c r="K803" s="38">
        <v>1312169</v>
      </c>
      <c r="L803" s="38">
        <v>1.380870370905602E-4</v>
      </c>
      <c r="M803" s="38">
        <v>6.4620233432826284</v>
      </c>
      <c r="N803" s="38">
        <v>6.7381974174637493</v>
      </c>
      <c r="O803" s="38">
        <v>3.7976656717371604E-2</v>
      </c>
      <c r="P803" s="38">
        <v>6.1802582536250483E-2</v>
      </c>
      <c r="Q803" s="38">
        <v>8536</v>
      </c>
      <c r="R803" s="38">
        <v>8901</v>
      </c>
      <c r="S803" s="38">
        <v>6.4623241806452789</v>
      </c>
      <c r="T803" s="38">
        <v>6.7386536471325709</v>
      </c>
      <c r="U803" s="38">
        <v>3.7675819354721085E-2</v>
      </c>
      <c r="V803" s="38">
        <v>6.1346352867428955E-2</v>
      </c>
      <c r="W803" s="38">
        <v>6.6015453023959775E-3</v>
      </c>
      <c r="X803" s="38">
        <v>1.3810920079357307E-4</v>
      </c>
      <c r="Y803" s="38">
        <v>6.4634361016024044</v>
      </c>
      <c r="Z803" s="38">
        <v>6.7396545031895503</v>
      </c>
      <c r="AA803" s="38">
        <v>3.6563898397595551E-2</v>
      </c>
      <c r="AB803" s="38">
        <v>6.0345496810449539E-2</v>
      </c>
      <c r="AC803" s="38">
        <v>364.80457890098364</v>
      </c>
      <c r="AD803" s="38">
        <v>6.4638334766030168</v>
      </c>
      <c r="AE803" s="38">
        <v>6.7400141930186805</v>
      </c>
      <c r="AF803" s="38">
        <v>3.616652339698323E-2</v>
      </c>
      <c r="AG803" s="38">
        <v>5.9985806981319278E-2</v>
      </c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</row>
    <row r="804" spans="1:51" x14ac:dyDescent="0.25">
      <c r="A804" s="38" t="s">
        <v>33</v>
      </c>
      <c r="B804" s="38">
        <v>539224</v>
      </c>
      <c r="C804" s="38">
        <v>8.9</v>
      </c>
      <c r="D804" s="38">
        <v>8.6</v>
      </c>
      <c r="E804" s="38">
        <v>9.1</v>
      </c>
      <c r="F804" s="38">
        <v>2012</v>
      </c>
      <c r="G804" s="38" t="s">
        <v>8</v>
      </c>
      <c r="H804" s="38" t="s">
        <v>80</v>
      </c>
      <c r="I804" s="38" t="s">
        <v>165</v>
      </c>
      <c r="J804" s="38">
        <v>4799</v>
      </c>
      <c r="K804" s="38">
        <v>534425</v>
      </c>
      <c r="L804" s="38">
        <v>2.5067615715179339E-4</v>
      </c>
      <c r="M804" s="38">
        <v>8.6491502600699928</v>
      </c>
      <c r="N804" s="38">
        <v>9.1505025743735793</v>
      </c>
      <c r="O804" s="38">
        <v>4.9150260069993124E-2</v>
      </c>
      <c r="P804" s="38">
        <v>5.0502574373579634E-2</v>
      </c>
      <c r="Q804" s="38">
        <v>4664</v>
      </c>
      <c r="R804" s="38">
        <v>4935</v>
      </c>
      <c r="S804" s="38">
        <v>8.6494666409506991</v>
      </c>
      <c r="T804" s="38">
        <v>9.1520407103541377</v>
      </c>
      <c r="U804" s="38">
        <v>4.9466640950699414E-2</v>
      </c>
      <c r="V804" s="38">
        <v>5.2040710354138042E-2</v>
      </c>
      <c r="W804" s="38">
        <v>8.9033250145652588E-3</v>
      </c>
      <c r="X804" s="38">
        <v>2.5074849628904666E-4</v>
      </c>
      <c r="Y804" s="38">
        <v>8.6525765182762129</v>
      </c>
      <c r="Z804" s="38">
        <v>9.154073510854305</v>
      </c>
      <c r="AA804" s="38">
        <v>5.2576518276213235E-2</v>
      </c>
      <c r="AB804" s="38">
        <v>5.407351085430534E-2</v>
      </c>
      <c r="AC804" s="38">
        <v>270.35453617273816</v>
      </c>
      <c r="AD804" s="38">
        <v>8.6535655293687679</v>
      </c>
      <c r="AE804" s="38">
        <v>9.1549390034114353</v>
      </c>
      <c r="AF804" s="38">
        <v>5.3565529368768239E-2</v>
      </c>
      <c r="AG804" s="38">
        <v>5.493900341143565E-2</v>
      </c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</row>
    <row r="805" spans="1:51" x14ac:dyDescent="0.25">
      <c r="A805" s="38" t="s">
        <v>44</v>
      </c>
      <c r="B805" s="38">
        <v>221056</v>
      </c>
      <c r="C805" s="38">
        <v>10.5</v>
      </c>
      <c r="D805" s="38">
        <v>10.1</v>
      </c>
      <c r="E805" s="38">
        <v>10.9</v>
      </c>
      <c r="F805" s="38">
        <v>2012</v>
      </c>
      <c r="G805" s="38" t="s">
        <v>8</v>
      </c>
      <c r="H805" s="38" t="s">
        <v>81</v>
      </c>
      <c r="I805" s="38" t="s">
        <v>176</v>
      </c>
      <c r="J805" s="38">
        <v>2321</v>
      </c>
      <c r="K805" s="38">
        <v>218735</v>
      </c>
      <c r="L805" s="38">
        <v>4.2490450988716578E-4</v>
      </c>
      <c r="M805" s="38">
        <v>10.07469740094086</v>
      </c>
      <c r="N805" s="38">
        <v>10.92450642071519</v>
      </c>
      <c r="O805" s="38">
        <v>2.5302599059140007E-2</v>
      </c>
      <c r="P805" s="38">
        <v>2.4506420715189492E-2</v>
      </c>
      <c r="Q805" s="38">
        <v>2228</v>
      </c>
      <c r="R805" s="38">
        <v>2415</v>
      </c>
      <c r="S805" s="38">
        <v>10.078894035900404</v>
      </c>
      <c r="T805" s="38">
        <v>10.924833526346266</v>
      </c>
      <c r="U805" s="38">
        <v>2.1105964099595198E-2</v>
      </c>
      <c r="V805" s="38">
        <v>2.4833526346265344E-2</v>
      </c>
      <c r="W805" s="38">
        <v>1.0508108185009548E-2</v>
      </c>
      <c r="X805" s="38">
        <v>4.2515617302125601E-4</v>
      </c>
      <c r="Y805" s="38">
        <v>10.082952011988292</v>
      </c>
      <c r="Z805" s="38">
        <v>10.933264358030804</v>
      </c>
      <c r="AA805" s="38">
        <v>1.7047988011707815E-2</v>
      </c>
      <c r="AB805" s="38">
        <v>3.3264358030804075E-2</v>
      </c>
      <c r="AC805" s="38">
        <v>187.87463907101531</v>
      </c>
      <c r="AD805" s="38">
        <v>10.085429335161042</v>
      </c>
      <c r="AE805" s="38">
        <v>10.935310696837551</v>
      </c>
      <c r="AF805" s="38">
        <v>1.4570664838958081E-2</v>
      </c>
      <c r="AG805" s="38">
        <v>3.5310696837550282E-2</v>
      </c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</row>
    <row r="806" spans="1:51" x14ac:dyDescent="0.25">
      <c r="A806" s="38" t="s">
        <v>46</v>
      </c>
      <c r="B806" s="38">
        <v>186650</v>
      </c>
      <c r="C806" s="38">
        <v>9.8000000000000007</v>
      </c>
      <c r="D806" s="38">
        <v>9.4</v>
      </c>
      <c r="E806" s="38">
        <v>10.199999999999999</v>
      </c>
      <c r="F806" s="38">
        <v>2012</v>
      </c>
      <c r="G806" s="38" t="s">
        <v>8</v>
      </c>
      <c r="H806" s="38" t="s">
        <v>82</v>
      </c>
      <c r="I806" s="38" t="s">
        <v>178</v>
      </c>
      <c r="J806" s="38">
        <v>1829</v>
      </c>
      <c r="K806" s="38">
        <v>184821</v>
      </c>
      <c r="L806" s="38">
        <v>4.4687762498939491E-4</v>
      </c>
      <c r="M806" s="38">
        <v>9.3522115794038534</v>
      </c>
      <c r="N806" s="38">
        <v>10.245966829382645</v>
      </c>
      <c r="O806" s="38">
        <v>4.7788420596146963E-2</v>
      </c>
      <c r="P806" s="38">
        <v>4.5966829382646068E-2</v>
      </c>
      <c r="Q806" s="38">
        <v>1746</v>
      </c>
      <c r="R806" s="38">
        <v>1913</v>
      </c>
      <c r="S806" s="38">
        <v>9.3544066434503073</v>
      </c>
      <c r="T806" s="38">
        <v>10.24912938655237</v>
      </c>
      <c r="U806" s="38">
        <v>4.5593356549693098E-2</v>
      </c>
      <c r="V806" s="38">
        <v>4.9129386552371201E-2</v>
      </c>
      <c r="W806" s="38">
        <v>9.8091778615458196E-3</v>
      </c>
      <c r="X806" s="38">
        <v>4.4721453296166349E-4</v>
      </c>
      <c r="Y806" s="38">
        <v>9.3619633285841548</v>
      </c>
      <c r="Z806" s="38">
        <v>10.256392394507484</v>
      </c>
      <c r="AA806" s="38">
        <v>3.8036671415845547E-2</v>
      </c>
      <c r="AB806" s="38">
        <v>5.6392394507485122E-2</v>
      </c>
      <c r="AC806" s="38">
        <v>166.84106947440827</v>
      </c>
      <c r="AD806" s="38">
        <v>9.3649301884782492</v>
      </c>
      <c r="AE806" s="38">
        <v>10.258783045566201</v>
      </c>
      <c r="AF806" s="38">
        <v>3.5069811521751149E-2</v>
      </c>
      <c r="AG806" s="38">
        <v>5.8783045566201508E-2</v>
      </c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</row>
    <row r="807" spans="1:51" x14ac:dyDescent="0.25">
      <c r="A807" s="38" t="s">
        <v>47</v>
      </c>
      <c r="B807" s="38">
        <v>393564</v>
      </c>
      <c r="C807" s="38">
        <v>11.6</v>
      </c>
      <c r="D807" s="38">
        <v>11.3</v>
      </c>
      <c r="E807" s="38">
        <v>12</v>
      </c>
      <c r="F807" s="38">
        <v>2012</v>
      </c>
      <c r="G807" s="38" t="s">
        <v>8</v>
      </c>
      <c r="H807" s="38" t="s">
        <v>83</v>
      </c>
      <c r="I807" s="38" t="s">
        <v>179</v>
      </c>
      <c r="J807" s="38">
        <v>4565</v>
      </c>
      <c r="K807" s="38">
        <v>388999</v>
      </c>
      <c r="L807" s="38">
        <v>3.3451814171717718E-4</v>
      </c>
      <c r="M807" s="38">
        <v>11.264611860010625</v>
      </c>
      <c r="N807" s="38">
        <v>11.933648143444978</v>
      </c>
      <c r="O807" s="38">
        <v>3.5388139989375844E-2</v>
      </c>
      <c r="P807" s="38">
        <v>6.6351856555021627E-2</v>
      </c>
      <c r="Q807" s="38">
        <v>4434</v>
      </c>
      <c r="R807" s="38">
        <v>4697</v>
      </c>
      <c r="S807" s="38">
        <v>11.266274354361679</v>
      </c>
      <c r="T807" s="38">
        <v>11.934526531898243</v>
      </c>
      <c r="U807" s="38">
        <v>3.3725645638321922E-2</v>
      </c>
      <c r="V807" s="38">
        <v>6.5473468101757248E-2</v>
      </c>
      <c r="W807" s="38">
        <v>1.1603897087938747E-2</v>
      </c>
      <c r="X807" s="38">
        <v>3.346183939515513E-4</v>
      </c>
      <c r="Y807" s="38">
        <v>11.269278693987195</v>
      </c>
      <c r="Z807" s="38">
        <v>11.938515481890299</v>
      </c>
      <c r="AA807" s="38">
        <v>3.0721306012805982E-2</v>
      </c>
      <c r="AB807" s="38">
        <v>6.1484518109701014E-2</v>
      </c>
      <c r="AC807" s="38">
        <v>263.32236661393296</v>
      </c>
      <c r="AD807" s="38">
        <v>11.270635145548338</v>
      </c>
      <c r="AE807" s="38">
        <v>11.93969988833293</v>
      </c>
      <c r="AF807" s="38">
        <v>2.9364854451662481E-2</v>
      </c>
      <c r="AG807" s="38">
        <v>6.0300111667070055E-2</v>
      </c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</row>
    <row r="808" spans="1:51" x14ac:dyDescent="0.25">
      <c r="A808" s="38" t="s">
        <v>48</v>
      </c>
      <c r="B808" s="38">
        <v>595123</v>
      </c>
      <c r="C808" s="38">
        <v>5.2</v>
      </c>
      <c r="D808" s="38">
        <v>5</v>
      </c>
      <c r="E808" s="38">
        <v>5.4</v>
      </c>
      <c r="F808" s="38">
        <v>2012</v>
      </c>
      <c r="G808" s="38" t="s">
        <v>8</v>
      </c>
      <c r="H808" s="38" t="s">
        <v>84</v>
      </c>
      <c r="I808" s="38" t="s">
        <v>180</v>
      </c>
      <c r="J808" s="38">
        <v>3095</v>
      </c>
      <c r="K808" s="38">
        <v>592028</v>
      </c>
      <c r="L808" s="38">
        <v>1.8274244819068149E-4</v>
      </c>
      <c r="M808" s="38">
        <v>5.0178631409060266</v>
      </c>
      <c r="N808" s="38">
        <v>5.383348037287389</v>
      </c>
      <c r="O808" s="38">
        <v>1.7863140906026587E-2</v>
      </c>
      <c r="P808" s="38">
        <v>1.6651962712611379E-2</v>
      </c>
      <c r="Q808" s="38">
        <v>2986</v>
      </c>
      <c r="R808" s="38">
        <v>3204</v>
      </c>
      <c r="S808" s="38">
        <v>5.0174501741656767</v>
      </c>
      <c r="T808" s="38">
        <v>5.3837610040277388</v>
      </c>
      <c r="U808" s="38">
        <v>1.7450174165676735E-2</v>
      </c>
      <c r="V808" s="38">
        <v>1.6238995972261527E-2</v>
      </c>
      <c r="W808" s="38">
        <v>5.2037994485661853E-3</v>
      </c>
      <c r="X808" s="38">
        <v>1.8282556940822249E-4</v>
      </c>
      <c r="Y808" s="38">
        <v>5.020973879157963</v>
      </c>
      <c r="Z808" s="38">
        <v>5.3866250179744073</v>
      </c>
      <c r="AA808" s="38">
        <v>2.0973879157963005E-2</v>
      </c>
      <c r="AB808" s="38">
        <v>1.3374982025593063E-2</v>
      </c>
      <c r="AC808" s="38">
        <v>217.5249122294218</v>
      </c>
      <c r="AD808" s="38">
        <v>5.021884521238543</v>
      </c>
      <c r="AE808" s="38">
        <v>5.3873946899551948</v>
      </c>
      <c r="AF808" s="38">
        <v>2.1884521238543009E-2</v>
      </c>
      <c r="AG808" s="38">
        <v>1.2605310044805584E-2</v>
      </c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</row>
    <row r="809" spans="1:51" x14ac:dyDescent="0.25">
      <c r="A809" s="38" t="s">
        <v>34</v>
      </c>
      <c r="B809" s="38">
        <v>100934</v>
      </c>
      <c r="C809" s="38">
        <v>30.9</v>
      </c>
      <c r="D809" s="38">
        <v>29.9</v>
      </c>
      <c r="E809" s="38">
        <v>32</v>
      </c>
      <c r="F809" s="38">
        <v>2012</v>
      </c>
      <c r="G809" s="38" t="s">
        <v>8</v>
      </c>
      <c r="H809" s="38" t="s">
        <v>85</v>
      </c>
      <c r="I809" s="38" t="s">
        <v>166</v>
      </c>
      <c r="J809" s="38">
        <v>3119</v>
      </c>
      <c r="K809" s="38">
        <v>97815</v>
      </c>
      <c r="L809" s="38">
        <v>1.0675845524857949E-3</v>
      </c>
      <c r="M809" s="38">
        <v>29.833796548035334</v>
      </c>
      <c r="N809" s="38">
        <v>31.968965653006929</v>
      </c>
      <c r="O809" s="38">
        <v>6.6203451964664595E-2</v>
      </c>
      <c r="P809" s="38">
        <v>3.1034346993070727E-2</v>
      </c>
      <c r="Q809" s="38">
        <v>3012</v>
      </c>
      <c r="R809" s="38">
        <v>3227</v>
      </c>
      <c r="S809" s="38">
        <v>29.841282422176867</v>
      </c>
      <c r="T809" s="38">
        <v>31.971387243148989</v>
      </c>
      <c r="U809" s="38">
        <v>5.8717577823131251E-2</v>
      </c>
      <c r="V809" s="38">
        <v>2.8612756851011056E-2</v>
      </c>
      <c r="W809" s="38">
        <v>3.0919233899841018E-2</v>
      </c>
      <c r="X809" s="38">
        <v>1.0680119530812856E-3</v>
      </c>
      <c r="Y809" s="38">
        <v>29.851221946759733</v>
      </c>
      <c r="Z809" s="38">
        <v>31.987245852922307</v>
      </c>
      <c r="AA809" s="38">
        <v>4.8778053240265962E-2</v>
      </c>
      <c r="AB809" s="38">
        <v>1.275414707769329E-2</v>
      </c>
      <c r="AC809" s="38">
        <v>215.52867115159327</v>
      </c>
      <c r="AD809" s="38">
        <v>29.856556770772858</v>
      </c>
      <c r="AE809" s="38">
        <v>31.991818116137793</v>
      </c>
      <c r="AF809" s="38">
        <v>4.3443229227140279E-2</v>
      </c>
      <c r="AG809" s="38">
        <v>8.1818838622069734E-3</v>
      </c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</row>
    <row r="810" spans="1:51" x14ac:dyDescent="0.25">
      <c r="A810" s="38" t="s">
        <v>13</v>
      </c>
      <c r="B810" s="38">
        <v>451143</v>
      </c>
      <c r="C810" s="38">
        <v>5.3</v>
      </c>
      <c r="D810" s="38">
        <v>5.0999999999999996</v>
      </c>
      <c r="E810" s="38">
        <v>5.5</v>
      </c>
      <c r="F810" s="38">
        <v>2012</v>
      </c>
      <c r="G810" s="38" t="s">
        <v>8</v>
      </c>
      <c r="H810" s="38" t="s">
        <v>86</v>
      </c>
      <c r="I810" s="38" t="s">
        <v>145</v>
      </c>
      <c r="J810" s="38">
        <v>2391</v>
      </c>
      <c r="K810" s="38">
        <v>448752</v>
      </c>
      <c r="L810" s="38">
        <v>2.1187013479132683E-4</v>
      </c>
      <c r="M810" s="38">
        <v>5.0880015245273373</v>
      </c>
      <c r="N810" s="38">
        <v>5.5117417941099909</v>
      </c>
      <c r="O810" s="38">
        <v>1.1998475472662307E-2</v>
      </c>
      <c r="P810" s="38">
        <v>1.1741794109990877E-2</v>
      </c>
      <c r="Q810" s="38">
        <v>2296</v>
      </c>
      <c r="R810" s="38">
        <v>2487</v>
      </c>
      <c r="S810" s="38">
        <v>5.0892954118760567</v>
      </c>
      <c r="T810" s="38">
        <v>5.5126644988396141</v>
      </c>
      <c r="U810" s="38">
        <v>1.0704588123942926E-2</v>
      </c>
      <c r="V810" s="38">
        <v>1.2664498839614069E-2</v>
      </c>
      <c r="W810" s="38">
        <v>5.3040839689193868E-3</v>
      </c>
      <c r="X810" s="38">
        <v>2.1199481596478396E-4</v>
      </c>
      <c r="Y810" s="38">
        <v>5.0920891529546033</v>
      </c>
      <c r="Z810" s="38">
        <v>5.5160787848841704</v>
      </c>
      <c r="AA810" s="38">
        <v>7.910847045396352E-3</v>
      </c>
      <c r="AB810" s="38">
        <v>1.6078784884170361E-2</v>
      </c>
      <c r="AC810" s="38">
        <v>191.18617031190843</v>
      </c>
      <c r="AD810" s="38">
        <v>5.0933031844447294</v>
      </c>
      <c r="AE810" s="38">
        <v>5.517081326598384</v>
      </c>
      <c r="AF810" s="38">
        <v>6.6968155552702413E-3</v>
      </c>
      <c r="AG810" s="38">
        <v>1.7081326598384017E-2</v>
      </c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</row>
    <row r="811" spans="1:51" x14ac:dyDescent="0.25">
      <c r="A811" s="38" t="s">
        <v>28</v>
      </c>
      <c r="B811" s="38">
        <v>422371</v>
      </c>
      <c r="C811" s="38">
        <v>15</v>
      </c>
      <c r="D811" s="38">
        <v>14.6</v>
      </c>
      <c r="E811" s="38">
        <v>15.3</v>
      </c>
      <c r="F811" s="38">
        <v>2012</v>
      </c>
      <c r="G811" s="38" t="s">
        <v>8</v>
      </c>
      <c r="H811" s="38" t="s">
        <v>87</v>
      </c>
      <c r="I811" s="38" t="s">
        <v>160</v>
      </c>
      <c r="J811" s="38">
        <v>6336</v>
      </c>
      <c r="K811" s="38">
        <v>416035</v>
      </c>
      <c r="L811" s="38">
        <v>3.665890357933351E-4</v>
      </c>
      <c r="M811" s="38">
        <v>14.634440864460233</v>
      </c>
      <c r="N811" s="38">
        <v>15.367618936046904</v>
      </c>
      <c r="O811" s="38">
        <v>3.44408644602332E-2</v>
      </c>
      <c r="P811" s="38">
        <v>6.7618936046903499E-2</v>
      </c>
      <c r="Q811" s="38">
        <v>6181</v>
      </c>
      <c r="R811" s="38">
        <v>6491</v>
      </c>
      <c r="S811" s="38">
        <v>14.634053947832593</v>
      </c>
      <c r="T811" s="38">
        <v>15.368005852674544</v>
      </c>
      <c r="U811" s="38">
        <v>3.4053947832592968E-2</v>
      </c>
      <c r="V811" s="38">
        <v>6.8005852674543732E-2</v>
      </c>
      <c r="W811" s="38">
        <v>1.5005440919539858E-2</v>
      </c>
      <c r="X811" s="38">
        <v>3.6666697378517297E-4</v>
      </c>
      <c r="Y811" s="38">
        <v>14.638773945754686</v>
      </c>
      <c r="Z811" s="38">
        <v>15.37210789332503</v>
      </c>
      <c r="AA811" s="38">
        <v>3.8773945754686068E-2</v>
      </c>
      <c r="AB811" s="38">
        <v>7.2107893325028982E-2</v>
      </c>
      <c r="AC811" s="38">
        <v>309.68494874618432</v>
      </c>
      <c r="AD811" s="38">
        <v>14.640025039559845</v>
      </c>
      <c r="AE811" s="38">
        <v>15.373224364776704</v>
      </c>
      <c r="AF811" s="38">
        <v>4.0025039559845155E-2</v>
      </c>
      <c r="AG811" s="38">
        <v>7.3224364776702799E-2</v>
      </c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</row>
    <row r="812" spans="1:51" x14ac:dyDescent="0.25">
      <c r="A812" s="38" t="s">
        <v>49</v>
      </c>
      <c r="B812" s="38">
        <v>851685</v>
      </c>
      <c r="C812" s="38">
        <v>10.3</v>
      </c>
      <c r="D812" s="38">
        <v>10.1</v>
      </c>
      <c r="E812" s="38">
        <v>10.5</v>
      </c>
      <c r="F812" s="38">
        <v>2012</v>
      </c>
      <c r="G812" s="38" t="s">
        <v>8</v>
      </c>
      <c r="H812" s="38" t="s">
        <v>88</v>
      </c>
      <c r="I812" s="38" t="s">
        <v>181</v>
      </c>
      <c r="J812" s="38">
        <v>8772</v>
      </c>
      <c r="K812" s="38">
        <v>842913</v>
      </c>
      <c r="L812" s="38">
        <v>2.1442246323706468E-4</v>
      </c>
      <c r="M812" s="38">
        <v>10.085160128918487</v>
      </c>
      <c r="N812" s="38">
        <v>10.514005055392614</v>
      </c>
      <c r="O812" s="38">
        <v>1.4839871081512968E-2</v>
      </c>
      <c r="P812" s="38">
        <v>1.4005055392614096E-2</v>
      </c>
      <c r="Q812" s="38">
        <v>8590</v>
      </c>
      <c r="R812" s="38">
        <v>8955</v>
      </c>
      <c r="S812" s="38">
        <v>10.085888562085747</v>
      </c>
      <c r="T812" s="38">
        <v>10.514450765247714</v>
      </c>
      <c r="U812" s="38">
        <v>1.4111437914252178E-2</v>
      </c>
      <c r="V812" s="38">
        <v>1.4450765247714159E-2</v>
      </c>
      <c r="W812" s="38">
        <v>1.0301791337763542E-2</v>
      </c>
      <c r="X812" s="38">
        <v>2.1445610499916466E-4</v>
      </c>
      <c r="Y812" s="38">
        <v>10.087335232764378</v>
      </c>
      <c r="Z812" s="38">
        <v>10.516247442762706</v>
      </c>
      <c r="AA812" s="38">
        <v>1.266476723562171E-2</v>
      </c>
      <c r="AB812" s="38">
        <v>1.6247442762706399E-2</v>
      </c>
      <c r="AC812" s="38">
        <v>365.25069158705179</v>
      </c>
      <c r="AD812" s="38">
        <v>10.087951098314626</v>
      </c>
      <c r="AE812" s="38">
        <v>10.516805714938966</v>
      </c>
      <c r="AF812" s="38">
        <v>1.2048901685373536E-2</v>
      </c>
      <c r="AG812" s="38">
        <v>1.6805714938966432E-2</v>
      </c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</row>
    <row r="813" spans="1:51" x14ac:dyDescent="0.25">
      <c r="A813" s="38" t="s">
        <v>26</v>
      </c>
      <c r="B813" s="38">
        <v>327751</v>
      </c>
      <c r="C813" s="38">
        <v>19.7</v>
      </c>
      <c r="D813" s="38">
        <v>19.3</v>
      </c>
      <c r="E813" s="38">
        <v>20.2</v>
      </c>
      <c r="F813" s="38">
        <v>2012</v>
      </c>
      <c r="G813" s="38" t="s">
        <v>8</v>
      </c>
      <c r="H813" s="38" t="s">
        <v>89</v>
      </c>
      <c r="I813" s="38" t="s">
        <v>158</v>
      </c>
      <c r="J813" s="38">
        <v>6457</v>
      </c>
      <c r="K813" s="38">
        <v>321294</v>
      </c>
      <c r="L813" s="38">
        <v>4.7577186228326378E-4</v>
      </c>
      <c r="M813" s="38">
        <v>19.225159637544348</v>
      </c>
      <c r="N813" s="38">
        <v>20.176703362110882</v>
      </c>
      <c r="O813" s="38">
        <v>7.4840362455653064E-2</v>
      </c>
      <c r="P813" s="38">
        <v>2.3296637889117733E-2</v>
      </c>
      <c r="Q813" s="38">
        <v>6301</v>
      </c>
      <c r="R813" s="38">
        <v>6613</v>
      </c>
      <c r="S813" s="38">
        <v>19.224960412020099</v>
      </c>
      <c r="T813" s="38">
        <v>20.176902587635126</v>
      </c>
      <c r="U813" s="38">
        <v>7.5039587979901512E-2</v>
      </c>
      <c r="V813" s="38">
        <v>2.3097412364872838E-2</v>
      </c>
      <c r="W813" s="38">
        <v>1.9706560857078444E-2</v>
      </c>
      <c r="X813" s="38">
        <v>4.7586897332213465E-4</v>
      </c>
      <c r="Y813" s="38">
        <v>19.230691883756307</v>
      </c>
      <c r="Z813" s="38">
        <v>20.182429830400579</v>
      </c>
      <c r="AA813" s="38">
        <v>6.9308116243693263E-2</v>
      </c>
      <c r="AB813" s="38">
        <v>1.7570169599419927E-2</v>
      </c>
      <c r="AC813" s="38">
        <v>311.88123346711723</v>
      </c>
      <c r="AD813" s="38">
        <v>19.232302060345805</v>
      </c>
      <c r="AE813" s="38">
        <v>20.183870714767348</v>
      </c>
      <c r="AF813" s="38">
        <v>6.7697939654195238E-2</v>
      </c>
      <c r="AG813" s="38">
        <v>1.6129285232651114E-2</v>
      </c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</row>
    <row r="814" spans="1:51" x14ac:dyDescent="0.25">
      <c r="A814" s="38" t="s">
        <v>59</v>
      </c>
      <c r="B814" s="38">
        <v>308576</v>
      </c>
      <c r="C814" s="38">
        <v>5.7</v>
      </c>
      <c r="D814" s="38">
        <v>5.5</v>
      </c>
      <c r="E814" s="38">
        <v>6</v>
      </c>
      <c r="F814" s="38">
        <v>2012</v>
      </c>
      <c r="G814" s="38" t="s">
        <v>8</v>
      </c>
      <c r="H814" s="38" t="s">
        <v>90</v>
      </c>
      <c r="I814" s="38" t="s">
        <v>190</v>
      </c>
      <c r="J814" s="38">
        <v>1759</v>
      </c>
      <c r="K814" s="38">
        <v>306817</v>
      </c>
      <c r="L814" s="38">
        <v>2.656302326897108E-4</v>
      </c>
      <c r="M814" s="38">
        <v>5.4347482802212097</v>
      </c>
      <c r="N814" s="38">
        <v>5.9660087456006305</v>
      </c>
      <c r="O814" s="38">
        <v>6.5251719778790296E-2</v>
      </c>
      <c r="P814" s="38">
        <v>3.3991254399369453E-2</v>
      </c>
      <c r="Q814" s="38">
        <v>1677</v>
      </c>
      <c r="R814" s="38">
        <v>1841</v>
      </c>
      <c r="S814" s="38">
        <v>5.4346417090117187</v>
      </c>
      <c r="T814" s="38">
        <v>5.9661153168101215</v>
      </c>
      <c r="U814" s="38">
        <v>6.5358290988281276E-2</v>
      </c>
      <c r="V814" s="38">
        <v>3.3884683189878473E-2</v>
      </c>
      <c r="W814" s="38">
        <v>5.7065319662021347E-3</v>
      </c>
      <c r="X814" s="38">
        <v>2.6584231357041558E-4</v>
      </c>
      <c r="Y814" s="38">
        <v>5.4406896526317192</v>
      </c>
      <c r="Z814" s="38">
        <v>5.9723742797725503</v>
      </c>
      <c r="AA814" s="38">
        <v>5.931034736828078E-2</v>
      </c>
      <c r="AB814" s="38">
        <v>2.762572022744969E-2</v>
      </c>
      <c r="AC814" s="38">
        <v>163.9560704101203</v>
      </c>
      <c r="AD814" s="38">
        <v>5.4424899768749313</v>
      </c>
      <c r="AE814" s="38">
        <v>5.9738146079169763</v>
      </c>
      <c r="AF814" s="38">
        <v>5.7510023125068699E-2</v>
      </c>
      <c r="AG814" s="38">
        <v>2.6185392083023729E-2</v>
      </c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</row>
    <row r="815" spans="1:51" x14ac:dyDescent="0.25">
      <c r="A815" s="38" t="s">
        <v>20</v>
      </c>
      <c r="B815" s="38">
        <v>458233</v>
      </c>
      <c r="C815" s="38">
        <v>10.5</v>
      </c>
      <c r="D815" s="38">
        <v>10.199999999999999</v>
      </c>
      <c r="E815" s="38">
        <v>10.8</v>
      </c>
      <c r="F815" s="38">
        <v>2012</v>
      </c>
      <c r="G815" s="38" t="s">
        <v>8</v>
      </c>
      <c r="H815" s="38" t="s">
        <v>91</v>
      </c>
      <c r="I815" s="38" t="s">
        <v>152</v>
      </c>
      <c r="J815" s="38">
        <v>4811</v>
      </c>
      <c r="K815" s="38">
        <v>453422</v>
      </c>
      <c r="L815" s="38">
        <v>2.9511244248739638E-4</v>
      </c>
      <c r="M815" s="38">
        <v>10.203913162390473</v>
      </c>
      <c r="N815" s="38">
        <v>10.794138047365264</v>
      </c>
      <c r="O815" s="38">
        <v>3.9131623904733459E-3</v>
      </c>
      <c r="P815" s="38">
        <v>5.8619526347367668E-3</v>
      </c>
      <c r="Q815" s="38">
        <v>4677</v>
      </c>
      <c r="R815" s="38">
        <v>4947</v>
      </c>
      <c r="S815" s="38">
        <v>10.206597953442898</v>
      </c>
      <c r="T815" s="38">
        <v>10.795817848125299</v>
      </c>
      <c r="U815" s="38">
        <v>6.5979534428990405E-3</v>
      </c>
      <c r="V815" s="38">
        <v>4.1821518747013897E-3</v>
      </c>
      <c r="W815" s="38">
        <v>1.0503129154976204E-2</v>
      </c>
      <c r="X815" s="38">
        <v>2.951967827729656E-4</v>
      </c>
      <c r="Y815" s="38">
        <v>10.207932372203238</v>
      </c>
      <c r="Z815" s="38">
        <v>10.798325937749169</v>
      </c>
      <c r="AA815" s="38">
        <v>7.9323722032391686E-3</v>
      </c>
      <c r="AB815" s="38">
        <v>1.6740622508315539E-3</v>
      </c>
      <c r="AC815" s="38">
        <v>270.47389510181438</v>
      </c>
      <c r="AD815" s="38">
        <v>10.20909573085874</v>
      </c>
      <c r="AE815" s="38">
        <v>10.799344856705424</v>
      </c>
      <c r="AF815" s="38">
        <v>9.0957308587409358E-3</v>
      </c>
      <c r="AG815" s="38">
        <v>6.5514329457627696E-4</v>
      </c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</row>
    <row r="816" spans="1:51" x14ac:dyDescent="0.25">
      <c r="A816" s="38" t="s">
        <v>50</v>
      </c>
      <c r="B816" s="38">
        <v>61412</v>
      </c>
      <c r="C816" s="38">
        <v>16.7</v>
      </c>
      <c r="D816" s="38">
        <v>15.7</v>
      </c>
      <c r="E816" s="38">
        <v>17.8</v>
      </c>
      <c r="F816" s="38">
        <v>2012</v>
      </c>
      <c r="G816" s="38" t="s">
        <v>8</v>
      </c>
      <c r="H816" s="38" t="s">
        <v>92</v>
      </c>
      <c r="I816" s="38" t="s">
        <v>182</v>
      </c>
      <c r="J816" s="38">
        <v>1026</v>
      </c>
      <c r="K816" s="38">
        <v>60386</v>
      </c>
      <c r="L816" s="38">
        <v>1.0137013873510123E-3</v>
      </c>
      <c r="M816" s="38">
        <v>15.693131153520481</v>
      </c>
      <c r="N816" s="38">
        <v>17.720533928222501</v>
      </c>
      <c r="O816" s="38">
        <v>6.8688464795183535E-3</v>
      </c>
      <c r="P816" s="38">
        <v>7.9466071777499536E-2</v>
      </c>
      <c r="Q816" s="38">
        <v>964</v>
      </c>
      <c r="R816" s="38">
        <v>1088</v>
      </c>
      <c r="S816" s="38">
        <v>15.697257864912395</v>
      </c>
      <c r="T816" s="38">
        <v>17.716407216830586</v>
      </c>
      <c r="U816" s="38">
        <v>2.7421350876046802E-3</v>
      </c>
      <c r="V816" s="38">
        <v>8.3592783169414986E-2</v>
      </c>
      <c r="W816" s="38">
        <v>1.6737061725346024E-2</v>
      </c>
      <c r="X816" s="38">
        <v>1.0150209199587821E-3</v>
      </c>
      <c r="Y816" s="38">
        <v>15.722040805387243</v>
      </c>
      <c r="Z816" s="38">
        <v>17.752082645304807</v>
      </c>
      <c r="AA816" s="38">
        <v>2.2040805387243623E-2</v>
      </c>
      <c r="AB816" s="38">
        <v>4.7917354695194092E-2</v>
      </c>
      <c r="AC816" s="38">
        <v>124.53629401890508</v>
      </c>
      <c r="AD816" s="38">
        <v>15.731325329942759</v>
      </c>
      <c r="AE816" s="38">
        <v>17.759080564761231</v>
      </c>
      <c r="AF816" s="38">
        <v>3.132532994276005E-2</v>
      </c>
      <c r="AG816" s="38">
        <v>4.0919435238770063E-2</v>
      </c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</row>
    <row r="817" spans="1:51" x14ac:dyDescent="0.25">
      <c r="A817" s="38" t="s">
        <v>51</v>
      </c>
      <c r="B817" s="38">
        <v>138070</v>
      </c>
      <c r="C817" s="38">
        <v>3.5</v>
      </c>
      <c r="D817" s="38">
        <v>3.2</v>
      </c>
      <c r="E817" s="38">
        <v>3.8</v>
      </c>
      <c r="F817" s="38">
        <v>2012</v>
      </c>
      <c r="G817" s="38" t="s">
        <v>8</v>
      </c>
      <c r="H817" s="38" t="s">
        <v>93</v>
      </c>
      <c r="I817" s="38" t="s">
        <v>183</v>
      </c>
      <c r="J817" s="38">
        <v>483</v>
      </c>
      <c r="K817" s="38">
        <v>137587</v>
      </c>
      <c r="L817" s="38">
        <v>3.1143066257672658E-4</v>
      </c>
      <c r="M817" s="38">
        <v>3.1867948751939696</v>
      </c>
      <c r="N817" s="38">
        <v>3.809656200347423</v>
      </c>
      <c r="O817" s="38">
        <v>1.3205124806030533E-2</v>
      </c>
      <c r="P817" s="38">
        <v>9.656200347423205E-3</v>
      </c>
      <c r="Q817" s="38">
        <v>441</v>
      </c>
      <c r="R817" s="38">
        <v>527</v>
      </c>
      <c r="S817" s="38">
        <v>3.1940320127471571</v>
      </c>
      <c r="T817" s="38">
        <v>3.8169044687477367</v>
      </c>
      <c r="U817" s="38">
        <v>5.9679872528430877E-3</v>
      </c>
      <c r="V817" s="38">
        <v>1.6904468747736878E-2</v>
      </c>
      <c r="W817" s="38">
        <v>3.5120390965219174E-3</v>
      </c>
      <c r="X817" s="38">
        <v>3.1234401943289566E-4</v>
      </c>
      <c r="Y817" s="38">
        <v>3.1996950770890216</v>
      </c>
      <c r="Z817" s="38">
        <v>3.8243831159548134</v>
      </c>
      <c r="AA817" s="38">
        <v>3.0492291097861113E-4</v>
      </c>
      <c r="AB817" s="38">
        <v>2.4383115954813572E-2</v>
      </c>
      <c r="AC817" s="38">
        <v>86.039893538541918</v>
      </c>
      <c r="AD817" s="38">
        <v>3.2040883194592533</v>
      </c>
      <c r="AE817" s="38">
        <v>3.8272323750565089</v>
      </c>
      <c r="AF817" s="38">
        <v>4.0883194592531424E-3</v>
      </c>
      <c r="AG817" s="38">
        <v>2.7232375056509106E-2</v>
      </c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</row>
    <row r="818" spans="1:51" x14ac:dyDescent="0.25">
      <c r="A818" s="38" t="s">
        <v>29</v>
      </c>
      <c r="B818" s="38">
        <v>173215</v>
      </c>
      <c r="C818" s="38">
        <v>4.9000000000000004</v>
      </c>
      <c r="D818" s="38">
        <v>4.5</v>
      </c>
      <c r="E818" s="38">
        <v>5.2</v>
      </c>
      <c r="F818" s="38">
        <v>2012</v>
      </c>
      <c r="G818" s="38" t="s">
        <v>8</v>
      </c>
      <c r="H818" s="38" t="s">
        <v>94</v>
      </c>
      <c r="I818" s="38" t="s">
        <v>161</v>
      </c>
      <c r="J818" s="38">
        <v>849</v>
      </c>
      <c r="K818" s="38">
        <v>172366</v>
      </c>
      <c r="L818" s="38">
        <v>3.2888910770120073E-4</v>
      </c>
      <c r="M818" s="38">
        <v>4.5725339792139046</v>
      </c>
      <c r="N818" s="38">
        <v>5.2303121946163067</v>
      </c>
      <c r="O818" s="38">
        <v>7.2533979213904587E-2</v>
      </c>
      <c r="P818" s="38">
        <v>3.031219461630652E-2</v>
      </c>
      <c r="Q818" s="38">
        <v>792</v>
      </c>
      <c r="R818" s="38">
        <v>906</v>
      </c>
      <c r="S818" s="38">
        <v>4.5723522789596744</v>
      </c>
      <c r="T818" s="38">
        <v>5.2304938948705368</v>
      </c>
      <c r="U818" s="38">
        <v>7.2352278959674443E-2</v>
      </c>
      <c r="V818" s="38">
        <v>3.0493894870536664E-2</v>
      </c>
      <c r="W818" s="38">
        <v>4.9124028439633477E-3</v>
      </c>
      <c r="X818" s="38">
        <v>3.2943482436643712E-4</v>
      </c>
      <c r="Y818" s="38">
        <v>4.5829680195969109</v>
      </c>
      <c r="Z818" s="38">
        <v>5.2418376683297847</v>
      </c>
      <c r="AA818" s="38">
        <v>8.2968019596910914E-2</v>
      </c>
      <c r="AB818" s="38">
        <v>4.1837668329784528E-2</v>
      </c>
      <c r="AC818" s="38">
        <v>113.9684226407259</v>
      </c>
      <c r="AD818" s="38">
        <v>4.586317004543905</v>
      </c>
      <c r="AE818" s="38">
        <v>5.2442617274210619</v>
      </c>
      <c r="AF818" s="38">
        <v>8.6317004543905007E-2</v>
      </c>
      <c r="AG818" s="38">
        <v>4.4261727421061714E-2</v>
      </c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</row>
    <row r="819" spans="1:51" x14ac:dyDescent="0.25">
      <c r="A819" s="38" t="s">
        <v>35</v>
      </c>
      <c r="B819" s="38">
        <v>77131</v>
      </c>
      <c r="C819" s="38">
        <v>17.399999999999999</v>
      </c>
      <c r="D819" s="38">
        <v>16.5</v>
      </c>
      <c r="E819" s="38">
        <v>18.3</v>
      </c>
      <c r="F819" s="38">
        <v>2012</v>
      </c>
      <c r="G819" s="38" t="s">
        <v>8</v>
      </c>
      <c r="H819" s="38" t="s">
        <v>95</v>
      </c>
      <c r="I819" s="38" t="s">
        <v>167</v>
      </c>
      <c r="J819" s="38">
        <v>1342</v>
      </c>
      <c r="K819" s="38">
        <v>75789</v>
      </c>
      <c r="L819" s="38">
        <v>9.2274987348202851E-4</v>
      </c>
      <c r="M819" s="38">
        <v>16.476220709033427</v>
      </c>
      <c r="N819" s="38">
        <v>18.32172045599749</v>
      </c>
      <c r="O819" s="38">
        <v>2.377929096657283E-2</v>
      </c>
      <c r="P819" s="38">
        <v>2.1720455997488841E-2</v>
      </c>
      <c r="Q819" s="38">
        <v>1271</v>
      </c>
      <c r="R819" s="38">
        <v>1414</v>
      </c>
      <c r="S819" s="38">
        <v>16.478458726063451</v>
      </c>
      <c r="T819" s="38">
        <v>18.332447394692146</v>
      </c>
      <c r="U819" s="38">
        <v>2.1541273936549032E-2</v>
      </c>
      <c r="V819" s="38">
        <v>3.2447394692145082E-2</v>
      </c>
      <c r="W819" s="38">
        <v>1.7423005012952728E-2</v>
      </c>
      <c r="X819" s="38">
        <v>9.2366541539008035E-4</v>
      </c>
      <c r="Y819" s="38">
        <v>16.499339597562646</v>
      </c>
      <c r="Z819" s="38">
        <v>18.346670428342808</v>
      </c>
      <c r="AA819" s="38">
        <v>6.6040243735443482E-4</v>
      </c>
      <c r="AB819" s="38">
        <v>4.6670428342807213E-2</v>
      </c>
      <c r="AC819" s="38">
        <v>142.37102520763787</v>
      </c>
      <c r="AD819" s="38">
        <v>16.506616111815813</v>
      </c>
      <c r="AE819" s="38">
        <v>18.352358224135372</v>
      </c>
      <c r="AF819" s="38">
        <v>6.6161118158127863E-3</v>
      </c>
      <c r="AG819" s="38">
        <v>5.2358224135371501E-2</v>
      </c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</row>
    <row r="820" spans="1:51" x14ac:dyDescent="0.25">
      <c r="A820" s="38" t="s">
        <v>14</v>
      </c>
      <c r="B820" s="38">
        <v>533348</v>
      </c>
      <c r="C820" s="38">
        <v>9.6999999999999993</v>
      </c>
      <c r="D820" s="38">
        <v>9.5</v>
      </c>
      <c r="E820" s="38">
        <v>10</v>
      </c>
      <c r="F820" s="38">
        <v>2012</v>
      </c>
      <c r="G820" s="38" t="s">
        <v>8</v>
      </c>
      <c r="H820" s="38" t="s">
        <v>96</v>
      </c>
      <c r="I820" s="38" t="s">
        <v>146</v>
      </c>
      <c r="J820" s="38">
        <v>5173</v>
      </c>
      <c r="K820" s="38">
        <v>528175</v>
      </c>
      <c r="L820" s="38">
        <v>2.6302210212465348E-4</v>
      </c>
      <c r="M820" s="38">
        <v>9.4360861723977969</v>
      </c>
      <c r="N820" s="38">
        <v>9.9621303766471048</v>
      </c>
      <c r="O820" s="38">
        <v>6.3913827602203099E-2</v>
      </c>
      <c r="P820" s="38">
        <v>3.7869623352895232E-2</v>
      </c>
      <c r="Q820" s="38">
        <v>5034</v>
      </c>
      <c r="R820" s="38">
        <v>5314</v>
      </c>
      <c r="S820" s="38">
        <v>9.4384904415128581</v>
      </c>
      <c r="T820" s="38">
        <v>9.9634760044098787</v>
      </c>
      <c r="U820" s="38">
        <v>6.1509558487141902E-2</v>
      </c>
      <c r="V820" s="38">
        <v>3.6523995590121316E-2</v>
      </c>
      <c r="W820" s="38">
        <v>9.7026396595086949E-3</v>
      </c>
      <c r="X820" s="38">
        <v>2.6309226462199449E-4</v>
      </c>
      <c r="Y820" s="38">
        <v>9.4395473948867004</v>
      </c>
      <c r="Z820" s="38">
        <v>9.9657319241306883</v>
      </c>
      <c r="AA820" s="38">
        <v>6.045260511329964E-2</v>
      </c>
      <c r="AB820" s="38">
        <v>3.4268075869311687E-2</v>
      </c>
      <c r="AC820" s="38">
        <v>280.57749606004739</v>
      </c>
      <c r="AD820" s="38">
        <v>9.4405448523591122</v>
      </c>
      <c r="AE820" s="38">
        <v>9.966609401592903</v>
      </c>
      <c r="AF820" s="38">
        <v>5.9455147640887773E-2</v>
      </c>
      <c r="AG820" s="38">
        <v>3.3390598407097016E-2</v>
      </c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</row>
    <row r="821" spans="1:51" x14ac:dyDescent="0.25">
      <c r="A821" s="38" t="s">
        <v>60</v>
      </c>
      <c r="B821" s="38">
        <v>278009</v>
      </c>
      <c r="C821" s="38">
        <v>5.8</v>
      </c>
      <c r="D821" s="38">
        <v>5.6</v>
      </c>
      <c r="E821" s="38">
        <v>6.1</v>
      </c>
      <c r="F821" s="38">
        <v>2012</v>
      </c>
      <c r="G821" s="38" t="s">
        <v>8</v>
      </c>
      <c r="H821" s="38" t="s">
        <v>97</v>
      </c>
      <c r="I821" s="38" t="s">
        <v>191</v>
      </c>
      <c r="J821" s="38">
        <v>1612</v>
      </c>
      <c r="K821" s="38">
        <v>276397</v>
      </c>
      <c r="L821" s="38">
        <v>2.822337777024574E-4</v>
      </c>
      <c r="M821" s="38">
        <v>5.5161396562511191</v>
      </c>
      <c r="N821" s="38">
        <v>6.0806072116560346</v>
      </c>
      <c r="O821" s="38">
        <v>8.3860343748880517E-2</v>
      </c>
      <c r="P821" s="38">
        <v>1.9392788343965073E-2</v>
      </c>
      <c r="Q821" s="38">
        <v>1534</v>
      </c>
      <c r="R821" s="38">
        <v>1691</v>
      </c>
      <c r="S821" s="38">
        <v>5.5178069774719525</v>
      </c>
      <c r="T821" s="38">
        <v>6.0825368962875306</v>
      </c>
      <c r="U821" s="38">
        <v>8.2193022528047166E-2</v>
      </c>
      <c r="V821" s="38">
        <v>1.7463103712469064E-2</v>
      </c>
      <c r="W821" s="38">
        <v>5.8052020940529163E-3</v>
      </c>
      <c r="X821" s="38">
        <v>2.824795470283422E-4</v>
      </c>
      <c r="Y821" s="38">
        <v>5.522722547024574</v>
      </c>
      <c r="Z821" s="38">
        <v>6.0876816410812582</v>
      </c>
      <c r="AA821" s="38">
        <v>7.7277452975425653E-2</v>
      </c>
      <c r="AB821" s="38">
        <v>1.2318358918741446E-2</v>
      </c>
      <c r="AC821" s="38">
        <v>156.94988156457771</v>
      </c>
      <c r="AD821" s="38">
        <v>5.5247296512221107</v>
      </c>
      <c r="AE821" s="38">
        <v>6.0892714930342091</v>
      </c>
      <c r="AF821" s="38">
        <v>7.5270348777888962E-2</v>
      </c>
      <c r="AG821" s="38">
        <v>1.072850696579053E-2</v>
      </c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</row>
    <row r="822" spans="1:51" x14ac:dyDescent="0.25">
      <c r="A822" s="38" t="s">
        <v>36</v>
      </c>
      <c r="B822" s="38">
        <v>1508552</v>
      </c>
      <c r="C822" s="38">
        <v>8.4</v>
      </c>
      <c r="D822" s="38">
        <v>8.1999999999999993</v>
      </c>
      <c r="E822" s="38">
        <v>8.5</v>
      </c>
      <c r="F822" s="38">
        <v>2012</v>
      </c>
      <c r="G822" s="38" t="s">
        <v>8</v>
      </c>
      <c r="H822" s="38" t="s">
        <v>98</v>
      </c>
      <c r="I822" s="38" t="s">
        <v>168</v>
      </c>
      <c r="J822" s="38">
        <v>12672</v>
      </c>
      <c r="K822" s="38">
        <v>1495880</v>
      </c>
      <c r="L822" s="38">
        <v>1.4563931363618804E-4</v>
      </c>
      <c r="M822" s="38">
        <v>8.2544688695752626</v>
      </c>
      <c r="N822" s="38">
        <v>8.545747496847639</v>
      </c>
      <c r="O822" s="38">
        <v>5.4468869575263312E-2</v>
      </c>
      <c r="P822" s="38">
        <v>4.5747496847639013E-2</v>
      </c>
      <c r="Q822" s="38">
        <v>12453</v>
      </c>
      <c r="R822" s="38">
        <v>12892</v>
      </c>
      <c r="S822" s="38">
        <v>8.2549358590224262</v>
      </c>
      <c r="T822" s="38">
        <v>8.5459433947255388</v>
      </c>
      <c r="U822" s="38">
        <v>5.4935859022426925E-2</v>
      </c>
      <c r="V822" s="38">
        <v>4.5943394725538766E-2</v>
      </c>
      <c r="W822" s="38">
        <v>8.4013600167125863E-3</v>
      </c>
      <c r="X822" s="38">
        <v>1.4565526737324284E-4</v>
      </c>
      <c r="Y822" s="38">
        <v>8.2557047493393441</v>
      </c>
      <c r="Z822" s="38">
        <v>8.5470152840858287</v>
      </c>
      <c r="AA822" s="38">
        <v>5.5704749339344772E-2</v>
      </c>
      <c r="AB822" s="38">
        <v>4.7015284085828668E-2</v>
      </c>
      <c r="AC822" s="38">
        <v>439.41715184458837</v>
      </c>
      <c r="AD822" s="38">
        <v>8.2560498002141962</v>
      </c>
      <c r="AE822" s="38">
        <v>8.5473331188480337</v>
      </c>
      <c r="AF822" s="38">
        <v>5.6049800214196921E-2</v>
      </c>
      <c r="AG822" s="38">
        <v>4.7333118848033706E-2</v>
      </c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</row>
    <row r="823" spans="1:51" x14ac:dyDescent="0.25">
      <c r="A823" s="38" t="s">
        <v>21</v>
      </c>
      <c r="B823" s="38">
        <v>802643</v>
      </c>
      <c r="C823" s="38">
        <v>8.3000000000000007</v>
      </c>
      <c r="D823" s="38">
        <v>8.1</v>
      </c>
      <c r="E823" s="38">
        <v>8.5</v>
      </c>
      <c r="F823" s="38">
        <v>2012</v>
      </c>
      <c r="G823" s="38" t="s">
        <v>8</v>
      </c>
      <c r="H823" s="38" t="s">
        <v>99</v>
      </c>
      <c r="I823" s="38" t="s">
        <v>153</v>
      </c>
      <c r="J823" s="38">
        <v>6662</v>
      </c>
      <c r="K823" s="38">
        <v>795981</v>
      </c>
      <c r="L823" s="38">
        <v>1.9848062650442065E-4</v>
      </c>
      <c r="M823" s="38">
        <v>8.1015979887703669</v>
      </c>
      <c r="N823" s="38">
        <v>8.4985592417792066</v>
      </c>
      <c r="O823" s="38">
        <v>1.5979887703672091E-3</v>
      </c>
      <c r="P823" s="38">
        <v>1.44075822079337E-3</v>
      </c>
      <c r="Q823" s="38">
        <v>6503</v>
      </c>
      <c r="R823" s="38">
        <v>6822</v>
      </c>
      <c r="S823" s="38">
        <v>8.1019830734211844</v>
      </c>
      <c r="T823" s="38">
        <v>8.4994200410394161</v>
      </c>
      <c r="U823" s="38">
        <v>1.9830734211847556E-3</v>
      </c>
      <c r="V823" s="38">
        <v>5.7995896058393726E-4</v>
      </c>
      <c r="W823" s="38">
        <v>8.3024318856081067E-3</v>
      </c>
      <c r="X823" s="38">
        <v>1.9852199908307349E-4</v>
      </c>
      <c r="Y823" s="38">
        <v>8.1039098865250327</v>
      </c>
      <c r="Z823" s="38">
        <v>8.5009538846911799</v>
      </c>
      <c r="AA823" s="38">
        <v>3.9098865250331016E-3</v>
      </c>
      <c r="AB823" s="38">
        <v>9.5388469117985153E-4</v>
      </c>
      <c r="AC823" s="38">
        <v>318.62947181905412</v>
      </c>
      <c r="AD823" s="38">
        <v>8.1045681082824768</v>
      </c>
      <c r="AE823" s="38">
        <v>8.5015415408819788</v>
      </c>
      <c r="AF823" s="38">
        <v>4.5681082824771124E-3</v>
      </c>
      <c r="AG823" s="38">
        <v>1.5415408819787757E-3</v>
      </c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</row>
    <row r="824" spans="1:51" x14ac:dyDescent="0.25">
      <c r="A824" s="38" t="s">
        <v>57</v>
      </c>
      <c r="B824" s="38">
        <v>32620</v>
      </c>
      <c r="C824" s="38">
        <v>11.9</v>
      </c>
      <c r="D824" s="38">
        <v>10.8</v>
      </c>
      <c r="E824" s="38">
        <v>13.1</v>
      </c>
      <c r="F824" s="38">
        <v>2012</v>
      </c>
      <c r="G824" s="38" t="s">
        <v>8</v>
      </c>
      <c r="H824" s="38" t="s">
        <v>100</v>
      </c>
      <c r="I824" s="38" t="s">
        <v>189</v>
      </c>
      <c r="J824" s="38">
        <v>388</v>
      </c>
      <c r="K824" s="38">
        <v>32232</v>
      </c>
      <c r="L824" s="38">
        <v>1.1764721368339788E-3</v>
      </c>
      <c r="M824" s="38">
        <v>10.718071088181349</v>
      </c>
      <c r="N824" s="38">
        <v>13.071015361849307</v>
      </c>
      <c r="O824" s="38">
        <v>8.1928911818652139E-2</v>
      </c>
      <c r="P824" s="38">
        <v>2.8984638150692632E-2</v>
      </c>
      <c r="Q824" s="38">
        <v>350</v>
      </c>
      <c r="R824" s="38">
        <v>427</v>
      </c>
      <c r="S824" s="38">
        <v>10.729613733905579</v>
      </c>
      <c r="T824" s="38">
        <v>13.090128755364807</v>
      </c>
      <c r="U824" s="38">
        <v>7.0386266094422112E-2</v>
      </c>
      <c r="V824" s="38">
        <v>9.8712446351925109E-3</v>
      </c>
      <c r="W824" s="38">
        <v>1.1952017664827204E-2</v>
      </c>
      <c r="X824" s="38">
        <v>1.1806068267300775E-3</v>
      </c>
      <c r="Y824" s="38">
        <v>10.771410838097127</v>
      </c>
      <c r="Z824" s="38">
        <v>13.132624491557282</v>
      </c>
      <c r="AA824" s="38">
        <v>2.8589161902873528E-2</v>
      </c>
      <c r="AB824" s="38">
        <v>3.2624491557282198E-2</v>
      </c>
      <c r="AC824" s="38">
        <v>76.800299661490641</v>
      </c>
      <c r="AD824" s="38">
        <v>10.790285994490816</v>
      </c>
      <c r="AE824" s="38">
        <v>13.144401764653304</v>
      </c>
      <c r="AF824" s="38">
        <v>9.7140055091848865E-3</v>
      </c>
      <c r="AG824" s="38">
        <v>4.4401764653304809E-2</v>
      </c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</row>
    <row r="825" spans="1:51" x14ac:dyDescent="0.25">
      <c r="A825" s="38" t="s">
        <v>52</v>
      </c>
      <c r="B825" s="38">
        <v>996369</v>
      </c>
      <c r="C825" s="38">
        <v>8</v>
      </c>
      <c r="D825" s="38">
        <v>7.9</v>
      </c>
      <c r="E825" s="38">
        <v>8.1999999999999993</v>
      </c>
      <c r="F825" s="38">
        <v>2012</v>
      </c>
      <c r="G825" s="38" t="s">
        <v>8</v>
      </c>
      <c r="H825" s="38" t="s">
        <v>101</v>
      </c>
      <c r="I825" s="38" t="s">
        <v>184</v>
      </c>
      <c r="J825" s="38">
        <v>7971</v>
      </c>
      <c r="K825" s="38">
        <v>988398</v>
      </c>
      <c r="L825" s="38">
        <v>1.7492026001162566E-4</v>
      </c>
      <c r="M825" s="38">
        <v>7.8251279149115209</v>
      </c>
      <c r="N825" s="38">
        <v>8.1749684349347724</v>
      </c>
      <c r="O825" s="38">
        <v>7.4872085088479423E-2</v>
      </c>
      <c r="P825" s="38">
        <v>2.5031565065226857E-2</v>
      </c>
      <c r="Q825" s="38">
        <v>7797</v>
      </c>
      <c r="R825" s="38">
        <v>8146</v>
      </c>
      <c r="S825" s="38">
        <v>7.8254140785191026</v>
      </c>
      <c r="T825" s="38">
        <v>8.1756859155593968</v>
      </c>
      <c r="U825" s="38">
        <v>7.458592148089771E-2</v>
      </c>
      <c r="V825" s="38">
        <v>2.4314084440602457E-2</v>
      </c>
      <c r="W825" s="38">
        <v>8.0019450527544934E-3</v>
      </c>
      <c r="X825" s="38">
        <v>1.7495077534000807E-4</v>
      </c>
      <c r="Y825" s="38">
        <v>7.8269942774144861</v>
      </c>
      <c r="Z825" s="38">
        <v>8.1768958280945014</v>
      </c>
      <c r="AA825" s="38">
        <v>7.3005722585514299E-2</v>
      </c>
      <c r="AB825" s="38">
        <v>2.310417190549785E-2</v>
      </c>
      <c r="AC825" s="38">
        <v>348.58057227272405</v>
      </c>
      <c r="AD825" s="38">
        <v>7.8275221069404441</v>
      </c>
      <c r="AE825" s="38">
        <v>8.1773716389312554</v>
      </c>
      <c r="AF825" s="38">
        <v>7.2477893059556209E-2</v>
      </c>
      <c r="AG825" s="38">
        <v>2.2628361068743885E-2</v>
      </c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</row>
    <row r="826" spans="1:51" x14ac:dyDescent="0.25">
      <c r="A826" s="38" t="s">
        <v>37</v>
      </c>
      <c r="B826" s="38">
        <v>418163</v>
      </c>
      <c r="C826" s="38">
        <v>8.1999999999999993</v>
      </c>
      <c r="D826" s="38">
        <v>8</v>
      </c>
      <c r="E826" s="38">
        <v>8.5</v>
      </c>
      <c r="F826" s="38">
        <v>2012</v>
      </c>
      <c r="G826" s="38" t="s">
        <v>8</v>
      </c>
      <c r="H826" s="38" t="s">
        <v>102</v>
      </c>
      <c r="I826" s="38" t="s">
        <v>169</v>
      </c>
      <c r="J826" s="38">
        <v>3429</v>
      </c>
      <c r="K826" s="38">
        <v>414734</v>
      </c>
      <c r="L826" s="38">
        <v>2.733368904885928E-4</v>
      </c>
      <c r="M826" s="38">
        <v>7.9268147250297574</v>
      </c>
      <c r="N826" s="38">
        <v>8.4734885060069445</v>
      </c>
      <c r="O826" s="38">
        <v>7.3185274970242631E-2</v>
      </c>
      <c r="P826" s="38">
        <v>2.6511493993055524E-2</v>
      </c>
      <c r="Q826" s="38">
        <v>3315</v>
      </c>
      <c r="R826" s="38">
        <v>3544</v>
      </c>
      <c r="S826" s="38">
        <v>7.9275306519228144</v>
      </c>
      <c r="T826" s="38">
        <v>8.4751639910752505</v>
      </c>
      <c r="U826" s="38">
        <v>7.2469348077185636E-2</v>
      </c>
      <c r="V826" s="38">
        <v>2.4836008924749464E-2</v>
      </c>
      <c r="W826" s="38">
        <v>8.2046694985217043E-3</v>
      </c>
      <c r="X826" s="38">
        <v>2.7344762312731815E-4</v>
      </c>
      <c r="Y826" s="38">
        <v>7.9312218753943862</v>
      </c>
      <c r="Z826" s="38">
        <v>8.4781171216490225</v>
      </c>
      <c r="AA826" s="38">
        <v>6.8778124605613833E-2</v>
      </c>
      <c r="AB826" s="38">
        <v>2.1882878350977464E-2</v>
      </c>
      <c r="AC826" s="38">
        <v>228.61449559030723</v>
      </c>
      <c r="AD826" s="38">
        <v>7.9325119850322929</v>
      </c>
      <c r="AE826" s="38">
        <v>8.4792184020039514</v>
      </c>
      <c r="AF826" s="38">
        <v>6.7488014967707066E-2</v>
      </c>
      <c r="AG826" s="38">
        <v>2.0781597996048617E-2</v>
      </c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</row>
    <row r="827" spans="1:51" x14ac:dyDescent="0.25">
      <c r="A827" s="38" t="s">
        <v>30</v>
      </c>
      <c r="B827" s="38">
        <v>260054</v>
      </c>
      <c r="C827" s="38">
        <v>8.6</v>
      </c>
      <c r="D827" s="38">
        <v>8.3000000000000007</v>
      </c>
      <c r="E827" s="38">
        <v>9</v>
      </c>
      <c r="F827" s="38">
        <v>2012</v>
      </c>
      <c r="G827" s="38" t="s">
        <v>8</v>
      </c>
      <c r="H827" s="38" t="s">
        <v>103</v>
      </c>
      <c r="I827" s="38" t="s">
        <v>162</v>
      </c>
      <c r="J827" s="38">
        <v>2236</v>
      </c>
      <c r="K827" s="38">
        <v>257818</v>
      </c>
      <c r="L827" s="38">
        <v>3.5485040139509433E-4</v>
      </c>
      <c r="M827" s="38">
        <v>8.2433638156521347</v>
      </c>
      <c r="N827" s="38">
        <v>8.9530646184423244</v>
      </c>
      <c r="O827" s="38">
        <v>5.6636184347865992E-2</v>
      </c>
      <c r="P827" s="38">
        <v>4.6935381557675626E-2</v>
      </c>
      <c r="Q827" s="38">
        <v>2145</v>
      </c>
      <c r="R827" s="38">
        <v>2329</v>
      </c>
      <c r="S827" s="38">
        <v>8.2482868942604224</v>
      </c>
      <c r="T827" s="38">
        <v>8.9558322502249528</v>
      </c>
      <c r="U827" s="38">
        <v>5.1713105739578324E-2</v>
      </c>
      <c r="V827" s="38">
        <v>4.4167749775047227E-2</v>
      </c>
      <c r="W827" s="38">
        <v>8.6054729857654166E-3</v>
      </c>
      <c r="X827" s="38">
        <v>3.5507043553161818E-4</v>
      </c>
      <c r="Y827" s="38">
        <v>8.2504025502337974</v>
      </c>
      <c r="Z827" s="38">
        <v>8.9605434212970358</v>
      </c>
      <c r="AA827" s="38">
        <v>4.9597449766203283E-2</v>
      </c>
      <c r="AB827" s="38">
        <v>3.9456578702964151E-2</v>
      </c>
      <c r="AC827" s="38">
        <v>184.58005356560147</v>
      </c>
      <c r="AD827" s="38">
        <v>8.2525129432306663</v>
      </c>
      <c r="AE827" s="38">
        <v>8.9622783266937507</v>
      </c>
      <c r="AF827" s="38">
        <v>4.7487056769334401E-2</v>
      </c>
      <c r="AG827" s="38">
        <v>3.7721673306249315E-2</v>
      </c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</row>
    <row r="828" spans="1:51" x14ac:dyDescent="0.25">
      <c r="A828" s="38" t="s">
        <v>22</v>
      </c>
      <c r="B828" s="38">
        <v>834046</v>
      </c>
      <c r="C828" s="38">
        <v>11</v>
      </c>
      <c r="D828" s="38">
        <v>10.7</v>
      </c>
      <c r="E828" s="38">
        <v>11.2</v>
      </c>
      <c r="F828" s="38">
        <v>2012</v>
      </c>
      <c r="G828" s="38" t="s">
        <v>8</v>
      </c>
      <c r="H828" s="38" t="s">
        <v>104</v>
      </c>
      <c r="I828" s="38" t="s">
        <v>154</v>
      </c>
      <c r="J828" s="38">
        <v>9175</v>
      </c>
      <c r="K828" s="38">
        <v>824871</v>
      </c>
      <c r="L828" s="38">
        <v>2.2385105182036265E-4</v>
      </c>
      <c r="M828" s="38">
        <v>10.776741241650262</v>
      </c>
      <c r="N828" s="38">
        <v>11.224443345290988</v>
      </c>
      <c r="O828" s="38">
        <v>7.6741241650262637E-2</v>
      </c>
      <c r="P828" s="38">
        <v>2.4443345290988461E-2</v>
      </c>
      <c r="Q828" s="38">
        <v>8988</v>
      </c>
      <c r="R828" s="38">
        <v>9362</v>
      </c>
      <c r="S828" s="38">
        <v>10.776384036372095</v>
      </c>
      <c r="T828" s="38">
        <v>11.224800550569153</v>
      </c>
      <c r="U828" s="38">
        <v>7.6384036372095565E-2</v>
      </c>
      <c r="V828" s="38">
        <v>2.4800550569153756E-2</v>
      </c>
      <c r="W828" s="38">
        <v>1.1002844522287985E-2</v>
      </c>
      <c r="X828" s="38">
        <v>2.2388452412354091E-4</v>
      </c>
      <c r="Y828" s="38">
        <v>10.778959998164444</v>
      </c>
      <c r="Z828" s="38">
        <v>11.226729046411526</v>
      </c>
      <c r="AA828" s="38">
        <v>7.8959998164444656E-2</v>
      </c>
      <c r="AB828" s="38">
        <v>2.6729046411526625E-2</v>
      </c>
      <c r="AC828" s="38">
        <v>373.41384710268625</v>
      </c>
      <c r="AD828" s="38">
        <v>10.77958817201322</v>
      </c>
      <c r="AE828" s="38">
        <v>11.227299841677414</v>
      </c>
      <c r="AF828" s="38">
        <v>7.958817201322077E-2</v>
      </c>
      <c r="AG828" s="38">
        <v>2.729984167741506E-2</v>
      </c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</row>
    <row r="829" spans="1:51" x14ac:dyDescent="0.25">
      <c r="A829" s="38" t="s">
        <v>38</v>
      </c>
      <c r="B829" s="38">
        <v>81835</v>
      </c>
      <c r="C829" s="38">
        <v>20.100000000000001</v>
      </c>
      <c r="D829" s="38">
        <v>19.2</v>
      </c>
      <c r="E829" s="38">
        <v>21.1</v>
      </c>
      <c r="F829" s="38">
        <v>2012</v>
      </c>
      <c r="G829" s="38" t="s">
        <v>8</v>
      </c>
      <c r="H829" s="38" t="s">
        <v>105</v>
      </c>
      <c r="I829" s="38" t="s">
        <v>170</v>
      </c>
      <c r="J829" s="38">
        <v>1645</v>
      </c>
      <c r="K829" s="38">
        <v>80190</v>
      </c>
      <c r="L829" s="38">
        <v>9.6157357233780071E-4</v>
      </c>
      <c r="M829" s="38">
        <v>19.139850023922968</v>
      </c>
      <c r="N829" s="38">
        <v>21.062997168598571</v>
      </c>
      <c r="O829" s="38">
        <v>6.0149976077031653E-2</v>
      </c>
      <c r="P829" s="38">
        <v>3.7002831401430569E-2</v>
      </c>
      <c r="Q829" s="38">
        <v>1567</v>
      </c>
      <c r="R829" s="38">
        <v>1724</v>
      </c>
      <c r="S829" s="38">
        <v>19.148286185617401</v>
      </c>
      <c r="T829" s="38">
        <v>21.066780717297</v>
      </c>
      <c r="U829" s="38">
        <v>5.1713814382598144E-2</v>
      </c>
      <c r="V829" s="38">
        <v>3.321928270300134E-2</v>
      </c>
      <c r="W829" s="38">
        <v>2.0123949704725932E-2</v>
      </c>
      <c r="X829" s="38">
        <v>9.6234221514583543E-4</v>
      </c>
      <c r="Y829" s="38">
        <v>19.161607489580096</v>
      </c>
      <c r="Z829" s="38">
        <v>21.086291919871769</v>
      </c>
      <c r="AA829" s="38">
        <v>3.8392510419903658E-2</v>
      </c>
      <c r="AB829" s="38">
        <v>1.3708080128232325E-2</v>
      </c>
      <c r="AC829" s="38">
        <v>157.40419979135083</v>
      </c>
      <c r="AD829" s="38">
        <v>19.168387547421634</v>
      </c>
      <c r="AE829" s="38">
        <v>21.091730998838315</v>
      </c>
      <c r="AF829" s="38">
        <v>3.161245257836498E-2</v>
      </c>
      <c r="AG829" s="38">
        <v>8.2690011616861625E-3</v>
      </c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</row>
    <row r="830" spans="1:51" x14ac:dyDescent="0.25">
      <c r="A830" s="38" t="s">
        <v>15</v>
      </c>
      <c r="B830" s="38">
        <v>469419</v>
      </c>
      <c r="C830" s="38">
        <v>8.3000000000000007</v>
      </c>
      <c r="D830" s="38">
        <v>8</v>
      </c>
      <c r="E830" s="38">
        <v>8.5</v>
      </c>
      <c r="F830" s="38">
        <v>2012</v>
      </c>
      <c r="G830" s="38" t="s">
        <v>8</v>
      </c>
      <c r="H830" s="38" t="s">
        <v>106</v>
      </c>
      <c r="I830" s="38" t="s">
        <v>147</v>
      </c>
      <c r="J830" s="38">
        <v>3896</v>
      </c>
      <c r="K830" s="38">
        <v>465523</v>
      </c>
      <c r="L830" s="38">
        <v>2.5952974540244418E-4</v>
      </c>
      <c r="M830" s="38">
        <v>8.0400917015351538</v>
      </c>
      <c r="N830" s="38">
        <v>8.5591511923400425</v>
      </c>
      <c r="O830" s="38">
        <v>4.0091701535153845E-2</v>
      </c>
      <c r="P830" s="38">
        <v>5.9151192340042513E-2</v>
      </c>
      <c r="Q830" s="38">
        <v>3775</v>
      </c>
      <c r="R830" s="38">
        <v>4018</v>
      </c>
      <c r="S830" s="38">
        <v>8.0418559964551921</v>
      </c>
      <c r="T830" s="38">
        <v>8.5595171903991965</v>
      </c>
      <c r="U830" s="38">
        <v>4.1855996455192113E-2</v>
      </c>
      <c r="V830" s="38">
        <v>5.9517190399196451E-2</v>
      </c>
      <c r="W830" s="38">
        <v>8.3036452109931796E-3</v>
      </c>
      <c r="X830" s="38">
        <v>2.5962224324287386E-4</v>
      </c>
      <c r="Y830" s="38">
        <v>8.0440229677503066</v>
      </c>
      <c r="Z830" s="38">
        <v>8.563267454236053</v>
      </c>
      <c r="AA830" s="38">
        <v>4.4022967750306563E-2</v>
      </c>
      <c r="AB830" s="38">
        <v>6.3267454236052956E-2</v>
      </c>
      <c r="AC830" s="38">
        <v>243.67116446592104</v>
      </c>
      <c r="AD830" s="38">
        <v>8.0451669872751204</v>
      </c>
      <c r="AE830" s="38">
        <v>8.5642537102574678</v>
      </c>
      <c r="AF830" s="38">
        <v>4.5166987275120363E-2</v>
      </c>
      <c r="AG830" s="38">
        <v>6.4253710257467844E-2</v>
      </c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</row>
    <row r="831" spans="1:51" x14ac:dyDescent="0.25">
      <c r="A831" s="38" t="s">
        <v>53</v>
      </c>
      <c r="B831" s="38">
        <v>66939</v>
      </c>
      <c r="C831" s="38">
        <v>5.0999999999999996</v>
      </c>
      <c r="D831" s="38">
        <v>4.5999999999999996</v>
      </c>
      <c r="E831" s="38">
        <v>5.7</v>
      </c>
      <c r="F831" s="38">
        <v>2012</v>
      </c>
      <c r="G831" s="38" t="s">
        <v>8</v>
      </c>
      <c r="H831" s="38" t="s">
        <v>107</v>
      </c>
      <c r="I831" s="38" t="s">
        <v>185</v>
      </c>
      <c r="J831" s="38">
        <v>341</v>
      </c>
      <c r="K831" s="38">
        <v>66598</v>
      </c>
      <c r="L831" s="38">
        <v>5.3930822507351382E-4</v>
      </c>
      <c r="M831" s="38">
        <v>4.5548820078250953</v>
      </c>
      <c r="N831" s="38">
        <v>5.6334984579721237</v>
      </c>
      <c r="O831" s="38">
        <v>4.5117992174904309E-2</v>
      </c>
      <c r="P831" s="38">
        <v>6.6501542027876503E-2</v>
      </c>
      <c r="Q831" s="38">
        <v>306</v>
      </c>
      <c r="R831" s="38">
        <v>378</v>
      </c>
      <c r="S831" s="38">
        <v>4.5713261327477257</v>
      </c>
      <c r="T831" s="38">
        <v>5.6469322816295433</v>
      </c>
      <c r="U831" s="38">
        <v>2.8673867252273944E-2</v>
      </c>
      <c r="V831" s="38">
        <v>5.3067718370456873E-2</v>
      </c>
      <c r="W831" s="38">
        <v>5.122589987777734E-3</v>
      </c>
      <c r="X831" s="38">
        <v>5.4153132009239881E-4</v>
      </c>
      <c r="Y831" s="38">
        <v>4.5810586676853351</v>
      </c>
      <c r="Z831" s="38">
        <v>5.6641213078701336</v>
      </c>
      <c r="AA831" s="38">
        <v>1.894133231466455E-2</v>
      </c>
      <c r="AB831" s="38">
        <v>3.5878692129866607E-2</v>
      </c>
      <c r="AC831" s="38">
        <v>72.2510183758192</v>
      </c>
      <c r="AD831" s="38">
        <v>4.5904119622927482</v>
      </c>
      <c r="AE831" s="38">
        <v>5.6697061302922318</v>
      </c>
      <c r="AF831" s="38">
        <v>9.5880377072514733E-3</v>
      </c>
      <c r="AG831" s="38">
        <v>3.0293869707768373E-2</v>
      </c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</row>
    <row r="832" spans="1:51" x14ac:dyDescent="0.25">
      <c r="A832" s="38" t="s">
        <v>27</v>
      </c>
      <c r="B832" s="38">
        <v>573290</v>
      </c>
      <c r="C832" s="38">
        <v>6.2</v>
      </c>
      <c r="D832" s="38">
        <v>6</v>
      </c>
      <c r="E832" s="38">
        <v>6.4</v>
      </c>
      <c r="F832" s="38">
        <v>2012</v>
      </c>
      <c r="G832" s="38" t="s">
        <v>8</v>
      </c>
      <c r="H832" s="38" t="s">
        <v>108</v>
      </c>
      <c r="I832" s="38" t="s">
        <v>159</v>
      </c>
      <c r="J832" s="38">
        <v>3554</v>
      </c>
      <c r="K832" s="38">
        <v>569736</v>
      </c>
      <c r="L832" s="38">
        <v>2.0318052786336008E-4</v>
      </c>
      <c r="M832" s="38">
        <v>5.9961252336186117</v>
      </c>
      <c r="N832" s="38">
        <v>6.4024862893453331</v>
      </c>
      <c r="O832" s="38">
        <v>3.8747663813882838E-3</v>
      </c>
      <c r="P832" s="38">
        <v>2.4862893453327928E-3</v>
      </c>
      <c r="Q832" s="38">
        <v>3438</v>
      </c>
      <c r="R832" s="38">
        <v>3671</v>
      </c>
      <c r="S832" s="38">
        <v>5.9969648868809848</v>
      </c>
      <c r="T832" s="38">
        <v>6.4033909539674507</v>
      </c>
      <c r="U832" s="38">
        <v>3.0351131190151648E-3</v>
      </c>
      <c r="V832" s="38">
        <v>3.3909539674503719E-3</v>
      </c>
      <c r="W832" s="38">
        <v>6.202614562127241E-3</v>
      </c>
      <c r="X832" s="38">
        <v>2.0326065666578073E-4</v>
      </c>
      <c r="Y832" s="38">
        <v>5.9993539054614597</v>
      </c>
      <c r="Z832" s="38">
        <v>6.4058752187930219</v>
      </c>
      <c r="AA832" s="38">
        <v>6.4609453854025389E-4</v>
      </c>
      <c r="AB832" s="38">
        <v>5.8752187930215527E-3</v>
      </c>
      <c r="AC832" s="38">
        <v>232.97811600926892</v>
      </c>
      <c r="AD832" s="38">
        <v>6.0002941295381076</v>
      </c>
      <c r="AE832" s="38">
        <v>6.4066793009127485</v>
      </c>
      <c r="AF832" s="38">
        <v>2.9412953810759035E-4</v>
      </c>
      <c r="AG832" s="38">
        <v>6.679300912748154E-3</v>
      </c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</row>
    <row r="833" spans="1:51" x14ac:dyDescent="0.25">
      <c r="A833" s="38" t="s">
        <v>61</v>
      </c>
      <c r="B833" s="38">
        <v>2431612</v>
      </c>
      <c r="C833" s="38">
        <v>4.5999999999999996</v>
      </c>
      <c r="D833" s="38">
        <v>4.5</v>
      </c>
      <c r="E833" s="38">
        <v>4.7</v>
      </c>
      <c r="F833" s="38">
        <v>2012</v>
      </c>
      <c r="G833" s="38" t="s">
        <v>8</v>
      </c>
      <c r="H833" s="38" t="s">
        <v>109</v>
      </c>
      <c r="I833" s="38" t="s">
        <v>192</v>
      </c>
      <c r="J833" s="38">
        <v>11185</v>
      </c>
      <c r="K833" s="38">
        <v>2420427</v>
      </c>
      <c r="L833" s="38">
        <v>8.5049284183758833E-5</v>
      </c>
      <c r="M833" s="38">
        <v>4.5147799648905176</v>
      </c>
      <c r="N833" s="38">
        <v>4.6848785332580354</v>
      </c>
      <c r="O833" s="38">
        <v>1.4779964890517583E-2</v>
      </c>
      <c r="P833" s="38">
        <v>1.5121466741964795E-2</v>
      </c>
      <c r="Q833" s="38">
        <v>10979</v>
      </c>
      <c r="R833" s="38">
        <v>11393</v>
      </c>
      <c r="S833" s="38">
        <v>4.515111785926373</v>
      </c>
      <c r="T833" s="38">
        <v>4.6853692118643933</v>
      </c>
      <c r="U833" s="38">
        <v>1.5111785926372967E-2</v>
      </c>
      <c r="V833" s="38">
        <v>1.463078813560692E-2</v>
      </c>
      <c r="W833" s="38">
        <v>4.6006118806574637E-3</v>
      </c>
      <c r="X833" s="38">
        <v>8.5060019084058581E-5</v>
      </c>
      <c r="Y833" s="38">
        <v>4.5155518615734049</v>
      </c>
      <c r="Z833" s="38">
        <v>4.6856718997415223</v>
      </c>
      <c r="AA833" s="38">
        <v>1.5551861573404935E-2</v>
      </c>
      <c r="AB833" s="38">
        <v>1.4328100258477861E-2</v>
      </c>
      <c r="AC833" s="38">
        <v>413.62235669752687</v>
      </c>
      <c r="AD833" s="38">
        <v>4.5157665795078428</v>
      </c>
      <c r="AE833" s="38">
        <v>4.685868430978501</v>
      </c>
      <c r="AF833" s="38">
        <v>1.5766579507842771E-2</v>
      </c>
      <c r="AG833" s="38">
        <v>1.4131569021499146E-2</v>
      </c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</row>
    <row r="834" spans="1:51" x14ac:dyDescent="0.25">
      <c r="A834" s="38" t="s">
        <v>23</v>
      </c>
      <c r="B834" s="38">
        <v>149972</v>
      </c>
      <c r="C834" s="38">
        <v>9.1</v>
      </c>
      <c r="D834" s="38">
        <v>8.6</v>
      </c>
      <c r="E834" s="38">
        <v>9.6</v>
      </c>
      <c r="F834" s="38">
        <v>2012</v>
      </c>
      <c r="G834" s="38" t="s">
        <v>8</v>
      </c>
      <c r="H834" s="38" t="s">
        <v>110</v>
      </c>
      <c r="I834" s="38" t="s">
        <v>155</v>
      </c>
      <c r="J834" s="38">
        <v>1365</v>
      </c>
      <c r="K834" s="38">
        <v>148607</v>
      </c>
      <c r="L834" s="38">
        <v>4.8063874324197179E-4</v>
      </c>
      <c r="M834" s="38">
        <v>8.6210602405683385</v>
      </c>
      <c r="N834" s="38">
        <v>9.5823377270522823</v>
      </c>
      <c r="O834" s="38">
        <v>2.1060240568338884E-2</v>
      </c>
      <c r="P834" s="38">
        <v>1.7662272947717383E-2</v>
      </c>
      <c r="Q834" s="38">
        <v>1293</v>
      </c>
      <c r="R834" s="38">
        <v>1437</v>
      </c>
      <c r="S834" s="38">
        <v>8.6216093670818559</v>
      </c>
      <c r="T834" s="38">
        <v>9.5817886005387667</v>
      </c>
      <c r="U834" s="38">
        <v>2.1609367081856234E-2</v>
      </c>
      <c r="V834" s="38">
        <v>1.8211399461232958E-2</v>
      </c>
      <c r="W834" s="38">
        <v>9.1142727796307554E-3</v>
      </c>
      <c r="X834" s="38">
        <v>4.8112573536731576E-4</v>
      </c>
      <c r="Y834" s="38">
        <v>8.6331470442634384</v>
      </c>
      <c r="Z834" s="38">
        <v>9.5953985149980721</v>
      </c>
      <c r="AA834" s="38">
        <v>3.314704426343873E-2</v>
      </c>
      <c r="AB834" s="38">
        <v>4.6014850019275855E-3</v>
      </c>
      <c r="AC834" s="38">
        <v>144.18972404696748</v>
      </c>
      <c r="AD834" s="38">
        <v>8.6368968147614957</v>
      </c>
      <c r="AE834" s="38">
        <v>9.5983164850525799</v>
      </c>
      <c r="AF834" s="38">
        <v>3.6896814761496088E-2</v>
      </c>
      <c r="AG834" s="38">
        <v>1.6835149474196953E-3</v>
      </c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</row>
    <row r="835" spans="1:51" x14ac:dyDescent="0.25">
      <c r="A835" s="38" t="s">
        <v>55</v>
      </c>
      <c r="B835" s="38">
        <v>52507</v>
      </c>
      <c r="C835" s="38">
        <v>21.7</v>
      </c>
      <c r="D835" s="38">
        <v>20.399999999999999</v>
      </c>
      <c r="E835" s="38">
        <v>22.9</v>
      </c>
      <c r="F835" s="38">
        <v>2012</v>
      </c>
      <c r="G835" s="38" t="s">
        <v>8</v>
      </c>
      <c r="H835" s="38" t="s">
        <v>111</v>
      </c>
      <c r="I835" s="38" t="s">
        <v>187</v>
      </c>
      <c r="J835" s="38">
        <v>1139</v>
      </c>
      <c r="K835" s="38">
        <v>51368</v>
      </c>
      <c r="L835" s="38">
        <v>1.2460356652405581E-3</v>
      </c>
      <c r="M835" s="38">
        <v>20.446310117226542</v>
      </c>
      <c r="N835" s="38">
        <v>22.938381447707656</v>
      </c>
      <c r="O835" s="38">
        <v>4.6310117226543213E-2</v>
      </c>
      <c r="P835" s="38">
        <v>3.8381447707656946E-2</v>
      </c>
      <c r="Q835" s="38">
        <v>1074</v>
      </c>
      <c r="R835" s="38">
        <v>1205</v>
      </c>
      <c r="S835" s="38">
        <v>20.454415601729295</v>
      </c>
      <c r="T835" s="38">
        <v>22.949321042908565</v>
      </c>
      <c r="U835" s="38">
        <v>5.441560172929627E-2</v>
      </c>
      <c r="V835" s="38">
        <v>4.9321042908566426E-2</v>
      </c>
      <c r="W835" s="38">
        <v>2.1727336635903344E-2</v>
      </c>
      <c r="X835" s="38">
        <v>1.2474630688643204E-3</v>
      </c>
      <c r="Y835" s="38">
        <v>20.479873567039022</v>
      </c>
      <c r="Z835" s="38">
        <v>22.974799704767666</v>
      </c>
      <c r="AA835" s="38">
        <v>7.987356703902293E-2</v>
      </c>
      <c r="AB835" s="38">
        <v>7.4799704767666952E-2</v>
      </c>
      <c r="AC835" s="38">
        <v>130.87948995269861</v>
      </c>
      <c r="AD835" s="38">
        <v>20.490644494390519</v>
      </c>
      <c r="AE835" s="38">
        <v>22.98307246386679</v>
      </c>
      <c r="AF835" s="38">
        <v>9.0644494390520691E-2</v>
      </c>
      <c r="AG835" s="38">
        <v>8.3072463866791679E-2</v>
      </c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</row>
    <row r="836" spans="1:51" x14ac:dyDescent="0.25">
      <c r="A836" s="38" t="s">
        <v>54</v>
      </c>
      <c r="B836" s="38">
        <v>484834</v>
      </c>
      <c r="C836" s="38">
        <v>12.4</v>
      </c>
      <c r="D836" s="38">
        <v>12.1</v>
      </c>
      <c r="E836" s="38">
        <v>12.7</v>
      </c>
      <c r="F836" s="38">
        <v>2012</v>
      </c>
      <c r="G836" s="38" t="s">
        <v>8</v>
      </c>
      <c r="H836" s="38" t="s">
        <v>112</v>
      </c>
      <c r="I836" s="38" t="s">
        <v>186</v>
      </c>
      <c r="J836" s="38">
        <v>6012</v>
      </c>
      <c r="K836" s="38">
        <v>478822</v>
      </c>
      <c r="L836" s="38">
        <v>3.1149782822404944E-4</v>
      </c>
      <c r="M836" s="38">
        <v>12.088622625374503</v>
      </c>
      <c r="N836" s="38">
        <v>12.7116182818226</v>
      </c>
      <c r="O836" s="38">
        <v>1.1377374625496373E-2</v>
      </c>
      <c r="P836" s="38">
        <v>1.1618281822601162E-2</v>
      </c>
      <c r="Q836" s="38">
        <v>5861</v>
      </c>
      <c r="R836" s="38">
        <v>6163</v>
      </c>
      <c r="S836" s="38">
        <v>12.088673649125267</v>
      </c>
      <c r="T836" s="38">
        <v>12.711567258071835</v>
      </c>
      <c r="U836" s="38">
        <v>1.1326350874732327E-2</v>
      </c>
      <c r="V836" s="38">
        <v>1.156725807183534E-2</v>
      </c>
      <c r="W836" s="38">
        <v>1.2403983796551769E-2</v>
      </c>
      <c r="X836" s="38">
        <v>3.1156845812168379E-4</v>
      </c>
      <c r="Y836" s="38">
        <v>12.092415338430085</v>
      </c>
      <c r="Z836" s="38">
        <v>12.715552254673455</v>
      </c>
      <c r="AA836" s="38">
        <v>7.5846615699148856E-3</v>
      </c>
      <c r="AB836" s="38">
        <v>1.5552254673455224E-2</v>
      </c>
      <c r="AC836" s="38">
        <v>302.06150107189615</v>
      </c>
      <c r="AD836" s="38">
        <v>12.093507307994237</v>
      </c>
      <c r="AE836" s="38">
        <v>12.716522830386277</v>
      </c>
      <c r="AF836" s="38">
        <v>6.4926920057626347E-3</v>
      </c>
      <c r="AG836" s="38">
        <v>1.6522830386277221E-2</v>
      </c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</row>
    <row r="837" spans="1:51" x14ac:dyDescent="0.25">
      <c r="A837" s="38" t="s">
        <v>39</v>
      </c>
      <c r="B837" s="38">
        <v>594622</v>
      </c>
      <c r="C837" s="38">
        <v>5</v>
      </c>
      <c r="D837" s="38">
        <v>4.8</v>
      </c>
      <c r="E837" s="38">
        <v>5.0999999999999996</v>
      </c>
      <c r="F837" s="38">
        <v>2012</v>
      </c>
      <c r="G837" s="38" t="s">
        <v>8</v>
      </c>
      <c r="H837" s="38" t="s">
        <v>113</v>
      </c>
      <c r="I837" s="38" t="s">
        <v>171</v>
      </c>
      <c r="J837" s="38">
        <v>2973</v>
      </c>
      <c r="K837" s="38">
        <v>591649</v>
      </c>
      <c r="L837" s="38">
        <v>1.7927352296959127E-4</v>
      </c>
      <c r="M837" s="38">
        <v>4.8205414855568343</v>
      </c>
      <c r="N837" s="38">
        <v>5.1790885314960162</v>
      </c>
      <c r="O837" s="38">
        <v>2.0541485556834438E-2</v>
      </c>
      <c r="P837" s="38">
        <v>7.9088531496016579E-2</v>
      </c>
      <c r="Q837" s="38">
        <v>2867</v>
      </c>
      <c r="R837" s="38">
        <v>3080</v>
      </c>
      <c r="S837" s="38">
        <v>4.8215504976270642</v>
      </c>
      <c r="T837" s="38">
        <v>5.1797612600946481</v>
      </c>
      <c r="U837" s="38">
        <v>2.1550497627064402E-2</v>
      </c>
      <c r="V837" s="38">
        <v>7.9761260094648456E-2</v>
      </c>
      <c r="W837" s="38">
        <v>5.0030128561379854E-3</v>
      </c>
      <c r="X837" s="38">
        <v>1.7935848711548346E-4</v>
      </c>
      <c r="Y837" s="38">
        <v>4.8236543690225018</v>
      </c>
      <c r="Z837" s="38">
        <v>5.182371343253469</v>
      </c>
      <c r="AA837" s="38">
        <v>2.3654369022501953E-2</v>
      </c>
      <c r="AB837" s="38">
        <v>8.2371343253469398E-2</v>
      </c>
      <c r="AC837" s="38">
        <v>213.21673084731412</v>
      </c>
      <c r="AD837" s="38">
        <v>4.8245672555173709</v>
      </c>
      <c r="AE837" s="38">
        <v>5.1831401865629187</v>
      </c>
      <c r="AF837" s="38">
        <v>2.4567255517371045E-2</v>
      </c>
      <c r="AG837" s="38">
        <v>8.3140186562919105E-2</v>
      </c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</row>
    <row r="838" spans="1:51" x14ac:dyDescent="0.25">
      <c r="A838" s="38" t="s">
        <v>16</v>
      </c>
      <c r="B838" s="38">
        <v>152760</v>
      </c>
      <c r="C838" s="38">
        <v>13.3</v>
      </c>
      <c r="D838" s="38">
        <v>12.7</v>
      </c>
      <c r="E838" s="38">
        <v>13.9</v>
      </c>
      <c r="F838" s="38">
        <v>2012</v>
      </c>
      <c r="G838" s="38" t="s">
        <v>8</v>
      </c>
      <c r="H838" s="38" t="s">
        <v>114</v>
      </c>
      <c r="I838" s="38" t="s">
        <v>148</v>
      </c>
      <c r="J838" s="38">
        <v>2032</v>
      </c>
      <c r="K838" s="38">
        <v>150728</v>
      </c>
      <c r="L838" s="38">
        <v>5.745031794832917E-4</v>
      </c>
      <c r="M838" s="38">
        <v>12.727408315672507</v>
      </c>
      <c r="N838" s="38">
        <v>13.876414674639092</v>
      </c>
      <c r="O838" s="38">
        <v>2.740831567250801E-2</v>
      </c>
      <c r="P838" s="38">
        <v>2.3585325360908627E-2</v>
      </c>
      <c r="Q838" s="38">
        <v>1944</v>
      </c>
      <c r="R838" s="38">
        <v>2120</v>
      </c>
      <c r="S838" s="38">
        <v>12.725844461901021</v>
      </c>
      <c r="T838" s="38">
        <v>13.877978528410578</v>
      </c>
      <c r="U838" s="38">
        <v>2.5844461901021631E-2</v>
      </c>
      <c r="V838" s="38">
        <v>2.2021471589422248E-2</v>
      </c>
      <c r="W838" s="38">
        <v>1.3314150194099527E-2</v>
      </c>
      <c r="X838" s="38">
        <v>5.7488690151090351E-4</v>
      </c>
      <c r="Y838" s="38">
        <v>12.739263292588623</v>
      </c>
      <c r="Z838" s="38">
        <v>13.889037095610432</v>
      </c>
      <c r="AA838" s="38">
        <v>3.9263292588623599E-2</v>
      </c>
      <c r="AB838" s="38">
        <v>1.0962904389568706E-2</v>
      </c>
      <c r="AC838" s="38">
        <v>175.54294332530955</v>
      </c>
      <c r="AD838" s="38">
        <v>12.742866630991569</v>
      </c>
      <c r="AE838" s="38">
        <v>13.89197980888078</v>
      </c>
      <c r="AF838" s="38">
        <v>4.2866630991570176E-2</v>
      </c>
      <c r="AG838" s="38">
        <v>8.0201911192201436E-3</v>
      </c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</row>
    <row r="839" spans="1:51" x14ac:dyDescent="0.25">
      <c r="A839" s="38" t="s">
        <v>24</v>
      </c>
      <c r="B839" s="38">
        <v>411420</v>
      </c>
      <c r="C839" s="38">
        <v>7.1</v>
      </c>
      <c r="D839" s="38">
        <v>6.8</v>
      </c>
      <c r="E839" s="38">
        <v>7.3</v>
      </c>
      <c r="F839" s="38">
        <v>2012</v>
      </c>
      <c r="G839" s="38" t="s">
        <v>8</v>
      </c>
      <c r="H839" s="38" t="s">
        <v>115</v>
      </c>
      <c r="I839" s="38" t="s">
        <v>156</v>
      </c>
      <c r="J839" s="38">
        <v>2921</v>
      </c>
      <c r="K839" s="38">
        <v>408499</v>
      </c>
      <c r="L839" s="38">
        <v>2.5655546405977791E-4</v>
      </c>
      <c r="M839" s="38">
        <v>6.8432452262323817</v>
      </c>
      <c r="N839" s="38">
        <v>7.3563561543519373</v>
      </c>
      <c r="O839" s="38">
        <v>4.3245226232381917E-2</v>
      </c>
      <c r="P839" s="38">
        <v>5.6356154351937526E-2</v>
      </c>
      <c r="Q839" s="38">
        <v>2816</v>
      </c>
      <c r="R839" s="38">
        <v>3027</v>
      </c>
      <c r="S839" s="38">
        <v>6.8445870400077782</v>
      </c>
      <c r="T839" s="38">
        <v>7.357444946769724</v>
      </c>
      <c r="U839" s="38">
        <v>4.4587040007778356E-2</v>
      </c>
      <c r="V839" s="38">
        <v>5.7444946769724226E-2</v>
      </c>
      <c r="W839" s="38">
        <v>7.1044028927596831E-3</v>
      </c>
      <c r="X839" s="38">
        <v>2.5667807031623692E-4</v>
      </c>
      <c r="Y839" s="38">
        <v>6.8477248224434462</v>
      </c>
      <c r="Z839" s="38">
        <v>7.3610809630759197</v>
      </c>
      <c r="AA839" s="38">
        <v>4.7724822443446335E-2</v>
      </c>
      <c r="AB839" s="38">
        <v>6.1080963075919925E-2</v>
      </c>
      <c r="AC839" s="38">
        <v>211.12111023172423</v>
      </c>
      <c r="AD839" s="38">
        <v>6.8490444411363169</v>
      </c>
      <c r="AE839" s="38">
        <v>7.3621919278816979</v>
      </c>
      <c r="AF839" s="38">
        <v>4.9044441136317118E-2</v>
      </c>
      <c r="AG839" s="38">
        <v>6.2191927881698028E-2</v>
      </c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</row>
    <row r="840" spans="1:51" x14ac:dyDescent="0.25">
      <c r="A840" s="38" t="s">
        <v>40</v>
      </c>
      <c r="B840" s="38">
        <v>40380</v>
      </c>
      <c r="C840" s="38">
        <v>9.5</v>
      </c>
      <c r="D840" s="38">
        <v>8.6</v>
      </c>
      <c r="E840" s="38">
        <v>10.5</v>
      </c>
      <c r="F840" s="38">
        <v>2012</v>
      </c>
      <c r="G840" s="38" t="s">
        <v>8</v>
      </c>
      <c r="H840" s="38" t="s">
        <v>116</v>
      </c>
      <c r="I840" s="38" t="s">
        <v>172</v>
      </c>
      <c r="J840" s="38">
        <v>384</v>
      </c>
      <c r="K840" s="38">
        <v>39996</v>
      </c>
      <c r="L840" s="38">
        <v>9.4661310186062607E-4</v>
      </c>
      <c r="M840" s="38">
        <v>8.5630451447961331</v>
      </c>
      <c r="N840" s="38">
        <v>10.456271348517387</v>
      </c>
      <c r="O840" s="38">
        <v>3.6954855203866543E-2</v>
      </c>
      <c r="P840" s="38">
        <v>4.3728651482613401E-2</v>
      </c>
      <c r="Q840" s="38">
        <v>346</v>
      </c>
      <c r="R840" s="38">
        <v>422</v>
      </c>
      <c r="S840" s="38">
        <v>8.5685983159980186</v>
      </c>
      <c r="T840" s="38">
        <v>10.450718177315503</v>
      </c>
      <c r="U840" s="38">
        <v>3.1401684001981067E-2</v>
      </c>
      <c r="V840" s="38">
        <v>4.9281822684497101E-2</v>
      </c>
      <c r="W840" s="38">
        <v>9.5563154833566161E-3</v>
      </c>
      <c r="X840" s="38">
        <v>9.5001115706924569E-4</v>
      </c>
      <c r="Y840" s="38">
        <v>8.6063043262873702</v>
      </c>
      <c r="Z840" s="38">
        <v>10.506326640425861</v>
      </c>
      <c r="AA840" s="38">
        <v>6.304326287370543E-3</v>
      </c>
      <c r="AB840" s="38">
        <v>6.3266404258612852E-3</v>
      </c>
      <c r="AC840" s="38">
        <v>76.495680336312759</v>
      </c>
      <c r="AD840" s="38">
        <v>8.621589147164757</v>
      </c>
      <c r="AE840" s="38">
        <v>10.515804198853566</v>
      </c>
      <c r="AF840" s="38">
        <v>2.158914716475735E-2</v>
      </c>
      <c r="AG840" s="38">
        <v>1.5804198853565765E-2</v>
      </c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</row>
    <row r="841" spans="1:51" x14ac:dyDescent="0.25">
      <c r="A841" s="38" t="s">
        <v>17</v>
      </c>
      <c r="B841" s="38">
        <v>674044</v>
      </c>
      <c r="C841" s="38">
        <v>1.1000000000000001</v>
      </c>
      <c r="D841" s="38">
        <v>1</v>
      </c>
      <c r="E841" s="38">
        <v>1.2</v>
      </c>
      <c r="F841" s="38">
        <v>2000</v>
      </c>
      <c r="G841" s="38" t="s">
        <v>7</v>
      </c>
      <c r="H841" s="38" t="s">
        <v>67</v>
      </c>
      <c r="I841" s="38" t="s">
        <v>149</v>
      </c>
      <c r="J841" s="38">
        <v>741</v>
      </c>
      <c r="K841" s="38">
        <v>673303</v>
      </c>
      <c r="L841" s="38">
        <v>7.9109765836214355E-5</v>
      </c>
      <c r="M841" s="38">
        <v>1.0202249956927065</v>
      </c>
      <c r="N841" s="38">
        <v>1.1784445273651352</v>
      </c>
      <c r="O841" s="38">
        <v>2.0224995692706527E-2</v>
      </c>
      <c r="P841" s="38">
        <v>2.1555472634864792E-2</v>
      </c>
      <c r="Q841" s="38">
        <v>689</v>
      </c>
      <c r="R841" s="38">
        <v>795</v>
      </c>
      <c r="S841" s="38">
        <v>1.0221884624742599</v>
      </c>
      <c r="T841" s="38">
        <v>1.1794482259318382</v>
      </c>
      <c r="U841" s="38">
        <v>2.2188462474259874E-2</v>
      </c>
      <c r="V841" s="38">
        <v>2.0551774068161777E-2</v>
      </c>
      <c r="W841" s="38">
        <v>1.1021780409569545E-3</v>
      </c>
      <c r="X841" s="38">
        <v>7.9262676962338794E-5</v>
      </c>
      <c r="Y841" s="38">
        <v>1.0229153639946158</v>
      </c>
      <c r="Z841" s="38">
        <v>1.1814407179192932</v>
      </c>
      <c r="AA841" s="38">
        <v>2.2915363994615801E-2</v>
      </c>
      <c r="AB841" s="38">
        <v>1.8559282080706785E-2</v>
      </c>
      <c r="AC841" s="38">
        <v>106.68016498575032</v>
      </c>
      <c r="AD841" s="38">
        <v>1.023785856837627</v>
      </c>
      <c r="AE841" s="38">
        <v>1.1820537992953399</v>
      </c>
      <c r="AF841" s="38">
        <v>2.3785856837627017E-2</v>
      </c>
      <c r="AG841" s="38">
        <v>1.794620070466002E-2</v>
      </c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</row>
    <row r="842" spans="1:51" x14ac:dyDescent="0.25">
      <c r="A842" s="38" t="s">
        <v>41</v>
      </c>
      <c r="B842" s="38">
        <v>122469</v>
      </c>
      <c r="C842" s="38">
        <v>1.6</v>
      </c>
      <c r="D842" s="38">
        <v>1.4</v>
      </c>
      <c r="E842" s="38">
        <v>1.8</v>
      </c>
      <c r="F842" s="38">
        <v>2000</v>
      </c>
      <c r="G842" s="38" t="s">
        <v>7</v>
      </c>
      <c r="H842" s="38" t="s">
        <v>68</v>
      </c>
      <c r="I842" s="38" t="s">
        <v>173</v>
      </c>
      <c r="J842" s="38">
        <v>196</v>
      </c>
      <c r="K842" s="38">
        <v>122273</v>
      </c>
      <c r="L842" s="38">
        <v>2.2387322374077149E-4</v>
      </c>
      <c r="M842" s="38">
        <v>1.3765317767083218</v>
      </c>
      <c r="N842" s="38">
        <v>1.8242782241898647</v>
      </c>
      <c r="O842" s="38">
        <v>2.3468223291678081E-2</v>
      </c>
      <c r="P842" s="38">
        <v>2.4278224189864694E-2</v>
      </c>
      <c r="Q842" s="38">
        <v>169</v>
      </c>
      <c r="R842" s="38">
        <v>224</v>
      </c>
      <c r="S842" s="38">
        <v>1.3799410463055957</v>
      </c>
      <c r="T842" s="38">
        <v>1.8290342862275351</v>
      </c>
      <c r="U842" s="38">
        <v>2.0058953694404247E-2</v>
      </c>
      <c r="V842" s="38">
        <v>2.9034286227535011E-2</v>
      </c>
      <c r="W842" s="38">
        <v>1.616037703158005E-3</v>
      </c>
      <c r="X842" s="38">
        <v>2.2550115180441287E-4</v>
      </c>
      <c r="Y842" s="38">
        <v>1.3905365513535921</v>
      </c>
      <c r="Z842" s="38">
        <v>1.8415388549624179</v>
      </c>
      <c r="AA842" s="38">
        <v>9.4634486464078016E-3</v>
      </c>
      <c r="AB842" s="38">
        <v>4.1538854962417826E-2</v>
      </c>
      <c r="AC842" s="38">
        <v>54.89974697720104</v>
      </c>
      <c r="AD842" s="38">
        <v>1.395989950794376</v>
      </c>
      <c r="AE842" s="38">
        <v>1.8442505310444075</v>
      </c>
      <c r="AF842" s="38">
        <v>4.0100492056238668E-3</v>
      </c>
      <c r="AG842" s="38">
        <v>4.425053104440746E-2</v>
      </c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</row>
    <row r="843" spans="1:51" x14ac:dyDescent="0.25">
      <c r="A843" s="38" t="s">
        <v>11</v>
      </c>
      <c r="B843" s="38">
        <v>804559</v>
      </c>
      <c r="C843" s="38">
        <v>1.3</v>
      </c>
      <c r="D843" s="38">
        <v>1.2</v>
      </c>
      <c r="E843" s="38">
        <v>1.4</v>
      </c>
      <c r="F843" s="38">
        <v>2000</v>
      </c>
      <c r="G843" s="38" t="s">
        <v>7</v>
      </c>
      <c r="H843" s="38" t="s">
        <v>69</v>
      </c>
      <c r="I843" s="38" t="s">
        <v>143</v>
      </c>
      <c r="J843" s="38">
        <v>1046</v>
      </c>
      <c r="K843" s="38">
        <v>803513</v>
      </c>
      <c r="L843" s="38">
        <v>7.8736035062021306E-5</v>
      </c>
      <c r="M843" s="38">
        <v>1.2213550707487397</v>
      </c>
      <c r="N843" s="38">
        <v>1.3788271408727821</v>
      </c>
      <c r="O843" s="38">
        <v>2.1355070748739768E-2</v>
      </c>
      <c r="P843" s="38">
        <v>2.117285912721778E-2</v>
      </c>
      <c r="Q843" s="38">
        <v>983</v>
      </c>
      <c r="R843" s="38">
        <v>1110</v>
      </c>
      <c r="S843" s="38">
        <v>1.2217873393995966</v>
      </c>
      <c r="T843" s="38">
        <v>1.3796377891490867</v>
      </c>
      <c r="U843" s="38">
        <v>2.178733939959665E-2</v>
      </c>
      <c r="V843" s="38">
        <v>2.0362210850913165E-2</v>
      </c>
      <c r="W843" s="38">
        <v>1.3024721941051539E-3</v>
      </c>
      <c r="X843" s="38">
        <v>7.8843784035578706E-5</v>
      </c>
      <c r="Y843" s="38">
        <v>1.2236284100695751</v>
      </c>
      <c r="Z843" s="38">
        <v>1.3813159781407327</v>
      </c>
      <c r="AA843" s="38">
        <v>2.3628410069575168E-2</v>
      </c>
      <c r="AB843" s="38">
        <v>1.8684021859267208E-2</v>
      </c>
      <c r="AC843" s="38">
        <v>126.72356386676671</v>
      </c>
      <c r="AD843" s="38">
        <v>1.2243405943168719</v>
      </c>
      <c r="AE843" s="38">
        <v>1.3818467048861762</v>
      </c>
      <c r="AF843" s="38">
        <v>2.4340594316871966E-2</v>
      </c>
      <c r="AG843" s="38">
        <v>1.8153295113823686E-2</v>
      </c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</row>
    <row r="844" spans="1:51" x14ac:dyDescent="0.25">
      <c r="A844" s="38" t="s">
        <v>18</v>
      </c>
      <c r="B844" s="38">
        <v>412602</v>
      </c>
      <c r="C844" s="38">
        <v>1.6</v>
      </c>
      <c r="D844" s="38">
        <v>1.5</v>
      </c>
      <c r="E844" s="38">
        <v>1.7</v>
      </c>
      <c r="F844" s="38">
        <v>2000</v>
      </c>
      <c r="G844" s="38" t="s">
        <v>7</v>
      </c>
      <c r="H844" s="38" t="s">
        <v>70</v>
      </c>
      <c r="I844" s="38" t="s">
        <v>150</v>
      </c>
      <c r="J844" s="38">
        <v>660</v>
      </c>
      <c r="K844" s="38">
        <v>411942</v>
      </c>
      <c r="L844" s="38">
        <v>1.2193857127631072E-4</v>
      </c>
      <c r="M844" s="38">
        <v>1.4776658901659507</v>
      </c>
      <c r="N844" s="38">
        <v>1.7215430327185723</v>
      </c>
      <c r="O844" s="38">
        <v>2.2334109834049265E-2</v>
      </c>
      <c r="P844" s="38">
        <v>2.1543032718572386E-2</v>
      </c>
      <c r="Q844" s="38">
        <v>610</v>
      </c>
      <c r="R844" s="38">
        <v>711</v>
      </c>
      <c r="S844" s="38">
        <v>1.4784223052723933</v>
      </c>
      <c r="T844" s="38">
        <v>1.7232102607355273</v>
      </c>
      <c r="U844" s="38">
        <v>2.1577694727606733E-2</v>
      </c>
      <c r="V844" s="38">
        <v>2.3210260735527344E-2</v>
      </c>
      <c r="W844" s="38">
        <v>1.6042446880297229E-3</v>
      </c>
      <c r="X844" s="38">
        <v>1.2220258277869712E-4</v>
      </c>
      <c r="Y844" s="38">
        <v>1.4820421052510258</v>
      </c>
      <c r="Z844" s="38">
        <v>1.72644727080842</v>
      </c>
      <c r="AA844" s="38">
        <v>1.7957894748974246E-2</v>
      </c>
      <c r="AB844" s="38">
        <v>2.644727080842002E-2</v>
      </c>
      <c r="AC844" s="38">
        <v>100.65946271507184</v>
      </c>
      <c r="AD844" s="38">
        <v>1.4834763266770172</v>
      </c>
      <c r="AE844" s="38">
        <v>1.7274366699411299</v>
      </c>
      <c r="AF844" s="38">
        <v>1.6523673322982768E-2</v>
      </c>
      <c r="AG844" s="38">
        <v>2.7436669941129921E-2</v>
      </c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</row>
    <row r="845" spans="1:51" x14ac:dyDescent="0.25">
      <c r="A845" s="38" t="s">
        <v>42</v>
      </c>
      <c r="B845" s="38">
        <v>5512592</v>
      </c>
      <c r="C845" s="38">
        <v>1.8</v>
      </c>
      <c r="D845" s="38">
        <v>1.8</v>
      </c>
      <c r="E845" s="38">
        <v>1.8</v>
      </c>
      <c r="F845" s="38">
        <v>2000</v>
      </c>
      <c r="G845" s="38" t="s">
        <v>7</v>
      </c>
      <c r="H845" s="38" t="s">
        <v>71</v>
      </c>
      <c r="I845" s="38" t="s">
        <v>174</v>
      </c>
      <c r="J845" s="38">
        <v>9923</v>
      </c>
      <c r="K845" s="38">
        <v>5502669</v>
      </c>
      <c r="L845" s="38">
        <v>3.5385269349296801E-5</v>
      </c>
      <c r="M845" s="38">
        <v>1.7646753917698283</v>
      </c>
      <c r="N845" s="38">
        <v>1.8354459304684219</v>
      </c>
      <c r="O845" s="38">
        <v>3.5324608230171695E-2</v>
      </c>
      <c r="P845" s="38">
        <v>3.5445930468421816E-2</v>
      </c>
      <c r="Q845" s="38">
        <v>9728</v>
      </c>
      <c r="R845" s="38">
        <v>10118</v>
      </c>
      <c r="S845" s="38">
        <v>1.7646871018207042</v>
      </c>
      <c r="T845" s="38">
        <v>1.8354342204175458</v>
      </c>
      <c r="U845" s="38">
        <v>3.5312898179295837E-2</v>
      </c>
      <c r="V845" s="38">
        <v>3.5434220417545736E-2</v>
      </c>
      <c r="W845" s="38">
        <v>1.8004078323260271E-3</v>
      </c>
      <c r="X845" s="38">
        <v>3.5390365887789743E-5</v>
      </c>
      <c r="Y845" s="38">
        <v>1.7650174664382372</v>
      </c>
      <c r="Z845" s="38">
        <v>1.835798198213817</v>
      </c>
      <c r="AA845" s="38">
        <v>3.4982533561762841E-2</v>
      </c>
      <c r="AB845" s="38">
        <v>3.5798198213816912E-2</v>
      </c>
      <c r="AC845" s="38">
        <v>390.1382068938193</v>
      </c>
      <c r="AD845" s="38">
        <v>1.7651124634938693</v>
      </c>
      <c r="AE845" s="38">
        <v>1.8358846038999714</v>
      </c>
      <c r="AF845" s="38">
        <v>3.4887536506130745E-2</v>
      </c>
      <c r="AG845" s="38">
        <v>3.588460389997139E-2</v>
      </c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</row>
    <row r="846" spans="1:51" x14ac:dyDescent="0.25">
      <c r="A846" s="38" t="s">
        <v>19</v>
      </c>
      <c r="B846" s="38">
        <v>658092</v>
      </c>
      <c r="C846" s="38">
        <v>0.7</v>
      </c>
      <c r="D846" s="38">
        <v>0.6</v>
      </c>
      <c r="E846" s="38">
        <v>0.7</v>
      </c>
      <c r="F846" s="38">
        <v>2000</v>
      </c>
      <c r="G846" s="38" t="s">
        <v>7</v>
      </c>
      <c r="H846" s="38" t="s">
        <v>72</v>
      </c>
      <c r="I846" s="38" t="s">
        <v>151</v>
      </c>
      <c r="J846" s="38">
        <v>461</v>
      </c>
      <c r="K846" s="38">
        <v>657631</v>
      </c>
      <c r="L846" s="38">
        <v>6.3923386569074241E-5</v>
      </c>
      <c r="M846" s="38">
        <v>0.63658657252479101</v>
      </c>
      <c r="N846" s="38">
        <v>0.76443334566293963</v>
      </c>
      <c r="O846" s="38">
        <v>3.6586572524791028E-2</v>
      </c>
      <c r="P846" s="38">
        <v>6.4433345662939678E-2</v>
      </c>
      <c r="Q846" s="38">
        <v>419</v>
      </c>
      <c r="R846" s="38">
        <v>503</v>
      </c>
      <c r="S846" s="38">
        <v>0.63668909514171268</v>
      </c>
      <c r="T846" s="38">
        <v>0.76433082304601785</v>
      </c>
      <c r="U846" s="38">
        <v>3.6689095141712702E-2</v>
      </c>
      <c r="V846" s="38">
        <v>6.4330823046017893E-2</v>
      </c>
      <c r="W846" s="38">
        <v>7.0342448659784407E-4</v>
      </c>
      <c r="X846" s="38">
        <v>6.4122217376844274E-5</v>
      </c>
      <c r="Y846" s="38">
        <v>0.63930226922099975</v>
      </c>
      <c r="Z846" s="38">
        <v>0.76754670397468838</v>
      </c>
      <c r="AA846" s="38">
        <v>3.9302269220999775E-2</v>
      </c>
      <c r="AB846" s="38">
        <v>6.7546703974688427E-2</v>
      </c>
      <c r="AC846" s="38">
        <v>84.177030977907052</v>
      </c>
      <c r="AD846" s="38">
        <v>0.64022926050925022</v>
      </c>
      <c r="AE846" s="38">
        <v>0.76813924819631618</v>
      </c>
      <c r="AF846" s="38">
        <v>4.0229260509250242E-2</v>
      </c>
      <c r="AG846" s="38">
        <v>6.8139248196316227E-2</v>
      </c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</row>
    <row r="847" spans="1:51" x14ac:dyDescent="0.25">
      <c r="A847" s="38" t="s">
        <v>31</v>
      </c>
      <c r="B847" s="38">
        <v>510125</v>
      </c>
      <c r="C847" s="38">
        <v>2.2999999999999998</v>
      </c>
      <c r="D847" s="38">
        <v>2.2000000000000002</v>
      </c>
      <c r="E847" s="38">
        <v>2.4</v>
      </c>
      <c r="F847" s="38">
        <v>2000</v>
      </c>
      <c r="G847" s="38" t="s">
        <v>7</v>
      </c>
      <c r="H847" s="38" t="s">
        <v>73</v>
      </c>
      <c r="I847" s="38" t="s">
        <v>163</v>
      </c>
      <c r="J847" s="38">
        <v>1173</v>
      </c>
      <c r="K847" s="38">
        <v>508952</v>
      </c>
      <c r="L847" s="38">
        <v>1.3143789587336433E-4</v>
      </c>
      <c r="M847" s="38">
        <v>2.1679985167705955</v>
      </c>
      <c r="N847" s="38">
        <v>2.4308743085173243</v>
      </c>
      <c r="O847" s="38">
        <v>3.2001483229404659E-2</v>
      </c>
      <c r="P847" s="38">
        <v>3.0874308517324422E-2</v>
      </c>
      <c r="Q847" s="38">
        <v>1107</v>
      </c>
      <c r="R847" s="38">
        <v>1241</v>
      </c>
      <c r="S847" s="38">
        <v>2.1700563587356041</v>
      </c>
      <c r="T847" s="38">
        <v>2.4327370742465084</v>
      </c>
      <c r="U847" s="38">
        <v>2.9943641264396081E-2</v>
      </c>
      <c r="V847" s="38">
        <v>3.2737074246508513E-2</v>
      </c>
      <c r="W847" s="38">
        <v>2.3031842819363326E-3</v>
      </c>
      <c r="X847" s="38">
        <v>1.3159760496650377E-4</v>
      </c>
      <c r="Y847" s="38">
        <v>2.1715866769698287</v>
      </c>
      <c r="Z847" s="38">
        <v>2.4347818869028361</v>
      </c>
      <c r="AA847" s="38">
        <v>2.8413323030171522E-2</v>
      </c>
      <c r="AB847" s="38">
        <v>3.4781886902836234E-2</v>
      </c>
      <c r="AC847" s="38">
        <v>134.12601787616262</v>
      </c>
      <c r="AD847" s="38">
        <v>2.1727015420313891</v>
      </c>
      <c r="AE847" s="38">
        <v>2.4356273109265589</v>
      </c>
      <c r="AF847" s="38">
        <v>2.7298457968611078E-2</v>
      </c>
      <c r="AG847" s="38">
        <v>3.5627310926559019E-2</v>
      </c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</row>
    <row r="848" spans="1:51" x14ac:dyDescent="0.25">
      <c r="A848" s="38" t="s">
        <v>43</v>
      </c>
      <c r="B848" s="38">
        <v>106279</v>
      </c>
      <c r="C848" s="38">
        <v>2.2999999999999998</v>
      </c>
      <c r="D848" s="38">
        <v>2</v>
      </c>
      <c r="E848" s="38">
        <v>2.6</v>
      </c>
      <c r="F848" s="38">
        <v>2000</v>
      </c>
      <c r="G848" s="38" t="s">
        <v>7</v>
      </c>
      <c r="H848" s="38" t="s">
        <v>74</v>
      </c>
      <c r="I848" s="38" t="s">
        <v>175</v>
      </c>
      <c r="J848" s="38">
        <v>244</v>
      </c>
      <c r="K848" s="38">
        <v>106035</v>
      </c>
      <c r="L848" s="38">
        <v>2.8773747981012082E-4</v>
      </c>
      <c r="M848" s="38">
        <v>2.0081064780743154</v>
      </c>
      <c r="N848" s="38">
        <v>2.5835814376945576</v>
      </c>
      <c r="O848" s="38">
        <v>8.1064780743154152E-3</v>
      </c>
      <c r="P848" s="38">
        <v>1.6418562305442475E-2</v>
      </c>
      <c r="Q848" s="38">
        <v>214</v>
      </c>
      <c r="R848" s="38">
        <v>276</v>
      </c>
      <c r="S848" s="38">
        <v>2.0135680614232352</v>
      </c>
      <c r="T848" s="38">
        <v>2.5969382474430507</v>
      </c>
      <c r="U848" s="38">
        <v>1.3568061423235189E-2</v>
      </c>
      <c r="V848" s="38">
        <v>3.0617525569494042E-3</v>
      </c>
      <c r="W848" s="38">
        <v>2.3138328448400495E-3</v>
      </c>
      <c r="X848" s="38">
        <v>2.8941428768842575E-4</v>
      </c>
      <c r="Y848" s="38">
        <v>2.0244185571516238</v>
      </c>
      <c r="Z848" s="38">
        <v>2.6032471325284749</v>
      </c>
      <c r="AA848" s="38">
        <v>2.4418557151623776E-2</v>
      </c>
      <c r="AB848" s="38">
        <v>3.2471325284748609E-3</v>
      </c>
      <c r="AC848" s="38">
        <v>61.218993898787765</v>
      </c>
      <c r="AD848" s="38">
        <v>2.0305369098037267</v>
      </c>
      <c r="AE848" s="38">
        <v>2.6065376363415758</v>
      </c>
      <c r="AF848" s="38">
        <v>3.0536909803726697E-2</v>
      </c>
      <c r="AG848" s="38">
        <v>6.53763634157567E-3</v>
      </c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</row>
    <row r="849" spans="1:51" x14ac:dyDescent="0.25">
      <c r="A849" s="38" t="s">
        <v>58</v>
      </c>
      <c r="B849" s="38">
        <v>55111</v>
      </c>
      <c r="C849" s="38">
        <v>1.8</v>
      </c>
      <c r="D849" s="38">
        <v>1.5</v>
      </c>
      <c r="E849" s="38">
        <v>2.2000000000000002</v>
      </c>
      <c r="F849" s="38">
        <v>2000</v>
      </c>
      <c r="G849" s="38" t="s">
        <v>7</v>
      </c>
      <c r="H849" s="38" t="s">
        <v>195</v>
      </c>
      <c r="I849" s="38" t="s">
        <v>196</v>
      </c>
      <c r="J849" s="38">
        <v>99</v>
      </c>
      <c r="K849" s="38">
        <v>55012</v>
      </c>
      <c r="L849" s="38">
        <v>3.53538706229947E-4</v>
      </c>
      <c r="M849" s="38">
        <v>1.4428358832349513</v>
      </c>
      <c r="N849" s="38">
        <v>2.1499132956948452</v>
      </c>
      <c r="O849" s="38">
        <v>5.7164116765048734E-2</v>
      </c>
      <c r="P849" s="38">
        <v>5.0086704305154939E-2</v>
      </c>
      <c r="Q849" s="38">
        <v>80</v>
      </c>
      <c r="R849" s="38">
        <v>119</v>
      </c>
      <c r="S849" s="38">
        <v>1.4516158298706248</v>
      </c>
      <c r="T849" s="38">
        <v>2.1592785469325544</v>
      </c>
      <c r="U849" s="38">
        <v>4.8384170129375237E-2</v>
      </c>
      <c r="V849" s="38">
        <v>4.072145306744579E-2</v>
      </c>
      <c r="W849" s="38">
        <v>1.8310989696985781E-3</v>
      </c>
      <c r="X849" s="38">
        <v>3.586056340292009E-4</v>
      </c>
      <c r="Y849" s="38">
        <v>1.4724933356693772</v>
      </c>
      <c r="Z849" s="38">
        <v>2.1897046037277788</v>
      </c>
      <c r="AA849" s="38">
        <v>2.7506664330622765E-2</v>
      </c>
      <c r="AB849" s="38">
        <v>1.0295396272221424E-2</v>
      </c>
      <c r="AC849" s="38">
        <v>39.058756220697177</v>
      </c>
      <c r="AD849" s="38">
        <v>1.4858312050336564</v>
      </c>
      <c r="AE849" s="38">
        <v>2.1945106675316137</v>
      </c>
      <c r="AF849" s="38">
        <v>1.4168794966343601E-2</v>
      </c>
      <c r="AG849" s="38">
        <v>5.4893324683864542E-3</v>
      </c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</row>
    <row r="850" spans="1:51" x14ac:dyDescent="0.25">
      <c r="A850" s="38" t="s">
        <v>25</v>
      </c>
      <c r="B850" s="38">
        <v>2203889</v>
      </c>
      <c r="C850" s="38">
        <v>1.5</v>
      </c>
      <c r="D850" s="38">
        <v>1.5</v>
      </c>
      <c r="E850" s="38">
        <v>1.6</v>
      </c>
      <c r="F850" s="38">
        <v>2000</v>
      </c>
      <c r="G850" s="38" t="s">
        <v>7</v>
      </c>
      <c r="H850" s="38" t="s">
        <v>75</v>
      </c>
      <c r="I850" s="38" t="s">
        <v>157</v>
      </c>
      <c r="J850" s="38">
        <v>3306</v>
      </c>
      <c r="K850" s="38">
        <v>2200583</v>
      </c>
      <c r="L850" s="38">
        <v>5.1095636853337723E-5</v>
      </c>
      <c r="M850" s="38">
        <v>1.4489799114161077</v>
      </c>
      <c r="N850" s="38">
        <v>1.5511711851227832</v>
      </c>
      <c r="O850" s="38">
        <v>5.1020088583892287E-2</v>
      </c>
      <c r="P850" s="38">
        <v>4.8828814877216908E-2</v>
      </c>
      <c r="Q850" s="38">
        <v>3194</v>
      </c>
      <c r="R850" s="38">
        <v>3419</v>
      </c>
      <c r="S850" s="38">
        <v>1.4492562919457377</v>
      </c>
      <c r="T850" s="38">
        <v>1.5513485479531863</v>
      </c>
      <c r="U850" s="38">
        <v>5.0743708054262315E-2</v>
      </c>
      <c r="V850" s="38">
        <v>4.8651452046813759E-2</v>
      </c>
      <c r="W850" s="38">
        <v>1.5009444502849505E-3</v>
      </c>
      <c r="X850" s="38">
        <v>5.1117751544731205E-5</v>
      </c>
      <c r="Y850" s="38">
        <v>1.4498266987402193</v>
      </c>
      <c r="Z850" s="38">
        <v>1.5520622018296817</v>
      </c>
      <c r="AA850" s="38">
        <v>5.01733012597807E-2</v>
      </c>
      <c r="AB850" s="38">
        <v>4.7937798170318402E-2</v>
      </c>
      <c r="AC850" s="38">
        <v>225.23397915563629</v>
      </c>
      <c r="AD850" s="38">
        <v>1.4500721993893015</v>
      </c>
      <c r="AE850" s="38">
        <v>1.5522704437497428</v>
      </c>
      <c r="AF850" s="38">
        <v>4.9927800610698458E-2</v>
      </c>
      <c r="AG850" s="38">
        <v>4.7729556250257321E-2</v>
      </c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</row>
    <row r="851" spans="1:51" x14ac:dyDescent="0.25">
      <c r="A851" s="38" t="s">
        <v>12</v>
      </c>
      <c r="B851" s="38">
        <v>1301729</v>
      </c>
      <c r="C851" s="38">
        <v>1.4</v>
      </c>
      <c r="D851" s="38">
        <v>1.4</v>
      </c>
      <c r="E851" s="38">
        <v>1.5</v>
      </c>
      <c r="F851" s="38">
        <v>2000</v>
      </c>
      <c r="G851" s="38" t="s">
        <v>7</v>
      </c>
      <c r="H851" s="38" t="s">
        <v>76</v>
      </c>
      <c r="I851" s="38" t="s">
        <v>144</v>
      </c>
      <c r="J851" s="38">
        <v>1822</v>
      </c>
      <c r="K851" s="38">
        <v>1299907</v>
      </c>
      <c r="L851" s="38">
        <v>6.4224029199901097E-5</v>
      </c>
      <c r="M851" s="38">
        <v>1.3354528620731674</v>
      </c>
      <c r="N851" s="38">
        <v>1.4639009204729696</v>
      </c>
      <c r="O851" s="38">
        <v>6.4547137926832532E-2</v>
      </c>
      <c r="P851" s="38">
        <v>3.6099079527030398E-2</v>
      </c>
      <c r="Q851" s="38">
        <v>1739</v>
      </c>
      <c r="R851" s="38">
        <v>1907</v>
      </c>
      <c r="S851" s="38">
        <v>1.3359155400240756</v>
      </c>
      <c r="T851" s="38">
        <v>1.4649746606244465</v>
      </c>
      <c r="U851" s="38">
        <v>6.4084459975924268E-2</v>
      </c>
      <c r="V851" s="38">
        <v>3.5025339375553521E-2</v>
      </c>
      <c r="W851" s="38">
        <v>1.4011482781415602E-3</v>
      </c>
      <c r="X851" s="38">
        <v>6.4274479175204861E-5</v>
      </c>
      <c r="Y851" s="38">
        <v>1.3368737989663553</v>
      </c>
      <c r="Z851" s="38">
        <v>1.4654227573167651</v>
      </c>
      <c r="AA851" s="38">
        <v>6.3126201033644636E-2</v>
      </c>
      <c r="AB851" s="38">
        <v>3.4577242683234921E-2</v>
      </c>
      <c r="AC851" s="38">
        <v>167.22577896662023</v>
      </c>
      <c r="AD851" s="38">
        <v>1.3373003925875879</v>
      </c>
      <c r="AE851" s="38">
        <v>1.4657643704797136</v>
      </c>
      <c r="AF851" s="38">
        <v>6.2699607412411984E-2</v>
      </c>
      <c r="AG851" s="38">
        <v>3.4235629520286359E-2</v>
      </c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</row>
    <row r="852" spans="1:51" x14ac:dyDescent="0.25">
      <c r="A852" s="38" t="s">
        <v>56</v>
      </c>
      <c r="B852" s="38">
        <v>169370</v>
      </c>
      <c r="C852" s="38">
        <v>1.6</v>
      </c>
      <c r="D852" s="38">
        <v>1.4</v>
      </c>
      <c r="E852" s="38">
        <v>1.8</v>
      </c>
      <c r="F852" s="38">
        <v>2000</v>
      </c>
      <c r="G852" s="38" t="s">
        <v>7</v>
      </c>
      <c r="H852" s="38" t="s">
        <v>77</v>
      </c>
      <c r="I852" s="38" t="s">
        <v>188</v>
      </c>
      <c r="J852" s="38">
        <v>271</v>
      </c>
      <c r="K852" s="38">
        <v>169099</v>
      </c>
      <c r="L852" s="38">
        <v>1.9034809064510502E-4</v>
      </c>
      <c r="M852" s="38">
        <v>1.4096991432215773</v>
      </c>
      <c r="N852" s="38">
        <v>1.7903953245117874</v>
      </c>
      <c r="O852" s="38">
        <v>9.6991432215773887E-3</v>
      </c>
      <c r="P852" s="38">
        <v>9.6046754882126439E-3</v>
      </c>
      <c r="Q852" s="38">
        <v>239</v>
      </c>
      <c r="R852" s="38">
        <v>304</v>
      </c>
      <c r="S852" s="38">
        <v>1.4111117671370372</v>
      </c>
      <c r="T852" s="38">
        <v>1.7948869339316289</v>
      </c>
      <c r="U852" s="38">
        <v>1.1111767137037321E-2</v>
      </c>
      <c r="V852" s="38">
        <v>5.1130660683711415E-3</v>
      </c>
      <c r="W852" s="38">
        <v>1.6113511216352813E-3</v>
      </c>
      <c r="X852" s="38">
        <v>1.9135019934828109E-4</v>
      </c>
      <c r="Y852" s="38">
        <v>1.4200009222870003</v>
      </c>
      <c r="Z852" s="38">
        <v>1.8027013209835623</v>
      </c>
      <c r="AA852" s="38">
        <v>2.0000922287000344E-2</v>
      </c>
      <c r="AB852" s="38">
        <v>2.7013209835622387E-3</v>
      </c>
      <c r="AC852" s="38">
        <v>64.533533843858194</v>
      </c>
      <c r="AD852" s="38">
        <v>1.4237969713112337</v>
      </c>
      <c r="AE852" s="38">
        <v>1.8048093713845239</v>
      </c>
      <c r="AF852" s="38">
        <v>2.3796971311233817E-2</v>
      </c>
      <c r="AG852" s="38">
        <v>4.8093713845238639E-3</v>
      </c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</row>
    <row r="853" spans="1:51" x14ac:dyDescent="0.25">
      <c r="A853" s="38" t="s">
        <v>32</v>
      </c>
      <c r="B853" s="38">
        <v>225835</v>
      </c>
      <c r="C853" s="38">
        <v>1.2</v>
      </c>
      <c r="D853" s="38">
        <v>1.1000000000000001</v>
      </c>
      <c r="E853" s="38">
        <v>1.4</v>
      </c>
      <c r="F853" s="38">
        <v>2000</v>
      </c>
      <c r="G853" s="38" t="s">
        <v>7</v>
      </c>
      <c r="H853" s="38" t="s">
        <v>78</v>
      </c>
      <c r="I853" s="38" t="s">
        <v>164</v>
      </c>
      <c r="J853" s="38">
        <v>271</v>
      </c>
      <c r="K853" s="38">
        <v>225564</v>
      </c>
      <c r="L853" s="38">
        <v>1.4278439814854326E-4</v>
      </c>
      <c r="M853" s="38">
        <v>1.0572067458282539</v>
      </c>
      <c r="N853" s="38">
        <v>1.3427755421253402</v>
      </c>
      <c r="O853" s="38">
        <v>4.2793254171746176E-2</v>
      </c>
      <c r="P853" s="38">
        <v>5.7224457874659684E-2</v>
      </c>
      <c r="Q853" s="38">
        <v>239</v>
      </c>
      <c r="R853" s="38">
        <v>304</v>
      </c>
      <c r="S853" s="38">
        <v>1.0582947727323047</v>
      </c>
      <c r="T853" s="38">
        <v>1.3461155268226803</v>
      </c>
      <c r="U853" s="38">
        <v>4.1705227267695433E-2</v>
      </c>
      <c r="V853" s="38">
        <v>5.3884473177319592E-2</v>
      </c>
      <c r="W853" s="38">
        <v>1.2084755998897172E-3</v>
      </c>
      <c r="X853" s="38">
        <v>1.4353742325152192E-4</v>
      </c>
      <c r="Y853" s="38">
        <v>1.0649381766381953</v>
      </c>
      <c r="Z853" s="38">
        <v>1.3520130231412391</v>
      </c>
      <c r="AA853" s="38">
        <v>3.5061823361804745E-2</v>
      </c>
      <c r="AB853" s="38">
        <v>4.7986976858760855E-2</v>
      </c>
      <c r="AC853" s="38">
        <v>64.546392145201565</v>
      </c>
      <c r="AD853" s="38">
        <v>1.0677859122019848</v>
      </c>
      <c r="AE853" s="38">
        <v>1.3535932238595365</v>
      </c>
      <c r="AF853" s="38">
        <v>3.2214087798015267E-2</v>
      </c>
      <c r="AG853" s="38">
        <v>4.6406776140463402E-2</v>
      </c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</row>
    <row r="854" spans="1:51" x14ac:dyDescent="0.25">
      <c r="A854" s="38" t="s">
        <v>45</v>
      </c>
      <c r="B854" s="38">
        <v>1836275</v>
      </c>
      <c r="C854" s="38">
        <v>1.9</v>
      </c>
      <c r="D854" s="38">
        <v>1.8</v>
      </c>
      <c r="E854" s="38">
        <v>2</v>
      </c>
      <c r="F854" s="38">
        <v>2000</v>
      </c>
      <c r="G854" s="38" t="s">
        <v>7</v>
      </c>
      <c r="H854" s="38" t="s">
        <v>79</v>
      </c>
      <c r="I854" s="38" t="s">
        <v>177</v>
      </c>
      <c r="J854" s="38">
        <v>3489</v>
      </c>
      <c r="K854" s="38">
        <v>1832786</v>
      </c>
      <c r="L854" s="38">
        <v>6.298655749491675E-5</v>
      </c>
      <c r="M854" s="38">
        <v>1.8370556475125033</v>
      </c>
      <c r="N854" s="38">
        <v>1.9630287625023368</v>
      </c>
      <c r="O854" s="38">
        <v>3.7055647512503231E-2</v>
      </c>
      <c r="P854" s="38">
        <v>3.6971237497663179E-2</v>
      </c>
      <c r="Q854" s="38">
        <v>3374</v>
      </c>
      <c r="R854" s="38">
        <v>3605</v>
      </c>
      <c r="S854" s="38">
        <v>1.8374154198036787</v>
      </c>
      <c r="T854" s="38">
        <v>1.9632135709520633</v>
      </c>
      <c r="U854" s="38">
        <v>3.7415419803678684E-2</v>
      </c>
      <c r="V854" s="38">
        <v>3.678642904793672E-2</v>
      </c>
      <c r="W854" s="38">
        <v>1.901084220214075E-3</v>
      </c>
      <c r="X854" s="38">
        <v>6.3012344074733656E-5</v>
      </c>
      <c r="Y854" s="38">
        <v>1.8380718761393413</v>
      </c>
      <c r="Z854" s="38">
        <v>1.9640965642888086</v>
      </c>
      <c r="AA854" s="38">
        <v>3.8071876139341265E-2</v>
      </c>
      <c r="AB854" s="38">
        <v>3.5903435711191367E-2</v>
      </c>
      <c r="AC854" s="38">
        <v>231.33663450075929</v>
      </c>
      <c r="AD854" s="38">
        <v>1.8383659038831606</v>
      </c>
      <c r="AE854" s="38">
        <v>1.9643471161466393</v>
      </c>
      <c r="AF854" s="38">
        <v>3.8365903883160524E-2</v>
      </c>
      <c r="AG854" s="38">
        <v>3.565288385336074E-2</v>
      </c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</row>
    <row r="855" spans="1:51" x14ac:dyDescent="0.25">
      <c r="A855" s="38" t="s">
        <v>33</v>
      </c>
      <c r="B855" s="38">
        <v>908247</v>
      </c>
      <c r="C855" s="38">
        <v>2.7</v>
      </c>
      <c r="D855" s="38">
        <v>2.6</v>
      </c>
      <c r="E855" s="38">
        <v>2.8</v>
      </c>
      <c r="F855" s="38">
        <v>2000</v>
      </c>
      <c r="G855" s="38" t="s">
        <v>7</v>
      </c>
      <c r="H855" s="38" t="s">
        <v>80</v>
      </c>
      <c r="I855" s="38" t="s">
        <v>165</v>
      </c>
      <c r="J855" s="38">
        <v>2452</v>
      </c>
      <c r="K855" s="38">
        <v>905795</v>
      </c>
      <c r="L855" s="38">
        <v>1.0671299904368547E-4</v>
      </c>
      <c r="M855" s="38">
        <v>2.5929931381634836</v>
      </c>
      <c r="N855" s="38">
        <v>2.806419136250855</v>
      </c>
      <c r="O855" s="38">
        <v>7.0068618365164426E-3</v>
      </c>
      <c r="P855" s="38">
        <v>6.4191362508552174E-3</v>
      </c>
      <c r="Q855" s="38">
        <v>2356</v>
      </c>
      <c r="R855" s="38">
        <v>2550</v>
      </c>
      <c r="S855" s="38">
        <v>2.594008017642778</v>
      </c>
      <c r="T855" s="38">
        <v>2.8076063009291525</v>
      </c>
      <c r="U855" s="38">
        <v>5.991982357222092E-3</v>
      </c>
      <c r="V855" s="38">
        <v>7.6063009291527095E-3</v>
      </c>
      <c r="W855" s="38">
        <v>2.7018094753084856E-3</v>
      </c>
      <c r="X855" s="38">
        <v>1.0677494105825547E-4</v>
      </c>
      <c r="Y855" s="38">
        <v>2.5950345342502299</v>
      </c>
      <c r="Z855" s="38">
        <v>2.8085844163667413</v>
      </c>
      <c r="AA855" s="38">
        <v>4.9654657497701926E-3</v>
      </c>
      <c r="AB855" s="38">
        <v>8.5844163667414541E-3</v>
      </c>
      <c r="AC855" s="38">
        <v>193.86187499500403</v>
      </c>
      <c r="AD855" s="38">
        <v>2.5956373331031282</v>
      </c>
      <c r="AE855" s="38">
        <v>2.809082634935852</v>
      </c>
      <c r="AF855" s="38">
        <v>4.3626668968719251E-3</v>
      </c>
      <c r="AG855" s="38">
        <v>9.0826349358521519E-3</v>
      </c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</row>
    <row r="856" spans="1:51" x14ac:dyDescent="0.25">
      <c r="A856" s="38" t="s">
        <v>44</v>
      </c>
      <c r="B856" s="38">
        <v>442950</v>
      </c>
      <c r="C856" s="38">
        <v>1.1000000000000001</v>
      </c>
      <c r="D856" s="38">
        <v>1</v>
      </c>
      <c r="E856" s="38">
        <v>1.2</v>
      </c>
      <c r="F856" s="38">
        <v>2000</v>
      </c>
      <c r="G856" s="38" t="s">
        <v>7</v>
      </c>
      <c r="H856" s="38" t="s">
        <v>81</v>
      </c>
      <c r="I856" s="38" t="s">
        <v>176</v>
      </c>
      <c r="J856" s="38">
        <v>487</v>
      </c>
      <c r="K856" s="38">
        <v>442463</v>
      </c>
      <c r="L856" s="38">
        <v>9.7593072814771111E-5</v>
      </c>
      <c r="M856" s="38">
        <v>1.0018538173534193</v>
      </c>
      <c r="N856" s="38">
        <v>1.1970399629829616</v>
      </c>
      <c r="O856" s="38">
        <v>1.8538173534192737E-3</v>
      </c>
      <c r="P856" s="38">
        <v>2.9600370170383972E-3</v>
      </c>
      <c r="Q856" s="38">
        <v>444</v>
      </c>
      <c r="R856" s="38">
        <v>531</v>
      </c>
      <c r="S856" s="38">
        <v>1.0023704707077548</v>
      </c>
      <c r="T856" s="38">
        <v>1.198780900778869</v>
      </c>
      <c r="U856" s="38">
        <v>2.3704707077547571E-3</v>
      </c>
      <c r="V856" s="38">
        <v>1.2190992211309482E-3</v>
      </c>
      <c r="W856" s="38">
        <v>1.1037735394734119E-3</v>
      </c>
      <c r="X856" s="38">
        <v>9.7879949212554155E-5</v>
      </c>
      <c r="Y856" s="38">
        <v>1.0058935902608577</v>
      </c>
      <c r="Z856" s="38">
        <v>1.201653488685966</v>
      </c>
      <c r="AA856" s="38">
        <v>5.8935902608576729E-3</v>
      </c>
      <c r="AB856" s="38">
        <v>1.6534886859660425E-3</v>
      </c>
      <c r="AC856" s="38">
        <v>86.498700667921014</v>
      </c>
      <c r="AD856" s="38">
        <v>1.0072638214559089</v>
      </c>
      <c r="AE856" s="38">
        <v>1.2025408290624959</v>
      </c>
      <c r="AF856" s="38">
        <v>7.2638214559088699E-3</v>
      </c>
      <c r="AG856" s="38">
        <v>2.5408290624959751E-3</v>
      </c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</row>
    <row r="857" spans="1:51" x14ac:dyDescent="0.25">
      <c r="A857" s="38" t="s">
        <v>46</v>
      </c>
      <c r="B857" s="38">
        <v>425615</v>
      </c>
      <c r="C857" s="38">
        <v>1.4</v>
      </c>
      <c r="D857" s="38">
        <v>1.3</v>
      </c>
      <c r="E857" s="38">
        <v>1.5</v>
      </c>
      <c r="F857" s="38">
        <v>2000</v>
      </c>
      <c r="G857" s="38" t="s">
        <v>7</v>
      </c>
      <c r="H857" s="38" t="s">
        <v>82</v>
      </c>
      <c r="I857" s="38" t="s">
        <v>178</v>
      </c>
      <c r="J857" s="38">
        <v>596</v>
      </c>
      <c r="K857" s="38">
        <v>425019</v>
      </c>
      <c r="L857" s="38">
        <v>1.1234403167435134E-4</v>
      </c>
      <c r="M857" s="38">
        <v>1.2879825545596864</v>
      </c>
      <c r="N857" s="38">
        <v>1.5126706179083893</v>
      </c>
      <c r="O857" s="38">
        <v>1.201744544031369E-2</v>
      </c>
      <c r="P857" s="38">
        <v>1.2670617908389303E-2</v>
      </c>
      <c r="Q857" s="38">
        <v>549</v>
      </c>
      <c r="R857" s="38">
        <v>644</v>
      </c>
      <c r="S857" s="38">
        <v>1.2898981473867228</v>
      </c>
      <c r="T857" s="38">
        <v>1.5131045663334235</v>
      </c>
      <c r="U857" s="38">
        <v>1.0101852613277229E-2</v>
      </c>
      <c r="V857" s="38">
        <v>1.3104566333423495E-2</v>
      </c>
      <c r="W857" s="38">
        <v>1.4048267397208185E-3</v>
      </c>
      <c r="X857" s="38">
        <v>1.126135921422527E-4</v>
      </c>
      <c r="Y857" s="38">
        <v>1.2922131475785659</v>
      </c>
      <c r="Z857" s="38">
        <v>1.5174403318630711</v>
      </c>
      <c r="AA857" s="38">
        <v>7.7868524214341761E-3</v>
      </c>
      <c r="AB857" s="38">
        <v>1.7440331863071146E-2</v>
      </c>
      <c r="AC857" s="38">
        <v>95.667700824664209</v>
      </c>
      <c r="AD857" s="38">
        <v>1.2936149093185412</v>
      </c>
      <c r="AE857" s="38">
        <v>1.5183880901691833</v>
      </c>
      <c r="AF857" s="38">
        <v>6.3850906814588715E-3</v>
      </c>
      <c r="AG857" s="38">
        <v>1.8388090169183302E-2</v>
      </c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</row>
    <row r="858" spans="1:51" x14ac:dyDescent="0.25">
      <c r="A858" s="38" t="s">
        <v>47</v>
      </c>
      <c r="B858" s="38">
        <v>593147</v>
      </c>
      <c r="C858" s="38">
        <v>1.4</v>
      </c>
      <c r="D858" s="38">
        <v>1.3</v>
      </c>
      <c r="E858" s="38">
        <v>1.5</v>
      </c>
      <c r="F858" s="38">
        <v>2000</v>
      </c>
      <c r="G858" s="38" t="s">
        <v>7</v>
      </c>
      <c r="H858" s="38" t="s">
        <v>83</v>
      </c>
      <c r="I858" s="38" t="s">
        <v>179</v>
      </c>
      <c r="J858" s="38">
        <v>830</v>
      </c>
      <c r="K858" s="38">
        <v>592317</v>
      </c>
      <c r="L858" s="38">
        <v>9.5130707935515079E-5</v>
      </c>
      <c r="M858" s="38">
        <v>1.3041851446271717</v>
      </c>
      <c r="N858" s="38">
        <v>1.4944465604982018</v>
      </c>
      <c r="O858" s="38">
        <v>4.1851446271716775E-3</v>
      </c>
      <c r="P858" s="38">
        <v>5.5534395017982074E-3</v>
      </c>
      <c r="Q858" s="38">
        <v>774</v>
      </c>
      <c r="R858" s="38">
        <v>887</v>
      </c>
      <c r="S858" s="38">
        <v>1.3049041805825536</v>
      </c>
      <c r="T858" s="38">
        <v>1.4954134472567508</v>
      </c>
      <c r="U858" s="38">
        <v>4.9041805825535967E-3</v>
      </c>
      <c r="V858" s="38">
        <v>4.5865527432491504E-3</v>
      </c>
      <c r="W858" s="38">
        <v>1.4025449704569001E-3</v>
      </c>
      <c r="X858" s="38">
        <v>9.5294671344951893E-5</v>
      </c>
      <c r="Y858" s="38">
        <v>1.3072502991119481</v>
      </c>
      <c r="Z858" s="38">
        <v>1.497839641801852</v>
      </c>
      <c r="AA858" s="38">
        <v>7.2502991119480775E-3</v>
      </c>
      <c r="AB858" s="38">
        <v>2.1603581981479714E-3</v>
      </c>
      <c r="AC858" s="38">
        <v>112.88442006268389</v>
      </c>
      <c r="AD858" s="38">
        <v>1.3082313387106221</v>
      </c>
      <c r="AE858" s="38">
        <v>1.4985445139984648</v>
      </c>
      <c r="AF858" s="38">
        <v>8.2313387106220937E-3</v>
      </c>
      <c r="AG858" s="38">
        <v>1.4554860015352222E-3</v>
      </c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</row>
    <row r="859" spans="1:51" x14ac:dyDescent="0.25">
      <c r="A859" s="38" t="s">
        <v>48</v>
      </c>
      <c r="B859" s="38">
        <v>664779</v>
      </c>
      <c r="C859" s="38">
        <v>1.5</v>
      </c>
      <c r="D859" s="38">
        <v>1.5</v>
      </c>
      <c r="E859" s="38">
        <v>1.6</v>
      </c>
      <c r="F859" s="38">
        <v>2000</v>
      </c>
      <c r="G859" s="38" t="s">
        <v>7</v>
      </c>
      <c r="H859" s="38" t="s">
        <v>84</v>
      </c>
      <c r="I859" s="38" t="s">
        <v>180</v>
      </c>
      <c r="J859" s="38">
        <v>997</v>
      </c>
      <c r="K859" s="38">
        <v>663782</v>
      </c>
      <c r="L859" s="38">
        <v>9.3023455503465276E-5</v>
      </c>
      <c r="M859" s="38">
        <v>1.4067230768027599</v>
      </c>
      <c r="N859" s="38">
        <v>1.5927699878096904</v>
      </c>
      <c r="O859" s="38">
        <v>9.3276923197240125E-2</v>
      </c>
      <c r="P859" s="38">
        <v>7.2300121903097203E-3</v>
      </c>
      <c r="Q859" s="38">
        <v>936</v>
      </c>
      <c r="R859" s="38">
        <v>1059</v>
      </c>
      <c r="S859" s="38">
        <v>1.4079867143817719</v>
      </c>
      <c r="T859" s="38">
        <v>1.5930106095409151</v>
      </c>
      <c r="U859" s="38">
        <v>9.201328561822808E-2</v>
      </c>
      <c r="V859" s="38">
        <v>6.9893904590849765E-3</v>
      </c>
      <c r="W859" s="38">
        <v>1.5026271243979215E-3</v>
      </c>
      <c r="X859" s="38">
        <v>9.3156892169873732E-5</v>
      </c>
      <c r="Y859" s="38">
        <v>1.4094702322280479</v>
      </c>
      <c r="Z859" s="38">
        <v>1.5957840165677952</v>
      </c>
      <c r="AA859" s="38">
        <v>9.0529767771952097E-2</v>
      </c>
      <c r="AB859" s="38">
        <v>4.2159834322048617E-3</v>
      </c>
      <c r="AC859" s="38">
        <v>123.7087667897094</v>
      </c>
      <c r="AD859" s="38">
        <v>1.4103347552684524</v>
      </c>
      <c r="AE859" s="38">
        <v>1.5964237441452394</v>
      </c>
      <c r="AF859" s="38">
        <v>8.9665244731547578E-2</v>
      </c>
      <c r="AG859" s="38">
        <v>3.5762558547607348E-3</v>
      </c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</row>
    <row r="860" spans="1:51" x14ac:dyDescent="0.25">
      <c r="A860" s="38" t="s">
        <v>34</v>
      </c>
      <c r="B860" s="38">
        <v>190153</v>
      </c>
      <c r="C860" s="38">
        <v>2.2999999999999998</v>
      </c>
      <c r="D860" s="38">
        <v>2.1</v>
      </c>
      <c r="E860" s="38">
        <v>2.5</v>
      </c>
      <c r="F860" s="38">
        <v>2000</v>
      </c>
      <c r="G860" s="38" t="s">
        <v>7</v>
      </c>
      <c r="H860" s="38" t="s">
        <v>85</v>
      </c>
      <c r="I860" s="38" t="s">
        <v>166</v>
      </c>
      <c r="J860" s="38">
        <v>437</v>
      </c>
      <c r="K860" s="38">
        <v>189716</v>
      </c>
      <c r="L860" s="38">
        <v>2.1522167984968301E-4</v>
      </c>
      <c r="M860" s="38">
        <v>2.0829277051192632</v>
      </c>
      <c r="N860" s="38">
        <v>2.5133710648186289</v>
      </c>
      <c r="O860" s="38">
        <v>1.7072294880736916E-2</v>
      </c>
      <c r="P860" s="38">
        <v>1.337106481862893E-2</v>
      </c>
      <c r="Q860" s="38">
        <v>397</v>
      </c>
      <c r="R860" s="38">
        <v>479</v>
      </c>
      <c r="S860" s="38">
        <v>2.0877924618596602</v>
      </c>
      <c r="T860" s="38">
        <v>2.519024154233696</v>
      </c>
      <c r="U860" s="38">
        <v>1.2207538140339924E-2</v>
      </c>
      <c r="V860" s="38">
        <v>1.9024154233695967E-2</v>
      </c>
      <c r="W860" s="38">
        <v>2.3082037230061862E-3</v>
      </c>
      <c r="X860" s="38">
        <v>2.1592290000985306E-4</v>
      </c>
      <c r="Y860" s="38">
        <v>2.092280822996333</v>
      </c>
      <c r="Z860" s="38">
        <v>2.5241266230160391</v>
      </c>
      <c r="AA860" s="38">
        <v>7.7191770036670881E-3</v>
      </c>
      <c r="AB860" s="38">
        <v>2.4126623016039073E-2</v>
      </c>
      <c r="AC860" s="38">
        <v>81.893512717324967</v>
      </c>
      <c r="AD860" s="38">
        <v>2.0955016395661787</v>
      </c>
      <c r="AE860" s="38">
        <v>2.5261646232856436</v>
      </c>
      <c r="AF860" s="38">
        <v>4.4983604338213468E-3</v>
      </c>
      <c r="AG860" s="38">
        <v>2.6164623285643618E-2</v>
      </c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</row>
    <row r="861" spans="1:51" x14ac:dyDescent="0.25">
      <c r="A861" s="38" t="s">
        <v>13</v>
      </c>
      <c r="B861" s="38">
        <v>770940</v>
      </c>
      <c r="C861" s="38">
        <v>2.4</v>
      </c>
      <c r="D861" s="38">
        <v>2.2999999999999998</v>
      </c>
      <c r="E861" s="38">
        <v>2.5</v>
      </c>
      <c r="F861" s="38">
        <v>2000</v>
      </c>
      <c r="G861" s="38" t="s">
        <v>7</v>
      </c>
      <c r="H861" s="38" t="s">
        <v>86</v>
      </c>
      <c r="I861" s="38" t="s">
        <v>145</v>
      </c>
      <c r="J861" s="38">
        <v>1850</v>
      </c>
      <c r="K861" s="38">
        <v>769090</v>
      </c>
      <c r="L861" s="38">
        <v>1.0921735840776876E-4</v>
      </c>
      <c r="M861" s="38">
        <v>2.2904505794343462</v>
      </c>
      <c r="N861" s="38">
        <v>2.5088852962498835</v>
      </c>
      <c r="O861" s="38">
        <v>9.5494205656536657E-3</v>
      </c>
      <c r="P861" s="38">
        <v>8.8852962498835453E-3</v>
      </c>
      <c r="Q861" s="38">
        <v>1767</v>
      </c>
      <c r="R861" s="38">
        <v>1935</v>
      </c>
      <c r="S861" s="38">
        <v>2.2920071600902796</v>
      </c>
      <c r="T861" s="38">
        <v>2.5099229512024284</v>
      </c>
      <c r="U861" s="38">
        <v>7.9928399097202174E-3</v>
      </c>
      <c r="V861" s="38">
        <v>9.922951202428365E-3</v>
      </c>
      <c r="W861" s="38">
        <v>2.402147380678267E-3</v>
      </c>
      <c r="X861" s="38">
        <v>1.093014856212923E-4</v>
      </c>
      <c r="Y861" s="38">
        <v>2.2928458950569746</v>
      </c>
      <c r="Z861" s="38">
        <v>2.5114488662995593</v>
      </c>
      <c r="AA861" s="38">
        <v>7.1541049430252635E-3</v>
      </c>
      <c r="AB861" s="38">
        <v>1.1448866299559324E-2</v>
      </c>
      <c r="AC861" s="38">
        <v>168.42117194727365</v>
      </c>
      <c r="AD861" s="38">
        <v>2.2935654302534019</v>
      </c>
      <c r="AE861" s="38">
        <v>2.512026442444093</v>
      </c>
      <c r="AF861" s="38">
        <v>6.4345697465979512E-3</v>
      </c>
      <c r="AG861" s="38">
        <v>1.2026442444093011E-2</v>
      </c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</row>
    <row r="862" spans="1:51" x14ac:dyDescent="0.25">
      <c r="A862" s="38" t="s">
        <v>28</v>
      </c>
      <c r="B862" s="38">
        <v>884565</v>
      </c>
      <c r="C862" s="38">
        <v>0.5</v>
      </c>
      <c r="D862" s="38">
        <v>0.5</v>
      </c>
      <c r="E862" s="38">
        <v>0.6</v>
      </c>
      <c r="F862" s="38">
        <v>2000</v>
      </c>
      <c r="G862" s="38" t="s">
        <v>7</v>
      </c>
      <c r="H862" s="38" t="s">
        <v>87</v>
      </c>
      <c r="I862" s="38" t="s">
        <v>160</v>
      </c>
      <c r="J862" s="38">
        <v>442</v>
      </c>
      <c r="K862" s="38">
        <v>884123</v>
      </c>
      <c r="L862" s="38">
        <v>4.657157685716872E-5</v>
      </c>
      <c r="M862" s="38">
        <v>0.45310905712676691</v>
      </c>
      <c r="N862" s="38">
        <v>0.54625221084110431</v>
      </c>
      <c r="O862" s="38">
        <v>4.6890942873233088E-2</v>
      </c>
      <c r="P862" s="38">
        <v>5.3747789158895665E-2</v>
      </c>
      <c r="Q862" s="38">
        <v>402</v>
      </c>
      <c r="R862" s="38">
        <v>484</v>
      </c>
      <c r="S862" s="38">
        <v>0.45446066710756133</v>
      </c>
      <c r="T862" s="38">
        <v>0.54716159920412855</v>
      </c>
      <c r="U862" s="38">
        <v>4.5539332892438666E-2</v>
      </c>
      <c r="V862" s="38">
        <v>5.2838400795871432E-2</v>
      </c>
      <c r="W862" s="38">
        <v>5.0184983757537533E-4</v>
      </c>
      <c r="X862" s="38">
        <v>4.6722784840883761E-5</v>
      </c>
      <c r="Y862" s="38">
        <v>0.45512705273449156</v>
      </c>
      <c r="Z862" s="38">
        <v>0.54857262241625915</v>
      </c>
      <c r="AA862" s="38">
        <v>4.4872947265508445E-2</v>
      </c>
      <c r="AB862" s="38">
        <v>5.142737758374083E-2</v>
      </c>
      <c r="AC862" s="38">
        <v>82.434137809070833</v>
      </c>
      <c r="AD862" s="38">
        <v>0.45581942479553406</v>
      </c>
      <c r="AE862" s="38">
        <v>0.54901074461765376</v>
      </c>
      <c r="AF862" s="38">
        <v>4.4180575204465944E-2</v>
      </c>
      <c r="AG862" s="38">
        <v>5.0989255382346221E-2</v>
      </c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</row>
    <row r="863" spans="1:51" x14ac:dyDescent="0.25">
      <c r="A863" s="38" t="s">
        <v>49</v>
      </c>
      <c r="B863" s="38">
        <v>1540035</v>
      </c>
      <c r="C863" s="38">
        <v>2.4</v>
      </c>
      <c r="D863" s="38">
        <v>2.4</v>
      </c>
      <c r="E863" s="38">
        <v>2.5</v>
      </c>
      <c r="F863" s="38">
        <v>2000</v>
      </c>
      <c r="G863" s="38" t="s">
        <v>7</v>
      </c>
      <c r="H863" s="38" t="s">
        <v>88</v>
      </c>
      <c r="I863" s="38" t="s">
        <v>181</v>
      </c>
      <c r="J863" s="38">
        <v>3696</v>
      </c>
      <c r="K863" s="38">
        <v>1536339</v>
      </c>
      <c r="L863" s="38">
        <v>7.7279039099113531E-5</v>
      </c>
      <c r="M863" s="38">
        <v>2.3226664166859825</v>
      </c>
      <c r="N863" s="38">
        <v>2.4772244948842097</v>
      </c>
      <c r="O863" s="38">
        <v>7.7333583314017407E-2</v>
      </c>
      <c r="P863" s="38">
        <v>2.2775505115790295E-2</v>
      </c>
      <c r="Q863" s="38">
        <v>3578</v>
      </c>
      <c r="R863" s="38">
        <v>3816</v>
      </c>
      <c r="S863" s="38">
        <v>2.3233238205625195</v>
      </c>
      <c r="T863" s="38">
        <v>2.4778657627911054</v>
      </c>
      <c r="U863" s="38">
        <v>7.6676179437480396E-2</v>
      </c>
      <c r="V863" s="38">
        <v>2.2134237208894625E-2</v>
      </c>
      <c r="W863" s="38">
        <v>2.4011866648164836E-3</v>
      </c>
      <c r="X863" s="38">
        <v>7.7308840215759692E-5</v>
      </c>
      <c r="Y863" s="38">
        <v>2.3238778246007237</v>
      </c>
      <c r="Z863" s="38">
        <v>2.4784955050322433</v>
      </c>
      <c r="AA863" s="38">
        <v>7.6122175399276237E-2</v>
      </c>
      <c r="AB863" s="38">
        <v>2.1504494967756749E-2</v>
      </c>
      <c r="AC863" s="38">
        <v>238.03978650728422</v>
      </c>
      <c r="AD863" s="38">
        <v>2.3242276362108334</v>
      </c>
      <c r="AE863" s="38">
        <v>2.4787950276941535</v>
      </c>
      <c r="AF863" s="38">
        <v>7.5772363789166519E-2</v>
      </c>
      <c r="AG863" s="38">
        <v>2.1204972305846503E-2</v>
      </c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</row>
    <row r="864" spans="1:51" x14ac:dyDescent="0.25">
      <c r="A864" s="38" t="s">
        <v>26</v>
      </c>
      <c r="B864" s="38">
        <v>786077</v>
      </c>
      <c r="C864" s="38">
        <v>3</v>
      </c>
      <c r="D864" s="38">
        <v>2.9</v>
      </c>
      <c r="E864" s="38">
        <v>3.1</v>
      </c>
      <c r="F864" s="38">
        <v>2000</v>
      </c>
      <c r="G864" s="38" t="s">
        <v>7</v>
      </c>
      <c r="H864" s="38" t="s">
        <v>89</v>
      </c>
      <c r="I864" s="38" t="s">
        <v>158</v>
      </c>
      <c r="J864" s="38">
        <v>2358</v>
      </c>
      <c r="K864" s="38">
        <v>783719</v>
      </c>
      <c r="L864" s="38">
        <v>1.2089338702406981E-4</v>
      </c>
      <c r="M864" s="38">
        <v>2.8788127486343962</v>
      </c>
      <c r="N864" s="38">
        <v>3.1205995226825363</v>
      </c>
      <c r="O864" s="38">
        <v>2.1187251365603732E-2</v>
      </c>
      <c r="P864" s="38">
        <v>2.0599522682536175E-2</v>
      </c>
      <c r="Q864" s="38">
        <v>2264</v>
      </c>
      <c r="R864" s="38">
        <v>2454</v>
      </c>
      <c r="S864" s="38">
        <v>2.8801249750342524</v>
      </c>
      <c r="T864" s="38">
        <v>3.121831576295961</v>
      </c>
      <c r="U864" s="38">
        <v>1.9875024965747556E-2</v>
      </c>
      <c r="V864" s="38">
        <v>2.1831576295960886E-2</v>
      </c>
      <c r="W864" s="38">
        <v>3.0021349013299582E-3</v>
      </c>
      <c r="X864" s="38">
        <v>1.2096626069030109E-4</v>
      </c>
      <c r="Y864" s="38">
        <v>2.8811686406396571</v>
      </c>
      <c r="Z864" s="38">
        <v>3.1231011620202591</v>
      </c>
      <c r="AA864" s="38">
        <v>1.8831359360342859E-2</v>
      </c>
      <c r="AB864" s="38">
        <v>2.3101162020259025E-2</v>
      </c>
      <c r="AC864" s="38">
        <v>190.08175162758417</v>
      </c>
      <c r="AD864" s="38">
        <v>2.8818662586820318</v>
      </c>
      <c r="AE864" s="38">
        <v>3.1236756777677677</v>
      </c>
      <c r="AF864" s="38">
        <v>1.8133741317968077E-2</v>
      </c>
      <c r="AG864" s="38">
        <v>2.3675677767767578E-2</v>
      </c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</row>
    <row r="865" spans="1:51" x14ac:dyDescent="0.25">
      <c r="A865" s="38" t="s">
        <v>59</v>
      </c>
      <c r="B865" s="38">
        <v>443941</v>
      </c>
      <c r="C865" s="38">
        <v>0.8</v>
      </c>
      <c r="D865" s="38">
        <v>0.7</v>
      </c>
      <c r="E865" s="38">
        <v>0.9</v>
      </c>
      <c r="F865" s="38">
        <v>2000</v>
      </c>
      <c r="G865" s="38" t="s">
        <v>7</v>
      </c>
      <c r="H865" s="38" t="s">
        <v>90</v>
      </c>
      <c r="I865" s="38" t="s">
        <v>190</v>
      </c>
      <c r="J865" s="38">
        <v>355</v>
      </c>
      <c r="K865" s="38">
        <v>443586</v>
      </c>
      <c r="L865" s="38">
        <v>8.3150200171187556E-5</v>
      </c>
      <c r="M865" s="38">
        <v>0.71650560994772461</v>
      </c>
      <c r="N865" s="38">
        <v>0.88280601029009975</v>
      </c>
      <c r="O865" s="38">
        <v>1.6505609947724653E-2</v>
      </c>
      <c r="P865" s="38">
        <v>1.719398970990027E-2</v>
      </c>
      <c r="Q865" s="38">
        <v>319</v>
      </c>
      <c r="R865" s="38">
        <v>393</v>
      </c>
      <c r="S865" s="38">
        <v>0.71856395331812106</v>
      </c>
      <c r="T865" s="38">
        <v>0.88525277007530279</v>
      </c>
      <c r="U865" s="38">
        <v>1.8563953318121107E-2</v>
      </c>
      <c r="V865" s="38">
        <v>1.4747229924697236E-2</v>
      </c>
      <c r="W865" s="38">
        <v>8.0397539531598368E-4</v>
      </c>
      <c r="X865" s="38">
        <v>8.3485758824161714E-5</v>
      </c>
      <c r="Y865" s="38">
        <v>0.72048963649182196</v>
      </c>
      <c r="Z865" s="38">
        <v>0.88746115414014537</v>
      </c>
      <c r="AA865" s="38">
        <v>2.0489636491822005E-2</v>
      </c>
      <c r="AB865" s="38">
        <v>1.2538845859854653E-2</v>
      </c>
      <c r="AC865" s="38">
        <v>73.875541775563349</v>
      </c>
      <c r="AD865" s="38">
        <v>0.72189814723253787</v>
      </c>
      <c r="AE865" s="38">
        <v>0.88830517548587962</v>
      </c>
      <c r="AF865" s="38">
        <v>2.1898147232537912E-2</v>
      </c>
      <c r="AG865" s="38">
        <v>1.1694824514120405E-2</v>
      </c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</row>
    <row r="866" spans="1:51" x14ac:dyDescent="0.25">
      <c r="A866" s="38" t="s">
        <v>20</v>
      </c>
      <c r="B866" s="38">
        <v>821734</v>
      </c>
      <c r="C866" s="38">
        <v>1.8</v>
      </c>
      <c r="D866" s="38">
        <v>1.7</v>
      </c>
      <c r="E866" s="38">
        <v>1.9</v>
      </c>
      <c r="F866" s="38">
        <v>2000</v>
      </c>
      <c r="G866" s="38" t="s">
        <v>7</v>
      </c>
      <c r="H866" s="38" t="s">
        <v>91</v>
      </c>
      <c r="I866" s="38" t="s">
        <v>152</v>
      </c>
      <c r="J866" s="38">
        <v>1479</v>
      </c>
      <c r="K866" s="38">
        <v>820255</v>
      </c>
      <c r="L866" s="38">
        <v>9.1645202714012007E-5</v>
      </c>
      <c r="M866" s="38">
        <v>1.7082073043016404</v>
      </c>
      <c r="N866" s="38">
        <v>1.8914977097296644</v>
      </c>
      <c r="O866" s="38">
        <v>8.2073043016404057E-3</v>
      </c>
      <c r="P866" s="38">
        <v>8.5022902703355552E-3</v>
      </c>
      <c r="Q866" s="38">
        <v>1404</v>
      </c>
      <c r="R866" s="38">
        <v>1555</v>
      </c>
      <c r="S866" s="38">
        <v>1.7085820959093818</v>
      </c>
      <c r="T866" s="38">
        <v>1.8923398569366729</v>
      </c>
      <c r="U866" s="38">
        <v>8.5820959093818594E-3</v>
      </c>
      <c r="V866" s="38">
        <v>7.6601430633269629E-3</v>
      </c>
      <c r="W866" s="38">
        <v>1.8021814923130321E-3</v>
      </c>
      <c r="X866" s="38">
        <v>9.1733725309008055E-5</v>
      </c>
      <c r="Y866" s="38">
        <v>1.7104477670040241</v>
      </c>
      <c r="Z866" s="38">
        <v>1.8939152176220402</v>
      </c>
      <c r="AA866" s="38">
        <v>1.0447767004024167E-2</v>
      </c>
      <c r="AB866" s="38">
        <v>6.0847823779597299E-3</v>
      </c>
      <c r="AC866" s="38">
        <v>150.63953116053105</v>
      </c>
      <c r="AD866" s="38">
        <v>1.7111308411133268</v>
      </c>
      <c r="AE866" s="38">
        <v>1.8944490766385433</v>
      </c>
      <c r="AF866" s="38">
        <v>1.113084111332685E-2</v>
      </c>
      <c r="AG866" s="38">
        <v>5.5509233614565723E-3</v>
      </c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</row>
    <row r="867" spans="1:51" x14ac:dyDescent="0.25">
      <c r="A867" s="38" t="s">
        <v>50</v>
      </c>
      <c r="B867" s="38">
        <v>143919</v>
      </c>
      <c r="C867" s="38">
        <v>1.1000000000000001</v>
      </c>
      <c r="D867" s="38">
        <v>1</v>
      </c>
      <c r="E867" s="38">
        <v>1.3</v>
      </c>
      <c r="F867" s="38">
        <v>2000</v>
      </c>
      <c r="G867" s="38" t="s">
        <v>7</v>
      </c>
      <c r="H867" s="38" t="s">
        <v>92</v>
      </c>
      <c r="I867" s="38" t="s">
        <v>182</v>
      </c>
      <c r="J867" s="38">
        <v>158</v>
      </c>
      <c r="K867" s="38">
        <v>143761</v>
      </c>
      <c r="L867" s="38">
        <v>1.7108816879455305E-4</v>
      </c>
      <c r="M867" s="38">
        <v>0.92675158829102977</v>
      </c>
      <c r="N867" s="38">
        <v>1.2689279258801358</v>
      </c>
      <c r="O867" s="38">
        <v>7.3248411708970229E-2</v>
      </c>
      <c r="P867" s="38">
        <v>3.1072074119864235E-2</v>
      </c>
      <c r="Q867" s="38">
        <v>134</v>
      </c>
      <c r="R867" s="38">
        <v>183</v>
      </c>
      <c r="S867" s="38">
        <v>0.93107928765486137</v>
      </c>
      <c r="T867" s="38">
        <v>1.2715485794092511</v>
      </c>
      <c r="U867" s="38">
        <v>6.8920712345138635E-2</v>
      </c>
      <c r="V867" s="38">
        <v>2.8451420590748899E-2</v>
      </c>
      <c r="W867" s="38">
        <v>1.1111560040739168E-3</v>
      </c>
      <c r="X867" s="38">
        <v>1.7263352317814488E-4</v>
      </c>
      <c r="Y867" s="38">
        <v>0.93852248089577195</v>
      </c>
      <c r="Z867" s="38">
        <v>1.2837895272520616</v>
      </c>
      <c r="AA867" s="38">
        <v>6.1477519104228051E-2</v>
      </c>
      <c r="AB867" s="38">
        <v>1.6210472747938409E-2</v>
      </c>
      <c r="AC867" s="38">
        <v>49.317617216480734</v>
      </c>
      <c r="AD867" s="38">
        <v>0.94329655686342873</v>
      </c>
      <c r="AE867" s="38">
        <v>1.2859636187181767</v>
      </c>
      <c r="AF867" s="38">
        <v>5.6703443136571274E-2</v>
      </c>
      <c r="AG867" s="38">
        <v>1.4036381281823385E-2</v>
      </c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</row>
    <row r="868" spans="1:51" x14ac:dyDescent="0.25">
      <c r="A868" s="38" t="s">
        <v>51</v>
      </c>
      <c r="B868" s="38">
        <v>261089</v>
      </c>
      <c r="C868" s="38">
        <v>1.1000000000000001</v>
      </c>
      <c r="D868" s="38">
        <v>1</v>
      </c>
      <c r="E868" s="38">
        <v>1.3</v>
      </c>
      <c r="F868" s="38">
        <v>2000</v>
      </c>
      <c r="G868" s="38" t="s">
        <v>7</v>
      </c>
      <c r="H868" s="38" t="s">
        <v>93</v>
      </c>
      <c r="I868" s="38" t="s">
        <v>183</v>
      </c>
      <c r="J868" s="38">
        <v>287</v>
      </c>
      <c r="K868" s="38">
        <v>260802</v>
      </c>
      <c r="L868" s="38">
        <v>1.271047075947242E-4</v>
      </c>
      <c r="M868" s="38">
        <v>0.97213731332534514</v>
      </c>
      <c r="N868" s="38">
        <v>1.2263467285147935</v>
      </c>
      <c r="O868" s="38">
        <v>2.7862686674654857E-2</v>
      </c>
      <c r="P868" s="38">
        <v>7.3653271485206506E-2</v>
      </c>
      <c r="Q868" s="38">
        <v>254</v>
      </c>
      <c r="R868" s="38">
        <v>321</v>
      </c>
      <c r="S868" s="38">
        <v>0.97284833907211721</v>
      </c>
      <c r="T868" s="38">
        <v>1.2294658143391717</v>
      </c>
      <c r="U868" s="38">
        <v>2.7151660927882793E-2</v>
      </c>
      <c r="V868" s="38">
        <v>7.0534185660828363E-2</v>
      </c>
      <c r="W868" s="38">
        <v>1.1065823474747214E-3</v>
      </c>
      <c r="X868" s="38">
        <v>1.2773804366311763E-4</v>
      </c>
      <c r="Y868" s="38">
        <v>0.9788443038116037</v>
      </c>
      <c r="Z868" s="38">
        <v>1.2343203911378391</v>
      </c>
      <c r="AA868" s="38">
        <v>2.11556961883963E-2</v>
      </c>
      <c r="AB868" s="38">
        <v>6.5679608862160954E-2</v>
      </c>
      <c r="AC868" s="38">
        <v>66.424677936216909</v>
      </c>
      <c r="AD868" s="38">
        <v>0.9812922828933538</v>
      </c>
      <c r="AE868" s="38">
        <v>1.23570246727481</v>
      </c>
      <c r="AF868" s="38">
        <v>1.8707717106646204E-2</v>
      </c>
      <c r="AG868" s="38">
        <v>6.429753272519001E-2</v>
      </c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</row>
    <row r="869" spans="1:51" x14ac:dyDescent="0.25">
      <c r="A869" s="38" t="s">
        <v>29</v>
      </c>
      <c r="B869" s="38">
        <v>311652</v>
      </c>
      <c r="C869" s="38">
        <v>1.2</v>
      </c>
      <c r="D869" s="38">
        <v>1.1000000000000001</v>
      </c>
      <c r="E869" s="38">
        <v>1.4</v>
      </c>
      <c r="F869" s="38">
        <v>2000</v>
      </c>
      <c r="G869" s="38" t="s">
        <v>7</v>
      </c>
      <c r="H869" s="38" t="s">
        <v>94</v>
      </c>
      <c r="I869" s="38" t="s">
        <v>161</v>
      </c>
      <c r="J869" s="38">
        <v>374</v>
      </c>
      <c r="K869" s="38">
        <v>311278</v>
      </c>
      <c r="L869" s="38">
        <v>1.2154951447163992E-4</v>
      </c>
      <c r="M869" s="38">
        <v>1.07850695877416</v>
      </c>
      <c r="N869" s="38">
        <v>1.3216059877174398</v>
      </c>
      <c r="O869" s="38">
        <v>2.1493041225840059E-2</v>
      </c>
      <c r="P869" s="38">
        <v>7.8394012282560155E-2</v>
      </c>
      <c r="Q869" s="38">
        <v>337</v>
      </c>
      <c r="R869" s="38">
        <v>412</v>
      </c>
      <c r="S869" s="38">
        <v>1.0813343087803062</v>
      </c>
      <c r="T869" s="38">
        <v>1.3219873448590094</v>
      </c>
      <c r="U869" s="38">
        <v>1.8665691219693858E-2</v>
      </c>
      <c r="V869" s="38">
        <v>7.8012655140990539E-2</v>
      </c>
      <c r="W869" s="38">
        <v>1.2062046636145524E-3</v>
      </c>
      <c r="X869" s="38">
        <v>1.2201435037588796E-4</v>
      </c>
      <c r="Y869" s="38">
        <v>1.0841903132386645</v>
      </c>
      <c r="Z869" s="38">
        <v>1.3282190139904404</v>
      </c>
      <c r="AA869" s="38">
        <v>1.580968676133554E-2</v>
      </c>
      <c r="AB869" s="38">
        <v>7.1780986009559511E-2</v>
      </c>
      <c r="AC869" s="38">
        <v>75.809090484687033</v>
      </c>
      <c r="AD869" s="38">
        <v>1.0861859113034846</v>
      </c>
      <c r="AE869" s="38">
        <v>1.3294320835229259</v>
      </c>
      <c r="AF869" s="38">
        <v>1.3814088696515459E-2</v>
      </c>
      <c r="AG869" s="38">
        <v>7.0567916477074055E-2</v>
      </c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</row>
    <row r="870" spans="1:51" x14ac:dyDescent="0.25">
      <c r="A870" s="38" t="s">
        <v>35</v>
      </c>
      <c r="B870" s="38">
        <v>196553</v>
      </c>
      <c r="C870" s="38">
        <v>1.6</v>
      </c>
      <c r="D870" s="38">
        <v>1.5</v>
      </c>
      <c r="E870" s="38">
        <v>1.8</v>
      </c>
      <c r="F870" s="38">
        <v>2000</v>
      </c>
      <c r="G870" s="38" t="s">
        <v>7</v>
      </c>
      <c r="H870" s="38" t="s">
        <v>95</v>
      </c>
      <c r="I870" s="38" t="s">
        <v>167</v>
      </c>
      <c r="J870" s="38">
        <v>314</v>
      </c>
      <c r="K870" s="38">
        <v>196239</v>
      </c>
      <c r="L870" s="38">
        <v>1.7655745531733254E-4</v>
      </c>
      <c r="M870" s="38">
        <v>1.4209760343775588</v>
      </c>
      <c r="N870" s="38">
        <v>1.774090945012224</v>
      </c>
      <c r="O870" s="38">
        <v>7.9023965622441183E-2</v>
      </c>
      <c r="P870" s="38">
        <v>2.590905498777607E-2</v>
      </c>
      <c r="Q870" s="38">
        <v>280</v>
      </c>
      <c r="R870" s="38">
        <v>350</v>
      </c>
      <c r="S870" s="38">
        <v>1.4245521564158268</v>
      </c>
      <c r="T870" s="38">
        <v>1.7806901955197834</v>
      </c>
      <c r="U870" s="38">
        <v>7.5447843584173224E-2</v>
      </c>
      <c r="V870" s="38">
        <v>1.9309804480216686E-2</v>
      </c>
      <c r="W870" s="38">
        <v>1.6072741455632998E-3</v>
      </c>
      <c r="X870" s="38">
        <v>1.7735997679029433E-4</v>
      </c>
      <c r="Y870" s="38">
        <v>1.4299141687730055</v>
      </c>
      <c r="Z870" s="38">
        <v>1.784634122353594</v>
      </c>
      <c r="AA870" s="38">
        <v>7.0085831226994522E-2</v>
      </c>
      <c r="AB870" s="38">
        <v>1.5365877646406068E-2</v>
      </c>
      <c r="AC870" s="38">
        <v>69.456913261855888</v>
      </c>
      <c r="AD870" s="38">
        <v>1.4331339000399768</v>
      </c>
      <c r="AE870" s="38">
        <v>1.7865019779270415</v>
      </c>
      <c r="AF870" s="38">
        <v>6.686609996002324E-2</v>
      </c>
      <c r="AG870" s="38">
        <v>1.3498022072958582E-2</v>
      </c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</row>
    <row r="871" spans="1:51" x14ac:dyDescent="0.25">
      <c r="A871" s="38" t="s">
        <v>14</v>
      </c>
      <c r="B871" s="38">
        <v>1114581</v>
      </c>
      <c r="C871" s="38">
        <v>2.5</v>
      </c>
      <c r="D871" s="38">
        <v>2.4</v>
      </c>
      <c r="E871" s="38">
        <v>2.6</v>
      </c>
      <c r="F871" s="38">
        <v>2000</v>
      </c>
      <c r="G871" s="38" t="s">
        <v>7</v>
      </c>
      <c r="H871" s="38" t="s">
        <v>96</v>
      </c>
      <c r="I871" s="38" t="s">
        <v>146</v>
      </c>
      <c r="J871" s="38">
        <v>2786</v>
      </c>
      <c r="K871" s="38">
        <v>1111795</v>
      </c>
      <c r="L871" s="38">
        <v>9.270081495651677E-5</v>
      </c>
      <c r="M871" s="38">
        <v>2.4068932028851653</v>
      </c>
      <c r="N871" s="38">
        <v>2.5922948327981987</v>
      </c>
      <c r="O871" s="38">
        <v>6.8932028851653726E-3</v>
      </c>
      <c r="P871" s="38">
        <v>7.7051672018013662E-3</v>
      </c>
      <c r="Q871" s="38">
        <v>2684</v>
      </c>
      <c r="R871" s="38">
        <v>2890</v>
      </c>
      <c r="S871" s="38">
        <v>2.4080798075689431</v>
      </c>
      <c r="T871" s="38">
        <v>2.592902624394279</v>
      </c>
      <c r="U871" s="38">
        <v>8.0798075689432203E-3</v>
      </c>
      <c r="V871" s="38">
        <v>7.0973756057211013E-3</v>
      </c>
      <c r="W871" s="38">
        <v>2.5013086718112783E-3</v>
      </c>
      <c r="X871" s="38">
        <v>9.2748215941278761E-5</v>
      </c>
      <c r="Y871" s="38">
        <v>2.4085604558699996</v>
      </c>
      <c r="Z871" s="38">
        <v>2.5940568877525574</v>
      </c>
      <c r="AA871" s="38">
        <v>8.5604558699996502E-3</v>
      </c>
      <c r="AB871" s="38">
        <v>5.9431122474427056E-3</v>
      </c>
      <c r="AC871" s="38">
        <v>206.66234230740304</v>
      </c>
      <c r="AD871" s="38">
        <v>2.4090490543028329</v>
      </c>
      <c r="AE871" s="38">
        <v>2.5944654843674249</v>
      </c>
      <c r="AF871" s="38">
        <v>9.0490543028329817E-3</v>
      </c>
      <c r="AG871" s="38">
        <v>5.534515632575232E-3</v>
      </c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</row>
    <row r="872" spans="1:51" x14ac:dyDescent="0.25">
      <c r="A872" s="38" t="s">
        <v>60</v>
      </c>
      <c r="B872" s="38">
        <v>295151</v>
      </c>
      <c r="C872" s="38">
        <v>0.7</v>
      </c>
      <c r="D872" s="38">
        <v>0.6</v>
      </c>
      <c r="E872" s="38">
        <v>0.8</v>
      </c>
      <c r="F872" s="38">
        <v>2000</v>
      </c>
      <c r="G872" s="38" t="s">
        <v>7</v>
      </c>
      <c r="H872" s="38" t="s">
        <v>97</v>
      </c>
      <c r="I872" s="38" t="s">
        <v>191</v>
      </c>
      <c r="J872" s="38">
        <v>207</v>
      </c>
      <c r="K872" s="38">
        <v>294944</v>
      </c>
      <c r="L872" s="38">
        <v>9.550731989612499E-5</v>
      </c>
      <c r="M872" s="38">
        <v>0.60582860646021464</v>
      </c>
      <c r="N872" s="38">
        <v>0.79684324625246461</v>
      </c>
      <c r="O872" s="38">
        <v>5.8286064602146581E-3</v>
      </c>
      <c r="P872" s="38">
        <v>3.1567537475354346E-3</v>
      </c>
      <c r="Q872" s="38">
        <v>179</v>
      </c>
      <c r="R872" s="38">
        <v>235</v>
      </c>
      <c r="S872" s="38">
        <v>0.60646923100379124</v>
      </c>
      <c r="T872" s="38">
        <v>0.796202621708888</v>
      </c>
      <c r="U872" s="38">
        <v>6.4692310037912648E-3</v>
      </c>
      <c r="V872" s="38">
        <v>3.7973782911120413E-3</v>
      </c>
      <c r="W872" s="38">
        <v>7.0783432986477087E-4</v>
      </c>
      <c r="X872" s="38">
        <v>9.6167642845968937E-5</v>
      </c>
      <c r="Y872" s="38">
        <v>0.611666687018802</v>
      </c>
      <c r="Z872" s="38">
        <v>0.80400197271073981</v>
      </c>
      <c r="AA872" s="38">
        <v>1.1666687018802024E-2</v>
      </c>
      <c r="AB872" s="38">
        <v>4.0019727107397651E-3</v>
      </c>
      <c r="AC872" s="38">
        <v>56.44095850187886</v>
      </c>
      <c r="AD872" s="38">
        <v>0.61391590008760966</v>
      </c>
      <c r="AE872" s="38">
        <v>0.80514081180823749</v>
      </c>
      <c r="AF872" s="38">
        <v>1.3915900087609678E-2</v>
      </c>
      <c r="AG872" s="38">
        <v>5.1408118082374443E-3</v>
      </c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</row>
    <row r="873" spans="1:51" x14ac:dyDescent="0.25">
      <c r="A873" s="38" t="s">
        <v>36</v>
      </c>
      <c r="B873" s="38">
        <v>2500499</v>
      </c>
      <c r="C873" s="38">
        <v>2.2000000000000002</v>
      </c>
      <c r="D873" s="38">
        <v>2.2000000000000002</v>
      </c>
      <c r="E873" s="38">
        <v>2.2999999999999998</v>
      </c>
      <c r="F873" s="38">
        <v>2000</v>
      </c>
      <c r="G873" s="38" t="s">
        <v>7</v>
      </c>
      <c r="H873" s="38" t="s">
        <v>98</v>
      </c>
      <c r="I873" s="38" t="s">
        <v>168</v>
      </c>
      <c r="J873" s="38">
        <v>5501</v>
      </c>
      <c r="K873" s="38">
        <v>2494998</v>
      </c>
      <c r="L873" s="38">
        <v>5.8071626026758265E-5</v>
      </c>
      <c r="M873" s="38">
        <v>2.1418892617800354</v>
      </c>
      <c r="N873" s="38">
        <v>2.2580325138335522</v>
      </c>
      <c r="O873" s="38">
        <v>5.8110738219964819E-2</v>
      </c>
      <c r="P873" s="38">
        <v>4.1967486166447632E-2</v>
      </c>
      <c r="Q873" s="38">
        <v>5356</v>
      </c>
      <c r="R873" s="38">
        <v>5647</v>
      </c>
      <c r="S873" s="38">
        <v>2.1419724622965255</v>
      </c>
      <c r="T873" s="38">
        <v>2.2583492334929947</v>
      </c>
      <c r="U873" s="38">
        <v>5.8027537703474685E-2</v>
      </c>
      <c r="V873" s="38">
        <v>4.1650766507005166E-2</v>
      </c>
      <c r="W873" s="38">
        <v>2.2007256453265549E-3</v>
      </c>
      <c r="X873" s="38">
        <v>5.8086686323877714E-5</v>
      </c>
      <c r="Y873" s="38">
        <v>2.1426389590026771</v>
      </c>
      <c r="Z873" s="38">
        <v>2.2588123316504327</v>
      </c>
      <c r="AA873" s="38">
        <v>5.7361040997323087E-2</v>
      </c>
      <c r="AB873" s="38">
        <v>4.1187668349567108E-2</v>
      </c>
      <c r="AC873" s="38">
        <v>290.42832244080233</v>
      </c>
      <c r="AD873" s="38">
        <v>2.1428516214218374</v>
      </c>
      <c r="AE873" s="38">
        <v>2.2589995887928178</v>
      </c>
      <c r="AF873" s="38">
        <v>5.7148378578162795E-2</v>
      </c>
      <c r="AG873" s="38">
        <v>4.1000411207182008E-2</v>
      </c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</row>
    <row r="874" spans="1:51" x14ac:dyDescent="0.25">
      <c r="A874" s="38" t="s">
        <v>21</v>
      </c>
      <c r="B874" s="38">
        <v>1183821</v>
      </c>
      <c r="C874" s="38">
        <v>1.9</v>
      </c>
      <c r="D874" s="38">
        <v>1.8</v>
      </c>
      <c r="E874" s="38">
        <v>2</v>
      </c>
      <c r="F874" s="38">
        <v>2000</v>
      </c>
      <c r="G874" s="38" t="s">
        <v>7</v>
      </c>
      <c r="H874" s="38" t="s">
        <v>99</v>
      </c>
      <c r="I874" s="38" t="s">
        <v>153</v>
      </c>
      <c r="J874" s="38">
        <v>2249</v>
      </c>
      <c r="K874" s="38">
        <v>1181572</v>
      </c>
      <c r="L874" s="38">
        <v>7.8441132385748594E-5</v>
      </c>
      <c r="M874" s="38">
        <v>1.8213393242880223</v>
      </c>
      <c r="N874" s="38">
        <v>1.9782215890595196</v>
      </c>
      <c r="O874" s="38">
        <v>2.133932428802221E-2</v>
      </c>
      <c r="P874" s="38">
        <v>2.1778410940480386E-2</v>
      </c>
      <c r="Q874" s="38">
        <v>2157</v>
      </c>
      <c r="R874" s="38">
        <v>2343</v>
      </c>
      <c r="S874" s="38">
        <v>1.8220660049112154</v>
      </c>
      <c r="T874" s="38">
        <v>1.9791843530398598</v>
      </c>
      <c r="U874" s="38">
        <v>2.2066004911215353E-2</v>
      </c>
      <c r="V874" s="38">
        <v>2.0815646960140155E-2</v>
      </c>
      <c r="W874" s="38">
        <v>1.9013967696746002E-3</v>
      </c>
      <c r="X874" s="38">
        <v>7.8490946365994104E-5</v>
      </c>
      <c r="Y874" s="38">
        <v>1.8229058233086062</v>
      </c>
      <c r="Z874" s="38">
        <v>1.9798877160405945</v>
      </c>
      <c r="AA874" s="38">
        <v>2.2905823308606132E-2</v>
      </c>
      <c r="AB874" s="38">
        <v>2.0112283959405453E-2</v>
      </c>
      <c r="AC874" s="38">
        <v>185.73964160577614</v>
      </c>
      <c r="AD874" s="38">
        <v>1.8233701752258289</v>
      </c>
      <c r="AE874" s="38">
        <v>1.9802680836840518</v>
      </c>
      <c r="AF874" s="38">
        <v>2.3370175225828849E-2</v>
      </c>
      <c r="AG874" s="38">
        <v>1.9731916315948173E-2</v>
      </c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</row>
    <row r="875" spans="1:51" x14ac:dyDescent="0.25">
      <c r="A875" s="38" t="s">
        <v>57</v>
      </c>
      <c r="B875" s="38">
        <v>101354</v>
      </c>
      <c r="C875" s="38">
        <v>1.1000000000000001</v>
      </c>
      <c r="D875" s="38">
        <v>0.9</v>
      </c>
      <c r="E875" s="38">
        <v>1.3</v>
      </c>
      <c r="F875" s="38">
        <v>2000</v>
      </c>
      <c r="G875" s="38" t="s">
        <v>7</v>
      </c>
      <c r="H875" s="38" t="s">
        <v>100</v>
      </c>
      <c r="I875" s="38" t="s">
        <v>189</v>
      </c>
      <c r="J875" s="38">
        <v>111</v>
      </c>
      <c r="K875" s="38">
        <v>101243</v>
      </c>
      <c r="L875" s="38">
        <v>2.0362483414424271E-4</v>
      </c>
      <c r="M875" s="38">
        <v>0.89154654537703915</v>
      </c>
      <c r="N875" s="38">
        <v>1.2987962136655247</v>
      </c>
      <c r="O875" s="38">
        <v>8.4534546229608765E-3</v>
      </c>
      <c r="P875" s="38">
        <v>1.2037863344753763E-3</v>
      </c>
      <c r="Q875" s="38">
        <v>91</v>
      </c>
      <c r="R875" s="38">
        <v>133</v>
      </c>
      <c r="S875" s="38">
        <v>0.89784320303096077</v>
      </c>
      <c r="T875" s="38">
        <v>1.3122323736606349</v>
      </c>
      <c r="U875" s="38">
        <v>2.1567969690392541E-3</v>
      </c>
      <c r="V875" s="38">
        <v>1.2232373660634899E-2</v>
      </c>
      <c r="W875" s="38">
        <v>1.1140798559352125E-3</v>
      </c>
      <c r="X875" s="38">
        <v>2.062378539972756E-4</v>
      </c>
      <c r="Y875" s="38">
        <v>0.90784200193793685</v>
      </c>
      <c r="Z875" s="38">
        <v>1.3203177099324881</v>
      </c>
      <c r="AA875" s="38">
        <v>7.8420019379368266E-3</v>
      </c>
      <c r="AB875" s="38">
        <v>2.0317709932488048E-2</v>
      </c>
      <c r="AC875" s="38">
        <v>41.362186380604122</v>
      </c>
      <c r="AD875" s="38">
        <v>0.91497248644272799</v>
      </c>
      <c r="AE875" s="38">
        <v>1.3230532603156464</v>
      </c>
      <c r="AF875" s="38">
        <v>1.4972486442727972E-2</v>
      </c>
      <c r="AG875" s="38">
        <v>2.3053260315646362E-2</v>
      </c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</row>
    <row r="876" spans="1:51" x14ac:dyDescent="0.25">
      <c r="A876" s="38" t="s">
        <v>52</v>
      </c>
      <c r="B876" s="38">
        <v>1675014</v>
      </c>
      <c r="C876" s="38">
        <v>1.3</v>
      </c>
      <c r="D876" s="38">
        <v>1.2</v>
      </c>
      <c r="E876" s="38">
        <v>1.3</v>
      </c>
      <c r="F876" s="38">
        <v>2000</v>
      </c>
      <c r="G876" s="38" t="s">
        <v>7</v>
      </c>
      <c r="H876" s="38" t="s">
        <v>101</v>
      </c>
      <c r="I876" s="38" t="s">
        <v>184</v>
      </c>
      <c r="J876" s="38">
        <v>2178</v>
      </c>
      <c r="K876" s="38">
        <v>1672836</v>
      </c>
      <c r="L876" s="38">
        <v>5.4572776486514381E-5</v>
      </c>
      <c r="M876" s="38">
        <v>1.2457148629003802</v>
      </c>
      <c r="N876" s="38">
        <v>1.354860415873409</v>
      </c>
      <c r="O876" s="38">
        <v>4.5714862900380293E-2</v>
      </c>
      <c r="P876" s="38">
        <v>5.4860415873408952E-2</v>
      </c>
      <c r="Q876" s="38">
        <v>2087</v>
      </c>
      <c r="R876" s="38">
        <v>2269</v>
      </c>
      <c r="S876" s="38">
        <v>1.2459597352619143</v>
      </c>
      <c r="T876" s="38">
        <v>1.3546155435118752</v>
      </c>
      <c r="U876" s="38">
        <v>4.5959735261914325E-2</v>
      </c>
      <c r="V876" s="38">
        <v>5.4615543511875142E-2</v>
      </c>
      <c r="W876" s="38">
        <v>1.301431349239714E-3</v>
      </c>
      <c r="X876" s="38">
        <v>5.4608656008014054E-5</v>
      </c>
      <c r="Y876" s="38">
        <v>1.2468226932316999</v>
      </c>
      <c r="Z876" s="38">
        <v>1.3560400052477279</v>
      </c>
      <c r="AA876" s="38">
        <v>4.6822693231699963E-2</v>
      </c>
      <c r="AB876" s="38">
        <v>5.6040005247727898E-2</v>
      </c>
      <c r="AC876" s="38">
        <v>182.83972943384816</v>
      </c>
      <c r="AD876" s="38">
        <v>1.2471514111599269</v>
      </c>
      <c r="AE876" s="38">
        <v>1.3563082958857684</v>
      </c>
      <c r="AF876" s="38">
        <v>4.7151411159926937E-2</v>
      </c>
      <c r="AG876" s="38">
        <v>5.6308295885768356E-2</v>
      </c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</row>
    <row r="877" spans="1:51" x14ac:dyDescent="0.25">
      <c r="A877" s="38" t="s">
        <v>37</v>
      </c>
      <c r="B877" s="38">
        <v>553268</v>
      </c>
      <c r="C877" s="38">
        <v>1.1000000000000001</v>
      </c>
      <c r="D877" s="38">
        <v>1.1000000000000001</v>
      </c>
      <c r="E877" s="38">
        <v>1.2</v>
      </c>
      <c r="F877" s="38">
        <v>2000</v>
      </c>
      <c r="G877" s="38" t="s">
        <v>7</v>
      </c>
      <c r="H877" s="38" t="s">
        <v>102</v>
      </c>
      <c r="I877" s="38" t="s">
        <v>169</v>
      </c>
      <c r="J877" s="38">
        <v>609</v>
      </c>
      <c r="K877" s="38">
        <v>552659</v>
      </c>
      <c r="L877" s="38">
        <v>8.7373962636561127E-5</v>
      </c>
      <c r="M877" s="38">
        <v>1.0133584129933324</v>
      </c>
      <c r="N877" s="38">
        <v>1.1881063382664547</v>
      </c>
      <c r="O877" s="38">
        <v>8.6641587006667686E-2</v>
      </c>
      <c r="P877" s="38">
        <v>1.1893661733545224E-2</v>
      </c>
      <c r="Q877" s="38">
        <v>561</v>
      </c>
      <c r="R877" s="38">
        <v>657</v>
      </c>
      <c r="S877" s="38">
        <v>1.0139751440531533</v>
      </c>
      <c r="T877" s="38">
        <v>1.1874896072066341</v>
      </c>
      <c r="U877" s="38">
        <v>8.6024855946846834E-2</v>
      </c>
      <c r="V877" s="38">
        <v>1.2510392793365854E-2</v>
      </c>
      <c r="W877" s="38">
        <v>1.1041963165873804E-3</v>
      </c>
      <c r="X877" s="38">
        <v>8.7579408265670453E-5</v>
      </c>
      <c r="Y877" s="38">
        <v>1.01661690832171</v>
      </c>
      <c r="Z877" s="38">
        <v>1.1917757248530507</v>
      </c>
      <c r="AA877" s="38">
        <v>8.3383091678290056E-2</v>
      </c>
      <c r="AB877" s="38">
        <v>8.2242751469492337E-3</v>
      </c>
      <c r="AC877" s="38">
        <v>96.7190987121663</v>
      </c>
      <c r="AD877" s="38">
        <v>1.0176935420563451</v>
      </c>
      <c r="AE877" s="38">
        <v>1.1925065208935572</v>
      </c>
      <c r="AF877" s="38">
        <v>8.2306457943654987E-2</v>
      </c>
      <c r="AG877" s="38">
        <v>7.4934791064427131E-3</v>
      </c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</row>
    <row r="878" spans="1:51" x14ac:dyDescent="0.25">
      <c r="A878" s="38" t="s">
        <v>30</v>
      </c>
      <c r="B878" s="38">
        <v>505082</v>
      </c>
      <c r="C878" s="38">
        <v>4.7</v>
      </c>
      <c r="D878" s="38">
        <v>4.5</v>
      </c>
      <c r="E878" s="38">
        <v>4.9000000000000004</v>
      </c>
      <c r="F878" s="38">
        <v>2000</v>
      </c>
      <c r="G878" s="38" t="s">
        <v>7</v>
      </c>
      <c r="H878" s="38" t="s">
        <v>103</v>
      </c>
      <c r="I878" s="38" t="s">
        <v>162</v>
      </c>
      <c r="J878" s="38">
        <v>2374</v>
      </c>
      <c r="K878" s="38">
        <v>502708</v>
      </c>
      <c r="L878" s="38">
        <v>1.8862684874885809E-4</v>
      </c>
      <c r="M878" s="38">
        <v>4.5116000451020408</v>
      </c>
      <c r="N878" s="38">
        <v>4.8888537425997578</v>
      </c>
      <c r="O878" s="38">
        <v>1.1600045102040824E-2</v>
      </c>
      <c r="P878" s="38">
        <v>1.1146257400242554E-2</v>
      </c>
      <c r="Q878" s="38">
        <v>2279</v>
      </c>
      <c r="R878" s="38">
        <v>2470</v>
      </c>
      <c r="S878" s="38">
        <v>4.5121386230354679</v>
      </c>
      <c r="T878" s="38">
        <v>4.8902950412012309</v>
      </c>
      <c r="U878" s="38">
        <v>1.2138623035467866E-2</v>
      </c>
      <c r="V878" s="38">
        <v>9.7049587987694252E-3</v>
      </c>
      <c r="W878" s="38">
        <v>4.703993924177449E-3</v>
      </c>
      <c r="X878" s="38">
        <v>1.8873894322906531E-4</v>
      </c>
      <c r="Y878" s="38">
        <v>4.5152549809483835</v>
      </c>
      <c r="Z878" s="38">
        <v>4.8927328674065143</v>
      </c>
      <c r="AA878" s="38">
        <v>1.5254980948383512E-2</v>
      </c>
      <c r="AB878" s="38">
        <v>7.2671325934861031E-3</v>
      </c>
      <c r="AC878" s="38">
        <v>190.56280295793255</v>
      </c>
      <c r="AD878" s="38">
        <v>4.5163398786686457</v>
      </c>
      <c r="AE878" s="38">
        <v>4.8936278311630916</v>
      </c>
      <c r="AF878" s="38">
        <v>1.6339878668645724E-2</v>
      </c>
      <c r="AG878" s="38">
        <v>6.3721688369087204E-3</v>
      </c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</row>
    <row r="879" spans="1:51" x14ac:dyDescent="0.25">
      <c r="A879" s="38" t="s">
        <v>22</v>
      </c>
      <c r="B879" s="38">
        <v>1680063</v>
      </c>
      <c r="C879" s="38">
        <v>1.9</v>
      </c>
      <c r="D879" s="38">
        <v>1.9</v>
      </c>
      <c r="E879" s="38">
        <v>2</v>
      </c>
      <c r="F879" s="38">
        <v>2000</v>
      </c>
      <c r="G879" s="38" t="s">
        <v>7</v>
      </c>
      <c r="H879" s="38" t="s">
        <v>104</v>
      </c>
      <c r="I879" s="38" t="s">
        <v>154</v>
      </c>
      <c r="J879" s="38">
        <v>3192</v>
      </c>
      <c r="K879" s="38">
        <v>1676871</v>
      </c>
      <c r="L879" s="38">
        <v>6.5847760365608064E-5</v>
      </c>
      <c r="M879" s="38">
        <v>1.8340809923061667</v>
      </c>
      <c r="N879" s="38">
        <v>1.9657765130373828</v>
      </c>
      <c r="O879" s="38">
        <v>6.5919007693833187E-2</v>
      </c>
      <c r="P879" s="38">
        <v>3.4223486962617233E-2</v>
      </c>
      <c r="Q879" s="38">
        <v>3082</v>
      </c>
      <c r="R879" s="38">
        <v>3303</v>
      </c>
      <c r="S879" s="38">
        <v>1.8344550174606546</v>
      </c>
      <c r="T879" s="38">
        <v>1.9659977036575413</v>
      </c>
      <c r="U879" s="38">
        <v>6.5544982539345265E-2</v>
      </c>
      <c r="V879" s="38">
        <v>3.400229634245866E-2</v>
      </c>
      <c r="W879" s="38">
        <v>1.9010676543303657E-3</v>
      </c>
      <c r="X879" s="38">
        <v>6.5877226058561403E-5</v>
      </c>
      <c r="Y879" s="38">
        <v>1.8351904282718043</v>
      </c>
      <c r="Z879" s="38">
        <v>1.9669448803889271</v>
      </c>
      <c r="AA879" s="38">
        <v>6.480957172819557E-2</v>
      </c>
      <c r="AB879" s="38">
        <v>3.3055119611072881E-2</v>
      </c>
      <c r="AC879" s="38">
        <v>221.27282273079973</v>
      </c>
      <c r="AD879" s="38">
        <v>1.8355128748135179</v>
      </c>
      <c r="AE879" s="38">
        <v>1.9672176482609045</v>
      </c>
      <c r="AF879" s="38">
        <v>6.4487125186482031E-2</v>
      </c>
      <c r="AG879" s="38">
        <v>3.2782351739095494E-2</v>
      </c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</row>
    <row r="880" spans="1:51" x14ac:dyDescent="0.25">
      <c r="A880" s="38" t="s">
        <v>38</v>
      </c>
      <c r="B880" s="38">
        <v>142321</v>
      </c>
      <c r="C880" s="38">
        <v>2.1</v>
      </c>
      <c r="D880" s="38">
        <v>1.9</v>
      </c>
      <c r="E880" s="38">
        <v>2.4</v>
      </c>
      <c r="F880" s="38">
        <v>2000</v>
      </c>
      <c r="G880" s="38" t="s">
        <v>7</v>
      </c>
      <c r="H880" s="38" t="s">
        <v>105</v>
      </c>
      <c r="I880" s="38" t="s">
        <v>170</v>
      </c>
      <c r="J880" s="38">
        <v>299</v>
      </c>
      <c r="K880" s="38">
        <v>142022</v>
      </c>
      <c r="L880" s="38">
        <v>2.3788004796585735E-4</v>
      </c>
      <c r="M880" s="38">
        <v>1.8630045720129231</v>
      </c>
      <c r="N880" s="38">
        <v>2.3387646679446377</v>
      </c>
      <c r="O880" s="38">
        <v>3.6995427987076779E-2</v>
      </c>
      <c r="P880" s="38">
        <v>6.1235332055362246E-2</v>
      </c>
      <c r="Q880" s="38">
        <v>266</v>
      </c>
      <c r="R880" s="38">
        <v>333</v>
      </c>
      <c r="S880" s="38">
        <v>1.8690144110848013</v>
      </c>
      <c r="T880" s="38">
        <v>2.3397811988392436</v>
      </c>
      <c r="U880" s="38">
        <v>3.0985588915198647E-2</v>
      </c>
      <c r="V880" s="38">
        <v>6.0218801160756286E-2</v>
      </c>
      <c r="W880" s="38">
        <v>2.1143233066408399E-3</v>
      </c>
      <c r="X880" s="38">
        <v>2.3901290795548625E-4</v>
      </c>
      <c r="Y880" s="38">
        <v>1.8753103986853537</v>
      </c>
      <c r="Z880" s="38">
        <v>2.3533362145963261</v>
      </c>
      <c r="AA880" s="38">
        <v>2.4689601314646259E-2</v>
      </c>
      <c r="AB880" s="38">
        <v>4.6663785403673774E-2</v>
      </c>
      <c r="AC880" s="38">
        <v>67.763106631682589</v>
      </c>
      <c r="AD880" s="38">
        <v>1.8797784937066926</v>
      </c>
      <c r="AE880" s="38">
        <v>2.3558942998942491</v>
      </c>
      <c r="AF880" s="38">
        <v>2.0221506293307323E-2</v>
      </c>
      <c r="AG880" s="38">
        <v>4.4105700105750767E-2</v>
      </c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</row>
    <row r="881" spans="1:51" x14ac:dyDescent="0.25">
      <c r="A881" s="38" t="s">
        <v>15</v>
      </c>
      <c r="B881" s="38">
        <v>612794</v>
      </c>
      <c r="C881" s="38">
        <v>1.3</v>
      </c>
      <c r="D881" s="38">
        <v>1.2</v>
      </c>
      <c r="E881" s="38">
        <v>1.4</v>
      </c>
      <c r="F881" s="38">
        <v>2000</v>
      </c>
      <c r="G881" s="38" t="s">
        <v>7</v>
      </c>
      <c r="H881" s="38" t="s">
        <v>106</v>
      </c>
      <c r="I881" s="38" t="s">
        <v>147</v>
      </c>
      <c r="J881" s="38">
        <v>797</v>
      </c>
      <c r="K881" s="38">
        <v>611997</v>
      </c>
      <c r="L881" s="38">
        <v>9.0236063623275208E-5</v>
      </c>
      <c r="M881" s="38">
        <v>1.2103641380758274</v>
      </c>
      <c r="N881" s="38">
        <v>1.390836265322378</v>
      </c>
      <c r="O881" s="38">
        <v>1.0364138075827478E-2</v>
      </c>
      <c r="P881" s="38">
        <v>9.163734677621882E-3</v>
      </c>
      <c r="Q881" s="38">
        <v>742</v>
      </c>
      <c r="R881" s="38">
        <v>852</v>
      </c>
      <c r="S881" s="38">
        <v>1.2108473646935185</v>
      </c>
      <c r="T881" s="38">
        <v>1.390353038704687</v>
      </c>
      <c r="U881" s="38">
        <v>1.0847364693518546E-2</v>
      </c>
      <c r="V881" s="38">
        <v>9.6469612953129502E-3</v>
      </c>
      <c r="W881" s="38">
        <v>1.303726409199556E-3</v>
      </c>
      <c r="X881" s="38">
        <v>9.0398094399593418E-5</v>
      </c>
      <c r="Y881" s="38">
        <v>1.2133283147999627</v>
      </c>
      <c r="Z881" s="38">
        <v>1.3941245035991494</v>
      </c>
      <c r="AA881" s="38">
        <v>1.332831479996277E-2</v>
      </c>
      <c r="AB881" s="38">
        <v>5.8754964008504995E-3</v>
      </c>
      <c r="AC881" s="38">
        <v>110.62430426806414</v>
      </c>
      <c r="AD881" s="38">
        <v>1.2142806761605052</v>
      </c>
      <c r="AE881" s="38">
        <v>1.3948040017726075</v>
      </c>
      <c r="AF881" s="38">
        <v>1.4280676160505212E-2</v>
      </c>
      <c r="AG881" s="38">
        <v>5.1959982273923622E-3</v>
      </c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</row>
    <row r="882" spans="1:51" x14ac:dyDescent="0.25">
      <c r="A882" s="38" t="s">
        <v>53</v>
      </c>
      <c r="B882" s="38">
        <v>118489</v>
      </c>
      <c r="C882" s="38">
        <v>1.7</v>
      </c>
      <c r="D882" s="38">
        <v>1.5</v>
      </c>
      <c r="E882" s="38">
        <v>2</v>
      </c>
      <c r="F882" s="38">
        <v>2000</v>
      </c>
      <c r="G882" s="38" t="s">
        <v>7</v>
      </c>
      <c r="H882" s="38" t="s">
        <v>107</v>
      </c>
      <c r="I882" s="38" t="s">
        <v>185</v>
      </c>
      <c r="J882" s="38">
        <v>201</v>
      </c>
      <c r="K882" s="38">
        <v>118288</v>
      </c>
      <c r="L882" s="38">
        <v>2.3431463386282744E-4</v>
      </c>
      <c r="M882" s="38">
        <v>1.4620453657995884</v>
      </c>
      <c r="N882" s="38">
        <v>1.9306746335252434</v>
      </c>
      <c r="O882" s="38">
        <v>3.7954634200411563E-2</v>
      </c>
      <c r="P882" s="38">
        <v>6.9325366474756622E-2</v>
      </c>
      <c r="Q882" s="38">
        <v>174</v>
      </c>
      <c r="R882" s="38">
        <v>230</v>
      </c>
      <c r="S882" s="38">
        <v>1.4684907459764198</v>
      </c>
      <c r="T882" s="38">
        <v>1.9411084573251525</v>
      </c>
      <c r="U882" s="38">
        <v>3.150925402358018E-2</v>
      </c>
      <c r="V882" s="38">
        <v>5.889154267484753E-2</v>
      </c>
      <c r="W882" s="38">
        <v>1.7125146710307156E-3</v>
      </c>
      <c r="X882" s="38">
        <v>2.3597555498815431E-4</v>
      </c>
      <c r="Y882" s="38">
        <v>1.4765391160425612</v>
      </c>
      <c r="Z882" s="38">
        <v>1.9484902260188701</v>
      </c>
      <c r="AA882" s="38">
        <v>2.3460883957438838E-2</v>
      </c>
      <c r="AB882" s="38">
        <v>5.150977398112988E-2</v>
      </c>
      <c r="AC882" s="38">
        <v>55.591308223321846</v>
      </c>
      <c r="AD882" s="38">
        <v>1.4821576825779839</v>
      </c>
      <c r="AE882" s="38">
        <v>1.951310987865555</v>
      </c>
      <c r="AF882" s="38">
        <v>1.7842317422016141E-2</v>
      </c>
      <c r="AG882" s="38">
        <v>4.8689012134444987E-2</v>
      </c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</row>
    <row r="883" spans="1:51" x14ac:dyDescent="0.25">
      <c r="A883" s="38" t="s">
        <v>27</v>
      </c>
      <c r="B883" s="38">
        <v>811052</v>
      </c>
      <c r="C883" s="38">
        <v>1.1000000000000001</v>
      </c>
      <c r="D883" s="38">
        <v>1</v>
      </c>
      <c r="E883" s="38">
        <v>1.1000000000000001</v>
      </c>
      <c r="F883" s="38">
        <v>2000</v>
      </c>
      <c r="G883" s="38" t="s">
        <v>7</v>
      </c>
      <c r="H883" s="38" t="s">
        <v>108</v>
      </c>
      <c r="I883" s="38" t="s">
        <v>159</v>
      </c>
      <c r="J883" s="38">
        <v>892</v>
      </c>
      <c r="K883" s="38">
        <v>810160</v>
      </c>
      <c r="L883" s="38">
        <v>7.2134473674440326E-5</v>
      </c>
      <c r="M883" s="38">
        <v>1.0276717039812464</v>
      </c>
      <c r="N883" s="38">
        <v>1.1719406513301269</v>
      </c>
      <c r="O883" s="38">
        <v>2.7671703981246409E-2</v>
      </c>
      <c r="P883" s="38">
        <v>7.1940651330126837E-2</v>
      </c>
      <c r="Q883" s="38">
        <v>834</v>
      </c>
      <c r="R883" s="38">
        <v>951</v>
      </c>
      <c r="S883" s="38">
        <v>1.0282941167767294</v>
      </c>
      <c r="T883" s="38">
        <v>1.1725512051015226</v>
      </c>
      <c r="U883" s="38">
        <v>2.8294116776729439E-2</v>
      </c>
      <c r="V883" s="38">
        <v>7.2551205101522465E-2</v>
      </c>
      <c r="W883" s="38">
        <v>1.1021691524993888E-3</v>
      </c>
      <c r="X883" s="38">
        <v>7.2250318464026439E-5</v>
      </c>
      <c r="Y883" s="38">
        <v>1.0299188340353624</v>
      </c>
      <c r="Z883" s="38">
        <v>1.1744194709634153</v>
      </c>
      <c r="AA883" s="38">
        <v>2.991883403536244E-2</v>
      </c>
      <c r="AB883" s="38">
        <v>7.4419470963415169E-2</v>
      </c>
      <c r="AC883" s="38">
        <v>117.039914363362</v>
      </c>
      <c r="AD883" s="38">
        <v>1.030632823906622</v>
      </c>
      <c r="AE883" s="38">
        <v>1.1749384418192506</v>
      </c>
      <c r="AF883" s="38">
        <v>3.0632823906622031E-2</v>
      </c>
      <c r="AG883" s="38">
        <v>7.4938441819250468E-2</v>
      </c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</row>
    <row r="884" spans="1:51" x14ac:dyDescent="0.25">
      <c r="A884" s="38" t="s">
        <v>61</v>
      </c>
      <c r="B884" s="38">
        <v>3619631</v>
      </c>
      <c r="C884" s="38">
        <v>1.6</v>
      </c>
      <c r="D884" s="38">
        <v>1.5</v>
      </c>
      <c r="E884" s="38">
        <v>1.6</v>
      </c>
      <c r="F884" s="38">
        <v>2000</v>
      </c>
      <c r="G884" s="38" t="s">
        <v>7</v>
      </c>
      <c r="H884" s="38" t="s">
        <v>109</v>
      </c>
      <c r="I884" s="38" t="s">
        <v>192</v>
      </c>
      <c r="J884" s="38">
        <v>5791</v>
      </c>
      <c r="K884" s="38">
        <v>3613840</v>
      </c>
      <c r="L884" s="38">
        <v>4.1173035358492989E-5</v>
      </c>
      <c r="M884" s="38">
        <v>1.5587138039353465</v>
      </c>
      <c r="N884" s="38">
        <v>1.6410598746523326</v>
      </c>
      <c r="O884" s="38">
        <v>5.8713803935346531E-2</v>
      </c>
      <c r="P884" s="38">
        <v>4.1059874652332518E-2</v>
      </c>
      <c r="Q884" s="38">
        <v>5643</v>
      </c>
      <c r="R884" s="38">
        <v>5941</v>
      </c>
      <c r="S884" s="38">
        <v>1.5589986935132338</v>
      </c>
      <c r="T884" s="38">
        <v>1.6413275275849941</v>
      </c>
      <c r="U884" s="38">
        <v>5.8998693513233835E-2</v>
      </c>
      <c r="V884" s="38">
        <v>4.1327527584994028E-2</v>
      </c>
      <c r="W884" s="38">
        <v>1.6004157831223736E-3</v>
      </c>
      <c r="X884" s="38">
        <v>4.1183205136977123E-5</v>
      </c>
      <c r="Y884" s="38">
        <v>1.5592325779853966</v>
      </c>
      <c r="Z884" s="38">
        <v>1.6415989882593507</v>
      </c>
      <c r="AA884" s="38">
        <v>5.9232577985396606E-2</v>
      </c>
      <c r="AB884" s="38">
        <v>4.15989882593506E-2</v>
      </c>
      <c r="AC884" s="38">
        <v>298.07429775035996</v>
      </c>
      <c r="AD884" s="38">
        <v>1.5593792820991612</v>
      </c>
      <c r="AE884" s="38">
        <v>1.6417285551076581</v>
      </c>
      <c r="AF884" s="38">
        <v>5.9379282099161212E-2</v>
      </c>
      <c r="AG884" s="38">
        <v>4.172855510765805E-2</v>
      </c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</row>
    <row r="885" spans="1:51" x14ac:dyDescent="0.25">
      <c r="A885" s="38" t="s">
        <v>23</v>
      </c>
      <c r="B885" s="38">
        <v>428316</v>
      </c>
      <c r="C885" s="38">
        <v>1.3</v>
      </c>
      <c r="D885" s="38">
        <v>1.2</v>
      </c>
      <c r="E885" s="38">
        <v>1.4</v>
      </c>
      <c r="F885" s="38">
        <v>2000</v>
      </c>
      <c r="G885" s="38" t="s">
        <v>7</v>
      </c>
      <c r="H885" s="38" t="s">
        <v>110</v>
      </c>
      <c r="I885" s="38" t="s">
        <v>155</v>
      </c>
      <c r="J885" s="38">
        <v>557</v>
      </c>
      <c r="K885" s="38">
        <v>427759</v>
      </c>
      <c r="L885" s="38">
        <v>1.0792668044934422E-4</v>
      </c>
      <c r="M885" s="38">
        <v>1.1925150494883654</v>
      </c>
      <c r="N885" s="38">
        <v>1.4083684103870537</v>
      </c>
      <c r="O885" s="38">
        <v>7.4849505116345583E-3</v>
      </c>
      <c r="P885" s="38">
        <v>8.3684103870538262E-3</v>
      </c>
      <c r="Q885" s="38">
        <v>511</v>
      </c>
      <c r="R885" s="38">
        <v>603</v>
      </c>
      <c r="S885" s="38">
        <v>1.1930443877884553</v>
      </c>
      <c r="T885" s="38">
        <v>1.4078390720869638</v>
      </c>
      <c r="U885" s="38">
        <v>6.9556122115446151E-3</v>
      </c>
      <c r="V885" s="38">
        <v>7.839072086963883E-3</v>
      </c>
      <c r="W885" s="38">
        <v>1.3049144011323664E-3</v>
      </c>
      <c r="X885" s="38">
        <v>1.0820387104373566E-4</v>
      </c>
      <c r="Y885" s="38">
        <v>1.1967105300886307</v>
      </c>
      <c r="Z885" s="38">
        <v>1.413118272176102</v>
      </c>
      <c r="AA885" s="38">
        <v>3.2894699113692472E-3</v>
      </c>
      <c r="AB885" s="38">
        <v>1.3118272176102064E-2</v>
      </c>
      <c r="AC885" s="38">
        <v>92.491804675590402</v>
      </c>
      <c r="AD885" s="38">
        <v>1.1981112649946879</v>
      </c>
      <c r="AE885" s="38">
        <v>1.4140522411600021</v>
      </c>
      <c r="AF885" s="38">
        <v>1.8887350053120588E-3</v>
      </c>
      <c r="AG885" s="38">
        <v>1.4052241160002144E-2</v>
      </c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</row>
    <row r="886" spans="1:51" x14ac:dyDescent="0.25">
      <c r="A886" s="38" t="s">
        <v>55</v>
      </c>
      <c r="B886" s="38">
        <v>93062</v>
      </c>
      <c r="C886" s="38">
        <v>2.1</v>
      </c>
      <c r="D886" s="38">
        <v>1.8</v>
      </c>
      <c r="E886" s="38">
        <v>2.4</v>
      </c>
      <c r="F886" s="38">
        <v>2000</v>
      </c>
      <c r="G886" s="38" t="s">
        <v>7</v>
      </c>
      <c r="H886" s="38" t="s">
        <v>111</v>
      </c>
      <c r="I886" s="38" t="s">
        <v>187</v>
      </c>
      <c r="J886" s="38">
        <v>195</v>
      </c>
      <c r="K886" s="38">
        <v>92867</v>
      </c>
      <c r="L886" s="38">
        <v>2.937903537764923E-4</v>
      </c>
      <c r="M886" s="38">
        <v>1.8015869215883182</v>
      </c>
      <c r="N886" s="38">
        <v>2.3891676291413031</v>
      </c>
      <c r="O886" s="38">
        <v>1.5869215883181909E-3</v>
      </c>
      <c r="P886" s="38">
        <v>1.0832370858696816E-2</v>
      </c>
      <c r="Q886" s="38">
        <v>169</v>
      </c>
      <c r="R886" s="38">
        <v>223</v>
      </c>
      <c r="S886" s="38">
        <v>1.8159936386495026</v>
      </c>
      <c r="T886" s="38">
        <v>2.3962519610582191</v>
      </c>
      <c r="U886" s="38">
        <v>1.599363864950254E-2</v>
      </c>
      <c r="V886" s="38">
        <v>3.7480389417807736E-3</v>
      </c>
      <c r="W886" s="38">
        <v>2.1159291779194794E-3</v>
      </c>
      <c r="X886" s="38">
        <v>2.9593292998805678E-4</v>
      </c>
      <c r="Y886" s="38">
        <v>1.8199962479314227</v>
      </c>
      <c r="Z886" s="38">
        <v>2.411862107907536</v>
      </c>
      <c r="AA886" s="38">
        <v>1.9996247931422628E-2</v>
      </c>
      <c r="AB886" s="38">
        <v>1.1862107907536057E-2</v>
      </c>
      <c r="AC886" s="38">
        <v>54.746373998752944</v>
      </c>
      <c r="AD886" s="38">
        <v>1.8271746082714182</v>
      </c>
      <c r="AE886" s="38">
        <v>2.4154288285158763</v>
      </c>
      <c r="AF886" s="38">
        <v>2.7174608271418155E-2</v>
      </c>
      <c r="AG886" s="38">
        <v>1.5428828515876347E-2</v>
      </c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</row>
    <row r="887" spans="1:51" x14ac:dyDescent="0.25">
      <c r="A887" s="38" t="s">
        <v>54</v>
      </c>
      <c r="B887" s="38">
        <v>1050633</v>
      </c>
      <c r="C887" s="38">
        <v>1.8</v>
      </c>
      <c r="D887" s="38">
        <v>1.7</v>
      </c>
      <c r="E887" s="38">
        <v>1.9</v>
      </c>
      <c r="F887" s="38">
        <v>2000</v>
      </c>
      <c r="G887" s="38" t="s">
        <v>7</v>
      </c>
      <c r="H887" s="38" t="s">
        <v>112</v>
      </c>
      <c r="I887" s="38" t="s">
        <v>186</v>
      </c>
      <c r="J887" s="38">
        <v>1891</v>
      </c>
      <c r="K887" s="38">
        <v>1048742</v>
      </c>
      <c r="L887" s="38">
        <v>8.1049740624758017E-5</v>
      </c>
      <c r="M887" s="38">
        <v>1.7188175774587211</v>
      </c>
      <c r="N887" s="38">
        <v>1.8809170587082373</v>
      </c>
      <c r="O887" s="38">
        <v>1.8817577458721146E-2</v>
      </c>
      <c r="P887" s="38">
        <v>1.9082941291762578E-2</v>
      </c>
      <c r="Q887" s="38">
        <v>1806</v>
      </c>
      <c r="R887" s="38">
        <v>1977</v>
      </c>
      <c r="S887" s="38">
        <v>1.7189637104488438</v>
      </c>
      <c r="T887" s="38">
        <v>1.8817227328667574</v>
      </c>
      <c r="U887" s="38">
        <v>1.8963710448843818E-2</v>
      </c>
      <c r="V887" s="38">
        <v>1.8277267133242514E-2</v>
      </c>
      <c r="W887" s="38">
        <v>1.8016888945013635E-3</v>
      </c>
      <c r="X887" s="38">
        <v>8.1110978432830132E-5</v>
      </c>
      <c r="Y887" s="38">
        <v>1.7205779160685333</v>
      </c>
      <c r="Z887" s="38">
        <v>1.8827998729341935</v>
      </c>
      <c r="AA887" s="38">
        <v>2.057791606853332E-2</v>
      </c>
      <c r="AB887" s="38">
        <v>1.7200127065806425E-2</v>
      </c>
      <c r="AC887" s="38">
        <v>170.32791223385593</v>
      </c>
      <c r="AD887" s="38">
        <v>1.721105430476467</v>
      </c>
      <c r="AE887" s="38">
        <v>1.8832241621947967</v>
      </c>
      <c r="AF887" s="38">
        <v>2.1105430476467069E-2</v>
      </c>
      <c r="AG887" s="38">
        <v>1.6775837805203198E-2</v>
      </c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</row>
    <row r="888" spans="1:51" x14ac:dyDescent="0.25">
      <c r="A888" s="38" t="s">
        <v>39</v>
      </c>
      <c r="B888" s="38">
        <v>928956</v>
      </c>
      <c r="C888" s="38">
        <v>1.7</v>
      </c>
      <c r="D888" s="38">
        <v>1.6</v>
      </c>
      <c r="E888" s="38">
        <v>1.8</v>
      </c>
      <c r="F888" s="38">
        <v>2000</v>
      </c>
      <c r="G888" s="38" t="s">
        <v>7</v>
      </c>
      <c r="H888" s="38" t="s">
        <v>113</v>
      </c>
      <c r="I888" s="38" t="s">
        <v>171</v>
      </c>
      <c r="J888" s="38">
        <v>1579</v>
      </c>
      <c r="K888" s="38">
        <v>927377</v>
      </c>
      <c r="L888" s="38">
        <v>8.376731596377992E-5</v>
      </c>
      <c r="M888" s="38">
        <v>1.6159902613595809</v>
      </c>
      <c r="N888" s="38">
        <v>1.7835248932871408</v>
      </c>
      <c r="O888" s="38">
        <v>1.5990261359580815E-2</v>
      </c>
      <c r="P888" s="38">
        <v>1.6475106712859233E-2</v>
      </c>
      <c r="Q888" s="38">
        <v>1502</v>
      </c>
      <c r="R888" s="38">
        <v>1658</v>
      </c>
      <c r="S888" s="38">
        <v>1.616868829094166</v>
      </c>
      <c r="T888" s="38">
        <v>1.7847992800520154</v>
      </c>
      <c r="U888" s="38">
        <v>1.6868829094165871E-2</v>
      </c>
      <c r="V888" s="38">
        <v>1.5200719947984664E-2</v>
      </c>
      <c r="W888" s="38">
        <v>1.7018181614048026E-3</v>
      </c>
      <c r="X888" s="38">
        <v>8.3843140295691734E-5</v>
      </c>
      <c r="Y888" s="38">
        <v>1.6179750211091108</v>
      </c>
      <c r="Z888" s="38">
        <v>1.7856613017004945</v>
      </c>
      <c r="AA888" s="38">
        <v>1.7975021109110756E-2</v>
      </c>
      <c r="AB888" s="38">
        <v>1.4338698299505515E-2</v>
      </c>
      <c r="AC888" s="38">
        <v>155.65511004769951</v>
      </c>
      <c r="AD888" s="38">
        <v>1.6185771518662029</v>
      </c>
      <c r="AE888" s="38">
        <v>1.7861356437416553</v>
      </c>
      <c r="AF888" s="38">
        <v>1.857715186620279E-2</v>
      </c>
      <c r="AG888" s="38">
        <v>1.3864356258344701E-2</v>
      </c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</row>
    <row r="889" spans="1:51" x14ac:dyDescent="0.25">
      <c r="A889" s="38" t="s">
        <v>16</v>
      </c>
      <c r="B889" s="38">
        <v>258840</v>
      </c>
      <c r="C889" s="38">
        <v>1.1000000000000001</v>
      </c>
      <c r="D889" s="38">
        <v>1</v>
      </c>
      <c r="E889" s="38">
        <v>1.3</v>
      </c>
      <c r="F889" s="38">
        <v>2000</v>
      </c>
      <c r="G889" s="38" t="s">
        <v>7</v>
      </c>
      <c r="H889" s="38" t="s">
        <v>114</v>
      </c>
      <c r="I889" s="38" t="s">
        <v>148</v>
      </c>
      <c r="J889" s="38">
        <v>285</v>
      </c>
      <c r="K889" s="38">
        <v>258555</v>
      </c>
      <c r="L889" s="38">
        <v>1.2776147134402655E-4</v>
      </c>
      <c r="M889" s="38">
        <v>0.97330482443715094</v>
      </c>
      <c r="N889" s="38">
        <v>1.2288277671252041</v>
      </c>
      <c r="O889" s="38">
        <v>2.6695175562849061E-2</v>
      </c>
      <c r="P889" s="38">
        <v>7.1172232874795904E-2</v>
      </c>
      <c r="Q889" s="38">
        <v>252</v>
      </c>
      <c r="R889" s="38">
        <v>318</v>
      </c>
      <c r="S889" s="38">
        <v>0.97357440890125169</v>
      </c>
      <c r="T889" s="38">
        <v>1.2285581826611034</v>
      </c>
      <c r="U889" s="38">
        <v>2.6425591098748313E-2</v>
      </c>
      <c r="V889" s="38">
        <v>7.1441817338896652E-2</v>
      </c>
      <c r="W889" s="38">
        <v>1.1084703726899103E-3</v>
      </c>
      <c r="X889" s="38">
        <v>1.2840253088243709E-4</v>
      </c>
      <c r="Y889" s="38">
        <v>0.98006784180747319</v>
      </c>
      <c r="Z889" s="38">
        <v>1.2368729035723474</v>
      </c>
      <c r="AA889" s="38">
        <v>1.9932158192526805E-2</v>
      </c>
      <c r="AB889" s="38">
        <v>6.3127096427652685E-2</v>
      </c>
      <c r="AC889" s="38">
        <v>66.193141554336364</v>
      </c>
      <c r="AD889" s="38">
        <v>0.98253895939664138</v>
      </c>
      <c r="AE889" s="38">
        <v>1.2382651191587504</v>
      </c>
      <c r="AF889" s="38">
        <v>1.7461040603358624E-2</v>
      </c>
      <c r="AG889" s="38">
        <v>6.1734880841249673E-2</v>
      </c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</row>
    <row r="890" spans="1:51" x14ac:dyDescent="0.25">
      <c r="A890" s="38" t="s">
        <v>24</v>
      </c>
      <c r="B890" s="38">
        <v>799218</v>
      </c>
      <c r="C890" s="38">
        <v>2.2000000000000002</v>
      </c>
      <c r="D890" s="38">
        <v>2.1</v>
      </c>
      <c r="E890" s="38">
        <v>2.2999999999999998</v>
      </c>
      <c r="F890" s="38">
        <v>2000</v>
      </c>
      <c r="G890" s="38" t="s">
        <v>7</v>
      </c>
      <c r="H890" s="38" t="s">
        <v>115</v>
      </c>
      <c r="I890" s="38" t="s">
        <v>156</v>
      </c>
      <c r="J890" s="38">
        <v>1758</v>
      </c>
      <c r="K890" s="38">
        <v>797460</v>
      </c>
      <c r="L890" s="38">
        <v>1.0271032319721392E-4</v>
      </c>
      <c r="M890" s="38">
        <v>2.0969398348322597</v>
      </c>
      <c r="N890" s="38">
        <v>2.3023604812266876</v>
      </c>
      <c r="O890" s="38">
        <v>3.0601651677404362E-3</v>
      </c>
      <c r="P890" s="38">
        <v>2.3604812266877495E-3</v>
      </c>
      <c r="Q890" s="38">
        <v>1677</v>
      </c>
      <c r="R890" s="38">
        <v>1841</v>
      </c>
      <c r="S890" s="38">
        <v>2.0983010893148051</v>
      </c>
      <c r="T890" s="38">
        <v>2.3035016728852455</v>
      </c>
      <c r="U890" s="38">
        <v>1.6989106851950098E-3</v>
      </c>
      <c r="V890" s="38">
        <v>3.5016728852457213E-3</v>
      </c>
      <c r="W890" s="38">
        <v>2.2020428348128746E-3</v>
      </c>
      <c r="X890" s="38">
        <v>1.027936496558357E-4</v>
      </c>
      <c r="Y890" s="38">
        <v>2.099249185157039</v>
      </c>
      <c r="Z890" s="38">
        <v>2.3048364844687104</v>
      </c>
      <c r="AA890" s="38">
        <v>7.5081484296113388E-4</v>
      </c>
      <c r="AB890" s="38">
        <v>4.8364844687105446E-3</v>
      </c>
      <c r="AC890" s="38">
        <v>164.19752329373355</v>
      </c>
      <c r="AD890" s="38">
        <v>2.0999450724470154</v>
      </c>
      <c r="AE890" s="38">
        <v>2.3053918142352821</v>
      </c>
      <c r="AF890" s="38">
        <v>5.4927552984640471E-5</v>
      </c>
      <c r="AG890" s="38">
        <v>5.3918142352822329E-3</v>
      </c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</row>
    <row r="891" spans="1:51" x14ac:dyDescent="0.25">
      <c r="A891" s="38" t="s">
        <v>40</v>
      </c>
      <c r="B891" s="38">
        <v>83927</v>
      </c>
      <c r="C891" s="38">
        <v>1</v>
      </c>
      <c r="D891" s="38">
        <v>0.9</v>
      </c>
      <c r="E891" s="38">
        <v>1.3</v>
      </c>
      <c r="F891" s="38">
        <v>2000</v>
      </c>
      <c r="G891" s="38" t="s">
        <v>7</v>
      </c>
      <c r="H891" s="38" t="s">
        <v>116</v>
      </c>
      <c r="I891" s="38" t="s">
        <v>172</v>
      </c>
      <c r="J891" s="38">
        <v>84</v>
      </c>
      <c r="K891" s="38">
        <v>83843</v>
      </c>
      <c r="L891" s="38">
        <v>2.1392847225577911E-4</v>
      </c>
      <c r="M891" s="38">
        <v>0.78694133126394639</v>
      </c>
      <c r="N891" s="38">
        <v>1.2147982757755047</v>
      </c>
      <c r="O891" s="38">
        <v>0.11305866873605364</v>
      </c>
      <c r="P891" s="38">
        <v>8.5201724224495345E-2</v>
      </c>
      <c r="Q891" s="38">
        <v>66</v>
      </c>
      <c r="R891" s="38">
        <v>102</v>
      </c>
      <c r="S891" s="38">
        <v>0.78639770276549859</v>
      </c>
      <c r="T891" s="38">
        <v>1.2153419042739524</v>
      </c>
      <c r="U891" s="38">
        <v>0.11360229723450144</v>
      </c>
      <c r="V891" s="38">
        <v>8.4658095726047655E-2</v>
      </c>
      <c r="W891" s="38">
        <v>1.0237086620000428E-3</v>
      </c>
      <c r="X891" s="38">
        <v>2.1755014442559686E-4</v>
      </c>
      <c r="Y891" s="38">
        <v>0.8061585175744459</v>
      </c>
      <c r="Z891" s="38">
        <v>1.2412588064256396</v>
      </c>
      <c r="AA891" s="38">
        <v>9.3841482425554124E-2</v>
      </c>
      <c r="AB891" s="38">
        <v>5.8741193574360473E-2</v>
      </c>
      <c r="AC891" s="38">
        <v>36.007326095763389</v>
      </c>
      <c r="AD891" s="38">
        <v>0.81516001952670869</v>
      </c>
      <c r="AE891" s="38">
        <v>1.2441718758349742</v>
      </c>
      <c r="AF891" s="38">
        <v>8.4839980473291332E-2</v>
      </c>
      <c r="AG891" s="38">
        <v>5.5828124165025805E-2</v>
      </c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</row>
    <row r="892" spans="1:51" x14ac:dyDescent="0.25">
      <c r="A892" s="38" t="s">
        <v>17</v>
      </c>
      <c r="B892" s="38">
        <v>671201</v>
      </c>
      <c r="C892" s="38">
        <v>1.3</v>
      </c>
      <c r="D892" s="38">
        <v>1.2</v>
      </c>
      <c r="E892" s="38">
        <v>1.3</v>
      </c>
      <c r="F892" s="38">
        <v>2001</v>
      </c>
      <c r="G892" s="38" t="s">
        <v>7</v>
      </c>
      <c r="H892" s="38" t="s">
        <v>67</v>
      </c>
      <c r="I892" s="38" t="s">
        <v>149</v>
      </c>
      <c r="J892" s="38">
        <v>873</v>
      </c>
      <c r="K892" s="38">
        <v>670328</v>
      </c>
      <c r="L892" s="38">
        <v>8.6222378869070952E-5</v>
      </c>
      <c r="M892" s="38">
        <v>1.2144312256398613</v>
      </c>
      <c r="N892" s="38">
        <v>1.3868759833780036</v>
      </c>
      <c r="O892" s="38">
        <v>1.4431225639861323E-2</v>
      </c>
      <c r="P892" s="38">
        <v>8.6875983378003507E-2</v>
      </c>
      <c r="Q892" s="38">
        <v>815</v>
      </c>
      <c r="R892" s="38">
        <v>931</v>
      </c>
      <c r="S892" s="38">
        <v>1.2142413375427032</v>
      </c>
      <c r="T892" s="38">
        <v>1.3870658714751616</v>
      </c>
      <c r="U892" s="38">
        <v>1.4241337542703292E-2</v>
      </c>
      <c r="V892" s="38">
        <v>8.7065871475161538E-2</v>
      </c>
      <c r="W892" s="38">
        <v>1.3035077749271936E-3</v>
      </c>
      <c r="X892" s="38">
        <v>8.6363735422402744E-5</v>
      </c>
      <c r="Y892" s="38">
        <v>1.2171440395047908</v>
      </c>
      <c r="Z892" s="38">
        <v>1.3898715103495964</v>
      </c>
      <c r="AA892" s="38">
        <v>1.714403950479082E-2</v>
      </c>
      <c r="AB892" s="38">
        <v>8.9871510349596395E-2</v>
      </c>
      <c r="AC892" s="38">
        <v>115.77573414080119</v>
      </c>
      <c r="AD892" s="38">
        <v>1.2180079937491082</v>
      </c>
      <c r="AE892" s="38">
        <v>1.3904974142502624</v>
      </c>
      <c r="AF892" s="38">
        <v>1.800799374910822E-2</v>
      </c>
      <c r="AG892" s="38">
        <v>9.0497414250262365E-2</v>
      </c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</row>
    <row r="893" spans="1:51" x14ac:dyDescent="0.25">
      <c r="A893" s="38" t="s">
        <v>41</v>
      </c>
      <c r="B893" s="38">
        <v>123001</v>
      </c>
      <c r="C893" s="38">
        <v>1.8</v>
      </c>
      <c r="D893" s="38">
        <v>1.6</v>
      </c>
      <c r="E893" s="38">
        <v>2</v>
      </c>
      <c r="F893" s="38">
        <v>2001</v>
      </c>
      <c r="G893" s="38" t="s">
        <v>7</v>
      </c>
      <c r="H893" s="38" t="s">
        <v>68</v>
      </c>
      <c r="I893" s="38" t="s">
        <v>173</v>
      </c>
      <c r="J893" s="38">
        <v>221</v>
      </c>
      <c r="K893" s="38">
        <v>122780</v>
      </c>
      <c r="L893" s="38">
        <v>2.3667101807925916E-4</v>
      </c>
      <c r="M893" s="38">
        <v>1.5600623418121238</v>
      </c>
      <c r="N893" s="38">
        <v>2.0334043779706423</v>
      </c>
      <c r="O893" s="38">
        <v>3.9937658187876313E-2</v>
      </c>
      <c r="P893" s="38">
        <v>3.3404377970642329E-2</v>
      </c>
      <c r="Q893" s="38">
        <v>193</v>
      </c>
      <c r="R893" s="38">
        <v>251</v>
      </c>
      <c r="S893" s="38">
        <v>1.5690929342037869</v>
      </c>
      <c r="T893" s="38">
        <v>2.040633815985236</v>
      </c>
      <c r="U893" s="38">
        <v>3.0907065796213162E-2</v>
      </c>
      <c r="V893" s="38">
        <v>4.0633815985235966E-2</v>
      </c>
      <c r="W893" s="38">
        <v>1.8122923192822132E-3</v>
      </c>
      <c r="X893" s="38">
        <v>2.3819664664063539E-4</v>
      </c>
      <c r="Y893" s="38">
        <v>1.5740956726415778</v>
      </c>
      <c r="Z893" s="38">
        <v>2.0504889659228489</v>
      </c>
      <c r="AA893" s="38">
        <v>2.5904327358422297E-2</v>
      </c>
      <c r="AB893" s="38">
        <v>5.0488965922848905E-2</v>
      </c>
      <c r="AC893" s="38">
        <v>58.282498458319814</v>
      </c>
      <c r="AD893" s="38">
        <v>1.5794457996698255</v>
      </c>
      <c r="AE893" s="38">
        <v>2.0532686001961893</v>
      </c>
      <c r="AF893" s="38">
        <v>2.0554200330174632E-2</v>
      </c>
      <c r="AG893" s="38">
        <v>5.3268600196189286E-2</v>
      </c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</row>
    <row r="894" spans="1:51" x14ac:dyDescent="0.25">
      <c r="A894" s="38" t="s">
        <v>11</v>
      </c>
      <c r="B894" s="38">
        <v>835126</v>
      </c>
      <c r="C894" s="38">
        <v>1.5</v>
      </c>
      <c r="D894" s="38">
        <v>1.4</v>
      </c>
      <c r="E894" s="38">
        <v>1.6</v>
      </c>
      <c r="F894" s="38">
        <v>2001</v>
      </c>
      <c r="G894" s="38" t="s">
        <v>7</v>
      </c>
      <c r="H894" s="38" t="s">
        <v>69</v>
      </c>
      <c r="I894" s="38" t="s">
        <v>143</v>
      </c>
      <c r="J894" s="38">
        <v>1253</v>
      </c>
      <c r="K894" s="38">
        <v>833873</v>
      </c>
      <c r="L894" s="38">
        <v>8.3012897978607973E-5</v>
      </c>
      <c r="M894" s="38">
        <v>1.417359500916888</v>
      </c>
      <c r="N894" s="38">
        <v>1.5833852968741042</v>
      </c>
      <c r="O894" s="38">
        <v>1.7359500916888093E-2</v>
      </c>
      <c r="P894" s="38">
        <v>1.6614703125895858E-2</v>
      </c>
      <c r="Q894" s="38">
        <v>1184</v>
      </c>
      <c r="R894" s="38">
        <v>1322</v>
      </c>
      <c r="S894" s="38">
        <v>1.4177501359076354</v>
      </c>
      <c r="T894" s="38">
        <v>1.5829946618833566</v>
      </c>
      <c r="U894" s="38">
        <v>1.7750135907635523E-2</v>
      </c>
      <c r="V894" s="38">
        <v>1.7005338116643509E-2</v>
      </c>
      <c r="W894" s="38">
        <v>1.5026654145398849E-3</v>
      </c>
      <c r="X894" s="38">
        <v>8.3107660431389849E-5</v>
      </c>
      <c r="Y894" s="38">
        <v>1.4195577541084949</v>
      </c>
      <c r="Z894" s="38">
        <v>1.5857730749712748</v>
      </c>
      <c r="AA894" s="38">
        <v>1.9557754108495029E-2</v>
      </c>
      <c r="AB894" s="38">
        <v>1.4226925028725246E-2</v>
      </c>
      <c r="AC894" s="38">
        <v>138.67804905632391</v>
      </c>
      <c r="AD894" s="38">
        <v>1.4202362866237843</v>
      </c>
      <c r="AE894" s="38">
        <v>1.5862919610493063</v>
      </c>
      <c r="AF894" s="38">
        <v>2.0236286623784405E-2</v>
      </c>
      <c r="AG894" s="38">
        <v>1.3708038950693835E-2</v>
      </c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</row>
    <row r="895" spans="1:51" x14ac:dyDescent="0.25">
      <c r="A895" s="38" t="s">
        <v>18</v>
      </c>
      <c r="B895" s="38">
        <v>411655</v>
      </c>
      <c r="C895" s="38">
        <v>1.8</v>
      </c>
      <c r="D895" s="38">
        <v>1.7</v>
      </c>
      <c r="E895" s="38">
        <v>2</v>
      </c>
      <c r="F895" s="38">
        <v>2001</v>
      </c>
      <c r="G895" s="38" t="s">
        <v>7</v>
      </c>
      <c r="H895" s="38" t="s">
        <v>70</v>
      </c>
      <c r="I895" s="38" t="s">
        <v>150</v>
      </c>
      <c r="J895" s="38">
        <v>741</v>
      </c>
      <c r="K895" s="38">
        <v>410914</v>
      </c>
      <c r="L895" s="38">
        <v>1.2948890904498128E-4</v>
      </c>
      <c r="M895" s="38">
        <v>1.6705621045464969</v>
      </c>
      <c r="N895" s="38">
        <v>1.9295399226364596</v>
      </c>
      <c r="O895" s="38">
        <v>2.943789545350306E-2</v>
      </c>
      <c r="P895" s="38">
        <v>7.046007736354043E-2</v>
      </c>
      <c r="Q895" s="38">
        <v>688</v>
      </c>
      <c r="R895" s="38">
        <v>795</v>
      </c>
      <c r="S895" s="38">
        <v>1.6713024255748139</v>
      </c>
      <c r="T895" s="38">
        <v>1.9312288202499666</v>
      </c>
      <c r="U895" s="38">
        <v>2.8697574425186057E-2</v>
      </c>
      <c r="V895" s="38">
        <v>6.877117975003344E-2</v>
      </c>
      <c r="W895" s="38">
        <v>1.8047000442833032E-3</v>
      </c>
      <c r="X895" s="38">
        <v>1.2973843282662451E-4</v>
      </c>
      <c r="Y895" s="38">
        <v>1.6749616114566788</v>
      </c>
      <c r="Z895" s="38">
        <v>1.9344384771099277</v>
      </c>
      <c r="AA895" s="38">
        <v>2.5038388543321188E-2</v>
      </c>
      <c r="AB895" s="38">
        <v>6.5561522890072332E-2</v>
      </c>
      <c r="AC895" s="38">
        <v>106.64281481083248</v>
      </c>
      <c r="AD895" s="38">
        <v>1.6763864941158155</v>
      </c>
      <c r="AE895" s="38">
        <v>1.9354427904239815</v>
      </c>
      <c r="AF895" s="38">
        <v>2.3613505884184427E-2</v>
      </c>
      <c r="AG895" s="38">
        <v>6.4557209576018515E-2</v>
      </c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</row>
    <row r="896" spans="1:51" x14ac:dyDescent="0.25">
      <c r="A896" s="38" t="s">
        <v>42</v>
      </c>
      <c r="B896" s="38">
        <v>5617138</v>
      </c>
      <c r="C896" s="38">
        <v>2.2000000000000002</v>
      </c>
      <c r="D896" s="38">
        <v>2.2000000000000002</v>
      </c>
      <c r="E896" s="38">
        <v>2.2999999999999998</v>
      </c>
      <c r="F896" s="38">
        <v>2001</v>
      </c>
      <c r="G896" s="38" t="s">
        <v>7</v>
      </c>
      <c r="H896" s="38" t="s">
        <v>71</v>
      </c>
      <c r="I896" s="38" t="s">
        <v>174</v>
      </c>
      <c r="J896" s="38">
        <v>12358</v>
      </c>
      <c r="K896" s="38">
        <v>5604780</v>
      </c>
      <c r="L896" s="38">
        <v>3.8746174599243807E-5</v>
      </c>
      <c r="M896" s="38">
        <v>2.1613065924860582</v>
      </c>
      <c r="N896" s="38">
        <v>2.238798941684546</v>
      </c>
      <c r="O896" s="38">
        <v>3.8693407513942013E-2</v>
      </c>
      <c r="P896" s="38">
        <v>6.120105831545386E-2</v>
      </c>
      <c r="Q896" s="38">
        <v>12141</v>
      </c>
      <c r="R896" s="38">
        <v>12576</v>
      </c>
      <c r="S896" s="38">
        <v>2.1614209941076754</v>
      </c>
      <c r="T896" s="38">
        <v>2.2388625666665125</v>
      </c>
      <c r="U896" s="38">
        <v>3.8579005892324769E-2</v>
      </c>
      <c r="V896" s="38">
        <v>6.1137433333487312E-2</v>
      </c>
      <c r="W896" s="38">
        <v>2.2003932032096177E-3</v>
      </c>
      <c r="X896" s="38">
        <v>3.8750647857985561E-5</v>
      </c>
      <c r="Y896" s="38">
        <v>2.1616425553516319</v>
      </c>
      <c r="Z896" s="38">
        <v>2.2391438510676034</v>
      </c>
      <c r="AA896" s="38">
        <v>3.8357444648368322E-2</v>
      </c>
      <c r="AB896" s="38">
        <v>6.0856148932396437E-2</v>
      </c>
      <c r="AC896" s="38">
        <v>435.293383724607</v>
      </c>
      <c r="AD896" s="38">
        <v>2.1617353416153828</v>
      </c>
      <c r="AE896" s="38">
        <v>2.2392290912856878</v>
      </c>
      <c r="AF896" s="38">
        <v>3.8264658384617345E-2</v>
      </c>
      <c r="AG896" s="38">
        <v>6.0770908714312011E-2</v>
      </c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</row>
    <row r="897" spans="1:51" x14ac:dyDescent="0.25">
      <c r="A897" s="38" t="s">
        <v>19</v>
      </c>
      <c r="B897" s="38">
        <v>669550</v>
      </c>
      <c r="C897" s="38">
        <v>0.8</v>
      </c>
      <c r="D897" s="38">
        <v>0.7</v>
      </c>
      <c r="E897" s="38">
        <v>0.8</v>
      </c>
      <c r="F897" s="38">
        <v>2001</v>
      </c>
      <c r="G897" s="38" t="s">
        <v>7</v>
      </c>
      <c r="H897" s="38" t="s">
        <v>72</v>
      </c>
      <c r="I897" s="38" t="s">
        <v>151</v>
      </c>
      <c r="J897" s="38">
        <v>536</v>
      </c>
      <c r="K897" s="38">
        <v>669014</v>
      </c>
      <c r="L897" s="38">
        <v>6.7744425997591837E-5</v>
      </c>
      <c r="M897" s="38">
        <v>0.73279324855994687</v>
      </c>
      <c r="N897" s="38">
        <v>0.86828210055513044</v>
      </c>
      <c r="O897" s="38">
        <v>3.2793248559946919E-2</v>
      </c>
      <c r="P897" s="38">
        <v>6.8282100555130398E-2</v>
      </c>
      <c r="Q897" s="38">
        <v>491</v>
      </c>
      <c r="R897" s="38">
        <v>581</v>
      </c>
      <c r="S897" s="38">
        <v>0.73332835486520798</v>
      </c>
      <c r="T897" s="38">
        <v>0.86774699424986934</v>
      </c>
      <c r="U897" s="38">
        <v>3.3328354865208021E-2</v>
      </c>
      <c r="V897" s="38">
        <v>6.7746994249869297E-2</v>
      </c>
      <c r="W897" s="38">
        <v>8.0340175218519849E-4</v>
      </c>
      <c r="X897" s="38">
        <v>6.7925618172414093E-5</v>
      </c>
      <c r="Y897" s="38">
        <v>0.73547613401278433</v>
      </c>
      <c r="Z897" s="38">
        <v>0.87132737035761265</v>
      </c>
      <c r="AA897" s="38">
        <v>3.5476134012784377E-2</v>
      </c>
      <c r="AB897" s="38">
        <v>7.1327370357612607E-2</v>
      </c>
      <c r="AC897" s="38">
        <v>90.755609173684149</v>
      </c>
      <c r="AD897" s="38">
        <v>0.73637532083941948</v>
      </c>
      <c r="AE897" s="38">
        <v>0.87192171539963337</v>
      </c>
      <c r="AF897" s="38">
        <v>3.6375320839419523E-2</v>
      </c>
      <c r="AG897" s="38">
        <v>7.1921715399633324E-2</v>
      </c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</row>
    <row r="898" spans="1:51" x14ac:dyDescent="0.25">
      <c r="A898" s="38" t="s">
        <v>31</v>
      </c>
      <c r="B898" s="38">
        <v>517272</v>
      </c>
      <c r="C898" s="38">
        <v>2.7</v>
      </c>
      <c r="D898" s="38">
        <v>2.5</v>
      </c>
      <c r="E898" s="38">
        <v>2.8</v>
      </c>
      <c r="F898" s="38">
        <v>2001</v>
      </c>
      <c r="G898" s="38" t="s">
        <v>7</v>
      </c>
      <c r="H898" s="38" t="s">
        <v>73</v>
      </c>
      <c r="I898" s="38" t="s">
        <v>163</v>
      </c>
      <c r="J898" s="38">
        <v>1397</v>
      </c>
      <c r="K898" s="38">
        <v>515875</v>
      </c>
      <c r="L898" s="38">
        <v>1.4142952379681031E-4</v>
      </c>
      <c r="M898" s="38">
        <v>2.5592772610281949</v>
      </c>
      <c r="N898" s="38">
        <v>2.8421363086218157</v>
      </c>
      <c r="O898" s="38">
        <v>5.9277261028194861E-2</v>
      </c>
      <c r="P898" s="38">
        <v>4.2136308621815832E-2</v>
      </c>
      <c r="Q898" s="38">
        <v>1324</v>
      </c>
      <c r="R898" s="38">
        <v>1470</v>
      </c>
      <c r="S898" s="38">
        <v>2.5595818060904127</v>
      </c>
      <c r="T898" s="38">
        <v>2.8418317635595973</v>
      </c>
      <c r="U898" s="38">
        <v>5.9581806090412748E-2</v>
      </c>
      <c r="V898" s="38">
        <v>4.1831763559597501E-2</v>
      </c>
      <c r="W898" s="38">
        <v>2.7043998912941931E-3</v>
      </c>
      <c r="X898" s="38">
        <v>1.4157357966809915E-4</v>
      </c>
      <c r="Y898" s="38">
        <v>2.5628263116260941</v>
      </c>
      <c r="Z898" s="38">
        <v>2.8459734709622921</v>
      </c>
      <c r="AA898" s="38">
        <v>6.2826311626094089E-2</v>
      </c>
      <c r="AB898" s="38">
        <v>4.5973470962292318E-2</v>
      </c>
      <c r="AC898" s="38">
        <v>146.33937851262289</v>
      </c>
      <c r="AD898" s="38">
        <v>2.5639145188256696</v>
      </c>
      <c r="AE898" s="38">
        <v>2.8468184682927795</v>
      </c>
      <c r="AF898" s="38">
        <v>6.3914518825669564E-2</v>
      </c>
      <c r="AG898" s="38">
        <v>4.6818468292779691E-2</v>
      </c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</row>
    <row r="899" spans="1:51" x14ac:dyDescent="0.25">
      <c r="A899" s="38" t="s">
        <v>43</v>
      </c>
      <c r="B899" s="38">
        <v>107316</v>
      </c>
      <c r="C899" s="38">
        <v>2.4</v>
      </c>
      <c r="D899" s="38">
        <v>2.1</v>
      </c>
      <c r="E899" s="38">
        <v>2.7</v>
      </c>
      <c r="F899" s="38">
        <v>2001</v>
      </c>
      <c r="G899" s="38" t="s">
        <v>7</v>
      </c>
      <c r="H899" s="38" t="s">
        <v>74</v>
      </c>
      <c r="I899" s="38" t="s">
        <v>175</v>
      </c>
      <c r="J899" s="38">
        <v>258</v>
      </c>
      <c r="K899" s="38">
        <v>107058</v>
      </c>
      <c r="L899" s="38">
        <v>2.9300213960380947E-4</v>
      </c>
      <c r="M899" s="38">
        <v>2.1111128106366022</v>
      </c>
      <c r="N899" s="38">
        <v>2.6971170898442214</v>
      </c>
      <c r="O899" s="38">
        <v>1.1112810636602077E-2</v>
      </c>
      <c r="P899" s="38">
        <v>2.8829101557787951E-3</v>
      </c>
      <c r="Q899" s="38">
        <v>227</v>
      </c>
      <c r="R899" s="38">
        <v>289</v>
      </c>
      <c r="S899" s="38">
        <v>2.1152484252115249</v>
      </c>
      <c r="T899" s="38">
        <v>2.6929814752692982</v>
      </c>
      <c r="U899" s="38">
        <v>1.5248425211524808E-2</v>
      </c>
      <c r="V899" s="38">
        <v>7.0185247307019694E-3</v>
      </c>
      <c r="W899" s="38">
        <v>2.4219261403780616E-3</v>
      </c>
      <c r="X899" s="38">
        <v>2.9461646638144972E-4</v>
      </c>
      <c r="Y899" s="38">
        <v>2.1273096739966117</v>
      </c>
      <c r="Z899" s="38">
        <v>2.7165426067595111</v>
      </c>
      <c r="AA899" s="38">
        <v>2.7309673996611661E-2</v>
      </c>
      <c r="AB899" s="38">
        <v>1.6542606759510914E-2</v>
      </c>
      <c r="AC899" s="38">
        <v>62.944145543238733</v>
      </c>
      <c r="AD899" s="38">
        <v>2.1333301794577917</v>
      </c>
      <c r="AE899" s="38">
        <v>2.7198400427563767</v>
      </c>
      <c r="AF899" s="38">
        <v>3.3330179457791598E-2</v>
      </c>
      <c r="AG899" s="38">
        <v>1.9840042756376519E-2</v>
      </c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</row>
    <row r="900" spans="1:51" x14ac:dyDescent="0.25">
      <c r="A900" s="38" t="s">
        <v>58</v>
      </c>
      <c r="B900" s="38">
        <v>54822</v>
      </c>
      <c r="C900" s="38">
        <v>2.5</v>
      </c>
      <c r="D900" s="38">
        <v>2.1</v>
      </c>
      <c r="E900" s="38">
        <v>2.9</v>
      </c>
      <c r="F900" s="38">
        <v>2001</v>
      </c>
      <c r="G900" s="38" t="s">
        <v>7</v>
      </c>
      <c r="H900" s="38" t="s">
        <v>195</v>
      </c>
      <c r="I900" s="38" t="s">
        <v>196</v>
      </c>
      <c r="J900" s="38">
        <v>137</v>
      </c>
      <c r="K900" s="38">
        <v>54685</v>
      </c>
      <c r="L900" s="38">
        <v>4.1793637342913803E-4</v>
      </c>
      <c r="M900" s="38">
        <v>2.081060379699168</v>
      </c>
      <c r="N900" s="38">
        <v>2.9169331265574443</v>
      </c>
      <c r="O900" s="38">
        <v>1.8939620300832072E-2</v>
      </c>
      <c r="P900" s="38">
        <v>1.6933126557444389E-2</v>
      </c>
      <c r="Q900" s="38">
        <v>115</v>
      </c>
      <c r="R900" s="38">
        <v>160</v>
      </c>
      <c r="S900" s="38">
        <v>2.097698004450768</v>
      </c>
      <c r="T900" s="38">
        <v>2.9185363540184599</v>
      </c>
      <c r="U900" s="38">
        <v>2.3019955492320499E-3</v>
      </c>
      <c r="V900" s="38">
        <v>1.8536354018459988E-2</v>
      </c>
      <c r="W900" s="38">
        <v>2.5338549434702146E-3</v>
      </c>
      <c r="X900" s="38">
        <v>4.2226010768872728E-4</v>
      </c>
      <c r="Y900" s="38">
        <v>2.1115948357814873</v>
      </c>
      <c r="Z900" s="38">
        <v>2.9561150511589416</v>
      </c>
      <c r="AA900" s="38">
        <v>1.1594835781487234E-2</v>
      </c>
      <c r="AB900" s="38">
        <v>5.6115051158941665E-2</v>
      </c>
      <c r="AC900" s="38">
        <v>45.901753391795545</v>
      </c>
      <c r="AD900" s="38">
        <v>2.1243605134985293</v>
      </c>
      <c r="AE900" s="38">
        <v>2.9615889475805126</v>
      </c>
      <c r="AF900" s="38">
        <v>2.436051349852919E-2</v>
      </c>
      <c r="AG900" s="38">
        <v>6.1588947580512698E-2</v>
      </c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</row>
    <row r="901" spans="1:51" x14ac:dyDescent="0.25">
      <c r="A901" s="38" t="s">
        <v>25</v>
      </c>
      <c r="B901" s="38">
        <v>2266215</v>
      </c>
      <c r="C901" s="38">
        <v>1.8</v>
      </c>
      <c r="D901" s="38">
        <v>1.7</v>
      </c>
      <c r="E901" s="38">
        <v>1.8</v>
      </c>
      <c r="F901" s="38">
        <v>2001</v>
      </c>
      <c r="G901" s="38" t="s">
        <v>7</v>
      </c>
      <c r="H901" s="38" t="s">
        <v>75</v>
      </c>
      <c r="I901" s="38" t="s">
        <v>157</v>
      </c>
      <c r="J901" s="38">
        <v>4079</v>
      </c>
      <c r="K901" s="38">
        <v>2262136</v>
      </c>
      <c r="L901" s="38">
        <v>5.5186472448151594E-5</v>
      </c>
      <c r="M901" s="38">
        <v>1.7447310111092338</v>
      </c>
      <c r="N901" s="38">
        <v>1.8551039560055369</v>
      </c>
      <c r="O901" s="38">
        <v>4.4731011109233831E-2</v>
      </c>
      <c r="P901" s="38">
        <v>5.5103956005536858E-2</v>
      </c>
      <c r="Q901" s="38">
        <v>3955</v>
      </c>
      <c r="R901" s="38">
        <v>4205</v>
      </c>
      <c r="S901" s="38">
        <v>1.7452006980802792</v>
      </c>
      <c r="T901" s="38">
        <v>1.8555167978325093</v>
      </c>
      <c r="U901" s="38">
        <v>4.5200698080279267E-2</v>
      </c>
      <c r="V901" s="38">
        <v>5.551679783250929E-2</v>
      </c>
      <c r="W901" s="38">
        <v>1.8007619805964364E-3</v>
      </c>
      <c r="X901" s="38">
        <v>5.5205806767913947E-5</v>
      </c>
      <c r="Y901" s="38">
        <v>1.7455561738285224</v>
      </c>
      <c r="Z901" s="38">
        <v>1.8559677873643503</v>
      </c>
      <c r="AA901" s="38">
        <v>4.5556173828522395E-2</v>
      </c>
      <c r="AB901" s="38">
        <v>5.5967787364350263E-2</v>
      </c>
      <c r="AC901" s="38">
        <v>250.14301868792052</v>
      </c>
      <c r="AD901" s="38">
        <v>1.7457931015698323</v>
      </c>
      <c r="AE901" s="38">
        <v>1.8561721232740636</v>
      </c>
      <c r="AF901" s="38">
        <v>4.5793101569832295E-2</v>
      </c>
      <c r="AG901" s="38">
        <v>5.6172123274063512E-2</v>
      </c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</row>
    <row r="902" spans="1:51" x14ac:dyDescent="0.25">
      <c r="A902" s="38" t="s">
        <v>12</v>
      </c>
      <c r="B902" s="38">
        <v>1326151</v>
      </c>
      <c r="C902" s="38">
        <v>1.8</v>
      </c>
      <c r="D902" s="38">
        <v>1.7</v>
      </c>
      <c r="E902" s="38">
        <v>1.9</v>
      </c>
      <c r="F902" s="38">
        <v>2001</v>
      </c>
      <c r="G902" s="38" t="s">
        <v>7</v>
      </c>
      <c r="H902" s="38" t="s">
        <v>76</v>
      </c>
      <c r="I902" s="38" t="s">
        <v>144</v>
      </c>
      <c r="J902" s="38">
        <v>2387</v>
      </c>
      <c r="K902" s="38">
        <v>1323764</v>
      </c>
      <c r="L902" s="38">
        <v>7.2142322229694399E-5</v>
      </c>
      <c r="M902" s="38">
        <v>1.7278035361227859</v>
      </c>
      <c r="N902" s="38">
        <v>1.8720881805821747</v>
      </c>
      <c r="O902" s="38">
        <v>2.7803536122785966E-2</v>
      </c>
      <c r="P902" s="38">
        <v>2.7911819417825168E-2</v>
      </c>
      <c r="Q902" s="38">
        <v>2292</v>
      </c>
      <c r="R902" s="38">
        <v>2483</v>
      </c>
      <c r="S902" s="38">
        <v>1.7283099737511038</v>
      </c>
      <c r="T902" s="38">
        <v>1.8723358048970291</v>
      </c>
      <c r="U902" s="38">
        <v>2.830997375110389E-2</v>
      </c>
      <c r="V902" s="38">
        <v>2.7664195102970801E-2</v>
      </c>
      <c r="W902" s="38">
        <v>1.8013889892242478E-3</v>
      </c>
      <c r="X902" s="38">
        <v>7.2185507152551252E-5</v>
      </c>
      <c r="Y902" s="38">
        <v>1.7292034820716964</v>
      </c>
      <c r="Z902" s="38">
        <v>1.8735744963767991</v>
      </c>
      <c r="AA902" s="38">
        <v>2.9203482071696429E-2</v>
      </c>
      <c r="AB902" s="38">
        <v>2.6425503623200841E-2</v>
      </c>
      <c r="AC902" s="38">
        <v>191.36178171447116</v>
      </c>
      <c r="AD902" s="38">
        <v>1.7296169096135943</v>
      </c>
      <c r="AE902" s="38">
        <v>1.8739151285937894</v>
      </c>
      <c r="AF902" s="38">
        <v>2.9616909613594311E-2</v>
      </c>
      <c r="AG902" s="38">
        <v>2.6084871406210519E-2</v>
      </c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</row>
    <row r="903" spans="1:51" x14ac:dyDescent="0.25">
      <c r="A903" s="38" t="s">
        <v>56</v>
      </c>
      <c r="B903" s="38">
        <v>169693</v>
      </c>
      <c r="C903" s="38">
        <v>2.2000000000000002</v>
      </c>
      <c r="D903" s="38">
        <v>1.9</v>
      </c>
      <c r="E903" s="38">
        <v>2.4</v>
      </c>
      <c r="F903" s="38">
        <v>2001</v>
      </c>
      <c r="G903" s="38" t="s">
        <v>7</v>
      </c>
      <c r="H903" s="38" t="s">
        <v>77</v>
      </c>
      <c r="I903" s="38" t="s">
        <v>188</v>
      </c>
      <c r="J903" s="38">
        <v>373</v>
      </c>
      <c r="K903" s="38">
        <v>169320</v>
      </c>
      <c r="L903" s="38">
        <v>2.228233736649873E-4</v>
      </c>
      <c r="M903" s="38">
        <v>1.9752637601590362</v>
      </c>
      <c r="N903" s="38">
        <v>2.4209105074890109</v>
      </c>
      <c r="O903" s="38">
        <v>7.5263760159036242E-2</v>
      </c>
      <c r="P903" s="38">
        <v>2.0910507489011021E-2</v>
      </c>
      <c r="Q903" s="38">
        <v>336</v>
      </c>
      <c r="R903" s="38">
        <v>412</v>
      </c>
      <c r="S903" s="38">
        <v>1.9800463189406752</v>
      </c>
      <c r="T903" s="38">
        <v>2.427913938701066</v>
      </c>
      <c r="U903" s="38">
        <v>8.0046318940675265E-2</v>
      </c>
      <c r="V903" s="38">
        <v>2.7913938701066066E-2</v>
      </c>
      <c r="W903" s="38">
        <v>2.20935596789718E-3</v>
      </c>
      <c r="X903" s="38">
        <v>2.2367405560261749E-4</v>
      </c>
      <c r="Y903" s="38">
        <v>1.9856819122945624</v>
      </c>
      <c r="Z903" s="38">
        <v>2.4330300234997977</v>
      </c>
      <c r="AA903" s="38">
        <v>8.5681912294562457E-2</v>
      </c>
      <c r="AB903" s="38">
        <v>3.3030023499797778E-2</v>
      </c>
      <c r="AC903" s="38">
        <v>75.670112730118333</v>
      </c>
      <c r="AD903" s="38">
        <v>1.9893456480579681</v>
      </c>
      <c r="AE903" s="38">
        <v>2.43525914933242</v>
      </c>
      <c r="AF903" s="38">
        <v>8.9345648057968186E-2</v>
      </c>
      <c r="AG903" s="38">
        <v>3.5259149332420137E-2</v>
      </c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</row>
    <row r="904" spans="1:51" x14ac:dyDescent="0.25">
      <c r="A904" s="38" t="s">
        <v>32</v>
      </c>
      <c r="B904" s="38">
        <v>226311</v>
      </c>
      <c r="C904" s="38">
        <v>1.5</v>
      </c>
      <c r="D904" s="38">
        <v>1.3</v>
      </c>
      <c r="E904" s="38">
        <v>1.6</v>
      </c>
      <c r="F904" s="38">
        <v>2001</v>
      </c>
      <c r="G904" s="38" t="s">
        <v>7</v>
      </c>
      <c r="H904" s="38" t="s">
        <v>78</v>
      </c>
      <c r="I904" s="38" t="s">
        <v>164</v>
      </c>
      <c r="J904" s="38">
        <v>339</v>
      </c>
      <c r="K904" s="38">
        <v>225972</v>
      </c>
      <c r="L904" s="38">
        <v>1.5933704525893455E-4</v>
      </c>
      <c r="M904" s="38">
        <v>1.3386016320479575</v>
      </c>
      <c r="N904" s="38">
        <v>1.6572757225658263</v>
      </c>
      <c r="O904" s="38">
        <v>3.8601632047957413E-2</v>
      </c>
      <c r="P904" s="38">
        <v>5.7275722565826248E-2</v>
      </c>
      <c r="Q904" s="38">
        <v>304</v>
      </c>
      <c r="R904" s="38">
        <v>376</v>
      </c>
      <c r="S904" s="38">
        <v>1.3432842415967408</v>
      </c>
      <c r="T904" s="38">
        <v>1.6614305093433372</v>
      </c>
      <c r="U904" s="38">
        <v>4.3284241596740713E-2</v>
      </c>
      <c r="V904" s="38">
        <v>6.1430509343337159E-2</v>
      </c>
      <c r="W904" s="38">
        <v>1.5064002308146441E-3</v>
      </c>
      <c r="X904" s="38">
        <v>1.6000829062709249E-4</v>
      </c>
      <c r="Y904" s="38">
        <v>1.3463919401875517</v>
      </c>
      <c r="Z904" s="38">
        <v>1.6664085214417363</v>
      </c>
      <c r="AA904" s="38">
        <v>4.6391940187551661E-2</v>
      </c>
      <c r="AB904" s="38">
        <v>6.6408521441736257E-2</v>
      </c>
      <c r="AC904" s="38">
        <v>72.168637644212978</v>
      </c>
      <c r="AD904" s="38">
        <v>1.3491665355221449</v>
      </c>
      <c r="AE904" s="38">
        <v>1.6680525492674894</v>
      </c>
      <c r="AF904" s="38">
        <v>4.9166535522144894E-2</v>
      </c>
      <c r="AG904" s="38">
        <v>6.8052549267489271E-2</v>
      </c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</row>
    <row r="905" spans="1:51" x14ac:dyDescent="0.25">
      <c r="A905" s="38" t="s">
        <v>45</v>
      </c>
      <c r="B905" s="38">
        <v>1860877</v>
      </c>
      <c r="C905" s="38">
        <v>1.9</v>
      </c>
      <c r="D905" s="38">
        <v>1.9</v>
      </c>
      <c r="E905" s="38">
        <v>2</v>
      </c>
      <c r="F905" s="38">
        <v>2001</v>
      </c>
      <c r="G905" s="38" t="s">
        <v>7</v>
      </c>
      <c r="H905" s="38" t="s">
        <v>79</v>
      </c>
      <c r="I905" s="38" t="s">
        <v>177</v>
      </c>
      <c r="J905" s="38">
        <v>3536</v>
      </c>
      <c r="K905" s="38">
        <v>1857341</v>
      </c>
      <c r="L905" s="38">
        <v>6.2571063965105559E-5</v>
      </c>
      <c r="M905" s="38">
        <v>1.8376082600847914</v>
      </c>
      <c r="N905" s="38">
        <v>1.9627503880150026</v>
      </c>
      <c r="O905" s="38">
        <v>6.2391739915208522E-2</v>
      </c>
      <c r="P905" s="38">
        <v>3.7249611984997433E-2</v>
      </c>
      <c r="Q905" s="38">
        <v>3420</v>
      </c>
      <c r="R905" s="38">
        <v>3653</v>
      </c>
      <c r="S905" s="38">
        <v>1.8378431245052735</v>
      </c>
      <c r="T905" s="38">
        <v>1.9630529046250773</v>
      </c>
      <c r="U905" s="38">
        <v>6.2156875494726371E-2</v>
      </c>
      <c r="V905" s="38">
        <v>3.6947095374922689E-2</v>
      </c>
      <c r="W905" s="38">
        <v>1.9012075628855559E-3</v>
      </c>
      <c r="X905" s="38">
        <v>6.2596340007849114E-5</v>
      </c>
      <c r="Y905" s="38">
        <v>1.8386112228777067</v>
      </c>
      <c r="Z905" s="38">
        <v>1.9638039028934051</v>
      </c>
      <c r="AA905" s="38">
        <v>6.1388777122293181E-2</v>
      </c>
      <c r="AB905" s="38">
        <v>3.6196097106594882E-2</v>
      </c>
      <c r="AC905" s="38">
        <v>232.88935800680485</v>
      </c>
      <c r="AD905" s="38">
        <v>1.8389012204157669</v>
      </c>
      <c r="AE905" s="38">
        <v>1.9640512852765741</v>
      </c>
      <c r="AF905" s="38">
        <v>6.1098779584233043E-2</v>
      </c>
      <c r="AG905" s="38">
        <v>3.5948714723425867E-2</v>
      </c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</row>
    <row r="906" spans="1:51" x14ac:dyDescent="0.25">
      <c r="A906" s="38" t="s">
        <v>33</v>
      </c>
      <c r="B906" s="38">
        <v>912934</v>
      </c>
      <c r="C906" s="38">
        <v>3.4</v>
      </c>
      <c r="D906" s="38">
        <v>3.3</v>
      </c>
      <c r="E906" s="38">
        <v>3.5</v>
      </c>
      <c r="F906" s="38">
        <v>2001</v>
      </c>
      <c r="G906" s="38" t="s">
        <v>7</v>
      </c>
      <c r="H906" s="38" t="s">
        <v>80</v>
      </c>
      <c r="I906" s="38" t="s">
        <v>165</v>
      </c>
      <c r="J906" s="38">
        <v>3104</v>
      </c>
      <c r="K906" s="38">
        <v>909830</v>
      </c>
      <c r="L906" s="38">
        <v>1.1940705886349289E-4</v>
      </c>
      <c r="M906" s="38">
        <v>3.2806196681507274</v>
      </c>
      <c r="N906" s="38">
        <v>3.5194337858777129</v>
      </c>
      <c r="O906" s="38">
        <v>1.9380331849272459E-2</v>
      </c>
      <c r="P906" s="38">
        <v>1.9433785877712939E-2</v>
      </c>
      <c r="Q906" s="38">
        <v>2995</v>
      </c>
      <c r="R906" s="38">
        <v>3213</v>
      </c>
      <c r="S906" s="38">
        <v>3.2806314585720324</v>
      </c>
      <c r="T906" s="38">
        <v>3.5194219954564074</v>
      </c>
      <c r="U906" s="38">
        <v>1.9368541427967401E-2</v>
      </c>
      <c r="V906" s="38">
        <v>1.9421995456407437E-2</v>
      </c>
      <c r="W906" s="38">
        <v>3.4021163198222448E-3</v>
      </c>
      <c r="X906" s="38">
        <v>1.1946164593974229E-4</v>
      </c>
      <c r="Y906" s="38">
        <v>3.2826546738825026</v>
      </c>
      <c r="Z906" s="38">
        <v>3.521577965761987</v>
      </c>
      <c r="AA906" s="38">
        <v>1.7345326117497173E-2</v>
      </c>
      <c r="AB906" s="38">
        <v>2.1577965761987006E-2</v>
      </c>
      <c r="AC906" s="38">
        <v>218.03786985753356</v>
      </c>
      <c r="AD906" s="38">
        <v>3.2832484955294543</v>
      </c>
      <c r="AE906" s="38">
        <v>3.5220795089411903</v>
      </c>
      <c r="AF906" s="38">
        <v>1.675150447054552E-2</v>
      </c>
      <c r="AG906" s="38">
        <v>2.2079508941190262E-2</v>
      </c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</row>
    <row r="907" spans="1:51" x14ac:dyDescent="0.25">
      <c r="A907" s="38" t="s">
        <v>44</v>
      </c>
      <c r="B907" s="38">
        <v>441160</v>
      </c>
      <c r="C907" s="38">
        <v>1.2</v>
      </c>
      <c r="D907" s="38">
        <v>1.1000000000000001</v>
      </c>
      <c r="E907" s="38">
        <v>1.3</v>
      </c>
      <c r="F907" s="38">
        <v>2001</v>
      </c>
      <c r="G907" s="38" t="s">
        <v>7</v>
      </c>
      <c r="H907" s="38" t="s">
        <v>81</v>
      </c>
      <c r="I907" s="38" t="s">
        <v>176</v>
      </c>
      <c r="J907" s="38">
        <v>529</v>
      </c>
      <c r="K907" s="38">
        <v>440631</v>
      </c>
      <c r="L907" s="38">
        <v>1.0212198762865091E-4</v>
      </c>
      <c r="M907" s="38">
        <v>1.0969894458648661</v>
      </c>
      <c r="N907" s="38">
        <v>1.3012334211221679</v>
      </c>
      <c r="O907" s="38">
        <v>3.0105541351339582E-3</v>
      </c>
      <c r="P907" s="38">
        <v>1.2334211221678437E-3</v>
      </c>
      <c r="Q907" s="38">
        <v>485</v>
      </c>
      <c r="R907" s="38">
        <v>575</v>
      </c>
      <c r="S907" s="38">
        <v>1.0993743766433948</v>
      </c>
      <c r="T907" s="38">
        <v>1.3033819929277359</v>
      </c>
      <c r="U907" s="38">
        <v>6.2562335660532042E-4</v>
      </c>
      <c r="V907" s="38">
        <v>3.3819929277358884E-3</v>
      </c>
      <c r="W907" s="38">
        <v>1.203454770125136E-3</v>
      </c>
      <c r="X907" s="38">
        <v>1.0239825571506771E-4</v>
      </c>
      <c r="Y907" s="38">
        <v>1.1010565144100684</v>
      </c>
      <c r="Z907" s="38">
        <v>1.3058530258402037</v>
      </c>
      <c r="AA907" s="38">
        <v>1.0565144100682655E-3</v>
      </c>
      <c r="AB907" s="38">
        <v>5.8530258402036406E-3</v>
      </c>
      <c r="AC907" s="38">
        <v>90.143619629782009</v>
      </c>
      <c r="AD907" s="38">
        <v>1.1024224423906077</v>
      </c>
      <c r="AE907" s="38">
        <v>1.3067538294138488</v>
      </c>
      <c r="AF907" s="38">
        <v>2.4224423906076265E-3</v>
      </c>
      <c r="AG907" s="38">
        <v>6.753829413848722E-3</v>
      </c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</row>
    <row r="908" spans="1:51" x14ac:dyDescent="0.25">
      <c r="A908" s="38" t="s">
        <v>46</v>
      </c>
      <c r="B908" s="38">
        <v>423696</v>
      </c>
      <c r="C908" s="38">
        <v>1.7</v>
      </c>
      <c r="D908" s="38">
        <v>1.6</v>
      </c>
      <c r="E908" s="38">
        <v>1.8</v>
      </c>
      <c r="F908" s="38">
        <v>2001</v>
      </c>
      <c r="G908" s="38" t="s">
        <v>7</v>
      </c>
      <c r="H908" s="38" t="s">
        <v>82</v>
      </c>
      <c r="I908" s="38" t="s">
        <v>178</v>
      </c>
      <c r="J908" s="38">
        <v>720</v>
      </c>
      <c r="K908" s="38">
        <v>422976</v>
      </c>
      <c r="L908" s="38">
        <v>1.2401969421783101E-4</v>
      </c>
      <c r="M908" s="38">
        <v>1.5753119020209818</v>
      </c>
      <c r="N908" s="38">
        <v>1.8233512904566438</v>
      </c>
      <c r="O908" s="38">
        <v>2.4688097979018275E-2</v>
      </c>
      <c r="P908" s="38">
        <v>2.3351290456643747E-2</v>
      </c>
      <c r="Q908" s="38">
        <v>668</v>
      </c>
      <c r="R908" s="38">
        <v>773</v>
      </c>
      <c r="S908" s="38">
        <v>1.5766020920660095</v>
      </c>
      <c r="T908" s="38">
        <v>1.8244212831841697</v>
      </c>
      <c r="U908" s="38">
        <v>2.3397907933990547E-2</v>
      </c>
      <c r="V908" s="38">
        <v>2.4421283184169695E-2</v>
      </c>
      <c r="W908" s="38">
        <v>1.7038494206765248E-3</v>
      </c>
      <c r="X908" s="38">
        <v>1.2426575055686032E-4</v>
      </c>
      <c r="Y908" s="38">
        <v>1.5795836701196644</v>
      </c>
      <c r="Z908" s="38">
        <v>1.828115171233385</v>
      </c>
      <c r="AA908" s="38">
        <v>2.0416329880335704E-2</v>
      </c>
      <c r="AB908" s="38">
        <v>2.8115171233384917E-2</v>
      </c>
      <c r="AC908" s="38">
        <v>105.12707076126786</v>
      </c>
      <c r="AD908" s="38">
        <v>1.5809710754749398</v>
      </c>
      <c r="AE908" s="38">
        <v>1.8290879272521545</v>
      </c>
      <c r="AF908" s="38">
        <v>1.9028924525060331E-2</v>
      </c>
      <c r="AG908" s="38">
        <v>2.9087927252154477E-2</v>
      </c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</row>
    <row r="909" spans="1:51" x14ac:dyDescent="0.25">
      <c r="A909" s="38" t="s">
        <v>47</v>
      </c>
      <c r="B909" s="38">
        <v>570513</v>
      </c>
      <c r="C909" s="38">
        <v>1.7</v>
      </c>
      <c r="D909" s="38">
        <v>1.6</v>
      </c>
      <c r="E909" s="38">
        <v>1.8</v>
      </c>
      <c r="F909" s="38">
        <v>2001</v>
      </c>
      <c r="G909" s="38" t="s">
        <v>7</v>
      </c>
      <c r="H909" s="38" t="s">
        <v>83</v>
      </c>
      <c r="I909" s="38" t="s">
        <v>179</v>
      </c>
      <c r="J909" s="38">
        <v>970</v>
      </c>
      <c r="K909" s="38">
        <v>569543</v>
      </c>
      <c r="L909" s="38">
        <v>1.0690521715351794E-4</v>
      </c>
      <c r="M909" s="38">
        <v>1.5933189670456154</v>
      </c>
      <c r="N909" s="38">
        <v>1.8071294013526509</v>
      </c>
      <c r="O909" s="38">
        <v>6.6810329543847136E-3</v>
      </c>
      <c r="P909" s="38">
        <v>7.1294013526508326E-3</v>
      </c>
      <c r="Q909" s="38">
        <v>909</v>
      </c>
      <c r="R909" s="38">
        <v>1031</v>
      </c>
      <c r="S909" s="38">
        <v>1.5933028695226927</v>
      </c>
      <c r="T909" s="38">
        <v>1.8071454988755733</v>
      </c>
      <c r="U909" s="38">
        <v>6.6971304773073559E-3</v>
      </c>
      <c r="V909" s="38">
        <v>7.1454988755732529E-3</v>
      </c>
      <c r="W909" s="38">
        <v>1.703579384133745E-3</v>
      </c>
      <c r="X909" s="38">
        <v>1.0706269366149432E-4</v>
      </c>
      <c r="Y909" s="38">
        <v>1.5965166904722505</v>
      </c>
      <c r="Z909" s="38">
        <v>1.8106420777952392</v>
      </c>
      <c r="AA909" s="38">
        <v>3.4833095277495563E-3</v>
      </c>
      <c r="AB909" s="38">
        <v>1.064207779523918E-2</v>
      </c>
      <c r="AC909" s="38">
        <v>122.01073160726011</v>
      </c>
      <c r="AD909" s="38">
        <v>1.5975257825451974</v>
      </c>
      <c r="AE909" s="38">
        <v>1.811385782357432</v>
      </c>
      <c r="AF909" s="38">
        <v>2.4742174548026963E-3</v>
      </c>
      <c r="AG909" s="38">
        <v>1.1385782357431928E-2</v>
      </c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</row>
    <row r="910" spans="1:51" x14ac:dyDescent="0.25">
      <c r="A910" s="38" t="s">
        <v>48</v>
      </c>
      <c r="B910" s="38">
        <v>657745</v>
      </c>
      <c r="C910" s="38">
        <v>1.8</v>
      </c>
      <c r="D910" s="38">
        <v>1.7</v>
      </c>
      <c r="E910" s="38">
        <v>1.9</v>
      </c>
      <c r="F910" s="38">
        <v>2001</v>
      </c>
      <c r="G910" s="38" t="s">
        <v>7</v>
      </c>
      <c r="H910" s="38" t="s">
        <v>84</v>
      </c>
      <c r="I910" s="38" t="s">
        <v>180</v>
      </c>
      <c r="J910" s="38">
        <v>1184</v>
      </c>
      <c r="K910" s="38">
        <v>656561</v>
      </c>
      <c r="L910" s="38">
        <v>1.024413162690495E-4</v>
      </c>
      <c r="M910" s="38">
        <v>1.6976483841467651</v>
      </c>
      <c r="N910" s="38">
        <v>1.9025310166848644</v>
      </c>
      <c r="O910" s="38">
        <v>2.3516158532348452E-3</v>
      </c>
      <c r="P910" s="38">
        <v>2.53101668486444E-3</v>
      </c>
      <c r="Q910" s="38">
        <v>1117</v>
      </c>
      <c r="R910" s="38">
        <v>1252</v>
      </c>
      <c r="S910" s="38">
        <v>1.6982265163551225</v>
      </c>
      <c r="T910" s="38">
        <v>1.9034732305072635</v>
      </c>
      <c r="U910" s="38">
        <v>1.7734836448775049E-3</v>
      </c>
      <c r="V910" s="38">
        <v>3.4732305072635583E-3</v>
      </c>
      <c r="W910" s="38">
        <v>1.8029993436097804E-3</v>
      </c>
      <c r="X910" s="38">
        <v>1.0256490584799258E-4</v>
      </c>
      <c r="Y910" s="38">
        <v>1.7004344377617877</v>
      </c>
      <c r="Z910" s="38">
        <v>1.9055642494577729</v>
      </c>
      <c r="AA910" s="38">
        <v>4.3443776178775373E-4</v>
      </c>
      <c r="AB910" s="38">
        <v>5.5642494577730073E-3</v>
      </c>
      <c r="AC910" s="38">
        <v>134.78687331113099</v>
      </c>
      <c r="AD910" s="38">
        <v>1.7012987666734489</v>
      </c>
      <c r="AE910" s="38">
        <v>1.9062202576975718</v>
      </c>
      <c r="AF910" s="38">
        <v>1.29876667344897E-3</v>
      </c>
      <c r="AG910" s="38">
        <v>6.2202576975718404E-3</v>
      </c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</row>
    <row r="911" spans="1:51" x14ac:dyDescent="0.25">
      <c r="A911" s="38" t="s">
        <v>34</v>
      </c>
      <c r="B911" s="38">
        <v>188117</v>
      </c>
      <c r="C911" s="38">
        <v>2.8</v>
      </c>
      <c r="D911" s="38">
        <v>2.6</v>
      </c>
      <c r="E911" s="38">
        <v>3.1</v>
      </c>
      <c r="F911" s="38">
        <v>2001</v>
      </c>
      <c r="G911" s="38" t="s">
        <v>7</v>
      </c>
      <c r="H911" s="38" t="s">
        <v>85</v>
      </c>
      <c r="I911" s="38" t="s">
        <v>166</v>
      </c>
      <c r="J911" s="38">
        <v>527</v>
      </c>
      <c r="K911" s="38">
        <v>187590</v>
      </c>
      <c r="L911" s="38">
        <v>2.3884501091902153E-4</v>
      </c>
      <c r="M911" s="38">
        <v>2.5626030240804734</v>
      </c>
      <c r="N911" s="38">
        <v>3.0402930459185162</v>
      </c>
      <c r="O911" s="38">
        <v>3.7396975919526732E-2</v>
      </c>
      <c r="P911" s="38">
        <v>5.9706954081483854E-2</v>
      </c>
      <c r="Q911" s="38">
        <v>482</v>
      </c>
      <c r="R911" s="38">
        <v>572</v>
      </c>
      <c r="S911" s="38">
        <v>2.5622352046864449</v>
      </c>
      <c r="T911" s="38">
        <v>3.0406608653125446</v>
      </c>
      <c r="U911" s="38">
        <v>3.7764795313555144E-2</v>
      </c>
      <c r="V911" s="38">
        <v>5.9339134687455442E-2</v>
      </c>
      <c r="W911" s="38">
        <v>2.811600911992129E-3</v>
      </c>
      <c r="X911" s="38">
        <v>2.3948906186269355E-4</v>
      </c>
      <c r="Y911" s="38">
        <v>2.5721118501294353</v>
      </c>
      <c r="Z911" s="38">
        <v>3.0510899738548227</v>
      </c>
      <c r="AA911" s="38">
        <v>2.788814987056476E-2</v>
      </c>
      <c r="AB911" s="38">
        <v>4.8910026145177365E-2</v>
      </c>
      <c r="AC911" s="38">
        <v>89.90120441900244</v>
      </c>
      <c r="AD911" s="38">
        <v>2.5753134179282067</v>
      </c>
      <c r="AE911" s="38">
        <v>3.0532041381793262</v>
      </c>
      <c r="AF911" s="38">
        <v>2.4686582071793417E-2</v>
      </c>
      <c r="AG911" s="38">
        <v>4.6795861820673856E-2</v>
      </c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</row>
    <row r="912" spans="1:51" x14ac:dyDescent="0.25">
      <c r="A912" s="38" t="s">
        <v>13</v>
      </c>
      <c r="B912" s="38">
        <v>778239</v>
      </c>
      <c r="C912" s="38">
        <v>2.9</v>
      </c>
      <c r="D912" s="38">
        <v>2.8</v>
      </c>
      <c r="E912" s="38">
        <v>3</v>
      </c>
      <c r="F912" s="38">
        <v>2001</v>
      </c>
      <c r="G912" s="38" t="s">
        <v>7</v>
      </c>
      <c r="H912" s="38" t="s">
        <v>86</v>
      </c>
      <c r="I912" s="38" t="s">
        <v>145</v>
      </c>
      <c r="J912" s="38">
        <v>2257</v>
      </c>
      <c r="K912" s="38">
        <v>775982</v>
      </c>
      <c r="L912" s="38">
        <v>1.194731207166688E-4</v>
      </c>
      <c r="M912" s="38">
        <v>2.7806642406851632</v>
      </c>
      <c r="N912" s="38">
        <v>3.0196104821185004</v>
      </c>
      <c r="O912" s="38">
        <v>1.9335759314836665E-2</v>
      </c>
      <c r="P912" s="38">
        <v>1.9610482118500361E-2</v>
      </c>
      <c r="Q912" s="38">
        <v>2164</v>
      </c>
      <c r="R912" s="38">
        <v>2350</v>
      </c>
      <c r="S912" s="38">
        <v>2.7806367966652918</v>
      </c>
      <c r="T912" s="38">
        <v>3.0196379261383712</v>
      </c>
      <c r="U912" s="38">
        <v>1.9363203334707979E-2</v>
      </c>
      <c r="V912" s="38">
        <v>1.9637926138371231E-2</v>
      </c>
      <c r="W912" s="38">
        <v>2.9025910796377993E-3</v>
      </c>
      <c r="X912" s="38">
        <v>1.1954839282735523E-4</v>
      </c>
      <c r="Y912" s="38">
        <v>2.7830426868104441</v>
      </c>
      <c r="Z912" s="38">
        <v>3.0221394724651547</v>
      </c>
      <c r="AA912" s="38">
        <v>1.6957313189555734E-2</v>
      </c>
      <c r="AB912" s="38">
        <v>2.2139472465154686E-2</v>
      </c>
      <c r="AC912" s="38">
        <v>185.9764230059514</v>
      </c>
      <c r="AD912" s="38">
        <v>2.7837487253289486</v>
      </c>
      <c r="AE912" s="38">
        <v>3.0227183799130342</v>
      </c>
      <c r="AF912" s="38">
        <v>1.6251274671051252E-2</v>
      </c>
      <c r="AG912" s="38">
        <v>2.2718379913034159E-2</v>
      </c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</row>
    <row r="913" spans="1:51" x14ac:dyDescent="0.25">
      <c r="A913" s="38" t="s">
        <v>28</v>
      </c>
      <c r="B913" s="38">
        <v>883908</v>
      </c>
      <c r="C913" s="38">
        <v>2.8</v>
      </c>
      <c r="D913" s="38">
        <v>2.7</v>
      </c>
      <c r="E913" s="38">
        <v>2.9</v>
      </c>
      <c r="F913" s="38">
        <v>2001</v>
      </c>
      <c r="G913" s="38" t="s">
        <v>7</v>
      </c>
      <c r="H913" s="38" t="s">
        <v>87</v>
      </c>
      <c r="I913" s="38" t="s">
        <v>160</v>
      </c>
      <c r="J913" s="38">
        <v>2475</v>
      </c>
      <c r="K913" s="38">
        <v>881433</v>
      </c>
      <c r="L913" s="38">
        <v>1.1015894012688644E-4</v>
      </c>
      <c r="M913" s="38">
        <v>2.6899062250260477</v>
      </c>
      <c r="N913" s="38">
        <v>2.9102241052798208</v>
      </c>
      <c r="O913" s="38">
        <v>1.0093774973952474E-2</v>
      </c>
      <c r="P913" s="38">
        <v>1.0224105279820872E-2</v>
      </c>
      <c r="Q913" s="38">
        <v>2378</v>
      </c>
      <c r="R913" s="38">
        <v>2573</v>
      </c>
      <c r="S913" s="38">
        <v>2.6903252374681528</v>
      </c>
      <c r="T913" s="38">
        <v>2.9109364322983842</v>
      </c>
      <c r="U913" s="38">
        <v>9.6747625318474029E-3</v>
      </c>
      <c r="V913" s="38">
        <v>1.0936432298384258E-2</v>
      </c>
      <c r="W913" s="38">
        <v>2.8022259836709531E-3</v>
      </c>
      <c r="X913" s="38">
        <v>1.1022226045873679E-4</v>
      </c>
      <c r="Y913" s="38">
        <v>2.6920037232122165</v>
      </c>
      <c r="Z913" s="38">
        <v>2.9124482441296897</v>
      </c>
      <c r="AA913" s="38">
        <v>7.996276787783696E-3</v>
      </c>
      <c r="AB913" s="38">
        <v>1.2448244129689812E-2</v>
      </c>
      <c r="AC913" s="38">
        <v>194.75900882199622</v>
      </c>
      <c r="AD913" s="38">
        <v>2.6926228537353851</v>
      </c>
      <c r="AE913" s="38">
        <v>2.912960448150415</v>
      </c>
      <c r="AF913" s="38">
        <v>7.3771462646150532E-3</v>
      </c>
      <c r="AG913" s="38">
        <v>1.2960448150415083E-2</v>
      </c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</row>
    <row r="914" spans="1:51" x14ac:dyDescent="0.25">
      <c r="A914" s="38" t="s">
        <v>49</v>
      </c>
      <c r="B914" s="38">
        <v>1553056</v>
      </c>
      <c r="C914" s="38">
        <v>2.8</v>
      </c>
      <c r="D914" s="38">
        <v>2.7</v>
      </c>
      <c r="E914" s="38">
        <v>2.9</v>
      </c>
      <c r="F914" s="38">
        <v>2001</v>
      </c>
      <c r="G914" s="38" t="s">
        <v>7</v>
      </c>
      <c r="H914" s="38" t="s">
        <v>88</v>
      </c>
      <c r="I914" s="38" t="s">
        <v>181</v>
      </c>
      <c r="J914" s="38">
        <v>4349</v>
      </c>
      <c r="K914" s="38">
        <v>1548707</v>
      </c>
      <c r="L914" s="38">
        <v>8.3108750289541451E-5</v>
      </c>
      <c r="M914" s="38">
        <v>2.7171766225495575</v>
      </c>
      <c r="N914" s="38">
        <v>2.8833941231286406</v>
      </c>
      <c r="O914" s="38">
        <v>1.7176622549557319E-2</v>
      </c>
      <c r="P914" s="38">
        <v>1.6605876871359282E-2</v>
      </c>
      <c r="Q914" s="38">
        <v>4220</v>
      </c>
      <c r="R914" s="38">
        <v>4478</v>
      </c>
      <c r="S914" s="38">
        <v>2.7172233325778334</v>
      </c>
      <c r="T914" s="38">
        <v>2.8833474131003647</v>
      </c>
      <c r="U914" s="38">
        <v>1.7223332577833261E-2</v>
      </c>
      <c r="V914" s="38">
        <v>1.6652586899635224E-2</v>
      </c>
      <c r="W914" s="38">
        <v>2.8015151852252124E-3</v>
      </c>
      <c r="X914" s="38">
        <v>8.3135940450037069E-5</v>
      </c>
      <c r="Y914" s="38">
        <v>2.7183792447751753</v>
      </c>
      <c r="Z914" s="38">
        <v>2.8846511256752496</v>
      </c>
      <c r="AA914" s="38">
        <v>1.8379244775175163E-2</v>
      </c>
      <c r="AB914" s="38">
        <v>1.5348874324750295E-2</v>
      </c>
      <c r="AC914" s="38">
        <v>258.15887092939334</v>
      </c>
      <c r="AD914" s="38">
        <v>2.7187241477955668</v>
      </c>
      <c r="AE914" s="38">
        <v>2.8849501128471768</v>
      </c>
      <c r="AF914" s="38">
        <v>1.8724147795566637E-2</v>
      </c>
      <c r="AG914" s="38">
        <v>1.5049887152823072E-2</v>
      </c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</row>
    <row r="915" spans="1:51" x14ac:dyDescent="0.25">
      <c r="A915" s="38" t="s">
        <v>26</v>
      </c>
      <c r="B915" s="38">
        <v>783356</v>
      </c>
      <c r="C915" s="38">
        <v>4</v>
      </c>
      <c r="D915" s="38">
        <v>3.8</v>
      </c>
      <c r="E915" s="38">
        <v>4.0999999999999996</v>
      </c>
      <c r="F915" s="38">
        <v>2001</v>
      </c>
      <c r="G915" s="38" t="s">
        <v>7</v>
      </c>
      <c r="H915" s="38" t="s">
        <v>89</v>
      </c>
      <c r="I915" s="38" t="s">
        <v>158</v>
      </c>
      <c r="J915" s="38">
        <v>3133</v>
      </c>
      <c r="K915" s="38">
        <v>780223</v>
      </c>
      <c r="L915" s="38">
        <v>1.3976515210532373E-4</v>
      </c>
      <c r="M915" s="38">
        <v>3.8596935869609497</v>
      </c>
      <c r="N915" s="38">
        <v>4.1392238911715973</v>
      </c>
      <c r="O915" s="38">
        <v>5.969358696094984E-2</v>
      </c>
      <c r="P915" s="38">
        <v>3.9223891171597636E-2</v>
      </c>
      <c r="Q915" s="38">
        <v>3024</v>
      </c>
      <c r="R915" s="38">
        <v>3243</v>
      </c>
      <c r="S915" s="38">
        <v>3.8603138292168566</v>
      </c>
      <c r="T915" s="38">
        <v>4.1398802077216486</v>
      </c>
      <c r="U915" s="38">
        <v>6.0313829216856796E-2</v>
      </c>
      <c r="V915" s="38">
        <v>3.9880207721648908E-2</v>
      </c>
      <c r="W915" s="38">
        <v>4.0018910384432074E-3</v>
      </c>
      <c r="X915" s="38">
        <v>1.3982828792489895E-4</v>
      </c>
      <c r="Y915" s="38">
        <v>3.8620627505183083</v>
      </c>
      <c r="Z915" s="38">
        <v>4.141719326368106</v>
      </c>
      <c r="AA915" s="38">
        <v>6.2062750518308452E-2</v>
      </c>
      <c r="AB915" s="38">
        <v>4.171932636810638E-2</v>
      </c>
      <c r="AC915" s="38">
        <v>218.98803320833611</v>
      </c>
      <c r="AD915" s="38">
        <v>3.8627544490551271</v>
      </c>
      <c r="AE915" s="38">
        <v>4.1423041803772263</v>
      </c>
      <c r="AF915" s="38">
        <v>6.2754449055127282E-2</v>
      </c>
      <c r="AG915" s="38">
        <v>4.2304180377226608E-2</v>
      </c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</row>
    <row r="916" spans="1:51" x14ac:dyDescent="0.25">
      <c r="A916" s="38" t="s">
        <v>59</v>
      </c>
      <c r="B916" s="38">
        <v>440575</v>
      </c>
      <c r="C916" s="38">
        <v>1</v>
      </c>
      <c r="D916" s="38">
        <v>0.9</v>
      </c>
      <c r="E916" s="38">
        <v>1</v>
      </c>
      <c r="F916" s="38">
        <v>2001</v>
      </c>
      <c r="G916" s="38" t="s">
        <v>7</v>
      </c>
      <c r="H916" s="38" t="s">
        <v>90</v>
      </c>
      <c r="I916" s="38" t="s">
        <v>190</v>
      </c>
      <c r="J916" s="38">
        <v>441</v>
      </c>
      <c r="K916" s="38">
        <v>440134</v>
      </c>
      <c r="L916" s="38">
        <v>9.3374882923418043E-5</v>
      </c>
      <c r="M916" s="38">
        <v>0.90758976554733051</v>
      </c>
      <c r="N916" s="38">
        <v>1.0943395313941664</v>
      </c>
      <c r="O916" s="38">
        <v>7.5897655473304848E-3</v>
      </c>
      <c r="P916" s="38">
        <v>9.4339531394166398E-2</v>
      </c>
      <c r="Q916" s="38">
        <v>400</v>
      </c>
      <c r="R916" s="38">
        <v>482</v>
      </c>
      <c r="S916" s="38">
        <v>0.90790444305736817</v>
      </c>
      <c r="T916" s="38">
        <v>1.0940248538841286</v>
      </c>
      <c r="U916" s="38">
        <v>7.904443057368149E-3</v>
      </c>
      <c r="V916" s="38">
        <v>9.4024853884128623E-2</v>
      </c>
      <c r="W916" s="38">
        <v>1.0053154798441342E-3</v>
      </c>
      <c r="X916" s="38">
        <v>9.3678073453112834E-5</v>
      </c>
      <c r="Y916" s="38">
        <v>0.91163740639102131</v>
      </c>
      <c r="Z916" s="38">
        <v>1.098993553297247</v>
      </c>
      <c r="AA916" s="38">
        <v>1.1637406391021288E-2</v>
      </c>
      <c r="AB916" s="38">
        <v>9.8993553297247017E-2</v>
      </c>
      <c r="AC916" s="38">
        <v>82.320348333407438</v>
      </c>
      <c r="AD916" s="38">
        <v>0.91302740256817616</v>
      </c>
      <c r="AE916" s="38">
        <v>1.0998732984374213</v>
      </c>
      <c r="AF916" s="38">
        <v>1.3027402568176139E-2</v>
      </c>
      <c r="AG916" s="38">
        <v>9.9873298437421321E-2</v>
      </c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</row>
    <row r="917" spans="1:51" x14ac:dyDescent="0.25">
      <c r="A917" s="38" t="s">
        <v>20</v>
      </c>
      <c r="B917" s="38">
        <v>821837</v>
      </c>
      <c r="C917" s="38">
        <v>2.2000000000000002</v>
      </c>
      <c r="D917" s="38">
        <v>2.1</v>
      </c>
      <c r="E917" s="38">
        <v>2.2999999999999998</v>
      </c>
      <c r="F917" s="38">
        <v>2001</v>
      </c>
      <c r="G917" s="38" t="s">
        <v>7</v>
      </c>
      <c r="H917" s="38" t="s">
        <v>91</v>
      </c>
      <c r="I917" s="38" t="s">
        <v>152</v>
      </c>
      <c r="J917" s="38">
        <v>1808</v>
      </c>
      <c r="K917" s="38">
        <v>820029</v>
      </c>
      <c r="L917" s="38">
        <v>1.0129391923996305E-4</v>
      </c>
      <c r="M917" s="38">
        <v>2.0986557058073396</v>
      </c>
      <c r="N917" s="38">
        <v>2.3012435442872654</v>
      </c>
      <c r="O917" s="38">
        <v>1.3442941926604668E-3</v>
      </c>
      <c r="P917" s="38">
        <v>1.2435442872655855E-3</v>
      </c>
      <c r="Q917" s="38">
        <v>1725</v>
      </c>
      <c r="R917" s="38">
        <v>1892</v>
      </c>
      <c r="S917" s="38">
        <v>2.0989563623930292</v>
      </c>
      <c r="T917" s="38">
        <v>2.3021596739986152</v>
      </c>
      <c r="U917" s="38">
        <v>1.0436376069709041E-3</v>
      </c>
      <c r="V917" s="38">
        <v>2.1596739986153857E-3</v>
      </c>
      <c r="W917" s="38">
        <v>2.2022764483176824E-3</v>
      </c>
      <c r="X917" s="38">
        <v>1.0137382482231049E-4</v>
      </c>
      <c r="Y917" s="38">
        <v>2.1009026234953723</v>
      </c>
      <c r="Z917" s="38">
        <v>2.3036502731399926</v>
      </c>
      <c r="AA917" s="38">
        <v>9.0262349537217901E-4</v>
      </c>
      <c r="AB917" s="38">
        <v>3.6502731399927768E-3</v>
      </c>
      <c r="AC917" s="38">
        <v>166.5155251979418</v>
      </c>
      <c r="AD917" s="38">
        <v>2.1015784074998631</v>
      </c>
      <c r="AE917" s="38">
        <v>2.3041912697450226</v>
      </c>
      <c r="AF917" s="38">
        <v>1.5784074998630437E-3</v>
      </c>
      <c r="AG917" s="38">
        <v>4.1912697450228187E-3</v>
      </c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</row>
    <row r="918" spans="1:51" x14ac:dyDescent="0.25">
      <c r="A918" s="38" t="s">
        <v>50</v>
      </c>
      <c r="B918" s="38">
        <v>141117</v>
      </c>
      <c r="C918" s="38">
        <v>1.3</v>
      </c>
      <c r="D918" s="38">
        <v>1.2</v>
      </c>
      <c r="E918" s="38">
        <v>1.6</v>
      </c>
      <c r="F918" s="38">
        <v>2001</v>
      </c>
      <c r="G918" s="38" t="s">
        <v>7</v>
      </c>
      <c r="H918" s="38" t="s">
        <v>92</v>
      </c>
      <c r="I918" s="38" t="s">
        <v>182</v>
      </c>
      <c r="J918" s="38">
        <v>183</v>
      </c>
      <c r="K918" s="38">
        <v>140934</v>
      </c>
      <c r="L918" s="38">
        <v>1.8776408368325356E-4</v>
      </c>
      <c r="M918" s="38">
        <v>1.1090321917477715</v>
      </c>
      <c r="N918" s="38">
        <v>1.4845603591142789</v>
      </c>
      <c r="O918" s="38">
        <v>9.0967808252228499E-2</v>
      </c>
      <c r="P918" s="38">
        <v>0.11543964088572123</v>
      </c>
      <c r="Q918" s="38">
        <v>157</v>
      </c>
      <c r="R918" s="38">
        <v>210</v>
      </c>
      <c r="S918" s="38">
        <v>1.1125519958615899</v>
      </c>
      <c r="T918" s="38">
        <v>1.4881268734454389</v>
      </c>
      <c r="U918" s="38">
        <v>8.7448004138410029E-2</v>
      </c>
      <c r="V918" s="38">
        <v>0.11187312655456116</v>
      </c>
      <c r="W918" s="38">
        <v>1.3103715050076941E-3</v>
      </c>
      <c r="X918" s="38">
        <v>1.8922800257431611E-4</v>
      </c>
      <c r="Y918" s="38">
        <v>1.121143502433378</v>
      </c>
      <c r="Z918" s="38">
        <v>1.4995995075820101</v>
      </c>
      <c r="AA918" s="38">
        <v>7.8856497566621941E-2</v>
      </c>
      <c r="AB918" s="38">
        <v>0.10040049241798998</v>
      </c>
      <c r="AC918" s="38">
        <v>53.060297027124008</v>
      </c>
      <c r="AD918" s="38">
        <v>1.1259186046105714</v>
      </c>
      <c r="AE918" s="38">
        <v>1.5019105309526994</v>
      </c>
      <c r="AF918" s="38">
        <v>7.4081395389428595E-2</v>
      </c>
      <c r="AG918" s="38">
        <v>9.8089469047300648E-2</v>
      </c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</row>
    <row r="919" spans="1:51" x14ac:dyDescent="0.25">
      <c r="A919" s="38" t="s">
        <v>51</v>
      </c>
      <c r="B919" s="38">
        <v>259797</v>
      </c>
      <c r="C919" s="38">
        <v>1.4</v>
      </c>
      <c r="D919" s="38">
        <v>1.3</v>
      </c>
      <c r="E919" s="38">
        <v>1.6</v>
      </c>
      <c r="F919" s="38">
        <v>2001</v>
      </c>
      <c r="G919" s="38" t="s">
        <v>7</v>
      </c>
      <c r="H919" s="38" t="s">
        <v>93</v>
      </c>
      <c r="I919" s="38" t="s">
        <v>183</v>
      </c>
      <c r="J919" s="38">
        <v>364</v>
      </c>
      <c r="K919" s="38">
        <v>259433</v>
      </c>
      <c r="L919" s="38">
        <v>1.438335481871094E-4</v>
      </c>
      <c r="M919" s="38">
        <v>1.257260382843657</v>
      </c>
      <c r="N919" s="38">
        <v>1.5449274792178755</v>
      </c>
      <c r="O919" s="38">
        <v>4.2739617156343002E-2</v>
      </c>
      <c r="P919" s="38">
        <v>5.5072520782124545E-2</v>
      </c>
      <c r="Q919" s="38">
        <v>327</v>
      </c>
      <c r="R919" s="38">
        <v>402</v>
      </c>
      <c r="S919" s="38">
        <v>1.2586750424369797</v>
      </c>
      <c r="T919" s="38">
        <v>1.5473619787757364</v>
      </c>
      <c r="U919" s="38">
        <v>4.1324957563020348E-2</v>
      </c>
      <c r="V919" s="38">
        <v>5.2638021224263642E-2</v>
      </c>
      <c r="W919" s="38">
        <v>1.4084662980906732E-3</v>
      </c>
      <c r="X919" s="38">
        <v>1.4439818788259179E-4</v>
      </c>
      <c r="Y919" s="38">
        <v>1.2640681102080813</v>
      </c>
      <c r="Z919" s="38">
        <v>1.552864485973265</v>
      </c>
      <c r="AA919" s="38">
        <v>3.5931889791918747E-2</v>
      </c>
      <c r="AB919" s="38">
        <v>4.7135514026735104E-2</v>
      </c>
      <c r="AC919" s="38">
        <v>74.782503950835377</v>
      </c>
      <c r="AD919" s="38">
        <v>1.2664680975911378</v>
      </c>
      <c r="AE919" s="38">
        <v>1.5543136008270793</v>
      </c>
      <c r="AF919" s="38">
        <v>3.353190240886228E-2</v>
      </c>
      <c r="AG919" s="38">
        <v>4.5686399172920833E-2</v>
      </c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</row>
    <row r="920" spans="1:51" x14ac:dyDescent="0.25">
      <c r="A920" s="38" t="s">
        <v>29</v>
      </c>
      <c r="B920" s="38">
        <v>327117</v>
      </c>
      <c r="C920" s="38">
        <v>1.5</v>
      </c>
      <c r="D920" s="38">
        <v>1.4</v>
      </c>
      <c r="E920" s="38">
        <v>1.7</v>
      </c>
      <c r="F920" s="38">
        <v>2001</v>
      </c>
      <c r="G920" s="38" t="s">
        <v>7</v>
      </c>
      <c r="H920" s="38" t="s">
        <v>94</v>
      </c>
      <c r="I920" s="38" t="s">
        <v>161</v>
      </c>
      <c r="J920" s="38">
        <v>491</v>
      </c>
      <c r="K920" s="38">
        <v>326626</v>
      </c>
      <c r="L920" s="38">
        <v>1.3266597139243276E-4</v>
      </c>
      <c r="M920" s="38">
        <v>1.3683260284119187</v>
      </c>
      <c r="N920" s="38">
        <v>1.6336579711967842</v>
      </c>
      <c r="O920" s="38">
        <v>3.1673971588081162E-2</v>
      </c>
      <c r="P920" s="38">
        <v>6.6342028803215713E-2</v>
      </c>
      <c r="Q920" s="38">
        <v>448</v>
      </c>
      <c r="R920" s="38">
        <v>535</v>
      </c>
      <c r="S920" s="38">
        <v>1.3695405619396117</v>
      </c>
      <c r="T920" s="38">
        <v>1.6355004478519919</v>
      </c>
      <c r="U920" s="38">
        <v>3.04594380603882E-2</v>
      </c>
      <c r="V920" s="38">
        <v>6.4499552148008066E-2</v>
      </c>
      <c r="W920" s="38">
        <v>1.5068459937071846E-3</v>
      </c>
      <c r="X920" s="38">
        <v>1.3305209433886554E-4</v>
      </c>
      <c r="Y920" s="38">
        <v>1.373793899368319</v>
      </c>
      <c r="Z920" s="38">
        <v>1.6398980880460501</v>
      </c>
      <c r="AA920" s="38">
        <v>2.620610063168094E-2</v>
      </c>
      <c r="AB920" s="38">
        <v>6.0101911953949871E-2</v>
      </c>
      <c r="AC920" s="38">
        <v>86.83546304576835</v>
      </c>
      <c r="AD920" s="38">
        <v>1.3756475921272386</v>
      </c>
      <c r="AE920" s="38">
        <v>1.6411013695708245</v>
      </c>
      <c r="AF920" s="38">
        <v>2.4352407872761273E-2</v>
      </c>
      <c r="AG920" s="38">
        <v>5.8898630429175425E-2</v>
      </c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</row>
    <row r="921" spans="1:51" x14ac:dyDescent="0.25">
      <c r="A921" s="38" t="s">
        <v>35</v>
      </c>
      <c r="B921" s="38">
        <v>194715</v>
      </c>
      <c r="C921" s="38">
        <v>2</v>
      </c>
      <c r="D921" s="38">
        <v>1.8</v>
      </c>
      <c r="E921" s="38">
        <v>2.2000000000000002</v>
      </c>
      <c r="F921" s="38">
        <v>2001</v>
      </c>
      <c r="G921" s="38" t="s">
        <v>7</v>
      </c>
      <c r="H921" s="38" t="s">
        <v>95</v>
      </c>
      <c r="I921" s="38" t="s">
        <v>167</v>
      </c>
      <c r="J921" s="38">
        <v>389</v>
      </c>
      <c r="K921" s="38">
        <v>194326</v>
      </c>
      <c r="L921" s="38">
        <v>1.9833037537116694E-4</v>
      </c>
      <c r="M921" s="38">
        <v>1.7994612688267635</v>
      </c>
      <c r="N921" s="38">
        <v>2.1961220195690974</v>
      </c>
      <c r="O921" s="38">
        <v>5.3873117323655073E-4</v>
      </c>
      <c r="P921" s="38">
        <v>3.8779804309028165E-3</v>
      </c>
      <c r="Q921" s="38">
        <v>351</v>
      </c>
      <c r="R921" s="38">
        <v>429</v>
      </c>
      <c r="S921" s="38">
        <v>1.8026346198289809</v>
      </c>
      <c r="T921" s="38">
        <v>2.2032200909020876</v>
      </c>
      <c r="U921" s="38">
        <v>2.6346198289808331E-3</v>
      </c>
      <c r="V921" s="38">
        <v>3.2200909020874136E-3</v>
      </c>
      <c r="W921" s="38">
        <v>2.0076163481746031E-3</v>
      </c>
      <c r="X921" s="38">
        <v>1.9905710361088302E-4</v>
      </c>
      <c r="Y921" s="38">
        <v>1.8085592445637202</v>
      </c>
      <c r="Z921" s="38">
        <v>2.2066734517854862</v>
      </c>
      <c r="AA921" s="38">
        <v>8.5592445637201475E-3</v>
      </c>
      <c r="AB921" s="38">
        <v>6.673451785486062E-3</v>
      </c>
      <c r="AC921" s="38">
        <v>77.281777097938956</v>
      </c>
      <c r="AD921" s="38">
        <v>1.811739625289337</v>
      </c>
      <c r="AE921" s="38">
        <v>2.2086286809089626</v>
      </c>
      <c r="AF921" s="38">
        <v>1.1739625289336919E-2</v>
      </c>
      <c r="AG921" s="38">
        <v>8.628680908962405E-3</v>
      </c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</row>
    <row r="922" spans="1:51" x14ac:dyDescent="0.25">
      <c r="A922" s="38" t="s">
        <v>14</v>
      </c>
      <c r="B922" s="38">
        <v>1153762</v>
      </c>
      <c r="C922" s="38">
        <v>2.9</v>
      </c>
      <c r="D922" s="38">
        <v>2.8</v>
      </c>
      <c r="E922" s="38">
        <v>3</v>
      </c>
      <c r="F922" s="38">
        <v>2001</v>
      </c>
      <c r="G922" s="38" t="s">
        <v>7</v>
      </c>
      <c r="H922" s="38" t="s">
        <v>96</v>
      </c>
      <c r="I922" s="38" t="s">
        <v>146</v>
      </c>
      <c r="J922" s="38">
        <v>3346</v>
      </c>
      <c r="K922" s="38">
        <v>1150416</v>
      </c>
      <c r="L922" s="38">
        <v>9.8121497891488879E-5</v>
      </c>
      <c r="M922" s="38">
        <v>2.801956681143702</v>
      </c>
      <c r="N922" s="38">
        <v>2.9981996769266801</v>
      </c>
      <c r="O922" s="38">
        <v>1.9566811437021769E-3</v>
      </c>
      <c r="P922" s="38">
        <v>1.8003230733198983E-3</v>
      </c>
      <c r="Q922" s="38">
        <v>3233</v>
      </c>
      <c r="R922" s="38">
        <v>3460</v>
      </c>
      <c r="S922" s="38">
        <v>2.8021377025764411</v>
      </c>
      <c r="T922" s="38">
        <v>2.9988853853741064</v>
      </c>
      <c r="U922" s="38">
        <v>2.1377025764413027E-3</v>
      </c>
      <c r="V922" s="38">
        <v>1.114614625893573E-3</v>
      </c>
      <c r="W922" s="38">
        <v>2.9017332712651979E-3</v>
      </c>
      <c r="X922" s="38">
        <v>9.816320214907759E-5</v>
      </c>
      <c r="Y922" s="38">
        <v>2.8035700691161205</v>
      </c>
      <c r="Z922" s="38">
        <v>2.9998964734142755</v>
      </c>
      <c r="AA922" s="38">
        <v>3.5700691161206777E-3</v>
      </c>
      <c r="AB922" s="38">
        <v>1.0352658572454487E-4</v>
      </c>
      <c r="AC922" s="38">
        <v>226.43343047705545</v>
      </c>
      <c r="AD922" s="38">
        <v>2.8040386514487459</v>
      </c>
      <c r="AE922" s="38">
        <v>3.0002946180760413</v>
      </c>
      <c r="AF922" s="38">
        <v>4.0386514487460445E-3</v>
      </c>
      <c r="AG922" s="38">
        <v>2.9461807604125312E-4</v>
      </c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</row>
    <row r="923" spans="1:51" x14ac:dyDescent="0.25">
      <c r="A923" s="38" t="s">
        <v>60</v>
      </c>
      <c r="B923" s="38">
        <v>294624</v>
      </c>
      <c r="C923" s="38">
        <v>0.8</v>
      </c>
      <c r="D923" s="38">
        <v>0.7</v>
      </c>
      <c r="E923" s="38">
        <v>0.9</v>
      </c>
      <c r="F923" s="38">
        <v>2001</v>
      </c>
      <c r="G923" s="38" t="s">
        <v>7</v>
      </c>
      <c r="H923" s="38" t="s">
        <v>97</v>
      </c>
      <c r="I923" s="38" t="s">
        <v>191</v>
      </c>
      <c r="J923" s="38">
        <v>236</v>
      </c>
      <c r="K923" s="38">
        <v>294388</v>
      </c>
      <c r="L923" s="38">
        <v>1.0215554893761425E-4</v>
      </c>
      <c r="M923" s="38">
        <v>0.69886541337367059</v>
      </c>
      <c r="N923" s="38">
        <v>0.90317651124889908</v>
      </c>
      <c r="O923" s="38">
        <v>1.1345866263293702E-3</v>
      </c>
      <c r="P923" s="38">
        <v>3.176511248899061E-3</v>
      </c>
      <c r="Q923" s="38">
        <v>206</v>
      </c>
      <c r="R923" s="38">
        <v>266</v>
      </c>
      <c r="S923" s="38">
        <v>0.69919626371239274</v>
      </c>
      <c r="T923" s="38">
        <v>0.90284566091017704</v>
      </c>
      <c r="U923" s="38">
        <v>8.0373628760721516E-4</v>
      </c>
      <c r="V923" s="38">
        <v>2.8456609101770169E-3</v>
      </c>
      <c r="W923" s="38">
        <v>8.0752968976830581E-4</v>
      </c>
      <c r="X923" s="38">
        <v>1.0277504101708595E-4</v>
      </c>
      <c r="Y923" s="38">
        <v>0.70475464875121985</v>
      </c>
      <c r="Z923" s="38">
        <v>0.91030473078539176</v>
      </c>
      <c r="AA923" s="38">
        <v>4.7546487512198921E-3</v>
      </c>
      <c r="AB923" s="38">
        <v>1.0304730785391736E-2</v>
      </c>
      <c r="AC923" s="38">
        <v>60.25378443075325</v>
      </c>
      <c r="AD923" s="38">
        <v>0.70697268854030926</v>
      </c>
      <c r="AE923" s="38">
        <v>0.91148080336208781</v>
      </c>
      <c r="AF923" s="38">
        <v>6.972688540309302E-3</v>
      </c>
      <c r="AG923" s="38">
        <v>1.1480803362087788E-2</v>
      </c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</row>
    <row r="924" spans="1:51" x14ac:dyDescent="0.25">
      <c r="A924" s="38" t="s">
        <v>36</v>
      </c>
      <c r="B924" s="38">
        <v>2508236</v>
      </c>
      <c r="C924" s="38">
        <v>2.6</v>
      </c>
      <c r="D924" s="38">
        <v>2.6</v>
      </c>
      <c r="E924" s="38">
        <v>2.7</v>
      </c>
      <c r="F924" s="38">
        <v>2001</v>
      </c>
      <c r="G924" s="38" t="s">
        <v>7</v>
      </c>
      <c r="H924" s="38" t="s">
        <v>98</v>
      </c>
      <c r="I924" s="38" t="s">
        <v>168</v>
      </c>
      <c r="J924" s="38">
        <v>6521</v>
      </c>
      <c r="K924" s="38">
        <v>2501715</v>
      </c>
      <c r="L924" s="38">
        <v>6.3019000681345064E-5</v>
      </c>
      <c r="M924" s="38">
        <v>2.5368161025545546</v>
      </c>
      <c r="N924" s="38">
        <v>2.6628541039172453</v>
      </c>
      <c r="O924" s="38">
        <v>6.3183897445445503E-2</v>
      </c>
      <c r="P924" s="38">
        <v>3.714589608275487E-2</v>
      </c>
      <c r="Q924" s="38">
        <v>6364</v>
      </c>
      <c r="R924" s="38">
        <v>6680</v>
      </c>
      <c r="S924" s="38">
        <v>2.5372413122210191</v>
      </c>
      <c r="T924" s="38">
        <v>2.6632262673847276</v>
      </c>
      <c r="U924" s="38">
        <v>6.2758687778980971E-2</v>
      </c>
      <c r="V924" s="38">
        <v>3.6773732615272614E-2</v>
      </c>
      <c r="W924" s="38">
        <v>2.6005968893375617E-3</v>
      </c>
      <c r="X924" s="38">
        <v>6.3032763830176317E-5</v>
      </c>
      <c r="Y924" s="38">
        <v>2.5375641255073851</v>
      </c>
      <c r="Z924" s="38">
        <v>2.6636296531677379</v>
      </c>
      <c r="AA924" s="38">
        <v>6.2435874492615007E-2</v>
      </c>
      <c r="AB924" s="38">
        <v>3.6370346832262257E-2</v>
      </c>
      <c r="AC924" s="38">
        <v>316.14430351691129</v>
      </c>
      <c r="AD924" s="38">
        <v>2.5377750853162966</v>
      </c>
      <c r="AE924" s="38">
        <v>2.6638173793151978</v>
      </c>
      <c r="AF924" s="38">
        <v>6.2224914683703503E-2</v>
      </c>
      <c r="AG924" s="38">
        <v>3.618262068480238E-2</v>
      </c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</row>
    <row r="925" spans="1:51" x14ac:dyDescent="0.25">
      <c r="A925" s="38" t="s">
        <v>21</v>
      </c>
      <c r="B925" s="38">
        <v>1203271</v>
      </c>
      <c r="C925" s="38">
        <v>2.4</v>
      </c>
      <c r="D925" s="38">
        <v>2.2999999999999998</v>
      </c>
      <c r="E925" s="38">
        <v>2.5</v>
      </c>
      <c r="F925" s="38">
        <v>2001</v>
      </c>
      <c r="G925" s="38" t="s">
        <v>7</v>
      </c>
      <c r="H925" s="38" t="s">
        <v>99</v>
      </c>
      <c r="I925" s="38" t="s">
        <v>153</v>
      </c>
      <c r="J925" s="38">
        <v>2888</v>
      </c>
      <c r="K925" s="38">
        <v>1200383</v>
      </c>
      <c r="L925" s="38">
        <v>8.7430191318900441E-5</v>
      </c>
      <c r="M925" s="38">
        <v>2.312694136450987</v>
      </c>
      <c r="N925" s="38">
        <v>2.4875545190887873</v>
      </c>
      <c r="O925" s="38">
        <v>1.2694136450987159E-2</v>
      </c>
      <c r="P925" s="38">
        <v>1.244548091121267E-2</v>
      </c>
      <c r="Q925" s="38">
        <v>2783</v>
      </c>
      <c r="R925" s="38">
        <v>2994</v>
      </c>
      <c r="S925" s="38">
        <v>2.3128621898142647</v>
      </c>
      <c r="T925" s="38">
        <v>2.4882175337060395</v>
      </c>
      <c r="U925" s="38">
        <v>1.2862189814264902E-2</v>
      </c>
      <c r="V925" s="38">
        <v>1.1782466293960514E-2</v>
      </c>
      <c r="W925" s="38">
        <v>2.4017129169813592E-3</v>
      </c>
      <c r="X925" s="38">
        <v>8.7473337499611097E-5</v>
      </c>
      <c r="Y925" s="38">
        <v>2.3142395794817481</v>
      </c>
      <c r="Z925" s="38">
        <v>2.4891862544809702</v>
      </c>
      <c r="AA925" s="38">
        <v>1.4239579481748255E-2</v>
      </c>
      <c r="AB925" s="38">
        <v>1.0813745519029805E-2</v>
      </c>
      <c r="AC925" s="38">
        <v>210.42132464858093</v>
      </c>
      <c r="AD925" s="38">
        <v>2.3146915161205706</v>
      </c>
      <c r="AE925" s="38">
        <v>2.4895653831694906</v>
      </c>
      <c r="AF925" s="38">
        <v>1.4691516120570736E-2</v>
      </c>
      <c r="AG925" s="38">
        <v>1.0434616830509391E-2</v>
      </c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</row>
    <row r="926" spans="1:51" x14ac:dyDescent="0.25">
      <c r="A926" s="38" t="s">
        <v>57</v>
      </c>
      <c r="B926" s="38">
        <v>98267</v>
      </c>
      <c r="C926" s="38">
        <v>1.4</v>
      </c>
      <c r="D926" s="38">
        <v>1.2</v>
      </c>
      <c r="E926" s="38">
        <v>1.6</v>
      </c>
      <c r="F926" s="38">
        <v>2001</v>
      </c>
      <c r="G926" s="38" t="s">
        <v>7</v>
      </c>
      <c r="H926" s="38" t="s">
        <v>100</v>
      </c>
      <c r="I926" s="38" t="s">
        <v>189</v>
      </c>
      <c r="J926" s="38">
        <v>138</v>
      </c>
      <c r="K926" s="38">
        <v>98129</v>
      </c>
      <c r="L926" s="38">
        <v>2.3413954728893332E-4</v>
      </c>
      <c r="M926" s="38">
        <v>1.1701976157464702</v>
      </c>
      <c r="N926" s="38">
        <v>1.6384767103243369</v>
      </c>
      <c r="O926" s="38">
        <v>2.9802384253529768E-2</v>
      </c>
      <c r="P926" s="38">
        <v>3.847671032433686E-2</v>
      </c>
      <c r="Q926" s="38">
        <v>115</v>
      </c>
      <c r="R926" s="38">
        <v>161</v>
      </c>
      <c r="S926" s="38">
        <v>1.1702809691961695</v>
      </c>
      <c r="T926" s="38">
        <v>1.6383933568746374</v>
      </c>
      <c r="U926" s="38">
        <v>2.9719030803830426E-2</v>
      </c>
      <c r="V926" s="38">
        <v>3.8393356874637297E-2</v>
      </c>
      <c r="W926" s="38">
        <v>1.4238275294404523E-3</v>
      </c>
      <c r="X926" s="38">
        <v>2.3655604665721703E-4</v>
      </c>
      <c r="Y926" s="38">
        <v>1.1872714827832351</v>
      </c>
      <c r="Z926" s="38">
        <v>1.6603835760976695</v>
      </c>
      <c r="AA926" s="38">
        <v>1.2728517216764823E-2</v>
      </c>
      <c r="AB926" s="38">
        <v>6.0383576097669422E-2</v>
      </c>
      <c r="AC926" s="38">
        <v>46.093414070855864</v>
      </c>
      <c r="AD926" s="38">
        <v>1.1943931753561245</v>
      </c>
      <c r="AE926" s="38">
        <v>1.6634378419795481</v>
      </c>
      <c r="AF926" s="38">
        <v>5.6068246438754077E-3</v>
      </c>
      <c r="AG926" s="38">
        <v>6.3437841979548049E-2</v>
      </c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</row>
    <row r="927" spans="1:51" x14ac:dyDescent="0.25">
      <c r="A927" s="38" t="s">
        <v>52</v>
      </c>
      <c r="B927" s="38">
        <v>1673476</v>
      </c>
      <c r="C927" s="38">
        <v>1.7</v>
      </c>
      <c r="D927" s="38">
        <v>1.7</v>
      </c>
      <c r="E927" s="38">
        <v>1.8</v>
      </c>
      <c r="F927" s="38">
        <v>2001</v>
      </c>
      <c r="G927" s="38" t="s">
        <v>7</v>
      </c>
      <c r="H927" s="38" t="s">
        <v>101</v>
      </c>
      <c r="I927" s="38" t="s">
        <v>184</v>
      </c>
      <c r="J927" s="38">
        <v>2845</v>
      </c>
      <c r="K927" s="38">
        <v>1670631</v>
      </c>
      <c r="L927" s="38">
        <v>6.2416622134223295E-5</v>
      </c>
      <c r="M927" s="38">
        <v>1.6376376361879754</v>
      </c>
      <c r="N927" s="38">
        <v>1.7624708804564222</v>
      </c>
      <c r="O927" s="38">
        <v>6.2362363812024535E-2</v>
      </c>
      <c r="P927" s="38">
        <v>3.7529119543577849E-2</v>
      </c>
      <c r="Q927" s="38">
        <v>2741</v>
      </c>
      <c r="R927" s="38">
        <v>2950</v>
      </c>
      <c r="S927" s="38">
        <v>1.6379081624116509</v>
      </c>
      <c r="T927" s="38">
        <v>1.7627979128472713</v>
      </c>
      <c r="U927" s="38">
        <v>6.2091837588349019E-2</v>
      </c>
      <c r="V927" s="38">
        <v>3.7202087152728769E-2</v>
      </c>
      <c r="W927" s="38">
        <v>1.7011981016327056E-3</v>
      </c>
      <c r="X927" s="38">
        <v>6.2447985550677628E-5</v>
      </c>
      <c r="Y927" s="38">
        <v>1.6387501160820279</v>
      </c>
      <c r="Z927" s="38">
        <v>1.7636460871833834</v>
      </c>
      <c r="AA927" s="38">
        <v>6.1249883917972037E-2</v>
      </c>
      <c r="AB927" s="38">
        <v>3.6353912816616596E-2</v>
      </c>
      <c r="AC927" s="38">
        <v>208.92243094961307</v>
      </c>
      <c r="AD927" s="38">
        <v>1.6390753243519347</v>
      </c>
      <c r="AE927" s="38">
        <v>1.7639184361563107</v>
      </c>
      <c r="AF927" s="38">
        <v>6.0924675648065252E-2</v>
      </c>
      <c r="AG927" s="38">
        <v>3.6081563843689324E-2</v>
      </c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</row>
    <row r="928" spans="1:51" x14ac:dyDescent="0.25">
      <c r="A928" s="38" t="s">
        <v>37</v>
      </c>
      <c r="B928" s="38">
        <v>549715</v>
      </c>
      <c r="C928" s="38">
        <v>1.4</v>
      </c>
      <c r="D928" s="38">
        <v>1.3</v>
      </c>
      <c r="E928" s="38">
        <v>1.5</v>
      </c>
      <c r="F928" s="38">
        <v>2001</v>
      </c>
      <c r="G928" s="38" t="s">
        <v>7</v>
      </c>
      <c r="H928" s="38" t="s">
        <v>102</v>
      </c>
      <c r="I928" s="38" t="s">
        <v>169</v>
      </c>
      <c r="J928" s="38">
        <v>770</v>
      </c>
      <c r="K928" s="38">
        <v>548945</v>
      </c>
      <c r="L928" s="38">
        <v>9.886703022195798E-5</v>
      </c>
      <c r="M928" s="38">
        <v>1.3018588004357465</v>
      </c>
      <c r="N928" s="38">
        <v>1.4995928608796625</v>
      </c>
      <c r="O928" s="38">
        <v>1.8588004357464882E-3</v>
      </c>
      <c r="P928" s="38">
        <v>4.0713912033751853E-4</v>
      </c>
      <c r="Q928" s="38">
        <v>716</v>
      </c>
      <c r="R928" s="38">
        <v>824</v>
      </c>
      <c r="S928" s="38">
        <v>1.3024931100661252</v>
      </c>
      <c r="T928" s="38">
        <v>1.4989585512492838</v>
      </c>
      <c r="U928" s="38">
        <v>2.4931100661251815E-3</v>
      </c>
      <c r="V928" s="38">
        <v>1.0414487507162118E-3</v>
      </c>
      <c r="W928" s="38">
        <v>1.4042100637516014E-3</v>
      </c>
      <c r="X928" s="38">
        <v>9.9050697853249426E-5</v>
      </c>
      <c r="Y928" s="38">
        <v>1.305159365898352</v>
      </c>
      <c r="Z928" s="38">
        <v>1.5032607616048508</v>
      </c>
      <c r="AA928" s="38">
        <v>5.1593658983519752E-3</v>
      </c>
      <c r="AB928" s="38">
        <v>3.2607616048507815E-3</v>
      </c>
      <c r="AC928" s="38">
        <v>108.73001248073795</v>
      </c>
      <c r="AD928" s="38">
        <v>1.3062235983478971</v>
      </c>
      <c r="AE928" s="38">
        <v>1.5040156408985852</v>
      </c>
      <c r="AF928" s="38">
        <v>6.2235983478970969E-3</v>
      </c>
      <c r="AG928" s="38">
        <v>4.0156408985851932E-3</v>
      </c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</row>
    <row r="929" spans="1:51" x14ac:dyDescent="0.25">
      <c r="A929" s="38" t="s">
        <v>30</v>
      </c>
      <c r="B929" s="38">
        <v>510574</v>
      </c>
      <c r="C929" s="38">
        <v>5.2</v>
      </c>
      <c r="D929" s="38">
        <v>5.0999999999999996</v>
      </c>
      <c r="E929" s="38">
        <v>5.4</v>
      </c>
      <c r="F929" s="38">
        <v>2001</v>
      </c>
      <c r="G929" s="38" t="s">
        <v>7</v>
      </c>
      <c r="H929" s="38" t="s">
        <v>103</v>
      </c>
      <c r="I929" s="38" t="s">
        <v>162</v>
      </c>
      <c r="J929" s="38">
        <v>2655</v>
      </c>
      <c r="K929" s="38">
        <v>507919</v>
      </c>
      <c r="L929" s="38">
        <v>1.9728294397782626E-4</v>
      </c>
      <c r="M929" s="38">
        <v>5.0027468264374315</v>
      </c>
      <c r="N929" s="38">
        <v>5.3973127143930846</v>
      </c>
      <c r="O929" s="38">
        <v>9.7253173562568129E-2</v>
      </c>
      <c r="P929" s="38">
        <v>2.6872856069157791E-3</v>
      </c>
      <c r="Q929" s="38">
        <v>2555</v>
      </c>
      <c r="R929" s="38">
        <v>2756</v>
      </c>
      <c r="S929" s="38">
        <v>5.0041717752960393</v>
      </c>
      <c r="T929" s="38">
        <v>5.3978463454856689</v>
      </c>
      <c r="U929" s="38">
        <v>9.5828224703960352E-2</v>
      </c>
      <c r="V929" s="38">
        <v>2.1536545143314711E-3</v>
      </c>
      <c r="W929" s="38">
        <v>5.2037525205148047E-3</v>
      </c>
      <c r="X929" s="38">
        <v>1.973875463350903E-4</v>
      </c>
      <c r="Y929" s="38">
        <v>5.0063649741797143</v>
      </c>
      <c r="Z929" s="38">
        <v>5.4011400668498952</v>
      </c>
      <c r="AA929" s="38">
        <v>9.3635025820285378E-2</v>
      </c>
      <c r="AB929" s="38">
        <v>1.1400668498948718E-3</v>
      </c>
      <c r="AC929" s="38">
        <v>201.47283817637012</v>
      </c>
      <c r="AD929" s="38">
        <v>5.0074329567793532</v>
      </c>
      <c r="AE929" s="38">
        <v>5.4020306494655896</v>
      </c>
      <c r="AF929" s="38">
        <v>9.2567043220646461E-2</v>
      </c>
      <c r="AG929" s="38">
        <v>2.0306494655892848E-3</v>
      </c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</row>
    <row r="930" spans="1:51" x14ac:dyDescent="0.25">
      <c r="A930" s="38" t="s">
        <v>22</v>
      </c>
      <c r="B930" s="38">
        <v>1694084</v>
      </c>
      <c r="C930" s="38">
        <v>2.2000000000000002</v>
      </c>
      <c r="D930" s="38">
        <v>2.2000000000000002</v>
      </c>
      <c r="E930" s="38">
        <v>2.2999999999999998</v>
      </c>
      <c r="F930" s="38">
        <v>2001</v>
      </c>
      <c r="G930" s="38" t="s">
        <v>7</v>
      </c>
      <c r="H930" s="38" t="s">
        <v>104</v>
      </c>
      <c r="I930" s="38" t="s">
        <v>154</v>
      </c>
      <c r="J930" s="38">
        <v>3727</v>
      </c>
      <c r="K930" s="38">
        <v>1690357</v>
      </c>
      <c r="L930" s="38">
        <v>7.0552855302963801E-5</v>
      </c>
      <c r="M930" s="38">
        <v>2.1294561170974604</v>
      </c>
      <c r="N930" s="38">
        <v>2.2705618277033874</v>
      </c>
      <c r="O930" s="38">
        <v>7.0543882902539767E-2</v>
      </c>
      <c r="P930" s="38">
        <v>2.9438172296612386E-2</v>
      </c>
      <c r="Q930" s="38">
        <v>3608</v>
      </c>
      <c r="R930" s="38">
        <v>3847</v>
      </c>
      <c r="S930" s="38">
        <v>2.1297645217120285</v>
      </c>
      <c r="T930" s="38">
        <v>2.2708437125904029</v>
      </c>
      <c r="U930" s="38">
        <v>7.023547828797172E-2</v>
      </c>
      <c r="V930" s="38">
        <v>2.915628740959697E-2</v>
      </c>
      <c r="W930" s="38">
        <v>2.2011377675665751E-3</v>
      </c>
      <c r="X930" s="38">
        <v>7.0579859953322774E-5</v>
      </c>
      <c r="Y930" s="38">
        <v>2.1305579076132521</v>
      </c>
      <c r="Z930" s="38">
        <v>2.271717627519898</v>
      </c>
      <c r="AA930" s="38">
        <v>6.9442092386748033E-2</v>
      </c>
      <c r="AB930" s="38">
        <v>2.8282372480101792E-2</v>
      </c>
      <c r="AC930" s="38">
        <v>239.05979303553406</v>
      </c>
      <c r="AD930" s="38">
        <v>2.13087582860167</v>
      </c>
      <c r="AE930" s="38">
        <v>2.2719899946945419</v>
      </c>
      <c r="AF930" s="38">
        <v>6.9124171398330159E-2</v>
      </c>
      <c r="AG930" s="38">
        <v>2.8010005305457941E-2</v>
      </c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</row>
    <row r="931" spans="1:51" x14ac:dyDescent="0.25">
      <c r="A931" s="38" t="s">
        <v>38</v>
      </c>
      <c r="B931" s="38">
        <v>146113</v>
      </c>
      <c r="C931" s="38">
        <v>2.5</v>
      </c>
      <c r="D931" s="38">
        <v>2.2999999999999998</v>
      </c>
      <c r="E931" s="38">
        <v>2.8</v>
      </c>
      <c r="F931" s="38">
        <v>2001</v>
      </c>
      <c r="G931" s="38" t="s">
        <v>7</v>
      </c>
      <c r="H931" s="38" t="s">
        <v>105</v>
      </c>
      <c r="I931" s="38" t="s">
        <v>170</v>
      </c>
      <c r="J931" s="38">
        <v>365</v>
      </c>
      <c r="K931" s="38">
        <v>145748</v>
      </c>
      <c r="L931" s="38">
        <v>2.5595436393104954E-4</v>
      </c>
      <c r="M931" s="38">
        <v>2.2421122009878833</v>
      </c>
      <c r="N931" s="38">
        <v>2.754020928849982</v>
      </c>
      <c r="O931" s="38">
        <v>5.7887799012116492E-2</v>
      </c>
      <c r="P931" s="38">
        <v>4.5979071150017869E-2</v>
      </c>
      <c r="Q931" s="38">
        <v>328</v>
      </c>
      <c r="R931" s="38">
        <v>403</v>
      </c>
      <c r="S931" s="38">
        <v>2.2448378994339997</v>
      </c>
      <c r="T931" s="38">
        <v>2.758139248389945</v>
      </c>
      <c r="U931" s="38">
        <v>5.5162100566000127E-2</v>
      </c>
      <c r="V931" s="38">
        <v>4.1860751610054869E-2</v>
      </c>
      <c r="W931" s="38">
        <v>2.5111460509756114E-3</v>
      </c>
      <c r="X931" s="38">
        <v>2.5695158968371294E-4</v>
      </c>
      <c r="Y931" s="38">
        <v>2.2541944612918985</v>
      </c>
      <c r="Z931" s="38">
        <v>2.7680976406593243</v>
      </c>
      <c r="AA931" s="38">
        <v>4.5805538708101334E-2</v>
      </c>
      <c r="AB931" s="38">
        <v>3.1902359340675535E-2</v>
      </c>
      <c r="AC931" s="38">
        <v>74.844048821962829</v>
      </c>
      <c r="AD931" s="38">
        <v>2.2584576952573081</v>
      </c>
      <c r="AE931" s="38">
        <v>2.7706782447485572</v>
      </c>
      <c r="AF931" s="38">
        <v>4.1542304742691716E-2</v>
      </c>
      <c r="AG931" s="38">
        <v>2.9321755251442649E-2</v>
      </c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</row>
    <row r="932" spans="1:51" x14ac:dyDescent="0.25">
      <c r="A932" s="38" t="s">
        <v>15</v>
      </c>
      <c r="B932" s="38">
        <v>611633</v>
      </c>
      <c r="C932" s="38">
        <v>1.5</v>
      </c>
      <c r="D932" s="38">
        <v>1.4</v>
      </c>
      <c r="E932" s="38">
        <v>1.6</v>
      </c>
      <c r="F932" s="38">
        <v>2001</v>
      </c>
      <c r="G932" s="38" t="s">
        <v>7</v>
      </c>
      <c r="H932" s="38" t="s">
        <v>106</v>
      </c>
      <c r="I932" s="38" t="s">
        <v>147</v>
      </c>
      <c r="J932" s="38">
        <v>917</v>
      </c>
      <c r="K932" s="38">
        <v>610716</v>
      </c>
      <c r="L932" s="38">
        <v>9.6965232698334957E-5</v>
      </c>
      <c r="M932" s="38">
        <v>1.4022998494669505</v>
      </c>
      <c r="N932" s="38">
        <v>1.5962303148636205</v>
      </c>
      <c r="O932" s="38">
        <v>2.2998494669506098E-3</v>
      </c>
      <c r="P932" s="38">
        <v>3.7696851363795414E-3</v>
      </c>
      <c r="Q932" s="38">
        <v>859</v>
      </c>
      <c r="R932" s="38">
        <v>977</v>
      </c>
      <c r="S932" s="38">
        <v>1.4044369744601746</v>
      </c>
      <c r="T932" s="38">
        <v>1.5973631246188482</v>
      </c>
      <c r="U932" s="38">
        <v>4.4369744601746586E-3</v>
      </c>
      <c r="V932" s="38">
        <v>2.6368753811518708E-3</v>
      </c>
      <c r="W932" s="38">
        <v>1.5023959760478468E-3</v>
      </c>
      <c r="X932" s="38">
        <v>9.7116448684318821E-5</v>
      </c>
      <c r="Y932" s="38">
        <v>1.4052795273635279</v>
      </c>
      <c r="Z932" s="38">
        <v>1.5995124247321657</v>
      </c>
      <c r="AA932" s="38">
        <v>5.2795273635279916E-3</v>
      </c>
      <c r="AB932" s="38">
        <v>4.8757526783438365E-4</v>
      </c>
      <c r="AC932" s="38">
        <v>118.64418452929891</v>
      </c>
      <c r="AD932" s="38">
        <v>1.4062243783325223</v>
      </c>
      <c r="AE932" s="38">
        <v>1.6002025308687879</v>
      </c>
      <c r="AF932" s="38">
        <v>6.2243783325224289E-3</v>
      </c>
      <c r="AG932" s="38">
        <v>2.0253086878785354E-4</v>
      </c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</row>
    <row r="933" spans="1:51" x14ac:dyDescent="0.25">
      <c r="A933" s="38" t="s">
        <v>53</v>
      </c>
      <c r="B933" s="38">
        <v>117018</v>
      </c>
      <c r="C933" s="38">
        <v>2</v>
      </c>
      <c r="D933" s="38">
        <v>1.7</v>
      </c>
      <c r="E933" s="38">
        <v>2.2000000000000002</v>
      </c>
      <c r="F933" s="38">
        <v>2001</v>
      </c>
      <c r="G933" s="38" t="s">
        <v>7</v>
      </c>
      <c r="H933" s="38" t="s">
        <v>107</v>
      </c>
      <c r="I933" s="38" t="s">
        <v>185</v>
      </c>
      <c r="J933" s="38">
        <v>234</v>
      </c>
      <c r="K933" s="38">
        <v>116784</v>
      </c>
      <c r="L933" s="38">
        <v>2.5595798711430047E-4</v>
      </c>
      <c r="M933" s="38">
        <v>1.7437343679080035</v>
      </c>
      <c r="N933" s="38">
        <v>2.2556503421366041</v>
      </c>
      <c r="O933" s="38">
        <v>4.3734367908003557E-2</v>
      </c>
      <c r="P933" s="38">
        <v>5.5650342136603914E-2</v>
      </c>
      <c r="Q933" s="38">
        <v>205</v>
      </c>
      <c r="R933" s="38">
        <v>264</v>
      </c>
      <c r="S933" s="38">
        <v>1.7518672341007366</v>
      </c>
      <c r="T933" s="38">
        <v>2.2560631697687534</v>
      </c>
      <c r="U933" s="38">
        <v>5.1867234100736681E-2</v>
      </c>
      <c r="V933" s="38">
        <v>5.6063169768753252E-2</v>
      </c>
      <c r="W933" s="38">
        <v>2.0160401380571865E-3</v>
      </c>
      <c r="X933" s="38">
        <v>2.5751517284392964E-4</v>
      </c>
      <c r="Y933" s="38">
        <v>1.7585249652132571</v>
      </c>
      <c r="Z933" s="38">
        <v>2.273555310901116</v>
      </c>
      <c r="AA933" s="38">
        <v>5.8524965213257119E-2</v>
      </c>
      <c r="AB933" s="38">
        <v>7.3555310901115778E-2</v>
      </c>
      <c r="AC933" s="38">
        <v>59.962654492379116</v>
      </c>
      <c r="AD933" s="38">
        <v>1.7641100122048781</v>
      </c>
      <c r="AE933" s="38">
        <v>2.2765156772061386</v>
      </c>
      <c r="AF933" s="38">
        <v>6.4110012204878108E-2</v>
      </c>
      <c r="AG933" s="38">
        <v>7.6515677206138388E-2</v>
      </c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</row>
    <row r="934" spans="1:51" x14ac:dyDescent="0.25">
      <c r="A934" s="38" t="s">
        <v>27</v>
      </c>
      <c r="B934" s="38">
        <v>825081</v>
      </c>
      <c r="C934" s="38">
        <v>1.2</v>
      </c>
      <c r="D934" s="38">
        <v>1.1000000000000001</v>
      </c>
      <c r="E934" s="38">
        <v>1.3</v>
      </c>
      <c r="F934" s="38">
        <v>2001</v>
      </c>
      <c r="G934" s="38" t="s">
        <v>7</v>
      </c>
      <c r="H934" s="38" t="s">
        <v>108</v>
      </c>
      <c r="I934" s="38" t="s">
        <v>159</v>
      </c>
      <c r="J934" s="38">
        <v>990</v>
      </c>
      <c r="K934" s="38">
        <v>824091</v>
      </c>
      <c r="L934" s="38">
        <v>7.4697900331961009E-5</v>
      </c>
      <c r="M934" s="38">
        <v>1.1251842930526885</v>
      </c>
      <c r="N934" s="38">
        <v>1.2745800937166105</v>
      </c>
      <c r="O934" s="38">
        <v>2.5184293052688433E-2</v>
      </c>
      <c r="P934" s="38">
        <v>2.5419906283389526E-2</v>
      </c>
      <c r="Q934" s="38">
        <v>929</v>
      </c>
      <c r="R934" s="38">
        <v>1052</v>
      </c>
      <c r="S934" s="38">
        <v>1.1259500582367064</v>
      </c>
      <c r="T934" s="38">
        <v>1.2750263307481327</v>
      </c>
      <c r="U934" s="38">
        <v>2.5950058236706264E-2</v>
      </c>
      <c r="V934" s="38">
        <v>2.4973669251867392E-2</v>
      </c>
      <c r="W934" s="38">
        <v>1.2022045243935717E-3</v>
      </c>
      <c r="X934" s="38">
        <v>7.4805948453992779E-5</v>
      </c>
      <c r="Y934" s="38">
        <v>1.127398575939579</v>
      </c>
      <c r="Z934" s="38">
        <v>1.2770104728475644</v>
      </c>
      <c r="AA934" s="38">
        <v>2.7398575939578951E-2</v>
      </c>
      <c r="AB934" s="38">
        <v>2.2989527152435629E-2</v>
      </c>
      <c r="AC934" s="38">
        <v>123.29240216044884</v>
      </c>
      <c r="AD934" s="38">
        <v>1.1280955382532944</v>
      </c>
      <c r="AE934" s="38">
        <v>1.2775255071065064</v>
      </c>
      <c r="AF934" s="38">
        <v>2.8095538253294361E-2</v>
      </c>
      <c r="AG934" s="38">
        <v>2.2474492893493681E-2</v>
      </c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</row>
    <row r="935" spans="1:51" x14ac:dyDescent="0.25">
      <c r="A935" s="38" t="s">
        <v>61</v>
      </c>
      <c r="B935" s="38">
        <v>3690487</v>
      </c>
      <c r="C935" s="38">
        <v>1.8</v>
      </c>
      <c r="D935" s="38">
        <v>1.8</v>
      </c>
      <c r="E935" s="38">
        <v>1.9</v>
      </c>
      <c r="F935" s="38">
        <v>2001</v>
      </c>
      <c r="G935" s="38" t="s">
        <v>7</v>
      </c>
      <c r="H935" s="38" t="s">
        <v>109</v>
      </c>
      <c r="I935" s="38" t="s">
        <v>192</v>
      </c>
      <c r="J935" s="38">
        <v>6643</v>
      </c>
      <c r="K935" s="38">
        <v>3683844</v>
      </c>
      <c r="L935" s="38">
        <v>4.3246932944512428E-5</v>
      </c>
      <c r="M935" s="38">
        <v>1.7567865043769033</v>
      </c>
      <c r="N935" s="38">
        <v>1.8432803702659282</v>
      </c>
      <c r="O935" s="38">
        <v>4.3213495623096732E-2</v>
      </c>
      <c r="P935" s="38">
        <v>5.6719629734071741E-2</v>
      </c>
      <c r="Q935" s="38">
        <v>6484</v>
      </c>
      <c r="R935" s="38">
        <v>6803</v>
      </c>
      <c r="S935" s="38">
        <v>1.7569496925473522</v>
      </c>
      <c r="T935" s="38">
        <v>1.843388149043744</v>
      </c>
      <c r="U935" s="38">
        <v>4.3050307452647818E-2</v>
      </c>
      <c r="V935" s="38">
        <v>5.6611850956255871E-2</v>
      </c>
      <c r="W935" s="38">
        <v>1.8005520172985076E-3</v>
      </c>
      <c r="X935" s="38">
        <v>4.325623697271064E-5</v>
      </c>
      <c r="Y935" s="38">
        <v>1.7572957803257969</v>
      </c>
      <c r="Z935" s="38">
        <v>1.8438082542712184</v>
      </c>
      <c r="AA935" s="38">
        <v>4.2704219674203125E-2</v>
      </c>
      <c r="AB935" s="38">
        <v>5.6191745728781495E-2</v>
      </c>
      <c r="AC935" s="38">
        <v>319.21561126886843</v>
      </c>
      <c r="AD935" s="38">
        <v>1.7574391056372665</v>
      </c>
      <c r="AE935" s="38">
        <v>1.8439358956259619</v>
      </c>
      <c r="AF935" s="38">
        <v>4.2560894362733581E-2</v>
      </c>
      <c r="AG935" s="38">
        <v>5.6064104374037971E-2</v>
      </c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</row>
    <row r="936" spans="1:51" x14ac:dyDescent="0.25">
      <c r="A936" s="38" t="s">
        <v>23</v>
      </c>
      <c r="B936" s="38">
        <v>430133</v>
      </c>
      <c r="C936" s="38">
        <v>1.6</v>
      </c>
      <c r="D936" s="38">
        <v>1.5</v>
      </c>
      <c r="E936" s="38">
        <v>1.7</v>
      </c>
      <c r="F936" s="38">
        <v>2001</v>
      </c>
      <c r="G936" s="38" t="s">
        <v>7</v>
      </c>
      <c r="H936" s="38" t="s">
        <v>110</v>
      </c>
      <c r="I936" s="38" t="s">
        <v>155</v>
      </c>
      <c r="J936" s="38">
        <v>688</v>
      </c>
      <c r="K936" s="38">
        <v>429445</v>
      </c>
      <c r="L936" s="38">
        <v>1.1942409003283831E-4</v>
      </c>
      <c r="M936" s="38">
        <v>1.4800811792675874</v>
      </c>
      <c r="N936" s="38">
        <v>1.718929359333264</v>
      </c>
      <c r="O936" s="38">
        <v>1.9918820732412579E-2</v>
      </c>
      <c r="P936" s="38">
        <v>1.8929359333264006E-2</v>
      </c>
      <c r="Q936" s="38">
        <v>637</v>
      </c>
      <c r="R936" s="38">
        <v>740</v>
      </c>
      <c r="S936" s="38">
        <v>1.4809372914889116</v>
      </c>
      <c r="T936" s="38">
        <v>1.7203981094219696</v>
      </c>
      <c r="U936" s="38">
        <v>1.9062708511088378E-2</v>
      </c>
      <c r="V936" s="38">
        <v>2.0398109421969624E-2</v>
      </c>
      <c r="W936" s="38">
        <v>1.6039563759999314E-3</v>
      </c>
      <c r="X936" s="38">
        <v>1.1967214558979455E-4</v>
      </c>
      <c r="Y936" s="38">
        <v>1.4842842304101369</v>
      </c>
      <c r="Z936" s="38">
        <v>1.7236285215897258</v>
      </c>
      <c r="AA936" s="38">
        <v>1.5715769589863093E-2</v>
      </c>
      <c r="AB936" s="38">
        <v>2.3628521589725837E-2</v>
      </c>
      <c r="AC936" s="38">
        <v>102.77102534394696</v>
      </c>
      <c r="AD936" s="38">
        <v>1.4856556219901285</v>
      </c>
      <c r="AE936" s="38">
        <v>1.7245819715569228</v>
      </c>
      <c r="AF936" s="38">
        <v>1.4344378009871539E-2</v>
      </c>
      <c r="AG936" s="38">
        <v>2.4581971556922877E-2</v>
      </c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</row>
    <row r="937" spans="1:51" x14ac:dyDescent="0.25">
      <c r="A937" s="38" t="s">
        <v>55</v>
      </c>
      <c r="B937" s="38">
        <v>92230</v>
      </c>
      <c r="C937" s="38">
        <v>2.5</v>
      </c>
      <c r="D937" s="38">
        <v>2.2000000000000002</v>
      </c>
      <c r="E937" s="38">
        <v>2.8</v>
      </c>
      <c r="F937" s="38">
        <v>2001</v>
      </c>
      <c r="G937" s="38" t="s">
        <v>7</v>
      </c>
      <c r="H937" s="38" t="s">
        <v>111</v>
      </c>
      <c r="I937" s="38" t="s">
        <v>187</v>
      </c>
      <c r="J937" s="38">
        <v>231</v>
      </c>
      <c r="K937" s="38">
        <v>91999</v>
      </c>
      <c r="L937" s="38">
        <v>3.225799136885271E-4</v>
      </c>
      <c r="M937" s="38">
        <v>2.1820281314161027</v>
      </c>
      <c r="N937" s="38">
        <v>2.8271879587931568</v>
      </c>
      <c r="O937" s="38">
        <v>1.7971868583897432E-2</v>
      </c>
      <c r="P937" s="38">
        <v>2.7187958793156941E-2</v>
      </c>
      <c r="Q937" s="38">
        <v>201</v>
      </c>
      <c r="R937" s="38">
        <v>261</v>
      </c>
      <c r="S937" s="38">
        <v>2.1793342730131195</v>
      </c>
      <c r="T937" s="38">
        <v>2.82988181719614</v>
      </c>
      <c r="U937" s="38">
        <v>2.0665726986880628E-2</v>
      </c>
      <c r="V937" s="38">
        <v>2.9881817196140137E-2</v>
      </c>
      <c r="W937" s="38">
        <v>2.5253282930250533E-3</v>
      </c>
      <c r="X937" s="38">
        <v>3.2456339777895652E-4</v>
      </c>
      <c r="Y937" s="38">
        <v>2.2007648952460968</v>
      </c>
      <c r="Z937" s="38">
        <v>2.8498916908040095</v>
      </c>
      <c r="AA937" s="38">
        <v>7.6489524609657522E-4</v>
      </c>
      <c r="AB937" s="38">
        <v>4.9891690804009681E-2</v>
      </c>
      <c r="AC937" s="38">
        <v>59.562825286636141</v>
      </c>
      <c r="AD937" s="38">
        <v>2.2078589978055625</v>
      </c>
      <c r="AE937" s="38">
        <v>2.8536395957353249</v>
      </c>
      <c r="AF937" s="38">
        <v>7.8589978055623178E-3</v>
      </c>
      <c r="AG937" s="38">
        <v>5.3639595735325063E-2</v>
      </c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</row>
    <row r="938" spans="1:51" x14ac:dyDescent="0.25">
      <c r="A938" s="38" t="s">
        <v>54</v>
      </c>
      <c r="B938" s="38">
        <v>1064202</v>
      </c>
      <c r="C938" s="38">
        <v>2.1</v>
      </c>
      <c r="D938" s="38">
        <v>2</v>
      </c>
      <c r="E938" s="38">
        <v>2.2000000000000002</v>
      </c>
      <c r="F938" s="38">
        <v>2001</v>
      </c>
      <c r="G938" s="38" t="s">
        <v>7</v>
      </c>
      <c r="H938" s="38" t="s">
        <v>112</v>
      </c>
      <c r="I938" s="38" t="s">
        <v>186</v>
      </c>
      <c r="J938" s="38">
        <v>2235</v>
      </c>
      <c r="K938" s="38">
        <v>1061967</v>
      </c>
      <c r="L938" s="38">
        <v>8.6977367577267687E-5</v>
      </c>
      <c r="M938" s="38">
        <v>2.0131878266245851</v>
      </c>
      <c r="N938" s="38">
        <v>2.1871425617791203</v>
      </c>
      <c r="O938" s="38">
        <v>1.3187826624585064E-2</v>
      </c>
      <c r="P938" s="38">
        <v>1.2857438220879924E-2</v>
      </c>
      <c r="Q938" s="38">
        <v>2143</v>
      </c>
      <c r="R938" s="38">
        <v>2328</v>
      </c>
      <c r="S938" s="38">
        <v>2.0137154412414184</v>
      </c>
      <c r="T938" s="38">
        <v>2.1875546183901178</v>
      </c>
      <c r="U938" s="38">
        <v>1.3715441241418436E-2</v>
      </c>
      <c r="V938" s="38">
        <v>1.24453816098824E-2</v>
      </c>
      <c r="W938" s="38">
        <v>2.1019624608938068E-3</v>
      </c>
      <c r="X938" s="38">
        <v>8.7032899703543251E-5</v>
      </c>
      <c r="Y938" s="38">
        <v>2.0149295611902636</v>
      </c>
      <c r="Z938" s="38">
        <v>2.18899536059735</v>
      </c>
      <c r="AA938" s="38">
        <v>1.4929561190263563E-2</v>
      </c>
      <c r="AB938" s="38">
        <v>1.1004639402650174E-2</v>
      </c>
      <c r="AC938" s="38">
        <v>185.14216913310938</v>
      </c>
      <c r="AD938" s="38">
        <v>2.0154462241098181</v>
      </c>
      <c r="AE938" s="38">
        <v>2.1894183655136992</v>
      </c>
      <c r="AF938" s="38">
        <v>1.5446224109818107E-2</v>
      </c>
      <c r="AG938" s="38">
        <v>1.0581634486301006E-2</v>
      </c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</row>
    <row r="939" spans="1:51" x14ac:dyDescent="0.25">
      <c r="A939" s="38" t="s">
        <v>39</v>
      </c>
      <c r="B939" s="38">
        <v>932818</v>
      </c>
      <c r="C939" s="38">
        <v>2</v>
      </c>
      <c r="D939" s="38">
        <v>1.9</v>
      </c>
      <c r="E939" s="38">
        <v>2.1</v>
      </c>
      <c r="F939" s="38">
        <v>2001</v>
      </c>
      <c r="G939" s="38" t="s">
        <v>7</v>
      </c>
      <c r="H939" s="38" t="s">
        <v>113</v>
      </c>
      <c r="I939" s="38" t="s">
        <v>171</v>
      </c>
      <c r="J939" s="38">
        <v>1866</v>
      </c>
      <c r="K939" s="38">
        <v>930952</v>
      </c>
      <c r="L939" s="38">
        <v>9.0671787747279652E-5</v>
      </c>
      <c r="M939" s="38">
        <v>1.9097184277073966</v>
      </c>
      <c r="N939" s="38">
        <v>2.091062003201956</v>
      </c>
      <c r="O939" s="38">
        <v>9.7184277073967262E-3</v>
      </c>
      <c r="P939" s="38">
        <v>8.9379967980440789E-3</v>
      </c>
      <c r="Q939" s="38">
        <v>1782</v>
      </c>
      <c r="R939" s="38">
        <v>1951</v>
      </c>
      <c r="S939" s="38">
        <v>1.9103404951448193</v>
      </c>
      <c r="T939" s="38">
        <v>2.0915119562444122</v>
      </c>
      <c r="U939" s="38">
        <v>1.0340495144819384E-2</v>
      </c>
      <c r="V939" s="38">
        <v>8.4880437555878707E-3</v>
      </c>
      <c r="W939" s="38">
        <v>2.0024410304213557E-3</v>
      </c>
      <c r="X939" s="38">
        <v>9.0741152245978469E-5</v>
      </c>
      <c r="Y939" s="38">
        <v>1.9116998781753773</v>
      </c>
      <c r="Z939" s="38">
        <v>2.0931821826673342</v>
      </c>
      <c r="AA939" s="38">
        <v>1.1699878175377432E-2</v>
      </c>
      <c r="AB939" s="38">
        <v>6.8178173326658431E-3</v>
      </c>
      <c r="AC939" s="38">
        <v>169.18154974362045</v>
      </c>
      <c r="AD939" s="38">
        <v>1.9122943688248575</v>
      </c>
      <c r="AE939" s="38">
        <v>2.093659708083039</v>
      </c>
      <c r="AF939" s="38">
        <v>1.2294368824857571E-2</v>
      </c>
      <c r="AG939" s="38">
        <v>6.3402919169610605E-3</v>
      </c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</row>
    <row r="940" spans="1:51" x14ac:dyDescent="0.25">
      <c r="A940" s="38" t="s">
        <v>16</v>
      </c>
      <c r="B940" s="38">
        <v>255361</v>
      </c>
      <c r="C940" s="38">
        <v>1.4</v>
      </c>
      <c r="D940" s="38">
        <v>1.2</v>
      </c>
      <c r="E940" s="38">
        <v>1.5</v>
      </c>
      <c r="F940" s="38">
        <v>2001</v>
      </c>
      <c r="G940" s="38" t="s">
        <v>7</v>
      </c>
      <c r="H940" s="38" t="s">
        <v>114</v>
      </c>
      <c r="I940" s="38" t="s">
        <v>148</v>
      </c>
      <c r="J940" s="38">
        <v>358</v>
      </c>
      <c r="K940" s="38">
        <v>255003</v>
      </c>
      <c r="L940" s="38">
        <v>1.4512104386807067E-4</v>
      </c>
      <c r="M940" s="38">
        <v>1.2568158219806689</v>
      </c>
      <c r="N940" s="38">
        <v>1.5470579097168102</v>
      </c>
      <c r="O940" s="38">
        <v>5.6815821980668924E-2</v>
      </c>
      <c r="P940" s="38">
        <v>4.7057909716810231E-2</v>
      </c>
      <c r="Q940" s="38">
        <v>321</v>
      </c>
      <c r="R940" s="38">
        <v>395</v>
      </c>
      <c r="S940" s="38">
        <v>1.2570439495459369</v>
      </c>
      <c r="T940" s="38">
        <v>1.5468297821515424</v>
      </c>
      <c r="U940" s="38">
        <v>5.7043949545936945E-2</v>
      </c>
      <c r="V940" s="38">
        <v>4.6829782151542432E-2</v>
      </c>
      <c r="W940" s="38">
        <v>1.4094372872719312E-3</v>
      </c>
      <c r="X940" s="38">
        <v>1.4570026421167656E-4</v>
      </c>
      <c r="Y940" s="38">
        <v>1.2637370230602547</v>
      </c>
      <c r="Z940" s="38">
        <v>1.5551375514836077</v>
      </c>
      <c r="AA940" s="38">
        <v>6.3737023060254749E-2</v>
      </c>
      <c r="AB940" s="38">
        <v>5.5137551483607661E-2</v>
      </c>
      <c r="AC940" s="38">
        <v>74.16436094964088</v>
      </c>
      <c r="AD940" s="38">
        <v>1.2661827175910083</v>
      </c>
      <c r="AE940" s="38">
        <v>1.5566078228089499</v>
      </c>
      <c r="AF940" s="38">
        <v>6.6182717591008355E-2</v>
      </c>
      <c r="AG940" s="38">
        <v>5.6607822808949937E-2</v>
      </c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</row>
    <row r="941" spans="1:51" x14ac:dyDescent="0.25">
      <c r="A941" s="38" t="s">
        <v>24</v>
      </c>
      <c r="B941" s="38">
        <v>797219</v>
      </c>
      <c r="C941" s="38">
        <v>2.7</v>
      </c>
      <c r="D941" s="38">
        <v>2.6</v>
      </c>
      <c r="E941" s="38">
        <v>2.8</v>
      </c>
      <c r="F941" s="38">
        <v>2001</v>
      </c>
      <c r="G941" s="38" t="s">
        <v>7</v>
      </c>
      <c r="H941" s="38" t="s">
        <v>115</v>
      </c>
      <c r="I941" s="38" t="s">
        <v>156</v>
      </c>
      <c r="J941" s="38">
        <v>2152</v>
      </c>
      <c r="K941" s="38">
        <v>795067</v>
      </c>
      <c r="L941" s="38">
        <v>1.1389499178106633E-4</v>
      </c>
      <c r="M941" s="38">
        <v>2.5854887409197347</v>
      </c>
      <c r="N941" s="38">
        <v>2.8132787244818673</v>
      </c>
      <c r="O941" s="38">
        <v>1.4511259080265404E-2</v>
      </c>
      <c r="P941" s="38">
        <v>1.327872448186751E-2</v>
      </c>
      <c r="Q941" s="38">
        <v>2062</v>
      </c>
      <c r="R941" s="38">
        <v>2244</v>
      </c>
      <c r="S941" s="38">
        <v>2.5864912903480723</v>
      </c>
      <c r="T941" s="38">
        <v>2.8147848959947015</v>
      </c>
      <c r="U941" s="38">
        <v>1.3508709651927742E-2</v>
      </c>
      <c r="V941" s="38">
        <v>1.4784895994701674E-2</v>
      </c>
      <c r="W941" s="38">
        <v>2.7017800010207117E-3</v>
      </c>
      <c r="X941" s="38">
        <v>1.1397031573533224E-4</v>
      </c>
      <c r="Y941" s="38">
        <v>2.5878096852853796</v>
      </c>
      <c r="Z941" s="38">
        <v>2.815750316756044</v>
      </c>
      <c r="AA941" s="38">
        <v>1.2190314714620509E-2</v>
      </c>
      <c r="AB941" s="38">
        <v>1.5750316756044214E-2</v>
      </c>
      <c r="AC941" s="38">
        <v>181.61809276387282</v>
      </c>
      <c r="AD941" s="38">
        <v>2.5885004489488193</v>
      </c>
      <c r="AE941" s="38">
        <v>2.8163139075189898</v>
      </c>
      <c r="AF941" s="38">
        <v>1.1499551051180834E-2</v>
      </c>
      <c r="AG941" s="38">
        <v>1.6313907518989978E-2</v>
      </c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</row>
    <row r="942" spans="1:51" x14ac:dyDescent="0.25">
      <c r="A942" s="38" t="s">
        <v>40</v>
      </c>
      <c r="B942" s="38">
        <v>82126</v>
      </c>
      <c r="C942" s="38">
        <v>1.2</v>
      </c>
      <c r="D942" s="38">
        <v>1</v>
      </c>
      <c r="E942" s="38">
        <v>1.5</v>
      </c>
      <c r="F942" s="38">
        <v>2001</v>
      </c>
      <c r="G942" s="38" t="s">
        <v>7</v>
      </c>
      <c r="H942" s="38" t="s">
        <v>116</v>
      </c>
      <c r="I942" s="38" t="s">
        <v>172</v>
      </c>
      <c r="J942" s="38">
        <v>99</v>
      </c>
      <c r="K942" s="38">
        <v>82027</v>
      </c>
      <c r="L942" s="38">
        <v>2.3731385615943074E-4</v>
      </c>
      <c r="M942" s="38">
        <v>0.96815091748107296</v>
      </c>
      <c r="N942" s="38">
        <v>1.4427786297999345</v>
      </c>
      <c r="O942" s="38">
        <v>3.1849082518927041E-2</v>
      </c>
      <c r="P942" s="38">
        <v>5.7221370200065458E-2</v>
      </c>
      <c r="Q942" s="38">
        <v>80</v>
      </c>
      <c r="R942" s="38">
        <v>118</v>
      </c>
      <c r="S942" s="38">
        <v>0.97411294839636653</v>
      </c>
      <c r="T942" s="38">
        <v>1.4368165988846406</v>
      </c>
      <c r="U942" s="38">
        <v>2.5887051603633471E-2</v>
      </c>
      <c r="V942" s="38">
        <v>6.3183401115359361E-2</v>
      </c>
      <c r="W942" s="38">
        <v>1.228794888894897E-3</v>
      </c>
      <c r="X942" s="38">
        <v>2.4072398847972809E-4</v>
      </c>
      <c r="Y942" s="38">
        <v>0.98807090041516887</v>
      </c>
      <c r="Z942" s="38">
        <v>1.4695188773746251</v>
      </c>
      <c r="AA942" s="38">
        <v>1.1929099584831127E-2</v>
      </c>
      <c r="AB942" s="38">
        <v>3.0481122625374946E-2</v>
      </c>
      <c r="AC942" s="38">
        <v>39.070145675190354</v>
      </c>
      <c r="AD942" s="38">
        <v>0.99702684332842384</v>
      </c>
      <c r="AE942" s="38">
        <v>1.472738776789051</v>
      </c>
      <c r="AF942" s="38">
        <v>2.9731566715761604E-3</v>
      </c>
      <c r="AG942" s="38">
        <v>2.7261223210949037E-2</v>
      </c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</row>
    <row r="943" spans="1:51" x14ac:dyDescent="0.25">
      <c r="A943" s="38" t="s">
        <v>17</v>
      </c>
      <c r="B943" s="38">
        <v>674152</v>
      </c>
      <c r="C943" s="38">
        <v>1.5</v>
      </c>
      <c r="D943" s="38">
        <v>1.4</v>
      </c>
      <c r="E943" s="38">
        <v>1.6</v>
      </c>
      <c r="F943" s="38">
        <v>2002</v>
      </c>
      <c r="G943" s="38" t="s">
        <v>7</v>
      </c>
      <c r="H943" s="38" t="s">
        <v>67</v>
      </c>
      <c r="I943" s="38" t="s">
        <v>149</v>
      </c>
      <c r="J943" s="38">
        <v>1011</v>
      </c>
      <c r="K943" s="38">
        <v>673141</v>
      </c>
      <c r="L943" s="38">
        <v>9.2371915519135587E-5</v>
      </c>
      <c r="M943" s="38">
        <v>1.407289881820337</v>
      </c>
      <c r="N943" s="38">
        <v>1.592033712858608</v>
      </c>
      <c r="O943" s="38">
        <v>7.2898818203370741E-3</v>
      </c>
      <c r="P943" s="38">
        <v>7.9662871413921366E-3</v>
      </c>
      <c r="Q943" s="38">
        <v>949</v>
      </c>
      <c r="R943" s="38">
        <v>1074</v>
      </c>
      <c r="S943" s="38">
        <v>1.4076944071960034</v>
      </c>
      <c r="T943" s="38">
        <v>1.5931125324852555</v>
      </c>
      <c r="U943" s="38">
        <v>7.6944071960034499E-3</v>
      </c>
      <c r="V943" s="38">
        <v>6.8874675147445608E-3</v>
      </c>
      <c r="W943" s="38">
        <v>1.5025023401391369E-3</v>
      </c>
      <c r="X943" s="38">
        <v>9.2502584119807525E-5</v>
      </c>
      <c r="Y943" s="38">
        <v>1.4099997560193294</v>
      </c>
      <c r="Z943" s="38">
        <v>1.5950049242589444</v>
      </c>
      <c r="AA943" s="38">
        <v>9.9997560193294532E-3</v>
      </c>
      <c r="AB943" s="38">
        <v>4.9950757410557323E-3</v>
      </c>
      <c r="AC943" s="38">
        <v>124.57391124027197</v>
      </c>
      <c r="AD943" s="38">
        <v>1.4108514905574825</v>
      </c>
      <c r="AE943" s="38">
        <v>1.5956365262707437</v>
      </c>
      <c r="AF943" s="38">
        <v>1.0851490557482579E-2</v>
      </c>
      <c r="AG943" s="38">
        <v>4.3634737292563841E-3</v>
      </c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</row>
    <row r="944" spans="1:51" x14ac:dyDescent="0.25">
      <c r="A944" s="38" t="s">
        <v>41</v>
      </c>
      <c r="B944" s="38">
        <v>122904</v>
      </c>
      <c r="C944" s="38">
        <v>2</v>
      </c>
      <c r="D944" s="38">
        <v>1.8</v>
      </c>
      <c r="E944" s="38">
        <v>2.2999999999999998</v>
      </c>
      <c r="F944" s="38">
        <v>2002</v>
      </c>
      <c r="G944" s="38" t="s">
        <v>7</v>
      </c>
      <c r="H944" s="38" t="s">
        <v>68</v>
      </c>
      <c r="I944" s="38" t="s">
        <v>173</v>
      </c>
      <c r="J944" s="38">
        <v>246</v>
      </c>
      <c r="K944" s="38">
        <v>122658</v>
      </c>
      <c r="L944" s="38">
        <v>2.4987025370433821E-4</v>
      </c>
      <c r="M944" s="38">
        <v>1.7516919411794736</v>
      </c>
      <c r="N944" s="38">
        <v>2.2514324485881501</v>
      </c>
      <c r="O944" s="38">
        <v>4.8308058820526467E-2</v>
      </c>
      <c r="P944" s="38">
        <v>4.8567551411849763E-2</v>
      </c>
      <c r="Q944" s="38">
        <v>216</v>
      </c>
      <c r="R944" s="38">
        <v>277</v>
      </c>
      <c r="S944" s="38">
        <v>1.7574692442882249</v>
      </c>
      <c r="T944" s="38">
        <v>2.2537915771659183</v>
      </c>
      <c r="U944" s="38">
        <v>4.2530755711775114E-2</v>
      </c>
      <c r="V944" s="38">
        <v>4.6208422834081553E-2</v>
      </c>
      <c r="W944" s="38">
        <v>2.0171270316663315E-3</v>
      </c>
      <c r="X944" s="38">
        <v>2.5131645788852177E-4</v>
      </c>
      <c r="Y944" s="38">
        <v>1.7658105737778098</v>
      </c>
      <c r="Z944" s="38">
        <v>2.2684434895548535</v>
      </c>
      <c r="AA944" s="38">
        <v>3.4189426222190233E-2</v>
      </c>
      <c r="AB944" s="38">
        <v>3.1556510445146291E-2</v>
      </c>
      <c r="AC944" s="38">
        <v>61.477916329062587</v>
      </c>
      <c r="AD944" s="38">
        <v>1.7710975041307546</v>
      </c>
      <c r="AE944" s="38">
        <v>2.2712927365859619</v>
      </c>
      <c r="AF944" s="38">
        <v>2.8902495869245426E-2</v>
      </c>
      <c r="AG944" s="38">
        <v>2.8707263414037953E-2</v>
      </c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</row>
    <row r="945" spans="1:51" x14ac:dyDescent="0.25">
      <c r="A945" s="38" t="s">
        <v>11</v>
      </c>
      <c r="B945" s="38">
        <v>853801</v>
      </c>
      <c r="C945" s="38">
        <v>1.9</v>
      </c>
      <c r="D945" s="38">
        <v>1.8</v>
      </c>
      <c r="E945" s="38">
        <v>2</v>
      </c>
      <c r="F945" s="38">
        <v>2002</v>
      </c>
      <c r="G945" s="38" t="s">
        <v>7</v>
      </c>
      <c r="H945" s="38" t="s">
        <v>69</v>
      </c>
      <c r="I945" s="38" t="s">
        <v>143</v>
      </c>
      <c r="J945" s="38">
        <v>1622</v>
      </c>
      <c r="K945" s="38">
        <v>852179</v>
      </c>
      <c r="L945" s="38">
        <v>9.2364257031985009E-5</v>
      </c>
      <c r="M945" s="38">
        <v>1.8073758463410492</v>
      </c>
      <c r="N945" s="38">
        <v>1.9921043604050195</v>
      </c>
      <c r="O945" s="38">
        <v>7.3758463410491526E-3</v>
      </c>
      <c r="P945" s="38">
        <v>7.8956395949805191E-3</v>
      </c>
      <c r="Q945" s="38">
        <v>1544</v>
      </c>
      <c r="R945" s="38">
        <v>1702</v>
      </c>
      <c r="S945" s="38">
        <v>1.8083839208433816</v>
      </c>
      <c r="T945" s="38">
        <v>1.9934387521213959</v>
      </c>
      <c r="U945" s="38">
        <v>8.3839208433815759E-3</v>
      </c>
      <c r="V945" s="38">
        <v>6.5612478786041262E-3</v>
      </c>
      <c r="W945" s="38">
        <v>1.9019811677756448E-3</v>
      </c>
      <c r="X945" s="38">
        <v>9.2445576609553128E-5</v>
      </c>
      <c r="Y945" s="38">
        <v>1.8095355911660918</v>
      </c>
      <c r="Z945" s="38">
        <v>1.9944267443851982</v>
      </c>
      <c r="AA945" s="38">
        <v>9.5355911660917059E-3</v>
      </c>
      <c r="AB945" s="38">
        <v>5.5732556148018197E-3</v>
      </c>
      <c r="AC945" s="38">
        <v>157.74390622086366</v>
      </c>
      <c r="AD945" s="38">
        <v>1.8101897544398704</v>
      </c>
      <c r="AE945" s="38">
        <v>1.994943808951134</v>
      </c>
      <c r="AF945" s="38">
        <v>1.0189754439870358E-2</v>
      </c>
      <c r="AG945" s="38">
        <v>5.05619104886601E-3</v>
      </c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</row>
    <row r="946" spans="1:51" x14ac:dyDescent="0.25">
      <c r="A946" s="38" t="s">
        <v>18</v>
      </c>
      <c r="B946" s="38">
        <v>412287</v>
      </c>
      <c r="C946" s="38">
        <v>2.2000000000000002</v>
      </c>
      <c r="D946" s="38">
        <v>2</v>
      </c>
      <c r="E946" s="38">
        <v>2.2999999999999998</v>
      </c>
      <c r="F946" s="38">
        <v>2002</v>
      </c>
      <c r="G946" s="38" t="s">
        <v>7</v>
      </c>
      <c r="H946" s="38" t="s">
        <v>70</v>
      </c>
      <c r="I946" s="38" t="s">
        <v>150</v>
      </c>
      <c r="J946" s="38">
        <v>907</v>
      </c>
      <c r="K946" s="38">
        <v>411380</v>
      </c>
      <c r="L946" s="38">
        <v>1.4301245430199986E-4</v>
      </c>
      <c r="M946" s="38">
        <v>2.0569113851593466</v>
      </c>
      <c r="N946" s="38">
        <v>2.342936293763346</v>
      </c>
      <c r="O946" s="38">
        <v>5.6911385159346572E-2</v>
      </c>
      <c r="P946" s="38">
        <v>4.2936293763346178E-2</v>
      </c>
      <c r="Q946" s="38">
        <v>849</v>
      </c>
      <c r="R946" s="38">
        <v>966</v>
      </c>
      <c r="S946" s="38">
        <v>2.0592451374891763</v>
      </c>
      <c r="T946" s="38">
        <v>2.343028036295105</v>
      </c>
      <c r="U946" s="38">
        <v>5.9245137489176258E-2</v>
      </c>
      <c r="V946" s="38">
        <v>4.302803629510521E-2</v>
      </c>
      <c r="W946" s="38">
        <v>2.2045620179053367E-3</v>
      </c>
      <c r="X946" s="38">
        <v>1.432372473146482E-4</v>
      </c>
      <c r="Y946" s="38">
        <v>2.0613247705906881</v>
      </c>
      <c r="Z946" s="38">
        <v>2.3477992652199853</v>
      </c>
      <c r="AA946" s="38">
        <v>6.1324770590688082E-2</v>
      </c>
      <c r="AB946" s="38">
        <v>4.7799265219985454E-2</v>
      </c>
      <c r="AC946" s="38">
        <v>117.95448426308259</v>
      </c>
      <c r="AD946" s="38">
        <v>2.0627270891336242</v>
      </c>
      <c r="AE946" s="38">
        <v>2.34882241893945</v>
      </c>
      <c r="AF946" s="38">
        <v>6.2727089133624236E-2</v>
      </c>
      <c r="AG946" s="38">
        <v>4.8822418939450163E-2</v>
      </c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</row>
    <row r="947" spans="1:51" x14ac:dyDescent="0.25">
      <c r="A947" s="38" t="s">
        <v>42</v>
      </c>
      <c r="B947" s="38">
        <v>5724081</v>
      </c>
      <c r="C947" s="38">
        <v>2.7</v>
      </c>
      <c r="D947" s="38">
        <v>2.6</v>
      </c>
      <c r="E947" s="38">
        <v>2.7</v>
      </c>
      <c r="F947" s="38">
        <v>2002</v>
      </c>
      <c r="G947" s="38" t="s">
        <v>7</v>
      </c>
      <c r="H947" s="38" t="s">
        <v>71</v>
      </c>
      <c r="I947" s="38" t="s">
        <v>174</v>
      </c>
      <c r="J947" s="38">
        <v>15455</v>
      </c>
      <c r="K947" s="38">
        <v>5708626</v>
      </c>
      <c r="L947" s="38">
        <v>4.2509865926416721E-5</v>
      </c>
      <c r="M947" s="38">
        <v>2.6574868671736218</v>
      </c>
      <c r="N947" s="38">
        <v>2.7425065990264548</v>
      </c>
      <c r="O947" s="38">
        <v>5.7486867173621725E-2</v>
      </c>
      <c r="P947" s="38">
        <v>4.2506599026454595E-2</v>
      </c>
      <c r="Q947" s="38">
        <v>15212</v>
      </c>
      <c r="R947" s="38">
        <v>15699</v>
      </c>
      <c r="S947" s="38">
        <v>2.6575445036504548</v>
      </c>
      <c r="T947" s="38">
        <v>2.7426236630823357</v>
      </c>
      <c r="U947" s="38">
        <v>5.7544503650454715E-2</v>
      </c>
      <c r="V947" s="38">
        <v>4.2623663082335561E-2</v>
      </c>
      <c r="W947" s="38">
        <v>2.7003304733462076E-3</v>
      </c>
      <c r="X947" s="38">
        <v>4.251378171567598E-5</v>
      </c>
      <c r="Y947" s="38">
        <v>2.6578166916305319</v>
      </c>
      <c r="Z947" s="38">
        <v>2.7428442550618835</v>
      </c>
      <c r="AA947" s="38">
        <v>5.7816691630531825E-2</v>
      </c>
      <c r="AB947" s="38">
        <v>4.2844255061883274E-2</v>
      </c>
      <c r="AC947" s="38">
        <v>486.66714208871463</v>
      </c>
      <c r="AD947" s="38">
        <v>2.6579073475942017</v>
      </c>
      <c r="AE947" s="38">
        <v>2.742928299513685</v>
      </c>
      <c r="AF947" s="38">
        <v>5.7907347594201575E-2</v>
      </c>
      <c r="AG947" s="38">
        <v>4.292829951368482E-2</v>
      </c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</row>
    <row r="948" spans="1:51" x14ac:dyDescent="0.25">
      <c r="A948" s="38" t="s">
        <v>19</v>
      </c>
      <c r="B948" s="38">
        <v>677622</v>
      </c>
      <c r="C948" s="38">
        <v>1</v>
      </c>
      <c r="D948" s="38">
        <v>0.9</v>
      </c>
      <c r="E948" s="38">
        <v>1</v>
      </c>
      <c r="F948" s="38">
        <v>2002</v>
      </c>
      <c r="G948" s="38" t="s">
        <v>7</v>
      </c>
      <c r="H948" s="38" t="s">
        <v>72</v>
      </c>
      <c r="I948" s="38" t="s">
        <v>151</v>
      </c>
      <c r="J948" s="38">
        <v>678</v>
      </c>
      <c r="K948" s="38">
        <v>676944</v>
      </c>
      <c r="L948" s="38">
        <v>7.5276265136297725E-5</v>
      </c>
      <c r="M948" s="38">
        <v>0.92528156799190653</v>
      </c>
      <c r="N948" s="38">
        <v>1.0758340982645018</v>
      </c>
      <c r="O948" s="38">
        <v>2.5281567991906506E-2</v>
      </c>
      <c r="P948" s="38">
        <v>7.5834098264501826E-2</v>
      </c>
      <c r="Q948" s="38">
        <v>627</v>
      </c>
      <c r="R948" s="38">
        <v>729</v>
      </c>
      <c r="S948" s="38">
        <v>0.92529463329112693</v>
      </c>
      <c r="T948" s="38">
        <v>1.0758210329652815</v>
      </c>
      <c r="U948" s="38">
        <v>2.5294633291126911E-2</v>
      </c>
      <c r="V948" s="38">
        <v>7.5821032965281532E-2</v>
      </c>
      <c r="W948" s="38">
        <v>1.0033866594381731E-3</v>
      </c>
      <c r="X948" s="38">
        <v>7.5435340578469261E-5</v>
      </c>
      <c r="Y948" s="38">
        <v>0.92795131885970383</v>
      </c>
      <c r="Z948" s="38">
        <v>1.0788220000166424</v>
      </c>
      <c r="AA948" s="38">
        <v>2.7951318859703811E-2</v>
      </c>
      <c r="AB948" s="38">
        <v>7.8822000016642413E-2</v>
      </c>
      <c r="AC948" s="38">
        <v>102.05244598167393</v>
      </c>
      <c r="AD948" s="38">
        <v>0.92882305825959022</v>
      </c>
      <c r="AE948" s="38">
        <v>1.0794260012671519</v>
      </c>
      <c r="AF948" s="38">
        <v>2.8823058259590195E-2</v>
      </c>
      <c r="AG948" s="38">
        <v>7.9426001267151936E-2</v>
      </c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</row>
    <row r="949" spans="1:51" x14ac:dyDescent="0.25">
      <c r="A949" s="38" t="s">
        <v>31</v>
      </c>
      <c r="B949" s="38">
        <v>517649</v>
      </c>
      <c r="C949" s="38">
        <v>3.2</v>
      </c>
      <c r="D949" s="38">
        <v>3.1</v>
      </c>
      <c r="E949" s="38">
        <v>3.4</v>
      </c>
      <c r="F949" s="38">
        <v>2002</v>
      </c>
      <c r="G949" s="38" t="s">
        <v>7</v>
      </c>
      <c r="H949" s="38" t="s">
        <v>73</v>
      </c>
      <c r="I949" s="38" t="s">
        <v>163</v>
      </c>
      <c r="J949" s="38">
        <v>1656</v>
      </c>
      <c r="K949" s="38">
        <v>515993</v>
      </c>
      <c r="L949" s="38">
        <v>1.5383214407755673E-4</v>
      </c>
      <c r="M949" s="38">
        <v>3.0452467684674303</v>
      </c>
      <c r="N949" s="38">
        <v>3.3529110566225442</v>
      </c>
      <c r="O949" s="38">
        <v>5.4753231532569835E-2</v>
      </c>
      <c r="P949" s="38">
        <v>4.7088943377455728E-2</v>
      </c>
      <c r="Q949" s="38">
        <v>1577</v>
      </c>
      <c r="R949" s="38">
        <v>1737</v>
      </c>
      <c r="S949" s="38">
        <v>3.0464658484803411</v>
      </c>
      <c r="T949" s="38">
        <v>3.3555555984846874</v>
      </c>
      <c r="U949" s="38">
        <v>5.3534151519659012E-2</v>
      </c>
      <c r="V949" s="38">
        <v>4.4444401515312482E-2</v>
      </c>
      <c r="W949" s="38">
        <v>3.2027656309933246E-3</v>
      </c>
      <c r="X949" s="38">
        <v>1.5396404877969928E-4</v>
      </c>
      <c r="Y949" s="38">
        <v>3.0488015822136254</v>
      </c>
      <c r="Z949" s="38">
        <v>3.3567296797730242</v>
      </c>
      <c r="AA949" s="38">
        <v>5.1198417786374684E-2</v>
      </c>
      <c r="AB949" s="38">
        <v>4.3270320226975745E-2</v>
      </c>
      <c r="AC949" s="38">
        <v>159.28447215313957</v>
      </c>
      <c r="AD949" s="38">
        <v>3.0498789282882153</v>
      </c>
      <c r="AE949" s="38">
        <v>3.3575841303001521</v>
      </c>
      <c r="AF949" s="38">
        <v>5.0121071711784815E-2</v>
      </c>
      <c r="AG949" s="38">
        <v>4.2415869699847786E-2</v>
      </c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</row>
    <row r="950" spans="1:51" x14ac:dyDescent="0.25">
      <c r="A950" s="38" t="s">
        <v>43</v>
      </c>
      <c r="B950" s="38">
        <v>107916</v>
      </c>
      <c r="C950" s="38">
        <v>2.8</v>
      </c>
      <c r="D950" s="38">
        <v>2.5</v>
      </c>
      <c r="E950" s="38">
        <v>3.1</v>
      </c>
      <c r="F950" s="38">
        <v>2002</v>
      </c>
      <c r="G950" s="38" t="s">
        <v>7</v>
      </c>
      <c r="H950" s="38" t="s">
        <v>74</v>
      </c>
      <c r="I950" s="38" t="s">
        <v>175</v>
      </c>
      <c r="J950" s="38">
        <v>302</v>
      </c>
      <c r="K950" s="38">
        <v>107614</v>
      </c>
      <c r="L950" s="38">
        <v>3.1517893993421146E-4</v>
      </c>
      <c r="M950" s="38">
        <v>2.4832939463847774</v>
      </c>
      <c r="N950" s="38">
        <v>3.1136518262532</v>
      </c>
      <c r="O950" s="38">
        <v>1.6706053615222594E-2</v>
      </c>
      <c r="P950" s="38">
        <v>1.3651826253199939E-2</v>
      </c>
      <c r="Q950" s="38">
        <v>269</v>
      </c>
      <c r="R950" s="38">
        <v>337</v>
      </c>
      <c r="S950" s="38">
        <v>2.4926794914563177</v>
      </c>
      <c r="T950" s="38">
        <v>3.1227992142036398</v>
      </c>
      <c r="U950" s="38">
        <v>7.3205085436822692E-3</v>
      </c>
      <c r="V950" s="38">
        <v>2.2799214203639728E-2</v>
      </c>
      <c r="W950" s="38">
        <v>2.8161710145424468E-3</v>
      </c>
      <c r="X950" s="38">
        <v>3.1666049008773062E-4</v>
      </c>
      <c r="Y950" s="38">
        <v>2.499510524454716</v>
      </c>
      <c r="Z950" s="38">
        <v>3.1328315046301776</v>
      </c>
      <c r="AA950" s="38">
        <v>4.8947554528400161E-4</v>
      </c>
      <c r="AB950" s="38">
        <v>3.2831504630177477E-2</v>
      </c>
      <c r="AC950" s="38">
        <v>68.077990901125233</v>
      </c>
      <c r="AD950" s="38">
        <v>2.5053940990355779</v>
      </c>
      <c r="AE950" s="38">
        <v>3.1362140667159597</v>
      </c>
      <c r="AF950" s="38">
        <v>5.3940990355778595E-3</v>
      </c>
      <c r="AG950" s="38">
        <v>3.6214066715959614E-2</v>
      </c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</row>
    <row r="951" spans="1:51" x14ac:dyDescent="0.25">
      <c r="A951" s="38" t="s">
        <v>58</v>
      </c>
      <c r="B951" s="38">
        <v>60385</v>
      </c>
      <c r="C951" s="38">
        <v>2.6</v>
      </c>
      <c r="D951" s="38">
        <v>2.2999999999999998</v>
      </c>
      <c r="E951" s="38">
        <v>3.1</v>
      </c>
      <c r="F951" s="38">
        <v>2002</v>
      </c>
      <c r="G951" s="38" t="s">
        <v>7</v>
      </c>
      <c r="H951" s="38" t="s">
        <v>195</v>
      </c>
      <c r="I951" s="38" t="s">
        <v>196</v>
      </c>
      <c r="J951" s="38">
        <v>157</v>
      </c>
      <c r="K951" s="38">
        <v>60228</v>
      </c>
      <c r="L951" s="38">
        <v>4.0616596836013318E-4</v>
      </c>
      <c r="M951" s="38">
        <v>2.1938174712357932</v>
      </c>
      <c r="N951" s="38">
        <v>3.0061494079560593</v>
      </c>
      <c r="O951" s="38">
        <v>0.10618252876420664</v>
      </c>
      <c r="P951" s="38">
        <v>9.385059204394075E-2</v>
      </c>
      <c r="Q951" s="38">
        <v>133</v>
      </c>
      <c r="R951" s="38">
        <v>182</v>
      </c>
      <c r="S951" s="38">
        <v>2.2025337418233004</v>
      </c>
      <c r="T951" s="38">
        <v>3.0139935414424111</v>
      </c>
      <c r="U951" s="38">
        <v>9.7466258176699405E-2</v>
      </c>
      <c r="V951" s="38">
        <v>8.6006458557589038E-2</v>
      </c>
      <c r="W951" s="38">
        <v>2.6316240810600002E-3</v>
      </c>
      <c r="X951" s="38">
        <v>4.0983350186417778E-4</v>
      </c>
      <c r="Y951" s="38">
        <v>2.2217905791958223</v>
      </c>
      <c r="Z951" s="38">
        <v>3.0414575829241781</v>
      </c>
      <c r="AA951" s="38">
        <v>7.8209420804177476E-2</v>
      </c>
      <c r="AB951" s="38">
        <v>5.8542417075821973E-2</v>
      </c>
      <c r="AC951" s="38">
        <v>49.125122095677874</v>
      </c>
      <c r="AD951" s="38">
        <v>2.2331636955557141</v>
      </c>
      <c r="AE951" s="38">
        <v>3.0466438171966694</v>
      </c>
      <c r="AF951" s="38">
        <v>6.6836304444285677E-2</v>
      </c>
      <c r="AG951" s="38">
        <v>5.3356182803330654E-2</v>
      </c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</row>
    <row r="952" spans="1:51" x14ac:dyDescent="0.25">
      <c r="A952" s="38" t="s">
        <v>25</v>
      </c>
      <c r="B952" s="38">
        <v>2305437</v>
      </c>
      <c r="C952" s="38">
        <v>2.1</v>
      </c>
      <c r="D952" s="38">
        <v>2</v>
      </c>
      <c r="E952" s="38">
        <v>2.1</v>
      </c>
      <c r="F952" s="38">
        <v>2002</v>
      </c>
      <c r="G952" s="38" t="s">
        <v>7</v>
      </c>
      <c r="H952" s="38" t="s">
        <v>75</v>
      </c>
      <c r="I952" s="38" t="s">
        <v>157</v>
      </c>
      <c r="J952" s="38">
        <v>4841</v>
      </c>
      <c r="K952" s="38">
        <v>2300596</v>
      </c>
      <c r="L952" s="38">
        <v>5.9088902582112715E-5</v>
      </c>
      <c r="M952" s="38">
        <v>2.0407299170169479</v>
      </c>
      <c r="N952" s="38">
        <v>2.1589077221811737</v>
      </c>
      <c r="O952" s="38">
        <v>4.0729917016947947E-2</v>
      </c>
      <c r="P952" s="38">
        <v>5.8907722181173572E-2</v>
      </c>
      <c r="Q952" s="38">
        <v>4706</v>
      </c>
      <c r="R952" s="38">
        <v>4978</v>
      </c>
      <c r="S952" s="38">
        <v>2.0412615916201569</v>
      </c>
      <c r="T952" s="38">
        <v>2.1592435620665409</v>
      </c>
      <c r="U952" s="38">
        <v>4.1261591620156857E-2</v>
      </c>
      <c r="V952" s="38">
        <v>5.92435620665408E-2</v>
      </c>
      <c r="W952" s="38">
        <v>2.1006484496673863E-3</v>
      </c>
      <c r="X952" s="38">
        <v>5.9106323226302284E-5</v>
      </c>
      <c r="Y952" s="38">
        <v>2.041542126441084</v>
      </c>
      <c r="Z952" s="38">
        <v>2.1597547728936886</v>
      </c>
      <c r="AA952" s="38">
        <v>4.1542126441084015E-2</v>
      </c>
      <c r="AB952" s="38">
        <v>5.9754772893688468E-2</v>
      </c>
      <c r="AC952" s="38">
        <v>272.46452542518853</v>
      </c>
      <c r="AD952" s="38">
        <v>2.0417736955328558</v>
      </c>
      <c r="AE952" s="38">
        <v>2.1599569603234543</v>
      </c>
      <c r="AF952" s="38">
        <v>4.1773695532855815E-2</v>
      </c>
      <c r="AG952" s="38">
        <v>5.9956960323454211E-2</v>
      </c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</row>
    <row r="953" spans="1:51" x14ac:dyDescent="0.25">
      <c r="A953" s="38" t="s">
        <v>12</v>
      </c>
      <c r="B953" s="38">
        <v>1346495</v>
      </c>
      <c r="C953" s="38">
        <v>2.2000000000000002</v>
      </c>
      <c r="D953" s="38">
        <v>2.1</v>
      </c>
      <c r="E953" s="38">
        <v>2.2999999999999998</v>
      </c>
      <c r="F953" s="38">
        <v>2002</v>
      </c>
      <c r="G953" s="38" t="s">
        <v>7</v>
      </c>
      <c r="H953" s="38" t="s">
        <v>76</v>
      </c>
      <c r="I953" s="38" t="s">
        <v>144</v>
      </c>
      <c r="J953" s="38">
        <v>2962</v>
      </c>
      <c r="K953" s="38">
        <v>1343533</v>
      </c>
      <c r="L953" s="38">
        <v>7.9133007113822284E-5</v>
      </c>
      <c r="M953" s="38">
        <v>2.1206523615656008</v>
      </c>
      <c r="N953" s="38">
        <v>2.2789183757932454</v>
      </c>
      <c r="O953" s="38">
        <v>2.0652361565600685E-2</v>
      </c>
      <c r="P953" s="38">
        <v>2.1081624206754412E-2</v>
      </c>
      <c r="Q953" s="38">
        <v>2856</v>
      </c>
      <c r="R953" s="38">
        <v>3069</v>
      </c>
      <c r="S953" s="38">
        <v>2.1210624621703014</v>
      </c>
      <c r="T953" s="38">
        <v>2.2792509441178765</v>
      </c>
      <c r="U953" s="38">
        <v>2.1062462170301277E-2</v>
      </c>
      <c r="V953" s="38">
        <v>2.074905588212328E-2</v>
      </c>
      <c r="W953" s="38">
        <v>2.2012055548441337E-3</v>
      </c>
      <c r="X953" s="38">
        <v>7.9171116695027222E-5</v>
      </c>
      <c r="Y953" s="38">
        <v>2.1220344381491065</v>
      </c>
      <c r="Z953" s="38">
        <v>2.2803766715391607</v>
      </c>
      <c r="AA953" s="38">
        <v>2.2034438149106439E-2</v>
      </c>
      <c r="AB953" s="38">
        <v>1.962332846083914E-2</v>
      </c>
      <c r="AC953" s="38">
        <v>213.12107271245759</v>
      </c>
      <c r="AD953" s="38">
        <v>2.1224379145828762</v>
      </c>
      <c r="AE953" s="38">
        <v>2.2807158619159447</v>
      </c>
      <c r="AF953" s="38">
        <v>2.2437914582876139E-2</v>
      </c>
      <c r="AG953" s="38">
        <v>1.9284138084055158E-2</v>
      </c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</row>
    <row r="954" spans="1:51" x14ac:dyDescent="0.25">
      <c r="A954" s="38" t="s">
        <v>56</v>
      </c>
      <c r="B954" s="38">
        <v>169324</v>
      </c>
      <c r="C954" s="38">
        <v>3</v>
      </c>
      <c r="D954" s="38">
        <v>2.8</v>
      </c>
      <c r="E954" s="38">
        <v>3.3</v>
      </c>
      <c r="F954" s="38">
        <v>2002</v>
      </c>
      <c r="G954" s="38" t="s">
        <v>7</v>
      </c>
      <c r="H954" s="38" t="s">
        <v>77</v>
      </c>
      <c r="I954" s="38" t="s">
        <v>188</v>
      </c>
      <c r="J954" s="38">
        <v>508</v>
      </c>
      <c r="K954" s="38">
        <v>168816</v>
      </c>
      <c r="L954" s="38">
        <v>2.6050074573315176E-4</v>
      </c>
      <c r="M954" s="38">
        <v>2.7396646177120774</v>
      </c>
      <c r="N954" s="38">
        <v>3.2606661091783811</v>
      </c>
      <c r="O954" s="38">
        <v>6.0335382287922457E-2</v>
      </c>
      <c r="P954" s="38">
        <v>3.9333890821618755E-2</v>
      </c>
      <c r="Q954" s="38">
        <v>464</v>
      </c>
      <c r="R954" s="38">
        <v>553</v>
      </c>
      <c r="S954" s="38">
        <v>2.740308520942099</v>
      </c>
      <c r="T954" s="38">
        <v>3.265928043277976</v>
      </c>
      <c r="U954" s="38">
        <v>5.9691479057900843E-2</v>
      </c>
      <c r="V954" s="38">
        <v>3.4071956722023788E-2</v>
      </c>
      <c r="W954" s="38">
        <v>3.0114405582519401E-3</v>
      </c>
      <c r="X954" s="38">
        <v>2.6122878939254305E-4</v>
      </c>
      <c r="Y954" s="38">
        <v>2.7502117688593968</v>
      </c>
      <c r="Z954" s="38">
        <v>3.2726693476444835</v>
      </c>
      <c r="AA954" s="38">
        <v>4.9788231140603045E-2</v>
      </c>
      <c r="AB954" s="38">
        <v>2.7330652355516349E-2</v>
      </c>
      <c r="AC954" s="38">
        <v>88.258401670705908</v>
      </c>
      <c r="AD954" s="38">
        <v>2.7537794408629068</v>
      </c>
      <c r="AE954" s="38">
        <v>3.2750073789877172</v>
      </c>
      <c r="AF954" s="38">
        <v>4.6220559137092998E-2</v>
      </c>
      <c r="AG954" s="38">
        <v>2.4992621012282612E-2</v>
      </c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</row>
    <row r="955" spans="1:51" x14ac:dyDescent="0.25">
      <c r="A955" s="38" t="s">
        <v>32</v>
      </c>
      <c r="B955" s="38">
        <v>228122</v>
      </c>
      <c r="C955" s="38">
        <v>2</v>
      </c>
      <c r="D955" s="38">
        <v>1.8</v>
      </c>
      <c r="E955" s="38">
        <v>2.2000000000000002</v>
      </c>
      <c r="F955" s="38">
        <v>2002</v>
      </c>
      <c r="G955" s="38" t="s">
        <v>7</v>
      </c>
      <c r="H955" s="38" t="s">
        <v>78</v>
      </c>
      <c r="I955" s="38" t="s">
        <v>164</v>
      </c>
      <c r="J955" s="38">
        <v>456</v>
      </c>
      <c r="K955" s="38">
        <v>227666</v>
      </c>
      <c r="L955" s="38">
        <v>1.8328581087552644E-4</v>
      </c>
      <c r="M955" s="38">
        <v>1.8156445860173644</v>
      </c>
      <c r="N955" s="38">
        <v>2.1822162077684175</v>
      </c>
      <c r="O955" s="38">
        <v>1.5644586017364404E-2</v>
      </c>
      <c r="P955" s="38">
        <v>1.7783792231582662E-2</v>
      </c>
      <c r="Q955" s="38">
        <v>415</v>
      </c>
      <c r="R955" s="38">
        <v>499</v>
      </c>
      <c r="S955" s="38">
        <v>1.8192020059441878</v>
      </c>
      <c r="T955" s="38">
        <v>2.1874260264244572</v>
      </c>
      <c r="U955" s="38">
        <v>1.920200594418775E-2</v>
      </c>
      <c r="V955" s="38">
        <v>1.2573973575543018E-2</v>
      </c>
      <c r="W955" s="38">
        <v>2.007316341200245E-3</v>
      </c>
      <c r="X955" s="38">
        <v>1.8385888994100033E-4</v>
      </c>
      <c r="Y955" s="38">
        <v>1.8234574512592447</v>
      </c>
      <c r="Z955" s="38">
        <v>2.1911752311412456</v>
      </c>
      <c r="AA955" s="38">
        <v>2.3457451259244699E-2</v>
      </c>
      <c r="AB955" s="38">
        <v>8.8247688587546058E-3</v>
      </c>
      <c r="AC955" s="38">
        <v>83.665520546465331</v>
      </c>
      <c r="AD955" s="38">
        <v>1.8261323069456525</v>
      </c>
      <c r="AE955" s="38">
        <v>2.1928839209295861</v>
      </c>
      <c r="AF955" s="38">
        <v>2.6132306945652495E-2</v>
      </c>
      <c r="AG955" s="38">
        <v>7.1160790704141164E-3</v>
      </c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</row>
    <row r="956" spans="1:51" x14ac:dyDescent="0.25">
      <c r="A956" s="38" t="s">
        <v>45</v>
      </c>
      <c r="B956" s="38">
        <v>1872358</v>
      </c>
      <c r="C956" s="38">
        <v>2.6</v>
      </c>
      <c r="D956" s="38">
        <v>2.5</v>
      </c>
      <c r="E956" s="38">
        <v>2.6</v>
      </c>
      <c r="F956" s="38">
        <v>2002</v>
      </c>
      <c r="G956" s="38" t="s">
        <v>7</v>
      </c>
      <c r="H956" s="38" t="s">
        <v>79</v>
      </c>
      <c r="I956" s="38" t="s">
        <v>177</v>
      </c>
      <c r="J956" s="38">
        <v>4868</v>
      </c>
      <c r="K956" s="38">
        <v>1867490</v>
      </c>
      <c r="L956" s="38">
        <v>7.2940574952515261E-5</v>
      </c>
      <c r="M956" s="38">
        <v>2.5269895666122921</v>
      </c>
      <c r="N956" s="38">
        <v>2.6728707165173229</v>
      </c>
      <c r="O956" s="38">
        <v>2.6989566612292126E-2</v>
      </c>
      <c r="P956" s="38">
        <v>7.2870716517322798E-2</v>
      </c>
      <c r="Q956" s="38">
        <v>4732</v>
      </c>
      <c r="R956" s="38">
        <v>5005</v>
      </c>
      <c r="S956" s="38">
        <v>2.5272944597133669</v>
      </c>
      <c r="T956" s="38">
        <v>2.673099909312215</v>
      </c>
      <c r="U956" s="38">
        <v>2.7294459713366859E-2</v>
      </c>
      <c r="V956" s="38">
        <v>7.3099909312214884E-2</v>
      </c>
      <c r="W956" s="38">
        <v>2.6009506397631061E-3</v>
      </c>
      <c r="X956" s="38">
        <v>7.2961913367066748E-5</v>
      </c>
      <c r="Y956" s="38">
        <v>2.5279887263960394</v>
      </c>
      <c r="Z956" s="38">
        <v>2.6739125531301728</v>
      </c>
      <c r="AA956" s="38">
        <v>2.7988726396039443E-2</v>
      </c>
      <c r="AB956" s="38">
        <v>7.3912553130172753E-2</v>
      </c>
      <c r="AC956" s="38">
        <v>273.15476000666382</v>
      </c>
      <c r="AD956" s="38">
        <v>2.5282737794521153</v>
      </c>
      <c r="AE956" s="38">
        <v>2.6741615848742981</v>
      </c>
      <c r="AF956" s="38">
        <v>2.8273779452115289E-2</v>
      </c>
      <c r="AG956" s="38">
        <v>7.4161584874298025E-2</v>
      </c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</row>
    <row r="957" spans="1:51" x14ac:dyDescent="0.25">
      <c r="A957" s="38" t="s">
        <v>33</v>
      </c>
      <c r="B957" s="38">
        <v>924149</v>
      </c>
      <c r="C957" s="38">
        <v>4.0999999999999996</v>
      </c>
      <c r="D957" s="38">
        <v>4</v>
      </c>
      <c r="E957" s="38">
        <v>4.2</v>
      </c>
      <c r="F957" s="38">
        <v>2002</v>
      </c>
      <c r="G957" s="38" t="s">
        <v>7</v>
      </c>
      <c r="H957" s="38" t="s">
        <v>80</v>
      </c>
      <c r="I957" s="38" t="s">
        <v>165</v>
      </c>
      <c r="J957" s="38">
        <v>3789</v>
      </c>
      <c r="K957" s="38">
        <v>920360</v>
      </c>
      <c r="L957" s="38">
        <v>1.3027955441306452E-4</v>
      </c>
      <c r="M957" s="38">
        <v>3.969708650952088</v>
      </c>
      <c r="N957" s="38">
        <v>4.2302677597782168</v>
      </c>
      <c r="O957" s="38">
        <v>3.0291349047911975E-2</v>
      </c>
      <c r="P957" s="38">
        <v>3.0267759778216607E-2</v>
      </c>
      <c r="Q957" s="38">
        <v>3669</v>
      </c>
      <c r="R957" s="38">
        <v>3910</v>
      </c>
      <c r="S957" s="38">
        <v>3.9701390143797157</v>
      </c>
      <c r="T957" s="38">
        <v>4.2309194729421336</v>
      </c>
      <c r="U957" s="38">
        <v>2.9860985620284275E-2</v>
      </c>
      <c r="V957" s="38">
        <v>3.0919472942133375E-2</v>
      </c>
      <c r="W957" s="38">
        <v>4.1020495304934547E-3</v>
      </c>
      <c r="X957" s="38">
        <v>1.3032819678662042E-4</v>
      </c>
      <c r="Y957" s="38">
        <v>3.9717213337068338</v>
      </c>
      <c r="Z957" s="38">
        <v>4.2323777272800758</v>
      </c>
      <c r="AA957" s="38">
        <v>2.8278666293166221E-2</v>
      </c>
      <c r="AB957" s="38">
        <v>3.2377727280075597E-2</v>
      </c>
      <c r="AC957" s="38">
        <v>240.8102587981237</v>
      </c>
      <c r="AD957" s="38">
        <v>3.9723035360865278</v>
      </c>
      <c r="AE957" s="38">
        <v>4.2328775969940207</v>
      </c>
      <c r="AF957" s="38">
        <v>2.7696463913472247E-2</v>
      </c>
      <c r="AG957" s="38">
        <v>3.2877596994020486E-2</v>
      </c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</row>
    <row r="958" spans="1:51" x14ac:dyDescent="0.25">
      <c r="A958" s="38" t="s">
        <v>44</v>
      </c>
      <c r="B958" s="38">
        <v>433833</v>
      </c>
      <c r="C958" s="38">
        <v>2.5</v>
      </c>
      <c r="D958" s="38">
        <v>2.2999999999999998</v>
      </c>
      <c r="E958" s="38">
        <v>2.6</v>
      </c>
      <c r="F958" s="38">
        <v>2002</v>
      </c>
      <c r="G958" s="38" t="s">
        <v>7</v>
      </c>
      <c r="H958" s="38" t="s">
        <v>81</v>
      </c>
      <c r="I958" s="38" t="s">
        <v>176</v>
      </c>
      <c r="J958" s="38">
        <v>1085</v>
      </c>
      <c r="K958" s="38">
        <v>432748</v>
      </c>
      <c r="L958" s="38">
        <v>1.4862662594918659E-4</v>
      </c>
      <c r="M958" s="38">
        <v>2.3523357259235387</v>
      </c>
      <c r="N958" s="38">
        <v>2.6495889778219115</v>
      </c>
      <c r="O958" s="38">
        <v>5.2335725923538856E-2</v>
      </c>
      <c r="P958" s="38">
        <v>4.9588977821911406E-2</v>
      </c>
      <c r="Q958" s="38">
        <v>1021</v>
      </c>
      <c r="R958" s="38">
        <v>1150</v>
      </c>
      <c r="S958" s="38">
        <v>2.3534401486286196</v>
      </c>
      <c r="T958" s="38">
        <v>2.6507895895425198</v>
      </c>
      <c r="U958" s="38">
        <v>5.3440148628619788E-2</v>
      </c>
      <c r="V958" s="38">
        <v>5.0789589542519664E-2</v>
      </c>
      <c r="W958" s="38">
        <v>2.505367515021235E-3</v>
      </c>
      <c r="X958" s="38">
        <v>1.4882168597113655E-4</v>
      </c>
      <c r="Y958" s="38">
        <v>2.3565458290500985</v>
      </c>
      <c r="Z958" s="38">
        <v>2.6541892009923718</v>
      </c>
      <c r="AA958" s="38">
        <v>5.6545829050098639E-2</v>
      </c>
      <c r="AB958" s="38">
        <v>5.4189200992371678E-2</v>
      </c>
      <c r="AC958" s="38">
        <v>128.98584309176812</v>
      </c>
      <c r="AD958" s="38">
        <v>2.3578629339655985</v>
      </c>
      <c r="AE958" s="38">
        <v>2.6551771100923656</v>
      </c>
      <c r="AF958" s="38">
        <v>5.7862933965598717E-2</v>
      </c>
      <c r="AG958" s="38">
        <v>5.5177110092365478E-2</v>
      </c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</row>
    <row r="959" spans="1:51" x14ac:dyDescent="0.25">
      <c r="A959" s="38" t="s">
        <v>46</v>
      </c>
      <c r="B959" s="38">
        <v>422734</v>
      </c>
      <c r="C959" s="38">
        <v>2</v>
      </c>
      <c r="D959" s="38">
        <v>1.9</v>
      </c>
      <c r="E959" s="38">
        <v>2.1</v>
      </c>
      <c r="F959" s="38">
        <v>2002</v>
      </c>
      <c r="G959" s="38" t="s">
        <v>7</v>
      </c>
      <c r="H959" s="38" t="s">
        <v>82</v>
      </c>
      <c r="I959" s="38" t="s">
        <v>178</v>
      </c>
      <c r="J959" s="38">
        <v>845</v>
      </c>
      <c r="K959" s="38">
        <v>421889</v>
      </c>
      <c r="L959" s="38">
        <v>1.3464020927050034E-4</v>
      </c>
      <c r="M959" s="38">
        <v>1.86425271157334</v>
      </c>
      <c r="N959" s="38">
        <v>2.1335331301143405</v>
      </c>
      <c r="O959" s="38">
        <v>3.5747288426659862E-2</v>
      </c>
      <c r="P959" s="38">
        <v>3.3533130114340448E-2</v>
      </c>
      <c r="Q959" s="38">
        <v>789</v>
      </c>
      <c r="R959" s="38">
        <v>903</v>
      </c>
      <c r="S959" s="38">
        <v>1.866421910705077</v>
      </c>
      <c r="T959" s="38">
        <v>2.1360950384875594</v>
      </c>
      <c r="U959" s="38">
        <v>3.3578089294922897E-2</v>
      </c>
      <c r="V959" s="38">
        <v>3.609503848755935E-2</v>
      </c>
      <c r="W959" s="38">
        <v>2.0034183040905894E-3</v>
      </c>
      <c r="X959" s="38">
        <v>1.3486755704758386E-4</v>
      </c>
      <c r="Y959" s="38">
        <v>1.8685507470430054</v>
      </c>
      <c r="Z959" s="38">
        <v>2.138285861138173</v>
      </c>
      <c r="AA959" s="38">
        <v>3.1449252956994522E-2</v>
      </c>
      <c r="AB959" s="38">
        <v>3.8285861138172894E-2</v>
      </c>
      <c r="AC959" s="38">
        <v>113.86519011787897</v>
      </c>
      <c r="AD959" s="38">
        <v>1.8699251801625376</v>
      </c>
      <c r="AE959" s="38">
        <v>2.1392769602751081</v>
      </c>
      <c r="AF959" s="38">
        <v>3.0074819837462297E-2</v>
      </c>
      <c r="AG959" s="38">
        <v>3.9276960275107964E-2</v>
      </c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</row>
    <row r="960" spans="1:51" x14ac:dyDescent="0.25">
      <c r="A960" s="38" t="s">
        <v>47</v>
      </c>
      <c r="B960" s="38">
        <v>576765</v>
      </c>
      <c r="C960" s="38">
        <v>2</v>
      </c>
      <c r="D960" s="38">
        <v>1.8</v>
      </c>
      <c r="E960" s="38">
        <v>2.1</v>
      </c>
      <c r="F960" s="38">
        <v>2002</v>
      </c>
      <c r="G960" s="38" t="s">
        <v>7</v>
      </c>
      <c r="H960" s="38" t="s">
        <v>83</v>
      </c>
      <c r="I960" s="38" t="s">
        <v>179</v>
      </c>
      <c r="J960" s="38">
        <v>1154</v>
      </c>
      <c r="K960" s="38">
        <v>575611</v>
      </c>
      <c r="L960" s="38">
        <v>1.1532333434955064E-4</v>
      </c>
      <c r="M960" s="38">
        <v>1.8854915555969611</v>
      </c>
      <c r="N960" s="38">
        <v>2.1161382242960625</v>
      </c>
      <c r="O960" s="38">
        <v>8.5491555596961089E-2</v>
      </c>
      <c r="P960" s="38">
        <v>1.6138224296062376E-2</v>
      </c>
      <c r="Q960" s="38">
        <v>1088</v>
      </c>
      <c r="R960" s="38">
        <v>1220</v>
      </c>
      <c r="S960" s="38">
        <v>1.8863835357554637</v>
      </c>
      <c r="T960" s="38">
        <v>2.1152462441375603</v>
      </c>
      <c r="U960" s="38">
        <v>8.6383535755463647E-2</v>
      </c>
      <c r="V960" s="38">
        <v>1.5246244137560261E-2</v>
      </c>
      <c r="W960" s="38">
        <v>2.0041317185003934E-3</v>
      </c>
      <c r="X960" s="38">
        <v>1.15465954731501E-4</v>
      </c>
      <c r="Y960" s="38">
        <v>1.8886657637688924</v>
      </c>
      <c r="Z960" s="38">
        <v>2.1195976732318944</v>
      </c>
      <c r="AA960" s="38">
        <v>8.8665763768892347E-2</v>
      </c>
      <c r="AB960" s="38">
        <v>1.9597673231894319E-2</v>
      </c>
      <c r="AC960" s="38">
        <v>133.05562650441561</v>
      </c>
      <c r="AD960" s="38">
        <v>1.8896529039285035</v>
      </c>
      <c r="AE960" s="38">
        <v>2.1203443299214162</v>
      </c>
      <c r="AF960" s="38">
        <v>8.9652903928503447E-2</v>
      </c>
      <c r="AG960" s="38">
        <v>2.0344329921416104E-2</v>
      </c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</row>
    <row r="961" spans="1:51" x14ac:dyDescent="0.25">
      <c r="A961" s="38" t="s">
        <v>48</v>
      </c>
      <c r="B961" s="38">
        <v>651099</v>
      </c>
      <c r="C961" s="38">
        <v>2.1</v>
      </c>
      <c r="D961" s="38">
        <v>1.9</v>
      </c>
      <c r="E961" s="38">
        <v>2.2000000000000002</v>
      </c>
      <c r="F961" s="38">
        <v>2002</v>
      </c>
      <c r="G961" s="38" t="s">
        <v>7</v>
      </c>
      <c r="H961" s="38" t="s">
        <v>84</v>
      </c>
      <c r="I961" s="38" t="s">
        <v>180</v>
      </c>
      <c r="J961" s="38">
        <v>1367</v>
      </c>
      <c r="K961" s="38">
        <v>649732</v>
      </c>
      <c r="L961" s="38">
        <v>1.111805797136479E-4</v>
      </c>
      <c r="M961" s="38">
        <v>1.9883465275311796</v>
      </c>
      <c r="N961" s="38">
        <v>2.2107076869584756</v>
      </c>
      <c r="O961" s="38">
        <v>8.8346527531179664E-2</v>
      </c>
      <c r="P961" s="38">
        <v>1.070768695847546E-2</v>
      </c>
      <c r="Q961" s="38">
        <v>1295</v>
      </c>
      <c r="R961" s="38">
        <v>1440</v>
      </c>
      <c r="S961" s="38">
        <v>1.9889448455611205</v>
      </c>
      <c r="T961" s="38">
        <v>2.2116452336741417</v>
      </c>
      <c r="U961" s="38">
        <v>8.8944845561120589E-2</v>
      </c>
      <c r="V961" s="38">
        <v>1.1645233674141497E-2</v>
      </c>
      <c r="W961" s="38">
        <v>2.1024646833720274E-3</v>
      </c>
      <c r="X961" s="38">
        <v>1.1129661398052171E-4</v>
      </c>
      <c r="Y961" s="38">
        <v>1.9911680693915057</v>
      </c>
      <c r="Z961" s="38">
        <v>2.2137612973525491</v>
      </c>
      <c r="AA961" s="38">
        <v>9.116806939150579E-2</v>
      </c>
      <c r="AB961" s="38">
        <v>1.376129735254894E-2</v>
      </c>
      <c r="AC961" s="38">
        <v>144.80366778740361</v>
      </c>
      <c r="AD961" s="38">
        <v>1.9920338430878675</v>
      </c>
      <c r="AE961" s="38">
        <v>2.2144313793403061</v>
      </c>
      <c r="AF961" s="38">
        <v>9.2033843087867551E-2</v>
      </c>
      <c r="AG961" s="38">
        <v>1.4431379340305917E-2</v>
      </c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</row>
    <row r="962" spans="1:51" x14ac:dyDescent="0.25">
      <c r="A962" s="38" t="s">
        <v>34</v>
      </c>
      <c r="B962" s="38">
        <v>186615</v>
      </c>
      <c r="C962" s="38">
        <v>3.5</v>
      </c>
      <c r="D962" s="38">
        <v>3.2</v>
      </c>
      <c r="E962" s="38">
        <v>3.7</v>
      </c>
      <c r="F962" s="38">
        <v>2002</v>
      </c>
      <c r="G962" s="38" t="s">
        <v>7</v>
      </c>
      <c r="H962" s="38" t="s">
        <v>85</v>
      </c>
      <c r="I962" s="38" t="s">
        <v>166</v>
      </c>
      <c r="J962" s="38">
        <v>653</v>
      </c>
      <c r="K962" s="38">
        <v>185962</v>
      </c>
      <c r="L962" s="38">
        <v>2.6791495841040443E-4</v>
      </c>
      <c r="M962" s="38">
        <v>3.2312678511172326</v>
      </c>
      <c r="N962" s="38">
        <v>3.7670977679380417</v>
      </c>
      <c r="O962" s="38">
        <v>3.1267851117232404E-2</v>
      </c>
      <c r="P962" s="38">
        <v>6.7097767938041564E-2</v>
      </c>
      <c r="Q962" s="38">
        <v>604</v>
      </c>
      <c r="R962" s="38">
        <v>704</v>
      </c>
      <c r="S962" s="38">
        <v>3.2366101331618573</v>
      </c>
      <c r="T962" s="38">
        <v>3.7724727379899794</v>
      </c>
      <c r="U962" s="38">
        <v>3.6610133161857128E-2</v>
      </c>
      <c r="V962" s="38">
        <v>7.2472737989979219E-2</v>
      </c>
      <c r="W962" s="38">
        <v>3.5094030393220603E-3</v>
      </c>
      <c r="X962" s="38">
        <v>2.6849636916846079E-4</v>
      </c>
      <c r="Y962" s="38">
        <v>3.2409066701535991</v>
      </c>
      <c r="Z962" s="38">
        <v>3.7778994084905211</v>
      </c>
      <c r="AA962" s="38">
        <v>4.0906670153598945E-2</v>
      </c>
      <c r="AB962" s="38">
        <v>7.7899408490520905E-2</v>
      </c>
      <c r="AC962" s="38">
        <v>100.02953392986176</v>
      </c>
      <c r="AD962" s="38">
        <v>3.2440773810023091</v>
      </c>
      <c r="AE962" s="38">
        <v>3.7800872133853605</v>
      </c>
      <c r="AF962" s="38">
        <v>4.4077381002308957E-2</v>
      </c>
      <c r="AG962" s="38">
        <v>8.008721338536029E-2</v>
      </c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</row>
    <row r="963" spans="1:51" x14ac:dyDescent="0.25">
      <c r="A963" s="38" t="s">
        <v>13</v>
      </c>
      <c r="B963" s="38">
        <v>784109</v>
      </c>
      <c r="C963" s="38">
        <v>3.5</v>
      </c>
      <c r="D963" s="38">
        <v>3.4</v>
      </c>
      <c r="E963" s="38">
        <v>3.7</v>
      </c>
      <c r="F963" s="38">
        <v>2002</v>
      </c>
      <c r="G963" s="38" t="s">
        <v>7</v>
      </c>
      <c r="H963" s="38" t="s">
        <v>86</v>
      </c>
      <c r="I963" s="38" t="s">
        <v>145</v>
      </c>
      <c r="J963" s="38">
        <v>2744</v>
      </c>
      <c r="K963" s="38">
        <v>781365</v>
      </c>
      <c r="L963" s="38">
        <v>1.3070808845959273E-4</v>
      </c>
      <c r="M963" s="38">
        <v>3.3688053720414346</v>
      </c>
      <c r="N963" s="38">
        <v>3.6302215489606198</v>
      </c>
      <c r="O963" s="38">
        <v>3.1194627958565313E-2</v>
      </c>
      <c r="P963" s="38">
        <v>6.9778451039380407E-2</v>
      </c>
      <c r="Q963" s="38">
        <v>2642</v>
      </c>
      <c r="R963" s="38">
        <v>2847</v>
      </c>
      <c r="S963" s="38">
        <v>3.3694295053366305</v>
      </c>
      <c r="T963" s="38">
        <v>3.6308727485591925</v>
      </c>
      <c r="U963" s="38">
        <v>3.0570494663369363E-2</v>
      </c>
      <c r="V963" s="38">
        <v>6.9127251440807669E-2</v>
      </c>
      <c r="W963" s="38">
        <v>3.5019458733791891E-3</v>
      </c>
      <c r="X963" s="38">
        <v>1.3077564949023779E-4</v>
      </c>
      <c r="Y963" s="38">
        <v>3.3711702238889512</v>
      </c>
      <c r="Z963" s="38">
        <v>3.632721522869427</v>
      </c>
      <c r="AA963" s="38">
        <v>2.8829776111048755E-2</v>
      </c>
      <c r="AB963" s="38">
        <v>6.7278477130573222E-2</v>
      </c>
      <c r="AC963" s="38">
        <v>204.99616265808567</v>
      </c>
      <c r="AD963" s="38">
        <v>3.3718650024432173</v>
      </c>
      <c r="AE963" s="38">
        <v>3.6333020709609261</v>
      </c>
      <c r="AF963" s="38">
        <v>2.8134997556782615E-2</v>
      </c>
      <c r="AG963" s="38">
        <v>6.6697929039074122E-2</v>
      </c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</row>
    <row r="964" spans="1:51" x14ac:dyDescent="0.25">
      <c r="A964" s="38" t="s">
        <v>28</v>
      </c>
      <c r="B964" s="38">
        <v>890862</v>
      </c>
      <c r="C964" s="38">
        <v>3.4</v>
      </c>
      <c r="D964" s="38">
        <v>3.2</v>
      </c>
      <c r="E964" s="38">
        <v>3.5</v>
      </c>
      <c r="F964" s="38">
        <v>2002</v>
      </c>
      <c r="G964" s="38" t="s">
        <v>7</v>
      </c>
      <c r="H964" s="38" t="s">
        <v>87</v>
      </c>
      <c r="I964" s="38" t="s">
        <v>160</v>
      </c>
      <c r="J964" s="38">
        <v>3029</v>
      </c>
      <c r="K964" s="38">
        <v>887833</v>
      </c>
      <c r="L964" s="38">
        <v>1.2087812583190461E-4</v>
      </c>
      <c r="M964" s="38">
        <v>3.2791995517432984</v>
      </c>
      <c r="N964" s="38">
        <v>3.5209558034071069</v>
      </c>
      <c r="O964" s="38">
        <v>7.919955174329818E-2</v>
      </c>
      <c r="P964" s="38">
        <v>2.0955803407106899E-2</v>
      </c>
      <c r="Q964" s="38">
        <v>2922</v>
      </c>
      <c r="R964" s="38">
        <v>3137</v>
      </c>
      <c r="S964" s="38">
        <v>3.279969288172579</v>
      </c>
      <c r="T964" s="38">
        <v>3.52130857529</v>
      </c>
      <c r="U964" s="38">
        <v>7.9969288172578867E-2</v>
      </c>
      <c r="V964" s="38">
        <v>2.1308575289999965E-2</v>
      </c>
      <c r="W964" s="38">
        <v>3.4022190416989383E-3</v>
      </c>
      <c r="X964" s="38">
        <v>1.2093475332022681E-4</v>
      </c>
      <c r="Y964" s="38">
        <v>3.2812842883787114</v>
      </c>
      <c r="Z964" s="38">
        <v>3.5231537950191654</v>
      </c>
      <c r="AA964" s="38">
        <v>8.1284288378711267E-2</v>
      </c>
      <c r="AB964" s="38">
        <v>2.3153795019165369E-2</v>
      </c>
      <c r="AC964" s="38">
        <v>215.38800104435168</v>
      </c>
      <c r="AD964" s="38">
        <v>3.2818934039501135</v>
      </c>
      <c r="AE964" s="38">
        <v>3.5236671829196236</v>
      </c>
      <c r="AF964" s="38">
        <v>8.1893403950113353E-2</v>
      </c>
      <c r="AG964" s="38">
        <v>2.3667182919623553E-2</v>
      </c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</row>
    <row r="965" spans="1:51" x14ac:dyDescent="0.25">
      <c r="A965" s="38" t="s">
        <v>49</v>
      </c>
      <c r="B965" s="38">
        <v>1582807</v>
      </c>
      <c r="C965" s="38">
        <v>3.2</v>
      </c>
      <c r="D965" s="38">
        <v>3.1</v>
      </c>
      <c r="E965" s="38">
        <v>3.3</v>
      </c>
      <c r="F965" s="38">
        <v>2002</v>
      </c>
      <c r="G965" s="38" t="s">
        <v>7</v>
      </c>
      <c r="H965" s="38" t="s">
        <v>88</v>
      </c>
      <c r="I965" s="38" t="s">
        <v>181</v>
      </c>
      <c r="J965" s="38">
        <v>5065</v>
      </c>
      <c r="K965" s="38">
        <v>1577742</v>
      </c>
      <c r="L965" s="38">
        <v>8.7986059052154694E-5</v>
      </c>
      <c r="M965" s="38">
        <v>3.1120250604336701</v>
      </c>
      <c r="N965" s="38">
        <v>3.2879971785379793</v>
      </c>
      <c r="O965" s="38">
        <v>1.2025060433670021E-2</v>
      </c>
      <c r="P965" s="38">
        <v>1.2002821462020474E-2</v>
      </c>
      <c r="Q965" s="38">
        <v>4926</v>
      </c>
      <c r="R965" s="38">
        <v>5205</v>
      </c>
      <c r="S965" s="38">
        <v>3.1121924530280696</v>
      </c>
      <c r="T965" s="38">
        <v>3.2884615749109019</v>
      </c>
      <c r="U965" s="38">
        <v>1.2192453028069483E-2</v>
      </c>
      <c r="V965" s="38">
        <v>1.153842508909797E-2</v>
      </c>
      <c r="W965" s="38">
        <v>3.2012168458110547E-3</v>
      </c>
      <c r="X965" s="38">
        <v>8.801073296046235E-5</v>
      </c>
      <c r="Y965" s="38">
        <v>3.1132061128505923</v>
      </c>
      <c r="Z965" s="38">
        <v>3.2892275787715168</v>
      </c>
      <c r="AA965" s="38">
        <v>1.3206112850592255E-2</v>
      </c>
      <c r="AB965" s="38">
        <v>1.0772421228482987E-2</v>
      </c>
      <c r="AC965" s="38">
        <v>278.54268692650919</v>
      </c>
      <c r="AD965" s="38">
        <v>3.113542854814535</v>
      </c>
      <c r="AE965" s="38">
        <v>3.2895226242415538</v>
      </c>
      <c r="AF965" s="38">
        <v>1.3542854814534877E-2</v>
      </c>
      <c r="AG965" s="38">
        <v>1.0477375758445984E-2</v>
      </c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</row>
    <row r="966" spans="1:51" x14ac:dyDescent="0.25">
      <c r="A966" s="38" t="s">
        <v>26</v>
      </c>
      <c r="B966" s="38">
        <v>778097</v>
      </c>
      <c r="C966" s="38">
        <v>5</v>
      </c>
      <c r="D966" s="38">
        <v>4.9000000000000004</v>
      </c>
      <c r="E966" s="38">
        <v>5.2</v>
      </c>
      <c r="F966" s="38">
        <v>2002</v>
      </c>
      <c r="G966" s="38" t="s">
        <v>7</v>
      </c>
      <c r="H966" s="38" t="s">
        <v>89</v>
      </c>
      <c r="I966" s="38" t="s">
        <v>158</v>
      </c>
      <c r="J966" s="38">
        <v>3890</v>
      </c>
      <c r="K966" s="38">
        <v>774207</v>
      </c>
      <c r="L966" s="38">
        <v>1.5671148543517098E-4</v>
      </c>
      <c r="M966" s="38">
        <v>4.8426651989627905</v>
      </c>
      <c r="N966" s="38">
        <v>5.156088169833132</v>
      </c>
      <c r="O966" s="38">
        <v>5.7334801037209893E-2</v>
      </c>
      <c r="P966" s="38">
        <v>4.3911830166868171E-2</v>
      </c>
      <c r="Q966" s="38">
        <v>3769</v>
      </c>
      <c r="R966" s="38">
        <v>4013</v>
      </c>
      <c r="S966" s="38">
        <v>4.8438690805902089</v>
      </c>
      <c r="T966" s="38">
        <v>5.1574546618223689</v>
      </c>
      <c r="U966" s="38">
        <v>5.6130919409791424E-2</v>
      </c>
      <c r="V966" s="38">
        <v>4.2545338177631287E-2</v>
      </c>
      <c r="W966" s="38">
        <v>5.0018204865497741E-3</v>
      </c>
      <c r="X966" s="38">
        <v>1.5676825201947931E-4</v>
      </c>
      <c r="Y966" s="38">
        <v>4.8450522345302955</v>
      </c>
      <c r="Z966" s="38">
        <v>5.1585887385692528</v>
      </c>
      <c r="AA966" s="38">
        <v>5.4947765469704812E-2</v>
      </c>
      <c r="AB966" s="38">
        <v>4.1411261430747359E-2</v>
      </c>
      <c r="AC966" s="38">
        <v>243.88813360667481</v>
      </c>
      <c r="AD966" s="38">
        <v>4.8457429444979638</v>
      </c>
      <c r="AE966" s="38">
        <v>5.1591832090649863</v>
      </c>
      <c r="AF966" s="38">
        <v>5.4257055502036522E-2</v>
      </c>
      <c r="AG966" s="38">
        <v>4.0816790935013891E-2</v>
      </c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</row>
    <row r="967" spans="1:51" x14ac:dyDescent="0.25">
      <c r="A967" s="38" t="s">
        <v>59</v>
      </c>
      <c r="B967" s="38">
        <v>439882</v>
      </c>
      <c r="C967" s="38">
        <v>1.1000000000000001</v>
      </c>
      <c r="D967" s="38">
        <v>1</v>
      </c>
      <c r="E967" s="38">
        <v>1.2</v>
      </c>
      <c r="F967" s="38">
        <v>2002</v>
      </c>
      <c r="G967" s="38" t="s">
        <v>7</v>
      </c>
      <c r="H967" s="38" t="s">
        <v>90</v>
      </c>
      <c r="I967" s="38" t="s">
        <v>190</v>
      </c>
      <c r="J967" s="38">
        <v>484</v>
      </c>
      <c r="K967" s="38">
        <v>439398</v>
      </c>
      <c r="L967" s="38">
        <v>9.7970544839313841E-5</v>
      </c>
      <c r="M967" s="38">
        <v>1.0023245342955451</v>
      </c>
      <c r="N967" s="38">
        <v>1.1982656239741727</v>
      </c>
      <c r="O967" s="38">
        <v>2.3245342955451331E-3</v>
      </c>
      <c r="P967" s="38">
        <v>1.7343760258272667E-3</v>
      </c>
      <c r="Q967" s="38">
        <v>441</v>
      </c>
      <c r="R967" s="38">
        <v>527</v>
      </c>
      <c r="S967" s="38">
        <v>1.0025415906993238</v>
      </c>
      <c r="T967" s="38">
        <v>1.1980485675703938</v>
      </c>
      <c r="U967" s="38">
        <v>2.5415906993238035E-3</v>
      </c>
      <c r="V967" s="38">
        <v>1.9514324296061591E-3</v>
      </c>
      <c r="W967" s="38">
        <v>1.1046518974078775E-3</v>
      </c>
      <c r="X967" s="38">
        <v>9.8260312106606006E-5</v>
      </c>
      <c r="Y967" s="38">
        <v>1.0063915853012715</v>
      </c>
      <c r="Z967" s="38">
        <v>1.2029122095144835</v>
      </c>
      <c r="AA967" s="38">
        <v>6.3915853012714852E-3</v>
      </c>
      <c r="AB967" s="38">
        <v>2.9122095144835658E-3</v>
      </c>
      <c r="AC967" s="38">
        <v>86.232082765560619</v>
      </c>
      <c r="AD967" s="38">
        <v>1.0077721223247555</v>
      </c>
      <c r="AE967" s="38">
        <v>1.2038049895786409</v>
      </c>
      <c r="AF967" s="38">
        <v>7.7721223247555482E-3</v>
      </c>
      <c r="AG967" s="38">
        <v>3.8049895786409493E-3</v>
      </c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</row>
    <row r="968" spans="1:51" x14ac:dyDescent="0.25">
      <c r="A968" s="38" t="s">
        <v>20</v>
      </c>
      <c r="B968" s="38">
        <v>829081</v>
      </c>
      <c r="C968" s="38">
        <v>2.6</v>
      </c>
      <c r="D968" s="38">
        <v>2.5</v>
      </c>
      <c r="E968" s="38">
        <v>2.7</v>
      </c>
      <c r="F968" s="38">
        <v>2002</v>
      </c>
      <c r="G968" s="38" t="s">
        <v>7</v>
      </c>
      <c r="H968" s="38" t="s">
        <v>91</v>
      </c>
      <c r="I968" s="38" t="s">
        <v>152</v>
      </c>
      <c r="J968" s="38">
        <v>2156</v>
      </c>
      <c r="K968" s="38">
        <v>826925</v>
      </c>
      <c r="L968" s="38">
        <v>1.0962512117004314E-4</v>
      </c>
      <c r="M968" s="38">
        <v>2.4908445554960488</v>
      </c>
      <c r="N968" s="38">
        <v>2.7100947978361352</v>
      </c>
      <c r="O968" s="38">
        <v>9.1554445039512267E-3</v>
      </c>
      <c r="P968" s="38">
        <v>1.0094797836134983E-2</v>
      </c>
      <c r="Q968" s="38">
        <v>2065</v>
      </c>
      <c r="R968" s="38">
        <v>2247</v>
      </c>
      <c r="S968" s="38">
        <v>2.4907095929107048</v>
      </c>
      <c r="T968" s="38">
        <v>2.7102297604214787</v>
      </c>
      <c r="U968" s="38">
        <v>9.2904070892951829E-3</v>
      </c>
      <c r="V968" s="38">
        <v>1.0229760421478495E-2</v>
      </c>
      <c r="W968" s="38">
        <v>2.602774313921077E-3</v>
      </c>
      <c r="X968" s="38">
        <v>1.0969751817621975E-4</v>
      </c>
      <c r="Y968" s="38">
        <v>2.4930767957448574</v>
      </c>
      <c r="Z968" s="38">
        <v>2.7124718320972967</v>
      </c>
      <c r="AA968" s="38">
        <v>6.9232042551425899E-3</v>
      </c>
      <c r="AB968" s="38">
        <v>1.247183209729652E-2</v>
      </c>
      <c r="AC968" s="38">
        <v>181.79577669900212</v>
      </c>
      <c r="AD968" s="38">
        <v>2.4937409751973334</v>
      </c>
      <c r="AE968" s="38">
        <v>2.7130138018227994</v>
      </c>
      <c r="AF968" s="38">
        <v>6.2590248026666018E-3</v>
      </c>
      <c r="AG968" s="38">
        <v>1.3013801822799209E-2</v>
      </c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</row>
    <row r="969" spans="1:51" x14ac:dyDescent="0.25">
      <c r="A969" s="38" t="s">
        <v>50</v>
      </c>
      <c r="B969" s="38">
        <v>139124</v>
      </c>
      <c r="C969" s="38">
        <v>1.6</v>
      </c>
      <c r="D969" s="38">
        <v>1.4</v>
      </c>
      <c r="E969" s="38">
        <v>1.9</v>
      </c>
      <c r="F969" s="38">
        <v>2002</v>
      </c>
      <c r="G969" s="38" t="s">
        <v>7</v>
      </c>
      <c r="H969" s="38" t="s">
        <v>92</v>
      </c>
      <c r="I969" s="38" t="s">
        <v>182</v>
      </c>
      <c r="J969" s="38">
        <v>223</v>
      </c>
      <c r="K969" s="38">
        <v>138901</v>
      </c>
      <c r="L969" s="38">
        <v>2.1020842834897687E-4</v>
      </c>
      <c r="M969" s="38">
        <v>1.3926782051578228</v>
      </c>
      <c r="N969" s="38">
        <v>1.8130950618557766</v>
      </c>
      <c r="O969" s="38">
        <v>7.3217948421770984E-3</v>
      </c>
      <c r="P969" s="38">
        <v>8.6904938144223287E-2</v>
      </c>
      <c r="Q969" s="38">
        <v>194</v>
      </c>
      <c r="R969" s="38">
        <v>252</v>
      </c>
      <c r="S969" s="38">
        <v>1.3944394928265433</v>
      </c>
      <c r="T969" s="38">
        <v>1.8113337741870561</v>
      </c>
      <c r="U969" s="38">
        <v>5.5605071734565747E-3</v>
      </c>
      <c r="V969" s="38">
        <v>8.8666225812943811E-2</v>
      </c>
      <c r="W969" s="38">
        <v>1.6166478761687646E-3</v>
      </c>
      <c r="X969" s="38">
        <v>2.1155250648078079E-4</v>
      </c>
      <c r="Y969" s="38">
        <v>1.4050953696879838</v>
      </c>
      <c r="Z969" s="38">
        <v>1.8282003826495454</v>
      </c>
      <c r="AA969" s="38">
        <v>5.0953696879838528E-3</v>
      </c>
      <c r="AB969" s="38">
        <v>7.1799617350454481E-2</v>
      </c>
      <c r="AC969" s="38">
        <v>58.550724479342584</v>
      </c>
      <c r="AD969" s="38">
        <v>1.4098211049204787</v>
      </c>
      <c r="AE969" s="38">
        <v>1.8306622813910598</v>
      </c>
      <c r="AF969" s="38">
        <v>9.8211049204788292E-3</v>
      </c>
      <c r="AG969" s="38">
        <v>6.9337718608940113E-2</v>
      </c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</row>
    <row r="970" spans="1:51" x14ac:dyDescent="0.25">
      <c r="A970" s="38" t="s">
        <v>51</v>
      </c>
      <c r="B970" s="38">
        <v>259471</v>
      </c>
      <c r="C970" s="38">
        <v>1.7</v>
      </c>
      <c r="D970" s="38">
        <v>1.6</v>
      </c>
      <c r="E970" s="38">
        <v>1.9</v>
      </c>
      <c r="F970" s="38">
        <v>2002</v>
      </c>
      <c r="G970" s="38" t="s">
        <v>7</v>
      </c>
      <c r="H970" s="38" t="s">
        <v>93</v>
      </c>
      <c r="I970" s="38" t="s">
        <v>183</v>
      </c>
      <c r="J970" s="38">
        <v>441</v>
      </c>
      <c r="K970" s="38">
        <v>259030</v>
      </c>
      <c r="L970" s="38">
        <v>1.5849266943312069E-4</v>
      </c>
      <c r="M970" s="38">
        <v>1.5411192332457913</v>
      </c>
      <c r="N970" s="38">
        <v>1.8581045721120328</v>
      </c>
      <c r="O970" s="38">
        <v>5.8880766754208835E-2</v>
      </c>
      <c r="P970" s="38">
        <v>4.1895427887967074E-2</v>
      </c>
      <c r="Q970" s="38">
        <v>400</v>
      </c>
      <c r="R970" s="38">
        <v>483</v>
      </c>
      <c r="S970" s="38">
        <v>1.5415980976679475</v>
      </c>
      <c r="T970" s="38">
        <v>1.8614797029340466</v>
      </c>
      <c r="U970" s="38">
        <v>5.8401902332052558E-2</v>
      </c>
      <c r="V970" s="38">
        <v>3.852029706595328E-2</v>
      </c>
      <c r="W970" s="38">
        <v>1.7069891127793201E-3</v>
      </c>
      <c r="X970" s="38">
        <v>1.5900572832253635E-4</v>
      </c>
      <c r="Y970" s="38">
        <v>1.5479833844567836</v>
      </c>
      <c r="Z970" s="38">
        <v>1.8659948411018565</v>
      </c>
      <c r="AA970" s="38">
        <v>5.201661554321646E-2</v>
      </c>
      <c r="AB970" s="38">
        <v>3.4005158898143373E-2</v>
      </c>
      <c r="AC970" s="38">
        <v>82.291653357136028</v>
      </c>
      <c r="AD970" s="38">
        <v>1.5503426092106163</v>
      </c>
      <c r="AE970" s="38">
        <v>1.8674895545347776</v>
      </c>
      <c r="AF970" s="38">
        <v>4.9657390789383804E-2</v>
      </c>
      <c r="AG970" s="38">
        <v>3.2510445465222304E-2</v>
      </c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</row>
    <row r="971" spans="1:51" x14ac:dyDescent="0.25">
      <c r="A971" s="38" t="s">
        <v>29</v>
      </c>
      <c r="B971" s="38">
        <v>339018</v>
      </c>
      <c r="C971" s="38">
        <v>1.9</v>
      </c>
      <c r="D971" s="38">
        <v>1.8</v>
      </c>
      <c r="E971" s="38">
        <v>2.1</v>
      </c>
      <c r="F971" s="38">
        <v>2002</v>
      </c>
      <c r="G971" s="38" t="s">
        <v>7</v>
      </c>
      <c r="H971" s="38" t="s">
        <v>94</v>
      </c>
      <c r="I971" s="38" t="s">
        <v>161</v>
      </c>
      <c r="J971" s="38">
        <v>644</v>
      </c>
      <c r="K971" s="38">
        <v>338374</v>
      </c>
      <c r="L971" s="38">
        <v>1.4657347392232859E-4</v>
      </c>
      <c r="M971" s="38">
        <v>1.7530306768897228</v>
      </c>
      <c r="N971" s="38">
        <v>2.0461776247343799</v>
      </c>
      <c r="O971" s="38">
        <v>4.6969323110277239E-2</v>
      </c>
      <c r="P971" s="38">
        <v>5.382237526562017E-2</v>
      </c>
      <c r="Q971" s="38">
        <v>595</v>
      </c>
      <c r="R971" s="38">
        <v>694</v>
      </c>
      <c r="S971" s="38">
        <v>1.7550690523806995</v>
      </c>
      <c r="T971" s="38">
        <v>2.0470889451297571</v>
      </c>
      <c r="U971" s="38">
        <v>4.4930947619300499E-2</v>
      </c>
      <c r="V971" s="38">
        <v>5.2911054870242946E-2</v>
      </c>
      <c r="W971" s="38">
        <v>1.9052481298282484E-3</v>
      </c>
      <c r="X971" s="38">
        <v>1.4689827173708592E-4</v>
      </c>
      <c r="Y971" s="38">
        <v>1.7583498580911625</v>
      </c>
      <c r="Z971" s="38">
        <v>2.0521464015653343</v>
      </c>
      <c r="AA971" s="38">
        <v>4.1650141908837535E-2</v>
      </c>
      <c r="AB971" s="38">
        <v>4.7853598434665745E-2</v>
      </c>
      <c r="AC971" s="38">
        <v>99.41782168768087</v>
      </c>
      <c r="AD971" s="38">
        <v>1.7600984526508339</v>
      </c>
      <c r="AE971" s="38">
        <v>2.0533474694689926</v>
      </c>
      <c r="AF971" s="38">
        <v>3.9901547349166178E-2</v>
      </c>
      <c r="AG971" s="38">
        <v>4.6652530531007486E-2</v>
      </c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</row>
    <row r="972" spans="1:51" x14ac:dyDescent="0.25">
      <c r="A972" s="38" t="s">
        <v>35</v>
      </c>
      <c r="B972" s="38">
        <v>195370</v>
      </c>
      <c r="C972" s="38">
        <v>2.4</v>
      </c>
      <c r="D972" s="38">
        <v>2.2000000000000002</v>
      </c>
      <c r="E972" s="38">
        <v>2.6</v>
      </c>
      <c r="F972" s="38">
        <v>2002</v>
      </c>
      <c r="G972" s="38" t="s">
        <v>7</v>
      </c>
      <c r="H972" s="38" t="s">
        <v>95</v>
      </c>
      <c r="I972" s="38" t="s">
        <v>167</v>
      </c>
      <c r="J972" s="38">
        <v>469</v>
      </c>
      <c r="K972" s="38">
        <v>194901</v>
      </c>
      <c r="L972" s="38">
        <v>2.1699750044928561E-4</v>
      </c>
      <c r="M972" s="38">
        <v>2.1835757707796648</v>
      </c>
      <c r="N972" s="38">
        <v>2.6175707716782362</v>
      </c>
      <c r="O972" s="38">
        <v>1.6424229220335373E-2</v>
      </c>
      <c r="P972" s="38">
        <v>1.7570771678236063E-2</v>
      </c>
      <c r="Q972" s="38">
        <v>427</v>
      </c>
      <c r="R972" s="38">
        <v>512</v>
      </c>
      <c r="S972" s="38">
        <v>2.1855965603726264</v>
      </c>
      <c r="T972" s="38">
        <v>2.6206684752009011</v>
      </c>
      <c r="U972" s="38">
        <v>1.4403439627373782E-2</v>
      </c>
      <c r="V972" s="38">
        <v>2.0668475200900982E-2</v>
      </c>
      <c r="W972" s="38">
        <v>2.4103571178928978E-3</v>
      </c>
      <c r="X972" s="38">
        <v>2.1765604672168386E-4</v>
      </c>
      <c r="Y972" s="38">
        <v>2.1927010711712138</v>
      </c>
      <c r="Z972" s="38">
        <v>2.6280131646145817</v>
      </c>
      <c r="AA972" s="38">
        <v>7.2989288287863552E-3</v>
      </c>
      <c r="AB972" s="38">
        <v>2.8013164614581587E-2</v>
      </c>
      <c r="AC972" s="38">
        <v>84.831524726869461</v>
      </c>
      <c r="AD972" s="38">
        <v>2.1958157952139903</v>
      </c>
      <c r="AE972" s="38">
        <v>2.6300168330471414</v>
      </c>
      <c r="AF972" s="38">
        <v>4.184204786009893E-3</v>
      </c>
      <c r="AG972" s="38">
        <v>3.0016833047141311E-2</v>
      </c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</row>
    <row r="973" spans="1:51" x14ac:dyDescent="0.25">
      <c r="A973" s="38" t="s">
        <v>14</v>
      </c>
      <c r="B973" s="38">
        <v>1181285</v>
      </c>
      <c r="C973" s="38">
        <v>3.4</v>
      </c>
      <c r="D973" s="38">
        <v>3.3</v>
      </c>
      <c r="E973" s="38">
        <v>3.5</v>
      </c>
      <c r="F973" s="38">
        <v>2002</v>
      </c>
      <c r="G973" s="38" t="s">
        <v>7</v>
      </c>
      <c r="H973" s="38" t="s">
        <v>96</v>
      </c>
      <c r="I973" s="38" t="s">
        <v>146</v>
      </c>
      <c r="J973" s="38">
        <v>4016</v>
      </c>
      <c r="K973" s="38">
        <v>1177269</v>
      </c>
      <c r="L973" s="38">
        <v>1.0496651133927063E-4</v>
      </c>
      <c r="M973" s="38">
        <v>3.2947211169638062</v>
      </c>
      <c r="N973" s="38">
        <v>3.5046541396423474</v>
      </c>
      <c r="O973" s="38">
        <v>5.2788830361936157E-3</v>
      </c>
      <c r="P973" s="38">
        <v>4.6541396423473991E-3</v>
      </c>
      <c r="Q973" s="38">
        <v>3893</v>
      </c>
      <c r="R973" s="38">
        <v>4141</v>
      </c>
      <c r="S973" s="38">
        <v>3.2955637293286548</v>
      </c>
      <c r="T973" s="38">
        <v>3.5055045988055382</v>
      </c>
      <c r="U973" s="38">
        <v>4.4362706713449995E-3</v>
      </c>
      <c r="V973" s="38">
        <v>5.5045988055382189E-3</v>
      </c>
      <c r="W973" s="38">
        <v>3.4013025336364446E-3</v>
      </c>
      <c r="X973" s="38">
        <v>1.0500360186884706E-4</v>
      </c>
      <c r="Y973" s="38">
        <v>3.2962989317675975</v>
      </c>
      <c r="Z973" s="38">
        <v>3.5063061355052918</v>
      </c>
      <c r="AA973" s="38">
        <v>3.7010682324023492E-3</v>
      </c>
      <c r="AB973" s="38">
        <v>6.3061355052917989E-3</v>
      </c>
      <c r="AC973" s="38">
        <v>248.00509800116797</v>
      </c>
      <c r="AD973" s="38">
        <v>3.2967535489460738</v>
      </c>
      <c r="AE973" s="38">
        <v>3.5066980513379664</v>
      </c>
      <c r="AF973" s="38">
        <v>3.2464510539260694E-3</v>
      </c>
      <c r="AG973" s="38">
        <v>6.6980513379664153E-3</v>
      </c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</row>
    <row r="974" spans="1:51" x14ac:dyDescent="0.25">
      <c r="A974" s="38" t="s">
        <v>60</v>
      </c>
      <c r="B974" s="38">
        <v>294067</v>
      </c>
      <c r="C974" s="38">
        <v>0.9</v>
      </c>
      <c r="D974" s="38">
        <v>0.8</v>
      </c>
      <c r="E974" s="38">
        <v>1</v>
      </c>
      <c r="F974" s="38">
        <v>2002</v>
      </c>
      <c r="G974" s="38" t="s">
        <v>7</v>
      </c>
      <c r="H974" s="38" t="s">
        <v>97</v>
      </c>
      <c r="I974" s="38" t="s">
        <v>191</v>
      </c>
      <c r="J974" s="38">
        <v>265</v>
      </c>
      <c r="K974" s="38">
        <v>293802</v>
      </c>
      <c r="L974" s="38">
        <v>1.0844985242976939E-4</v>
      </c>
      <c r="M974" s="38">
        <v>0.79270532649204095</v>
      </c>
      <c r="N974" s="38">
        <v>1.0096050313515799</v>
      </c>
      <c r="O974" s="38">
        <v>7.294673507959093E-3</v>
      </c>
      <c r="P974" s="38">
        <v>9.6050313515798624E-3</v>
      </c>
      <c r="Q974" s="38">
        <v>233</v>
      </c>
      <c r="R974" s="38">
        <v>297</v>
      </c>
      <c r="S974" s="38">
        <v>0.7923364403350257</v>
      </c>
      <c r="T974" s="38">
        <v>1.0099739175085949</v>
      </c>
      <c r="U974" s="38">
        <v>7.6635596649743398E-3</v>
      </c>
      <c r="V974" s="38">
        <v>9.9739175085948872E-3</v>
      </c>
      <c r="W974" s="38">
        <v>9.0767492651162602E-4</v>
      </c>
      <c r="X974" s="38">
        <v>1.090354828158947E-4</v>
      </c>
      <c r="Y974" s="38">
        <v>0.79863944369573125</v>
      </c>
      <c r="Z974" s="38">
        <v>1.0167104093275208</v>
      </c>
      <c r="AA974" s="38">
        <v>1.3605563042687896E-3</v>
      </c>
      <c r="AB974" s="38">
        <v>1.671040932752077E-2</v>
      </c>
      <c r="AC974" s="38">
        <v>63.838582507467756</v>
      </c>
      <c r="AD974" s="38">
        <v>0.80083233342123417</v>
      </c>
      <c r="AE974" s="38">
        <v>1.0179180607608733</v>
      </c>
      <c r="AF974" s="38">
        <v>8.3233342123412157E-4</v>
      </c>
      <c r="AG974" s="38">
        <v>1.7918060760873322E-2</v>
      </c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</row>
    <row r="975" spans="1:51" x14ac:dyDescent="0.25">
      <c r="A975" s="38" t="s">
        <v>36</v>
      </c>
      <c r="B975" s="38">
        <v>2515084</v>
      </c>
      <c r="C975" s="38">
        <v>3.1</v>
      </c>
      <c r="D975" s="38">
        <v>3</v>
      </c>
      <c r="E975" s="38">
        <v>3.2</v>
      </c>
      <c r="F975" s="38">
        <v>2002</v>
      </c>
      <c r="G975" s="38" t="s">
        <v>7</v>
      </c>
      <c r="H975" s="38" t="s">
        <v>98</v>
      </c>
      <c r="I975" s="38" t="s">
        <v>168</v>
      </c>
      <c r="J975" s="38">
        <v>7797</v>
      </c>
      <c r="K975" s="38">
        <v>2507287</v>
      </c>
      <c r="L975" s="38">
        <v>6.8704493292613407E-5</v>
      </c>
      <c r="M975" s="38">
        <v>3.0313907719152287</v>
      </c>
      <c r="N975" s="38">
        <v>3.1687997585004557</v>
      </c>
      <c r="O975" s="38">
        <v>3.1390771915228655E-2</v>
      </c>
      <c r="P975" s="38">
        <v>3.1200241499544479E-2</v>
      </c>
      <c r="Q975" s="38">
        <v>7624</v>
      </c>
      <c r="R975" s="38">
        <v>7970</v>
      </c>
      <c r="S975" s="38">
        <v>3.0313102862568408</v>
      </c>
      <c r="T975" s="38">
        <v>3.1688802441588431</v>
      </c>
      <c r="U975" s="38">
        <v>3.1310286256840847E-2</v>
      </c>
      <c r="V975" s="38">
        <v>3.1119755841157115E-2</v>
      </c>
      <c r="W975" s="38">
        <v>3.1008542130626961E-3</v>
      </c>
      <c r="X975" s="38">
        <v>6.8717015300863928E-5</v>
      </c>
      <c r="Y975" s="38">
        <v>3.0321371977618319</v>
      </c>
      <c r="Z975" s="38">
        <v>3.1695712283635604</v>
      </c>
      <c r="AA975" s="38">
        <v>3.2137197761831882E-2</v>
      </c>
      <c r="AB975" s="38">
        <v>3.0428771636439755E-2</v>
      </c>
      <c r="AC975" s="38">
        <v>345.60544673618199</v>
      </c>
      <c r="AD975" s="38">
        <v>3.0323465766581759</v>
      </c>
      <c r="AE975" s="38">
        <v>3.1697594498943333</v>
      </c>
      <c r="AF975" s="38">
        <v>3.2346576658175863E-2</v>
      </c>
      <c r="AG975" s="38">
        <v>3.0240550105666841E-2</v>
      </c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</row>
    <row r="976" spans="1:51" x14ac:dyDescent="0.25">
      <c r="A976" s="38" t="s">
        <v>21</v>
      </c>
      <c r="B976" s="38">
        <v>1220801</v>
      </c>
      <c r="C976" s="38">
        <v>2.7</v>
      </c>
      <c r="D976" s="38">
        <v>2.6</v>
      </c>
      <c r="E976" s="38">
        <v>2.8</v>
      </c>
      <c r="F976" s="38">
        <v>2002</v>
      </c>
      <c r="G976" s="38" t="s">
        <v>7</v>
      </c>
      <c r="H976" s="38" t="s">
        <v>99</v>
      </c>
      <c r="I976" s="38" t="s">
        <v>153</v>
      </c>
      <c r="J976" s="38">
        <v>3296</v>
      </c>
      <c r="K976" s="38">
        <v>1217505</v>
      </c>
      <c r="L976" s="38">
        <v>9.2047024625879699E-5</v>
      </c>
      <c r="M976" s="38">
        <v>2.6078197022198557</v>
      </c>
      <c r="N976" s="38">
        <v>2.7919137514716144</v>
      </c>
      <c r="O976" s="38">
        <v>7.8197022198556176E-3</v>
      </c>
      <c r="P976" s="38">
        <v>8.0862485283854646E-3</v>
      </c>
      <c r="Q976" s="38">
        <v>3184</v>
      </c>
      <c r="R976" s="38">
        <v>3409</v>
      </c>
      <c r="S976" s="38">
        <v>2.6081236827296177</v>
      </c>
      <c r="T976" s="38">
        <v>2.7924289052843174</v>
      </c>
      <c r="U976" s="38">
        <v>8.1236827296176095E-3</v>
      </c>
      <c r="V976" s="38">
        <v>7.5710947156824027E-3</v>
      </c>
      <c r="W976" s="38">
        <v>2.701431561714191E-3</v>
      </c>
      <c r="X976" s="38">
        <v>9.2086775289870239E-5</v>
      </c>
      <c r="Y976" s="38">
        <v>2.6093447864243204</v>
      </c>
      <c r="Z976" s="38">
        <v>2.7935183370040613</v>
      </c>
      <c r="AA976" s="38">
        <v>9.3447864243203504E-3</v>
      </c>
      <c r="AB976" s="38">
        <v>6.481662995938553E-3</v>
      </c>
      <c r="AC976" s="38">
        <v>224.75802893600456</v>
      </c>
      <c r="AD976" s="38">
        <v>2.609787909372256</v>
      </c>
      <c r="AE976" s="38">
        <v>2.7938943458010526</v>
      </c>
      <c r="AF976" s="38">
        <v>9.7879093722559318E-3</v>
      </c>
      <c r="AG976" s="38">
        <v>6.1056541989472635E-3</v>
      </c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</row>
    <row r="977" spans="1:51" x14ac:dyDescent="0.25">
      <c r="A977" s="38" t="s">
        <v>57</v>
      </c>
      <c r="B977" s="38">
        <v>96439</v>
      </c>
      <c r="C977" s="38">
        <v>1.7</v>
      </c>
      <c r="D977" s="38">
        <v>1.5</v>
      </c>
      <c r="E977" s="38">
        <v>2</v>
      </c>
      <c r="F977" s="38">
        <v>2002</v>
      </c>
      <c r="G977" s="38" t="s">
        <v>7</v>
      </c>
      <c r="H977" s="38" t="s">
        <v>100</v>
      </c>
      <c r="I977" s="38" t="s">
        <v>189</v>
      </c>
      <c r="J977" s="38">
        <v>164</v>
      </c>
      <c r="K977" s="38">
        <v>96275</v>
      </c>
      <c r="L977" s="38">
        <v>2.6004453489549326E-4</v>
      </c>
      <c r="M977" s="38">
        <v>1.4405122937734063</v>
      </c>
      <c r="N977" s="38">
        <v>1.9606013635643929</v>
      </c>
      <c r="O977" s="38">
        <v>5.9487706226593717E-2</v>
      </c>
      <c r="P977" s="38">
        <v>3.9398636435607148E-2</v>
      </c>
      <c r="Q977" s="38">
        <v>139</v>
      </c>
      <c r="R977" s="38">
        <v>189</v>
      </c>
      <c r="S977" s="38">
        <v>1.4413256047864453</v>
      </c>
      <c r="T977" s="38">
        <v>1.9597880525513538</v>
      </c>
      <c r="U977" s="38">
        <v>5.8674395213554664E-2</v>
      </c>
      <c r="V977" s="38">
        <v>4.0211947448646201E-2</v>
      </c>
      <c r="W977" s="38">
        <v>1.7204048211415686E-3</v>
      </c>
      <c r="X977" s="38">
        <v>2.6230182603697677E-4</v>
      </c>
      <c r="Y977" s="38">
        <v>1.4581029951045918</v>
      </c>
      <c r="Z977" s="38">
        <v>1.9827066471785455</v>
      </c>
      <c r="AA977" s="38">
        <v>4.1897004895408152E-2</v>
      </c>
      <c r="AB977" s="38">
        <v>1.72933528214545E-2</v>
      </c>
      <c r="AC977" s="38">
        <v>50.227597664677489</v>
      </c>
      <c r="AD977" s="38">
        <v>1.4651883793608855</v>
      </c>
      <c r="AE977" s="38">
        <v>1.9859900988552635</v>
      </c>
      <c r="AF977" s="38">
        <v>3.4811620639114471E-2</v>
      </c>
      <c r="AG977" s="38">
        <v>1.4009901144736547E-2</v>
      </c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</row>
    <row r="978" spans="1:51" x14ac:dyDescent="0.25">
      <c r="A978" s="38" t="s">
        <v>52</v>
      </c>
      <c r="B978" s="38">
        <v>1678807</v>
      </c>
      <c r="C978" s="38">
        <v>2.2999999999999998</v>
      </c>
      <c r="D978" s="38">
        <v>2.2000000000000002</v>
      </c>
      <c r="E978" s="38">
        <v>2.4</v>
      </c>
      <c r="F978" s="38">
        <v>2002</v>
      </c>
      <c r="G978" s="38" t="s">
        <v>7</v>
      </c>
      <c r="H978" s="38" t="s">
        <v>101</v>
      </c>
      <c r="I978" s="38" t="s">
        <v>184</v>
      </c>
      <c r="J978" s="38">
        <v>3861</v>
      </c>
      <c r="K978" s="38">
        <v>1674946</v>
      </c>
      <c r="L978" s="38">
        <v>7.2459818148049002E-5</v>
      </c>
      <c r="M978" s="38">
        <v>2.227387633047949</v>
      </c>
      <c r="N978" s="38">
        <v>2.3723072693440468</v>
      </c>
      <c r="O978" s="38">
        <v>2.7387633047948778E-2</v>
      </c>
      <c r="P978" s="38">
        <v>2.7692730655953124E-2</v>
      </c>
      <c r="Q978" s="38">
        <v>3740</v>
      </c>
      <c r="R978" s="38">
        <v>3983</v>
      </c>
      <c r="S978" s="38">
        <v>2.2277724598479756</v>
      </c>
      <c r="T978" s="38">
        <v>2.3725181036295417</v>
      </c>
      <c r="U978" s="38">
        <v>2.7772459847975384E-2</v>
      </c>
      <c r="V978" s="38">
        <v>2.748189637045817E-2</v>
      </c>
      <c r="W978" s="38">
        <v>2.3009862898274E-3</v>
      </c>
      <c r="X978" s="38">
        <v>7.2486578643189405E-5</v>
      </c>
      <c r="Y978" s="38">
        <v>2.2284997111842104</v>
      </c>
      <c r="Z978" s="38">
        <v>2.3734728684705892</v>
      </c>
      <c r="AA978" s="38">
        <v>2.8499711184210241E-2</v>
      </c>
      <c r="AB978" s="38">
        <v>2.6527131529410664E-2</v>
      </c>
      <c r="AC978" s="38">
        <v>243.30670988506387</v>
      </c>
      <c r="AD978" s="38">
        <v>2.2288201160390204</v>
      </c>
      <c r="AE978" s="38">
        <v>2.3737481233383066</v>
      </c>
      <c r="AF978" s="38">
        <v>2.8820116039020238E-2</v>
      </c>
      <c r="AG978" s="38">
        <v>2.6251876661693263E-2</v>
      </c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</row>
    <row r="979" spans="1:51" x14ac:dyDescent="0.25">
      <c r="A979" s="38" t="s">
        <v>37</v>
      </c>
      <c r="B979" s="38">
        <v>547381</v>
      </c>
      <c r="C979" s="38">
        <v>1.4</v>
      </c>
      <c r="D979" s="38">
        <v>1.3</v>
      </c>
      <c r="E979" s="38">
        <v>1.5</v>
      </c>
      <c r="F979" s="38">
        <v>2002</v>
      </c>
      <c r="G979" s="38" t="s">
        <v>7</v>
      </c>
      <c r="H979" s="38" t="s">
        <v>102</v>
      </c>
      <c r="I979" s="38" t="s">
        <v>169</v>
      </c>
      <c r="J979" s="38">
        <v>766</v>
      </c>
      <c r="K979" s="38">
        <v>546615</v>
      </c>
      <c r="L979" s="38">
        <v>9.9030431296403111E-5</v>
      </c>
      <c r="M979" s="38">
        <v>1.3003604865469274</v>
      </c>
      <c r="N979" s="38">
        <v>1.4984213491397333</v>
      </c>
      <c r="O979" s="38">
        <v>3.6048654692732995E-4</v>
      </c>
      <c r="P979" s="38">
        <v>1.5786508602666505E-3</v>
      </c>
      <c r="Q979" s="38">
        <v>713</v>
      </c>
      <c r="R979" s="38">
        <v>821</v>
      </c>
      <c r="S979" s="38">
        <v>1.3025662198724473</v>
      </c>
      <c r="T979" s="38">
        <v>1.499869378001794</v>
      </c>
      <c r="U979" s="38">
        <v>2.5662198724472063E-3</v>
      </c>
      <c r="V979" s="38">
        <v>1.3062199820601528E-4</v>
      </c>
      <c r="W979" s="38">
        <v>1.4028900167636759E-3</v>
      </c>
      <c r="X979" s="38">
        <v>9.9215363329518318E-5</v>
      </c>
      <c r="Y979" s="38">
        <v>1.3036746534341577</v>
      </c>
      <c r="Z979" s="38">
        <v>1.5021053800931943</v>
      </c>
      <c r="AA979" s="38">
        <v>3.6746534341576265E-3</v>
      </c>
      <c r="AB979" s="38">
        <v>2.1053800931942757E-3</v>
      </c>
      <c r="AC979" s="38">
        <v>108.4474714223834</v>
      </c>
      <c r="AD979" s="38">
        <v>1.3047438284841208</v>
      </c>
      <c r="AE979" s="38">
        <v>1.5028630733162631</v>
      </c>
      <c r="AF979" s="38">
        <v>4.7438284841208045E-3</v>
      </c>
      <c r="AG979" s="38">
        <v>2.8630733162631206E-3</v>
      </c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</row>
    <row r="980" spans="1:51" x14ac:dyDescent="0.25">
      <c r="A980" s="38" t="s">
        <v>30</v>
      </c>
      <c r="B980" s="38">
        <v>512972</v>
      </c>
      <c r="C980" s="38">
        <v>6.2</v>
      </c>
      <c r="D980" s="38">
        <v>5.9</v>
      </c>
      <c r="E980" s="38">
        <v>6.4</v>
      </c>
      <c r="F980" s="38">
        <v>2002</v>
      </c>
      <c r="G980" s="38" t="s">
        <v>7</v>
      </c>
      <c r="H980" s="38" t="s">
        <v>103</v>
      </c>
      <c r="I980" s="38" t="s">
        <v>162</v>
      </c>
      <c r="J980" s="38">
        <v>3180</v>
      </c>
      <c r="K980" s="38">
        <v>509792</v>
      </c>
      <c r="L980" s="38">
        <v>2.1479178568782487E-4</v>
      </c>
      <c r="M980" s="38">
        <v>5.9843769798588333</v>
      </c>
      <c r="N980" s="38">
        <v>6.4139605512344824</v>
      </c>
      <c r="O980" s="38">
        <v>8.4376979858832968E-2</v>
      </c>
      <c r="P980" s="38">
        <v>1.3960551234482033E-2</v>
      </c>
      <c r="Q980" s="38">
        <v>3071</v>
      </c>
      <c r="R980" s="38">
        <v>3291</v>
      </c>
      <c r="S980" s="38">
        <v>5.9866815342747755</v>
      </c>
      <c r="T980" s="38">
        <v>6.4155548450987574</v>
      </c>
      <c r="U980" s="38">
        <v>8.6681534274775096E-2</v>
      </c>
      <c r="V980" s="38">
        <v>1.5554845098757042E-2</v>
      </c>
      <c r="W980" s="38">
        <v>6.2028666308367991E-3</v>
      </c>
      <c r="X980" s="38">
        <v>2.1488645379728403E-4</v>
      </c>
      <c r="Y980" s="38">
        <v>5.9879801770395158</v>
      </c>
      <c r="Z980" s="38">
        <v>6.4177530846340831</v>
      </c>
      <c r="AA980" s="38">
        <v>8.7980177039515439E-2</v>
      </c>
      <c r="AB980" s="38">
        <v>1.7753084634082761E-2</v>
      </c>
      <c r="AC980" s="38">
        <v>220.38060972745859</v>
      </c>
      <c r="AD980" s="38">
        <v>5.9890353039037656</v>
      </c>
      <c r="AE980" s="38">
        <v>6.4186473673115296</v>
      </c>
      <c r="AF980" s="38">
        <v>8.9035303903765239E-2</v>
      </c>
      <c r="AG980" s="38">
        <v>1.8647367311529273E-2</v>
      </c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</row>
    <row r="981" spans="1:51" x14ac:dyDescent="0.25">
      <c r="A981" s="38" t="s">
        <v>22</v>
      </c>
      <c r="B981" s="38">
        <v>1691071</v>
      </c>
      <c r="C981" s="38">
        <v>2.7</v>
      </c>
      <c r="D981" s="38">
        <v>2.6</v>
      </c>
      <c r="E981" s="38">
        <v>2.8</v>
      </c>
      <c r="F981" s="38">
        <v>2002</v>
      </c>
      <c r="G981" s="38" t="s">
        <v>7</v>
      </c>
      <c r="H981" s="38" t="s">
        <v>104</v>
      </c>
      <c r="I981" s="38" t="s">
        <v>154</v>
      </c>
      <c r="J981" s="38">
        <v>4566</v>
      </c>
      <c r="K981" s="38">
        <v>1686505</v>
      </c>
      <c r="L981" s="38">
        <v>7.8210866638107006E-5</v>
      </c>
      <c r="M981" s="38">
        <v>2.6218531756167716</v>
      </c>
      <c r="N981" s="38">
        <v>2.7782749088929859</v>
      </c>
      <c r="O981" s="38">
        <v>2.185317561677147E-2</v>
      </c>
      <c r="P981" s="38">
        <v>2.1725091107013927E-2</v>
      </c>
      <c r="Q981" s="38">
        <v>4434</v>
      </c>
      <c r="R981" s="38">
        <v>4699</v>
      </c>
      <c r="S981" s="38">
        <v>2.6220070002974447</v>
      </c>
      <c r="T981" s="38">
        <v>2.778712425439263</v>
      </c>
      <c r="U981" s="38">
        <v>2.2007000297444623E-2</v>
      </c>
      <c r="V981" s="38">
        <v>2.1287574560736822E-2</v>
      </c>
      <c r="W981" s="38">
        <v>2.7011937126743542E-3</v>
      </c>
      <c r="X981" s="38">
        <v>7.8235249229928266E-5</v>
      </c>
      <c r="Y981" s="38">
        <v>2.6229584634444261</v>
      </c>
      <c r="Z981" s="38">
        <v>2.7794289619042822</v>
      </c>
      <c r="AA981" s="38">
        <v>2.2958463444425981E-2</v>
      </c>
      <c r="AB981" s="38">
        <v>2.0571038095717586E-2</v>
      </c>
      <c r="AC981" s="38">
        <v>264.53370615498375</v>
      </c>
      <c r="AD981" s="38">
        <v>2.6232747171059372</v>
      </c>
      <c r="AE981" s="38">
        <v>2.7797040481264266</v>
      </c>
      <c r="AF981" s="38">
        <v>2.3274717105937093E-2</v>
      </c>
      <c r="AG981" s="38">
        <v>2.0295951873573248E-2</v>
      </c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</row>
    <row r="982" spans="1:51" x14ac:dyDescent="0.25">
      <c r="A982" s="38" t="s">
        <v>38</v>
      </c>
      <c r="B982" s="38">
        <v>147307</v>
      </c>
      <c r="C982" s="38">
        <v>3.1</v>
      </c>
      <c r="D982" s="38">
        <v>2.8</v>
      </c>
      <c r="E982" s="38">
        <v>3.3</v>
      </c>
      <c r="F982" s="38">
        <v>2002</v>
      </c>
      <c r="G982" s="38" t="s">
        <v>7</v>
      </c>
      <c r="H982" s="38" t="s">
        <v>105</v>
      </c>
      <c r="I982" s="38" t="s">
        <v>170</v>
      </c>
      <c r="J982" s="38">
        <v>457</v>
      </c>
      <c r="K982" s="38">
        <v>146850</v>
      </c>
      <c r="L982" s="38">
        <v>2.8399329663523825E-4</v>
      </c>
      <c r="M982" s="38">
        <v>2.8183711531193558</v>
      </c>
      <c r="N982" s="38">
        <v>3.3863577463898324</v>
      </c>
      <c r="O982" s="38">
        <v>1.8371153119355998E-2</v>
      </c>
      <c r="P982" s="38">
        <v>8.6357746389832624E-2</v>
      </c>
      <c r="Q982" s="38">
        <v>415</v>
      </c>
      <c r="R982" s="38">
        <v>499</v>
      </c>
      <c r="S982" s="38">
        <v>2.8172456162979356</v>
      </c>
      <c r="T982" s="38">
        <v>3.3874832832112527</v>
      </c>
      <c r="U982" s="38">
        <v>1.7245616297935751E-2</v>
      </c>
      <c r="V982" s="38">
        <v>8.7483283211252871E-2</v>
      </c>
      <c r="W982" s="38">
        <v>3.1153221641099234E-3</v>
      </c>
      <c r="X982" s="38">
        <v>2.8487503101654526E-4</v>
      </c>
      <c r="Y982" s="38">
        <v>2.830447133093378</v>
      </c>
      <c r="Z982" s="38">
        <v>3.4001971951264687</v>
      </c>
      <c r="AA982" s="38">
        <v>3.0447133093378209E-2</v>
      </c>
      <c r="AB982" s="38">
        <v>0.10019719512646885</v>
      </c>
      <c r="AC982" s="38">
        <v>83.710948354136946</v>
      </c>
      <c r="AD982" s="38">
        <v>2.8345860433497352</v>
      </c>
      <c r="AE982" s="38">
        <v>3.4028466514974216</v>
      </c>
      <c r="AF982" s="38">
        <v>3.4586043349735363E-2</v>
      </c>
      <c r="AG982" s="38">
        <v>0.10284665149742178</v>
      </c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</row>
    <row r="983" spans="1:51" x14ac:dyDescent="0.25">
      <c r="A983" s="38" t="s">
        <v>15</v>
      </c>
      <c r="B983" s="38">
        <v>625007</v>
      </c>
      <c r="C983" s="38">
        <v>1.7</v>
      </c>
      <c r="D983" s="38">
        <v>1.6</v>
      </c>
      <c r="E983" s="38">
        <v>1.8</v>
      </c>
      <c r="F983" s="38">
        <v>2002</v>
      </c>
      <c r="G983" s="38" t="s">
        <v>7</v>
      </c>
      <c r="H983" s="38" t="s">
        <v>106</v>
      </c>
      <c r="I983" s="38" t="s">
        <v>147</v>
      </c>
      <c r="J983" s="38">
        <v>1063</v>
      </c>
      <c r="K983" s="38">
        <v>623944</v>
      </c>
      <c r="L983" s="38">
        <v>1.0215513629181753E-4</v>
      </c>
      <c r="M983" s="38">
        <v>1.5986258149615284</v>
      </c>
      <c r="N983" s="38">
        <v>1.8029360875451634</v>
      </c>
      <c r="O983" s="38">
        <v>1.3741850384716425E-3</v>
      </c>
      <c r="P983" s="38">
        <v>2.9360875451633905E-3</v>
      </c>
      <c r="Q983" s="38">
        <v>999</v>
      </c>
      <c r="R983" s="38">
        <v>1127</v>
      </c>
      <c r="S983" s="38">
        <v>1.598382098120501</v>
      </c>
      <c r="T983" s="38">
        <v>1.8031798043861909</v>
      </c>
      <c r="U983" s="38">
        <v>1.6179018794990618E-3</v>
      </c>
      <c r="V983" s="38">
        <v>3.1798043861908099E-3</v>
      </c>
      <c r="W983" s="38">
        <v>1.7038436116159916E-3</v>
      </c>
      <c r="X983" s="38">
        <v>1.0229245926912076E-4</v>
      </c>
      <c r="Y983" s="38">
        <v>1.6015511523468708</v>
      </c>
      <c r="Z983" s="38">
        <v>1.8061360708851124</v>
      </c>
      <c r="AA983" s="38">
        <v>1.5511523468707544E-3</v>
      </c>
      <c r="AB983" s="38">
        <v>6.1360708851123658E-3</v>
      </c>
      <c r="AC983" s="38">
        <v>127.72314811610684</v>
      </c>
      <c r="AD983" s="38">
        <v>1.6024668516382561</v>
      </c>
      <c r="AE983" s="38">
        <v>1.8068203438400743</v>
      </c>
      <c r="AF983" s="38">
        <v>2.4668516382559957E-3</v>
      </c>
      <c r="AG983" s="38">
        <v>6.8203438400742389E-3</v>
      </c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</row>
    <row r="984" spans="1:51" x14ac:dyDescent="0.25">
      <c r="A984" s="38" t="s">
        <v>53</v>
      </c>
      <c r="B984" s="38">
        <v>116672</v>
      </c>
      <c r="C984" s="38">
        <v>2.2000000000000002</v>
      </c>
      <c r="D984" s="38">
        <v>2</v>
      </c>
      <c r="E984" s="38">
        <v>2.5</v>
      </c>
      <c r="F984" s="38">
        <v>2002</v>
      </c>
      <c r="G984" s="38" t="s">
        <v>7</v>
      </c>
      <c r="H984" s="38" t="s">
        <v>107</v>
      </c>
      <c r="I984" s="38" t="s">
        <v>185</v>
      </c>
      <c r="J984" s="38">
        <v>257</v>
      </c>
      <c r="K984" s="38">
        <v>116415</v>
      </c>
      <c r="L984" s="38">
        <v>2.6901045557942594E-4</v>
      </c>
      <c r="M984" s="38">
        <v>1.9337459898402121</v>
      </c>
      <c r="N984" s="38">
        <v>2.4717669009990639</v>
      </c>
      <c r="O984" s="38">
        <v>6.6254010159787935E-2</v>
      </c>
      <c r="P984" s="38">
        <v>2.8233099000936068E-2</v>
      </c>
      <c r="Q984" s="38">
        <v>226</v>
      </c>
      <c r="R984" s="38">
        <v>289</v>
      </c>
      <c r="S984" s="38">
        <v>1.9370543060888645</v>
      </c>
      <c r="T984" s="38">
        <v>2.477029621503017</v>
      </c>
      <c r="U984" s="38">
        <v>6.294569391113547E-2</v>
      </c>
      <c r="V984" s="38">
        <v>2.2970378496983024E-2</v>
      </c>
      <c r="W984" s="38">
        <v>2.219146021772896E-3</v>
      </c>
      <c r="X984" s="38">
        <v>2.7049966858583611E-4</v>
      </c>
      <c r="Y984" s="38">
        <v>1.9486463531870599</v>
      </c>
      <c r="Z984" s="38">
        <v>2.4896456903587318</v>
      </c>
      <c r="AA984" s="38">
        <v>5.1353646812940079E-2</v>
      </c>
      <c r="AB984" s="38">
        <v>1.0354309641268156E-2</v>
      </c>
      <c r="AC984" s="38">
        <v>62.828565490902513</v>
      </c>
      <c r="AD984" s="38">
        <v>1.9541872920228125</v>
      </c>
      <c r="AE984" s="38">
        <v>2.4926755060810506</v>
      </c>
      <c r="AF984" s="38">
        <v>4.5812707977187506E-2</v>
      </c>
      <c r="AG984" s="38">
        <v>7.324493918949404E-3</v>
      </c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</row>
    <row r="985" spans="1:51" x14ac:dyDescent="0.25">
      <c r="A985" s="38" t="s">
        <v>27</v>
      </c>
      <c r="B985" s="38">
        <v>826056</v>
      </c>
      <c r="C985" s="38">
        <v>1.5</v>
      </c>
      <c r="D985" s="38">
        <v>1.4</v>
      </c>
      <c r="E985" s="38">
        <v>1.6</v>
      </c>
      <c r="F985" s="38">
        <v>2002</v>
      </c>
      <c r="G985" s="38" t="s">
        <v>7</v>
      </c>
      <c r="H985" s="38" t="s">
        <v>108</v>
      </c>
      <c r="I985" s="38" t="s">
        <v>159</v>
      </c>
      <c r="J985" s="38">
        <v>1239</v>
      </c>
      <c r="K985" s="38">
        <v>824817</v>
      </c>
      <c r="L985" s="38">
        <v>8.3454221637993878E-5</v>
      </c>
      <c r="M985" s="38">
        <v>1.4164440903408551</v>
      </c>
      <c r="N985" s="38">
        <v>1.5833525336168428</v>
      </c>
      <c r="O985" s="38">
        <v>1.6444090340855144E-2</v>
      </c>
      <c r="P985" s="38">
        <v>1.6647466383157283E-2</v>
      </c>
      <c r="Q985" s="38">
        <v>1171</v>
      </c>
      <c r="R985" s="38">
        <v>1308</v>
      </c>
      <c r="S985" s="38">
        <v>1.4175794377136659</v>
      </c>
      <c r="T985" s="38">
        <v>1.5834277579244023</v>
      </c>
      <c r="U985" s="38">
        <v>1.7579437713665991E-2</v>
      </c>
      <c r="V985" s="38">
        <v>1.6572242075597821E-2</v>
      </c>
      <c r="W985" s="38">
        <v>1.5022165067592229E-3</v>
      </c>
      <c r="X985" s="38">
        <v>8.3550563897325994E-5</v>
      </c>
      <c r="Y985" s="38">
        <v>1.4186659428618971</v>
      </c>
      <c r="Z985" s="38">
        <v>1.5857670706565488</v>
      </c>
      <c r="AA985" s="38">
        <v>1.8665942861897156E-2</v>
      </c>
      <c r="AB985" s="38">
        <v>1.4232929343451328E-2</v>
      </c>
      <c r="AC985" s="38">
        <v>137.90145531219304</v>
      </c>
      <c r="AD985" s="38">
        <v>1.419352379706136</v>
      </c>
      <c r="AE985" s="38">
        <v>1.5862911998631104</v>
      </c>
      <c r="AF985" s="38">
        <v>1.9352379706136125E-2</v>
      </c>
      <c r="AG985" s="38">
        <v>1.3708800136889687E-2</v>
      </c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</row>
    <row r="986" spans="1:51" x14ac:dyDescent="0.25">
      <c r="A986" s="38" t="s">
        <v>61</v>
      </c>
      <c r="B986" s="38">
        <v>3760793</v>
      </c>
      <c r="C986" s="38">
        <v>2.2000000000000002</v>
      </c>
      <c r="D986" s="38">
        <v>2.1</v>
      </c>
      <c r="E986" s="38">
        <v>2.2000000000000002</v>
      </c>
      <c r="F986" s="38">
        <v>2002</v>
      </c>
      <c r="G986" s="38" t="s">
        <v>7</v>
      </c>
      <c r="H986" s="38" t="s">
        <v>109</v>
      </c>
      <c r="I986" s="38" t="s">
        <v>192</v>
      </c>
      <c r="J986" s="38">
        <v>8274</v>
      </c>
      <c r="K986" s="38">
        <v>3752519</v>
      </c>
      <c r="L986" s="38">
        <v>4.7353071527896581E-5</v>
      </c>
      <c r="M986" s="38">
        <v>2.1527148396812557</v>
      </c>
      <c r="N986" s="38">
        <v>2.2474209827370486</v>
      </c>
      <c r="O986" s="38">
        <v>5.2714839681255565E-2</v>
      </c>
      <c r="P986" s="38">
        <v>4.7420982737048423E-2</v>
      </c>
      <c r="Q986" s="38">
        <v>8096</v>
      </c>
      <c r="R986" s="38">
        <v>8452</v>
      </c>
      <c r="S986" s="38">
        <v>2.1527374678691436</v>
      </c>
      <c r="T986" s="38">
        <v>2.2473983545491603</v>
      </c>
      <c r="U986" s="38">
        <v>5.2737467869143462E-2</v>
      </c>
      <c r="V986" s="38">
        <v>4.7398354549160082E-2</v>
      </c>
      <c r="W986" s="38">
        <v>2.2005763880082662E-3</v>
      </c>
      <c r="X986" s="38">
        <v>4.7361236659242295E-5</v>
      </c>
      <c r="Y986" s="38">
        <v>2.1532151513490239</v>
      </c>
      <c r="Z986" s="38">
        <v>2.2479376246675082</v>
      </c>
      <c r="AA986" s="38">
        <v>5.321515134902377E-2</v>
      </c>
      <c r="AB986" s="38">
        <v>4.7937624667508061E-2</v>
      </c>
      <c r="AC986" s="38">
        <v>356.18017766612832</v>
      </c>
      <c r="AD986" s="38">
        <v>2.1533549888421848</v>
      </c>
      <c r="AE986" s="38">
        <v>2.2480636882698213</v>
      </c>
      <c r="AF986" s="38">
        <v>5.3354988842184703E-2</v>
      </c>
      <c r="AG986" s="38">
        <v>4.8063688269821103E-2</v>
      </c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</row>
    <row r="987" spans="1:51" x14ac:dyDescent="0.25">
      <c r="A987" s="38" t="s">
        <v>23</v>
      </c>
      <c r="B987" s="38">
        <v>431980</v>
      </c>
      <c r="C987" s="38">
        <v>1.8</v>
      </c>
      <c r="D987" s="38">
        <v>1.7</v>
      </c>
      <c r="E987" s="38">
        <v>2</v>
      </c>
      <c r="F987" s="38">
        <v>2002</v>
      </c>
      <c r="G987" s="38" t="s">
        <v>7</v>
      </c>
      <c r="H987" s="38" t="s">
        <v>110</v>
      </c>
      <c r="I987" s="38" t="s">
        <v>155</v>
      </c>
      <c r="J987" s="38">
        <v>778</v>
      </c>
      <c r="K987" s="38">
        <v>431202</v>
      </c>
      <c r="L987" s="38">
        <v>1.2643951246728676E-4</v>
      </c>
      <c r="M987" s="38">
        <v>1.6745697935191015</v>
      </c>
      <c r="N987" s="38">
        <v>1.9274488184536751</v>
      </c>
      <c r="O987" s="38">
        <v>2.5430206480898443E-2</v>
      </c>
      <c r="P987" s="38">
        <v>7.2551181546324894E-2</v>
      </c>
      <c r="Q987" s="38">
        <v>723</v>
      </c>
      <c r="R987" s="38">
        <v>833</v>
      </c>
      <c r="S987" s="38">
        <v>1.6736885966942914</v>
      </c>
      <c r="T987" s="38">
        <v>1.928330015278485</v>
      </c>
      <c r="U987" s="38">
        <v>2.6311403305708581E-2</v>
      </c>
      <c r="V987" s="38">
        <v>7.1669984721514979E-2</v>
      </c>
      <c r="W987" s="38">
        <v>1.8054395895377349E-3</v>
      </c>
      <c r="X987" s="38">
        <v>1.266715826886904E-4</v>
      </c>
      <c r="Y987" s="38">
        <v>1.6787680068490445</v>
      </c>
      <c r="Z987" s="38">
        <v>1.9321111722264253</v>
      </c>
      <c r="AA987" s="38">
        <v>2.1231993150955475E-2</v>
      </c>
      <c r="AB987" s="38">
        <v>6.7888827773574745E-2</v>
      </c>
      <c r="AC987" s="38">
        <v>109.27118111263414</v>
      </c>
      <c r="AD987" s="38">
        <v>1.6801210350901892</v>
      </c>
      <c r="AE987" s="38">
        <v>1.9330730453867375</v>
      </c>
      <c r="AF987" s="38">
        <v>1.9878964909810781E-2</v>
      </c>
      <c r="AG987" s="38">
        <v>6.6926954613262479E-2</v>
      </c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</row>
    <row r="988" spans="1:51" x14ac:dyDescent="0.25">
      <c r="A988" s="38" t="s">
        <v>55</v>
      </c>
      <c r="B988" s="38">
        <v>90699</v>
      </c>
      <c r="C988" s="38">
        <v>2.5</v>
      </c>
      <c r="D988" s="38">
        <v>2.2000000000000002</v>
      </c>
      <c r="E988" s="38">
        <v>2.8</v>
      </c>
      <c r="F988" s="38">
        <v>2002</v>
      </c>
      <c r="G988" s="38" t="s">
        <v>7</v>
      </c>
      <c r="H988" s="38" t="s">
        <v>111</v>
      </c>
      <c r="I988" s="38" t="s">
        <v>187</v>
      </c>
      <c r="J988" s="38">
        <v>227</v>
      </c>
      <c r="K988" s="38">
        <v>90472</v>
      </c>
      <c r="L988" s="38">
        <v>3.251729170473186E-4</v>
      </c>
      <c r="M988" s="38">
        <v>2.1776110166233944</v>
      </c>
      <c r="N988" s="38">
        <v>2.8279568507180315</v>
      </c>
      <c r="O988" s="38">
        <v>2.2388983376605776E-2</v>
      </c>
      <c r="P988" s="38">
        <v>2.7956850718031667E-2</v>
      </c>
      <c r="Q988" s="38">
        <v>198</v>
      </c>
      <c r="R988" s="38">
        <v>257</v>
      </c>
      <c r="S988" s="38">
        <v>2.1830450170343663</v>
      </c>
      <c r="T988" s="38">
        <v>2.8335483301910718</v>
      </c>
      <c r="U988" s="38">
        <v>1.6954982965633913E-2</v>
      </c>
      <c r="V988" s="38">
        <v>3.3548330191071951E-2</v>
      </c>
      <c r="W988" s="38">
        <v>2.523854002019084E-3</v>
      </c>
      <c r="X988" s="38">
        <v>3.2720747960662605E-4</v>
      </c>
      <c r="Y988" s="38">
        <v>2.1966465224124581</v>
      </c>
      <c r="Z988" s="38">
        <v>2.85106148162571</v>
      </c>
      <c r="AA988" s="38">
        <v>3.3534775875421197E-3</v>
      </c>
      <c r="AB988" s="38">
        <v>5.1061481625710226E-2</v>
      </c>
      <c r="AC988" s="38">
        <v>59.045974379494339</v>
      </c>
      <c r="AD988" s="38">
        <v>2.2038751929436957</v>
      </c>
      <c r="AE988" s="38">
        <v>2.8548578240258915</v>
      </c>
      <c r="AF988" s="38">
        <v>3.8751929436955379E-3</v>
      </c>
      <c r="AG988" s="38">
        <v>5.4857824025891677E-2</v>
      </c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</row>
    <row r="989" spans="1:51" x14ac:dyDescent="0.25">
      <c r="A989" s="38" t="s">
        <v>54</v>
      </c>
      <c r="B989" s="38">
        <v>1078396</v>
      </c>
      <c r="C989" s="38">
        <v>2.6</v>
      </c>
      <c r="D989" s="38">
        <v>2.5</v>
      </c>
      <c r="E989" s="38">
        <v>2.7</v>
      </c>
      <c r="F989" s="38">
        <v>2002</v>
      </c>
      <c r="G989" s="38" t="s">
        <v>7</v>
      </c>
      <c r="H989" s="38" t="s">
        <v>112</v>
      </c>
      <c r="I989" s="38" t="s">
        <v>186</v>
      </c>
      <c r="J989" s="38">
        <v>2804</v>
      </c>
      <c r="K989" s="38">
        <v>1075592</v>
      </c>
      <c r="L989" s="38">
        <v>9.6115510044625306E-5</v>
      </c>
      <c r="M989" s="38">
        <v>2.5040425024109103</v>
      </c>
      <c r="N989" s="38">
        <v>2.6962735225001611</v>
      </c>
      <c r="O989" s="38">
        <v>4.0425024109103092E-3</v>
      </c>
      <c r="P989" s="38">
        <v>3.7264774998391204E-3</v>
      </c>
      <c r="Q989" s="38">
        <v>2701</v>
      </c>
      <c r="R989" s="38">
        <v>2908</v>
      </c>
      <c r="S989" s="38">
        <v>2.5046457887455071</v>
      </c>
      <c r="T989" s="38">
        <v>2.6965975393083803</v>
      </c>
      <c r="U989" s="38">
        <v>4.64578874550714E-3</v>
      </c>
      <c r="V989" s="38">
        <v>3.4024606916198685E-3</v>
      </c>
      <c r="W989" s="38">
        <v>2.6019298422879935E-3</v>
      </c>
      <c r="X989" s="38">
        <v>9.616432016250314E-5</v>
      </c>
      <c r="Y989" s="38">
        <v>2.5057655221254906</v>
      </c>
      <c r="Z989" s="38">
        <v>2.6980941624504964</v>
      </c>
      <c r="AA989" s="38">
        <v>5.7655221254906408E-3</v>
      </c>
      <c r="AB989" s="38">
        <v>1.9058375495037971E-3</v>
      </c>
      <c r="AC989" s="38">
        <v>207.31832065095833</v>
      </c>
      <c r="AD989" s="38">
        <v>2.5062703694658084</v>
      </c>
      <c r="AE989" s="38">
        <v>2.6985166149497708</v>
      </c>
      <c r="AF989" s="38">
        <v>6.2703694658083897E-3</v>
      </c>
      <c r="AG989" s="38">
        <v>1.4833850502293799E-3</v>
      </c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</row>
    <row r="990" spans="1:51" x14ac:dyDescent="0.25">
      <c r="A990" s="38" t="s">
        <v>39</v>
      </c>
      <c r="B990" s="38">
        <v>935529</v>
      </c>
      <c r="C990" s="38">
        <v>2.4</v>
      </c>
      <c r="D990" s="38">
        <v>2.2999999999999998</v>
      </c>
      <c r="E990" s="38">
        <v>2.5</v>
      </c>
      <c r="F990" s="38">
        <v>2002</v>
      </c>
      <c r="G990" s="38" t="s">
        <v>7</v>
      </c>
      <c r="H990" s="38" t="s">
        <v>113</v>
      </c>
      <c r="I990" s="38" t="s">
        <v>171</v>
      </c>
      <c r="J990" s="38">
        <v>2245</v>
      </c>
      <c r="K990" s="38">
        <v>933284</v>
      </c>
      <c r="L990" s="38">
        <v>9.9146478192313942E-5</v>
      </c>
      <c r="M990" s="38">
        <v>2.3005653426063999</v>
      </c>
      <c r="N990" s="38">
        <v>2.4988582989910277</v>
      </c>
      <c r="O990" s="38">
        <v>5.6534260640006551E-4</v>
      </c>
      <c r="P990" s="38">
        <v>1.1417010089722623E-3</v>
      </c>
      <c r="Q990" s="38">
        <v>2153</v>
      </c>
      <c r="R990" s="38">
        <v>2338</v>
      </c>
      <c r="S990" s="38">
        <v>2.3013717372737776</v>
      </c>
      <c r="T990" s="38">
        <v>2.4991208182750082</v>
      </c>
      <c r="U990" s="38">
        <v>1.3717372737778177E-3</v>
      </c>
      <c r="V990" s="38">
        <v>8.7918172499179548E-4</v>
      </c>
      <c r="W990" s="38">
        <v>2.4017550532022124E-3</v>
      </c>
      <c r="X990" s="38">
        <v>9.9209415474063361E-5</v>
      </c>
      <c r="Y990" s="38">
        <v>2.3025456377281488</v>
      </c>
      <c r="Z990" s="38">
        <v>2.5009644686762758</v>
      </c>
      <c r="AA990" s="38">
        <v>2.545637728148975E-3</v>
      </c>
      <c r="AB990" s="38">
        <v>9.6446867627575372E-4</v>
      </c>
      <c r="AC990" s="38">
        <v>185.52797575607281</v>
      </c>
      <c r="AD990" s="38">
        <v>2.3031331943114388</v>
      </c>
      <c r="AE990" s="38">
        <v>2.5014458216551998</v>
      </c>
      <c r="AF990" s="38">
        <v>3.1331943114389915E-3</v>
      </c>
      <c r="AG990" s="38">
        <v>1.4458216551997971E-3</v>
      </c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</row>
    <row r="991" spans="1:51" x14ac:dyDescent="0.25">
      <c r="A991" s="38" t="s">
        <v>16</v>
      </c>
      <c r="B991" s="38">
        <v>253894</v>
      </c>
      <c r="C991" s="38">
        <v>1.6</v>
      </c>
      <c r="D991" s="38">
        <v>1.4</v>
      </c>
      <c r="E991" s="38">
        <v>1.7</v>
      </c>
      <c r="F991" s="38">
        <v>2002</v>
      </c>
      <c r="G991" s="38" t="s">
        <v>7</v>
      </c>
      <c r="H991" s="38" t="s">
        <v>114</v>
      </c>
      <c r="I991" s="38" t="s">
        <v>148</v>
      </c>
      <c r="J991" s="38">
        <v>406</v>
      </c>
      <c r="K991" s="38">
        <v>253488</v>
      </c>
      <c r="L991" s="38">
        <v>1.5542152056467482E-4</v>
      </c>
      <c r="M991" s="38">
        <v>1.4436710141151521</v>
      </c>
      <c r="N991" s="38">
        <v>1.754514055244502</v>
      </c>
      <c r="O991" s="38">
        <v>4.3671014115152174E-2</v>
      </c>
      <c r="P991" s="38">
        <v>5.4514055244502035E-2</v>
      </c>
      <c r="Q991" s="38">
        <v>367</v>
      </c>
      <c r="R991" s="38">
        <v>446</v>
      </c>
      <c r="S991" s="38">
        <v>1.4454851237130455</v>
      </c>
      <c r="T991" s="38">
        <v>1.7566385972098593</v>
      </c>
      <c r="U991" s="38">
        <v>4.5485123713045583E-2</v>
      </c>
      <c r="V991" s="38">
        <v>5.6638597209859309E-2</v>
      </c>
      <c r="W991" s="38">
        <v>1.6066333099429169E-3</v>
      </c>
      <c r="X991" s="38">
        <v>1.5596817262448129E-4</v>
      </c>
      <c r="Y991" s="38">
        <v>1.4506651373184356</v>
      </c>
      <c r="Z991" s="38">
        <v>1.7626014825673983</v>
      </c>
      <c r="AA991" s="38">
        <v>5.0665137318435693E-2</v>
      </c>
      <c r="AB991" s="38">
        <v>6.2601482567398392E-2</v>
      </c>
      <c r="AC991" s="38">
        <v>78.966142010031206</v>
      </c>
      <c r="AD991" s="38">
        <v>1.4530948994506081</v>
      </c>
      <c r="AE991" s="38">
        <v>1.7641103124069193</v>
      </c>
      <c r="AF991" s="38">
        <v>5.3094899450608191E-2</v>
      </c>
      <c r="AG991" s="38">
        <v>6.4110312406919334E-2</v>
      </c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</row>
    <row r="992" spans="1:51" x14ac:dyDescent="0.25">
      <c r="A992" s="38" t="s">
        <v>24</v>
      </c>
      <c r="B992" s="38">
        <v>797469</v>
      </c>
      <c r="C992" s="38">
        <v>3.2</v>
      </c>
      <c r="D992" s="38">
        <v>3.1</v>
      </c>
      <c r="E992" s="38">
        <v>3.4</v>
      </c>
      <c r="F992" s="38">
        <v>2002</v>
      </c>
      <c r="G992" s="38" t="s">
        <v>7</v>
      </c>
      <c r="H992" s="38" t="s">
        <v>115</v>
      </c>
      <c r="I992" s="38" t="s">
        <v>156</v>
      </c>
      <c r="J992" s="38">
        <v>2552</v>
      </c>
      <c r="K992" s="38">
        <v>794917</v>
      </c>
      <c r="L992" s="38">
        <v>1.2395915407912157E-4</v>
      </c>
      <c r="M992" s="38">
        <v>3.076165239470972</v>
      </c>
      <c r="N992" s="38">
        <v>3.3240835476292157</v>
      </c>
      <c r="O992" s="38">
        <v>2.3834760529028109E-2</v>
      </c>
      <c r="P992" s="38">
        <v>7.591645237078426E-2</v>
      </c>
      <c r="Q992" s="38">
        <v>2454</v>
      </c>
      <c r="R992" s="38">
        <v>2651</v>
      </c>
      <c r="S992" s="38">
        <v>3.0772356041426061</v>
      </c>
      <c r="T992" s="38">
        <v>3.3242671501964338</v>
      </c>
      <c r="U992" s="38">
        <v>2.2764395857393982E-2</v>
      </c>
      <c r="V992" s="38">
        <v>7.5732849803566094E-2</v>
      </c>
      <c r="W992" s="38">
        <v>3.2025174985751844E-3</v>
      </c>
      <c r="X992" s="38">
        <v>1.2402813646189244E-4</v>
      </c>
      <c r="Y992" s="38">
        <v>3.078489362113292</v>
      </c>
      <c r="Z992" s="38">
        <v>3.326545635037077</v>
      </c>
      <c r="AA992" s="38">
        <v>2.1510637886708039E-2</v>
      </c>
      <c r="AB992" s="38">
        <v>7.3454364962922902E-2</v>
      </c>
      <c r="AC992" s="38">
        <v>197.72517862545715</v>
      </c>
      <c r="AD992" s="38">
        <v>3.079174628198817</v>
      </c>
      <c r="AE992" s="38">
        <v>3.327114330149993</v>
      </c>
      <c r="AF992" s="38">
        <v>2.0825371801183046E-2</v>
      </c>
      <c r="AG992" s="38">
        <v>7.2885669850006884E-2</v>
      </c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</row>
    <row r="993" spans="1:51" x14ac:dyDescent="0.25">
      <c r="A993" s="38" t="s">
        <v>40</v>
      </c>
      <c r="B993" s="38">
        <v>80295</v>
      </c>
      <c r="C993" s="38">
        <v>1.5</v>
      </c>
      <c r="D993" s="38">
        <v>1.3</v>
      </c>
      <c r="E993" s="38">
        <v>1.8</v>
      </c>
      <c r="F993" s="38">
        <v>2002</v>
      </c>
      <c r="G993" s="38" t="s">
        <v>7</v>
      </c>
      <c r="H993" s="38" t="s">
        <v>116</v>
      </c>
      <c r="I993" s="38" t="s">
        <v>172</v>
      </c>
      <c r="J993" s="38">
        <v>120</v>
      </c>
      <c r="K993" s="38">
        <v>80175</v>
      </c>
      <c r="L993" s="38">
        <v>2.6719322671789455E-4</v>
      </c>
      <c r="M993" s="38">
        <v>1.2272958448307698</v>
      </c>
      <c r="N993" s="38">
        <v>1.7616822982665588</v>
      </c>
      <c r="O993" s="38">
        <v>7.2704155169230233E-2</v>
      </c>
      <c r="P993" s="38">
        <v>3.8317701733441289E-2</v>
      </c>
      <c r="Q993" s="38">
        <v>99</v>
      </c>
      <c r="R993" s="38">
        <v>142</v>
      </c>
      <c r="S993" s="38">
        <v>1.2329534840276481</v>
      </c>
      <c r="T993" s="38">
        <v>1.7684787346659194</v>
      </c>
      <c r="U993" s="38">
        <v>6.7046515972351894E-2</v>
      </c>
      <c r="V993" s="38">
        <v>3.1521265334080617E-2</v>
      </c>
      <c r="W993" s="38">
        <v>1.5183373408054852E-3</v>
      </c>
      <c r="X993" s="38">
        <v>2.7036076499715577E-4</v>
      </c>
      <c r="Y993" s="38">
        <v>1.2479765758083294</v>
      </c>
      <c r="Z993" s="38">
        <v>1.788698105802641</v>
      </c>
      <c r="AA993" s="38">
        <v>5.2023424191670609E-2</v>
      </c>
      <c r="AB993" s="38">
        <v>1.1301894197359053E-2</v>
      </c>
      <c r="AC993" s="38">
        <v>42.991177579188587</v>
      </c>
      <c r="AD993" s="38">
        <v>1.2568691999436852</v>
      </c>
      <c r="AE993" s="38">
        <v>1.7922589614664035</v>
      </c>
      <c r="AF993" s="38">
        <v>4.3130800056314866E-2</v>
      </c>
      <c r="AG993" s="38">
        <v>7.7410385335965337E-3</v>
      </c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</row>
    <row r="994" spans="1:51" x14ac:dyDescent="0.25">
      <c r="A994" s="38" t="s">
        <v>17</v>
      </c>
      <c r="B994" s="38">
        <v>672827</v>
      </c>
      <c r="C994" s="38">
        <v>1.8</v>
      </c>
      <c r="D994" s="38">
        <v>1.7</v>
      </c>
      <c r="E994" s="38">
        <v>2</v>
      </c>
      <c r="F994" s="38">
        <v>2003</v>
      </c>
      <c r="G994" s="38" t="s">
        <v>7</v>
      </c>
      <c r="H994" s="38" t="s">
        <v>67</v>
      </c>
      <c r="I994" s="38" t="s">
        <v>149</v>
      </c>
      <c r="J994" s="38">
        <v>1211</v>
      </c>
      <c r="K994" s="38">
        <v>671616</v>
      </c>
      <c r="L994" s="38">
        <v>1.0128043616716461E-4</v>
      </c>
      <c r="M994" s="38">
        <v>1.6985878806512744</v>
      </c>
      <c r="N994" s="38">
        <v>1.9011487529856039</v>
      </c>
      <c r="O994" s="38">
        <v>1.4121193487255379E-3</v>
      </c>
      <c r="P994" s="38">
        <v>9.8851247014396071E-2</v>
      </c>
      <c r="Q994" s="38">
        <v>1143</v>
      </c>
      <c r="R994" s="38">
        <v>1280</v>
      </c>
      <c r="S994" s="38">
        <v>1.6988022181036135</v>
      </c>
      <c r="T994" s="38">
        <v>1.9024206816908358</v>
      </c>
      <c r="U994" s="38">
        <v>1.1977818963864184E-3</v>
      </c>
      <c r="V994" s="38">
        <v>9.757931830916422E-2</v>
      </c>
      <c r="W994" s="38">
        <v>1.802712739476259E-3</v>
      </c>
      <c r="X994" s="38">
        <v>1.013999026969929E-4</v>
      </c>
      <c r="Y994" s="38">
        <v>1.701312836779266</v>
      </c>
      <c r="Z994" s="38">
        <v>1.9041126421732519</v>
      </c>
      <c r="AA994" s="38">
        <v>1.31283677926608E-3</v>
      </c>
      <c r="AB994" s="38">
        <v>9.5887357826748065E-2</v>
      </c>
      <c r="AC994" s="38">
        <v>136.31447490658292</v>
      </c>
      <c r="AD994" s="38">
        <v>1.7021566512526598</v>
      </c>
      <c r="AE994" s="38">
        <v>1.9047550853717441</v>
      </c>
      <c r="AF994" s="38">
        <v>2.1566512526598469E-3</v>
      </c>
      <c r="AG994" s="38">
        <v>9.5244914628255906E-2</v>
      </c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</row>
    <row r="995" spans="1:51" x14ac:dyDescent="0.25">
      <c r="A995" s="38" t="s">
        <v>41</v>
      </c>
      <c r="B995" s="38">
        <v>122575</v>
      </c>
      <c r="C995" s="38">
        <v>2.2999999999999998</v>
      </c>
      <c r="D995" s="38">
        <v>2</v>
      </c>
      <c r="E995" s="38">
        <v>2.6</v>
      </c>
      <c r="F995" s="38">
        <v>2003</v>
      </c>
      <c r="G995" s="38" t="s">
        <v>7</v>
      </c>
      <c r="H995" s="38" t="s">
        <v>68</v>
      </c>
      <c r="I995" s="38" t="s">
        <v>173</v>
      </c>
      <c r="J995" s="38">
        <v>282</v>
      </c>
      <c r="K995" s="38">
        <v>122293</v>
      </c>
      <c r="L995" s="38">
        <v>2.6820729849503692E-4</v>
      </c>
      <c r="M995" s="38">
        <v>2.0324249674645798</v>
      </c>
      <c r="N995" s="38">
        <v>2.5688395644546533</v>
      </c>
      <c r="O995" s="38">
        <v>3.242496746457979E-2</v>
      </c>
      <c r="P995" s="38">
        <v>3.1160435545346754E-2</v>
      </c>
      <c r="Q995" s="38">
        <v>250</v>
      </c>
      <c r="R995" s="38">
        <v>315</v>
      </c>
      <c r="S995" s="38">
        <v>2.0395676116663268</v>
      </c>
      <c r="T995" s="38">
        <v>2.5698551906995717</v>
      </c>
      <c r="U995" s="38">
        <v>3.956761166632683E-2</v>
      </c>
      <c r="V995" s="38">
        <v>3.0144809300428399E-2</v>
      </c>
      <c r="W995" s="38">
        <v>2.3162295060989609E-3</v>
      </c>
      <c r="X995" s="38">
        <v>2.6956019632327943E-4</v>
      </c>
      <c r="Y995" s="38">
        <v>2.0466693097756812</v>
      </c>
      <c r="Z995" s="38">
        <v>2.5857897024222405</v>
      </c>
      <c r="AA995" s="38">
        <v>4.6669309775681178E-2</v>
      </c>
      <c r="AB995" s="38">
        <v>1.4210297577759601E-2</v>
      </c>
      <c r="AC995" s="38">
        <v>65.805058599563395</v>
      </c>
      <c r="AD995" s="38">
        <v>2.0518891932508656</v>
      </c>
      <c r="AE995" s="38">
        <v>2.5887278337243118</v>
      </c>
      <c r="AF995" s="38">
        <v>5.1889193250865606E-2</v>
      </c>
      <c r="AG995" s="38">
        <v>1.1272166275688278E-2</v>
      </c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</row>
    <row r="996" spans="1:51" x14ac:dyDescent="0.25">
      <c r="A996" s="38" t="s">
        <v>11</v>
      </c>
      <c r="B996" s="38">
        <v>920714</v>
      </c>
      <c r="C996" s="38">
        <v>2.2000000000000002</v>
      </c>
      <c r="D996" s="38">
        <v>2.1</v>
      </c>
      <c r="E996" s="38">
        <v>2.2999999999999998</v>
      </c>
      <c r="F996" s="38">
        <v>2003</v>
      </c>
      <c r="G996" s="38" t="s">
        <v>7</v>
      </c>
      <c r="H996" s="38" t="s">
        <v>69</v>
      </c>
      <c r="I996" s="38" t="s">
        <v>143</v>
      </c>
      <c r="J996" s="38">
        <v>2026</v>
      </c>
      <c r="K996" s="38">
        <v>918688</v>
      </c>
      <c r="L996" s="38">
        <v>9.5711630112737438E-5</v>
      </c>
      <c r="M996" s="38">
        <v>2.1047545298457293</v>
      </c>
      <c r="N996" s="38">
        <v>2.2961777900712046</v>
      </c>
      <c r="O996" s="38">
        <v>4.7545298457292162E-3</v>
      </c>
      <c r="P996" s="38">
        <v>3.8222099287952283E-3</v>
      </c>
      <c r="Q996" s="38">
        <v>1938</v>
      </c>
      <c r="R996" s="38">
        <v>2114</v>
      </c>
      <c r="S996" s="38">
        <v>2.1048881628822849</v>
      </c>
      <c r="T996" s="38">
        <v>2.296044157034649</v>
      </c>
      <c r="U996" s="38">
        <v>4.8881628822847745E-3</v>
      </c>
      <c r="V996" s="38">
        <v>3.9558429653507865E-3</v>
      </c>
      <c r="W996" s="38">
        <v>2.2025431007150157E-3</v>
      </c>
      <c r="X996" s="38">
        <v>9.5779010815661957E-5</v>
      </c>
      <c r="Y996" s="38">
        <v>2.1067640898993538</v>
      </c>
      <c r="Z996" s="38">
        <v>2.2983221115306778</v>
      </c>
      <c r="AA996" s="38">
        <v>6.7640898993537313E-3</v>
      </c>
      <c r="AB996" s="38">
        <v>1.6778884693220419E-3</v>
      </c>
      <c r="AC996" s="38">
        <v>176.2662385876267</v>
      </c>
      <c r="AD996" s="38">
        <v>2.1073639748766761</v>
      </c>
      <c r="AE996" s="38">
        <v>2.2988083356249631</v>
      </c>
      <c r="AF996" s="38">
        <v>7.3639748766760604E-3</v>
      </c>
      <c r="AG996" s="38">
        <v>1.1916643750367051E-3</v>
      </c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</row>
    <row r="997" spans="1:51" x14ac:dyDescent="0.25">
      <c r="A997" s="38" t="s">
        <v>18</v>
      </c>
      <c r="B997" s="38">
        <v>414546</v>
      </c>
      <c r="C997" s="38">
        <v>2.4</v>
      </c>
      <c r="D997" s="38">
        <v>2.2999999999999998</v>
      </c>
      <c r="E997" s="38">
        <v>2.6</v>
      </c>
      <c r="F997" s="38">
        <v>2003</v>
      </c>
      <c r="G997" s="38" t="s">
        <v>7</v>
      </c>
      <c r="H997" s="38" t="s">
        <v>70</v>
      </c>
      <c r="I997" s="38" t="s">
        <v>150</v>
      </c>
      <c r="J997" s="38">
        <v>995</v>
      </c>
      <c r="K997" s="38">
        <v>413551</v>
      </c>
      <c r="L997" s="38">
        <v>1.4895842635536023E-4</v>
      </c>
      <c r="M997" s="38">
        <v>2.2512577137111225</v>
      </c>
      <c r="N997" s="38">
        <v>2.5491745664218426</v>
      </c>
      <c r="O997" s="38">
        <v>4.8742286288877334E-2</v>
      </c>
      <c r="P997" s="38">
        <v>5.0825433578157497E-2</v>
      </c>
      <c r="Q997" s="38">
        <v>934</v>
      </c>
      <c r="R997" s="38">
        <v>1057</v>
      </c>
      <c r="S997" s="38">
        <v>2.2530672108764769</v>
      </c>
      <c r="T997" s="38">
        <v>2.5497773467841927</v>
      </c>
      <c r="U997" s="38">
        <v>4.6932789123522944E-2</v>
      </c>
      <c r="V997" s="38">
        <v>5.0222653215807433E-2</v>
      </c>
      <c r="W997" s="38">
        <v>2.4048271877324459E-3</v>
      </c>
      <c r="X997" s="38">
        <v>1.4917168585357518E-4</v>
      </c>
      <c r="Y997" s="38">
        <v>2.2556555018788704</v>
      </c>
      <c r="Z997" s="38">
        <v>2.5539988735860213</v>
      </c>
      <c r="AA997" s="38">
        <v>4.4344498121129394E-2</v>
      </c>
      <c r="AB997" s="38">
        <v>4.6001126413978799E-2</v>
      </c>
      <c r="AC997" s="38">
        <v>123.52902471657998</v>
      </c>
      <c r="AD997" s="38">
        <v>2.2570415508046948</v>
      </c>
      <c r="AE997" s="38">
        <v>2.5550250798343415</v>
      </c>
      <c r="AF997" s="38">
        <v>4.2958449195305004E-2</v>
      </c>
      <c r="AG997" s="38">
        <v>4.4974920165658627E-2</v>
      </c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</row>
    <row r="998" spans="1:51" x14ac:dyDescent="0.25">
      <c r="A998" s="38" t="s">
        <v>42</v>
      </c>
      <c r="B998" s="38">
        <v>5784387</v>
      </c>
      <c r="C998" s="38">
        <v>3.1</v>
      </c>
      <c r="D998" s="38">
        <v>3.1</v>
      </c>
      <c r="E998" s="38">
        <v>3.2</v>
      </c>
      <c r="F998" s="38">
        <v>2003</v>
      </c>
      <c r="G998" s="38" t="s">
        <v>7</v>
      </c>
      <c r="H998" s="38" t="s">
        <v>71</v>
      </c>
      <c r="I998" s="38" t="s">
        <v>174</v>
      </c>
      <c r="J998" s="38">
        <v>17932</v>
      </c>
      <c r="K998" s="38">
        <v>5766455</v>
      </c>
      <c r="L998" s="38">
        <v>4.5303410514852319E-5</v>
      </c>
      <c r="M998" s="38">
        <v>3.054765793015271</v>
      </c>
      <c r="N998" s="38">
        <v>3.1453726140449754</v>
      </c>
      <c r="O998" s="38">
        <v>4.5234206984729131E-2</v>
      </c>
      <c r="P998" s="38">
        <v>5.462738595502481E-2</v>
      </c>
      <c r="Q998" s="38">
        <v>17670</v>
      </c>
      <c r="R998" s="38">
        <v>18194</v>
      </c>
      <c r="S998" s="38">
        <v>3.0547748620553916</v>
      </c>
      <c r="T998" s="38">
        <v>3.1453635450048552</v>
      </c>
      <c r="U998" s="38">
        <v>4.5225137944608473E-2</v>
      </c>
      <c r="V998" s="38">
        <v>5.4636454995145023E-2</v>
      </c>
      <c r="W998" s="38">
        <v>3.1003991986280478E-3</v>
      </c>
      <c r="X998" s="38">
        <v>4.5307000908691137E-5</v>
      </c>
      <c r="Y998" s="38">
        <v>3.0550921977193566</v>
      </c>
      <c r="Z998" s="38">
        <v>3.1457061995367388</v>
      </c>
      <c r="AA998" s="38">
        <v>4.4907802280643505E-2</v>
      </c>
      <c r="AB998" s="38">
        <v>5.4293800463261377E-2</v>
      </c>
      <c r="AC998" s="38">
        <v>524.11171161729783</v>
      </c>
      <c r="AD998" s="38">
        <v>3.0551816704600023</v>
      </c>
      <c r="AE998" s="38">
        <v>3.145789605847217</v>
      </c>
      <c r="AF998" s="38">
        <v>4.4818329539997759E-2</v>
      </c>
      <c r="AG998" s="38">
        <v>5.421039415278317E-2</v>
      </c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</row>
    <row r="999" spans="1:51" x14ac:dyDescent="0.25">
      <c r="A999" s="38" t="s">
        <v>19</v>
      </c>
      <c r="B999" s="38">
        <v>681787</v>
      </c>
      <c r="C999" s="38">
        <v>1.2</v>
      </c>
      <c r="D999" s="38">
        <v>1.1000000000000001</v>
      </c>
      <c r="E999" s="38">
        <v>1.3</v>
      </c>
      <c r="F999" s="38">
        <v>2003</v>
      </c>
      <c r="G999" s="38" t="s">
        <v>7</v>
      </c>
      <c r="H999" s="38" t="s">
        <v>72</v>
      </c>
      <c r="I999" s="38" t="s">
        <v>151</v>
      </c>
      <c r="J999" s="38">
        <v>818</v>
      </c>
      <c r="K999" s="38">
        <v>680969</v>
      </c>
      <c r="L999" s="38">
        <v>8.2170388383140719E-5</v>
      </c>
      <c r="M999" s="38">
        <v>1.1176178152640395</v>
      </c>
      <c r="N999" s="38">
        <v>1.2819585920303207</v>
      </c>
      <c r="O999" s="38">
        <v>1.7617815264039383E-2</v>
      </c>
      <c r="P999" s="38">
        <v>1.8041407969679346E-2</v>
      </c>
      <c r="Q999" s="38">
        <v>763</v>
      </c>
      <c r="R999" s="38">
        <v>875</v>
      </c>
      <c r="S999" s="38">
        <v>1.1191178476562329</v>
      </c>
      <c r="T999" s="38">
        <v>1.2833920271287074</v>
      </c>
      <c r="U999" s="38">
        <v>1.9117847656232811E-2</v>
      </c>
      <c r="V999" s="38">
        <v>1.6607972871292676E-2</v>
      </c>
      <c r="W999" s="38">
        <v>1.2025986263704735E-3</v>
      </c>
      <c r="X999" s="38">
        <v>8.2314214921215819E-5</v>
      </c>
      <c r="Y999" s="38">
        <v>1.1202844114492578</v>
      </c>
      <c r="Z999" s="38">
        <v>1.2849128412916893</v>
      </c>
      <c r="AA999" s="38">
        <v>2.0284411449257744E-2</v>
      </c>
      <c r="AB999" s="38">
        <v>1.5087158708310788E-2</v>
      </c>
      <c r="AC999" s="38">
        <v>112.0770500051764</v>
      </c>
      <c r="AD999" s="38">
        <v>1.1211388565622533</v>
      </c>
      <c r="AE999" s="38">
        <v>1.2855251216598693</v>
      </c>
      <c r="AF999" s="38">
        <v>2.1138856562253228E-2</v>
      </c>
      <c r="AG999" s="38">
        <v>1.4474878340130726E-2</v>
      </c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</row>
    <row r="1000" spans="1:51" x14ac:dyDescent="0.25">
      <c r="A1000" s="38" t="s">
        <v>31</v>
      </c>
      <c r="B1000" s="38">
        <v>523070</v>
      </c>
      <c r="C1000" s="38">
        <v>3.7</v>
      </c>
      <c r="D1000" s="38">
        <v>3.5</v>
      </c>
      <c r="E1000" s="38">
        <v>3.8</v>
      </c>
      <c r="F1000" s="38">
        <v>2003</v>
      </c>
      <c r="G1000" s="38" t="s">
        <v>7</v>
      </c>
      <c r="H1000" s="38" t="s">
        <v>73</v>
      </c>
      <c r="I1000" s="38" t="s">
        <v>163</v>
      </c>
      <c r="J1000" s="38">
        <v>1935</v>
      </c>
      <c r="K1000" s="38">
        <v>521135</v>
      </c>
      <c r="L1000" s="38">
        <v>1.6452199915139044E-4</v>
      </c>
      <c r="M1000" s="38">
        <v>3.5347916682353837</v>
      </c>
      <c r="N1000" s="38">
        <v>3.863835666538165</v>
      </c>
      <c r="O1000" s="38">
        <v>3.479166823538371E-2</v>
      </c>
      <c r="P1000" s="38">
        <v>6.3835666538165192E-2</v>
      </c>
      <c r="Q1000" s="38">
        <v>1850</v>
      </c>
      <c r="R1000" s="38">
        <v>2022</v>
      </c>
      <c r="S1000" s="38">
        <v>3.5368115166230143</v>
      </c>
      <c r="T1000" s="38">
        <v>3.8656393981685051</v>
      </c>
      <c r="U1000" s="38">
        <v>3.6811516623014295E-2</v>
      </c>
      <c r="V1000" s="38">
        <v>6.5639398168505281E-2</v>
      </c>
      <c r="W1000" s="38">
        <v>3.7029585039244067E-3</v>
      </c>
      <c r="X1000" s="38">
        <v>1.6464247212784883E-4</v>
      </c>
      <c r="Y1000" s="38">
        <v>3.5383160317965578</v>
      </c>
      <c r="Z1000" s="38">
        <v>3.8676009760522558</v>
      </c>
      <c r="AA1000" s="38">
        <v>3.8316031796557848E-2</v>
      </c>
      <c r="AB1000" s="38">
        <v>6.7600976052256012E-2</v>
      </c>
      <c r="AC1000" s="38">
        <v>172.13375817964516</v>
      </c>
      <c r="AD1000" s="38">
        <v>3.5393738007567208</v>
      </c>
      <c r="AE1000" s="38">
        <v>3.8684549830608761</v>
      </c>
      <c r="AF1000" s="38">
        <v>3.9373800756720811E-2</v>
      </c>
      <c r="AG1000" s="38">
        <v>6.8454983060876273E-2</v>
      </c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</row>
    <row r="1001" spans="1:51" x14ac:dyDescent="0.25">
      <c r="A1001" s="38" t="s">
        <v>43</v>
      </c>
      <c r="B1001" s="38">
        <v>109122</v>
      </c>
      <c r="C1001" s="38">
        <v>3.1</v>
      </c>
      <c r="D1001" s="38">
        <v>2.8</v>
      </c>
      <c r="E1001" s="38">
        <v>3.5</v>
      </c>
      <c r="F1001" s="38">
        <v>2003</v>
      </c>
      <c r="G1001" s="38" t="s">
        <v>7</v>
      </c>
      <c r="H1001" s="38" t="s">
        <v>74</v>
      </c>
      <c r="I1001" s="38" t="s">
        <v>175</v>
      </c>
      <c r="J1001" s="38">
        <v>338</v>
      </c>
      <c r="K1001" s="38">
        <v>108784</v>
      </c>
      <c r="L1001" s="38">
        <v>3.2970116163983997E-4</v>
      </c>
      <c r="M1001" s="38">
        <v>2.7677493982839154</v>
      </c>
      <c r="N1001" s="38">
        <v>3.4271517215635949</v>
      </c>
      <c r="O1001" s="38">
        <v>3.2250601716084404E-2</v>
      </c>
      <c r="P1001" s="38">
        <v>7.2848278436405067E-2</v>
      </c>
      <c r="Q1001" s="38">
        <v>303</v>
      </c>
      <c r="R1001" s="38">
        <v>375</v>
      </c>
      <c r="S1001" s="38">
        <v>2.7767086380381589</v>
      </c>
      <c r="T1001" s="38">
        <v>3.436520591631385</v>
      </c>
      <c r="U1001" s="38">
        <v>2.3291361961840895E-2</v>
      </c>
      <c r="V1001" s="38">
        <v>6.3479408368614987E-2</v>
      </c>
      <c r="W1001" s="38">
        <v>3.1149425733282272E-3</v>
      </c>
      <c r="X1001" s="38">
        <v>3.3108444346511645E-4</v>
      </c>
      <c r="Y1001" s="38">
        <v>2.7838581298631109</v>
      </c>
      <c r="Z1001" s="38">
        <v>3.4460270167933436</v>
      </c>
      <c r="AA1001" s="38">
        <v>1.6141870136888947E-2</v>
      </c>
      <c r="AB1001" s="38">
        <v>5.3972983206656444E-2</v>
      </c>
      <c r="AC1001" s="38">
        <v>72.004768538035066</v>
      </c>
      <c r="AD1001" s="38">
        <v>2.7896082272703819</v>
      </c>
      <c r="AE1001" s="38">
        <v>3.4494406517031084</v>
      </c>
      <c r="AF1001" s="38">
        <v>1.0391772729617887E-2</v>
      </c>
      <c r="AG1001" s="38">
        <v>5.0559348296891571E-2</v>
      </c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</row>
    <row r="1002" spans="1:51" x14ac:dyDescent="0.25">
      <c r="A1002" s="38" t="s">
        <v>58</v>
      </c>
      <c r="B1002" s="38">
        <v>62534</v>
      </c>
      <c r="C1002" s="38">
        <v>3</v>
      </c>
      <c r="D1002" s="38">
        <v>2.6</v>
      </c>
      <c r="E1002" s="38">
        <v>3.4</v>
      </c>
      <c r="F1002" s="38">
        <v>2003</v>
      </c>
      <c r="G1002" s="38" t="s">
        <v>7</v>
      </c>
      <c r="H1002" s="38" t="s">
        <v>195</v>
      </c>
      <c r="I1002" s="38" t="s">
        <v>196</v>
      </c>
      <c r="J1002" s="38">
        <v>188</v>
      </c>
      <c r="K1002" s="38">
        <v>62346</v>
      </c>
      <c r="L1002" s="38">
        <v>4.2909850289238685E-4</v>
      </c>
      <c r="M1002" s="38">
        <v>2.5772660347991092</v>
      </c>
      <c r="N1002" s="38">
        <v>3.4354630405838829</v>
      </c>
      <c r="O1002" s="38">
        <v>2.2733965200890882E-2</v>
      </c>
      <c r="P1002" s="38">
        <v>3.5463040583882943E-2</v>
      </c>
      <c r="Q1002" s="38">
        <v>161</v>
      </c>
      <c r="R1002" s="38">
        <v>215</v>
      </c>
      <c r="S1002" s="38">
        <v>2.5745994179166534</v>
      </c>
      <c r="T1002" s="38">
        <v>3.4381296574663383</v>
      </c>
      <c r="U1002" s="38">
        <v>2.5400582083346723E-2</v>
      </c>
      <c r="V1002" s="38">
        <v>3.812965746633834E-2</v>
      </c>
      <c r="W1002" s="38">
        <v>3.0368929432174952E-3</v>
      </c>
      <c r="X1002" s="38">
        <v>4.3233088480156066E-4</v>
      </c>
      <c r="Y1002" s="38">
        <v>2.6045620584159348</v>
      </c>
      <c r="Z1002" s="38">
        <v>3.4692238280190555</v>
      </c>
      <c r="AA1002" s="38">
        <v>4.5620584159347111E-3</v>
      </c>
      <c r="AB1002" s="38">
        <v>6.9223828019055578E-2</v>
      </c>
      <c r="AC1002" s="38">
        <v>53.73278643839577</v>
      </c>
      <c r="AD1002" s="38">
        <v>2.6152859193076701</v>
      </c>
      <c r="AE1002" s="38">
        <v>3.4744902855756865</v>
      </c>
      <c r="AF1002" s="38">
        <v>1.5285919307669982E-2</v>
      </c>
      <c r="AG1002" s="38">
        <v>7.4490285575686599E-2</v>
      </c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</row>
    <row r="1003" spans="1:51" x14ac:dyDescent="0.25">
      <c r="A1003" s="38" t="s">
        <v>25</v>
      </c>
      <c r="B1003" s="38">
        <v>2346054</v>
      </c>
      <c r="C1003" s="38">
        <v>2.4</v>
      </c>
      <c r="D1003" s="38">
        <v>2.2999999999999998</v>
      </c>
      <c r="E1003" s="38">
        <v>2.4</v>
      </c>
      <c r="F1003" s="38">
        <v>2003</v>
      </c>
      <c r="G1003" s="38" t="s">
        <v>7</v>
      </c>
      <c r="H1003" s="38" t="s">
        <v>75</v>
      </c>
      <c r="I1003" s="38" t="s">
        <v>157</v>
      </c>
      <c r="J1003" s="38">
        <v>5631</v>
      </c>
      <c r="K1003" s="38">
        <v>2340423</v>
      </c>
      <c r="L1003" s="38">
        <v>6.2615380936934363E-5</v>
      </c>
      <c r="M1003" s="38">
        <v>2.3375851259567688</v>
      </c>
      <c r="N1003" s="38">
        <v>2.4628158878306374</v>
      </c>
      <c r="O1003" s="38">
        <v>3.7585125956768994E-2</v>
      </c>
      <c r="P1003" s="38">
        <v>6.2815887830637518E-2</v>
      </c>
      <c r="Q1003" s="38">
        <v>5484</v>
      </c>
      <c r="R1003" s="38">
        <v>5778</v>
      </c>
      <c r="S1003" s="38">
        <v>2.3375421026114487</v>
      </c>
      <c r="T1003" s="38">
        <v>2.4628589111759576</v>
      </c>
      <c r="U1003" s="38">
        <v>3.7542102611448858E-2</v>
      </c>
      <c r="V1003" s="38">
        <v>6.2858911175957655E-2</v>
      </c>
      <c r="W1003" s="38">
        <v>2.4010152818345247E-3</v>
      </c>
      <c r="X1003" s="38">
        <v>6.2631230879316022E-5</v>
      </c>
      <c r="Y1003" s="38">
        <v>2.3383840509552085</v>
      </c>
      <c r="Z1003" s="38">
        <v>2.4636465127138409</v>
      </c>
      <c r="AA1003" s="38">
        <v>3.8384050955208693E-2</v>
      </c>
      <c r="AB1003" s="38">
        <v>6.364651271384103E-2</v>
      </c>
      <c r="AC1003" s="38">
        <v>293.81023101958874</v>
      </c>
      <c r="AD1003" s="38">
        <v>2.3386105478494681</v>
      </c>
      <c r="AE1003" s="38">
        <v>2.4638462627698181</v>
      </c>
      <c r="AF1003" s="38">
        <v>3.8610547849468269E-2</v>
      </c>
      <c r="AG1003" s="38">
        <v>6.3846262769818196E-2</v>
      </c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</row>
    <row r="1004" spans="1:51" x14ac:dyDescent="0.25">
      <c r="A1004" s="38" t="s">
        <v>12</v>
      </c>
      <c r="B1004" s="38">
        <v>1367276</v>
      </c>
      <c r="C1004" s="38">
        <v>2.8</v>
      </c>
      <c r="D1004" s="38">
        <v>2.7</v>
      </c>
      <c r="E1004" s="38">
        <v>2.9</v>
      </c>
      <c r="F1004" s="38">
        <v>2003</v>
      </c>
      <c r="G1004" s="38" t="s">
        <v>7</v>
      </c>
      <c r="H1004" s="38" t="s">
        <v>76</v>
      </c>
      <c r="I1004" s="38" t="s">
        <v>144</v>
      </c>
      <c r="J1004" s="38">
        <v>3828</v>
      </c>
      <c r="K1004" s="38">
        <v>1363448</v>
      </c>
      <c r="L1004" s="38">
        <v>8.8566413697254004E-5</v>
      </c>
      <c r="M1004" s="38">
        <v>2.7111609273809187</v>
      </c>
      <c r="N1004" s="38">
        <v>2.8882937547754266</v>
      </c>
      <c r="O1004" s="38">
        <v>1.1160927380918562E-2</v>
      </c>
      <c r="P1004" s="38">
        <v>1.1706245224573308E-2</v>
      </c>
      <c r="Q1004" s="38">
        <v>3708</v>
      </c>
      <c r="R1004" s="38">
        <v>3950</v>
      </c>
      <c r="S1004" s="38">
        <v>2.7119615937089514</v>
      </c>
      <c r="T1004" s="38">
        <v>2.8889558509035482</v>
      </c>
      <c r="U1004" s="38">
        <v>1.1961593708951224E-2</v>
      </c>
      <c r="V1004" s="38">
        <v>1.1044149096451683E-2</v>
      </c>
      <c r="W1004" s="38">
        <v>2.8011242565560012E-3</v>
      </c>
      <c r="X1004" s="38">
        <v>8.8599332384974426E-5</v>
      </c>
      <c r="Y1004" s="38">
        <v>2.7125249241710265</v>
      </c>
      <c r="Z1004" s="38">
        <v>2.8897235889409756</v>
      </c>
      <c r="AA1004" s="38">
        <v>1.2524924171026353E-2</v>
      </c>
      <c r="AB1004" s="38">
        <v>1.0276411059024326E-2</v>
      </c>
      <c r="AC1004" s="38">
        <v>242.20415611020056</v>
      </c>
      <c r="AD1004" s="38">
        <v>2.7129184084200237</v>
      </c>
      <c r="AE1004" s="38">
        <v>2.8900614838651943</v>
      </c>
      <c r="AF1004" s="38">
        <v>1.2918408420023564E-2</v>
      </c>
      <c r="AG1004" s="38">
        <v>9.938516134805564E-3</v>
      </c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</row>
    <row r="1005" spans="1:51" x14ac:dyDescent="0.25">
      <c r="A1005" s="38" t="s">
        <v>56</v>
      </c>
      <c r="B1005" s="38">
        <v>168579</v>
      </c>
      <c r="C1005" s="38">
        <v>3.5</v>
      </c>
      <c r="D1005" s="38">
        <v>3.3</v>
      </c>
      <c r="E1005" s="38">
        <v>3.8</v>
      </c>
      <c r="F1005" s="38">
        <v>2003</v>
      </c>
      <c r="G1005" s="38" t="s">
        <v>7</v>
      </c>
      <c r="H1005" s="38" t="s">
        <v>77</v>
      </c>
      <c r="I1005" s="38" t="s">
        <v>188</v>
      </c>
      <c r="J1005" s="38">
        <v>590</v>
      </c>
      <c r="K1005" s="38">
        <v>167989</v>
      </c>
      <c r="L1005" s="38">
        <v>2.8190923906038412E-4</v>
      </c>
      <c r="M1005" s="38">
        <v>3.2179335646102984</v>
      </c>
      <c r="N1005" s="38">
        <v>3.7817520427310667</v>
      </c>
      <c r="O1005" s="38">
        <v>8.2066435389701375E-2</v>
      </c>
      <c r="P1005" s="38">
        <v>1.8247957268933135E-2</v>
      </c>
      <c r="Q1005" s="38">
        <v>543</v>
      </c>
      <c r="R1005" s="38">
        <v>638</v>
      </c>
      <c r="S1005" s="38">
        <v>3.2210417667681028</v>
      </c>
      <c r="T1005" s="38">
        <v>3.7845757775286364</v>
      </c>
      <c r="U1005" s="38">
        <v>7.895823323189699E-2</v>
      </c>
      <c r="V1005" s="38">
        <v>1.5424222471363436E-2</v>
      </c>
      <c r="W1005" s="38">
        <v>3.5111564396957565E-3</v>
      </c>
      <c r="X1005" s="38">
        <v>2.8258626022677544E-4</v>
      </c>
      <c r="Y1005" s="38">
        <v>3.2285701794689809</v>
      </c>
      <c r="Z1005" s="38">
        <v>3.7937426999225319</v>
      </c>
      <c r="AA1005" s="38">
        <v>7.1429820531018873E-2</v>
      </c>
      <c r="AB1005" s="38">
        <v>6.2573000774679421E-3</v>
      </c>
      <c r="AC1005" s="38">
        <v>95.085442816168523</v>
      </c>
      <c r="AD1005" s="38">
        <v>3.2321083408441584</v>
      </c>
      <c r="AE1005" s="38">
        <v>3.7961363403330322</v>
      </c>
      <c r="AF1005" s="38">
        <v>6.7891659155841388E-2</v>
      </c>
      <c r="AG1005" s="38">
        <v>3.8636596669676671E-3</v>
      </c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</row>
    <row r="1006" spans="1:51" x14ac:dyDescent="0.25">
      <c r="A1006" s="38" t="s">
        <v>32</v>
      </c>
      <c r="B1006" s="38">
        <v>230858</v>
      </c>
      <c r="C1006" s="38">
        <v>2.2999999999999998</v>
      </c>
      <c r="D1006" s="38">
        <v>2.1</v>
      </c>
      <c r="E1006" s="38">
        <v>2.5</v>
      </c>
      <c r="F1006" s="38">
        <v>2003</v>
      </c>
      <c r="G1006" s="38" t="s">
        <v>7</v>
      </c>
      <c r="H1006" s="38" t="s">
        <v>78</v>
      </c>
      <c r="I1006" s="38" t="s">
        <v>164</v>
      </c>
      <c r="J1006" s="38">
        <v>531</v>
      </c>
      <c r="K1006" s="38">
        <v>230327</v>
      </c>
      <c r="L1006" s="38">
        <v>1.9541161935076508E-4</v>
      </c>
      <c r="M1006" s="38">
        <v>2.1047036029937063</v>
      </c>
      <c r="N1006" s="38">
        <v>2.4955268416952365</v>
      </c>
      <c r="O1006" s="38">
        <v>4.7036029937062018E-3</v>
      </c>
      <c r="P1006" s="38">
        <v>4.4731583047634693E-3</v>
      </c>
      <c r="Q1006" s="38">
        <v>486</v>
      </c>
      <c r="R1006" s="38">
        <v>577</v>
      </c>
      <c r="S1006" s="38">
        <v>2.1051902035017198</v>
      </c>
      <c r="T1006" s="38">
        <v>2.499371908272618</v>
      </c>
      <c r="U1006" s="38">
        <v>5.1902035017197257E-3</v>
      </c>
      <c r="V1006" s="38">
        <v>6.2809172738198527E-4</v>
      </c>
      <c r="W1006" s="38">
        <v>2.308396771171927E-3</v>
      </c>
      <c r="X1006" s="38">
        <v>1.9593574025722021E-4</v>
      </c>
      <c r="Y1006" s="38">
        <v>2.1124610309147069</v>
      </c>
      <c r="Z1006" s="38">
        <v>2.5043325114291468</v>
      </c>
      <c r="AA1006" s="38">
        <v>1.246103091470685E-2</v>
      </c>
      <c r="AB1006" s="38">
        <v>4.3325114291468125E-3</v>
      </c>
      <c r="AC1006" s="38">
        <v>90.264059930716513</v>
      </c>
      <c r="AD1006" s="38">
        <v>2.115068892977213</v>
      </c>
      <c r="AE1006" s="38">
        <v>2.5060562443746379</v>
      </c>
      <c r="AF1006" s="38">
        <v>1.5068892977212922E-2</v>
      </c>
      <c r="AG1006" s="38">
        <v>6.0562443746379202E-3</v>
      </c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</row>
    <row r="1007" spans="1:51" x14ac:dyDescent="0.25">
      <c r="A1007" s="38" t="s">
        <v>45</v>
      </c>
      <c r="B1007" s="38">
        <v>1883049</v>
      </c>
      <c r="C1007" s="38">
        <v>3</v>
      </c>
      <c r="D1007" s="38">
        <v>2.9</v>
      </c>
      <c r="E1007" s="38">
        <v>3.1</v>
      </c>
      <c r="F1007" s="38">
        <v>2003</v>
      </c>
      <c r="G1007" s="38" t="s">
        <v>7</v>
      </c>
      <c r="H1007" s="38" t="s">
        <v>79</v>
      </c>
      <c r="I1007" s="38" t="s">
        <v>177</v>
      </c>
      <c r="J1007" s="38">
        <v>5649</v>
      </c>
      <c r="K1007" s="38">
        <v>1877400</v>
      </c>
      <c r="L1007" s="38">
        <v>7.8112376913921271E-5</v>
      </c>
      <c r="M1007" s="38">
        <v>2.9218095582030088</v>
      </c>
      <c r="N1007" s="38">
        <v>3.0780343120308511</v>
      </c>
      <c r="O1007" s="38">
        <v>2.1809558203008894E-2</v>
      </c>
      <c r="P1007" s="38">
        <v>2.1965687969148995E-2</v>
      </c>
      <c r="Q1007" s="38">
        <v>5503</v>
      </c>
      <c r="R1007" s="38">
        <v>5797</v>
      </c>
      <c r="S1007" s="38">
        <v>2.9223881056732992</v>
      </c>
      <c r="T1007" s="38">
        <v>3.0785178718132138</v>
      </c>
      <c r="U1007" s="38">
        <v>2.2388105673299297E-2</v>
      </c>
      <c r="V1007" s="38">
        <v>2.1482128186786298E-2</v>
      </c>
      <c r="W1007" s="38">
        <v>3.000935823464476E-3</v>
      </c>
      <c r="X1007" s="38">
        <v>7.8132034930277044E-5</v>
      </c>
      <c r="Y1007" s="38">
        <v>2.9228037885341993</v>
      </c>
      <c r="Z1007" s="38">
        <v>3.0790678583947528</v>
      </c>
      <c r="AA1007" s="38">
        <v>2.2803788534199398E-2</v>
      </c>
      <c r="AB1007" s="38">
        <v>2.0932141605247256E-2</v>
      </c>
      <c r="AC1007" s="38">
        <v>294.19096767324487</v>
      </c>
      <c r="AD1007" s="38">
        <v>2.9230859189853993</v>
      </c>
      <c r="AE1007" s="38">
        <v>3.0793167804865202</v>
      </c>
      <c r="AF1007" s="38">
        <v>2.3085918985399356E-2</v>
      </c>
      <c r="AG1007" s="38">
        <v>2.0683219513479845E-2</v>
      </c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</row>
    <row r="1008" spans="1:51" x14ac:dyDescent="0.25">
      <c r="A1008" s="38" t="s">
        <v>33</v>
      </c>
      <c r="B1008" s="38">
        <v>931573</v>
      </c>
      <c r="C1008" s="38">
        <v>4.8</v>
      </c>
      <c r="D1008" s="38">
        <v>4.7</v>
      </c>
      <c r="E1008" s="38">
        <v>5</v>
      </c>
      <c r="F1008" s="38">
        <v>2003</v>
      </c>
      <c r="G1008" s="38" t="s">
        <v>7</v>
      </c>
      <c r="H1008" s="38" t="s">
        <v>80</v>
      </c>
      <c r="I1008" s="38" t="s">
        <v>165</v>
      </c>
      <c r="J1008" s="38">
        <v>4472</v>
      </c>
      <c r="K1008" s="38">
        <v>927101</v>
      </c>
      <c r="L1008" s="38">
        <v>1.4035800091649725E-4</v>
      </c>
      <c r="M1008" s="38">
        <v>4.6601246236335916</v>
      </c>
      <c r="N1008" s="38">
        <v>4.9408406254665858</v>
      </c>
      <c r="O1008" s="38">
        <v>3.9875376366408588E-2</v>
      </c>
      <c r="P1008" s="38">
        <v>5.9159374533414244E-2</v>
      </c>
      <c r="Q1008" s="38">
        <v>4341</v>
      </c>
      <c r="R1008" s="38">
        <v>4603</v>
      </c>
      <c r="S1008" s="38">
        <v>4.6598602578649233</v>
      </c>
      <c r="T1008" s="38">
        <v>4.9411049912352549</v>
      </c>
      <c r="U1008" s="38">
        <v>4.0139742135076872E-2</v>
      </c>
      <c r="V1008" s="38">
        <v>5.8895008764745072E-2</v>
      </c>
      <c r="W1008" s="38">
        <v>4.8025246338287289E-3</v>
      </c>
      <c r="X1008" s="38">
        <v>1.404022668576031E-4</v>
      </c>
      <c r="Y1008" s="38">
        <v>4.6621223669711256</v>
      </c>
      <c r="Z1008" s="38">
        <v>4.9429269006863326</v>
      </c>
      <c r="AA1008" s="38">
        <v>3.7877633028874591E-2</v>
      </c>
      <c r="AB1008" s="38">
        <v>5.7073099313667441E-2</v>
      </c>
      <c r="AC1008" s="38">
        <v>261.52111385933233</v>
      </c>
      <c r="AD1008" s="38">
        <v>4.6626966012579727</v>
      </c>
      <c r="AE1008" s="38">
        <v>4.9434261151537875</v>
      </c>
      <c r="AF1008" s="38">
        <v>3.7303398742027483E-2</v>
      </c>
      <c r="AG1008" s="38">
        <v>5.6573884846212508E-2</v>
      </c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</row>
    <row r="1009" spans="1:51" x14ac:dyDescent="0.25">
      <c r="A1009" s="38" t="s">
        <v>44</v>
      </c>
      <c r="B1009" s="38">
        <v>435394</v>
      </c>
      <c r="C1009" s="38">
        <v>2.6</v>
      </c>
      <c r="D1009" s="38">
        <v>2.5</v>
      </c>
      <c r="E1009" s="38">
        <v>2.8</v>
      </c>
      <c r="F1009" s="38">
        <v>2003</v>
      </c>
      <c r="G1009" s="38" t="s">
        <v>7</v>
      </c>
      <c r="H1009" s="38" t="s">
        <v>81</v>
      </c>
      <c r="I1009" s="38" t="s">
        <v>176</v>
      </c>
      <c r="J1009" s="38">
        <v>1132</v>
      </c>
      <c r="K1009" s="38">
        <v>434262</v>
      </c>
      <c r="L1009" s="38">
        <v>1.5125981284001049E-4</v>
      </c>
      <c r="M1009" s="38">
        <v>2.4486841459651174</v>
      </c>
      <c r="N1009" s="38">
        <v>2.7512037716451387</v>
      </c>
      <c r="O1009" s="38">
        <v>5.1315854034882591E-2</v>
      </c>
      <c r="P1009" s="38">
        <v>4.8796228354861082E-2</v>
      </c>
      <c r="Q1009" s="38">
        <v>1067</v>
      </c>
      <c r="R1009" s="38">
        <v>1198</v>
      </c>
      <c r="S1009" s="38">
        <v>2.4506538904991801</v>
      </c>
      <c r="T1009" s="38">
        <v>2.7515307973927063</v>
      </c>
      <c r="U1009" s="38">
        <v>4.9346109500819857E-2</v>
      </c>
      <c r="V1009" s="38">
        <v>4.8469202607293482E-2</v>
      </c>
      <c r="W1009" s="38">
        <v>2.6043324551428483E-3</v>
      </c>
      <c r="X1009" s="38">
        <v>1.5145000926978237E-4</v>
      </c>
      <c r="Y1009" s="38">
        <v>2.4528824458730658</v>
      </c>
      <c r="Z1009" s="38">
        <v>2.755782464412631</v>
      </c>
      <c r="AA1009" s="38">
        <v>4.7117554126934191E-2</v>
      </c>
      <c r="AB1009" s="38">
        <v>4.421753558736885E-2</v>
      </c>
      <c r="AC1009" s="38">
        <v>131.7422317186242</v>
      </c>
      <c r="AD1009" s="38">
        <v>2.4541913436474787</v>
      </c>
      <c r="AE1009" s="38">
        <v>2.7567703166557411</v>
      </c>
      <c r="AF1009" s="38">
        <v>4.5808656352521293E-2</v>
      </c>
      <c r="AG1009" s="38">
        <v>4.3229683344258696E-2</v>
      </c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</row>
    <row r="1010" spans="1:51" x14ac:dyDescent="0.25">
      <c r="A1010" s="38" t="s">
        <v>46</v>
      </c>
      <c r="B1010" s="38">
        <v>419497</v>
      </c>
      <c r="C1010" s="38">
        <v>2.2999999999999998</v>
      </c>
      <c r="D1010" s="38">
        <v>2.1</v>
      </c>
      <c r="E1010" s="38">
        <v>2.4</v>
      </c>
      <c r="F1010" s="38">
        <v>2003</v>
      </c>
      <c r="G1010" s="38" t="s">
        <v>7</v>
      </c>
      <c r="H1010" s="38" t="s">
        <v>82</v>
      </c>
      <c r="I1010" s="38" t="s">
        <v>178</v>
      </c>
      <c r="J1010" s="38">
        <v>965</v>
      </c>
      <c r="K1010" s="38">
        <v>418532</v>
      </c>
      <c r="L1010" s="38">
        <v>1.4497155358579212E-4</v>
      </c>
      <c r="M1010" s="38">
        <v>2.1554024657754907</v>
      </c>
      <c r="N1010" s="38">
        <v>2.4453455729470748</v>
      </c>
      <c r="O1010" s="38">
        <v>5.5402465775490572E-2</v>
      </c>
      <c r="P1010" s="38">
        <v>4.5345572947074864E-2</v>
      </c>
      <c r="Q1010" s="38">
        <v>905</v>
      </c>
      <c r="R1010" s="38">
        <v>1026</v>
      </c>
      <c r="S1010" s="38">
        <v>2.1573455829243118</v>
      </c>
      <c r="T1010" s="38">
        <v>2.4457862630722031</v>
      </c>
      <c r="U1010" s="38">
        <v>5.7345582924311689E-2</v>
      </c>
      <c r="V1010" s="38">
        <v>4.5786263072203237E-2</v>
      </c>
      <c r="W1010" s="38">
        <v>2.3049315611569816E-3</v>
      </c>
      <c r="X1010" s="38">
        <v>1.4518564627826741E-4</v>
      </c>
      <c r="Y1010" s="38">
        <v>2.1597459148787141</v>
      </c>
      <c r="Z1010" s="38">
        <v>2.4501172074352491</v>
      </c>
      <c r="AA1010" s="38">
        <v>5.9745914878714057E-2</v>
      </c>
      <c r="AB1010" s="38">
        <v>5.0117207435249167E-2</v>
      </c>
      <c r="AC1010" s="38">
        <v>121.65948486139156</v>
      </c>
      <c r="AD1010" s="38">
        <v>2.1611183992550931</v>
      </c>
      <c r="AE1010" s="38">
        <v>2.4511285085037868</v>
      </c>
      <c r="AF1010" s="38">
        <v>6.1118399255092992E-2</v>
      </c>
      <c r="AG1010" s="38">
        <v>5.1128508503786918E-2</v>
      </c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</row>
    <row r="1011" spans="1:51" x14ac:dyDescent="0.25">
      <c r="A1011" s="38" t="s">
        <v>47</v>
      </c>
      <c r="B1011" s="38">
        <v>577827</v>
      </c>
      <c r="C1011" s="38">
        <v>2.2000000000000002</v>
      </c>
      <c r="D1011" s="38">
        <v>2.1</v>
      </c>
      <c r="E1011" s="38">
        <v>2.4</v>
      </c>
      <c r="F1011" s="38">
        <v>2003</v>
      </c>
      <c r="G1011" s="38" t="s">
        <v>7</v>
      </c>
      <c r="H1011" s="38" t="s">
        <v>83</v>
      </c>
      <c r="I1011" s="38" t="s">
        <v>179</v>
      </c>
      <c r="J1011" s="38">
        <v>1271</v>
      </c>
      <c r="K1011" s="38">
        <v>576556</v>
      </c>
      <c r="L1011" s="38">
        <v>1.2079386224667637E-4</v>
      </c>
      <c r="M1011" s="38">
        <v>2.0788264393314777</v>
      </c>
      <c r="N1011" s="38">
        <v>2.3204141638248306</v>
      </c>
      <c r="O1011" s="38">
        <v>2.1173560668522384E-2</v>
      </c>
      <c r="P1011" s="38">
        <v>7.9585836175169344E-2</v>
      </c>
      <c r="Q1011" s="38">
        <v>1202</v>
      </c>
      <c r="R1011" s="38">
        <v>1341</v>
      </c>
      <c r="S1011" s="38">
        <v>2.0802073977159252</v>
      </c>
      <c r="T1011" s="38">
        <v>2.3207638272354876</v>
      </c>
      <c r="U1011" s="38">
        <v>1.9792602284074867E-2</v>
      </c>
      <c r="V1011" s="38">
        <v>7.9236172764512336E-2</v>
      </c>
      <c r="W1011" s="38">
        <v>2.2029297124339497E-3</v>
      </c>
      <c r="X1011" s="38">
        <v>1.2092938656780912E-4</v>
      </c>
      <c r="Y1011" s="38">
        <v>2.0820003258661406</v>
      </c>
      <c r="Z1011" s="38">
        <v>2.3238590990017589</v>
      </c>
      <c r="AA1011" s="38">
        <v>1.79996741338595E-2</v>
      </c>
      <c r="AB1011" s="38">
        <v>7.6140900998241001E-2</v>
      </c>
      <c r="AC1011" s="38">
        <v>139.62136581439589</v>
      </c>
      <c r="AD1011" s="38">
        <v>2.0829799314007791</v>
      </c>
      <c r="AE1011" s="38">
        <v>2.3246101037569331</v>
      </c>
      <c r="AF1011" s="38">
        <v>1.7020068599221005E-2</v>
      </c>
      <c r="AG1011" s="38">
        <v>7.5389896243066801E-2</v>
      </c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</row>
    <row r="1012" spans="1:51" x14ac:dyDescent="0.25">
      <c r="A1012" s="38" t="s">
        <v>48</v>
      </c>
      <c r="B1012" s="38">
        <v>647893</v>
      </c>
      <c r="C1012" s="38">
        <v>2.2999999999999998</v>
      </c>
      <c r="D1012" s="38">
        <v>2.2000000000000002</v>
      </c>
      <c r="E1012" s="38">
        <v>2.4</v>
      </c>
      <c r="F1012" s="38">
        <v>2003</v>
      </c>
      <c r="G1012" s="38" t="s">
        <v>7</v>
      </c>
      <c r="H1012" s="38" t="s">
        <v>84</v>
      </c>
      <c r="I1012" s="38" t="s">
        <v>180</v>
      </c>
      <c r="J1012" s="38">
        <v>1490</v>
      </c>
      <c r="K1012" s="38">
        <v>646403</v>
      </c>
      <c r="L1012" s="38">
        <v>1.1663743899646149E-4</v>
      </c>
      <c r="M1012" s="38">
        <v>2.1831250217802411</v>
      </c>
      <c r="N1012" s="38">
        <v>2.4163998997731637</v>
      </c>
      <c r="O1012" s="38">
        <v>1.6874978219759029E-2</v>
      </c>
      <c r="P1012" s="38">
        <v>1.6399899773163806E-2</v>
      </c>
      <c r="Q1012" s="38">
        <v>1415</v>
      </c>
      <c r="R1012" s="38">
        <v>1566</v>
      </c>
      <c r="S1012" s="38">
        <v>2.1840026053684789</v>
      </c>
      <c r="T1012" s="38">
        <v>2.4170657809237017</v>
      </c>
      <c r="U1012" s="38">
        <v>1.5997394631521278E-2</v>
      </c>
      <c r="V1012" s="38">
        <v>1.7065780923701812E-2</v>
      </c>
      <c r="W1012" s="38">
        <v>2.302713385746875E-3</v>
      </c>
      <c r="X1012" s="38">
        <v>1.167490266931815E-4</v>
      </c>
      <c r="Y1012" s="38">
        <v>2.1859643590536932</v>
      </c>
      <c r="Z1012" s="38">
        <v>2.4194624124400566</v>
      </c>
      <c r="AA1012" s="38">
        <v>1.4035640946306938E-2</v>
      </c>
      <c r="AB1012" s="38">
        <v>1.9462412440056642E-2</v>
      </c>
      <c r="AC1012" s="38">
        <v>151.1606777980887</v>
      </c>
      <c r="AD1012" s="38">
        <v>2.1868302171702356</v>
      </c>
      <c r="AE1012" s="38">
        <v>2.4201400099109001</v>
      </c>
      <c r="AF1012" s="38">
        <v>1.3169782829764554E-2</v>
      </c>
      <c r="AG1012" s="38">
        <v>2.0140009910900147E-2</v>
      </c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</row>
    <row r="1013" spans="1:51" x14ac:dyDescent="0.25">
      <c r="A1013" s="38" t="s">
        <v>34</v>
      </c>
      <c r="B1013" s="38">
        <v>186248</v>
      </c>
      <c r="C1013" s="38">
        <v>4.2</v>
      </c>
      <c r="D1013" s="38">
        <v>3.9</v>
      </c>
      <c r="E1013" s="38">
        <v>4.5</v>
      </c>
      <c r="F1013" s="38">
        <v>2003</v>
      </c>
      <c r="G1013" s="38" t="s">
        <v>7</v>
      </c>
      <c r="H1013" s="38" t="s">
        <v>85</v>
      </c>
      <c r="I1013" s="38" t="s">
        <v>166</v>
      </c>
      <c r="J1013" s="38">
        <v>782</v>
      </c>
      <c r="K1013" s="38">
        <v>185466</v>
      </c>
      <c r="L1013" s="38">
        <v>2.9366094604414938E-4</v>
      </c>
      <c r="M1013" s="38">
        <v>3.9050418588181848</v>
      </c>
      <c r="N1013" s="38">
        <v>4.4923637509064838</v>
      </c>
      <c r="O1013" s="38">
        <v>5.0418588181848634E-3</v>
      </c>
      <c r="P1013" s="38">
        <v>7.6362490935162342E-3</v>
      </c>
      <c r="Q1013" s="38">
        <v>728</v>
      </c>
      <c r="R1013" s="38">
        <v>837</v>
      </c>
      <c r="S1013" s="38">
        <v>3.9087668055495897</v>
      </c>
      <c r="T1013" s="38">
        <v>4.4940079893475362</v>
      </c>
      <c r="U1013" s="38">
        <v>8.7668055495897512E-3</v>
      </c>
      <c r="V1013" s="38">
        <v>5.9920106524637973E-3</v>
      </c>
      <c r="W1013" s="38">
        <v>4.20892874545709E-3</v>
      </c>
      <c r="X1013" s="38">
        <v>2.941915629393495E-4</v>
      </c>
      <c r="Y1013" s="38">
        <v>3.9147371825177402</v>
      </c>
      <c r="Z1013" s="38">
        <v>4.50312030839644</v>
      </c>
      <c r="AA1013" s="38">
        <v>1.4737182517740255E-2</v>
      </c>
      <c r="AB1013" s="38">
        <v>3.1203083964399525E-3</v>
      </c>
      <c r="AC1013" s="38">
        <v>109.42015176882663</v>
      </c>
      <c r="AD1013" s="38">
        <v>3.9178708130371369</v>
      </c>
      <c r="AE1013" s="38">
        <v>4.5053557523096366</v>
      </c>
      <c r="AF1013" s="38">
        <v>1.7870813037137001E-2</v>
      </c>
      <c r="AG1013" s="38">
        <v>5.3557523096365856E-3</v>
      </c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</row>
    <row r="1014" spans="1:51" x14ac:dyDescent="0.25">
      <c r="A1014" s="38" t="s">
        <v>13</v>
      </c>
      <c r="B1014" s="38">
        <v>787162</v>
      </c>
      <c r="C1014" s="38">
        <v>4.2</v>
      </c>
      <c r="D1014" s="38">
        <v>4.0999999999999996</v>
      </c>
      <c r="E1014" s="38">
        <v>4.4000000000000004</v>
      </c>
      <c r="F1014" s="38">
        <v>2003</v>
      </c>
      <c r="G1014" s="38" t="s">
        <v>7</v>
      </c>
      <c r="H1014" s="38" t="s">
        <v>86</v>
      </c>
      <c r="I1014" s="38" t="s">
        <v>145</v>
      </c>
      <c r="J1014" s="38">
        <v>3306</v>
      </c>
      <c r="K1014" s="38">
        <v>783856</v>
      </c>
      <c r="L1014" s="38">
        <v>1.4286356339677212E-4</v>
      </c>
      <c r="M1014" s="38">
        <v>4.0570342975263927</v>
      </c>
      <c r="N1014" s="38">
        <v>4.3427614243199368</v>
      </c>
      <c r="O1014" s="38">
        <v>4.2965702473606981E-2</v>
      </c>
      <c r="P1014" s="38">
        <v>5.7238575680063519E-2</v>
      </c>
      <c r="Q1014" s="38">
        <v>3194</v>
      </c>
      <c r="R1014" s="38">
        <v>3419</v>
      </c>
      <c r="S1014" s="38">
        <v>4.0576145698090098</v>
      </c>
      <c r="T1014" s="38">
        <v>4.343451538565124</v>
      </c>
      <c r="U1014" s="38">
        <v>4.2385430190989837E-2</v>
      </c>
      <c r="V1014" s="38">
        <v>5.6548461434876351E-2</v>
      </c>
      <c r="W1014" s="38">
        <v>4.2023174218026524E-3</v>
      </c>
      <c r="X1014" s="38">
        <v>1.4292466855708903E-4</v>
      </c>
      <c r="Y1014" s="38">
        <v>4.0593927532455636</v>
      </c>
      <c r="Z1014" s="38">
        <v>4.3452420903597417</v>
      </c>
      <c r="AA1014" s="38">
        <v>4.0607246754436055E-2</v>
      </c>
      <c r="AB1014" s="38">
        <v>5.4757909640258617E-2</v>
      </c>
      <c r="AC1014" s="38">
        <v>224.92940527127186</v>
      </c>
      <c r="AD1014" s="38">
        <v>4.0600796661244631</v>
      </c>
      <c r="AE1014" s="38">
        <v>4.3458255578090164</v>
      </c>
      <c r="AF1014" s="38">
        <v>3.9920333875536507E-2</v>
      </c>
      <c r="AG1014" s="38">
        <v>5.4174442190983996E-2</v>
      </c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</row>
    <row r="1015" spans="1:51" x14ac:dyDescent="0.25">
      <c r="A1015" s="38" t="s">
        <v>28</v>
      </c>
      <c r="B1015" s="38">
        <v>888222</v>
      </c>
      <c r="C1015" s="38">
        <v>4.2</v>
      </c>
      <c r="D1015" s="38">
        <v>4.0999999999999996</v>
      </c>
      <c r="E1015" s="38">
        <v>4.4000000000000004</v>
      </c>
      <c r="F1015" s="38">
        <v>2003</v>
      </c>
      <c r="G1015" s="38" t="s">
        <v>7</v>
      </c>
      <c r="H1015" s="38" t="s">
        <v>87</v>
      </c>
      <c r="I1015" s="38" t="s">
        <v>160</v>
      </c>
      <c r="J1015" s="38">
        <v>3731</v>
      </c>
      <c r="K1015" s="38">
        <v>884491</v>
      </c>
      <c r="L1015" s="38">
        <v>1.3450088311948898E-4</v>
      </c>
      <c r="M1015" s="38">
        <v>4.0660255618458461</v>
      </c>
      <c r="N1015" s="38">
        <v>4.3350273280848244</v>
      </c>
      <c r="O1015" s="38">
        <v>3.3974438154153574E-2</v>
      </c>
      <c r="P1015" s="38">
        <v>6.4972671915175972E-2</v>
      </c>
      <c r="Q1015" s="38">
        <v>3612</v>
      </c>
      <c r="R1015" s="38">
        <v>3850</v>
      </c>
      <c r="S1015" s="38">
        <v>4.0665509298351088</v>
      </c>
      <c r="T1015" s="38">
        <v>4.3345019600955617</v>
      </c>
      <c r="U1015" s="38">
        <v>3.3449070164890848E-2</v>
      </c>
      <c r="V1015" s="38">
        <v>6.5498039904438698E-2</v>
      </c>
      <c r="W1015" s="38">
        <v>4.2026707118534221E-3</v>
      </c>
      <c r="X1015" s="38">
        <v>1.345518595292252E-4</v>
      </c>
      <c r="Y1015" s="38">
        <v>4.0681188523241971</v>
      </c>
      <c r="Z1015" s="38">
        <v>4.3372225713826467</v>
      </c>
      <c r="AA1015" s="38">
        <v>3.1881147675802524E-2</v>
      </c>
      <c r="AB1015" s="38">
        <v>6.2777428617353692E-2</v>
      </c>
      <c r="AC1015" s="38">
        <v>238.94822446596967</v>
      </c>
      <c r="AD1015" s="38">
        <v>4.0687249216278394</v>
      </c>
      <c r="AE1015" s="38">
        <v>4.3377423418748355</v>
      </c>
      <c r="AF1015" s="38">
        <v>3.1275078372160259E-2</v>
      </c>
      <c r="AG1015" s="38">
        <v>6.2257658125164816E-2</v>
      </c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</row>
    <row r="1016" spans="1:51" x14ac:dyDescent="0.25">
      <c r="A1016" s="38" t="s">
        <v>49</v>
      </c>
      <c r="B1016" s="38">
        <v>1560463</v>
      </c>
      <c r="C1016" s="38">
        <v>3.7</v>
      </c>
      <c r="D1016" s="38">
        <v>3.6</v>
      </c>
      <c r="E1016" s="38">
        <v>3.8</v>
      </c>
      <c r="F1016" s="38">
        <v>2003</v>
      </c>
      <c r="G1016" s="38" t="s">
        <v>7</v>
      </c>
      <c r="H1016" s="38" t="s">
        <v>88</v>
      </c>
      <c r="I1016" s="38" t="s">
        <v>181</v>
      </c>
      <c r="J1016" s="38">
        <v>5774</v>
      </c>
      <c r="K1016" s="38">
        <v>1554689</v>
      </c>
      <c r="L1016" s="38">
        <v>9.5263828313824864E-5</v>
      </c>
      <c r="M1016" s="38">
        <v>3.6049200273751598</v>
      </c>
      <c r="N1016" s="38">
        <v>3.7954476840028097</v>
      </c>
      <c r="O1016" s="38">
        <v>4.9200273751597301E-3</v>
      </c>
      <c r="P1016" s="38">
        <v>4.5523159971900817E-3</v>
      </c>
      <c r="Q1016" s="38">
        <v>5626</v>
      </c>
      <c r="R1016" s="38">
        <v>5923</v>
      </c>
      <c r="S1016" s="38">
        <v>3.6053402099248748</v>
      </c>
      <c r="T1016" s="38">
        <v>3.7956683368974464</v>
      </c>
      <c r="U1016" s="38">
        <v>5.340209924874717E-3</v>
      </c>
      <c r="V1016" s="38">
        <v>4.3316631025533958E-3</v>
      </c>
      <c r="W1016" s="38">
        <v>3.7014056152648903E-3</v>
      </c>
      <c r="X1016" s="38">
        <v>9.5287211747529881E-5</v>
      </c>
      <c r="Y1016" s="38">
        <v>3.6061184035173603</v>
      </c>
      <c r="Z1016" s="38">
        <v>3.7966928270124205</v>
      </c>
      <c r="AA1016" s="38">
        <v>6.1184035173602602E-3</v>
      </c>
      <c r="AB1016" s="38">
        <v>3.307172987579321E-3</v>
      </c>
      <c r="AC1016" s="38">
        <v>297.32335044697589</v>
      </c>
      <c r="AD1016" s="38">
        <v>3.6064585960222537</v>
      </c>
      <c r="AE1016" s="38">
        <v>3.7969934683743118</v>
      </c>
      <c r="AF1016" s="38">
        <v>6.4585960222536265E-3</v>
      </c>
      <c r="AG1016" s="38">
        <v>3.0065316256879804E-3</v>
      </c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</row>
    <row r="1017" spans="1:51" x14ac:dyDescent="0.25">
      <c r="A1017" s="38" t="s">
        <v>26</v>
      </c>
      <c r="B1017" s="38">
        <v>772648</v>
      </c>
      <c r="C1017" s="38">
        <v>6.2</v>
      </c>
      <c r="D1017" s="38">
        <v>6</v>
      </c>
      <c r="E1017" s="38">
        <v>6.4</v>
      </c>
      <c r="F1017" s="38">
        <v>2003</v>
      </c>
      <c r="G1017" s="38" t="s">
        <v>7</v>
      </c>
      <c r="H1017" s="38" t="s">
        <v>89</v>
      </c>
      <c r="I1017" s="38" t="s">
        <v>158</v>
      </c>
      <c r="J1017" s="38">
        <v>4790</v>
      </c>
      <c r="K1017" s="38">
        <v>767858</v>
      </c>
      <c r="L1017" s="38">
        <v>1.7501842740896855E-4</v>
      </c>
      <c r="M1017" s="38">
        <v>6.0244410936148354</v>
      </c>
      <c r="N1017" s="38">
        <v>6.374477948432772</v>
      </c>
      <c r="O1017" s="38">
        <v>2.4441093614835374E-2</v>
      </c>
      <c r="P1017" s="38">
        <v>2.552205156722831E-2</v>
      </c>
      <c r="Q1017" s="38">
        <v>4656</v>
      </c>
      <c r="R1017" s="38">
        <v>4926</v>
      </c>
      <c r="S1017" s="38">
        <v>6.026029964485768</v>
      </c>
      <c r="T1017" s="38">
        <v>6.3754775784056905</v>
      </c>
      <c r="U1017" s="38">
        <v>2.6029964485767998E-2</v>
      </c>
      <c r="V1017" s="38">
        <v>2.452242159430984E-2</v>
      </c>
      <c r="W1017" s="38">
        <v>6.2019145911344307E-3</v>
      </c>
      <c r="X1017" s="38">
        <v>1.7506964230719661E-4</v>
      </c>
      <c r="Y1017" s="38">
        <v>6.0268449488272333</v>
      </c>
      <c r="Z1017" s="38">
        <v>6.376984233441628</v>
      </c>
      <c r="AA1017" s="38">
        <v>2.6844948827233317E-2</v>
      </c>
      <c r="AB1017" s="38">
        <v>2.3015766558372341E-2</v>
      </c>
      <c r="AC1017" s="38">
        <v>270.46852931889606</v>
      </c>
      <c r="AD1017" s="38">
        <v>6.0275355792303618</v>
      </c>
      <c r="AE1017" s="38">
        <v>6.3775878470256897</v>
      </c>
      <c r="AF1017" s="38">
        <v>2.7535579230361762E-2</v>
      </c>
      <c r="AG1017" s="38">
        <v>2.2412152974310651E-2</v>
      </c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</row>
    <row r="1018" spans="1:51" x14ac:dyDescent="0.25">
      <c r="A1018" s="38" t="s">
        <v>59</v>
      </c>
      <c r="B1018" s="38">
        <v>439395</v>
      </c>
      <c r="C1018" s="38">
        <v>1.3</v>
      </c>
      <c r="D1018" s="38">
        <v>1.2</v>
      </c>
      <c r="E1018" s="38">
        <v>1.4</v>
      </c>
      <c r="F1018" s="38">
        <v>2003</v>
      </c>
      <c r="G1018" s="38" t="s">
        <v>7</v>
      </c>
      <c r="H1018" s="38" t="s">
        <v>90</v>
      </c>
      <c r="I1018" s="38" t="s">
        <v>190</v>
      </c>
      <c r="J1018" s="38">
        <v>571</v>
      </c>
      <c r="K1018" s="38">
        <v>438824</v>
      </c>
      <c r="L1018" s="38">
        <v>1.0651938861618767E-4</v>
      </c>
      <c r="M1018" s="38">
        <v>1.192994716004939</v>
      </c>
      <c r="N1018" s="38">
        <v>1.4060334932373144</v>
      </c>
      <c r="O1018" s="38">
        <v>7.0052839950609513E-3</v>
      </c>
      <c r="P1018" s="38">
        <v>6.0334932373145023E-3</v>
      </c>
      <c r="Q1018" s="38">
        <v>525</v>
      </c>
      <c r="R1018" s="38">
        <v>618</v>
      </c>
      <c r="S1018" s="38">
        <v>1.1948247021472707</v>
      </c>
      <c r="T1018" s="38">
        <v>1.4064793636705015</v>
      </c>
      <c r="U1018" s="38">
        <v>5.1752978527292992E-3</v>
      </c>
      <c r="V1018" s="38">
        <v>6.4793636705016144E-3</v>
      </c>
      <c r="W1018" s="38">
        <v>1.3038740100183893E-3</v>
      </c>
      <c r="X1018" s="38">
        <v>1.0678626682177343E-4</v>
      </c>
      <c r="Y1018" s="38">
        <v>1.1970877431966158</v>
      </c>
      <c r="Z1018" s="38">
        <v>1.4106602768401628</v>
      </c>
      <c r="AA1018" s="38">
        <v>2.9122568033841389E-3</v>
      </c>
      <c r="AB1018" s="38">
        <v>1.0660276840162908E-2</v>
      </c>
      <c r="AC1018" s="38">
        <v>93.64605703250561</v>
      </c>
      <c r="AD1018" s="38">
        <v>1.1984503626495011</v>
      </c>
      <c r="AE1018" s="38">
        <v>1.4115734940660452</v>
      </c>
      <c r="AF1018" s="38">
        <v>1.5496373504988448E-3</v>
      </c>
      <c r="AG1018" s="38">
        <v>1.1573494066045242E-2</v>
      </c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</row>
    <row r="1019" spans="1:51" x14ac:dyDescent="0.25">
      <c r="A1019" s="38" t="s">
        <v>20</v>
      </c>
      <c r="B1019" s="38">
        <v>827353</v>
      </c>
      <c r="C1019" s="38">
        <v>3.1</v>
      </c>
      <c r="D1019" s="38">
        <v>2.9</v>
      </c>
      <c r="E1019" s="38">
        <v>3.2</v>
      </c>
      <c r="F1019" s="38">
        <v>2003</v>
      </c>
      <c r="G1019" s="38" t="s">
        <v>7</v>
      </c>
      <c r="H1019" s="38" t="s">
        <v>91</v>
      </c>
      <c r="I1019" s="38" t="s">
        <v>152</v>
      </c>
      <c r="J1019" s="38">
        <v>2565</v>
      </c>
      <c r="K1019" s="38">
        <v>824788</v>
      </c>
      <c r="L1019" s="38">
        <v>1.1979168494667936E-4</v>
      </c>
      <c r="M1019" s="38">
        <v>2.9804569392802223</v>
      </c>
      <c r="N1019" s="38">
        <v>3.2200403091735814</v>
      </c>
      <c r="O1019" s="38">
        <v>8.045693928022235E-2</v>
      </c>
      <c r="P1019" s="38">
        <v>2.0040309173581239E-2</v>
      </c>
      <c r="Q1019" s="38">
        <v>2466</v>
      </c>
      <c r="R1019" s="38">
        <v>2664</v>
      </c>
      <c r="S1019" s="38">
        <v>2.9805899053970917</v>
      </c>
      <c r="T1019" s="38">
        <v>3.219907343056712</v>
      </c>
      <c r="U1019" s="38">
        <v>8.0589905397091766E-2</v>
      </c>
      <c r="V1019" s="38">
        <v>1.9907343056711824E-2</v>
      </c>
      <c r="W1019" s="38">
        <v>3.1025557544000896E-3</v>
      </c>
      <c r="X1019" s="38">
        <v>1.1985803948482915E-4</v>
      </c>
      <c r="Y1019" s="38">
        <v>2.9826977149152607</v>
      </c>
      <c r="Z1019" s="38">
        <v>3.2224137938849187</v>
      </c>
      <c r="AA1019" s="38">
        <v>8.2697714915260789E-2</v>
      </c>
      <c r="AB1019" s="38">
        <v>2.2413793884918487E-2</v>
      </c>
      <c r="AC1019" s="38">
        <v>198.2379826961751</v>
      </c>
      <c r="AD1019" s="38">
        <v>2.9833581042371935</v>
      </c>
      <c r="AE1019" s="38">
        <v>3.2229620728786275</v>
      </c>
      <c r="AF1019" s="38">
        <v>8.3358104237193587E-2</v>
      </c>
      <c r="AG1019" s="38">
        <v>2.2962072878627282E-2</v>
      </c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</row>
    <row r="1020" spans="1:51" x14ac:dyDescent="0.25">
      <c r="A1020" s="38" t="s">
        <v>50</v>
      </c>
      <c r="B1020" s="38">
        <v>137195</v>
      </c>
      <c r="C1020" s="38">
        <v>1.7</v>
      </c>
      <c r="D1020" s="38">
        <v>1.5</v>
      </c>
      <c r="E1020" s="38">
        <v>2</v>
      </c>
      <c r="F1020" s="38">
        <v>2003</v>
      </c>
      <c r="G1020" s="38" t="s">
        <v>7</v>
      </c>
      <c r="H1020" s="38" t="s">
        <v>92</v>
      </c>
      <c r="I1020" s="38" t="s">
        <v>182</v>
      </c>
      <c r="J1020" s="38">
        <v>233</v>
      </c>
      <c r="K1020" s="38">
        <v>136962</v>
      </c>
      <c r="L1020" s="38">
        <v>2.1788065394932031E-4</v>
      </c>
      <c r="M1020" s="38">
        <v>1.4804319667730093</v>
      </c>
      <c r="N1020" s="38">
        <v>1.9161932746716497</v>
      </c>
      <c r="O1020" s="38">
        <v>1.9568033226990744E-2</v>
      </c>
      <c r="P1020" s="38">
        <v>8.3806725328350318E-2</v>
      </c>
      <c r="Q1020" s="38">
        <v>204</v>
      </c>
      <c r="R1020" s="38">
        <v>264</v>
      </c>
      <c r="S1020" s="38">
        <v>1.4869346550530267</v>
      </c>
      <c r="T1020" s="38">
        <v>1.9242683771274463</v>
      </c>
      <c r="U1020" s="38">
        <v>1.3065344946973312E-2</v>
      </c>
      <c r="V1020" s="38">
        <v>7.573162287255375E-2</v>
      </c>
      <c r="W1020" s="38">
        <v>1.7122646730282844E-3</v>
      </c>
      <c r="X1020" s="38">
        <v>2.1921362441104316E-4</v>
      </c>
      <c r="Y1020" s="38">
        <v>1.4930510486172412</v>
      </c>
      <c r="Z1020" s="38">
        <v>1.9314782974393274</v>
      </c>
      <c r="AA1020" s="38">
        <v>6.9489513827587501E-3</v>
      </c>
      <c r="AB1020" s="38">
        <v>6.8521702560672582E-2</v>
      </c>
      <c r="AC1020" s="38">
        <v>59.843622976681978</v>
      </c>
      <c r="AD1020" s="38">
        <v>1.4978181720556671</v>
      </c>
      <c r="AE1020" s="38">
        <v>1.9339998652855162</v>
      </c>
      <c r="AF1020" s="38">
        <v>2.1818279443328592E-3</v>
      </c>
      <c r="AG1020" s="38">
        <v>6.6000134714483849E-2</v>
      </c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</row>
    <row r="1021" spans="1:51" x14ac:dyDescent="0.25">
      <c r="A1021" s="38" t="s">
        <v>51</v>
      </c>
      <c r="B1021" s="38">
        <v>258903</v>
      </c>
      <c r="C1021" s="38">
        <v>2</v>
      </c>
      <c r="D1021" s="38">
        <v>1.9</v>
      </c>
      <c r="E1021" s="38">
        <v>2.2000000000000002</v>
      </c>
      <c r="F1021" s="38">
        <v>2003</v>
      </c>
      <c r="G1021" s="38" t="s">
        <v>7</v>
      </c>
      <c r="H1021" s="38" t="s">
        <v>93</v>
      </c>
      <c r="I1021" s="38" t="s">
        <v>183</v>
      </c>
      <c r="J1021" s="38">
        <v>518</v>
      </c>
      <c r="K1021" s="38">
        <v>258385</v>
      </c>
      <c r="L1021" s="38">
        <v>1.7212382782966614E-4</v>
      </c>
      <c r="M1021" s="38">
        <v>1.8286254875509977</v>
      </c>
      <c r="N1021" s="38">
        <v>2.1728731432103299</v>
      </c>
      <c r="O1021" s="38">
        <v>7.137451244900217E-2</v>
      </c>
      <c r="P1021" s="38">
        <v>2.7126856789670306E-2</v>
      </c>
      <c r="Q1021" s="38">
        <v>474</v>
      </c>
      <c r="R1021" s="38">
        <v>563</v>
      </c>
      <c r="S1021" s="38">
        <v>1.8308014970857811</v>
      </c>
      <c r="T1021" s="38">
        <v>2.1745595840913392</v>
      </c>
      <c r="U1021" s="38">
        <v>6.9198502914218807E-2</v>
      </c>
      <c r="V1021" s="38">
        <v>2.5440415908660974E-2</v>
      </c>
      <c r="W1021" s="38">
        <v>2.0081382418511359E-3</v>
      </c>
      <c r="X1021" s="38">
        <v>1.7259767901989492E-4</v>
      </c>
      <c r="Y1021" s="38">
        <v>1.8355405628312409</v>
      </c>
      <c r="Z1021" s="38">
        <v>2.1807359208710309</v>
      </c>
      <c r="AA1021" s="38">
        <v>6.4459437168759015E-2</v>
      </c>
      <c r="AB1021" s="38">
        <v>1.9264079128969325E-2</v>
      </c>
      <c r="AC1021" s="38">
        <v>89.16659869886351</v>
      </c>
      <c r="AD1021" s="38">
        <v>1.837871210276989</v>
      </c>
      <c r="AE1021" s="38">
        <v>2.1822676665330336</v>
      </c>
      <c r="AF1021" s="38">
        <v>6.2128789723010946E-2</v>
      </c>
      <c r="AG1021" s="38">
        <v>1.7732333466966566E-2</v>
      </c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</row>
    <row r="1022" spans="1:51" x14ac:dyDescent="0.25">
      <c r="A1022" s="38" t="s">
        <v>29</v>
      </c>
      <c r="B1022" s="38">
        <v>353437</v>
      </c>
      <c r="C1022" s="38">
        <v>2.4</v>
      </c>
      <c r="D1022" s="38">
        <v>2.2999999999999998</v>
      </c>
      <c r="E1022" s="38">
        <v>2.6</v>
      </c>
      <c r="F1022" s="38">
        <v>2003</v>
      </c>
      <c r="G1022" s="38" t="s">
        <v>7</v>
      </c>
      <c r="H1022" s="38" t="s">
        <v>94</v>
      </c>
      <c r="I1022" s="38" t="s">
        <v>161</v>
      </c>
      <c r="J1022" s="38">
        <v>848</v>
      </c>
      <c r="K1022" s="38">
        <v>352589</v>
      </c>
      <c r="L1022" s="38">
        <v>1.6129183334005249E-4</v>
      </c>
      <c r="M1022" s="38">
        <v>2.2380042222511847</v>
      </c>
      <c r="N1022" s="38">
        <v>2.5605878889312894</v>
      </c>
      <c r="O1022" s="38">
        <v>6.1995777748815151E-2</v>
      </c>
      <c r="P1022" s="38">
        <v>3.9412111068710676E-2</v>
      </c>
      <c r="Q1022" s="38">
        <v>792</v>
      </c>
      <c r="R1022" s="38">
        <v>906</v>
      </c>
      <c r="S1022" s="38">
        <v>2.2408519764484192</v>
      </c>
      <c r="T1022" s="38">
        <v>2.5633988518462978</v>
      </c>
      <c r="U1022" s="38">
        <v>5.9148023551580664E-2</v>
      </c>
      <c r="V1022" s="38">
        <v>3.6601148153702301E-2</v>
      </c>
      <c r="W1022" s="38">
        <v>2.404704351376922E-3</v>
      </c>
      <c r="X1022" s="38">
        <v>1.6156274566668096E-4</v>
      </c>
      <c r="Y1022" s="38">
        <v>2.2431416057102411</v>
      </c>
      <c r="Z1022" s="38">
        <v>2.5662670970436028</v>
      </c>
      <c r="AA1022" s="38">
        <v>5.6858394289758696E-2</v>
      </c>
      <c r="AB1022" s="38">
        <v>3.3732902956397304E-2</v>
      </c>
      <c r="AC1022" s="38">
        <v>114.04418305609521</v>
      </c>
      <c r="AD1022" s="38">
        <v>2.2447848262457755</v>
      </c>
      <c r="AE1022" s="38">
        <v>2.5674532043126104</v>
      </c>
      <c r="AF1022" s="38">
        <v>5.5215173754224356E-2</v>
      </c>
      <c r="AG1022" s="38">
        <v>3.2546795687389718E-2</v>
      </c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</row>
    <row r="1023" spans="1:51" x14ac:dyDescent="0.25">
      <c r="A1023" s="38" t="s">
        <v>35</v>
      </c>
      <c r="B1023" s="38">
        <v>194656</v>
      </c>
      <c r="C1023" s="38">
        <v>2.9</v>
      </c>
      <c r="D1023" s="38">
        <v>2.6</v>
      </c>
      <c r="E1023" s="38">
        <v>3.1</v>
      </c>
      <c r="F1023" s="38">
        <v>2003</v>
      </c>
      <c r="G1023" s="38" t="s">
        <v>7</v>
      </c>
      <c r="H1023" s="38" t="s">
        <v>95</v>
      </c>
      <c r="I1023" s="38" t="s">
        <v>167</v>
      </c>
      <c r="J1023" s="38">
        <v>565</v>
      </c>
      <c r="K1023" s="38">
        <v>194091</v>
      </c>
      <c r="L1023" s="38">
        <v>2.3898647390996553E-4</v>
      </c>
      <c r="M1023" s="38">
        <v>2.663569830545073</v>
      </c>
      <c r="N1023" s="38">
        <v>3.1415427783650043</v>
      </c>
      <c r="O1023" s="38">
        <v>6.3569830545072925E-2</v>
      </c>
      <c r="P1023" s="38">
        <v>4.1542778365004196E-2</v>
      </c>
      <c r="Q1023" s="38">
        <v>518</v>
      </c>
      <c r="R1023" s="38">
        <v>611</v>
      </c>
      <c r="S1023" s="38">
        <v>2.6611047180667433</v>
      </c>
      <c r="T1023" s="38">
        <v>3.138870623047838</v>
      </c>
      <c r="U1023" s="38">
        <v>6.1104718066743224E-2</v>
      </c>
      <c r="V1023" s="38">
        <v>3.8870623047837949E-2</v>
      </c>
      <c r="W1023" s="38">
        <v>2.9123661314101926E-3</v>
      </c>
      <c r="X1023" s="38">
        <v>2.3958735362908663E-4</v>
      </c>
      <c r="Y1023" s="38">
        <v>2.6727787777811058</v>
      </c>
      <c r="Z1023" s="38">
        <v>3.1519534850392796</v>
      </c>
      <c r="AA1023" s="38">
        <v>7.2778777781105752E-2</v>
      </c>
      <c r="AB1023" s="38">
        <v>5.1953485039279546E-2</v>
      </c>
      <c r="AC1023" s="38">
        <v>93.078549028734372</v>
      </c>
      <c r="AD1023" s="38">
        <v>2.6758547165783533</v>
      </c>
      <c r="AE1023" s="38">
        <v>3.154014712657589</v>
      </c>
      <c r="AF1023" s="38">
        <v>7.5854716578353187E-2</v>
      </c>
      <c r="AG1023" s="38">
        <v>5.4014712657588948E-2</v>
      </c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</row>
    <row r="1024" spans="1:51" x14ac:dyDescent="0.25">
      <c r="A1024" s="38" t="s">
        <v>14</v>
      </c>
      <c r="B1024" s="38">
        <v>1194379</v>
      </c>
      <c r="C1024" s="38">
        <v>3.9</v>
      </c>
      <c r="D1024" s="38">
        <v>3.8</v>
      </c>
      <c r="E1024" s="38">
        <v>4</v>
      </c>
      <c r="F1024" s="38">
        <v>2003</v>
      </c>
      <c r="G1024" s="38" t="s">
        <v>7</v>
      </c>
      <c r="H1024" s="38" t="s">
        <v>96</v>
      </c>
      <c r="I1024" s="38" t="s">
        <v>146</v>
      </c>
      <c r="J1024" s="38">
        <v>4658</v>
      </c>
      <c r="K1024" s="38">
        <v>1189721</v>
      </c>
      <c r="L1024" s="38">
        <v>1.1177821204716014E-4</v>
      </c>
      <c r="M1024" s="38">
        <v>3.7881563983235851</v>
      </c>
      <c r="N1024" s="38">
        <v>4.0117128224179055</v>
      </c>
      <c r="O1024" s="38">
        <v>1.1843601676414739E-2</v>
      </c>
      <c r="P1024" s="38">
        <v>1.17128224179055E-2</v>
      </c>
      <c r="Q1024" s="38">
        <v>4525</v>
      </c>
      <c r="R1024" s="38">
        <v>4792</v>
      </c>
      <c r="S1024" s="38">
        <v>3.7885796719466769</v>
      </c>
      <c r="T1024" s="38">
        <v>4.0121268039709337</v>
      </c>
      <c r="U1024" s="38">
        <v>1.1420328053322937E-2</v>
      </c>
      <c r="V1024" s="38">
        <v>1.2126803970933686E-2</v>
      </c>
      <c r="W1024" s="38">
        <v>3.9015302025929258E-3</v>
      </c>
      <c r="X1024" s="38">
        <v>1.1181219174239648E-4</v>
      </c>
      <c r="Y1024" s="38">
        <v>3.7897180108505295</v>
      </c>
      <c r="Z1024" s="38">
        <v>4.0133423943353224</v>
      </c>
      <c r="AA1024" s="38">
        <v>1.0281989149470316E-2</v>
      </c>
      <c r="AB1024" s="38">
        <v>1.3342394335322361E-2</v>
      </c>
      <c r="AC1024" s="38">
        <v>267.02445656011827</v>
      </c>
      <c r="AD1024" s="38">
        <v>3.7901653841586636</v>
      </c>
      <c r="AE1024" s="38">
        <v>4.0137322735104686</v>
      </c>
      <c r="AF1024" s="38">
        <v>9.8346158413362694E-3</v>
      </c>
      <c r="AG1024" s="38">
        <v>1.3732273510468573E-2</v>
      </c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</row>
    <row r="1025" spans="1:51" x14ac:dyDescent="0.25">
      <c r="A1025" s="38" t="s">
        <v>60</v>
      </c>
      <c r="B1025" s="38">
        <v>295454</v>
      </c>
      <c r="C1025" s="38">
        <v>1.1000000000000001</v>
      </c>
      <c r="D1025" s="38">
        <v>1</v>
      </c>
      <c r="E1025" s="38">
        <v>1.2</v>
      </c>
      <c r="F1025" s="38">
        <v>2003</v>
      </c>
      <c r="G1025" s="38" t="s">
        <v>7</v>
      </c>
      <c r="H1025" s="38" t="s">
        <v>97</v>
      </c>
      <c r="I1025" s="38" t="s">
        <v>191</v>
      </c>
      <c r="J1025" s="38">
        <v>325</v>
      </c>
      <c r="K1025" s="38">
        <v>295129</v>
      </c>
      <c r="L1025" s="38">
        <v>1.1952559205246432E-4</v>
      </c>
      <c r="M1025" s="38">
        <v>0.98047643872051571</v>
      </c>
      <c r="N1025" s="38">
        <v>1.2195276228254441</v>
      </c>
      <c r="O1025" s="38">
        <v>1.9523561279484292E-2</v>
      </c>
      <c r="P1025" s="38">
        <v>1.952762282544418E-2</v>
      </c>
      <c r="Q1025" s="38">
        <v>290</v>
      </c>
      <c r="R1025" s="38">
        <v>361</v>
      </c>
      <c r="S1025" s="38">
        <v>0.98154027361281282</v>
      </c>
      <c r="T1025" s="38">
        <v>1.2218484095662945</v>
      </c>
      <c r="U1025" s="38">
        <v>1.8459726387187181E-2</v>
      </c>
      <c r="V1025" s="38">
        <v>2.1848409566294524E-2</v>
      </c>
      <c r="W1025" s="38">
        <v>1.1064885866497183E-3</v>
      </c>
      <c r="X1025" s="38">
        <v>1.2005168049005193E-4</v>
      </c>
      <c r="Y1025" s="38">
        <v>0.98643690615966617</v>
      </c>
      <c r="Z1025" s="38">
        <v>1.2265402671397703</v>
      </c>
      <c r="AA1025" s="38">
        <v>1.3563093840333829E-2</v>
      </c>
      <c r="AB1025" s="38">
        <v>2.6540267139770313E-2</v>
      </c>
      <c r="AC1025" s="38">
        <v>70.678808339735966</v>
      </c>
      <c r="AD1025" s="38">
        <v>0.98857191874932115</v>
      </c>
      <c r="AE1025" s="38">
        <v>1.2277898321773755</v>
      </c>
      <c r="AF1025" s="38">
        <v>1.1428081250678845E-2</v>
      </c>
      <c r="AG1025" s="38">
        <v>2.7789832177375517E-2</v>
      </c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</row>
    <row r="1026" spans="1:51" x14ac:dyDescent="0.25">
      <c r="A1026" s="38" t="s">
        <v>36</v>
      </c>
      <c r="B1026" s="38">
        <v>2502148</v>
      </c>
      <c r="C1026" s="38">
        <v>3.6</v>
      </c>
      <c r="D1026" s="38">
        <v>3.5</v>
      </c>
      <c r="E1026" s="38">
        <v>3.6</v>
      </c>
      <c r="F1026" s="38">
        <v>2003</v>
      </c>
      <c r="G1026" s="38" t="s">
        <v>7</v>
      </c>
      <c r="H1026" s="38" t="s">
        <v>98</v>
      </c>
      <c r="I1026" s="38" t="s">
        <v>168</v>
      </c>
      <c r="J1026" s="38">
        <v>9008</v>
      </c>
      <c r="K1026" s="38">
        <v>2493140</v>
      </c>
      <c r="L1026" s="38">
        <v>7.4210630541999428E-5</v>
      </c>
      <c r="M1026" s="38">
        <v>3.5258961577055379</v>
      </c>
      <c r="N1026" s="38">
        <v>3.6743174187895371</v>
      </c>
      <c r="O1026" s="38">
        <v>2.5896157705537881E-2</v>
      </c>
      <c r="P1026" s="38">
        <v>7.4317418789537015E-2</v>
      </c>
      <c r="Q1026" s="38">
        <v>8823</v>
      </c>
      <c r="R1026" s="38">
        <v>9194</v>
      </c>
      <c r="S1026" s="38">
        <v>3.5261703144658112</v>
      </c>
      <c r="T1026" s="38">
        <v>3.6744429186443006</v>
      </c>
      <c r="U1026" s="38">
        <v>2.6170314465811195E-2</v>
      </c>
      <c r="V1026" s="38">
        <v>7.4442918644300526E-2</v>
      </c>
      <c r="W1026" s="38">
        <v>3.6008688921761534E-3</v>
      </c>
      <c r="X1026" s="38">
        <v>7.4222312244618801E-5</v>
      </c>
      <c r="Y1026" s="38">
        <v>3.5266465799315347</v>
      </c>
      <c r="Z1026" s="38">
        <v>3.675091204420772</v>
      </c>
      <c r="AA1026" s="38">
        <v>2.6646579931534742E-2</v>
      </c>
      <c r="AB1026" s="38">
        <v>7.5091204420771884E-2</v>
      </c>
      <c r="AC1026" s="38">
        <v>371.38155992487316</v>
      </c>
      <c r="AD1026" s="38">
        <v>3.5268562855493446</v>
      </c>
      <c r="AE1026" s="38">
        <v>3.6752811548044213</v>
      </c>
      <c r="AF1026" s="38">
        <v>2.6856285549344605E-2</v>
      </c>
      <c r="AG1026" s="38">
        <v>7.5281154804421213E-2</v>
      </c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</row>
    <row r="1027" spans="1:51" x14ac:dyDescent="0.25">
      <c r="A1027" s="38" t="s">
        <v>21</v>
      </c>
      <c r="B1027" s="38">
        <v>1239187</v>
      </c>
      <c r="C1027" s="38">
        <v>3.1</v>
      </c>
      <c r="D1027" s="38">
        <v>3</v>
      </c>
      <c r="E1027" s="38">
        <v>3.2</v>
      </c>
      <c r="F1027" s="38">
        <v>2003</v>
      </c>
      <c r="G1027" s="38" t="s">
        <v>7</v>
      </c>
      <c r="H1027" s="38" t="s">
        <v>99</v>
      </c>
      <c r="I1027" s="38" t="s">
        <v>153</v>
      </c>
      <c r="J1027" s="38">
        <v>3841</v>
      </c>
      <c r="K1027" s="38">
        <v>1235346</v>
      </c>
      <c r="L1027" s="38">
        <v>9.7872183682890283E-5</v>
      </c>
      <c r="M1027" s="38">
        <v>3.0017407076724902</v>
      </c>
      <c r="N1027" s="38">
        <v>3.1974850750382706</v>
      </c>
      <c r="O1027" s="38">
        <v>1.7407076724902382E-3</v>
      </c>
      <c r="P1027" s="38">
        <v>2.5149249617295588E-3</v>
      </c>
      <c r="Q1027" s="38">
        <v>3721</v>
      </c>
      <c r="R1027" s="38">
        <v>3963</v>
      </c>
      <c r="S1027" s="38">
        <v>3.0027752066475841</v>
      </c>
      <c r="T1027" s="38">
        <v>3.1980645374749734</v>
      </c>
      <c r="U1027" s="38">
        <v>2.7752066475841275E-3</v>
      </c>
      <c r="V1027" s="38">
        <v>1.9354625250267432E-3</v>
      </c>
      <c r="W1027" s="38">
        <v>3.1011532694078989E-3</v>
      </c>
      <c r="X1027" s="38">
        <v>9.7908390426402984E-5</v>
      </c>
      <c r="Y1027" s="38">
        <v>3.0032448789814961</v>
      </c>
      <c r="Z1027" s="38">
        <v>3.1990616598343018</v>
      </c>
      <c r="AA1027" s="38">
        <v>3.2448789814960577E-3</v>
      </c>
      <c r="AB1027" s="38">
        <v>9.3834016569838141E-4</v>
      </c>
      <c r="AC1027" s="38">
        <v>242.57855458456982</v>
      </c>
      <c r="AD1027" s="38">
        <v>3.0036789553223562</v>
      </c>
      <c r="AE1027" s="38">
        <v>3.1994345616977209</v>
      </c>
      <c r="AF1027" s="38">
        <v>3.6789553223561811E-3</v>
      </c>
      <c r="AG1027" s="38">
        <v>5.6543830227928638E-4</v>
      </c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</row>
    <row r="1028" spans="1:51" x14ac:dyDescent="0.25">
      <c r="A1028" s="38" t="s">
        <v>57</v>
      </c>
      <c r="B1028" s="38">
        <v>94590</v>
      </c>
      <c r="C1028" s="38">
        <v>2.1</v>
      </c>
      <c r="D1028" s="38">
        <v>1.8</v>
      </c>
      <c r="E1028" s="38">
        <v>2.4</v>
      </c>
      <c r="F1028" s="38">
        <v>2003</v>
      </c>
      <c r="G1028" s="38" t="s">
        <v>7</v>
      </c>
      <c r="H1028" s="38" t="s">
        <v>100</v>
      </c>
      <c r="I1028" s="38" t="s">
        <v>189</v>
      </c>
      <c r="J1028" s="38">
        <v>199</v>
      </c>
      <c r="K1028" s="38">
        <v>94391</v>
      </c>
      <c r="L1028" s="38">
        <v>2.9199276093934943E-4</v>
      </c>
      <c r="M1028" s="38">
        <v>1.8118237101463894</v>
      </c>
      <c r="N1028" s="38">
        <v>2.3958092320250879</v>
      </c>
      <c r="O1028" s="38">
        <v>1.1823710146389388E-2</v>
      </c>
      <c r="P1028" s="38">
        <v>4.1907679749120241E-3</v>
      </c>
      <c r="Q1028" s="38">
        <v>172</v>
      </c>
      <c r="R1028" s="38">
        <v>227</v>
      </c>
      <c r="S1028" s="38">
        <v>1.8183740353102864</v>
      </c>
      <c r="T1028" s="38">
        <v>2.399830848926948</v>
      </c>
      <c r="U1028" s="38">
        <v>1.8374035310286363E-2</v>
      </c>
      <c r="V1028" s="38">
        <v>1.6915107305193189E-4</v>
      </c>
      <c r="W1028" s="38">
        <v>2.1240360504633212E-3</v>
      </c>
      <c r="X1028" s="38">
        <v>2.9407950353998053E-4</v>
      </c>
      <c r="Y1028" s="38">
        <v>1.8299565469233405</v>
      </c>
      <c r="Z1028" s="38">
        <v>2.4181155540033017</v>
      </c>
      <c r="AA1028" s="38">
        <v>2.9956546923340488E-2</v>
      </c>
      <c r="AB1028" s="38">
        <v>1.8115554003301781E-2</v>
      </c>
      <c r="AC1028" s="38">
        <v>55.303474965080483</v>
      </c>
      <c r="AD1028" s="38">
        <v>1.8370011117843572</v>
      </c>
      <c r="AE1028" s="38">
        <v>2.4216425018811494</v>
      </c>
      <c r="AF1028" s="38">
        <v>3.7001111784357166E-2</v>
      </c>
      <c r="AG1028" s="38">
        <v>2.1642501881149467E-2</v>
      </c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</row>
    <row r="1029" spans="1:51" x14ac:dyDescent="0.25">
      <c r="A1029" s="38" t="s">
        <v>52</v>
      </c>
      <c r="B1029" s="38">
        <v>1685241</v>
      </c>
      <c r="C1029" s="38">
        <v>2.9</v>
      </c>
      <c r="D1029" s="38">
        <v>2.8</v>
      </c>
      <c r="E1029" s="38">
        <v>3</v>
      </c>
      <c r="F1029" s="38">
        <v>2003</v>
      </c>
      <c r="G1029" s="38" t="s">
        <v>7</v>
      </c>
      <c r="H1029" s="38" t="s">
        <v>101</v>
      </c>
      <c r="I1029" s="38" t="s">
        <v>184</v>
      </c>
      <c r="J1029" s="38">
        <v>4887</v>
      </c>
      <c r="K1029" s="38">
        <v>1680354</v>
      </c>
      <c r="L1029" s="38">
        <v>8.1185155693656145E-5</v>
      </c>
      <c r="M1029" s="38">
        <v>2.8186968196439963</v>
      </c>
      <c r="N1029" s="38">
        <v>2.9810671310313084</v>
      </c>
      <c r="O1029" s="38">
        <v>1.8696819643996498E-2</v>
      </c>
      <c r="P1029" s="38">
        <v>1.8932868968691619E-2</v>
      </c>
      <c r="Q1029" s="38">
        <v>4751</v>
      </c>
      <c r="R1029" s="38">
        <v>5024</v>
      </c>
      <c r="S1029" s="38">
        <v>2.819181351509962</v>
      </c>
      <c r="T1029" s="38">
        <v>2.9811759861052516</v>
      </c>
      <c r="U1029" s="38">
        <v>1.9181351509962141E-2</v>
      </c>
      <c r="V1029" s="38">
        <v>1.8824013894748415E-2</v>
      </c>
      <c r="W1029" s="38">
        <v>2.9010150983036307E-3</v>
      </c>
      <c r="X1029" s="38">
        <v>8.1208782623318324E-5</v>
      </c>
      <c r="Y1029" s="38">
        <v>2.8198063156803124</v>
      </c>
      <c r="Z1029" s="38">
        <v>2.982223880926949</v>
      </c>
      <c r="AA1029" s="38">
        <v>1.9806315680312547E-2</v>
      </c>
      <c r="AB1029" s="38">
        <v>1.7776119073050989E-2</v>
      </c>
      <c r="AC1029" s="38">
        <v>273.6461129039044</v>
      </c>
      <c r="AD1029" s="38">
        <v>2.8201229613878187</v>
      </c>
      <c r="AE1029" s="38">
        <v>2.9825006208067464</v>
      </c>
      <c r="AF1029" s="38">
        <v>2.0122961387818883E-2</v>
      </c>
      <c r="AG1029" s="38">
        <v>1.7499379193253617E-2</v>
      </c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</row>
    <row r="1030" spans="1:51" x14ac:dyDescent="0.25">
      <c r="A1030" s="38" t="s">
        <v>37</v>
      </c>
      <c r="B1030" s="38">
        <v>545292</v>
      </c>
      <c r="C1030" s="38">
        <v>1.7</v>
      </c>
      <c r="D1030" s="38">
        <v>1.6</v>
      </c>
      <c r="E1030" s="38">
        <v>1.8</v>
      </c>
      <c r="F1030" s="38">
        <v>2003</v>
      </c>
      <c r="G1030" s="38" t="s">
        <v>7</v>
      </c>
      <c r="H1030" s="38" t="s">
        <v>102</v>
      </c>
      <c r="I1030" s="38" t="s">
        <v>169</v>
      </c>
      <c r="J1030" s="38">
        <v>927</v>
      </c>
      <c r="K1030" s="38">
        <v>544365</v>
      </c>
      <c r="L1030" s="38">
        <v>1.0934259231917634E-4</v>
      </c>
      <c r="M1030" s="38">
        <v>1.5906640096482101</v>
      </c>
      <c r="N1030" s="38">
        <v>1.8093491942865625</v>
      </c>
      <c r="O1030" s="38">
        <v>9.3359903517900023E-3</v>
      </c>
      <c r="P1030" s="38">
        <v>9.3491942865624456E-3</v>
      </c>
      <c r="Q1030" s="38">
        <v>868</v>
      </c>
      <c r="R1030" s="38">
        <v>987</v>
      </c>
      <c r="S1030" s="38">
        <v>1.5918076920255571</v>
      </c>
      <c r="T1030" s="38">
        <v>1.8100393917387381</v>
      </c>
      <c r="U1030" s="38">
        <v>8.192307974443036E-3</v>
      </c>
      <c r="V1030" s="38">
        <v>1.0039391738738024E-2</v>
      </c>
      <c r="W1030" s="38">
        <v>1.7035169879990673E-3</v>
      </c>
      <c r="X1030" s="38">
        <v>1.0951112472981311E-4</v>
      </c>
      <c r="Y1030" s="38">
        <v>1.5940058632692542</v>
      </c>
      <c r="Z1030" s="38">
        <v>1.8130281127288805</v>
      </c>
      <c r="AA1030" s="38">
        <v>5.9941367307458915E-3</v>
      </c>
      <c r="AB1030" s="38">
        <v>1.3028112728880492E-2</v>
      </c>
      <c r="AC1030" s="38">
        <v>119.27704807077829</v>
      </c>
      <c r="AD1030" s="38">
        <v>1.5950648056439312</v>
      </c>
      <c r="AE1030" s="38">
        <v>1.8138030372645475</v>
      </c>
      <c r="AF1030" s="38">
        <v>4.9351943560689282E-3</v>
      </c>
      <c r="AG1030" s="38">
        <v>1.3803037264547457E-2</v>
      </c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</row>
    <row r="1031" spans="1:51" x14ac:dyDescent="0.25">
      <c r="A1031" s="38" t="s">
        <v>30</v>
      </c>
      <c r="B1031" s="38">
        <v>509235</v>
      </c>
      <c r="C1031" s="38">
        <v>6.9</v>
      </c>
      <c r="D1031" s="38">
        <v>6.7</v>
      </c>
      <c r="E1031" s="38">
        <v>7.2</v>
      </c>
      <c r="F1031" s="38">
        <v>2003</v>
      </c>
      <c r="G1031" s="38" t="s">
        <v>7</v>
      </c>
      <c r="H1031" s="38" t="s">
        <v>103</v>
      </c>
      <c r="I1031" s="38" t="s">
        <v>162</v>
      </c>
      <c r="J1031" s="38">
        <v>3514</v>
      </c>
      <c r="K1031" s="38">
        <v>505721</v>
      </c>
      <c r="L1031" s="38">
        <v>2.2736682416909867E-4</v>
      </c>
      <c r="M1031" s="38">
        <v>6.6731800746104426</v>
      </c>
      <c r="N1031" s="38">
        <v>7.1279137229486409</v>
      </c>
      <c r="O1031" s="38">
        <v>2.6819925389557575E-2</v>
      </c>
      <c r="P1031" s="38">
        <v>7.2086277051359282E-2</v>
      </c>
      <c r="Q1031" s="38">
        <v>3398</v>
      </c>
      <c r="R1031" s="38">
        <v>3630</v>
      </c>
      <c r="S1031" s="38">
        <v>6.6727542293832904</v>
      </c>
      <c r="T1031" s="38">
        <v>7.1283395681757931</v>
      </c>
      <c r="U1031" s="38">
        <v>2.7245770616709741E-2</v>
      </c>
      <c r="V1031" s="38">
        <v>7.1660431824207116E-2</v>
      </c>
      <c r="W1031" s="38">
        <v>6.9042666096291077E-3</v>
      </c>
      <c r="X1031" s="38">
        <v>2.2745722938201002E-4</v>
      </c>
      <c r="Y1031" s="38">
        <v>6.6768093802470974</v>
      </c>
      <c r="Z1031" s="38">
        <v>7.1317238390111175</v>
      </c>
      <c r="AA1031" s="38">
        <v>2.3190619752902819E-2</v>
      </c>
      <c r="AB1031" s="38">
        <v>6.8276160988882673E-2</v>
      </c>
      <c r="AC1031" s="38">
        <v>231.58179182561955</v>
      </c>
      <c r="AD1031" s="38">
        <v>6.6778681369938813</v>
      </c>
      <c r="AE1031" s="38">
        <v>7.1326287973594678</v>
      </c>
      <c r="AF1031" s="38">
        <v>2.2131863006118913E-2</v>
      </c>
      <c r="AG1031" s="38">
        <v>6.7371202640532424E-2</v>
      </c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</row>
    <row r="1032" spans="1:51" x14ac:dyDescent="0.25">
      <c r="A1032" s="38" t="s">
        <v>22</v>
      </c>
      <c r="B1032" s="38">
        <v>1693953</v>
      </c>
      <c r="C1032" s="38">
        <v>3.3</v>
      </c>
      <c r="D1032" s="38">
        <v>3.2</v>
      </c>
      <c r="E1032" s="38">
        <v>3.4</v>
      </c>
      <c r="F1032" s="38">
        <v>2003</v>
      </c>
      <c r="G1032" s="38" t="s">
        <v>7</v>
      </c>
      <c r="H1032" s="38" t="s">
        <v>104</v>
      </c>
      <c r="I1032" s="38" t="s">
        <v>154</v>
      </c>
      <c r="J1032" s="38">
        <v>5590</v>
      </c>
      <c r="K1032" s="38">
        <v>1688363</v>
      </c>
      <c r="L1032" s="38">
        <v>8.6364422539469087E-5</v>
      </c>
      <c r="M1032" s="38">
        <v>3.2136090714122525</v>
      </c>
      <c r="N1032" s="38">
        <v>3.3863379164911902</v>
      </c>
      <c r="O1032" s="38">
        <v>1.3609071412252316E-2</v>
      </c>
      <c r="P1032" s="38">
        <v>1.3662083508809708E-2</v>
      </c>
      <c r="Q1032" s="38">
        <v>5444</v>
      </c>
      <c r="R1032" s="38">
        <v>5737</v>
      </c>
      <c r="S1032" s="38">
        <v>3.2137845619093328</v>
      </c>
      <c r="T1032" s="38">
        <v>3.3867527611450847</v>
      </c>
      <c r="U1032" s="38">
        <v>1.3784561909332638E-2</v>
      </c>
      <c r="V1032" s="38">
        <v>1.3247238854915189E-2</v>
      </c>
      <c r="W1032" s="38">
        <v>3.3010998819749358E-3</v>
      </c>
      <c r="X1032" s="38">
        <v>8.6386357760983323E-5</v>
      </c>
      <c r="Y1032" s="38">
        <v>3.2147135242139524</v>
      </c>
      <c r="Z1032" s="38">
        <v>3.3874862397359196</v>
      </c>
      <c r="AA1032" s="38">
        <v>1.4713524213952223E-2</v>
      </c>
      <c r="AB1032" s="38">
        <v>1.2513760264080354E-2</v>
      </c>
      <c r="AC1032" s="38">
        <v>292.60671991054448</v>
      </c>
      <c r="AD1032" s="38">
        <v>3.215027228654141</v>
      </c>
      <c r="AE1032" s="38">
        <v>3.3877628691079757</v>
      </c>
      <c r="AF1032" s="38">
        <v>1.5027228654140856E-2</v>
      </c>
      <c r="AG1032" s="38">
        <v>1.2237130892024162E-2</v>
      </c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</row>
    <row r="1033" spans="1:51" x14ac:dyDescent="0.25">
      <c r="A1033" s="38" t="s">
        <v>38</v>
      </c>
      <c r="B1033" s="38">
        <v>147200</v>
      </c>
      <c r="C1033" s="38">
        <v>3.7</v>
      </c>
      <c r="D1033" s="38">
        <v>3.4</v>
      </c>
      <c r="E1033" s="38">
        <v>4</v>
      </c>
      <c r="F1033" s="38">
        <v>2003</v>
      </c>
      <c r="G1033" s="38" t="s">
        <v>7</v>
      </c>
      <c r="H1033" s="38" t="s">
        <v>105</v>
      </c>
      <c r="I1033" s="38" t="s">
        <v>170</v>
      </c>
      <c r="J1033" s="38">
        <v>545</v>
      </c>
      <c r="K1033" s="38">
        <v>146655</v>
      </c>
      <c r="L1033" s="38">
        <v>3.1026519810459138E-4</v>
      </c>
      <c r="M1033" s="38">
        <v>3.3921804540693214</v>
      </c>
      <c r="N1033" s="38">
        <v>4.0127108502785038</v>
      </c>
      <c r="O1033" s="38">
        <v>7.819545930678462E-3</v>
      </c>
      <c r="P1033" s="38">
        <v>1.2710850278503827E-2</v>
      </c>
      <c r="Q1033" s="38">
        <v>499</v>
      </c>
      <c r="R1033" s="38">
        <v>591</v>
      </c>
      <c r="S1033" s="38">
        <v>3.3899456521739131</v>
      </c>
      <c r="T1033" s="38">
        <v>4.0149456521739131</v>
      </c>
      <c r="U1033" s="38">
        <v>1.0054347826086829E-2</v>
      </c>
      <c r="V1033" s="38">
        <v>1.4945652173913082E-2</v>
      </c>
      <c r="W1033" s="38">
        <v>3.7153971254435263E-3</v>
      </c>
      <c r="X1033" s="38">
        <v>3.1107103668819291E-4</v>
      </c>
      <c r="Y1033" s="38">
        <v>3.4043260887553335</v>
      </c>
      <c r="Z1033" s="38">
        <v>4.02646816213172</v>
      </c>
      <c r="AA1033" s="38">
        <v>4.3260887553335792E-3</v>
      </c>
      <c r="AB1033" s="38">
        <v>2.6468162131719986E-2</v>
      </c>
      <c r="AC1033" s="38">
        <v>91.381099220501426</v>
      </c>
      <c r="AD1033" s="38">
        <v>3.4084041206251539</v>
      </c>
      <c r="AE1033" s="38">
        <v>4.0291834312388968</v>
      </c>
      <c r="AF1033" s="38">
        <v>8.4041206251539435E-3</v>
      </c>
      <c r="AG1033" s="38">
        <v>2.9183431238896773E-2</v>
      </c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</row>
    <row r="1034" spans="1:51" x14ac:dyDescent="0.25">
      <c r="A1034" s="38" t="s">
        <v>15</v>
      </c>
      <c r="B1034" s="38">
        <v>628106</v>
      </c>
      <c r="C1034" s="38">
        <v>1.9</v>
      </c>
      <c r="D1034" s="38">
        <v>1.8</v>
      </c>
      <c r="E1034" s="38">
        <v>2</v>
      </c>
      <c r="F1034" s="38">
        <v>2003</v>
      </c>
      <c r="G1034" s="38" t="s">
        <v>7</v>
      </c>
      <c r="H1034" s="38" t="s">
        <v>106</v>
      </c>
      <c r="I1034" s="38" t="s">
        <v>147</v>
      </c>
      <c r="J1034" s="38">
        <v>1193</v>
      </c>
      <c r="K1034" s="38">
        <v>626913</v>
      </c>
      <c r="L1034" s="38">
        <v>1.0767689847682193E-4</v>
      </c>
      <c r="M1034" s="38">
        <v>1.7916840374161644</v>
      </c>
      <c r="N1034" s="38">
        <v>2.0070378343698083</v>
      </c>
      <c r="O1034" s="38">
        <v>8.3159625838356011E-3</v>
      </c>
      <c r="P1034" s="38">
        <v>7.0378343698083157E-3</v>
      </c>
      <c r="Q1034" s="38">
        <v>1126</v>
      </c>
      <c r="R1034" s="38">
        <v>1262</v>
      </c>
      <c r="S1034" s="38">
        <v>1.7926910425947213</v>
      </c>
      <c r="T1034" s="38">
        <v>2.0092150051106024</v>
      </c>
      <c r="U1034" s="38">
        <v>7.3089574052787043E-3</v>
      </c>
      <c r="V1034" s="38">
        <v>9.2150051106023589E-3</v>
      </c>
      <c r="W1034" s="38">
        <v>1.9024072710516302E-3</v>
      </c>
      <c r="X1034" s="38">
        <v>1.0780576913743101E-4</v>
      </c>
      <c r="Y1034" s="38">
        <v>1.7946015019141992</v>
      </c>
      <c r="Z1034" s="38">
        <v>2.0102130401890612</v>
      </c>
      <c r="AA1034" s="38">
        <v>5.3984980858008402E-3</v>
      </c>
      <c r="AB1034" s="38">
        <v>1.0213040189061218E-2</v>
      </c>
      <c r="AC1034" s="38">
        <v>135.2912655564439</v>
      </c>
      <c r="AD1034" s="38">
        <v>1.7955061713613716</v>
      </c>
      <c r="AE1034" s="38">
        <v>2.0109004489645086</v>
      </c>
      <c r="AF1034" s="38">
        <v>4.4938286386284609E-3</v>
      </c>
      <c r="AG1034" s="38">
        <v>1.0900448964508591E-2</v>
      </c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</row>
    <row r="1035" spans="1:51" x14ac:dyDescent="0.25">
      <c r="A1035" s="38" t="s">
        <v>53</v>
      </c>
      <c r="B1035" s="38">
        <v>114204</v>
      </c>
      <c r="C1035" s="38">
        <v>2.6</v>
      </c>
      <c r="D1035" s="38">
        <v>2.2999999999999998</v>
      </c>
      <c r="E1035" s="38">
        <v>2.9</v>
      </c>
      <c r="F1035" s="38">
        <v>2003</v>
      </c>
      <c r="G1035" s="38" t="s">
        <v>7</v>
      </c>
      <c r="H1035" s="38" t="s">
        <v>107</v>
      </c>
      <c r="I1035" s="38" t="s">
        <v>185</v>
      </c>
      <c r="J1035" s="38">
        <v>297</v>
      </c>
      <c r="K1035" s="38">
        <v>113907</v>
      </c>
      <c r="L1035" s="38">
        <v>2.9537895491748472E-4</v>
      </c>
      <c r="M1035" s="38">
        <v>2.3052304808290742</v>
      </c>
      <c r="N1035" s="38">
        <v>2.8959883906640438</v>
      </c>
      <c r="O1035" s="38">
        <v>5.230480829074402E-3</v>
      </c>
      <c r="P1035" s="38">
        <v>4.0116093359561233E-3</v>
      </c>
      <c r="Q1035" s="38">
        <v>264</v>
      </c>
      <c r="R1035" s="38">
        <v>331</v>
      </c>
      <c r="S1035" s="38">
        <v>2.3116528317747189</v>
      </c>
      <c r="T1035" s="38">
        <v>2.8983223004448182</v>
      </c>
      <c r="U1035" s="38">
        <v>1.1652831774719097E-2</v>
      </c>
      <c r="V1035" s="38">
        <v>1.6776995551817109E-3</v>
      </c>
      <c r="W1035" s="38">
        <v>2.6173398042736613E-3</v>
      </c>
      <c r="X1035" s="38">
        <v>2.9679198066428955E-4</v>
      </c>
      <c r="Y1035" s="38">
        <v>2.3205478236093717</v>
      </c>
      <c r="Z1035" s="38">
        <v>2.9141317849379509</v>
      </c>
      <c r="AA1035" s="38">
        <v>2.0547823609371907E-2</v>
      </c>
      <c r="AB1035" s="38">
        <v>1.4131784937950975E-2</v>
      </c>
      <c r="AC1035" s="38">
        <v>67.519616518868403</v>
      </c>
      <c r="AD1035" s="38">
        <v>2.3261180472157053</v>
      </c>
      <c r="AE1035" s="38">
        <v>2.9173175275352206</v>
      </c>
      <c r="AF1035" s="38">
        <v>2.6118047215705431E-2</v>
      </c>
      <c r="AG1035" s="38">
        <v>1.7317527535220645E-2</v>
      </c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</row>
    <row r="1036" spans="1:51" x14ac:dyDescent="0.25">
      <c r="A1036" s="38" t="s">
        <v>27</v>
      </c>
      <c r="B1036" s="38">
        <v>834500</v>
      </c>
      <c r="C1036" s="38">
        <v>1.9</v>
      </c>
      <c r="D1036" s="38">
        <v>1.8</v>
      </c>
      <c r="E1036" s="38">
        <v>1.9</v>
      </c>
      <c r="F1036" s="38">
        <v>2003</v>
      </c>
      <c r="G1036" s="38" t="s">
        <v>7</v>
      </c>
      <c r="H1036" s="38" t="s">
        <v>108</v>
      </c>
      <c r="I1036" s="38" t="s">
        <v>159</v>
      </c>
      <c r="J1036" s="38">
        <v>1586</v>
      </c>
      <c r="K1036" s="38">
        <v>832914</v>
      </c>
      <c r="L1036" s="38">
        <v>9.3445900170641027E-5</v>
      </c>
      <c r="M1036" s="38">
        <v>1.8070933448862792</v>
      </c>
      <c r="N1036" s="38">
        <v>1.993985145227561</v>
      </c>
      <c r="O1036" s="38">
        <v>7.0933448862791071E-3</v>
      </c>
      <c r="P1036" s="38">
        <v>9.3985145227561073E-2</v>
      </c>
      <c r="Q1036" s="38">
        <v>1508</v>
      </c>
      <c r="R1036" s="38">
        <v>1664</v>
      </c>
      <c r="S1036" s="38">
        <v>1.8070701018573996</v>
      </c>
      <c r="T1036" s="38">
        <v>1.994008388256441</v>
      </c>
      <c r="U1036" s="38">
        <v>7.0701018573995356E-3</v>
      </c>
      <c r="V1036" s="38">
        <v>9.4008388256441089E-2</v>
      </c>
      <c r="W1036" s="38">
        <v>1.902832138716649E-3</v>
      </c>
      <c r="X1036" s="38">
        <v>9.3530038349146335E-5</v>
      </c>
      <c r="Y1036" s="38">
        <v>1.8093021003675025</v>
      </c>
      <c r="Z1036" s="38">
        <v>1.9963621770657953</v>
      </c>
      <c r="AA1036" s="38">
        <v>9.3021003675024527E-3</v>
      </c>
      <c r="AB1036" s="38">
        <v>9.6362177065795418E-2</v>
      </c>
      <c r="AC1036" s="38">
        <v>155.98397768977406</v>
      </c>
      <c r="AD1036" s="38">
        <v>1.809972184100477</v>
      </c>
      <c r="AE1036" s="38">
        <v>1.9968904101653133</v>
      </c>
      <c r="AF1036" s="38">
        <v>9.9721841004769551E-3</v>
      </c>
      <c r="AG1036" s="38">
        <v>9.6890410165313412E-2</v>
      </c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</row>
    <row r="1037" spans="1:51" x14ac:dyDescent="0.25">
      <c r="A1037" s="38" t="s">
        <v>61</v>
      </c>
      <c r="B1037" s="38">
        <v>3814099</v>
      </c>
      <c r="C1037" s="38">
        <v>2.6</v>
      </c>
      <c r="D1037" s="38">
        <v>2.5</v>
      </c>
      <c r="E1037" s="38">
        <v>2.6</v>
      </c>
      <c r="F1037" s="38">
        <v>2003</v>
      </c>
      <c r="G1037" s="38" t="s">
        <v>7</v>
      </c>
      <c r="H1037" s="38" t="s">
        <v>109</v>
      </c>
      <c r="I1037" s="38" t="s">
        <v>192</v>
      </c>
      <c r="J1037" s="38">
        <v>9917</v>
      </c>
      <c r="K1037" s="38">
        <v>3804182</v>
      </c>
      <c r="L1037" s="38">
        <v>5.1107065902335615E-5</v>
      </c>
      <c r="M1037" s="38">
        <v>2.5489827587194167</v>
      </c>
      <c r="N1037" s="38">
        <v>2.6511968905240879</v>
      </c>
      <c r="O1037" s="38">
        <v>4.8982758719416708E-2</v>
      </c>
      <c r="P1037" s="38">
        <v>5.1196890524087824E-2</v>
      </c>
      <c r="Q1037" s="38">
        <v>9722</v>
      </c>
      <c r="R1037" s="38">
        <v>10112</v>
      </c>
      <c r="S1037" s="38">
        <v>2.5489637264266083</v>
      </c>
      <c r="T1037" s="38">
        <v>2.6512159228168959</v>
      </c>
      <c r="U1037" s="38">
        <v>4.8963726426608289E-2</v>
      </c>
      <c r="V1037" s="38">
        <v>5.1215922816895798E-2</v>
      </c>
      <c r="W1037" s="38">
        <v>2.6005907920449655E-3</v>
      </c>
      <c r="X1037" s="38">
        <v>5.11144055898034E-5</v>
      </c>
      <c r="Y1037" s="38">
        <v>2.5494763864551619</v>
      </c>
      <c r="Z1037" s="38">
        <v>2.6517051976347692</v>
      </c>
      <c r="AA1037" s="38">
        <v>4.9476386455161947E-2</v>
      </c>
      <c r="AB1037" s="38">
        <v>5.1705197634769107E-2</v>
      </c>
      <c r="AC1037" s="38">
        <v>389.86394149911649</v>
      </c>
      <c r="AD1037" s="38">
        <v>2.5496136740092097</v>
      </c>
      <c r="AE1037" s="38">
        <v>2.6518300949356051</v>
      </c>
      <c r="AF1037" s="38">
        <v>4.9613674009209685E-2</v>
      </c>
      <c r="AG1037" s="38">
        <v>5.1830094935604976E-2</v>
      </c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</row>
    <row r="1038" spans="1:51" x14ac:dyDescent="0.25">
      <c r="A1038" s="38" t="s">
        <v>23</v>
      </c>
      <c r="B1038" s="38">
        <v>435939</v>
      </c>
      <c r="C1038" s="38">
        <v>2.2000000000000002</v>
      </c>
      <c r="D1038" s="38">
        <v>2.1</v>
      </c>
      <c r="E1038" s="38">
        <v>2.4</v>
      </c>
      <c r="F1038" s="38">
        <v>2003</v>
      </c>
      <c r="G1038" s="38" t="s">
        <v>7</v>
      </c>
      <c r="H1038" s="38" t="s">
        <v>110</v>
      </c>
      <c r="I1038" s="38" t="s">
        <v>155</v>
      </c>
      <c r="J1038" s="38">
        <v>959</v>
      </c>
      <c r="K1038" s="38">
        <v>434980</v>
      </c>
      <c r="L1038" s="38">
        <v>1.3907640422725648E-4</v>
      </c>
      <c r="M1038" s="38">
        <v>2.0607726572240015</v>
      </c>
      <c r="N1038" s="38">
        <v>2.3389254656785146</v>
      </c>
      <c r="O1038" s="38">
        <v>3.9227342775998597E-2</v>
      </c>
      <c r="P1038" s="38">
        <v>6.1074534321485352E-2</v>
      </c>
      <c r="Q1038" s="38">
        <v>899</v>
      </c>
      <c r="R1038" s="38">
        <v>1020</v>
      </c>
      <c r="S1038" s="38">
        <v>2.0622151264282387</v>
      </c>
      <c r="T1038" s="38">
        <v>2.3397768953913278</v>
      </c>
      <c r="U1038" s="38">
        <v>3.7784873571761413E-2</v>
      </c>
      <c r="V1038" s="38">
        <v>6.0223104608672084E-2</v>
      </c>
      <c r="W1038" s="38">
        <v>2.204235597021762E-3</v>
      </c>
      <c r="X1038" s="38">
        <v>1.3928316605485503E-4</v>
      </c>
      <c r="Y1038" s="38">
        <v>2.0649524309669069</v>
      </c>
      <c r="Z1038" s="38">
        <v>2.3435187630766174</v>
      </c>
      <c r="AA1038" s="38">
        <v>3.504756903309314E-2</v>
      </c>
      <c r="AB1038" s="38">
        <v>5.6481236923382472E-2</v>
      </c>
      <c r="AC1038" s="38">
        <v>121.28696180152618</v>
      </c>
      <c r="AD1038" s="38">
        <v>2.0662737470244061</v>
      </c>
      <c r="AE1038" s="38">
        <v>2.3444913257226969</v>
      </c>
      <c r="AF1038" s="38">
        <v>3.3726252975593951E-2</v>
      </c>
      <c r="AG1038" s="38">
        <v>5.5508674277302994E-2</v>
      </c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</row>
    <row r="1039" spans="1:51" x14ac:dyDescent="0.25">
      <c r="A1039" s="38" t="s">
        <v>55</v>
      </c>
      <c r="B1039" s="38">
        <v>89718</v>
      </c>
      <c r="C1039" s="38">
        <v>2.8</v>
      </c>
      <c r="D1039" s="38">
        <v>2.5</v>
      </c>
      <c r="E1039" s="38">
        <v>3.2</v>
      </c>
      <c r="F1039" s="38">
        <v>2003</v>
      </c>
      <c r="G1039" s="38" t="s">
        <v>7</v>
      </c>
      <c r="H1039" s="38" t="s">
        <v>111</v>
      </c>
      <c r="I1039" s="38" t="s">
        <v>187</v>
      </c>
      <c r="J1039" s="38">
        <v>251</v>
      </c>
      <c r="K1039" s="38">
        <v>89467</v>
      </c>
      <c r="L1039" s="38">
        <v>3.45618525974944E-4</v>
      </c>
      <c r="M1039" s="38">
        <v>2.4520363481863168</v>
      </c>
      <c r="N1039" s="38">
        <v>3.1432734001362048</v>
      </c>
      <c r="O1039" s="38">
        <v>4.7963651813683228E-2</v>
      </c>
      <c r="P1039" s="38">
        <v>5.6726599863795357E-2</v>
      </c>
      <c r="Q1039" s="38">
        <v>221</v>
      </c>
      <c r="R1039" s="38">
        <v>283</v>
      </c>
      <c r="S1039" s="38">
        <v>2.4632738135045362</v>
      </c>
      <c r="T1039" s="38">
        <v>3.1543280055284337</v>
      </c>
      <c r="U1039" s="38">
        <v>3.6726186495463775E-2</v>
      </c>
      <c r="V1039" s="38">
        <v>4.5671994471566446E-2</v>
      </c>
      <c r="W1039" s="38">
        <v>2.818942693306503E-3</v>
      </c>
      <c r="X1039" s="38">
        <v>3.4757230420918382E-4</v>
      </c>
      <c r="Y1039" s="38">
        <v>2.4713703890973191</v>
      </c>
      <c r="Z1039" s="38">
        <v>3.1665149975156868</v>
      </c>
      <c r="AA1039" s="38">
        <v>2.8629610902680902E-2</v>
      </c>
      <c r="AB1039" s="38">
        <v>3.3485002484313409E-2</v>
      </c>
      <c r="AC1039" s="38">
        <v>62.07375794485106</v>
      </c>
      <c r="AD1039" s="38">
        <v>2.4785921334437639</v>
      </c>
      <c r="AE1039" s="38">
        <v>3.1704388113047042</v>
      </c>
      <c r="AF1039" s="38">
        <v>2.1407866556236055E-2</v>
      </c>
      <c r="AG1039" s="38">
        <v>2.9561188695296003E-2</v>
      </c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</row>
    <row r="1040" spans="1:51" x14ac:dyDescent="0.25">
      <c r="A1040" s="38" t="s">
        <v>54</v>
      </c>
      <c r="B1040" s="38">
        <v>1088822</v>
      </c>
      <c r="C1040" s="38">
        <v>3</v>
      </c>
      <c r="D1040" s="38">
        <v>2.9</v>
      </c>
      <c r="E1040" s="38">
        <v>3.2</v>
      </c>
      <c r="F1040" s="38">
        <v>2003</v>
      </c>
      <c r="G1040" s="38" t="s">
        <v>7</v>
      </c>
      <c r="H1040" s="38" t="s">
        <v>112</v>
      </c>
      <c r="I1040" s="38" t="s">
        <v>186</v>
      </c>
      <c r="J1040" s="38">
        <v>3266</v>
      </c>
      <c r="K1040" s="38">
        <v>1085556</v>
      </c>
      <c r="L1040" s="38">
        <v>1.0271809732549567E-4</v>
      </c>
      <c r="M1040" s="38">
        <v>2.8968539172002945</v>
      </c>
      <c r="N1040" s="38">
        <v>3.1022901118512856</v>
      </c>
      <c r="O1040" s="38">
        <v>3.1460827997054075E-3</v>
      </c>
      <c r="P1040" s="38">
        <v>9.7709888148714619E-2</v>
      </c>
      <c r="Q1040" s="38">
        <v>3155</v>
      </c>
      <c r="R1040" s="38">
        <v>3379</v>
      </c>
      <c r="S1040" s="38">
        <v>2.8976269766775471</v>
      </c>
      <c r="T1040" s="38">
        <v>3.1033538999028307</v>
      </c>
      <c r="U1040" s="38">
        <v>2.3730233224528163E-3</v>
      </c>
      <c r="V1040" s="38">
        <v>9.6646100097169452E-2</v>
      </c>
      <c r="W1040" s="38">
        <v>3.0013254691236492E-3</v>
      </c>
      <c r="X1040" s="38">
        <v>1.0276280489538095E-4</v>
      </c>
      <c r="Y1040" s="38">
        <v>2.898562664228268</v>
      </c>
      <c r="Z1040" s="38">
        <v>3.1040882740190301</v>
      </c>
      <c r="AA1040" s="38">
        <v>1.4373357717318846E-3</v>
      </c>
      <c r="AB1040" s="38">
        <v>9.5911725980970086E-2</v>
      </c>
      <c r="AC1040" s="38">
        <v>223.69936306000437</v>
      </c>
      <c r="AD1040" s="38">
        <v>2.8990596362510432</v>
      </c>
      <c r="AE1040" s="38">
        <v>3.1045097225203864</v>
      </c>
      <c r="AF1040" s="38">
        <v>9.4036374895667407E-4</v>
      </c>
      <c r="AG1040" s="38">
        <v>9.5490277479613805E-2</v>
      </c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</row>
    <row r="1041" spans="1:51" x14ac:dyDescent="0.25">
      <c r="A1041" s="38" t="s">
        <v>39</v>
      </c>
      <c r="B1041" s="38">
        <v>939334</v>
      </c>
      <c r="C1041" s="38">
        <v>2.8</v>
      </c>
      <c r="D1041" s="38">
        <v>2.7</v>
      </c>
      <c r="E1041" s="38">
        <v>2.9</v>
      </c>
      <c r="F1041" s="38">
        <v>2003</v>
      </c>
      <c r="G1041" s="38" t="s">
        <v>7</v>
      </c>
      <c r="H1041" s="38" t="s">
        <v>113</v>
      </c>
      <c r="I1041" s="38" t="s">
        <v>171</v>
      </c>
      <c r="J1041" s="38">
        <v>2630</v>
      </c>
      <c r="K1041" s="38">
        <v>936704</v>
      </c>
      <c r="L1041" s="38">
        <v>1.0685555128270825E-4</v>
      </c>
      <c r="M1041" s="38">
        <v>2.6930005169528717</v>
      </c>
      <c r="N1041" s="38">
        <v>2.9067116195182878</v>
      </c>
      <c r="O1041" s="38">
        <v>6.9994830471284963E-3</v>
      </c>
      <c r="P1041" s="38">
        <v>6.7116195182879146E-3</v>
      </c>
      <c r="Q1041" s="38">
        <v>2530</v>
      </c>
      <c r="R1041" s="38">
        <v>2731</v>
      </c>
      <c r="S1041" s="38">
        <v>2.6933976625992457</v>
      </c>
      <c r="T1041" s="38">
        <v>2.907379057928277</v>
      </c>
      <c r="U1041" s="38">
        <v>6.6023374007544433E-3</v>
      </c>
      <c r="V1041" s="38">
        <v>7.3790579282770885E-3</v>
      </c>
      <c r="W1041" s="38">
        <v>2.8018893876593886E-3</v>
      </c>
      <c r="X1041" s="38">
        <v>1.0691335397434518E-4</v>
      </c>
      <c r="Y1041" s="38">
        <v>2.6949760336850432</v>
      </c>
      <c r="Z1041" s="38">
        <v>2.9088027416337336</v>
      </c>
      <c r="AA1041" s="38">
        <v>5.0239663149569402E-3</v>
      </c>
      <c r="AB1041" s="38">
        <v>8.802741633733735E-3</v>
      </c>
      <c r="AC1041" s="38">
        <v>200.76383017251567</v>
      </c>
      <c r="AD1041" s="38">
        <v>2.6955571281912318</v>
      </c>
      <c r="AE1041" s="38">
        <v>2.9092862268302508</v>
      </c>
      <c r="AF1041" s="38">
        <v>4.442871808768345E-3</v>
      </c>
      <c r="AG1041" s="38">
        <v>9.2862268302509321E-3</v>
      </c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</row>
    <row r="1042" spans="1:51" x14ac:dyDescent="0.25">
      <c r="A1042" s="38" t="s">
        <v>16</v>
      </c>
      <c r="B1042" s="38">
        <v>252349</v>
      </c>
      <c r="C1042" s="38">
        <v>1.9</v>
      </c>
      <c r="D1042" s="38">
        <v>1.7</v>
      </c>
      <c r="E1042" s="38">
        <v>2.1</v>
      </c>
      <c r="F1042" s="38">
        <v>2003</v>
      </c>
      <c r="G1042" s="38" t="s">
        <v>7</v>
      </c>
      <c r="H1042" s="38" t="s">
        <v>114</v>
      </c>
      <c r="I1042" s="38" t="s">
        <v>148</v>
      </c>
      <c r="J1042" s="38">
        <v>479</v>
      </c>
      <c r="K1042" s="38">
        <v>251870</v>
      </c>
      <c r="L1042" s="38">
        <v>1.6982502481150191E-4</v>
      </c>
      <c r="M1042" s="38">
        <v>1.7283398183224117</v>
      </c>
      <c r="N1042" s="38">
        <v>2.0679898679454158</v>
      </c>
      <c r="O1042" s="38">
        <v>2.8339818322411725E-2</v>
      </c>
      <c r="P1042" s="38">
        <v>3.201013205458425E-2</v>
      </c>
      <c r="Q1042" s="38">
        <v>437</v>
      </c>
      <c r="R1042" s="38">
        <v>523</v>
      </c>
      <c r="S1042" s="38">
        <v>1.7317286773476415</v>
      </c>
      <c r="T1042" s="38">
        <v>2.0725265406242941</v>
      </c>
      <c r="U1042" s="38">
        <v>3.172867734764151E-2</v>
      </c>
      <c r="V1042" s="38">
        <v>2.7473459375706E-2</v>
      </c>
      <c r="W1042" s="38">
        <v>1.9057472332397907E-3</v>
      </c>
      <c r="X1042" s="38">
        <v>1.7033078206451355E-4</v>
      </c>
      <c r="Y1042" s="38">
        <v>1.735416451175277</v>
      </c>
      <c r="Z1042" s="38">
        <v>2.0760780153043039</v>
      </c>
      <c r="AA1042" s="38">
        <v>3.5416451175277031E-2</v>
      </c>
      <c r="AB1042" s="38">
        <v>2.3921984695696175E-2</v>
      </c>
      <c r="AC1042" s="38">
        <v>85.751776662879024</v>
      </c>
      <c r="AD1042" s="38">
        <v>1.737824066270599</v>
      </c>
      <c r="AE1042" s="38">
        <v>2.0776331057375552</v>
      </c>
      <c r="AF1042" s="38">
        <v>3.7824066270599088E-2</v>
      </c>
      <c r="AG1042" s="38">
        <v>2.236689426244487E-2</v>
      </c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</row>
    <row r="1043" spans="1:51" x14ac:dyDescent="0.25">
      <c r="A1043" s="38" t="s">
        <v>24</v>
      </c>
      <c r="B1043" s="38">
        <v>793991</v>
      </c>
      <c r="C1043" s="38">
        <v>3.9</v>
      </c>
      <c r="D1043" s="38">
        <v>3.8</v>
      </c>
      <c r="E1043" s="38">
        <v>4</v>
      </c>
      <c r="F1043" s="38">
        <v>2003</v>
      </c>
      <c r="G1043" s="38" t="s">
        <v>7</v>
      </c>
      <c r="H1043" s="38" t="s">
        <v>115</v>
      </c>
      <c r="I1043" s="38" t="s">
        <v>156</v>
      </c>
      <c r="J1043" s="38">
        <v>3097</v>
      </c>
      <c r="K1043" s="38">
        <v>790894</v>
      </c>
      <c r="L1043" s="38">
        <v>1.3710536984398988E-4</v>
      </c>
      <c r="M1043" s="38">
        <v>3.7634426212541459</v>
      </c>
      <c r="N1043" s="38">
        <v>4.0376533609421257</v>
      </c>
      <c r="O1043" s="38">
        <v>3.6557378745853963E-2</v>
      </c>
      <c r="P1043" s="38">
        <v>3.765336094212568E-2</v>
      </c>
      <c r="Q1043" s="38">
        <v>2988</v>
      </c>
      <c r="R1043" s="38">
        <v>3206</v>
      </c>
      <c r="S1043" s="38">
        <v>3.763266838037207</v>
      </c>
      <c r="T1043" s="38">
        <v>4.0378291441590646</v>
      </c>
      <c r="U1043" s="38">
        <v>3.673316196279286E-2</v>
      </c>
      <c r="V1043" s="38">
        <v>3.7829144159064576E-2</v>
      </c>
      <c r="W1043" s="38">
        <v>3.9029481900872873E-3</v>
      </c>
      <c r="X1043" s="38">
        <v>1.3716805121893885E-4</v>
      </c>
      <c r="Y1043" s="38">
        <v>3.7657801388683483</v>
      </c>
      <c r="Z1043" s="38">
        <v>4.0401162413062268</v>
      </c>
      <c r="AA1043" s="38">
        <v>3.4219861131651541E-2</v>
      </c>
      <c r="AB1043" s="38">
        <v>4.0116241306226819E-2</v>
      </c>
      <c r="AC1043" s="38">
        <v>217.73724174618454</v>
      </c>
      <c r="AD1043" s="38">
        <v>3.7664628941954592</v>
      </c>
      <c r="AE1043" s="38">
        <v>4.0406929400054947</v>
      </c>
      <c r="AF1043" s="38">
        <v>3.3537105804540612E-2</v>
      </c>
      <c r="AG1043" s="38">
        <v>4.0692940005494727E-2</v>
      </c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</row>
    <row r="1044" spans="1:51" x14ac:dyDescent="0.25">
      <c r="A1044" s="38" t="s">
        <v>40</v>
      </c>
      <c r="B1044" s="38">
        <v>79054</v>
      </c>
      <c r="C1044" s="38">
        <v>1.9</v>
      </c>
      <c r="D1044" s="38">
        <v>1.6</v>
      </c>
      <c r="E1044" s="38">
        <v>2.2000000000000002</v>
      </c>
      <c r="F1044" s="38">
        <v>2003</v>
      </c>
      <c r="G1044" s="38" t="s">
        <v>7</v>
      </c>
      <c r="H1044" s="38" t="s">
        <v>116</v>
      </c>
      <c r="I1044" s="38" t="s">
        <v>172</v>
      </c>
      <c r="J1044" s="38">
        <v>150</v>
      </c>
      <c r="K1044" s="38">
        <v>78904</v>
      </c>
      <c r="L1044" s="38">
        <v>3.0335939987477983E-4</v>
      </c>
      <c r="M1044" s="38">
        <v>1.5940777949540714</v>
      </c>
      <c r="N1044" s="38">
        <v>2.2007965947036312</v>
      </c>
      <c r="O1044" s="38">
        <v>5.9222050459286635E-3</v>
      </c>
      <c r="P1044" s="38">
        <v>7.9659470363102614E-4</v>
      </c>
      <c r="Q1044" s="38">
        <v>127</v>
      </c>
      <c r="R1044" s="38">
        <v>175</v>
      </c>
      <c r="S1044" s="38">
        <v>1.6064968249550939</v>
      </c>
      <c r="T1044" s="38">
        <v>2.2136767273003262</v>
      </c>
      <c r="U1044" s="38">
        <v>6.4968249550938495E-3</v>
      </c>
      <c r="V1044" s="38">
        <v>1.3676727300325986E-2</v>
      </c>
      <c r="W1044" s="38">
        <v>1.9216402396905672E-3</v>
      </c>
      <c r="X1044" s="38">
        <v>3.0623476388471781E-4</v>
      </c>
      <c r="Y1044" s="38">
        <v>1.6154054758058494</v>
      </c>
      <c r="Z1044" s="38">
        <v>2.227875003575285</v>
      </c>
      <c r="AA1044" s="38">
        <v>1.5405475805849278E-2</v>
      </c>
      <c r="AB1044" s="38">
        <v>2.7875003575284829E-2</v>
      </c>
      <c r="AC1044" s="38">
        <v>48.03753669425037</v>
      </c>
      <c r="AD1044" s="38">
        <v>1.6241521232287039</v>
      </c>
      <c r="AE1044" s="38">
        <v>2.2317773228020052</v>
      </c>
      <c r="AF1044" s="38">
        <v>2.4152123228703859E-2</v>
      </c>
      <c r="AG1044" s="38">
        <v>3.177732280200507E-2</v>
      </c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</row>
    <row r="1045" spans="1:51" x14ac:dyDescent="0.25">
      <c r="A1045" s="38" t="s">
        <v>17</v>
      </c>
      <c r="B1045" s="38">
        <v>671182</v>
      </c>
      <c r="C1045" s="38">
        <v>2.2000000000000002</v>
      </c>
      <c r="D1045" s="38">
        <v>2.1</v>
      </c>
      <c r="E1045" s="38">
        <v>2.2999999999999998</v>
      </c>
      <c r="F1045" s="38">
        <v>2004</v>
      </c>
      <c r="G1045" s="38" t="s">
        <v>7</v>
      </c>
      <c r="H1045" s="38" t="s">
        <v>67</v>
      </c>
      <c r="I1045" s="38" t="s">
        <v>149</v>
      </c>
      <c r="J1045" s="38">
        <v>1477</v>
      </c>
      <c r="K1045" s="38">
        <v>669705</v>
      </c>
      <c r="L1045" s="38">
        <v>1.1210362545529512E-4</v>
      </c>
      <c r="M1045" s="38">
        <v>2.0884917421201163</v>
      </c>
      <c r="N1045" s="38">
        <v>2.3126989930307067</v>
      </c>
      <c r="O1045" s="38">
        <v>1.1508257879883743E-2</v>
      </c>
      <c r="P1045" s="38">
        <v>1.2698993030706873E-2</v>
      </c>
      <c r="Q1045" s="38">
        <v>1402</v>
      </c>
      <c r="R1045" s="38">
        <v>1552</v>
      </c>
      <c r="S1045" s="38">
        <v>2.088852204022158</v>
      </c>
      <c r="T1045" s="38">
        <v>2.3123385311286655</v>
      </c>
      <c r="U1045" s="38">
        <v>1.1147795977842101E-2</v>
      </c>
      <c r="V1045" s="38">
        <v>1.2338531128665675E-2</v>
      </c>
      <c r="W1045" s="38">
        <v>2.2034444680714906E-3</v>
      </c>
      <c r="X1045" s="38">
        <v>1.1221186610438428E-4</v>
      </c>
      <c r="Y1045" s="38">
        <v>2.0912326019671061</v>
      </c>
      <c r="Z1045" s="38">
        <v>2.3156563341758751</v>
      </c>
      <c r="AA1045" s="38">
        <v>8.7673980328939471E-3</v>
      </c>
      <c r="AB1045" s="38">
        <v>1.5656334175875308E-2</v>
      </c>
      <c r="AC1045" s="38">
        <v>150.50748536839112</v>
      </c>
      <c r="AD1045" s="38">
        <v>2.0920688429216541</v>
      </c>
      <c r="AE1045" s="38">
        <v>2.3163099935413736</v>
      </c>
      <c r="AF1045" s="38">
        <v>7.9311570783460184E-3</v>
      </c>
      <c r="AG1045" s="38">
        <v>1.6309993541373746E-2</v>
      </c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</row>
    <row r="1046" spans="1:51" x14ac:dyDescent="0.25">
      <c r="A1046" s="38" t="s">
        <v>41</v>
      </c>
      <c r="B1046" s="38">
        <v>121340</v>
      </c>
      <c r="C1046" s="38">
        <v>2.8</v>
      </c>
      <c r="D1046" s="38">
        <v>2.5</v>
      </c>
      <c r="E1046" s="38">
        <v>3.1</v>
      </c>
      <c r="F1046" s="38">
        <v>2004</v>
      </c>
      <c r="G1046" s="38" t="s">
        <v>7</v>
      </c>
      <c r="H1046" s="38" t="s">
        <v>68</v>
      </c>
      <c r="I1046" s="38" t="s">
        <v>173</v>
      </c>
      <c r="J1046" s="38">
        <v>340</v>
      </c>
      <c r="K1046" s="38">
        <v>121000</v>
      </c>
      <c r="L1046" s="38">
        <v>2.9742279379600179E-4</v>
      </c>
      <c r="M1046" s="38">
        <v>2.5046210499488475</v>
      </c>
      <c r="N1046" s="38">
        <v>3.0994666375408513</v>
      </c>
      <c r="O1046" s="38">
        <v>4.6210499488474888E-3</v>
      </c>
      <c r="P1046" s="38">
        <v>5.3336245914881175E-4</v>
      </c>
      <c r="Q1046" s="38">
        <v>304</v>
      </c>
      <c r="R1046" s="38">
        <v>376</v>
      </c>
      <c r="S1046" s="38">
        <v>2.5053568485248063</v>
      </c>
      <c r="T1046" s="38">
        <v>3.098730838964892</v>
      </c>
      <c r="U1046" s="38">
        <v>5.3568485248063347E-3</v>
      </c>
      <c r="V1046" s="38">
        <v>1.2691610351081017E-3</v>
      </c>
      <c r="W1046" s="38">
        <v>2.8177839542551609E-3</v>
      </c>
      <c r="X1046" s="38">
        <v>2.9866494192046261E-4</v>
      </c>
      <c r="Y1046" s="38">
        <v>2.519119012334698</v>
      </c>
      <c r="Z1046" s="38">
        <v>3.1164488961756236</v>
      </c>
      <c r="AA1046" s="38">
        <v>1.9119012334698038E-2</v>
      </c>
      <c r="AB1046" s="38">
        <v>1.6448896175623506E-2</v>
      </c>
      <c r="AC1046" s="38">
        <v>72.227847506661007</v>
      </c>
      <c r="AD1046" s="38">
        <v>2.524288022981084</v>
      </c>
      <c r="AE1046" s="38">
        <v>3.1195209300517921</v>
      </c>
      <c r="AF1046" s="38">
        <v>2.4288022981084012E-2</v>
      </c>
      <c r="AG1046" s="38">
        <v>1.9520930051792007E-2</v>
      </c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</row>
    <row r="1047" spans="1:51" x14ac:dyDescent="0.25">
      <c r="A1047" s="38" t="s">
        <v>11</v>
      </c>
      <c r="B1047" s="38">
        <v>948234</v>
      </c>
      <c r="C1047" s="38">
        <v>2.6</v>
      </c>
      <c r="D1047" s="38">
        <v>2.5</v>
      </c>
      <c r="E1047" s="38">
        <v>2.7</v>
      </c>
      <c r="F1047" s="38">
        <v>2004</v>
      </c>
      <c r="G1047" s="38" t="s">
        <v>7</v>
      </c>
      <c r="H1047" s="38" t="s">
        <v>69</v>
      </c>
      <c r="I1047" s="38" t="s">
        <v>143</v>
      </c>
      <c r="J1047" s="38">
        <v>2465</v>
      </c>
      <c r="K1047" s="38">
        <v>945769</v>
      </c>
      <c r="L1047" s="38">
        <v>1.0248865769221122E-4</v>
      </c>
      <c r="M1047" s="38">
        <v>2.4970806469309093</v>
      </c>
      <c r="N1047" s="38">
        <v>2.7020579623153318</v>
      </c>
      <c r="O1047" s="38">
        <v>2.9193530690907465E-3</v>
      </c>
      <c r="P1047" s="38">
        <v>2.0579623153316184E-3</v>
      </c>
      <c r="Q1047" s="38">
        <v>2369</v>
      </c>
      <c r="R1047" s="38">
        <v>2563</v>
      </c>
      <c r="S1047" s="38">
        <v>2.4983284716641672</v>
      </c>
      <c r="T1047" s="38">
        <v>2.7029193216020517</v>
      </c>
      <c r="U1047" s="38">
        <v>1.6715283358328392E-3</v>
      </c>
      <c r="V1047" s="38">
        <v>2.91932160205155E-3</v>
      </c>
      <c r="W1047" s="38">
        <v>2.6015843510475201E-3</v>
      </c>
      <c r="X1047" s="38">
        <v>1.0254785999448614E-4</v>
      </c>
      <c r="Y1047" s="38">
        <v>2.4990364910530336</v>
      </c>
      <c r="Z1047" s="38">
        <v>2.7041322110420065</v>
      </c>
      <c r="AA1047" s="38">
        <v>9.63508946966396E-4</v>
      </c>
      <c r="AB1047" s="38">
        <v>4.1322110420063396E-3</v>
      </c>
      <c r="AC1047" s="38">
        <v>194.38475885677036</v>
      </c>
      <c r="AD1047" s="38">
        <v>2.4996137533759182</v>
      </c>
      <c r="AE1047" s="38">
        <v>2.7046095364567941</v>
      </c>
      <c r="AF1047" s="38">
        <v>3.8624662408182076E-4</v>
      </c>
      <c r="AG1047" s="38">
        <v>4.6095364567939612E-3</v>
      </c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</row>
    <row r="1048" spans="1:51" x14ac:dyDescent="0.25">
      <c r="A1048" s="38" t="s">
        <v>18</v>
      </c>
      <c r="B1048" s="38">
        <v>417497</v>
      </c>
      <c r="C1048" s="38">
        <v>2.8</v>
      </c>
      <c r="D1048" s="38">
        <v>2.6</v>
      </c>
      <c r="E1048" s="38">
        <v>2.9</v>
      </c>
      <c r="F1048" s="38">
        <v>2004</v>
      </c>
      <c r="G1048" s="38" t="s">
        <v>7</v>
      </c>
      <c r="H1048" s="38" t="s">
        <v>70</v>
      </c>
      <c r="I1048" s="38" t="s">
        <v>150</v>
      </c>
      <c r="J1048" s="38">
        <v>1169</v>
      </c>
      <c r="K1048" s="38">
        <v>416328</v>
      </c>
      <c r="L1048" s="38">
        <v>1.6028508727148334E-4</v>
      </c>
      <c r="M1048" s="38">
        <v>2.6397350326335696</v>
      </c>
      <c r="N1048" s="38">
        <v>2.9603052071765368</v>
      </c>
      <c r="O1048" s="38">
        <v>3.9735032633569478E-2</v>
      </c>
      <c r="P1048" s="38">
        <v>6.0305207176536868E-2</v>
      </c>
      <c r="Q1048" s="38">
        <v>1103</v>
      </c>
      <c r="R1048" s="38">
        <v>1236</v>
      </c>
      <c r="S1048" s="38">
        <v>2.6419351516298319</v>
      </c>
      <c r="T1048" s="38">
        <v>2.960500314972323</v>
      </c>
      <c r="U1048" s="38">
        <v>4.1935151629831857E-2</v>
      </c>
      <c r="V1048" s="38">
        <v>6.050031497232311E-2</v>
      </c>
      <c r="W1048" s="38">
        <v>2.8045948969083415E-3</v>
      </c>
      <c r="X1048" s="38">
        <v>1.6048008596090434E-4</v>
      </c>
      <c r="Y1048" s="38">
        <v>2.6441148109474373</v>
      </c>
      <c r="Z1048" s="38">
        <v>2.965074982869246</v>
      </c>
      <c r="AA1048" s="38">
        <v>4.4114810947437189E-2</v>
      </c>
      <c r="AB1048" s="38">
        <v>6.5074982869246067E-2</v>
      </c>
      <c r="AC1048" s="38">
        <v>133.86367145640219</v>
      </c>
      <c r="AD1048" s="38">
        <v>2.6454770481967635</v>
      </c>
      <c r="AE1048" s="38">
        <v>2.9661079503732939</v>
      </c>
      <c r="AF1048" s="38">
        <v>4.5477048196763459E-2</v>
      </c>
      <c r="AG1048" s="38">
        <v>6.6107950373293978E-2</v>
      </c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</row>
    <row r="1049" spans="1:51" x14ac:dyDescent="0.25">
      <c r="A1049" s="38" t="s">
        <v>42</v>
      </c>
      <c r="B1049" s="38">
        <v>5812940</v>
      </c>
      <c r="C1049" s="38">
        <v>3.7</v>
      </c>
      <c r="D1049" s="38">
        <v>3.7</v>
      </c>
      <c r="E1049" s="38">
        <v>3.8</v>
      </c>
      <c r="F1049" s="38">
        <v>2004</v>
      </c>
      <c r="G1049" s="38" t="s">
        <v>7</v>
      </c>
      <c r="H1049" s="38" t="s">
        <v>71</v>
      </c>
      <c r="I1049" s="38" t="s">
        <v>174</v>
      </c>
      <c r="J1049" s="38">
        <v>21508</v>
      </c>
      <c r="K1049" s="38">
        <v>5791432</v>
      </c>
      <c r="L1049" s="38">
        <v>4.9356837543668703E-5</v>
      </c>
      <c r="M1049" s="38">
        <v>3.6506641501149</v>
      </c>
      <c r="N1049" s="38">
        <v>3.7493778252022372</v>
      </c>
      <c r="O1049" s="38">
        <v>4.9335849885100203E-2</v>
      </c>
      <c r="P1049" s="38">
        <v>5.0622174797762653E-2</v>
      </c>
      <c r="Q1049" s="38">
        <v>21221</v>
      </c>
      <c r="R1049" s="38">
        <v>21795</v>
      </c>
      <c r="S1049" s="38">
        <v>3.6506483810257806</v>
      </c>
      <c r="T1049" s="38">
        <v>3.749393594291357</v>
      </c>
      <c r="U1049" s="38">
        <v>4.935161897421958E-2</v>
      </c>
      <c r="V1049" s="38">
        <v>5.0606405708642832E-2</v>
      </c>
      <c r="W1049" s="38">
        <v>3.7003489653552549E-3</v>
      </c>
      <c r="X1049" s="38">
        <v>4.9360090258456438E-5</v>
      </c>
      <c r="Y1049" s="38">
        <v>3.6509888750967985</v>
      </c>
      <c r="Z1049" s="38">
        <v>3.7497090556137116</v>
      </c>
      <c r="AA1049" s="38">
        <v>4.9011124903201697E-2</v>
      </c>
      <c r="AB1049" s="38">
        <v>5.0290944386288228E-2</v>
      </c>
      <c r="AC1049" s="38">
        <v>573.82288386033554</v>
      </c>
      <c r="AD1049" s="38">
        <v>3.6510776409210779</v>
      </c>
      <c r="AE1049" s="38">
        <v>3.7497923196640142</v>
      </c>
      <c r="AF1049" s="38">
        <v>4.8922359078922284E-2</v>
      </c>
      <c r="AG1049" s="38">
        <v>5.020768033598566E-2</v>
      </c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</row>
    <row r="1050" spans="1:51" x14ac:dyDescent="0.25">
      <c r="A1050" s="38" t="s">
        <v>19</v>
      </c>
      <c r="B1050" s="38">
        <v>687752</v>
      </c>
      <c r="C1050" s="38">
        <v>1.5</v>
      </c>
      <c r="D1050" s="38">
        <v>1.4</v>
      </c>
      <c r="E1050" s="38">
        <v>1.6</v>
      </c>
      <c r="F1050" s="38">
        <v>2004</v>
      </c>
      <c r="G1050" s="38" t="s">
        <v>7</v>
      </c>
      <c r="H1050" s="38" t="s">
        <v>72</v>
      </c>
      <c r="I1050" s="38" t="s">
        <v>151</v>
      </c>
      <c r="J1050" s="38">
        <v>1032</v>
      </c>
      <c r="K1050" s="38">
        <v>686720</v>
      </c>
      <c r="L1050" s="38">
        <v>9.1480808589579297E-5</v>
      </c>
      <c r="M1050" s="38">
        <v>1.4090600840577703</v>
      </c>
      <c r="N1050" s="38">
        <v>1.5920217012369289</v>
      </c>
      <c r="O1050" s="38">
        <v>9.0600840577703678E-3</v>
      </c>
      <c r="P1050" s="38">
        <v>7.9782987630712121E-3</v>
      </c>
      <c r="Q1050" s="38">
        <v>969</v>
      </c>
      <c r="R1050" s="38">
        <v>1095</v>
      </c>
      <c r="S1050" s="38">
        <v>1.4089381055962034</v>
      </c>
      <c r="T1050" s="38">
        <v>1.592143679698496</v>
      </c>
      <c r="U1050" s="38">
        <v>8.9381055962034495E-3</v>
      </c>
      <c r="V1050" s="38">
        <v>7.8563203015040717E-3</v>
      </c>
      <c r="W1050" s="38">
        <v>1.5033252603384147E-3</v>
      </c>
      <c r="X1050" s="38">
        <v>9.160758471350463E-5</v>
      </c>
      <c r="Y1050" s="38">
        <v>1.4117176756249101</v>
      </c>
      <c r="Z1050" s="38">
        <v>1.5949328450519193</v>
      </c>
      <c r="AA1050" s="38">
        <v>1.1717675624910218E-2</v>
      </c>
      <c r="AB1050" s="38">
        <v>5.0671549480807432E-3</v>
      </c>
      <c r="AC1050" s="38">
        <v>125.86041498933686</v>
      </c>
      <c r="AD1050" s="38">
        <v>1.4125514657280398</v>
      </c>
      <c r="AE1050" s="38">
        <v>1.5955530593202809</v>
      </c>
      <c r="AF1050" s="38">
        <v>1.255146572803989E-2</v>
      </c>
      <c r="AG1050" s="38">
        <v>4.4469406797191802E-3</v>
      </c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</row>
    <row r="1051" spans="1:51" x14ac:dyDescent="0.25">
      <c r="A1051" s="38" t="s">
        <v>31</v>
      </c>
      <c r="B1051" s="38">
        <v>523056</v>
      </c>
      <c r="C1051" s="38">
        <v>4.3</v>
      </c>
      <c r="D1051" s="38">
        <v>4.0999999999999996</v>
      </c>
      <c r="E1051" s="38">
        <v>4.5</v>
      </c>
      <c r="F1051" s="38">
        <v>2004</v>
      </c>
      <c r="G1051" s="38" t="s">
        <v>7</v>
      </c>
      <c r="H1051" s="38" t="s">
        <v>73</v>
      </c>
      <c r="I1051" s="38" t="s">
        <v>163</v>
      </c>
      <c r="J1051" s="38">
        <v>2249</v>
      </c>
      <c r="K1051" s="38">
        <v>520807</v>
      </c>
      <c r="L1051" s="38">
        <v>1.7732049816386917E-4</v>
      </c>
      <c r="M1051" s="38">
        <v>4.1224103145980528</v>
      </c>
      <c r="N1051" s="38">
        <v>4.4770513109257912</v>
      </c>
      <c r="O1051" s="38">
        <v>2.2410314598053205E-2</v>
      </c>
      <c r="P1051" s="38">
        <v>2.2948689074208772E-2</v>
      </c>
      <c r="Q1051" s="38">
        <v>2157</v>
      </c>
      <c r="R1051" s="38">
        <v>2342</v>
      </c>
      <c r="S1051" s="38">
        <v>4.1238414242452048</v>
      </c>
      <c r="T1051" s="38">
        <v>4.4775320424581686</v>
      </c>
      <c r="U1051" s="38">
        <v>2.3841424245205189E-2</v>
      </c>
      <c r="V1051" s="38">
        <v>2.2467957541831396E-2</v>
      </c>
      <c r="W1051" s="38">
        <v>4.3033713372689821E-3</v>
      </c>
      <c r="X1051" s="38">
        <v>1.7743192529116308E-4</v>
      </c>
      <c r="Y1051" s="38">
        <v>4.1259394119778197</v>
      </c>
      <c r="Z1051" s="38">
        <v>4.4808032625601451</v>
      </c>
      <c r="AA1051" s="38">
        <v>2.5939411977820015E-2</v>
      </c>
      <c r="AB1051" s="38">
        <v>1.919673743985495E-2</v>
      </c>
      <c r="AC1051" s="38">
        <v>185.51634542553114</v>
      </c>
      <c r="AD1051" s="38">
        <v>4.1269896589213273</v>
      </c>
      <c r="AE1051" s="38">
        <v>4.4816648427552135</v>
      </c>
      <c r="AF1051" s="38">
        <v>2.6989658921327653E-2</v>
      </c>
      <c r="AG1051" s="38">
        <v>1.8335157244786515E-2</v>
      </c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</row>
    <row r="1052" spans="1:51" x14ac:dyDescent="0.25">
      <c r="A1052" s="38" t="s">
        <v>43</v>
      </c>
      <c r="B1052" s="38">
        <v>110142</v>
      </c>
      <c r="C1052" s="38">
        <v>3.5</v>
      </c>
      <c r="D1052" s="38">
        <v>3.2</v>
      </c>
      <c r="E1052" s="38">
        <v>3.9</v>
      </c>
      <c r="F1052" s="38">
        <v>2004</v>
      </c>
      <c r="G1052" s="38" t="s">
        <v>7</v>
      </c>
      <c r="H1052" s="38" t="s">
        <v>74</v>
      </c>
      <c r="I1052" s="38" t="s">
        <v>175</v>
      </c>
      <c r="J1052" s="38">
        <v>385</v>
      </c>
      <c r="K1052" s="38">
        <v>109757</v>
      </c>
      <c r="L1052" s="38">
        <v>3.4855003628021011E-4</v>
      </c>
      <c r="M1052" s="38">
        <v>3.1469376069439914</v>
      </c>
      <c r="N1052" s="38">
        <v>3.8440376795044116</v>
      </c>
      <c r="O1052" s="38">
        <v>5.3062393056008794E-2</v>
      </c>
      <c r="P1052" s="38">
        <v>5.5962320495588358E-2</v>
      </c>
      <c r="Q1052" s="38">
        <v>348</v>
      </c>
      <c r="R1052" s="38">
        <v>424</v>
      </c>
      <c r="S1052" s="38">
        <v>3.1595576619273302</v>
      </c>
      <c r="T1052" s="38">
        <v>3.849576001888471</v>
      </c>
      <c r="U1052" s="38">
        <v>4.0442338072669948E-2</v>
      </c>
      <c r="V1052" s="38">
        <v>5.0423998111528867E-2</v>
      </c>
      <c r="W1052" s="38">
        <v>3.5128037907359569E-3</v>
      </c>
      <c r="X1052" s="38">
        <v>3.4983196868459976E-4</v>
      </c>
      <c r="Y1052" s="38">
        <v>3.1629718220513574</v>
      </c>
      <c r="Z1052" s="38">
        <v>3.8626357594205567</v>
      </c>
      <c r="AA1052" s="38">
        <v>3.7028177948642771E-2</v>
      </c>
      <c r="AB1052" s="38">
        <v>3.7364240579443209E-2</v>
      </c>
      <c r="AC1052" s="38">
        <v>76.826397674728682</v>
      </c>
      <c r="AD1052" s="38">
        <v>3.1685947099824308</v>
      </c>
      <c r="AE1052" s="38">
        <v>3.8660917435263715</v>
      </c>
      <c r="AF1052" s="38">
        <v>3.1405290017569421E-2</v>
      </c>
      <c r="AG1052" s="38">
        <v>3.3908256473628384E-2</v>
      </c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</row>
    <row r="1053" spans="1:51" x14ac:dyDescent="0.25">
      <c r="A1053" s="38" t="s">
        <v>25</v>
      </c>
      <c r="B1053" s="38">
        <v>2394178</v>
      </c>
      <c r="C1053" s="38">
        <v>2.7</v>
      </c>
      <c r="D1053" s="38">
        <v>2.6</v>
      </c>
      <c r="E1053" s="38">
        <v>2.8</v>
      </c>
      <c r="F1053" s="38">
        <v>2004</v>
      </c>
      <c r="G1053" s="38" t="s">
        <v>7</v>
      </c>
      <c r="H1053" s="38" t="s">
        <v>75</v>
      </c>
      <c r="I1053" s="38" t="s">
        <v>157</v>
      </c>
      <c r="J1053" s="38">
        <v>6464</v>
      </c>
      <c r="K1053" s="38">
        <v>2387714</v>
      </c>
      <c r="L1053" s="38">
        <v>6.5728733507899946E-5</v>
      </c>
      <c r="M1053" s="38">
        <v>2.6341540655153977</v>
      </c>
      <c r="N1053" s="38">
        <v>2.7656115325311972</v>
      </c>
      <c r="O1053" s="38">
        <v>3.4154065515397569E-2</v>
      </c>
      <c r="P1053" s="38">
        <v>3.4388467468802641E-2</v>
      </c>
      <c r="Q1053" s="38">
        <v>6307</v>
      </c>
      <c r="R1053" s="38">
        <v>6622</v>
      </c>
      <c r="S1053" s="38">
        <v>2.6343070565346438</v>
      </c>
      <c r="T1053" s="38">
        <v>2.765876221400414</v>
      </c>
      <c r="U1053" s="38">
        <v>3.4307056534643721E-2</v>
      </c>
      <c r="V1053" s="38">
        <v>3.4123778599585819E-2</v>
      </c>
      <c r="W1053" s="38">
        <v>2.7006807158267221E-3</v>
      </c>
      <c r="X1053" s="38">
        <v>6.5743208678210681E-5</v>
      </c>
      <c r="Y1053" s="38">
        <v>2.6349375071485115</v>
      </c>
      <c r="Z1053" s="38">
        <v>2.7664239245049327</v>
      </c>
      <c r="AA1053" s="38">
        <v>3.4937507148511404E-2</v>
      </c>
      <c r="AB1053" s="38">
        <v>3.3576075495067137E-2</v>
      </c>
      <c r="AC1053" s="38">
        <v>314.74387910074182</v>
      </c>
      <c r="AD1053" s="38">
        <v>2.6351585667426796</v>
      </c>
      <c r="AE1053" s="38">
        <v>2.7666205441290606</v>
      </c>
      <c r="AF1053" s="38">
        <v>3.5158566742679476E-2</v>
      </c>
      <c r="AG1053" s="38">
        <v>3.3379455870939267E-2</v>
      </c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</row>
    <row r="1054" spans="1:51" x14ac:dyDescent="0.25">
      <c r="A1054" s="38" t="s">
        <v>12</v>
      </c>
      <c r="B1054" s="38">
        <v>1393151</v>
      </c>
      <c r="C1054" s="38">
        <v>3.2</v>
      </c>
      <c r="D1054" s="38">
        <v>3.1</v>
      </c>
      <c r="E1054" s="38">
        <v>3.3</v>
      </c>
      <c r="F1054" s="38">
        <v>2004</v>
      </c>
      <c r="G1054" s="38" t="s">
        <v>7</v>
      </c>
      <c r="H1054" s="38" t="s">
        <v>76</v>
      </c>
      <c r="I1054" s="38" t="s">
        <v>144</v>
      </c>
      <c r="J1054" s="38">
        <v>4458</v>
      </c>
      <c r="K1054" s="38">
        <v>1388693</v>
      </c>
      <c r="L1054" s="38">
        <v>9.3782965142654806E-5</v>
      </c>
      <c r="M1054" s="38">
        <v>3.1061573141235552</v>
      </c>
      <c r="N1054" s="38">
        <v>3.2937232444088647</v>
      </c>
      <c r="O1054" s="38">
        <v>6.1573141235551354E-3</v>
      </c>
      <c r="P1054" s="38">
        <v>6.2767555911351636E-3</v>
      </c>
      <c r="Q1054" s="38">
        <v>4328</v>
      </c>
      <c r="R1054" s="38">
        <v>4589</v>
      </c>
      <c r="S1054" s="38">
        <v>3.1066266327196406</v>
      </c>
      <c r="T1054" s="38">
        <v>3.2939717230939074</v>
      </c>
      <c r="U1054" s="38">
        <v>6.6266327196404795E-3</v>
      </c>
      <c r="V1054" s="38">
        <v>6.0282769060924224E-3</v>
      </c>
      <c r="W1054" s="38">
        <v>3.2013101463583249E-3</v>
      </c>
      <c r="X1054" s="38">
        <v>9.3812845022068204E-5</v>
      </c>
      <c r="Y1054" s="38">
        <v>3.1074973013362568</v>
      </c>
      <c r="Z1054" s="38">
        <v>3.2951229913803934</v>
      </c>
      <c r="AA1054" s="38">
        <v>7.4973013362567009E-3</v>
      </c>
      <c r="AB1054" s="38">
        <v>4.8770086196063822E-3</v>
      </c>
      <c r="AC1054" s="38">
        <v>261.32129262071015</v>
      </c>
      <c r="AD1054" s="38">
        <v>3.1078814459462021</v>
      </c>
      <c r="AE1054" s="38">
        <v>3.2954566420723355</v>
      </c>
      <c r="AF1054" s="38">
        <v>7.8814459462019926E-3</v>
      </c>
      <c r="AG1054" s="38">
        <v>4.5433579276643599E-3</v>
      </c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</row>
    <row r="1055" spans="1:51" x14ac:dyDescent="0.25">
      <c r="A1055" s="38" t="s">
        <v>56</v>
      </c>
      <c r="B1055" s="38">
        <v>168103</v>
      </c>
      <c r="C1055" s="38">
        <v>4.0999999999999996</v>
      </c>
      <c r="D1055" s="38">
        <v>3.8</v>
      </c>
      <c r="E1055" s="38">
        <v>4.4000000000000004</v>
      </c>
      <c r="F1055" s="38">
        <v>2004</v>
      </c>
      <c r="G1055" s="38" t="s">
        <v>7</v>
      </c>
      <c r="H1055" s="38" t="s">
        <v>77</v>
      </c>
      <c r="I1055" s="38" t="s">
        <v>188</v>
      </c>
      <c r="J1055" s="38">
        <v>689</v>
      </c>
      <c r="K1055" s="38">
        <v>167414</v>
      </c>
      <c r="L1055" s="38">
        <v>3.054150207565677E-4</v>
      </c>
      <c r="M1055" s="38">
        <v>3.7932625757170224</v>
      </c>
      <c r="N1055" s="38">
        <v>4.404092617230158</v>
      </c>
      <c r="O1055" s="38">
        <v>6.7374242829774111E-3</v>
      </c>
      <c r="P1055" s="38">
        <v>4.0926172301576358E-3</v>
      </c>
      <c r="Q1055" s="38">
        <v>638</v>
      </c>
      <c r="R1055" s="38">
        <v>741</v>
      </c>
      <c r="S1055" s="38">
        <v>3.7952921720611767</v>
      </c>
      <c r="T1055" s="38">
        <v>4.4080117546980127</v>
      </c>
      <c r="U1055" s="38">
        <v>4.7078279388230726E-3</v>
      </c>
      <c r="V1055" s="38">
        <v>8.0117546980122967E-3</v>
      </c>
      <c r="W1055" s="38">
        <v>4.1100095832779914E-3</v>
      </c>
      <c r="X1055" s="38">
        <v>3.0604155983248398E-4</v>
      </c>
      <c r="Y1055" s="38">
        <v>3.8039680234455071</v>
      </c>
      <c r="Z1055" s="38">
        <v>4.4160511431104759</v>
      </c>
      <c r="AA1055" s="38">
        <v>3.9680234455072849E-3</v>
      </c>
      <c r="AB1055" s="38">
        <v>1.6051143110475508E-2</v>
      </c>
      <c r="AC1055" s="38">
        <v>102.71710863868564</v>
      </c>
      <c r="AD1055" s="38">
        <v>3.8074724950905305</v>
      </c>
      <c r="AE1055" s="38">
        <v>4.4184952693411974</v>
      </c>
      <c r="AF1055" s="38">
        <v>7.4724950905307175E-3</v>
      </c>
      <c r="AG1055" s="38">
        <v>1.8495269341197051E-2</v>
      </c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</row>
    <row r="1056" spans="1:51" x14ac:dyDescent="0.25">
      <c r="A1056" s="38" t="s">
        <v>32</v>
      </c>
      <c r="B1056" s="38">
        <v>233896</v>
      </c>
      <c r="C1056" s="38">
        <v>2.8</v>
      </c>
      <c r="D1056" s="38">
        <v>2.6</v>
      </c>
      <c r="E1056" s="38">
        <v>3</v>
      </c>
      <c r="F1056" s="38">
        <v>2004</v>
      </c>
      <c r="G1056" s="38" t="s">
        <v>7</v>
      </c>
      <c r="H1056" s="38" t="s">
        <v>78</v>
      </c>
      <c r="I1056" s="38" t="s">
        <v>164</v>
      </c>
      <c r="J1056" s="38">
        <v>655</v>
      </c>
      <c r="K1056" s="38">
        <v>233241</v>
      </c>
      <c r="L1056" s="38">
        <v>2.1415932842437215E-4</v>
      </c>
      <c r="M1056" s="38">
        <v>2.5862305884617651</v>
      </c>
      <c r="N1056" s="38">
        <v>3.0145492453105094</v>
      </c>
      <c r="O1056" s="38">
        <v>1.3769411538234966E-2</v>
      </c>
      <c r="P1056" s="38">
        <v>1.4549245310509384E-2</v>
      </c>
      <c r="Q1056" s="38">
        <v>605</v>
      </c>
      <c r="R1056" s="38">
        <v>705</v>
      </c>
      <c r="S1056" s="38">
        <v>2.5866196942230735</v>
      </c>
      <c r="T1056" s="38">
        <v>3.0141601395492015</v>
      </c>
      <c r="U1056" s="38">
        <v>1.3380305776926615E-2</v>
      </c>
      <c r="V1056" s="38">
        <v>1.4160139549201478E-2</v>
      </c>
      <c r="W1056" s="38">
        <v>2.8085556848314553E-3</v>
      </c>
      <c r="X1056" s="38">
        <v>2.1462409164009808E-4</v>
      </c>
      <c r="Y1056" s="38">
        <v>2.5939315931913574</v>
      </c>
      <c r="Z1056" s="38">
        <v>3.0231797764715531</v>
      </c>
      <c r="AA1056" s="38">
        <v>6.0684068086427345E-3</v>
      </c>
      <c r="AB1056" s="38">
        <v>2.3179776471553115E-2</v>
      </c>
      <c r="AC1056" s="38">
        <v>100.21753412492237</v>
      </c>
      <c r="AD1056" s="38">
        <v>2.5964616246001446</v>
      </c>
      <c r="AE1056" s="38">
        <v>3.0249250792988356</v>
      </c>
      <c r="AF1056" s="38">
        <v>3.5383753998554646E-3</v>
      </c>
      <c r="AG1056" s="38">
        <v>2.4925079298835584E-2</v>
      </c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</row>
    <row r="1057" spans="1:51" x14ac:dyDescent="0.25">
      <c r="A1057" s="38" t="s">
        <v>45</v>
      </c>
      <c r="B1057" s="38">
        <v>1882484</v>
      </c>
      <c r="C1057" s="38">
        <v>3.5</v>
      </c>
      <c r="D1057" s="38">
        <v>3.4</v>
      </c>
      <c r="E1057" s="38">
        <v>3.6</v>
      </c>
      <c r="F1057" s="38">
        <v>2004</v>
      </c>
      <c r="G1057" s="38" t="s">
        <v>7</v>
      </c>
      <c r="H1057" s="38" t="s">
        <v>79</v>
      </c>
      <c r="I1057" s="38" t="s">
        <v>177</v>
      </c>
      <c r="J1057" s="38">
        <v>6589</v>
      </c>
      <c r="K1057" s="38">
        <v>1875895</v>
      </c>
      <c r="L1057" s="38">
        <v>8.4365554878869099E-5</v>
      </c>
      <c r="M1057" s="38">
        <v>3.4157969963035044</v>
      </c>
      <c r="N1057" s="38">
        <v>3.5845281060612431</v>
      </c>
      <c r="O1057" s="38">
        <v>1.5796996303504507E-2</v>
      </c>
      <c r="P1057" s="38">
        <v>1.5471893938757031E-2</v>
      </c>
      <c r="Q1057" s="38">
        <v>6430</v>
      </c>
      <c r="R1057" s="38">
        <v>6748</v>
      </c>
      <c r="S1057" s="38">
        <v>3.415699681909647</v>
      </c>
      <c r="T1057" s="38">
        <v>3.5846254204551009</v>
      </c>
      <c r="U1057" s="38">
        <v>1.5699681909647101E-2</v>
      </c>
      <c r="V1057" s="38">
        <v>1.5374579544899181E-2</v>
      </c>
      <c r="W1057" s="38">
        <v>3.5011757230276499E-3</v>
      </c>
      <c r="X1057" s="38">
        <v>8.438371804458883E-5</v>
      </c>
      <c r="Y1057" s="38">
        <v>3.4167920049830611</v>
      </c>
      <c r="Z1057" s="38">
        <v>3.5855594410722391</v>
      </c>
      <c r="AA1057" s="38">
        <v>1.6792004983061215E-2</v>
      </c>
      <c r="AB1057" s="38">
        <v>1.4440558927760971E-2</v>
      </c>
      <c r="AC1057" s="38">
        <v>317.64483417706793</v>
      </c>
      <c r="AD1057" s="38">
        <v>3.417072966238611</v>
      </c>
      <c r="AE1057" s="38">
        <v>3.5858096917469746</v>
      </c>
      <c r="AF1057" s="38">
        <v>1.7072966238611098E-2</v>
      </c>
      <c r="AG1057" s="38">
        <v>1.4190308253025474E-2</v>
      </c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</row>
    <row r="1058" spans="1:51" x14ac:dyDescent="0.25">
      <c r="A1058" s="38" t="s">
        <v>33</v>
      </c>
      <c r="B1058" s="38">
        <v>940239</v>
      </c>
      <c r="C1058" s="38">
        <v>5.6</v>
      </c>
      <c r="D1058" s="38">
        <v>5.5</v>
      </c>
      <c r="E1058" s="38">
        <v>5.8</v>
      </c>
      <c r="F1058" s="38">
        <v>2004</v>
      </c>
      <c r="G1058" s="38" t="s">
        <v>7</v>
      </c>
      <c r="H1058" s="38" t="s">
        <v>80</v>
      </c>
      <c r="I1058" s="38" t="s">
        <v>165</v>
      </c>
      <c r="J1058" s="38">
        <v>5265</v>
      </c>
      <c r="K1058" s="38">
        <v>934974</v>
      </c>
      <c r="L1058" s="38">
        <v>1.5083066782150983E-4</v>
      </c>
      <c r="M1058" s="38">
        <v>5.4488094236871385</v>
      </c>
      <c r="N1058" s="38">
        <v>5.7504707593301587</v>
      </c>
      <c r="O1058" s="38">
        <v>5.1190576312861502E-2</v>
      </c>
      <c r="P1058" s="38">
        <v>4.9529240669841101E-2</v>
      </c>
      <c r="Q1058" s="38">
        <v>5124</v>
      </c>
      <c r="R1058" s="38">
        <v>5408</v>
      </c>
      <c r="S1058" s="38">
        <v>5.4496782201121201</v>
      </c>
      <c r="T1058" s="38">
        <v>5.7517290816483895</v>
      </c>
      <c r="U1058" s="38">
        <v>5.0321779887879892E-2</v>
      </c>
      <c r="V1058" s="38">
        <v>4.8270918351610348E-2</v>
      </c>
      <c r="W1058" s="38">
        <v>5.601660015021789E-3</v>
      </c>
      <c r="X1058" s="38">
        <v>1.5087093037246787E-4</v>
      </c>
      <c r="Y1058" s="38">
        <v>5.4507890846493217</v>
      </c>
      <c r="Z1058" s="38">
        <v>5.7525309453942564</v>
      </c>
      <c r="AA1058" s="38">
        <v>4.9210915350678341E-2</v>
      </c>
      <c r="AB1058" s="38">
        <v>4.7469054605743466E-2</v>
      </c>
      <c r="AC1058" s="38">
        <v>283.64637406572518</v>
      </c>
      <c r="AD1058" s="38">
        <v>5.4513550291166633</v>
      </c>
      <c r="AE1058" s="38">
        <v>5.7530285559532395</v>
      </c>
      <c r="AF1058" s="38">
        <v>4.8644970883336747E-2</v>
      </c>
      <c r="AG1058" s="38">
        <v>4.6971444046760347E-2</v>
      </c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</row>
    <row r="1059" spans="1:51" x14ac:dyDescent="0.25">
      <c r="A1059" s="38" t="s">
        <v>44</v>
      </c>
      <c r="B1059" s="38">
        <v>435498</v>
      </c>
      <c r="C1059" s="38">
        <v>2.6</v>
      </c>
      <c r="D1059" s="38">
        <v>2.5</v>
      </c>
      <c r="E1059" s="38">
        <v>2.8</v>
      </c>
      <c r="F1059" s="38">
        <v>2004</v>
      </c>
      <c r="G1059" s="38" t="s">
        <v>7</v>
      </c>
      <c r="H1059" s="38" t="s">
        <v>81</v>
      </c>
      <c r="I1059" s="38" t="s">
        <v>176</v>
      </c>
      <c r="J1059" s="38">
        <v>1132</v>
      </c>
      <c r="K1059" s="38">
        <v>434366</v>
      </c>
      <c r="L1059" s="38">
        <v>1.5122373799640203E-4</v>
      </c>
      <c r="M1059" s="38">
        <v>2.4480993358179437</v>
      </c>
      <c r="N1059" s="38">
        <v>2.7505468118107479</v>
      </c>
      <c r="O1059" s="38">
        <v>5.19006641820563E-2</v>
      </c>
      <c r="P1059" s="38">
        <v>4.9453188189251929E-2</v>
      </c>
      <c r="Q1059" s="38">
        <v>1067</v>
      </c>
      <c r="R1059" s="38">
        <v>1199</v>
      </c>
      <c r="S1059" s="38">
        <v>2.4500686570317201</v>
      </c>
      <c r="T1059" s="38">
        <v>2.7531699341902831</v>
      </c>
      <c r="U1059" s="38">
        <v>4.9931342968279946E-2</v>
      </c>
      <c r="V1059" s="38">
        <v>4.6830065809716714E-2</v>
      </c>
      <c r="W1059" s="38">
        <v>2.6037105276340514E-3</v>
      </c>
      <c r="X1059" s="38">
        <v>1.5141388958279402E-4</v>
      </c>
      <c r="Y1059" s="38">
        <v>2.4522966380512572</v>
      </c>
      <c r="Z1059" s="38">
        <v>2.7551244172168454</v>
      </c>
      <c r="AA1059" s="38">
        <v>4.7703361948742806E-2</v>
      </c>
      <c r="AB1059" s="38">
        <v>4.48755827831544E-2</v>
      </c>
      <c r="AC1059" s="38">
        <v>131.74227267060803</v>
      </c>
      <c r="AD1059" s="38">
        <v>2.4536052235638612</v>
      </c>
      <c r="AE1059" s="38">
        <v>2.7561120332464681</v>
      </c>
      <c r="AF1059" s="38">
        <v>4.6394776436138763E-2</v>
      </c>
      <c r="AG1059" s="38">
        <v>4.3887966753531682E-2</v>
      </c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</row>
    <row r="1060" spans="1:51" x14ac:dyDescent="0.25">
      <c r="A1060" s="38" t="s">
        <v>46</v>
      </c>
      <c r="B1060" s="38">
        <v>417673</v>
      </c>
      <c r="C1060" s="38">
        <v>2.6</v>
      </c>
      <c r="D1060" s="38">
        <v>2.4</v>
      </c>
      <c r="E1060" s="38">
        <v>2.8</v>
      </c>
      <c r="F1060" s="38">
        <v>2004</v>
      </c>
      <c r="G1060" s="38" t="s">
        <v>7</v>
      </c>
      <c r="H1060" s="38" t="s">
        <v>82</v>
      </c>
      <c r="I1060" s="38" t="s">
        <v>178</v>
      </c>
      <c r="J1060" s="38">
        <v>1086</v>
      </c>
      <c r="K1060" s="38">
        <v>416587</v>
      </c>
      <c r="L1060" s="38">
        <v>1.5444052089071518E-4</v>
      </c>
      <c r="M1060" s="38">
        <v>2.4456796688270783</v>
      </c>
      <c r="N1060" s="38">
        <v>2.7545607106085086</v>
      </c>
      <c r="O1060" s="38">
        <v>4.5679668827078412E-2</v>
      </c>
      <c r="P1060" s="38">
        <v>4.5439289391491222E-2</v>
      </c>
      <c r="Q1060" s="38">
        <v>1022</v>
      </c>
      <c r="R1060" s="38">
        <v>1151</v>
      </c>
      <c r="S1060" s="38">
        <v>2.4468902706184026</v>
      </c>
      <c r="T1060" s="38">
        <v>2.7557443263031125</v>
      </c>
      <c r="U1060" s="38">
        <v>4.6890270618402674E-2</v>
      </c>
      <c r="V1060" s="38">
        <v>4.4255673696887321E-2</v>
      </c>
      <c r="W1060" s="38">
        <v>2.6046948775291547E-3</v>
      </c>
      <c r="X1060" s="38">
        <v>1.5464293663385359E-4</v>
      </c>
      <c r="Y1060" s="38">
        <v>2.450051940895301</v>
      </c>
      <c r="Z1060" s="38">
        <v>2.7593378141630085</v>
      </c>
      <c r="AA1060" s="38">
        <v>5.0051940895301072E-2</v>
      </c>
      <c r="AB1060" s="38">
        <v>4.0662185836991327E-2</v>
      </c>
      <c r="AC1060" s="38">
        <v>129.0388390020627</v>
      </c>
      <c r="AD1060" s="38">
        <v>2.451419873635162</v>
      </c>
      <c r="AE1060" s="38">
        <v>2.7603640768889703</v>
      </c>
      <c r="AF1060" s="38">
        <v>5.1419873635162094E-2</v>
      </c>
      <c r="AG1060" s="38">
        <v>3.9635923111029481E-2</v>
      </c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</row>
    <row r="1061" spans="1:51" x14ac:dyDescent="0.25">
      <c r="A1061" s="38" t="s">
        <v>47</v>
      </c>
      <c r="B1061" s="38">
        <v>582368</v>
      </c>
      <c r="C1061" s="38">
        <v>2.6</v>
      </c>
      <c r="D1061" s="38">
        <v>2.4</v>
      </c>
      <c r="E1061" s="38">
        <v>2.7</v>
      </c>
      <c r="F1061" s="38">
        <v>2004</v>
      </c>
      <c r="G1061" s="38" t="s">
        <v>7</v>
      </c>
      <c r="H1061" s="38" t="s">
        <v>83</v>
      </c>
      <c r="I1061" s="38" t="s">
        <v>179</v>
      </c>
      <c r="J1061" s="38">
        <v>1514</v>
      </c>
      <c r="K1061" s="38">
        <v>580854</v>
      </c>
      <c r="L1061" s="38">
        <v>1.3078208771106727E-4</v>
      </c>
      <c r="M1061" s="38">
        <v>2.4689486667259892</v>
      </c>
      <c r="N1061" s="38">
        <v>2.7305128421481242</v>
      </c>
      <c r="O1061" s="38">
        <v>6.8948666725989316E-2</v>
      </c>
      <c r="P1061" s="38">
        <v>3.0512842148123998E-2</v>
      </c>
      <c r="Q1061" s="38">
        <v>1438</v>
      </c>
      <c r="R1061" s="38">
        <v>1591</v>
      </c>
      <c r="S1061" s="38">
        <v>2.4692290785207978</v>
      </c>
      <c r="T1061" s="38">
        <v>2.731949557668004</v>
      </c>
      <c r="U1061" s="38">
        <v>6.9229078520797849E-2</v>
      </c>
      <c r="V1061" s="38">
        <v>3.1949557668003781E-2</v>
      </c>
      <c r="W1061" s="38">
        <v>2.6030117211934896E-3</v>
      </c>
      <c r="X1061" s="38">
        <v>1.3090506353839924E-4</v>
      </c>
      <c r="Y1061" s="38">
        <v>2.4721066576550905</v>
      </c>
      <c r="Z1061" s="38">
        <v>2.7339167847318886</v>
      </c>
      <c r="AA1061" s="38">
        <v>7.2106657655090611E-2</v>
      </c>
      <c r="AB1061" s="38">
        <v>3.3916784731888416E-2</v>
      </c>
      <c r="AC1061" s="38">
        <v>152.34995450107456</v>
      </c>
      <c r="AD1061" s="38">
        <v>2.4730690078559525</v>
      </c>
      <c r="AE1061" s="38">
        <v>2.7346715505191477</v>
      </c>
      <c r="AF1061" s="38">
        <v>7.3069007855952606E-2</v>
      </c>
      <c r="AG1061" s="38">
        <v>3.4671550519147498E-2</v>
      </c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</row>
    <row r="1062" spans="1:51" x14ac:dyDescent="0.25">
      <c r="A1062" s="38" t="s">
        <v>48</v>
      </c>
      <c r="B1062" s="38">
        <v>643428</v>
      </c>
      <c r="C1062" s="38">
        <v>2.6</v>
      </c>
      <c r="D1062" s="38">
        <v>2.5</v>
      </c>
      <c r="E1062" s="38">
        <v>2.7</v>
      </c>
      <c r="F1062" s="38">
        <v>2004</v>
      </c>
      <c r="G1062" s="38" t="s">
        <v>7</v>
      </c>
      <c r="H1062" s="38" t="s">
        <v>84</v>
      </c>
      <c r="I1062" s="38" t="s">
        <v>180</v>
      </c>
      <c r="J1062" s="38">
        <v>1673</v>
      </c>
      <c r="K1062" s="38">
        <v>641755</v>
      </c>
      <c r="L1062" s="38">
        <v>1.2443162070991596E-4</v>
      </c>
      <c r="M1062" s="38">
        <v>2.4757039033891282</v>
      </c>
      <c r="N1062" s="38">
        <v>2.7245671448089608</v>
      </c>
      <c r="O1062" s="38">
        <v>2.4296096610871842E-2</v>
      </c>
      <c r="P1062" s="38">
        <v>2.4567144808960606E-2</v>
      </c>
      <c r="Q1062" s="38">
        <v>1593</v>
      </c>
      <c r="R1062" s="38">
        <v>1753</v>
      </c>
      <c r="S1062" s="38">
        <v>2.475801488278409</v>
      </c>
      <c r="T1062" s="38">
        <v>2.7244695599196804</v>
      </c>
      <c r="U1062" s="38">
        <v>2.4198511721591043E-2</v>
      </c>
      <c r="V1062" s="38">
        <v>2.446955991968025E-2</v>
      </c>
      <c r="W1062" s="38">
        <v>2.6031051332692573E-3</v>
      </c>
      <c r="X1062" s="38">
        <v>1.2453750989737804E-4</v>
      </c>
      <c r="Y1062" s="38">
        <v>2.4785676233718794</v>
      </c>
      <c r="Z1062" s="38">
        <v>2.727642643166635</v>
      </c>
      <c r="AA1062" s="38">
        <v>2.1432376628120586E-2</v>
      </c>
      <c r="AB1062" s="38">
        <v>2.7642643166634784E-2</v>
      </c>
      <c r="AC1062" s="38">
        <v>160.14778946136553</v>
      </c>
      <c r="AD1062" s="38">
        <v>2.4794340781497763</v>
      </c>
      <c r="AE1062" s="38">
        <v>2.7283303545576558</v>
      </c>
      <c r="AF1062" s="38">
        <v>2.0565921850223656E-2</v>
      </c>
      <c r="AG1062" s="38">
        <v>2.8330354557655646E-2</v>
      </c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</row>
    <row r="1063" spans="1:51" x14ac:dyDescent="0.25">
      <c r="A1063" s="38" t="s">
        <v>34</v>
      </c>
      <c r="B1063" s="38">
        <v>183386</v>
      </c>
      <c r="C1063" s="38">
        <v>5.2</v>
      </c>
      <c r="D1063" s="38">
        <v>4.8</v>
      </c>
      <c r="E1063" s="38">
        <v>5.5</v>
      </c>
      <c r="F1063" s="38">
        <v>2004</v>
      </c>
      <c r="G1063" s="38" t="s">
        <v>7</v>
      </c>
      <c r="H1063" s="38" t="s">
        <v>85</v>
      </c>
      <c r="I1063" s="38" t="s">
        <v>166</v>
      </c>
      <c r="J1063" s="38">
        <v>954</v>
      </c>
      <c r="K1063" s="38">
        <v>182432</v>
      </c>
      <c r="L1063" s="38">
        <v>3.2924828487545035E-4</v>
      </c>
      <c r="M1063" s="38">
        <v>4.8728936452609828</v>
      </c>
      <c r="N1063" s="38">
        <v>5.5313902150118839</v>
      </c>
      <c r="O1063" s="38">
        <v>7.2893645260982964E-2</v>
      </c>
      <c r="P1063" s="38">
        <v>3.1390215011883882E-2</v>
      </c>
      <c r="Q1063" s="38">
        <v>894</v>
      </c>
      <c r="R1063" s="38">
        <v>1014</v>
      </c>
      <c r="S1063" s="38">
        <v>4.8749631923920038</v>
      </c>
      <c r="T1063" s="38">
        <v>5.5293206678808637</v>
      </c>
      <c r="U1063" s="38">
        <v>7.4963192392003997E-2</v>
      </c>
      <c r="V1063" s="38">
        <v>2.9320667880863738E-2</v>
      </c>
      <c r="W1063" s="38">
        <v>5.2125064387767324E-3</v>
      </c>
      <c r="X1063" s="38">
        <v>3.2973386953444859E-4</v>
      </c>
      <c r="Y1063" s="38">
        <v>4.8827725692422836</v>
      </c>
      <c r="Z1063" s="38">
        <v>5.5422403083111806</v>
      </c>
      <c r="AA1063" s="38">
        <v>8.2772569242283822E-2</v>
      </c>
      <c r="AB1063" s="38">
        <v>4.2240308311180641E-2</v>
      </c>
      <c r="AC1063" s="38">
        <v>120.7886684588738</v>
      </c>
      <c r="AD1063" s="38">
        <v>4.8859107355851474</v>
      </c>
      <c r="AE1063" s="38">
        <v>5.5445550067074194</v>
      </c>
      <c r="AF1063" s="38">
        <v>8.5910735585147613E-2</v>
      </c>
      <c r="AG1063" s="38">
        <v>4.4555006707419409E-2</v>
      </c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</row>
    <row r="1064" spans="1:51" x14ac:dyDescent="0.25">
      <c r="A1064" s="38" t="s">
        <v>13</v>
      </c>
      <c r="B1064" s="38">
        <v>787343</v>
      </c>
      <c r="C1064" s="38">
        <v>4.9000000000000004</v>
      </c>
      <c r="D1064" s="38">
        <v>4.7</v>
      </c>
      <c r="E1064" s="38">
        <v>5</v>
      </c>
      <c r="F1064" s="38">
        <v>2004</v>
      </c>
      <c r="G1064" s="38" t="s">
        <v>7</v>
      </c>
      <c r="H1064" s="38" t="s">
        <v>86</v>
      </c>
      <c r="I1064" s="38" t="s">
        <v>145</v>
      </c>
      <c r="J1064" s="38">
        <v>3858</v>
      </c>
      <c r="K1064" s="38">
        <v>783485</v>
      </c>
      <c r="L1064" s="38">
        <v>1.5424055872767425E-4</v>
      </c>
      <c r="M1064" s="38">
        <v>4.7457839540958346</v>
      </c>
      <c r="N1064" s="38">
        <v>5.0542650715511828</v>
      </c>
      <c r="O1064" s="38">
        <v>4.5783954095834467E-2</v>
      </c>
      <c r="P1064" s="38">
        <v>5.4265071551182764E-2</v>
      </c>
      <c r="Q1064" s="38">
        <v>3737</v>
      </c>
      <c r="R1064" s="38">
        <v>3980</v>
      </c>
      <c r="S1064" s="38">
        <v>4.7463430804617559</v>
      </c>
      <c r="T1064" s="38">
        <v>5.0549760396675909</v>
      </c>
      <c r="U1064" s="38">
        <v>4.6343080461755726E-2</v>
      </c>
      <c r="V1064" s="38">
        <v>5.4976039667590904E-2</v>
      </c>
      <c r="W1064" s="38">
        <v>4.9024401015676476E-3</v>
      </c>
      <c r="X1064" s="38">
        <v>1.5429691833025131E-4</v>
      </c>
      <c r="Y1064" s="38">
        <v>4.7481431832373966</v>
      </c>
      <c r="Z1064" s="38">
        <v>5.0567370198978985</v>
      </c>
      <c r="AA1064" s="38">
        <v>4.8143183237396414E-2</v>
      </c>
      <c r="AB1064" s="38">
        <v>5.6737019897898477E-2</v>
      </c>
      <c r="AC1064" s="38">
        <v>242.89516549483847</v>
      </c>
      <c r="AD1064" s="38">
        <v>4.7488259935548127</v>
      </c>
      <c r="AE1064" s="38">
        <v>5.0573242978660291</v>
      </c>
      <c r="AF1064" s="38">
        <v>4.8825993554812541E-2</v>
      </c>
      <c r="AG1064" s="38">
        <v>5.7324297866029106E-2</v>
      </c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</row>
    <row r="1065" spans="1:51" x14ac:dyDescent="0.25">
      <c r="A1065" s="38" t="s">
        <v>28</v>
      </c>
      <c r="B1065" s="38">
        <v>883936</v>
      </c>
      <c r="C1065" s="38">
        <v>4.8</v>
      </c>
      <c r="D1065" s="38">
        <v>4.7</v>
      </c>
      <c r="E1065" s="38">
        <v>5</v>
      </c>
      <c r="F1065" s="38">
        <v>2004</v>
      </c>
      <c r="G1065" s="38" t="s">
        <v>7</v>
      </c>
      <c r="H1065" s="38" t="s">
        <v>87</v>
      </c>
      <c r="I1065" s="38" t="s">
        <v>160</v>
      </c>
      <c r="J1065" s="38">
        <v>4243</v>
      </c>
      <c r="K1065" s="38">
        <v>879693</v>
      </c>
      <c r="L1065" s="38">
        <v>1.4408505690756028E-4</v>
      </c>
      <c r="M1065" s="38">
        <v>4.6560362188409092</v>
      </c>
      <c r="N1065" s="38">
        <v>4.944206332656031</v>
      </c>
      <c r="O1065" s="38">
        <v>4.3963781159090942E-2</v>
      </c>
      <c r="P1065" s="38">
        <v>5.5793667343968956E-2</v>
      </c>
      <c r="Q1065" s="38">
        <v>4116</v>
      </c>
      <c r="R1065" s="38">
        <v>4371</v>
      </c>
      <c r="S1065" s="38">
        <v>4.6564457155269157</v>
      </c>
      <c r="T1065" s="38">
        <v>4.9449281395938165</v>
      </c>
      <c r="U1065" s="38">
        <v>4.3554284473084515E-2</v>
      </c>
      <c r="V1065" s="38">
        <v>5.5071860406183504E-2</v>
      </c>
      <c r="W1065" s="38">
        <v>4.8022733339009712E-3</v>
      </c>
      <c r="X1065" s="38">
        <v>1.4413295044775787E-4</v>
      </c>
      <c r="Y1065" s="38">
        <v>4.6581403834532136</v>
      </c>
      <c r="Z1065" s="38">
        <v>4.9464062843487291</v>
      </c>
      <c r="AA1065" s="38">
        <v>4.1859616546786604E-2</v>
      </c>
      <c r="AB1065" s="38">
        <v>5.3593715651270912E-2</v>
      </c>
      <c r="AC1065" s="38">
        <v>254.7379675117752</v>
      </c>
      <c r="AD1065" s="38">
        <v>4.658746616577643</v>
      </c>
      <c r="AE1065" s="38">
        <v>4.9469313499316296</v>
      </c>
      <c r="AF1065" s="38">
        <v>4.1253383422357182E-2</v>
      </c>
      <c r="AG1065" s="38">
        <v>5.306865006837036E-2</v>
      </c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</row>
    <row r="1066" spans="1:51" x14ac:dyDescent="0.25">
      <c r="A1066" s="38" t="s">
        <v>49</v>
      </c>
      <c r="B1066" s="38">
        <v>1554020</v>
      </c>
      <c r="C1066" s="38">
        <v>4.3</v>
      </c>
      <c r="D1066" s="38">
        <v>4.2</v>
      </c>
      <c r="E1066" s="38">
        <v>4.4000000000000004</v>
      </c>
      <c r="F1066" s="38">
        <v>2004</v>
      </c>
      <c r="G1066" s="38" t="s">
        <v>7</v>
      </c>
      <c r="H1066" s="38" t="s">
        <v>88</v>
      </c>
      <c r="I1066" s="38" t="s">
        <v>181</v>
      </c>
      <c r="J1066" s="38">
        <v>6682</v>
      </c>
      <c r="K1066" s="38">
        <v>1547338</v>
      </c>
      <c r="L1066" s="38">
        <v>1.0287480299942798E-4</v>
      </c>
      <c r="M1066" s="38">
        <v>4.1969411581851137</v>
      </c>
      <c r="N1066" s="38">
        <v>4.4026907641839683</v>
      </c>
      <c r="O1066" s="38">
        <v>3.0588418148864704E-3</v>
      </c>
      <c r="P1066" s="38">
        <v>2.6907641839679641E-3</v>
      </c>
      <c r="Q1066" s="38">
        <v>6523</v>
      </c>
      <c r="R1066" s="38">
        <v>6843</v>
      </c>
      <c r="S1066" s="38">
        <v>4.1975006756669799</v>
      </c>
      <c r="T1066" s="38">
        <v>4.4034182314255927</v>
      </c>
      <c r="U1066" s="38">
        <v>2.4993243330202475E-3</v>
      </c>
      <c r="V1066" s="38">
        <v>3.4182314255923885E-3</v>
      </c>
      <c r="W1066" s="38">
        <v>4.3010413039325703E-3</v>
      </c>
      <c r="X1066" s="38">
        <v>1.0289656609651564E-4</v>
      </c>
      <c r="Y1066" s="38">
        <v>4.1981447378360546</v>
      </c>
      <c r="Z1066" s="38">
        <v>4.4039378700290861</v>
      </c>
      <c r="AA1066" s="38">
        <v>1.8552621639456035E-3</v>
      </c>
      <c r="AB1066" s="38">
        <v>3.9378700290857438E-3</v>
      </c>
      <c r="AC1066" s="38">
        <v>319.75016780727987</v>
      </c>
      <c r="AD1066" s="38">
        <v>4.1984849083022251</v>
      </c>
      <c r="AE1066" s="38">
        <v>4.4042411903339849</v>
      </c>
      <c r="AF1066" s="38">
        <v>1.5150916977750839E-3</v>
      </c>
      <c r="AG1066" s="38">
        <v>4.2411903339845125E-3</v>
      </c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</row>
    <row r="1067" spans="1:51" x14ac:dyDescent="0.25">
      <c r="A1067" s="38" t="s">
        <v>26</v>
      </c>
      <c r="B1067" s="38">
        <v>768673</v>
      </c>
      <c r="C1067" s="38">
        <v>7.7</v>
      </c>
      <c r="D1067" s="38">
        <v>7.5</v>
      </c>
      <c r="E1067" s="38">
        <v>7.9</v>
      </c>
      <c r="F1067" s="38">
        <v>2004</v>
      </c>
      <c r="G1067" s="38" t="s">
        <v>7</v>
      </c>
      <c r="H1067" s="38" t="s">
        <v>89</v>
      </c>
      <c r="I1067" s="38" t="s">
        <v>158</v>
      </c>
      <c r="J1067" s="38">
        <v>5919</v>
      </c>
      <c r="K1067" s="38">
        <v>762754</v>
      </c>
      <c r="L1067" s="38">
        <v>1.9541237725986083E-4</v>
      </c>
      <c r="M1067" s="38">
        <v>7.504871098288258</v>
      </c>
      <c r="N1067" s="38">
        <v>7.8956958528079797</v>
      </c>
      <c r="O1067" s="38">
        <v>4.8710982882580467E-3</v>
      </c>
      <c r="P1067" s="38">
        <v>4.3041471920206575E-3</v>
      </c>
      <c r="Q1067" s="38">
        <v>5769</v>
      </c>
      <c r="R1067" s="38">
        <v>6069</v>
      </c>
      <c r="S1067" s="38">
        <v>7.5051419784485729</v>
      </c>
      <c r="T1067" s="38">
        <v>7.8954249726476666</v>
      </c>
      <c r="U1067" s="38">
        <v>5.1419784485728925E-3</v>
      </c>
      <c r="V1067" s="38">
        <v>4.575027352333727E-3</v>
      </c>
      <c r="W1067" s="38">
        <v>7.7027437410153079E-3</v>
      </c>
      <c r="X1067" s="38">
        <v>1.9545834589439236E-4</v>
      </c>
      <c r="Y1067" s="38">
        <v>7.507285395120916</v>
      </c>
      <c r="Z1067" s="38">
        <v>7.8982020869097003</v>
      </c>
      <c r="AA1067" s="38">
        <v>7.2853951209159717E-3</v>
      </c>
      <c r="AB1067" s="38">
        <v>1.7979130903000851E-3</v>
      </c>
      <c r="AC1067" s="38">
        <v>300.42840668363368</v>
      </c>
      <c r="AD1067" s="38">
        <v>7.5079750225279849</v>
      </c>
      <c r="AE1067" s="38">
        <v>7.8988133963151688</v>
      </c>
      <c r="AF1067" s="38">
        <v>7.9750225279848763E-3</v>
      </c>
      <c r="AG1067" s="38">
        <v>1.1866036848315886E-3</v>
      </c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</row>
    <row r="1068" spans="1:51" x14ac:dyDescent="0.25">
      <c r="A1068" s="38" t="s">
        <v>59</v>
      </c>
      <c r="B1068" s="38">
        <v>440374</v>
      </c>
      <c r="C1068" s="38">
        <v>1.5</v>
      </c>
      <c r="D1068" s="38">
        <v>1.4</v>
      </c>
      <c r="E1068" s="38">
        <v>1.6</v>
      </c>
      <c r="F1068" s="38">
        <v>2004</v>
      </c>
      <c r="G1068" s="38" t="s">
        <v>7</v>
      </c>
      <c r="H1068" s="38" t="s">
        <v>90</v>
      </c>
      <c r="I1068" s="38" t="s">
        <v>190</v>
      </c>
      <c r="J1068" s="38">
        <v>661</v>
      </c>
      <c r="K1068" s="38">
        <v>439713</v>
      </c>
      <c r="L1068" s="38">
        <v>1.1434073209758955E-4</v>
      </c>
      <c r="M1068" s="38">
        <v>1.3866561478272017</v>
      </c>
      <c r="N1068" s="38">
        <v>1.6153376120223806</v>
      </c>
      <c r="O1068" s="38">
        <v>1.334385217279821E-2</v>
      </c>
      <c r="P1068" s="38">
        <v>1.5337612022380487E-2</v>
      </c>
      <c r="Q1068" s="38">
        <v>611</v>
      </c>
      <c r="R1068" s="38">
        <v>711</v>
      </c>
      <c r="S1068" s="38">
        <v>1.3874570251649734</v>
      </c>
      <c r="T1068" s="38">
        <v>1.6145367346846089</v>
      </c>
      <c r="U1068" s="38">
        <v>1.2542974835026532E-2</v>
      </c>
      <c r="V1068" s="38">
        <v>1.453673468460881E-2</v>
      </c>
      <c r="W1068" s="38">
        <v>1.505345335301881E-3</v>
      </c>
      <c r="X1068" s="38">
        <v>1.1458802585881029E-4</v>
      </c>
      <c r="Y1068" s="38">
        <v>1.3907573094430707</v>
      </c>
      <c r="Z1068" s="38">
        <v>1.6199333611606912</v>
      </c>
      <c r="AA1068" s="38">
        <v>9.2426905569291673E-3</v>
      </c>
      <c r="AB1068" s="38">
        <v>1.993336116069111E-2</v>
      </c>
      <c r="AC1068" s="38">
        <v>100.7406011232941</v>
      </c>
      <c r="AD1068" s="38">
        <v>1.3921009895000036</v>
      </c>
      <c r="AE1068" s="38">
        <v>1.6208604583905704</v>
      </c>
      <c r="AF1068" s="38">
        <v>7.8990104999963062E-3</v>
      </c>
      <c r="AG1068" s="38">
        <v>2.0860458390570269E-2</v>
      </c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</row>
    <row r="1069" spans="1:51" x14ac:dyDescent="0.25">
      <c r="A1069" s="38" t="s">
        <v>20</v>
      </c>
      <c r="B1069" s="38">
        <v>827519</v>
      </c>
      <c r="C1069" s="38">
        <v>3.6</v>
      </c>
      <c r="D1069" s="38">
        <v>3.5</v>
      </c>
      <c r="E1069" s="38">
        <v>3.8</v>
      </c>
      <c r="F1069" s="38">
        <v>2004</v>
      </c>
      <c r="G1069" s="38" t="s">
        <v>7</v>
      </c>
      <c r="H1069" s="38" t="s">
        <v>91</v>
      </c>
      <c r="I1069" s="38" t="s">
        <v>152</v>
      </c>
      <c r="J1069" s="38">
        <v>2979</v>
      </c>
      <c r="K1069" s="38">
        <v>824540</v>
      </c>
      <c r="L1069" s="38">
        <v>1.2903937355473289E-4</v>
      </c>
      <c r="M1069" s="38">
        <v>3.4708779697328533</v>
      </c>
      <c r="N1069" s="38">
        <v>3.728956716842319</v>
      </c>
      <c r="O1069" s="38">
        <v>2.9122030267146659E-2</v>
      </c>
      <c r="P1069" s="38">
        <v>7.1043283157680825E-2</v>
      </c>
      <c r="Q1069" s="38">
        <v>2873</v>
      </c>
      <c r="R1069" s="38">
        <v>3086</v>
      </c>
      <c r="S1069" s="38">
        <v>3.4718236076754732</v>
      </c>
      <c r="T1069" s="38">
        <v>3.7292195103677379</v>
      </c>
      <c r="U1069" s="38">
        <v>2.8176392324526844E-2</v>
      </c>
      <c r="V1069" s="38">
        <v>7.0780489632261911E-2</v>
      </c>
      <c r="W1069" s="38">
        <v>3.6022216911322366E-3</v>
      </c>
      <c r="X1069" s="38">
        <v>1.2910078471397508E-4</v>
      </c>
      <c r="Y1069" s="38">
        <v>3.4731209064182611</v>
      </c>
      <c r="Z1069" s="38">
        <v>3.7313224758462118</v>
      </c>
      <c r="AA1069" s="38">
        <v>2.68790935817389E-2</v>
      </c>
      <c r="AB1069" s="38">
        <v>6.8677524153788028E-2</v>
      </c>
      <c r="AC1069" s="38">
        <v>213.58175700748757</v>
      </c>
      <c r="AD1069" s="38">
        <v>3.4737770450408174</v>
      </c>
      <c r="AE1069" s="38">
        <v>3.7318747630820135</v>
      </c>
      <c r="AF1069" s="38">
        <v>2.6222954959182587E-2</v>
      </c>
      <c r="AG1069" s="38">
        <v>6.8125236917986332E-2</v>
      </c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</row>
    <row r="1070" spans="1:51" x14ac:dyDescent="0.25">
      <c r="A1070" s="38" t="s">
        <v>51</v>
      </c>
      <c r="B1070" s="38">
        <v>258442</v>
      </c>
      <c r="C1070" s="38">
        <v>2.5</v>
      </c>
      <c r="D1070" s="38">
        <v>2.2999999999999998</v>
      </c>
      <c r="E1070" s="38">
        <v>2.7</v>
      </c>
      <c r="F1070" s="38">
        <v>2004</v>
      </c>
      <c r="G1070" s="38" t="s">
        <v>7</v>
      </c>
      <c r="H1070" s="38" t="s">
        <v>93</v>
      </c>
      <c r="I1070" s="38" t="s">
        <v>183</v>
      </c>
      <c r="J1070" s="38">
        <v>646</v>
      </c>
      <c r="K1070" s="38">
        <v>257796</v>
      </c>
      <c r="L1070" s="38">
        <v>1.925119962277911E-4</v>
      </c>
      <c r="M1070" s="38">
        <v>2.3070817230593219</v>
      </c>
      <c r="N1070" s="38">
        <v>2.692105715514904</v>
      </c>
      <c r="O1070" s="38">
        <v>7.081723059322087E-3</v>
      </c>
      <c r="P1070" s="38">
        <v>7.8942844850962146E-3</v>
      </c>
      <c r="Q1070" s="38">
        <v>597</v>
      </c>
      <c r="R1070" s="38">
        <v>696</v>
      </c>
      <c r="S1070" s="38">
        <v>2.3099960532730748</v>
      </c>
      <c r="T1070" s="38">
        <v>2.6930607254238863</v>
      </c>
      <c r="U1070" s="38">
        <v>9.9960532730749563E-3</v>
      </c>
      <c r="V1070" s="38">
        <v>6.9392745761138741E-3</v>
      </c>
      <c r="W1070" s="38">
        <v>2.5069884110075079E-3</v>
      </c>
      <c r="X1070" s="38">
        <v>1.9293615469625887E-4</v>
      </c>
      <c r="Y1070" s="38">
        <v>2.3140522563112493</v>
      </c>
      <c r="Z1070" s="38">
        <v>2.6999245657037667</v>
      </c>
      <c r="AA1070" s="38">
        <v>1.4052256311249511E-2</v>
      </c>
      <c r="AB1070" s="38">
        <v>7.5434296233467535E-5</v>
      </c>
      <c r="AC1070" s="38">
        <v>99.542102063796847</v>
      </c>
      <c r="AD1070" s="38">
        <v>2.3163447900702017</v>
      </c>
      <c r="AE1070" s="38">
        <v>2.7015013145548772</v>
      </c>
      <c r="AF1070" s="38">
        <v>1.6344790070201842E-2</v>
      </c>
      <c r="AG1070" s="38">
        <v>1.501314554877009E-3</v>
      </c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</row>
    <row r="1071" spans="1:51" x14ac:dyDescent="0.25">
      <c r="A1071" s="38" t="s">
        <v>29</v>
      </c>
      <c r="B1071" s="38">
        <v>366772</v>
      </c>
      <c r="C1071" s="38">
        <v>3</v>
      </c>
      <c r="D1071" s="38">
        <v>2.8</v>
      </c>
      <c r="E1071" s="38">
        <v>3.1</v>
      </c>
      <c r="F1071" s="38">
        <v>2004</v>
      </c>
      <c r="G1071" s="38" t="s">
        <v>7</v>
      </c>
      <c r="H1071" s="38" t="s">
        <v>94</v>
      </c>
      <c r="I1071" s="38" t="s">
        <v>161</v>
      </c>
      <c r="J1071" s="38">
        <v>1100</v>
      </c>
      <c r="K1071" s="38">
        <v>365672</v>
      </c>
      <c r="L1071" s="38">
        <v>1.7696852328207352E-4</v>
      </c>
      <c r="M1071" s="38">
        <v>2.8221699060418661</v>
      </c>
      <c r="N1071" s="38">
        <v>3.1761069526060135</v>
      </c>
      <c r="O1071" s="38">
        <v>2.2169906041866305E-2</v>
      </c>
      <c r="P1071" s="38">
        <v>7.6106952606013412E-2</v>
      </c>
      <c r="Q1071" s="38">
        <v>1036</v>
      </c>
      <c r="R1071" s="38">
        <v>1166</v>
      </c>
      <c r="S1071" s="38">
        <v>2.8246431025269105</v>
      </c>
      <c r="T1071" s="38">
        <v>3.1790867350833762</v>
      </c>
      <c r="U1071" s="38">
        <v>2.464310252691071E-2</v>
      </c>
      <c r="V1071" s="38">
        <v>7.9086735083376158E-2</v>
      </c>
      <c r="W1071" s="38">
        <v>3.0043438112705243E-3</v>
      </c>
      <c r="X1071" s="38">
        <v>1.7719711446456684E-4</v>
      </c>
      <c r="Y1071" s="38">
        <v>2.8271466968059578</v>
      </c>
      <c r="Z1071" s="38">
        <v>3.1815409257350913</v>
      </c>
      <c r="AA1071" s="38">
        <v>2.7146696805957937E-2</v>
      </c>
      <c r="AB1071" s="38">
        <v>8.1540925735091196E-2</v>
      </c>
      <c r="AC1071" s="38">
        <v>129.84161921076185</v>
      </c>
      <c r="AD1071" s="38">
        <v>2.8287029911195778</v>
      </c>
      <c r="AE1071" s="38">
        <v>3.1827110923465494</v>
      </c>
      <c r="AF1071" s="38">
        <v>2.870299111957797E-2</v>
      </c>
      <c r="AG1071" s="38">
        <v>8.2711092346549275E-2</v>
      </c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</row>
    <row r="1072" spans="1:51" x14ac:dyDescent="0.25">
      <c r="A1072" s="38" t="s">
        <v>35</v>
      </c>
      <c r="B1072" s="38">
        <v>193708</v>
      </c>
      <c r="C1072" s="38">
        <v>3.4</v>
      </c>
      <c r="D1072" s="38">
        <v>3.1</v>
      </c>
      <c r="E1072" s="38">
        <v>3.6</v>
      </c>
      <c r="F1072" s="38">
        <v>2004</v>
      </c>
      <c r="G1072" s="38" t="s">
        <v>7</v>
      </c>
      <c r="H1072" s="38" t="s">
        <v>95</v>
      </c>
      <c r="I1072" s="38" t="s">
        <v>167</v>
      </c>
      <c r="J1072" s="38">
        <v>659</v>
      </c>
      <c r="K1072" s="38">
        <v>193049</v>
      </c>
      <c r="L1072" s="38">
        <v>2.5930043226954971E-4</v>
      </c>
      <c r="M1072" s="38">
        <v>3.1427273621426584</v>
      </c>
      <c r="N1072" s="38">
        <v>3.6613282266817575</v>
      </c>
      <c r="O1072" s="38">
        <v>4.2727362142658265E-2</v>
      </c>
      <c r="P1072" s="38">
        <v>6.1328226681757414E-2</v>
      </c>
      <c r="Q1072" s="38">
        <v>609</v>
      </c>
      <c r="R1072" s="38">
        <v>709</v>
      </c>
      <c r="S1072" s="38">
        <v>3.1439073244264564</v>
      </c>
      <c r="T1072" s="38">
        <v>3.6601482643979599</v>
      </c>
      <c r="U1072" s="38">
        <v>4.3907324426456285E-2</v>
      </c>
      <c r="V1072" s="38">
        <v>6.0148264397959839E-2</v>
      </c>
      <c r="W1072" s="38">
        <v>3.4118757244422033E-3</v>
      </c>
      <c r="X1072" s="38">
        <v>2.598582694970826E-4</v>
      </c>
      <c r="Y1072" s="38">
        <v>3.1520174549451205</v>
      </c>
      <c r="Z1072" s="38">
        <v>3.6717339939392857</v>
      </c>
      <c r="AA1072" s="38">
        <v>5.2017454945120445E-2</v>
      </c>
      <c r="AB1072" s="38">
        <v>7.173399393928559E-2</v>
      </c>
      <c r="AC1072" s="38">
        <v>100.49259858612901</v>
      </c>
      <c r="AD1072" s="38">
        <v>3.1550700541309253</v>
      </c>
      <c r="AE1072" s="38">
        <v>3.6738437017785404</v>
      </c>
      <c r="AF1072" s="38">
        <v>5.507005413092525E-2</v>
      </c>
      <c r="AG1072" s="38">
        <v>7.3843701778540272E-2</v>
      </c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</row>
    <row r="1073" spans="1:51" x14ac:dyDescent="0.25">
      <c r="A1073" s="38" t="s">
        <v>14</v>
      </c>
      <c r="B1073" s="38">
        <v>1213556</v>
      </c>
      <c r="C1073" s="38">
        <v>4.5</v>
      </c>
      <c r="D1073" s="38">
        <v>4.4000000000000004</v>
      </c>
      <c r="E1073" s="38">
        <v>4.5999999999999996</v>
      </c>
      <c r="F1073" s="38">
        <v>2004</v>
      </c>
      <c r="G1073" s="38" t="s">
        <v>7</v>
      </c>
      <c r="H1073" s="38" t="s">
        <v>96</v>
      </c>
      <c r="I1073" s="38" t="s">
        <v>146</v>
      </c>
      <c r="J1073" s="38">
        <v>5461</v>
      </c>
      <c r="K1073" s="38">
        <v>1208095</v>
      </c>
      <c r="L1073" s="38">
        <v>1.1908169014173621E-4</v>
      </c>
      <c r="M1073" s="38">
        <v>4.3809166618090591</v>
      </c>
      <c r="N1073" s="38">
        <v>4.6190800420925315</v>
      </c>
      <c r="O1073" s="38">
        <v>1.9083338190941213E-2</v>
      </c>
      <c r="P1073" s="38">
        <v>1.908004209253189E-2</v>
      </c>
      <c r="Q1073" s="38">
        <v>5317</v>
      </c>
      <c r="R1073" s="38">
        <v>5606</v>
      </c>
      <c r="S1073" s="38">
        <v>4.3813388092514893</v>
      </c>
      <c r="T1073" s="38">
        <v>4.6194819192521814</v>
      </c>
      <c r="U1073" s="38">
        <v>1.8661190748511025E-2</v>
      </c>
      <c r="V1073" s="38">
        <v>1.948191925218179E-2</v>
      </c>
      <c r="W1073" s="38">
        <v>4.5015668307245302E-3</v>
      </c>
      <c r="X1073" s="38">
        <v>1.1911248630260414E-4</v>
      </c>
      <c r="Y1073" s="38">
        <v>4.3824543444219257</v>
      </c>
      <c r="Z1073" s="38">
        <v>4.6206793170271343</v>
      </c>
      <c r="AA1073" s="38">
        <v>1.7545655578074637E-2</v>
      </c>
      <c r="AB1073" s="38">
        <v>2.0679317027134658E-2</v>
      </c>
      <c r="AC1073" s="38">
        <v>289.03695599295946</v>
      </c>
      <c r="AD1073" s="38">
        <v>4.3828924373601659</v>
      </c>
      <c r="AE1073" s="38">
        <v>4.6210652460825665</v>
      </c>
      <c r="AF1073" s="38">
        <v>1.7107562639834484E-2</v>
      </c>
      <c r="AG1073" s="38">
        <v>2.106524608256688E-2</v>
      </c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</row>
    <row r="1074" spans="1:51" x14ac:dyDescent="0.25">
      <c r="A1074" s="38" t="s">
        <v>60</v>
      </c>
      <c r="B1074" s="38">
        <v>296156</v>
      </c>
      <c r="C1074" s="38">
        <v>1.2</v>
      </c>
      <c r="D1074" s="38">
        <v>1.1000000000000001</v>
      </c>
      <c r="E1074" s="38">
        <v>1.4</v>
      </c>
      <c r="F1074" s="38">
        <v>2004</v>
      </c>
      <c r="G1074" s="38" t="s">
        <v>7</v>
      </c>
      <c r="H1074" s="38" t="s">
        <v>97</v>
      </c>
      <c r="I1074" s="38" t="s">
        <v>191</v>
      </c>
      <c r="J1074" s="38">
        <v>355</v>
      </c>
      <c r="K1074" s="38">
        <v>295801</v>
      </c>
      <c r="L1074" s="38">
        <v>1.246181451856523E-4</v>
      </c>
      <c r="M1074" s="38">
        <v>1.0740744357514214</v>
      </c>
      <c r="N1074" s="38">
        <v>1.3233107261227259</v>
      </c>
      <c r="O1074" s="38">
        <v>2.5925564248578725E-2</v>
      </c>
      <c r="P1074" s="38">
        <v>7.6689273877273978E-2</v>
      </c>
      <c r="Q1074" s="38">
        <v>319</v>
      </c>
      <c r="R1074" s="38">
        <v>393</v>
      </c>
      <c r="S1074" s="38">
        <v>1.0771350234335959</v>
      </c>
      <c r="T1074" s="38">
        <v>1.3270033360796336</v>
      </c>
      <c r="U1074" s="38">
        <v>2.2864976566404183E-2</v>
      </c>
      <c r="V1074" s="38">
        <v>7.29966639203663E-2</v>
      </c>
      <c r="W1074" s="38">
        <v>1.2051624813554434E-3</v>
      </c>
      <c r="X1074" s="38">
        <v>1.2512017375711988E-4</v>
      </c>
      <c r="Y1074" s="38">
        <v>1.0800423075983236</v>
      </c>
      <c r="Z1074" s="38">
        <v>1.3302826551125633</v>
      </c>
      <c r="AA1074" s="38">
        <v>1.9957692401676441E-2</v>
      </c>
      <c r="AB1074" s="38">
        <v>6.9717344887436639E-2</v>
      </c>
      <c r="AC1074" s="38">
        <v>73.860849612833448</v>
      </c>
      <c r="AD1074" s="38">
        <v>1.0821531475208217</v>
      </c>
      <c r="AE1074" s="38">
        <v>1.3315483702120905</v>
      </c>
      <c r="AF1074" s="38">
        <v>1.7846852479178388E-2</v>
      </c>
      <c r="AG1074" s="38">
        <v>6.8451629787909418E-2</v>
      </c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</row>
    <row r="1075" spans="1:51" x14ac:dyDescent="0.25">
      <c r="A1075" s="38" t="s">
        <v>36</v>
      </c>
      <c r="B1075" s="38">
        <v>2503880</v>
      </c>
      <c r="C1075" s="38">
        <v>4.0999999999999996</v>
      </c>
      <c r="D1075" s="38">
        <v>4</v>
      </c>
      <c r="E1075" s="38">
        <v>4.2</v>
      </c>
      <c r="F1075" s="38">
        <v>2004</v>
      </c>
      <c r="G1075" s="38" t="s">
        <v>7</v>
      </c>
      <c r="H1075" s="38" t="s">
        <v>98</v>
      </c>
      <c r="I1075" s="38" t="s">
        <v>168</v>
      </c>
      <c r="J1075" s="38">
        <v>10266</v>
      </c>
      <c r="K1075" s="38">
        <v>2493614</v>
      </c>
      <c r="L1075" s="38">
        <v>7.9148569126240081E-5</v>
      </c>
      <c r="M1075" s="38">
        <v>4.0208881738486619</v>
      </c>
      <c r="N1075" s="38">
        <v>4.1791853121011426</v>
      </c>
      <c r="O1075" s="38">
        <v>2.0888173848661928E-2</v>
      </c>
      <c r="P1075" s="38">
        <v>2.0814687898857542E-2</v>
      </c>
      <c r="Q1075" s="38">
        <v>10068</v>
      </c>
      <c r="R1075" s="38">
        <v>10465</v>
      </c>
      <c r="S1075" s="38">
        <v>4.0209594709011611</v>
      </c>
      <c r="T1075" s="38">
        <v>4.1795133952106331</v>
      </c>
      <c r="U1075" s="38">
        <v>2.0959470901161126E-2</v>
      </c>
      <c r="V1075" s="38">
        <v>2.0486604789367036E-2</v>
      </c>
      <c r="W1075" s="38">
        <v>4.1007975527443076E-3</v>
      </c>
      <c r="X1075" s="38">
        <v>7.9159477484331634E-5</v>
      </c>
      <c r="Y1075" s="38">
        <v>4.0216380752599763</v>
      </c>
      <c r="Z1075" s="38">
        <v>4.1799570302286391</v>
      </c>
      <c r="AA1075" s="38">
        <v>2.1638075259976297E-2</v>
      </c>
      <c r="AB1075" s="38">
        <v>2.0042969771361108E-2</v>
      </c>
      <c r="AC1075" s="38">
        <v>396.36604152925361</v>
      </c>
      <c r="AD1075" s="38">
        <v>4.0218469970150705</v>
      </c>
      <c r="AE1075" s="38">
        <v>4.1801474880228016</v>
      </c>
      <c r="AF1075" s="38">
        <v>2.1846997015070535E-2</v>
      </c>
      <c r="AG1075" s="38">
        <v>1.9852511977198617E-2</v>
      </c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</row>
    <row r="1076" spans="1:51" x14ac:dyDescent="0.25">
      <c r="A1076" s="38" t="s">
        <v>21</v>
      </c>
      <c r="B1076" s="38">
        <v>1261533</v>
      </c>
      <c r="C1076" s="38">
        <v>3.6</v>
      </c>
      <c r="D1076" s="38">
        <v>3.4</v>
      </c>
      <c r="E1076" s="38">
        <v>3.7</v>
      </c>
      <c r="F1076" s="38">
        <v>2004</v>
      </c>
      <c r="G1076" s="38" t="s">
        <v>7</v>
      </c>
      <c r="H1076" s="38" t="s">
        <v>99</v>
      </c>
      <c r="I1076" s="38" t="s">
        <v>153</v>
      </c>
      <c r="J1076" s="38">
        <v>4542</v>
      </c>
      <c r="K1076" s="38">
        <v>1256991</v>
      </c>
      <c r="L1076" s="38">
        <v>1.0451769339675632E-4</v>
      </c>
      <c r="M1076" s="38">
        <v>3.4958637472789929</v>
      </c>
      <c r="N1076" s="38">
        <v>3.7048991340725053</v>
      </c>
      <c r="O1076" s="38">
        <v>9.5863747278992939E-2</v>
      </c>
      <c r="P1076" s="38">
        <v>4.8991340725050847E-3</v>
      </c>
      <c r="Q1076" s="38">
        <v>4410</v>
      </c>
      <c r="R1076" s="38">
        <v>4674</v>
      </c>
      <c r="S1076" s="38">
        <v>3.4957468413430326</v>
      </c>
      <c r="T1076" s="38">
        <v>3.705016040008466</v>
      </c>
      <c r="U1076" s="38">
        <v>9.5746841343032685E-2</v>
      </c>
      <c r="V1076" s="38">
        <v>5.016040008465783E-3</v>
      </c>
      <c r="W1076" s="38">
        <v>3.6018930086542935E-3</v>
      </c>
      <c r="X1076" s="38">
        <v>1.0455032023508867E-4</v>
      </c>
      <c r="Y1076" s="38">
        <v>3.4973426884192049</v>
      </c>
      <c r="Z1076" s="38">
        <v>3.7064433288893821</v>
      </c>
      <c r="AA1076" s="38">
        <v>9.7342688419205015E-2</v>
      </c>
      <c r="AB1076" s="38">
        <v>6.4433288893819274E-3</v>
      </c>
      <c r="AC1076" s="38">
        <v>263.7185556520127</v>
      </c>
      <c r="AD1076" s="38">
        <v>3.4977666181208997</v>
      </c>
      <c r="AE1076" s="38">
        <v>3.70681208313249</v>
      </c>
      <c r="AF1076" s="38">
        <v>9.7766618120899818E-2</v>
      </c>
      <c r="AG1076" s="38">
        <v>6.8120831324898212E-3</v>
      </c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</row>
    <row r="1077" spans="1:51" x14ac:dyDescent="0.25">
      <c r="A1077" s="38" t="s">
        <v>57</v>
      </c>
      <c r="B1077" s="38">
        <v>92781</v>
      </c>
      <c r="C1077" s="38">
        <v>2.4</v>
      </c>
      <c r="D1077" s="38">
        <v>2.1</v>
      </c>
      <c r="E1077" s="38">
        <v>2.7</v>
      </c>
      <c r="F1077" s="38">
        <v>2004</v>
      </c>
      <c r="G1077" s="38" t="s">
        <v>7</v>
      </c>
      <c r="H1077" s="38" t="s">
        <v>100</v>
      </c>
      <c r="I1077" s="38" t="s">
        <v>189</v>
      </c>
      <c r="J1077" s="38">
        <v>223</v>
      </c>
      <c r="K1077" s="38">
        <v>92558</v>
      </c>
      <c r="L1077" s="38">
        <v>3.1507861650671866E-4</v>
      </c>
      <c r="M1077" s="38">
        <v>2.0884307226898842</v>
      </c>
      <c r="N1077" s="38">
        <v>2.7185879557033217</v>
      </c>
      <c r="O1077" s="38">
        <v>1.1569277310115922E-2</v>
      </c>
      <c r="P1077" s="38">
        <v>1.8587955703321501E-2</v>
      </c>
      <c r="Q1077" s="38">
        <v>194</v>
      </c>
      <c r="R1077" s="38">
        <v>252</v>
      </c>
      <c r="S1077" s="38">
        <v>2.0909453444131882</v>
      </c>
      <c r="T1077" s="38">
        <v>2.7160733339800176</v>
      </c>
      <c r="U1077" s="38">
        <v>9.0546555868118439E-3</v>
      </c>
      <c r="V1077" s="38">
        <v>1.6073333980017424E-2</v>
      </c>
      <c r="W1077" s="38">
        <v>2.4241107262135083E-3</v>
      </c>
      <c r="X1077" s="38">
        <v>3.1708614470350185E-4</v>
      </c>
      <c r="Y1077" s="38">
        <v>2.1070245815100068</v>
      </c>
      <c r="Z1077" s="38">
        <v>2.74119687091701</v>
      </c>
      <c r="AA1077" s="38">
        <v>7.0245815100067333E-3</v>
      </c>
      <c r="AB1077" s="38">
        <v>4.1196870917009853E-2</v>
      </c>
      <c r="AC1077" s="38">
        <v>58.527397231849136</v>
      </c>
      <c r="AD1077" s="38">
        <v>2.1141064392665903</v>
      </c>
      <c r="AE1077" s="38">
        <v>2.7448926357146868</v>
      </c>
      <c r="AF1077" s="38">
        <v>1.4106439266590165E-2</v>
      </c>
      <c r="AG1077" s="38">
        <v>4.4892635714686602E-2</v>
      </c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</row>
    <row r="1078" spans="1:51" x14ac:dyDescent="0.25">
      <c r="A1078" s="38" t="s">
        <v>52</v>
      </c>
      <c r="B1078" s="38">
        <v>1679698</v>
      </c>
      <c r="C1078" s="38">
        <v>3.6</v>
      </c>
      <c r="D1078" s="38">
        <v>3.5</v>
      </c>
      <c r="E1078" s="38">
        <v>3.7</v>
      </c>
      <c r="F1078" s="38">
        <v>2004</v>
      </c>
      <c r="G1078" s="38" t="s">
        <v>7</v>
      </c>
      <c r="H1078" s="38" t="s">
        <v>101</v>
      </c>
      <c r="I1078" s="38" t="s">
        <v>184</v>
      </c>
      <c r="J1078" s="38">
        <v>6047</v>
      </c>
      <c r="K1078" s="38">
        <v>1673651</v>
      </c>
      <c r="L1078" s="38">
        <v>9.057403556210116E-5</v>
      </c>
      <c r="M1078" s="38">
        <v>3.50947787853198</v>
      </c>
      <c r="N1078" s="38">
        <v>3.690625949656182</v>
      </c>
      <c r="O1078" s="38">
        <v>9.4778785319800107E-3</v>
      </c>
      <c r="P1078" s="38">
        <v>9.3740503438182188E-3</v>
      </c>
      <c r="Q1078" s="38">
        <v>5895</v>
      </c>
      <c r="R1078" s="38">
        <v>6200</v>
      </c>
      <c r="S1078" s="38">
        <v>3.5095594565213508</v>
      </c>
      <c r="T1078" s="38">
        <v>3.6911397167824216</v>
      </c>
      <c r="U1078" s="38">
        <v>9.5594565213508176E-3</v>
      </c>
      <c r="V1078" s="38">
        <v>8.8602832175785906E-3</v>
      </c>
      <c r="W1078" s="38">
        <v>3.6011871750743934E-3</v>
      </c>
      <c r="X1078" s="38">
        <v>9.0595273607267332E-5</v>
      </c>
      <c r="Y1078" s="38">
        <v>3.5105919014671261</v>
      </c>
      <c r="Z1078" s="38">
        <v>3.6917824486816606</v>
      </c>
      <c r="AA1078" s="38">
        <v>1.0591901467126075E-2</v>
      </c>
      <c r="AB1078" s="38">
        <v>8.2175513183395665E-3</v>
      </c>
      <c r="AC1078" s="38">
        <v>304.28576764868001</v>
      </c>
      <c r="AD1078" s="38">
        <v>3.5109075313415281</v>
      </c>
      <c r="AE1078" s="38">
        <v>3.6920621625613212</v>
      </c>
      <c r="AF1078" s="38">
        <v>1.0907531341528109E-2</v>
      </c>
      <c r="AG1078" s="38">
        <v>7.9378374386789297E-3</v>
      </c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</row>
    <row r="1079" spans="1:51" x14ac:dyDescent="0.25">
      <c r="A1079" s="38" t="s">
        <v>37</v>
      </c>
      <c r="B1079" s="38">
        <v>545919</v>
      </c>
      <c r="C1079" s="38">
        <v>2</v>
      </c>
      <c r="D1079" s="38">
        <v>1.9</v>
      </c>
      <c r="E1079" s="38">
        <v>2.1</v>
      </c>
      <c r="F1079" s="38">
        <v>2004</v>
      </c>
      <c r="G1079" s="38" t="s">
        <v>7</v>
      </c>
      <c r="H1079" s="38" t="s">
        <v>102</v>
      </c>
      <c r="I1079" s="38" t="s">
        <v>169</v>
      </c>
      <c r="J1079" s="38">
        <v>1092</v>
      </c>
      <c r="K1079" s="38">
        <v>544827</v>
      </c>
      <c r="L1079" s="38">
        <v>1.1852130007320744E-4</v>
      </c>
      <c r="M1079" s="38">
        <v>1.8817754472464501</v>
      </c>
      <c r="N1079" s="38">
        <v>2.1188180473928648</v>
      </c>
      <c r="O1079" s="38">
        <v>1.8224552753549839E-2</v>
      </c>
      <c r="P1079" s="38">
        <v>1.8818047392864745E-2</v>
      </c>
      <c r="Q1079" s="38">
        <v>1028</v>
      </c>
      <c r="R1079" s="38">
        <v>1157</v>
      </c>
      <c r="S1079" s="38">
        <v>1.8830632383192378</v>
      </c>
      <c r="T1079" s="38">
        <v>2.1193620298982085</v>
      </c>
      <c r="U1079" s="38">
        <v>1.693676168076208E-2</v>
      </c>
      <c r="V1079" s="38">
        <v>1.9362029898208455E-2</v>
      </c>
      <c r="W1079" s="38">
        <v>2.003800988592382E-3</v>
      </c>
      <c r="X1079" s="38">
        <v>1.1867619216517121E-4</v>
      </c>
      <c r="Y1079" s="38">
        <v>1.8851247964272109</v>
      </c>
      <c r="Z1079" s="38">
        <v>2.1224771807575533</v>
      </c>
      <c r="AA1079" s="38">
        <v>1.4875203572789042E-2</v>
      </c>
      <c r="AB1079" s="38">
        <v>2.2477180757553228E-2</v>
      </c>
      <c r="AC1079" s="38">
        <v>129.43350718685016</v>
      </c>
      <c r="AD1079" s="38">
        <v>1.8861712638096189</v>
      </c>
      <c r="AE1079" s="38">
        <v>2.1232624740637576</v>
      </c>
      <c r="AF1079" s="38">
        <v>1.3828736190381052E-2</v>
      </c>
      <c r="AG1079" s="38">
        <v>2.3262474063757477E-2</v>
      </c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</row>
    <row r="1080" spans="1:51" x14ac:dyDescent="0.25">
      <c r="A1080" s="38" t="s">
        <v>30</v>
      </c>
      <c r="B1080" s="38">
        <v>511489</v>
      </c>
      <c r="C1080" s="38">
        <v>7.9</v>
      </c>
      <c r="D1080" s="38">
        <v>7.7</v>
      </c>
      <c r="E1080" s="38">
        <v>8.1999999999999993</v>
      </c>
      <c r="F1080" s="38">
        <v>2004</v>
      </c>
      <c r="G1080" s="38" t="s">
        <v>7</v>
      </c>
      <c r="H1080" s="38" t="s">
        <v>103</v>
      </c>
      <c r="I1080" s="38" t="s">
        <v>162</v>
      </c>
      <c r="J1080" s="38">
        <v>4041</v>
      </c>
      <c r="K1080" s="38">
        <v>507448</v>
      </c>
      <c r="L1080" s="38">
        <v>2.4262404636455948E-4</v>
      </c>
      <c r="M1080" s="38">
        <v>7.657839111200901</v>
      </c>
      <c r="N1080" s="38">
        <v>8.1430872039300208</v>
      </c>
      <c r="O1080" s="38">
        <v>4.2160888799099183E-2</v>
      </c>
      <c r="P1080" s="38">
        <v>5.6912796069978455E-2</v>
      </c>
      <c r="Q1080" s="38">
        <v>3917</v>
      </c>
      <c r="R1080" s="38">
        <v>4165</v>
      </c>
      <c r="S1080" s="38">
        <v>7.6580337016045315</v>
      </c>
      <c r="T1080" s="38">
        <v>8.1428926135263904</v>
      </c>
      <c r="U1080" s="38">
        <v>4.1966298395468726E-2</v>
      </c>
      <c r="V1080" s="38">
        <v>5.7107386473608912E-2</v>
      </c>
      <c r="W1080" s="38">
        <v>7.9041589670729231E-3</v>
      </c>
      <c r="X1080" s="38">
        <v>2.4270756577917312E-4</v>
      </c>
      <c r="Y1080" s="38">
        <v>7.6614514012937498</v>
      </c>
      <c r="Z1080" s="38">
        <v>8.1468665328520959</v>
      </c>
      <c r="AA1080" s="38">
        <v>3.8548598706250381E-2</v>
      </c>
      <c r="AB1080" s="38">
        <v>5.3133467147903346E-2</v>
      </c>
      <c r="AC1080" s="38">
        <v>248.21355625277704</v>
      </c>
      <c r="AD1080" s="38">
        <v>7.6625001048025316</v>
      </c>
      <c r="AE1080" s="38">
        <v>8.1477728909178779</v>
      </c>
      <c r="AF1080" s="38">
        <v>3.7499895197468547E-2</v>
      </c>
      <c r="AG1080" s="38">
        <v>5.2227109082121359E-2</v>
      </c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</row>
    <row r="1081" spans="1:51" x14ac:dyDescent="0.25">
      <c r="A1081" s="38" t="s">
        <v>22</v>
      </c>
      <c r="B1081" s="38">
        <v>1690520</v>
      </c>
      <c r="C1081" s="38">
        <v>4</v>
      </c>
      <c r="D1081" s="38">
        <v>3.9</v>
      </c>
      <c r="E1081" s="38">
        <v>4.0999999999999996</v>
      </c>
      <c r="F1081" s="38">
        <v>2004</v>
      </c>
      <c r="G1081" s="38" t="s">
        <v>7</v>
      </c>
      <c r="H1081" s="38" t="s">
        <v>104</v>
      </c>
      <c r="I1081" s="38" t="s">
        <v>154</v>
      </c>
      <c r="J1081" s="38">
        <v>6762</v>
      </c>
      <c r="K1081" s="38">
        <v>1683758</v>
      </c>
      <c r="L1081" s="38">
        <v>9.5146987110886967E-5</v>
      </c>
      <c r="M1081" s="38">
        <v>3.9048056901718424</v>
      </c>
      <c r="N1081" s="38">
        <v>4.0950996643936159</v>
      </c>
      <c r="O1081" s="38">
        <v>4.8056901718425138E-3</v>
      </c>
      <c r="P1081" s="38">
        <v>4.9003356063836989E-3</v>
      </c>
      <c r="Q1081" s="38">
        <v>6602</v>
      </c>
      <c r="R1081" s="38">
        <v>6923</v>
      </c>
      <c r="S1081" s="38">
        <v>3.9053072427418782</v>
      </c>
      <c r="T1081" s="38">
        <v>4.0951896457894614</v>
      </c>
      <c r="U1081" s="38">
        <v>5.3072427418783263E-3</v>
      </c>
      <c r="V1081" s="38">
        <v>4.8103542105382147E-3</v>
      </c>
      <c r="W1081" s="38">
        <v>4.0010797621011299E-3</v>
      </c>
      <c r="X1081" s="38">
        <v>9.5166903578556571E-5</v>
      </c>
      <c r="Y1081" s="38">
        <v>3.9059128585225733</v>
      </c>
      <c r="Z1081" s="38">
        <v>4.0962466656796863</v>
      </c>
      <c r="AA1081" s="38">
        <v>5.9128585225733943E-3</v>
      </c>
      <c r="AB1081" s="38">
        <v>3.7533343203133285E-3</v>
      </c>
      <c r="AC1081" s="38">
        <v>321.70685932225092</v>
      </c>
      <c r="AD1081" s="38">
        <v>3.9062254774536265</v>
      </c>
      <c r="AE1081" s="38">
        <v>4.0965255793703417</v>
      </c>
      <c r="AF1081" s="38">
        <v>6.22547745362656E-3</v>
      </c>
      <c r="AG1081" s="38">
        <v>3.4744206296579705E-3</v>
      </c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</row>
    <row r="1082" spans="1:51" x14ac:dyDescent="0.25">
      <c r="A1082" s="38" t="s">
        <v>38</v>
      </c>
      <c r="B1082" s="38">
        <v>146041</v>
      </c>
      <c r="C1082" s="38">
        <v>4.4000000000000004</v>
      </c>
      <c r="D1082" s="38">
        <v>4.0999999999999996</v>
      </c>
      <c r="E1082" s="38">
        <v>4.8</v>
      </c>
      <c r="F1082" s="38">
        <v>2004</v>
      </c>
      <c r="G1082" s="38" t="s">
        <v>7</v>
      </c>
      <c r="H1082" s="38" t="s">
        <v>105</v>
      </c>
      <c r="I1082" s="38" t="s">
        <v>170</v>
      </c>
      <c r="J1082" s="38">
        <v>643</v>
      </c>
      <c r="K1082" s="38">
        <v>145398</v>
      </c>
      <c r="L1082" s="38">
        <v>3.3956318362383112E-4</v>
      </c>
      <c r="M1082" s="38">
        <v>4.063309982130991</v>
      </c>
      <c r="N1082" s="38">
        <v>4.7424363493786528</v>
      </c>
      <c r="O1082" s="38">
        <v>3.6690017869008607E-2</v>
      </c>
      <c r="P1082" s="38">
        <v>5.7563650621347051E-2</v>
      </c>
      <c r="Q1082" s="38">
        <v>593</v>
      </c>
      <c r="R1082" s="38">
        <v>693</v>
      </c>
      <c r="S1082" s="38">
        <v>4.0605035572202324</v>
      </c>
      <c r="T1082" s="38">
        <v>4.7452427742894114</v>
      </c>
      <c r="U1082" s="38">
        <v>3.9496442779767271E-2</v>
      </c>
      <c r="V1082" s="38">
        <v>5.4757225710588386E-2</v>
      </c>
      <c r="W1082" s="38">
        <v>4.4159089973211498E-3</v>
      </c>
      <c r="X1082" s="38">
        <v>3.4030854841718568E-4</v>
      </c>
      <c r="Y1082" s="38">
        <v>4.0756004489039634</v>
      </c>
      <c r="Z1082" s="38">
        <v>4.7562175457383358</v>
      </c>
      <c r="AA1082" s="38">
        <v>2.4399551096036198E-2</v>
      </c>
      <c r="AB1082" s="38">
        <v>4.378245426166405E-2</v>
      </c>
      <c r="AC1082" s="38">
        <v>99.216289962124335</v>
      </c>
      <c r="AD1082" s="38">
        <v>4.0796551146743667</v>
      </c>
      <c r="AE1082" s="38">
        <v>4.7590100920297278</v>
      </c>
      <c r="AF1082" s="38">
        <v>2.0344885325632944E-2</v>
      </c>
      <c r="AG1082" s="38">
        <v>4.0989907970272021E-2</v>
      </c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</row>
    <row r="1083" spans="1:51" x14ac:dyDescent="0.25">
      <c r="A1083" s="38" t="s">
        <v>15</v>
      </c>
      <c r="B1083" s="38">
        <v>630448</v>
      </c>
      <c r="C1083" s="38">
        <v>2.2000000000000002</v>
      </c>
      <c r="D1083" s="38">
        <v>2.1</v>
      </c>
      <c r="E1083" s="38">
        <v>2.2999999999999998</v>
      </c>
      <c r="F1083" s="38">
        <v>2004</v>
      </c>
      <c r="G1083" s="38" t="s">
        <v>7</v>
      </c>
      <c r="H1083" s="38" t="s">
        <v>106</v>
      </c>
      <c r="I1083" s="38" t="s">
        <v>147</v>
      </c>
      <c r="J1083" s="38">
        <v>1387</v>
      </c>
      <c r="K1083" s="38">
        <v>629061</v>
      </c>
      <c r="L1083" s="38">
        <v>1.1565350393591974E-4</v>
      </c>
      <c r="M1083" s="38">
        <v>2.0843693369645191</v>
      </c>
      <c r="N1083" s="38">
        <v>2.3156763448363589</v>
      </c>
      <c r="O1083" s="38">
        <v>1.5630663035480996E-2</v>
      </c>
      <c r="P1083" s="38">
        <v>1.5676344836359046E-2</v>
      </c>
      <c r="Q1083" s="38">
        <v>1315</v>
      </c>
      <c r="R1083" s="38">
        <v>1460</v>
      </c>
      <c r="S1083" s="38">
        <v>2.0858183387051747</v>
      </c>
      <c r="T1083" s="38">
        <v>2.3158135167373044</v>
      </c>
      <c r="U1083" s="38">
        <v>1.4181661294825343E-2</v>
      </c>
      <c r="V1083" s="38">
        <v>1.5813516737304578E-2</v>
      </c>
      <c r="W1083" s="38">
        <v>2.2030560275571303E-3</v>
      </c>
      <c r="X1083" s="38">
        <v>1.157724145363067E-4</v>
      </c>
      <c r="Y1083" s="38">
        <v>2.0872836130208237</v>
      </c>
      <c r="Z1083" s="38">
        <v>2.3188284420934373</v>
      </c>
      <c r="AA1083" s="38">
        <v>1.2716386979176431E-2</v>
      </c>
      <c r="AB1083" s="38">
        <v>1.8828442093437481E-2</v>
      </c>
      <c r="AC1083" s="38">
        <v>145.85140872805957</v>
      </c>
      <c r="AD1083" s="38">
        <v>2.0881769843038946</v>
      </c>
      <c r="AE1083" s="38">
        <v>2.319521234787119</v>
      </c>
      <c r="AF1083" s="38">
        <v>1.1823015696105443E-2</v>
      </c>
      <c r="AG1083" s="38">
        <v>1.9521234787119202E-2</v>
      </c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</row>
    <row r="1084" spans="1:51" x14ac:dyDescent="0.25">
      <c r="A1084" s="38" t="s">
        <v>53</v>
      </c>
      <c r="B1084" s="38">
        <v>112368</v>
      </c>
      <c r="C1084" s="38">
        <v>3.1</v>
      </c>
      <c r="D1084" s="38">
        <v>2.8</v>
      </c>
      <c r="E1084" s="38">
        <v>3.4</v>
      </c>
      <c r="F1084" s="38">
        <v>2004</v>
      </c>
      <c r="G1084" s="38" t="s">
        <v>7</v>
      </c>
      <c r="H1084" s="38" t="s">
        <v>107</v>
      </c>
      <c r="I1084" s="38" t="s">
        <v>185</v>
      </c>
      <c r="J1084" s="38">
        <v>348</v>
      </c>
      <c r="K1084" s="38">
        <v>112020</v>
      </c>
      <c r="L1084" s="38">
        <v>3.2487891087285004E-4</v>
      </c>
      <c r="M1084" s="38">
        <v>2.772088197200623</v>
      </c>
      <c r="N1084" s="38">
        <v>3.4218460189463231</v>
      </c>
      <c r="O1084" s="38">
        <v>2.7911802799376773E-2</v>
      </c>
      <c r="P1084" s="38">
        <v>2.1846018946323209E-2</v>
      </c>
      <c r="Q1084" s="38">
        <v>312</v>
      </c>
      <c r="R1084" s="38">
        <v>385</v>
      </c>
      <c r="S1084" s="38">
        <v>2.7765912003417341</v>
      </c>
      <c r="T1084" s="38">
        <v>3.4262423465755374</v>
      </c>
      <c r="U1084" s="38">
        <v>2.34087996582657E-2</v>
      </c>
      <c r="V1084" s="38">
        <v>2.6242346575537479E-2</v>
      </c>
      <c r="W1084" s="38">
        <v>3.1139538595047183E-3</v>
      </c>
      <c r="X1084" s="38">
        <v>3.2620287887164418E-4</v>
      </c>
      <c r="Y1084" s="38">
        <v>2.7877509806330742</v>
      </c>
      <c r="Z1084" s="38">
        <v>3.4401567383763623</v>
      </c>
      <c r="AA1084" s="38">
        <v>1.2249019366925573E-2</v>
      </c>
      <c r="AB1084" s="38">
        <v>4.0156738376362355E-2</v>
      </c>
      <c r="AC1084" s="38">
        <v>73.060739625658684</v>
      </c>
      <c r="AD1084" s="38">
        <v>2.7933186421310414</v>
      </c>
      <c r="AE1084" s="38">
        <v>3.4434881034229279</v>
      </c>
      <c r="AF1084" s="38">
        <v>6.6813578689584041E-3</v>
      </c>
      <c r="AG1084" s="38">
        <v>4.3488103422927971E-2</v>
      </c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</row>
    <row r="1085" spans="1:51" x14ac:dyDescent="0.25">
      <c r="A1085" s="38" t="s">
        <v>27</v>
      </c>
      <c r="B1085" s="38">
        <v>843716</v>
      </c>
      <c r="C1085" s="38">
        <v>2.2999999999999998</v>
      </c>
      <c r="D1085" s="38">
        <v>2.2000000000000002</v>
      </c>
      <c r="E1085" s="38">
        <v>2.4</v>
      </c>
      <c r="F1085" s="38">
        <v>2004</v>
      </c>
      <c r="G1085" s="38" t="s">
        <v>7</v>
      </c>
      <c r="H1085" s="38" t="s">
        <v>108</v>
      </c>
      <c r="I1085" s="38" t="s">
        <v>159</v>
      </c>
      <c r="J1085" s="38">
        <v>1941</v>
      </c>
      <c r="K1085" s="38">
        <v>841775</v>
      </c>
      <c r="L1085" s="38">
        <v>1.0222672387069366E-4</v>
      </c>
      <c r="M1085" s="38">
        <v>2.1983104237002897</v>
      </c>
      <c r="N1085" s="38">
        <v>2.4027638714416777</v>
      </c>
      <c r="O1085" s="38">
        <v>1.6895762997104491E-3</v>
      </c>
      <c r="P1085" s="38">
        <v>2.7638714416777788E-3</v>
      </c>
      <c r="Q1085" s="38">
        <v>1855</v>
      </c>
      <c r="R1085" s="38">
        <v>2027</v>
      </c>
      <c r="S1085" s="38">
        <v>2.198607114242233</v>
      </c>
      <c r="T1085" s="38">
        <v>2.402467180899734</v>
      </c>
      <c r="U1085" s="38">
        <v>1.3928857577671927E-3</v>
      </c>
      <c r="V1085" s="38">
        <v>2.4671808997340783E-3</v>
      </c>
      <c r="W1085" s="38">
        <v>2.302803174630776E-3</v>
      </c>
      <c r="X1085" s="38">
        <v>1.0230180867827084E-4</v>
      </c>
      <c r="Y1085" s="38">
        <v>2.2005013659525048</v>
      </c>
      <c r="Z1085" s="38">
        <v>2.4051049833090468</v>
      </c>
      <c r="AA1085" s="38">
        <v>5.0136595250460658E-4</v>
      </c>
      <c r="AB1085" s="38">
        <v>5.104983309046851E-3</v>
      </c>
      <c r="AC1085" s="38">
        <v>172.52125028035002</v>
      </c>
      <c r="AD1085" s="38">
        <v>2.2011573190682325</v>
      </c>
      <c r="AE1085" s="38">
        <v>2.4056342577426331</v>
      </c>
      <c r="AF1085" s="38">
        <v>1.1573190682323542E-3</v>
      </c>
      <c r="AG1085" s="38">
        <v>5.634257742633153E-3</v>
      </c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</row>
    <row r="1086" spans="1:51" x14ac:dyDescent="0.25">
      <c r="A1086" s="38" t="s">
        <v>61</v>
      </c>
      <c r="B1086" s="38">
        <v>3866616</v>
      </c>
      <c r="C1086" s="38">
        <v>3</v>
      </c>
      <c r="D1086" s="38">
        <v>3</v>
      </c>
      <c r="E1086" s="38">
        <v>3.1</v>
      </c>
      <c r="F1086" s="38">
        <v>2004</v>
      </c>
      <c r="G1086" s="38" t="s">
        <v>7</v>
      </c>
      <c r="H1086" s="38" t="s">
        <v>109</v>
      </c>
      <c r="I1086" s="38" t="s">
        <v>192</v>
      </c>
      <c r="J1086" s="38">
        <v>11600</v>
      </c>
      <c r="K1086" s="38">
        <v>3855016</v>
      </c>
      <c r="L1086" s="38">
        <v>5.4512187812302076E-5</v>
      </c>
      <c r="M1086" s="38">
        <v>2.9455271230476332</v>
      </c>
      <c r="N1086" s="38">
        <v>3.0545514986722377</v>
      </c>
      <c r="O1086" s="38">
        <v>5.44728769523668E-2</v>
      </c>
      <c r="P1086" s="38">
        <v>4.5448501327762347E-2</v>
      </c>
      <c r="Q1086" s="38">
        <v>11390</v>
      </c>
      <c r="R1086" s="38">
        <v>11811</v>
      </c>
      <c r="S1086" s="38">
        <v>2.9457282543702297</v>
      </c>
      <c r="T1086" s="38">
        <v>3.0546089914281636</v>
      </c>
      <c r="U1086" s="38">
        <v>5.4271745629770329E-2</v>
      </c>
      <c r="V1086" s="38">
        <v>4.5391008571836533E-2</v>
      </c>
      <c r="W1086" s="38">
        <v>3.0005330767229259E-3</v>
      </c>
      <c r="X1086" s="38">
        <v>5.4518869039054337E-5</v>
      </c>
      <c r="Y1086" s="38">
        <v>2.9460142076838718</v>
      </c>
      <c r="Z1086" s="38">
        <v>3.05505194576198</v>
      </c>
      <c r="AA1086" s="38">
        <v>5.3985792316128212E-2</v>
      </c>
      <c r="AB1086" s="38">
        <v>4.4948054238020063E-2</v>
      </c>
      <c r="AC1086" s="38">
        <v>421.56383999437156</v>
      </c>
      <c r="AD1086" s="38">
        <v>2.9461491629638092</v>
      </c>
      <c r="AE1086" s="38">
        <v>3.0551756143036237</v>
      </c>
      <c r="AF1086" s="38">
        <v>5.3850837036190757E-2</v>
      </c>
      <c r="AG1086" s="38">
        <v>4.4824385696376368E-2</v>
      </c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</row>
    <row r="1087" spans="1:51" x14ac:dyDescent="0.25">
      <c r="A1087" s="38" t="s">
        <v>23</v>
      </c>
      <c r="B1087" s="38">
        <v>453483</v>
      </c>
      <c r="C1087" s="38">
        <v>2.7</v>
      </c>
      <c r="D1087" s="38">
        <v>2.5</v>
      </c>
      <c r="E1087" s="38">
        <v>2.8</v>
      </c>
      <c r="F1087" s="38">
        <v>2004</v>
      </c>
      <c r="G1087" s="38" t="s">
        <v>7</v>
      </c>
      <c r="H1087" s="38" t="s">
        <v>110</v>
      </c>
      <c r="I1087" s="38" t="s">
        <v>155</v>
      </c>
      <c r="J1087" s="38">
        <v>1224</v>
      </c>
      <c r="K1087" s="38">
        <v>452259</v>
      </c>
      <c r="L1087" s="38">
        <v>1.5100484866947377E-4</v>
      </c>
      <c r="M1087" s="38">
        <v>2.5481040484666924</v>
      </c>
      <c r="N1087" s="38">
        <v>2.8501137458056398</v>
      </c>
      <c r="O1087" s="38">
        <v>4.8104048466692362E-2</v>
      </c>
      <c r="P1087" s="38">
        <v>5.0113745805639986E-2</v>
      </c>
      <c r="Q1087" s="38">
        <v>1156</v>
      </c>
      <c r="R1087" s="38">
        <v>1293</v>
      </c>
      <c r="S1087" s="38">
        <v>2.5491584028508236</v>
      </c>
      <c r="T1087" s="38">
        <v>2.8512645457492343</v>
      </c>
      <c r="U1087" s="38">
        <v>4.9158402850823624E-2</v>
      </c>
      <c r="V1087" s="38">
        <v>5.1264545749234447E-2</v>
      </c>
      <c r="W1087" s="38">
        <v>2.7033215020455408E-3</v>
      </c>
      <c r="X1087" s="38">
        <v>1.5118038507963251E-4</v>
      </c>
      <c r="Y1087" s="38">
        <v>2.5521411169659083</v>
      </c>
      <c r="Z1087" s="38">
        <v>2.8545018871251733</v>
      </c>
      <c r="AA1087" s="38">
        <v>5.2141116965908285E-2</v>
      </c>
      <c r="AB1087" s="38">
        <v>5.4501887125173454E-2</v>
      </c>
      <c r="AC1087" s="38">
        <v>136.98223785281823</v>
      </c>
      <c r="AD1087" s="38">
        <v>2.5533918619534739</v>
      </c>
      <c r="AE1087" s="38">
        <v>2.8554562777856081</v>
      </c>
      <c r="AF1087" s="38">
        <v>5.3391861953473896E-2</v>
      </c>
      <c r="AG1087" s="38">
        <v>5.5456277785608243E-2</v>
      </c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</row>
    <row r="1088" spans="1:51" x14ac:dyDescent="0.25">
      <c r="A1088" s="38" t="s">
        <v>55</v>
      </c>
      <c r="B1088" s="38">
        <v>88167</v>
      </c>
      <c r="C1088" s="38">
        <v>3</v>
      </c>
      <c r="D1088" s="38">
        <v>2.7</v>
      </c>
      <c r="E1088" s="38">
        <v>3.4</v>
      </c>
      <c r="F1088" s="38">
        <v>2004</v>
      </c>
      <c r="G1088" s="38" t="s">
        <v>7</v>
      </c>
      <c r="H1088" s="38" t="s">
        <v>111</v>
      </c>
      <c r="I1088" s="38" t="s">
        <v>187</v>
      </c>
      <c r="J1088" s="38">
        <v>265</v>
      </c>
      <c r="K1088" s="38">
        <v>87902</v>
      </c>
      <c r="L1088" s="38">
        <v>3.6133606511434249E-4</v>
      </c>
      <c r="M1088" s="38">
        <v>2.6443236488375894</v>
      </c>
      <c r="N1088" s="38">
        <v>3.3669957790662748</v>
      </c>
      <c r="O1088" s="38">
        <v>5.5676351162410764E-2</v>
      </c>
      <c r="P1088" s="38">
        <v>3.3004220933725126E-2</v>
      </c>
      <c r="Q1088" s="38">
        <v>233</v>
      </c>
      <c r="R1088" s="38">
        <v>297</v>
      </c>
      <c r="S1088" s="38">
        <v>2.6427121258520763</v>
      </c>
      <c r="T1088" s="38">
        <v>3.3686073020517879</v>
      </c>
      <c r="U1088" s="38">
        <v>5.7287874147923912E-2</v>
      </c>
      <c r="V1088" s="38">
        <v>3.1392697948211978E-2</v>
      </c>
      <c r="W1088" s="38">
        <v>3.0273129414899566E-3</v>
      </c>
      <c r="X1088" s="38">
        <v>3.6326930645270723E-4</v>
      </c>
      <c r="Y1088" s="38">
        <v>2.6640436350372494</v>
      </c>
      <c r="Z1088" s="38">
        <v>3.3905822479426639</v>
      </c>
      <c r="AA1088" s="38">
        <v>3.5956364962750786E-2</v>
      </c>
      <c r="AB1088" s="38">
        <v>9.4177520573359708E-3</v>
      </c>
      <c r="AC1088" s="38">
        <v>63.771682539869687</v>
      </c>
      <c r="AD1088" s="38">
        <v>2.6713467201105985</v>
      </c>
      <c r="AE1088" s="38">
        <v>3.3946207808402287</v>
      </c>
      <c r="AF1088" s="38">
        <v>2.8653279889401695E-2</v>
      </c>
      <c r="AG1088" s="38">
        <v>5.3792191597712424E-3</v>
      </c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</row>
    <row r="1089" spans="1:51" x14ac:dyDescent="0.25">
      <c r="A1089" s="38" t="s">
        <v>54</v>
      </c>
      <c r="B1089" s="38">
        <v>1099140</v>
      </c>
      <c r="C1089" s="38">
        <v>3.6</v>
      </c>
      <c r="D1089" s="38">
        <v>3.5</v>
      </c>
      <c r="E1089" s="38">
        <v>3.7</v>
      </c>
      <c r="F1089" s="38">
        <v>2004</v>
      </c>
      <c r="G1089" s="38" t="s">
        <v>7</v>
      </c>
      <c r="H1089" s="38" t="s">
        <v>112</v>
      </c>
      <c r="I1089" s="38" t="s">
        <v>186</v>
      </c>
      <c r="J1089" s="38">
        <v>3957</v>
      </c>
      <c r="K1089" s="38">
        <v>1095183</v>
      </c>
      <c r="L1089" s="38">
        <v>1.1196826367126079E-4</v>
      </c>
      <c r="M1089" s="38">
        <v>3.4881190773408033</v>
      </c>
      <c r="N1089" s="38">
        <v>3.7120556046833246</v>
      </c>
      <c r="O1089" s="38">
        <v>1.1880922659196713E-2</v>
      </c>
      <c r="P1089" s="38">
        <v>1.205560468332445E-2</v>
      </c>
      <c r="Q1089" s="38">
        <v>3834</v>
      </c>
      <c r="R1089" s="38">
        <v>4080</v>
      </c>
      <c r="S1089" s="38">
        <v>3.4881816693050931</v>
      </c>
      <c r="T1089" s="38">
        <v>3.7119930127190348</v>
      </c>
      <c r="U1089" s="38">
        <v>1.1818330694906898E-2</v>
      </c>
      <c r="V1089" s="38">
        <v>1.1993012719034635E-2</v>
      </c>
      <c r="W1089" s="38">
        <v>3.6018222366200358E-3</v>
      </c>
      <c r="X1089" s="38">
        <v>1.1200838276857102E-4</v>
      </c>
      <c r="Y1089" s="38">
        <v>3.4898138538514649</v>
      </c>
      <c r="Z1089" s="38">
        <v>3.7138306193886068</v>
      </c>
      <c r="AA1089" s="38">
        <v>1.018614614853508E-2</v>
      </c>
      <c r="AB1089" s="38">
        <v>1.3830619388606635E-2</v>
      </c>
      <c r="AC1089" s="38">
        <v>246.1520763871365</v>
      </c>
      <c r="AD1089" s="38">
        <v>3.4903026760583518</v>
      </c>
      <c r="AE1089" s="38">
        <v>3.7142515962110005</v>
      </c>
      <c r="AF1089" s="38">
        <v>9.6973239416482393E-3</v>
      </c>
      <c r="AG1089" s="38">
        <v>1.4251596211000361E-2</v>
      </c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</row>
    <row r="1090" spans="1:51" x14ac:dyDescent="0.25">
      <c r="A1090" s="38" t="s">
        <v>39</v>
      </c>
      <c r="B1090" s="38">
        <v>936865</v>
      </c>
      <c r="C1090" s="38">
        <v>3.4</v>
      </c>
      <c r="D1090" s="38">
        <v>3.3</v>
      </c>
      <c r="E1090" s="38">
        <v>3.5</v>
      </c>
      <c r="F1090" s="38">
        <v>2004</v>
      </c>
      <c r="G1090" s="38" t="s">
        <v>7</v>
      </c>
      <c r="H1090" s="38" t="s">
        <v>113</v>
      </c>
      <c r="I1090" s="38" t="s">
        <v>171</v>
      </c>
      <c r="J1090" s="38">
        <v>3185</v>
      </c>
      <c r="K1090" s="38">
        <v>933680</v>
      </c>
      <c r="L1090" s="38">
        <v>1.1786539486329505E-4</v>
      </c>
      <c r="M1090" s="38">
        <v>3.2817706252676735</v>
      </c>
      <c r="N1090" s="38">
        <v>3.5175014149942641</v>
      </c>
      <c r="O1090" s="38">
        <v>1.8229374732326331E-2</v>
      </c>
      <c r="P1090" s="38">
        <v>1.7501414994264053E-2</v>
      </c>
      <c r="Q1090" s="38">
        <v>3075</v>
      </c>
      <c r="R1090" s="38">
        <v>3296</v>
      </c>
      <c r="S1090" s="38">
        <v>3.282223159153133</v>
      </c>
      <c r="T1090" s="38">
        <v>3.5181162707540574</v>
      </c>
      <c r="U1090" s="38">
        <v>1.7776840846866815E-2</v>
      </c>
      <c r="V1090" s="38">
        <v>1.8116270754057417E-2</v>
      </c>
      <c r="W1090" s="38">
        <v>3.4016722388247184E-3</v>
      </c>
      <c r="X1090" s="38">
        <v>1.1791790725906225E-4</v>
      </c>
      <c r="Y1090" s="38">
        <v>3.2837543315656563</v>
      </c>
      <c r="Z1090" s="38">
        <v>3.5195901460837806</v>
      </c>
      <c r="AA1090" s="38">
        <v>1.6245668434343497E-2</v>
      </c>
      <c r="AB1090" s="38">
        <v>1.9590146083780624E-2</v>
      </c>
      <c r="AC1090" s="38">
        <v>220.86405927851794</v>
      </c>
      <c r="AD1090" s="38">
        <v>3.2843324098385382</v>
      </c>
      <c r="AE1090" s="38">
        <v>3.5200794530795165</v>
      </c>
      <c r="AF1090" s="38">
        <v>1.5667590161461575E-2</v>
      </c>
      <c r="AG1090" s="38">
        <v>2.0079453079516529E-2</v>
      </c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</row>
    <row r="1091" spans="1:51" x14ac:dyDescent="0.25">
      <c r="A1091" s="38" t="s">
        <v>16</v>
      </c>
      <c r="B1091" s="38">
        <v>251197</v>
      </c>
      <c r="C1091" s="38">
        <v>2.2000000000000002</v>
      </c>
      <c r="D1091" s="38">
        <v>2.1</v>
      </c>
      <c r="E1091" s="38">
        <v>2.4</v>
      </c>
      <c r="F1091" s="38">
        <v>2004</v>
      </c>
      <c r="G1091" s="38" t="s">
        <v>7</v>
      </c>
      <c r="H1091" s="38" t="s">
        <v>114</v>
      </c>
      <c r="I1091" s="38" t="s">
        <v>148</v>
      </c>
      <c r="J1091" s="38">
        <v>553</v>
      </c>
      <c r="K1091" s="38">
        <v>250644</v>
      </c>
      <c r="L1091" s="38">
        <v>1.8328108217926427E-4</v>
      </c>
      <c r="M1091" s="38">
        <v>2.0181783301544818</v>
      </c>
      <c r="N1091" s="38">
        <v>2.38474049451301</v>
      </c>
      <c r="O1091" s="38">
        <v>8.1821669845518308E-2</v>
      </c>
      <c r="P1091" s="38">
        <v>1.5259505486989955E-2</v>
      </c>
      <c r="Q1091" s="38">
        <v>507</v>
      </c>
      <c r="R1091" s="38">
        <v>599</v>
      </c>
      <c r="S1091" s="38">
        <v>2.0183362062445012</v>
      </c>
      <c r="T1091" s="38">
        <v>2.3845826184229906</v>
      </c>
      <c r="U1091" s="38">
        <v>8.1663793755498926E-2</v>
      </c>
      <c r="V1091" s="38">
        <v>1.5417381577009337E-2</v>
      </c>
      <c r="W1091" s="38">
        <v>2.2090719369716565E-3</v>
      </c>
      <c r="X1091" s="38">
        <v>1.8375334097464572E-4</v>
      </c>
      <c r="Y1091" s="38">
        <v>2.0253185959970108</v>
      </c>
      <c r="Z1091" s="38">
        <v>2.3928252779463022</v>
      </c>
      <c r="AA1091" s="38">
        <v>7.4681404002989282E-2</v>
      </c>
      <c r="AB1091" s="38">
        <v>7.1747220536977352E-3</v>
      </c>
      <c r="AC1091" s="38">
        <v>92.117903446049326</v>
      </c>
      <c r="AD1091" s="38">
        <v>2.0277072908245888</v>
      </c>
      <c r="AE1091" s="38">
        <v>2.3944174615034965</v>
      </c>
      <c r="AF1091" s="38">
        <v>7.2292709175411307E-2</v>
      </c>
      <c r="AG1091" s="38">
        <v>5.5825384965033642E-3</v>
      </c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</row>
    <row r="1092" spans="1:51" x14ac:dyDescent="0.25">
      <c r="A1092" s="38" t="s">
        <v>24</v>
      </c>
      <c r="B1092" s="38">
        <v>778589</v>
      </c>
      <c r="C1092" s="38">
        <v>4.7</v>
      </c>
      <c r="D1092" s="38">
        <v>4.5999999999999996</v>
      </c>
      <c r="E1092" s="38">
        <v>4.9000000000000004</v>
      </c>
      <c r="F1092" s="38">
        <v>2004</v>
      </c>
      <c r="G1092" s="38" t="s">
        <v>7</v>
      </c>
      <c r="H1092" s="38" t="s">
        <v>115</v>
      </c>
      <c r="I1092" s="38" t="s">
        <v>156</v>
      </c>
      <c r="J1092" s="38">
        <v>3659</v>
      </c>
      <c r="K1092" s="38">
        <v>774930</v>
      </c>
      <c r="L1092" s="38">
        <v>1.519141182942722E-4</v>
      </c>
      <c r="M1092" s="38">
        <v>4.5476128465100079</v>
      </c>
      <c r="N1092" s="38">
        <v>4.8514410830985533</v>
      </c>
      <c r="O1092" s="38">
        <v>5.2387153489991789E-2</v>
      </c>
      <c r="P1092" s="38">
        <v>4.8558916901447091E-2</v>
      </c>
      <c r="Q1092" s="38">
        <v>3542</v>
      </c>
      <c r="R1092" s="38">
        <v>3778</v>
      </c>
      <c r="S1092" s="38">
        <v>4.5492551269026409</v>
      </c>
      <c r="T1092" s="38">
        <v>4.8523675520717608</v>
      </c>
      <c r="U1092" s="38">
        <v>5.0744873097358756E-2</v>
      </c>
      <c r="V1092" s="38">
        <v>4.7632447928239507E-2</v>
      </c>
      <c r="W1092" s="38">
        <v>4.7019707021079393E-3</v>
      </c>
      <c r="X1092" s="38">
        <v>1.519726980148456E-4</v>
      </c>
      <c r="Y1092" s="38">
        <v>4.5499980040930934</v>
      </c>
      <c r="Z1092" s="38">
        <v>4.8539434001227848</v>
      </c>
      <c r="AA1092" s="38">
        <v>5.0001995906906238E-2</v>
      </c>
      <c r="AB1092" s="38">
        <v>4.6056599877215554E-2</v>
      </c>
      <c r="AC1092" s="38">
        <v>236.5724267782729</v>
      </c>
      <c r="AD1092" s="38">
        <v>4.550689818034507</v>
      </c>
      <c r="AE1092" s="38">
        <v>4.8545359545273827</v>
      </c>
      <c r="AF1092" s="38">
        <v>4.9310181965492639E-2</v>
      </c>
      <c r="AG1092" s="38">
        <v>4.546404547261762E-2</v>
      </c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</row>
    <row r="1093" spans="1:51" x14ac:dyDescent="0.25">
      <c r="A1093" s="38" t="s">
        <v>17</v>
      </c>
      <c r="B1093" s="38">
        <v>678578</v>
      </c>
      <c r="C1093" s="38">
        <v>2.6</v>
      </c>
      <c r="D1093" s="38">
        <v>2.5</v>
      </c>
      <c r="E1093" s="38">
        <v>2.7</v>
      </c>
      <c r="F1093" s="38">
        <v>2005</v>
      </c>
      <c r="G1093" s="38" t="s">
        <v>7</v>
      </c>
      <c r="H1093" s="38" t="s">
        <v>67</v>
      </c>
      <c r="I1093" s="38" t="s">
        <v>149</v>
      </c>
      <c r="J1093" s="38">
        <v>1764</v>
      </c>
      <c r="K1093" s="38">
        <v>676814</v>
      </c>
      <c r="L1093" s="38">
        <v>1.2115250134505951E-4</v>
      </c>
      <c r="M1093" s="38">
        <v>2.478401271397352</v>
      </c>
      <c r="N1093" s="38">
        <v>2.7207062740874708</v>
      </c>
      <c r="O1093" s="38">
        <v>2.1598728602647999E-2</v>
      </c>
      <c r="P1093" s="38">
        <v>2.0706274087470611E-2</v>
      </c>
      <c r="Q1093" s="38">
        <v>1683</v>
      </c>
      <c r="R1093" s="38">
        <v>1847</v>
      </c>
      <c r="S1093" s="38">
        <v>2.4801865076675047</v>
      </c>
      <c r="T1093" s="38">
        <v>2.7218683776957109</v>
      </c>
      <c r="U1093" s="38">
        <v>1.9813492332495297E-2</v>
      </c>
      <c r="V1093" s="38">
        <v>2.1868377695710706E-2</v>
      </c>
      <c r="W1093" s="38">
        <v>2.6023695618113754E-3</v>
      </c>
      <c r="X1093" s="38">
        <v>1.2125028395780897E-4</v>
      </c>
      <c r="Y1093" s="38">
        <v>2.4811192778535665</v>
      </c>
      <c r="Z1093" s="38">
        <v>2.7236198457691843</v>
      </c>
      <c r="AA1093" s="38">
        <v>1.8880722146433548E-2</v>
      </c>
      <c r="AB1093" s="38">
        <v>2.3619845769184078E-2</v>
      </c>
      <c r="AC1093" s="38">
        <v>164.44447541312888</v>
      </c>
      <c r="AD1093" s="38">
        <v>2.4819386385039111</v>
      </c>
      <c r="AE1093" s="38">
        <v>2.7242741467155738</v>
      </c>
      <c r="AF1093" s="38">
        <v>1.8061361496088946E-2</v>
      </c>
      <c r="AG1093" s="38">
        <v>2.4274146715573597E-2</v>
      </c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</row>
    <row r="1094" spans="1:51" x14ac:dyDescent="0.25">
      <c r="A1094" s="38" t="s">
        <v>41</v>
      </c>
      <c r="B1094" s="38">
        <v>121440</v>
      </c>
      <c r="C1094" s="38">
        <v>3</v>
      </c>
      <c r="D1094" s="38">
        <v>2.7</v>
      </c>
      <c r="E1094" s="38">
        <v>3.4</v>
      </c>
      <c r="F1094" s="38">
        <v>2005</v>
      </c>
      <c r="G1094" s="38" t="s">
        <v>7</v>
      </c>
      <c r="H1094" s="38" t="s">
        <v>68</v>
      </c>
      <c r="I1094" s="38" t="s">
        <v>173</v>
      </c>
      <c r="J1094" s="38">
        <v>364</v>
      </c>
      <c r="K1094" s="38">
        <v>121076</v>
      </c>
      <c r="L1094" s="38">
        <v>3.074575607706283E-4</v>
      </c>
      <c r="M1094" s="38">
        <v>2.6899073931160644</v>
      </c>
      <c r="N1094" s="38">
        <v>3.3048225146573214</v>
      </c>
      <c r="O1094" s="38">
        <v>1.0092606883935762E-2</v>
      </c>
      <c r="P1094" s="38">
        <v>9.5177485342678558E-2</v>
      </c>
      <c r="Q1094" s="38">
        <v>327</v>
      </c>
      <c r="R1094" s="38">
        <v>402</v>
      </c>
      <c r="S1094" s="38">
        <v>2.6926877470355732</v>
      </c>
      <c r="T1094" s="38">
        <v>3.3102766798418974</v>
      </c>
      <c r="U1094" s="38">
        <v>7.3122529644269463E-3</v>
      </c>
      <c r="V1094" s="38">
        <v>8.9723320158102471E-2</v>
      </c>
      <c r="W1094" s="38">
        <v>3.0130859252704371E-3</v>
      </c>
      <c r="X1094" s="38">
        <v>3.0865609488427912E-4</v>
      </c>
      <c r="Y1094" s="38">
        <v>2.7044298303861578</v>
      </c>
      <c r="Z1094" s="38">
        <v>3.3217420201547165</v>
      </c>
      <c r="AA1094" s="38">
        <v>4.4298303861576294E-3</v>
      </c>
      <c r="AB1094" s="38">
        <v>7.8257979845283376E-2</v>
      </c>
      <c r="AC1094" s="38">
        <v>74.722949638383</v>
      </c>
      <c r="AD1094" s="38">
        <v>2.7095590080023393</v>
      </c>
      <c r="AE1094" s="38">
        <v>3.3248471011718905</v>
      </c>
      <c r="AF1094" s="38">
        <v>9.5590080023391089E-3</v>
      </c>
      <c r="AG1094" s="38">
        <v>7.5152898828109382E-2</v>
      </c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</row>
    <row r="1095" spans="1:51" x14ac:dyDescent="0.25">
      <c r="A1095" s="38" t="s">
        <v>11</v>
      </c>
      <c r="B1095" s="38">
        <v>1000752</v>
      </c>
      <c r="C1095" s="38">
        <v>3.1</v>
      </c>
      <c r="D1095" s="38">
        <v>3</v>
      </c>
      <c r="E1095" s="38">
        <v>3.2</v>
      </c>
      <c r="F1095" s="38">
        <v>2005</v>
      </c>
      <c r="G1095" s="38" t="s">
        <v>7</v>
      </c>
      <c r="H1095" s="38" t="s">
        <v>69</v>
      </c>
      <c r="I1095" s="38" t="s">
        <v>143</v>
      </c>
      <c r="J1095" s="38">
        <v>3102</v>
      </c>
      <c r="K1095" s="38">
        <v>997650</v>
      </c>
      <c r="L1095" s="38">
        <v>1.0891015876293539E-4</v>
      </c>
      <c r="M1095" s="38">
        <v>2.9907588901123101</v>
      </c>
      <c r="N1095" s="38">
        <v>3.2085792076381812</v>
      </c>
      <c r="O1095" s="38">
        <v>9.2411098876898912E-3</v>
      </c>
      <c r="P1095" s="38">
        <v>8.5792076381809856E-3</v>
      </c>
      <c r="Q1095" s="38">
        <v>2994</v>
      </c>
      <c r="R1095" s="38">
        <v>3212</v>
      </c>
      <c r="S1095" s="38">
        <v>2.9917502038467072</v>
      </c>
      <c r="T1095" s="38">
        <v>3.2095863910339424</v>
      </c>
      <c r="U1095" s="38">
        <v>8.2497961532927988E-3</v>
      </c>
      <c r="V1095" s="38">
        <v>9.5863910339422098E-3</v>
      </c>
      <c r="W1095" s="38">
        <v>3.1015764293573379E-3</v>
      </c>
      <c r="X1095" s="38">
        <v>1.0896004501664966E-4</v>
      </c>
      <c r="Y1095" s="38">
        <v>2.9926163843406881</v>
      </c>
      <c r="Z1095" s="38">
        <v>3.2105364743739875</v>
      </c>
      <c r="AA1095" s="38">
        <v>7.3836156593118929E-3</v>
      </c>
      <c r="AB1095" s="38">
        <v>1.0536474373987303E-2</v>
      </c>
      <c r="AC1095" s="38">
        <v>218.00045272899723</v>
      </c>
      <c r="AD1095" s="38">
        <v>2.993158150023254</v>
      </c>
      <c r="AE1095" s="38">
        <v>3.2109939534208278</v>
      </c>
      <c r="AF1095" s="38">
        <v>6.8418499767459728E-3</v>
      </c>
      <c r="AG1095" s="38">
        <v>1.0993953420827651E-2</v>
      </c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</row>
    <row r="1096" spans="1:51" x14ac:dyDescent="0.25">
      <c r="A1096" s="38" t="s">
        <v>18</v>
      </c>
      <c r="B1096" s="38">
        <v>425018</v>
      </c>
      <c r="C1096" s="38">
        <v>3.1</v>
      </c>
      <c r="D1096" s="38">
        <v>3</v>
      </c>
      <c r="E1096" s="38">
        <v>3.3</v>
      </c>
      <c r="F1096" s="38">
        <v>2005</v>
      </c>
      <c r="G1096" s="38" t="s">
        <v>7</v>
      </c>
      <c r="H1096" s="38" t="s">
        <v>70</v>
      </c>
      <c r="I1096" s="38" t="s">
        <v>150</v>
      </c>
      <c r="J1096" s="38">
        <v>1318</v>
      </c>
      <c r="K1096" s="38">
        <v>423700</v>
      </c>
      <c r="L1096" s="38">
        <v>1.6715679793639937E-4</v>
      </c>
      <c r="M1096" s="38">
        <v>2.9338883342697661</v>
      </c>
      <c r="N1096" s="38">
        <v>3.2682019301425647</v>
      </c>
      <c r="O1096" s="38">
        <v>6.611166573023386E-2</v>
      </c>
      <c r="P1096" s="38">
        <v>3.1798069857435163E-2</v>
      </c>
      <c r="Q1096" s="38">
        <v>1247</v>
      </c>
      <c r="R1096" s="38">
        <v>1389</v>
      </c>
      <c r="S1096" s="38">
        <v>2.9339933838096268</v>
      </c>
      <c r="T1096" s="38">
        <v>3.268096880602704</v>
      </c>
      <c r="U1096" s="38">
        <v>6.600661619037318E-2</v>
      </c>
      <c r="V1096" s="38">
        <v>3.1903119397295843E-2</v>
      </c>
      <c r="W1096" s="38">
        <v>3.1055362352201158E-3</v>
      </c>
      <c r="X1096" s="38">
        <v>1.6733694160775926E-4</v>
      </c>
      <c r="Y1096" s="38">
        <v>2.9381992936123567</v>
      </c>
      <c r="Z1096" s="38">
        <v>3.2728731768278752</v>
      </c>
      <c r="AA1096" s="38">
        <v>6.1800706387643345E-2</v>
      </c>
      <c r="AB1096" s="38">
        <v>2.712682317212467E-2</v>
      </c>
      <c r="AC1096" s="38">
        <v>142.11435372982228</v>
      </c>
      <c r="AD1096" s="38">
        <v>2.9395278799253983</v>
      </c>
      <c r="AE1096" s="38">
        <v>3.2738974107759473</v>
      </c>
      <c r="AF1096" s="38">
        <v>6.0472120074601676E-2</v>
      </c>
      <c r="AG1096" s="38">
        <v>2.6102589224052508E-2</v>
      </c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</row>
    <row r="1097" spans="1:51" x14ac:dyDescent="0.25">
      <c r="A1097" s="38" t="s">
        <v>42</v>
      </c>
      <c r="B1097" s="38">
        <v>5801532</v>
      </c>
      <c r="C1097" s="38">
        <v>4.4000000000000004</v>
      </c>
      <c r="D1097" s="38">
        <v>4.3</v>
      </c>
      <c r="E1097" s="38">
        <v>4.4000000000000004</v>
      </c>
      <c r="F1097" s="38">
        <v>2005</v>
      </c>
      <c r="G1097" s="38" t="s">
        <v>7</v>
      </c>
      <c r="H1097" s="38" t="s">
        <v>71</v>
      </c>
      <c r="I1097" s="38" t="s">
        <v>174</v>
      </c>
      <c r="J1097" s="38">
        <v>25527</v>
      </c>
      <c r="K1097" s="38">
        <v>5776005</v>
      </c>
      <c r="L1097" s="38">
        <v>5.3857690017145543E-5</v>
      </c>
      <c r="M1097" s="38">
        <v>4.3461869878369104</v>
      </c>
      <c r="N1097" s="38">
        <v>4.4539023678712022</v>
      </c>
      <c r="O1097" s="38">
        <v>4.6186987836910554E-2</v>
      </c>
      <c r="P1097" s="38">
        <v>5.3902367871201839E-2</v>
      </c>
      <c r="Q1097" s="38">
        <v>25215</v>
      </c>
      <c r="R1097" s="38">
        <v>25840</v>
      </c>
      <c r="S1097" s="38">
        <v>4.3462657794527377</v>
      </c>
      <c r="T1097" s="38">
        <v>4.4539959445194821</v>
      </c>
      <c r="U1097" s="38">
        <v>4.626577945273791E-2</v>
      </c>
      <c r="V1097" s="38">
        <v>5.3995944519481753E-2</v>
      </c>
      <c r="W1097" s="38">
        <v>4.4003728369608744E-3</v>
      </c>
      <c r="X1097" s="38">
        <v>5.3860671350395777E-5</v>
      </c>
      <c r="Y1097" s="38">
        <v>4.3465121656104788</v>
      </c>
      <c r="Z1097" s="38">
        <v>4.4542335083112699</v>
      </c>
      <c r="AA1097" s="38">
        <v>4.6512165610478995E-2</v>
      </c>
      <c r="AB1097" s="38">
        <v>5.4233508311269496E-2</v>
      </c>
      <c r="AC1097" s="38">
        <v>624.91993811751604</v>
      </c>
      <c r="AD1097" s="38">
        <v>4.3466008742282769</v>
      </c>
      <c r="AE1097" s="38">
        <v>4.4543171678434472</v>
      </c>
      <c r="AF1097" s="38">
        <v>4.6600874228277078E-2</v>
      </c>
      <c r="AG1097" s="38">
        <v>5.4317167843446867E-2</v>
      </c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</row>
    <row r="1098" spans="1:51" x14ac:dyDescent="0.25">
      <c r="A1098" s="38" t="s">
        <v>19</v>
      </c>
      <c r="B1098" s="38">
        <v>697217</v>
      </c>
      <c r="C1098" s="38">
        <v>1.8</v>
      </c>
      <c r="D1098" s="38">
        <v>1.7</v>
      </c>
      <c r="E1098" s="38">
        <v>1.9</v>
      </c>
      <c r="F1098" s="38">
        <v>2005</v>
      </c>
      <c r="G1098" s="38" t="s">
        <v>7</v>
      </c>
      <c r="H1098" s="38" t="s">
        <v>72</v>
      </c>
      <c r="I1098" s="38" t="s">
        <v>151</v>
      </c>
      <c r="J1098" s="38">
        <v>1255</v>
      </c>
      <c r="K1098" s="38">
        <v>695962</v>
      </c>
      <c r="L1098" s="38">
        <v>9.9497178629646325E-5</v>
      </c>
      <c r="M1098" s="38">
        <v>1.7005163035430491</v>
      </c>
      <c r="N1098" s="38">
        <v>1.8995106608023415</v>
      </c>
      <c r="O1098" s="38">
        <v>5.1630354304910142E-4</v>
      </c>
      <c r="P1098" s="38">
        <v>4.893391976583672E-4</v>
      </c>
      <c r="Q1098" s="38">
        <v>1186</v>
      </c>
      <c r="R1098" s="38">
        <v>1325</v>
      </c>
      <c r="S1098" s="38">
        <v>1.7010485974954712</v>
      </c>
      <c r="T1098" s="38">
        <v>1.9004126405408932</v>
      </c>
      <c r="U1098" s="38">
        <v>1.0485974954712596E-3</v>
      </c>
      <c r="V1098" s="38">
        <v>4.1264054089329427E-4</v>
      </c>
      <c r="W1098" s="38">
        <v>1.8027584011694857E-3</v>
      </c>
      <c r="X1098" s="38">
        <v>9.9610429311248271E-5</v>
      </c>
      <c r="Y1098" s="38">
        <v>1.7031479718582374</v>
      </c>
      <c r="Z1098" s="38">
        <v>1.9023688304807338</v>
      </c>
      <c r="AA1098" s="38">
        <v>3.1479718582374527E-3</v>
      </c>
      <c r="AB1098" s="38">
        <v>2.3688304807338856E-3</v>
      </c>
      <c r="AC1098" s="38">
        <v>138.76783899527834</v>
      </c>
      <c r="AD1098" s="38">
        <v>1.7039605520496703</v>
      </c>
      <c r="AE1098" s="38">
        <v>1.9029905160778962</v>
      </c>
      <c r="AF1098" s="38">
        <v>3.960552049670385E-3</v>
      </c>
      <c r="AG1098" s="38">
        <v>2.9905160778962436E-3</v>
      </c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</row>
    <row r="1099" spans="1:51" x14ac:dyDescent="0.25">
      <c r="A1099" s="38" t="s">
        <v>31</v>
      </c>
      <c r="B1099" s="38">
        <v>521079</v>
      </c>
      <c r="C1099" s="38">
        <v>5.0999999999999996</v>
      </c>
      <c r="D1099" s="38">
        <v>4.9000000000000004</v>
      </c>
      <c r="E1099" s="38">
        <v>5.3</v>
      </c>
      <c r="F1099" s="38">
        <v>2005</v>
      </c>
      <c r="G1099" s="38" t="s">
        <v>7</v>
      </c>
      <c r="H1099" s="38" t="s">
        <v>73</v>
      </c>
      <c r="I1099" s="38" t="s">
        <v>163</v>
      </c>
      <c r="J1099" s="38">
        <v>2658</v>
      </c>
      <c r="K1099" s="38">
        <v>518421</v>
      </c>
      <c r="L1099" s="38">
        <v>1.9342451453402672E-4</v>
      </c>
      <c r="M1099" s="38">
        <v>4.9075294674917309</v>
      </c>
      <c r="N1099" s="38">
        <v>5.2943784965597844</v>
      </c>
      <c r="O1099" s="38">
        <v>7.5294674917305571E-3</v>
      </c>
      <c r="P1099" s="38">
        <v>5.6215034402153918E-3</v>
      </c>
      <c r="Q1099" s="38">
        <v>2557</v>
      </c>
      <c r="R1099" s="38">
        <v>2759</v>
      </c>
      <c r="S1099" s="38">
        <v>4.9071254070879844</v>
      </c>
      <c r="T1099" s="38">
        <v>5.2947825569635318</v>
      </c>
      <c r="U1099" s="38">
        <v>7.125407087984037E-3</v>
      </c>
      <c r="V1099" s="38">
        <v>5.2174430364679836E-3</v>
      </c>
      <c r="W1099" s="38">
        <v>5.1046024120918031E-3</v>
      </c>
      <c r="X1099" s="38">
        <v>1.9352700029357859E-4</v>
      </c>
      <c r="Y1099" s="38">
        <v>4.9110754117982252</v>
      </c>
      <c r="Z1099" s="38">
        <v>5.2981294123853813</v>
      </c>
      <c r="AA1099" s="38">
        <v>1.1075411798224799E-2</v>
      </c>
      <c r="AB1099" s="38">
        <v>1.8705876146185574E-3</v>
      </c>
      <c r="AC1099" s="38">
        <v>201.59664503672619</v>
      </c>
      <c r="AD1099" s="38">
        <v>4.9121218417518397</v>
      </c>
      <c r="AE1099" s="38">
        <v>5.2990020630854326</v>
      </c>
      <c r="AF1099" s="38">
        <v>1.2121841751839391E-2</v>
      </c>
      <c r="AG1099" s="38">
        <v>9.9793691456717681E-4</v>
      </c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</row>
    <row r="1100" spans="1:51" x14ac:dyDescent="0.25">
      <c r="A1100" s="38" t="s">
        <v>43</v>
      </c>
      <c r="B1100" s="38">
        <v>111746</v>
      </c>
      <c r="C1100" s="38">
        <v>3.9</v>
      </c>
      <c r="D1100" s="38">
        <v>3.6</v>
      </c>
      <c r="E1100" s="38">
        <v>4.3</v>
      </c>
      <c r="F1100" s="38">
        <v>2005</v>
      </c>
      <c r="G1100" s="38" t="s">
        <v>7</v>
      </c>
      <c r="H1100" s="38" t="s">
        <v>74</v>
      </c>
      <c r="I1100" s="38" t="s">
        <v>175</v>
      </c>
      <c r="J1100" s="38">
        <v>436</v>
      </c>
      <c r="K1100" s="38">
        <v>111310</v>
      </c>
      <c r="L1100" s="38">
        <v>3.6551941297123161E-4</v>
      </c>
      <c r="M1100" s="38">
        <v>3.5361862409224196</v>
      </c>
      <c r="N1100" s="38">
        <v>4.2672250668648832</v>
      </c>
      <c r="O1100" s="38">
        <v>6.3813759077580468E-2</v>
      </c>
      <c r="P1100" s="38">
        <v>3.2774933135116591E-2</v>
      </c>
      <c r="Q1100" s="38">
        <v>395</v>
      </c>
      <c r="R1100" s="38">
        <v>477</v>
      </c>
      <c r="S1100" s="38">
        <v>3.5348021405687899</v>
      </c>
      <c r="T1100" s="38">
        <v>4.2686091672185134</v>
      </c>
      <c r="U1100" s="38">
        <v>6.5197859431210148E-2</v>
      </c>
      <c r="V1100" s="38">
        <v>3.1390832781486466E-2</v>
      </c>
      <c r="W1100" s="38">
        <v>3.9187592903361639E-3</v>
      </c>
      <c r="X1100" s="38">
        <v>3.6670464694757334E-4</v>
      </c>
      <c r="Y1100" s="38">
        <v>3.5520546433885904</v>
      </c>
      <c r="Z1100" s="38">
        <v>4.2854639372837378</v>
      </c>
      <c r="AA1100" s="38">
        <v>4.794535661140964E-2</v>
      </c>
      <c r="AB1100" s="38">
        <v>1.4536062716262066E-2</v>
      </c>
      <c r="AC1100" s="38">
        <v>81.734316518581835</v>
      </c>
      <c r="AD1100" s="38">
        <v>3.5575314108839504</v>
      </c>
      <c r="AE1100" s="38">
        <v>4.2889357283451126</v>
      </c>
      <c r="AF1100" s="38">
        <v>4.2468589116049671E-2</v>
      </c>
      <c r="AG1100" s="38">
        <v>1.1064271654887214E-2</v>
      </c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</row>
    <row r="1101" spans="1:51" x14ac:dyDescent="0.25">
      <c r="A1101" s="38" t="s">
        <v>25</v>
      </c>
      <c r="B1101" s="38">
        <v>2424459</v>
      </c>
      <c r="C1101" s="38">
        <v>3</v>
      </c>
      <c r="D1101" s="38">
        <v>3</v>
      </c>
      <c r="E1101" s="38">
        <v>3.1</v>
      </c>
      <c r="F1101" s="38">
        <v>2005</v>
      </c>
      <c r="G1101" s="38" t="s">
        <v>7</v>
      </c>
      <c r="H1101" s="38" t="s">
        <v>75</v>
      </c>
      <c r="I1101" s="38" t="s">
        <v>157</v>
      </c>
      <c r="J1101" s="38">
        <v>7273</v>
      </c>
      <c r="K1101" s="38">
        <v>2417186</v>
      </c>
      <c r="L1101" s="38">
        <v>6.8839491503440767E-5</v>
      </c>
      <c r="M1101" s="38">
        <v>2.9310050098884166</v>
      </c>
      <c r="N1101" s="38">
        <v>3.0686839928952976</v>
      </c>
      <c r="O1101" s="38">
        <v>6.8994990111583387E-2</v>
      </c>
      <c r="P1101" s="38">
        <v>3.1316007104702503E-2</v>
      </c>
      <c r="Q1101" s="38">
        <v>7107</v>
      </c>
      <c r="R1101" s="38">
        <v>7441</v>
      </c>
      <c r="S1101" s="38">
        <v>2.9313756182307062</v>
      </c>
      <c r="T1101" s="38">
        <v>3.0691383108561539</v>
      </c>
      <c r="U1101" s="38">
        <v>6.8624381769293752E-2</v>
      </c>
      <c r="V1101" s="38">
        <v>3.0861689143846238E-2</v>
      </c>
      <c r="W1101" s="38">
        <v>3.0006319771157899E-3</v>
      </c>
      <c r="X1101" s="38">
        <v>6.8852947888990699E-5</v>
      </c>
      <c r="Y1101" s="38">
        <v>2.9317790292267993</v>
      </c>
      <c r="Z1101" s="38">
        <v>3.0694849250047804</v>
      </c>
      <c r="AA1101" s="38">
        <v>6.8220970773200662E-2</v>
      </c>
      <c r="AB1101" s="38">
        <v>3.051507499521966E-2</v>
      </c>
      <c r="AC1101" s="38">
        <v>333.80771442736187</v>
      </c>
      <c r="AD1101" s="38">
        <v>2.9319966264854815</v>
      </c>
      <c r="AE1101" s="38">
        <v>3.0696797902441411</v>
      </c>
      <c r="AF1101" s="38">
        <v>6.8003373514518461E-2</v>
      </c>
      <c r="AG1101" s="38">
        <v>3.0320209755859029E-2</v>
      </c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</row>
    <row r="1102" spans="1:51" x14ac:dyDescent="0.25">
      <c r="A1102" s="38" t="s">
        <v>12</v>
      </c>
      <c r="B1102" s="38">
        <v>1431431</v>
      </c>
      <c r="C1102" s="38">
        <v>3.8</v>
      </c>
      <c r="D1102" s="38">
        <v>3.7</v>
      </c>
      <c r="E1102" s="38">
        <v>3.9</v>
      </c>
      <c r="F1102" s="38">
        <v>2005</v>
      </c>
      <c r="G1102" s="38" t="s">
        <v>7</v>
      </c>
      <c r="H1102" s="38" t="s">
        <v>76</v>
      </c>
      <c r="I1102" s="38" t="s">
        <v>144</v>
      </c>
      <c r="J1102" s="38">
        <v>5439</v>
      </c>
      <c r="K1102" s="38">
        <v>1425992</v>
      </c>
      <c r="L1102" s="38">
        <v>1.0078839687851566E-4</v>
      </c>
      <c r="M1102" s="38">
        <v>3.6989057553369946</v>
      </c>
      <c r="N1102" s="38">
        <v>3.900482549094026</v>
      </c>
      <c r="O1102" s="38">
        <v>1.0942446630055613E-3</v>
      </c>
      <c r="P1102" s="38">
        <v>4.8254909402611901E-4</v>
      </c>
      <c r="Q1102" s="38">
        <v>5296</v>
      </c>
      <c r="R1102" s="38">
        <v>5584</v>
      </c>
      <c r="S1102" s="38">
        <v>3.6997941221057808</v>
      </c>
      <c r="T1102" s="38">
        <v>3.9009913855435574</v>
      </c>
      <c r="U1102" s="38">
        <v>2.0587789421933067E-4</v>
      </c>
      <c r="V1102" s="38">
        <v>9.9138554355748809E-4</v>
      </c>
      <c r="W1102" s="38">
        <v>3.801025776252122E-3</v>
      </c>
      <c r="X1102" s="38">
        <v>1.0081464842742626E-4</v>
      </c>
      <c r="Y1102" s="38">
        <v>3.7002111278246956</v>
      </c>
      <c r="Z1102" s="38">
        <v>3.9018404246795484</v>
      </c>
      <c r="AA1102" s="38">
        <v>2.1112782469545621E-4</v>
      </c>
      <c r="AB1102" s="38">
        <v>1.8404246795484802E-3</v>
      </c>
      <c r="AC1102" s="38">
        <v>288.55563030100649</v>
      </c>
      <c r="AD1102" s="38">
        <v>3.7005826327807956</v>
      </c>
      <c r="AE1102" s="38">
        <v>3.9021675194578105</v>
      </c>
      <c r="AF1102" s="38">
        <v>5.8263278079540015E-4</v>
      </c>
      <c r="AG1102" s="38">
        <v>2.1675194578105739E-3</v>
      </c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</row>
    <row r="1103" spans="1:51" x14ac:dyDescent="0.25">
      <c r="A1103" s="38" t="s">
        <v>56</v>
      </c>
      <c r="B1103" s="38">
        <v>166989</v>
      </c>
      <c r="C1103" s="38">
        <v>4.7</v>
      </c>
      <c r="D1103" s="38">
        <v>4.4000000000000004</v>
      </c>
      <c r="E1103" s="38">
        <v>5</v>
      </c>
      <c r="F1103" s="38">
        <v>2005</v>
      </c>
      <c r="G1103" s="38" t="s">
        <v>7</v>
      </c>
      <c r="H1103" s="38" t="s">
        <v>77</v>
      </c>
      <c r="I1103" s="38" t="s">
        <v>188</v>
      </c>
      <c r="J1103" s="38">
        <v>785</v>
      </c>
      <c r="K1103" s="38">
        <v>166204</v>
      </c>
      <c r="L1103" s="38">
        <v>3.2807403438297322E-4</v>
      </c>
      <c r="M1103" s="38">
        <v>4.3728344086881279</v>
      </c>
      <c r="N1103" s="38">
        <v>5.0289824774540737</v>
      </c>
      <c r="O1103" s="38">
        <v>2.7165591311872461E-2</v>
      </c>
      <c r="P1103" s="38">
        <v>2.8982477454073674E-2</v>
      </c>
      <c r="Q1103" s="38">
        <v>731</v>
      </c>
      <c r="R1103" s="38">
        <v>840</v>
      </c>
      <c r="S1103" s="38">
        <v>4.3775338495349994</v>
      </c>
      <c r="T1103" s="38">
        <v>5.0302714550060186</v>
      </c>
      <c r="U1103" s="38">
        <v>2.2466150465001E-2</v>
      </c>
      <c r="V1103" s="38">
        <v>3.0271455006018577E-2</v>
      </c>
      <c r="W1103" s="38">
        <v>4.7123021713741933E-3</v>
      </c>
      <c r="X1103" s="38">
        <v>3.2866325967544703E-4</v>
      </c>
      <c r="Y1103" s="38">
        <v>4.3836389116987462</v>
      </c>
      <c r="Z1103" s="38">
        <v>5.0409654310496403</v>
      </c>
      <c r="AA1103" s="38">
        <v>1.6361088301254156E-2</v>
      </c>
      <c r="AB1103" s="38">
        <v>4.0965431049640344E-2</v>
      </c>
      <c r="AC1103" s="38">
        <v>109.60211489067864</v>
      </c>
      <c r="AD1103" s="38">
        <v>4.3871322001887538</v>
      </c>
      <c r="AE1103" s="38">
        <v>5.0434604232024673</v>
      </c>
      <c r="AF1103" s="38">
        <v>1.2867799811246527E-2</v>
      </c>
      <c r="AG1103" s="38">
        <v>4.3460423202467346E-2</v>
      </c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</row>
    <row r="1104" spans="1:51" x14ac:dyDescent="0.25">
      <c r="A1104" s="38" t="s">
        <v>32</v>
      </c>
      <c r="B1104" s="38">
        <v>239211</v>
      </c>
      <c r="C1104" s="38">
        <v>3.4</v>
      </c>
      <c r="D1104" s="38">
        <v>3.2</v>
      </c>
      <c r="E1104" s="38">
        <v>3.6</v>
      </c>
      <c r="F1104" s="38">
        <v>2005</v>
      </c>
      <c r="G1104" s="38" t="s">
        <v>7</v>
      </c>
      <c r="H1104" s="38" t="s">
        <v>78</v>
      </c>
      <c r="I1104" s="38" t="s">
        <v>164</v>
      </c>
      <c r="J1104" s="38">
        <v>813</v>
      </c>
      <c r="K1104" s="38">
        <v>238398</v>
      </c>
      <c r="L1104" s="38">
        <v>2.3322384326127606E-4</v>
      </c>
      <c r="M1104" s="38">
        <v>3.1654492946797048</v>
      </c>
      <c r="N1104" s="38">
        <v>3.6318969812022575</v>
      </c>
      <c r="O1104" s="38">
        <v>3.4550705320295361E-2</v>
      </c>
      <c r="P1104" s="38">
        <v>3.1896981202257368E-2</v>
      </c>
      <c r="Q1104" s="38">
        <v>758</v>
      </c>
      <c r="R1104" s="38">
        <v>870</v>
      </c>
      <c r="S1104" s="38">
        <v>3.1687506009339037</v>
      </c>
      <c r="T1104" s="38">
        <v>3.6369564944755886</v>
      </c>
      <c r="U1104" s="38">
        <v>3.1249399066096473E-2</v>
      </c>
      <c r="V1104" s="38">
        <v>3.6956494475588464E-2</v>
      </c>
      <c r="W1104" s="38">
        <v>3.406647866999634E-3</v>
      </c>
      <c r="X1104" s="38">
        <v>2.336306346146716E-4</v>
      </c>
      <c r="Y1104" s="38">
        <v>3.1730172323849626</v>
      </c>
      <c r="Z1104" s="38">
        <v>3.6402785016143056</v>
      </c>
      <c r="AA1104" s="38">
        <v>2.6982767615037595E-2</v>
      </c>
      <c r="AB1104" s="38">
        <v>4.0278501614305462E-2</v>
      </c>
      <c r="AC1104" s="38">
        <v>111.61134581374166</v>
      </c>
      <c r="AD1104" s="38">
        <v>3.1754512047457517</v>
      </c>
      <c r="AE1104" s="38">
        <v>3.6420248718856936</v>
      </c>
      <c r="AF1104" s="38">
        <v>2.4548795254248468E-2</v>
      </c>
      <c r="AG1104" s="38">
        <v>4.2024871885693482E-2</v>
      </c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</row>
    <row r="1105" spans="1:51" x14ac:dyDescent="0.25">
      <c r="A1105" s="38" t="s">
        <v>45</v>
      </c>
      <c r="B1105" s="38">
        <v>1891388</v>
      </c>
      <c r="C1105" s="38">
        <v>4</v>
      </c>
      <c r="D1105" s="38">
        <v>3.9</v>
      </c>
      <c r="E1105" s="38">
        <v>4.0999999999999996</v>
      </c>
      <c r="F1105" s="38">
        <v>2005</v>
      </c>
      <c r="G1105" s="38" t="s">
        <v>7</v>
      </c>
      <c r="H1105" s="38" t="s">
        <v>79</v>
      </c>
      <c r="I1105" s="38" t="s">
        <v>177</v>
      </c>
      <c r="J1105" s="38">
        <v>7566</v>
      </c>
      <c r="K1105" s="38">
        <v>1883822</v>
      </c>
      <c r="L1105" s="38">
        <v>8.9956023196128358E-5</v>
      </c>
      <c r="M1105" s="38">
        <v>3.9102808398906626</v>
      </c>
      <c r="N1105" s="38">
        <v>4.09019288628292</v>
      </c>
      <c r="O1105" s="38">
        <v>1.0280839890662641E-2</v>
      </c>
      <c r="P1105" s="38">
        <v>9.8071137170796518E-3</v>
      </c>
      <c r="Q1105" s="38">
        <v>7396</v>
      </c>
      <c r="R1105" s="38">
        <v>7736</v>
      </c>
      <c r="S1105" s="38">
        <v>3.9103557810454546</v>
      </c>
      <c r="T1105" s="38">
        <v>4.090117945128128</v>
      </c>
      <c r="U1105" s="38">
        <v>1.0355781045454648E-2</v>
      </c>
      <c r="V1105" s="38">
        <v>9.8820548718716594E-3</v>
      </c>
      <c r="W1105" s="38">
        <v>4.0012442496173868E-3</v>
      </c>
      <c r="X1105" s="38">
        <v>8.9972852298560109E-5</v>
      </c>
      <c r="Y1105" s="38">
        <v>3.9112713973188264</v>
      </c>
      <c r="Z1105" s="38">
        <v>4.0912171019159471</v>
      </c>
      <c r="AA1105" s="38">
        <v>1.1271397318826537E-2</v>
      </c>
      <c r="AB1105" s="38">
        <v>8.7828980840525261E-3</v>
      </c>
      <c r="AC1105" s="38">
        <v>340.29396986496994</v>
      </c>
      <c r="AD1105" s="38">
        <v>3.911549993137124</v>
      </c>
      <c r="AE1105" s="38">
        <v>4.0914672172711262</v>
      </c>
      <c r="AF1105" s="38">
        <v>1.1549993137124126E-2</v>
      </c>
      <c r="AG1105" s="38">
        <v>8.5327827288734781E-3</v>
      </c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</row>
    <row r="1106" spans="1:51" x14ac:dyDescent="0.25">
      <c r="A1106" s="38" t="s">
        <v>33</v>
      </c>
      <c r="B1106" s="38">
        <v>949054</v>
      </c>
      <c r="C1106" s="38">
        <v>6.5</v>
      </c>
      <c r="D1106" s="38">
        <v>6.3</v>
      </c>
      <c r="E1106" s="38">
        <v>6.6</v>
      </c>
      <c r="F1106" s="38">
        <v>2005</v>
      </c>
      <c r="G1106" s="38" t="s">
        <v>7</v>
      </c>
      <c r="H1106" s="38" t="s">
        <v>80</v>
      </c>
      <c r="I1106" s="38" t="s">
        <v>165</v>
      </c>
      <c r="J1106" s="38">
        <v>6169</v>
      </c>
      <c r="K1106" s="38">
        <v>942885</v>
      </c>
      <c r="L1106" s="38">
        <v>1.6167707876456851E-4</v>
      </c>
      <c r="M1106" s="38">
        <v>6.3384799196780914</v>
      </c>
      <c r="N1106" s="38">
        <v>6.6618340772072289</v>
      </c>
      <c r="O1106" s="38">
        <v>3.8479919678091612E-2</v>
      </c>
      <c r="P1106" s="38">
        <v>6.1834077207229221E-2</v>
      </c>
      <c r="Q1106" s="38">
        <v>6016</v>
      </c>
      <c r="R1106" s="38">
        <v>6323</v>
      </c>
      <c r="S1106" s="38">
        <v>6.3389438324900373</v>
      </c>
      <c r="T1106" s="38">
        <v>6.6624238452185018</v>
      </c>
      <c r="U1106" s="38">
        <v>3.8943832490037522E-2</v>
      </c>
      <c r="V1106" s="38">
        <v>6.2423845218502194E-2</v>
      </c>
      <c r="W1106" s="38">
        <v>6.502154515603464E-3</v>
      </c>
      <c r="X1106" s="38">
        <v>1.6171376617414324E-4</v>
      </c>
      <c r="Y1106" s="38">
        <v>6.3404407494293205</v>
      </c>
      <c r="Z1106" s="38">
        <v>6.6638682817776074</v>
      </c>
      <c r="AA1106" s="38">
        <v>4.0440749429320633E-2</v>
      </c>
      <c r="AB1106" s="38">
        <v>6.3868281777607727E-2</v>
      </c>
      <c r="AC1106" s="38">
        <v>306.89224460014401</v>
      </c>
      <c r="AD1106" s="38">
        <v>6.3409987718555652</v>
      </c>
      <c r="AE1106" s="38">
        <v>6.6643639359096456</v>
      </c>
      <c r="AF1106" s="38">
        <v>4.099877185556533E-2</v>
      </c>
      <c r="AG1106" s="38">
        <v>6.4363935909645953E-2</v>
      </c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</row>
    <row r="1107" spans="1:51" x14ac:dyDescent="0.25">
      <c r="A1107" s="38" t="s">
        <v>44</v>
      </c>
      <c r="B1107" s="38">
        <v>439221</v>
      </c>
      <c r="C1107" s="38">
        <v>2.6</v>
      </c>
      <c r="D1107" s="38">
        <v>2.4</v>
      </c>
      <c r="E1107" s="38">
        <v>2.8</v>
      </c>
      <c r="F1107" s="38">
        <v>2005</v>
      </c>
      <c r="G1107" s="38" t="s">
        <v>7</v>
      </c>
      <c r="H1107" s="38" t="s">
        <v>81</v>
      </c>
      <c r="I1107" s="38" t="s">
        <v>176</v>
      </c>
      <c r="J1107" s="38">
        <v>1142</v>
      </c>
      <c r="K1107" s="38">
        <v>438079</v>
      </c>
      <c r="L1107" s="38">
        <v>1.506026854294819E-4</v>
      </c>
      <c r="M1107" s="38">
        <v>2.4494551442280255</v>
      </c>
      <c r="N1107" s="38">
        <v>2.7506605150869894</v>
      </c>
      <c r="O1107" s="38">
        <v>4.9455144228025549E-2</v>
      </c>
      <c r="P1107" s="38">
        <v>4.9339484913010434E-2</v>
      </c>
      <c r="Q1107" s="38">
        <v>1076</v>
      </c>
      <c r="R1107" s="38">
        <v>1209</v>
      </c>
      <c r="S1107" s="38">
        <v>2.4497917904653921</v>
      </c>
      <c r="T1107" s="38">
        <v>2.7526006270191998</v>
      </c>
      <c r="U1107" s="38">
        <v>4.9791790465392172E-2</v>
      </c>
      <c r="V1107" s="38">
        <v>4.7399372980799992E-2</v>
      </c>
      <c r="W1107" s="38">
        <v>2.6044080876914491E-3</v>
      </c>
      <c r="X1107" s="38">
        <v>1.5079039832659535E-4</v>
      </c>
      <c r="Y1107" s="38">
        <v>2.4536176893648536</v>
      </c>
      <c r="Z1107" s="38">
        <v>2.7551984860180445</v>
      </c>
      <c r="AA1107" s="38">
        <v>5.3617689364853671E-2</v>
      </c>
      <c r="AB1107" s="38">
        <v>4.480151398195531E-2</v>
      </c>
      <c r="AC1107" s="38">
        <v>132.3226075603514</v>
      </c>
      <c r="AD1107" s="38">
        <v>2.4549144853667459</v>
      </c>
      <c r="AE1107" s="38">
        <v>2.7561784282732114</v>
      </c>
      <c r="AF1107" s="38">
        <v>5.4914485366746035E-2</v>
      </c>
      <c r="AG1107" s="38">
        <v>4.3821571726788466E-2</v>
      </c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</row>
    <row r="1108" spans="1:51" x14ac:dyDescent="0.25">
      <c r="A1108" s="38" t="s">
        <v>46</v>
      </c>
      <c r="B1108" s="38">
        <v>415344</v>
      </c>
      <c r="C1108" s="38">
        <v>2.9</v>
      </c>
      <c r="D1108" s="38">
        <v>2.8</v>
      </c>
      <c r="E1108" s="38">
        <v>3.1</v>
      </c>
      <c r="F1108" s="38">
        <v>2005</v>
      </c>
      <c r="G1108" s="38" t="s">
        <v>7</v>
      </c>
      <c r="H1108" s="38" t="s">
        <v>82</v>
      </c>
      <c r="I1108" s="38" t="s">
        <v>178</v>
      </c>
      <c r="J1108" s="38">
        <v>1204</v>
      </c>
      <c r="K1108" s="38">
        <v>414140</v>
      </c>
      <c r="L1108" s="38">
        <v>1.6350197853779011E-4</v>
      </c>
      <c r="M1108" s="38">
        <v>2.7352999783942948</v>
      </c>
      <c r="N1108" s="38">
        <v>3.0623039354698753</v>
      </c>
      <c r="O1108" s="38">
        <v>6.4700021605704983E-2</v>
      </c>
      <c r="P1108" s="38">
        <v>3.7696064530124751E-2</v>
      </c>
      <c r="Q1108" s="38">
        <v>1137</v>
      </c>
      <c r="R1108" s="38">
        <v>1273</v>
      </c>
      <c r="S1108" s="38">
        <v>2.7374898879001504</v>
      </c>
      <c r="T1108" s="38">
        <v>3.0649293116067646</v>
      </c>
      <c r="U1108" s="38">
        <v>6.2510112099849469E-2</v>
      </c>
      <c r="V1108" s="38">
        <v>3.5070688393235461E-2</v>
      </c>
      <c r="W1108" s="38">
        <v>2.903399534170703E-3</v>
      </c>
      <c r="X1108" s="38">
        <v>1.636950283365991E-4</v>
      </c>
      <c r="Y1108" s="38">
        <v>2.7397045058341036</v>
      </c>
      <c r="Z1108" s="38">
        <v>3.0670945625073021</v>
      </c>
      <c r="AA1108" s="38">
        <v>6.0295494165896191E-2</v>
      </c>
      <c r="AB1108" s="38">
        <v>3.2905437492698031E-2</v>
      </c>
      <c r="AC1108" s="38">
        <v>135.84533453835817</v>
      </c>
      <c r="AD1108" s="38">
        <v>2.7410713346732134</v>
      </c>
      <c r="AE1108" s="38">
        <v>3.0681353542218179</v>
      </c>
      <c r="AF1108" s="38">
        <v>5.8928665326786422E-2</v>
      </c>
      <c r="AG1108" s="38">
        <v>3.1864645778182155E-2</v>
      </c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</row>
    <row r="1109" spans="1:51" x14ac:dyDescent="0.25">
      <c r="A1109" s="38" t="s">
        <v>47</v>
      </c>
      <c r="B1109" s="38">
        <v>586381</v>
      </c>
      <c r="C1109" s="38">
        <v>2.9</v>
      </c>
      <c r="D1109" s="38">
        <v>2.8</v>
      </c>
      <c r="E1109" s="38">
        <v>3.1</v>
      </c>
      <c r="F1109" s="38">
        <v>2005</v>
      </c>
      <c r="G1109" s="38" t="s">
        <v>7</v>
      </c>
      <c r="H1109" s="38" t="s">
        <v>83</v>
      </c>
      <c r="I1109" s="38" t="s">
        <v>179</v>
      </c>
      <c r="J1109" s="38">
        <v>1701</v>
      </c>
      <c r="K1109" s="38">
        <v>584680</v>
      </c>
      <c r="L1109" s="38">
        <v>1.3765422075876546E-4</v>
      </c>
      <c r="M1109" s="38">
        <v>2.7631901108276948</v>
      </c>
      <c r="N1109" s="38">
        <v>3.0384985523452257</v>
      </c>
      <c r="O1109" s="38">
        <v>3.6809889172304988E-2</v>
      </c>
      <c r="P1109" s="38">
        <v>6.1501447654774388E-2</v>
      </c>
      <c r="Q1109" s="38">
        <v>1620</v>
      </c>
      <c r="R1109" s="38">
        <v>1782</v>
      </c>
      <c r="S1109" s="38">
        <v>2.7627088872251999</v>
      </c>
      <c r="T1109" s="38">
        <v>3.0389797759477202</v>
      </c>
      <c r="U1109" s="38">
        <v>3.7291112774799906E-2</v>
      </c>
      <c r="V1109" s="38">
        <v>6.1020224052279914E-2</v>
      </c>
      <c r="W1109" s="38">
        <v>2.9041008720037589E-3</v>
      </c>
      <c r="X1109" s="38">
        <v>1.3776928291983078E-4</v>
      </c>
      <c r="Y1109" s="38">
        <v>2.7663315890839284</v>
      </c>
      <c r="Z1109" s="38">
        <v>3.0418701549235894</v>
      </c>
      <c r="AA1109" s="38">
        <v>3.3668410916071423E-2</v>
      </c>
      <c r="AB1109" s="38">
        <v>5.8129845076410724E-2</v>
      </c>
      <c r="AC1109" s="38">
        <v>161.45768508861744</v>
      </c>
      <c r="AD1109" s="38">
        <v>2.7672814372709071</v>
      </c>
      <c r="AE1109" s="38">
        <v>3.0426256714208546</v>
      </c>
      <c r="AF1109" s="38">
        <v>3.2718562729092682E-2</v>
      </c>
      <c r="AG1109" s="38">
        <v>5.7374328579145484E-2</v>
      </c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</row>
    <row r="1110" spans="1:51" x14ac:dyDescent="0.25">
      <c r="A1110" s="38" t="s">
        <v>48</v>
      </c>
      <c r="B1110" s="38">
        <v>578261</v>
      </c>
      <c r="C1110" s="38">
        <v>2.7</v>
      </c>
      <c r="D1110" s="38">
        <v>2.6</v>
      </c>
      <c r="E1110" s="38">
        <v>2.9</v>
      </c>
      <c r="F1110" s="38">
        <v>2005</v>
      </c>
      <c r="G1110" s="38" t="s">
        <v>7</v>
      </c>
      <c r="H1110" s="38" t="s">
        <v>84</v>
      </c>
      <c r="I1110" s="38" t="s">
        <v>180</v>
      </c>
      <c r="J1110" s="38">
        <v>1561</v>
      </c>
      <c r="K1110" s="38">
        <v>576700</v>
      </c>
      <c r="L1110" s="38">
        <v>1.3373302363443027E-4</v>
      </c>
      <c r="M1110" s="38">
        <v>2.5657400516723947</v>
      </c>
      <c r="N1110" s="38">
        <v>2.8332060989412553</v>
      </c>
      <c r="O1110" s="38">
        <v>3.4259948327605372E-2</v>
      </c>
      <c r="P1110" s="38">
        <v>6.6793901058744609E-2</v>
      </c>
      <c r="Q1110" s="38">
        <v>1484</v>
      </c>
      <c r="R1110" s="38">
        <v>1639</v>
      </c>
      <c r="S1110" s="38">
        <v>2.5663152106055915</v>
      </c>
      <c r="T1110" s="38">
        <v>2.8343602629262565</v>
      </c>
      <c r="U1110" s="38">
        <v>3.3684789394408554E-2</v>
      </c>
      <c r="V1110" s="38">
        <v>6.5639737073743376E-2</v>
      </c>
      <c r="W1110" s="38">
        <v>2.7027766818184563E-3</v>
      </c>
      <c r="X1110" s="38">
        <v>1.338549365267154E-4</v>
      </c>
      <c r="Y1110" s="38">
        <v>2.5689217452917412</v>
      </c>
      <c r="Z1110" s="38">
        <v>2.8366316183451716</v>
      </c>
      <c r="AA1110" s="38">
        <v>3.1078254708258868E-2</v>
      </c>
      <c r="AB1110" s="38">
        <v>6.3368381654828276E-2</v>
      </c>
      <c r="AC1110" s="38">
        <v>154.68818471539763</v>
      </c>
      <c r="AD1110" s="38">
        <v>2.5698893145632726</v>
      </c>
      <c r="AE1110" s="38">
        <v>2.8373933605038095</v>
      </c>
      <c r="AF1110" s="38">
        <v>3.0110685436727458E-2</v>
      </c>
      <c r="AG1110" s="38">
        <v>6.2606639496190386E-2</v>
      </c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</row>
    <row r="1111" spans="1:51" x14ac:dyDescent="0.25">
      <c r="A1111" s="38" t="s">
        <v>34</v>
      </c>
      <c r="B1111" s="38">
        <v>179838</v>
      </c>
      <c r="C1111" s="38">
        <v>6.2</v>
      </c>
      <c r="D1111" s="38">
        <v>5.8</v>
      </c>
      <c r="E1111" s="38">
        <v>6.6</v>
      </c>
      <c r="F1111" s="38">
        <v>2005</v>
      </c>
      <c r="G1111" s="38" t="s">
        <v>7</v>
      </c>
      <c r="H1111" s="38" t="s">
        <v>85</v>
      </c>
      <c r="I1111" s="38" t="s">
        <v>166</v>
      </c>
      <c r="J1111" s="38">
        <v>1115</v>
      </c>
      <c r="K1111" s="38">
        <v>178723</v>
      </c>
      <c r="L1111" s="38">
        <v>3.6278853303959018E-4</v>
      </c>
      <c r="M1111" s="38">
        <v>5.8372359334246724</v>
      </c>
      <c r="N1111" s="38">
        <v>6.5628129995038522</v>
      </c>
      <c r="O1111" s="38">
        <v>3.7235933424672574E-2</v>
      </c>
      <c r="P1111" s="38">
        <v>3.7187000496147427E-2</v>
      </c>
      <c r="Q1111" s="38">
        <v>1050</v>
      </c>
      <c r="R1111" s="38">
        <v>1181</v>
      </c>
      <c r="S1111" s="38">
        <v>5.8385880625896638</v>
      </c>
      <c r="T1111" s="38">
        <v>6.5670214303984693</v>
      </c>
      <c r="U1111" s="38">
        <v>3.8588062589663963E-2</v>
      </c>
      <c r="V1111" s="38">
        <v>3.2978569601530339E-2</v>
      </c>
      <c r="W1111" s="38">
        <v>6.2105721357734994E-3</v>
      </c>
      <c r="X1111" s="38">
        <v>3.632443547046736E-4</v>
      </c>
      <c r="Y1111" s="38">
        <v>5.8473277810688256</v>
      </c>
      <c r="Z1111" s="38">
        <v>6.5738164904781735</v>
      </c>
      <c r="AA1111" s="38">
        <v>4.7327781068825736E-2</v>
      </c>
      <c r="AB1111" s="38">
        <v>2.6183509521826132E-2</v>
      </c>
      <c r="AC1111" s="38">
        <v>130.51379634823306</v>
      </c>
      <c r="AD1111" s="38">
        <v>5.8504952056841013</v>
      </c>
      <c r="AE1111" s="38">
        <v>6.5762095071477988</v>
      </c>
      <c r="AF1111" s="38">
        <v>5.0495205684101485E-2</v>
      </c>
      <c r="AG1111" s="38">
        <v>2.3790492852200806E-2</v>
      </c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</row>
    <row r="1112" spans="1:51" x14ac:dyDescent="0.25">
      <c r="A1112" s="38" t="s">
        <v>13</v>
      </c>
      <c r="B1112" s="38">
        <v>778943</v>
      </c>
      <c r="C1112" s="38">
        <v>5.6</v>
      </c>
      <c r="D1112" s="38">
        <v>5.4</v>
      </c>
      <c r="E1112" s="38">
        <v>5.8</v>
      </c>
      <c r="F1112" s="38">
        <v>2005</v>
      </c>
      <c r="G1112" s="38" t="s">
        <v>7</v>
      </c>
      <c r="H1112" s="38" t="s">
        <v>86</v>
      </c>
      <c r="I1112" s="38" t="s">
        <v>145</v>
      </c>
      <c r="J1112" s="38">
        <v>4362</v>
      </c>
      <c r="K1112" s="38">
        <v>774581</v>
      </c>
      <c r="L1112" s="38">
        <v>1.6571652709126096E-4</v>
      </c>
      <c r="M1112" s="38">
        <v>5.4341797425972791</v>
      </c>
      <c r="N1112" s="38">
        <v>5.7656127967798012</v>
      </c>
      <c r="O1112" s="38">
        <v>3.4179742597278739E-2</v>
      </c>
      <c r="P1112" s="38">
        <v>3.4387203220198614E-2</v>
      </c>
      <c r="Q1112" s="38">
        <v>4233</v>
      </c>
      <c r="R1112" s="38">
        <v>4492</v>
      </c>
      <c r="S1112" s="38">
        <v>5.4342872328270486</v>
      </c>
      <c r="T1112" s="38">
        <v>5.7667890975334526</v>
      </c>
      <c r="U1112" s="38">
        <v>3.4287232827048264E-2</v>
      </c>
      <c r="V1112" s="38">
        <v>3.3210902466547232E-2</v>
      </c>
      <c r="W1112" s="38">
        <v>5.6023344561453598E-3</v>
      </c>
      <c r="X1112" s="38">
        <v>1.6576991913864323E-4</v>
      </c>
      <c r="Y1112" s="38">
        <v>5.4365645370067162</v>
      </c>
      <c r="Z1112" s="38">
        <v>5.7681043752840031</v>
      </c>
      <c r="AA1112" s="38">
        <v>3.6564537006715803E-2</v>
      </c>
      <c r="AB1112" s="38">
        <v>3.1895624715996718E-2</v>
      </c>
      <c r="AC1112" s="38">
        <v>258.18132398536835</v>
      </c>
      <c r="AD1112" s="38">
        <v>5.4372517378537504</v>
      </c>
      <c r="AE1112" s="38">
        <v>5.7687009590892373</v>
      </c>
      <c r="AF1112" s="38">
        <v>3.7251737853750022E-2</v>
      </c>
      <c r="AG1112" s="38">
        <v>3.1299040910762521E-2</v>
      </c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</row>
    <row r="1113" spans="1:51" x14ac:dyDescent="0.25">
      <c r="A1113" s="38" t="s">
        <v>28</v>
      </c>
      <c r="B1113" s="38">
        <v>879050</v>
      </c>
      <c r="C1113" s="38">
        <v>5.5</v>
      </c>
      <c r="D1113" s="38">
        <v>5.3</v>
      </c>
      <c r="E1113" s="38">
        <v>5.6</v>
      </c>
      <c r="F1113" s="38">
        <v>2005</v>
      </c>
      <c r="G1113" s="38" t="s">
        <v>7</v>
      </c>
      <c r="H1113" s="38" t="s">
        <v>87</v>
      </c>
      <c r="I1113" s="38" t="s">
        <v>160</v>
      </c>
      <c r="J1113" s="38">
        <v>4835</v>
      </c>
      <c r="K1113" s="38">
        <v>874215</v>
      </c>
      <c r="L1113" s="38">
        <v>1.5460911342714192E-4</v>
      </c>
      <c r="M1113" s="38">
        <v>5.3456468447094831</v>
      </c>
      <c r="N1113" s="38">
        <v>5.6548650715637665</v>
      </c>
      <c r="O1113" s="38">
        <v>4.5646844709483325E-2</v>
      </c>
      <c r="P1113" s="38">
        <v>5.4865071563766854E-2</v>
      </c>
      <c r="Q1113" s="38">
        <v>4699</v>
      </c>
      <c r="R1113" s="38">
        <v>4971</v>
      </c>
      <c r="S1113" s="38">
        <v>5.3455434844434331</v>
      </c>
      <c r="T1113" s="38">
        <v>5.6549684318298166</v>
      </c>
      <c r="U1113" s="38">
        <v>4.5543484443433258E-2</v>
      </c>
      <c r="V1113" s="38">
        <v>5.4968431829816922E-2</v>
      </c>
      <c r="W1113" s="38">
        <v>5.5024169183804572E-3</v>
      </c>
      <c r="X1113" s="38">
        <v>1.5465407424579883E-4</v>
      </c>
      <c r="Y1113" s="38">
        <v>5.3477628441346585</v>
      </c>
      <c r="Z1113" s="38">
        <v>5.6570709926262559</v>
      </c>
      <c r="AA1113" s="38">
        <v>4.77628441346587E-2</v>
      </c>
      <c r="AB1113" s="38">
        <v>5.7070992626256256E-2</v>
      </c>
      <c r="AC1113" s="38">
        <v>271.83144961767721</v>
      </c>
      <c r="AD1113" s="38">
        <v>5.348369784493741</v>
      </c>
      <c r="AE1113" s="38">
        <v>5.6576016390142376</v>
      </c>
      <c r="AF1113" s="38">
        <v>4.8369784493741186E-2</v>
      </c>
      <c r="AG1113" s="38">
        <v>5.7601639014237982E-2</v>
      </c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</row>
    <row r="1114" spans="1:51" x14ac:dyDescent="0.25">
      <c r="A1114" s="38" t="s">
        <v>49</v>
      </c>
      <c r="B1114" s="38">
        <v>1547451</v>
      </c>
      <c r="C1114" s="38">
        <v>5.0999999999999996</v>
      </c>
      <c r="D1114" s="38">
        <v>5</v>
      </c>
      <c r="E1114" s="38">
        <v>5.2</v>
      </c>
      <c r="F1114" s="38">
        <v>2005</v>
      </c>
      <c r="G1114" s="38" t="s">
        <v>7</v>
      </c>
      <c r="H1114" s="38" t="s">
        <v>88</v>
      </c>
      <c r="I1114" s="38" t="s">
        <v>181</v>
      </c>
      <c r="J1114" s="38">
        <v>7892</v>
      </c>
      <c r="K1114" s="38">
        <v>1539559</v>
      </c>
      <c r="L1114" s="38">
        <v>1.1223141507433675E-4</v>
      </c>
      <c r="M1114" s="38">
        <v>4.9877685203032618</v>
      </c>
      <c r="N1114" s="38">
        <v>5.2122313504519351</v>
      </c>
      <c r="O1114" s="38">
        <v>1.2231479696738212E-2</v>
      </c>
      <c r="P1114" s="38">
        <v>1.2231350451934908E-2</v>
      </c>
      <c r="Q1114" s="38">
        <v>7719</v>
      </c>
      <c r="R1114" s="38">
        <v>8066</v>
      </c>
      <c r="S1114" s="38">
        <v>4.9882031805853631</v>
      </c>
      <c r="T1114" s="38">
        <v>5.2124429141859743</v>
      </c>
      <c r="U1114" s="38">
        <v>1.179681941463695E-2</v>
      </c>
      <c r="V1114" s="38">
        <v>1.2442914185974097E-2</v>
      </c>
      <c r="W1114" s="38">
        <v>5.1012284933423776E-3</v>
      </c>
      <c r="X1114" s="38">
        <v>1.1225144682303171E-4</v>
      </c>
      <c r="Y1114" s="38">
        <v>4.9889770465193459</v>
      </c>
      <c r="Z1114" s="38">
        <v>5.2134799401654091</v>
      </c>
      <c r="AA1114" s="38">
        <v>1.1022953480654074E-2</v>
      </c>
      <c r="AB1114" s="38">
        <v>1.3479940165408877E-2</v>
      </c>
      <c r="AC1114" s="38">
        <v>347.35552641861244</v>
      </c>
      <c r="AD1114" s="38">
        <v>4.9893171415086472</v>
      </c>
      <c r="AE1114" s="38">
        <v>5.2137860675880363</v>
      </c>
      <c r="AF1114" s="38">
        <v>1.0682858491352754E-2</v>
      </c>
      <c r="AG1114" s="38">
        <v>1.3786067588036133E-2</v>
      </c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</row>
    <row r="1115" spans="1:51" x14ac:dyDescent="0.25">
      <c r="A1115" s="38" t="s">
        <v>26</v>
      </c>
      <c r="B1115" s="38">
        <v>767680</v>
      </c>
      <c r="C1115" s="38">
        <v>9.1</v>
      </c>
      <c r="D1115" s="38">
        <v>8.9</v>
      </c>
      <c r="E1115" s="38">
        <v>9.3000000000000007</v>
      </c>
      <c r="F1115" s="38">
        <v>2005</v>
      </c>
      <c r="G1115" s="38" t="s">
        <v>7</v>
      </c>
      <c r="H1115" s="38" t="s">
        <v>89</v>
      </c>
      <c r="I1115" s="38" t="s">
        <v>158</v>
      </c>
      <c r="J1115" s="38">
        <v>6986</v>
      </c>
      <c r="K1115" s="38">
        <v>760694</v>
      </c>
      <c r="L1115" s="38">
        <v>2.1242079878229498E-4</v>
      </c>
      <c r="M1115" s="38">
        <v>8.8877250953402562</v>
      </c>
      <c r="N1115" s="38">
        <v>9.3125666929048467</v>
      </c>
      <c r="O1115" s="38">
        <v>1.2274904659744124E-2</v>
      </c>
      <c r="P1115" s="38">
        <v>1.2566692904846022E-2</v>
      </c>
      <c r="Q1115" s="38">
        <v>6823</v>
      </c>
      <c r="R1115" s="38">
        <v>7149</v>
      </c>
      <c r="S1115" s="38">
        <v>8.8878178407669868</v>
      </c>
      <c r="T1115" s="38">
        <v>9.3124739474781162</v>
      </c>
      <c r="U1115" s="38">
        <v>1.2182159233013579E-2</v>
      </c>
      <c r="V1115" s="38">
        <v>1.2473947478115477E-2</v>
      </c>
      <c r="W1115" s="38">
        <v>9.1026023370913769E-3</v>
      </c>
      <c r="X1115" s="38">
        <v>2.1246287254309267E-4</v>
      </c>
      <c r="Y1115" s="38">
        <v>8.8901394645482839</v>
      </c>
      <c r="Z1115" s="38">
        <v>9.3150652096344704</v>
      </c>
      <c r="AA1115" s="38">
        <v>9.8605354517165011E-3</v>
      </c>
      <c r="AB1115" s="38">
        <v>1.5065209634469667E-2</v>
      </c>
      <c r="AC1115" s="38">
        <v>326.15345657962439</v>
      </c>
      <c r="AD1115" s="38">
        <v>8.8908267082324048</v>
      </c>
      <c r="AE1115" s="38">
        <v>9.3156805855262643</v>
      </c>
      <c r="AF1115" s="38">
        <v>9.173291767595515E-3</v>
      </c>
      <c r="AG1115" s="38">
        <v>1.5680585526263613E-2</v>
      </c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</row>
    <row r="1116" spans="1:51" x14ac:dyDescent="0.25">
      <c r="A1116" s="38" t="s">
        <v>59</v>
      </c>
      <c r="B1116" s="38">
        <v>440341</v>
      </c>
      <c r="C1116" s="38">
        <v>1.6</v>
      </c>
      <c r="D1116" s="38">
        <v>1.5</v>
      </c>
      <c r="E1116" s="38">
        <v>1.7</v>
      </c>
      <c r="F1116" s="38">
        <v>2005</v>
      </c>
      <c r="G1116" s="38" t="s">
        <v>7</v>
      </c>
      <c r="H1116" s="38" t="s">
        <v>90</v>
      </c>
      <c r="I1116" s="38" t="s">
        <v>190</v>
      </c>
      <c r="J1116" s="38">
        <v>705</v>
      </c>
      <c r="K1116" s="38">
        <v>439636</v>
      </c>
      <c r="L1116" s="38">
        <v>1.1808795096553246E-4</v>
      </c>
      <c r="M1116" s="38">
        <v>1.4829439765633599</v>
      </c>
      <c r="N1116" s="38">
        <v>1.7191198784944248</v>
      </c>
      <c r="O1116" s="38">
        <v>1.7056023436640144E-2</v>
      </c>
      <c r="P1116" s="38">
        <v>1.9119878494424869E-2</v>
      </c>
      <c r="Q1116" s="38">
        <v>653</v>
      </c>
      <c r="R1116" s="38">
        <v>757</v>
      </c>
      <c r="S1116" s="38">
        <v>1.4829416293281799</v>
      </c>
      <c r="T1116" s="38">
        <v>1.719122225729605</v>
      </c>
      <c r="U1116" s="38">
        <v>1.7058370671820144E-2</v>
      </c>
      <c r="V1116" s="38">
        <v>1.9122225729605091E-2</v>
      </c>
      <c r="W1116" s="38">
        <v>1.605379836103872E-3</v>
      </c>
      <c r="X1116" s="38">
        <v>1.1832732121013555E-4</v>
      </c>
      <c r="Y1116" s="38">
        <v>1.4870525148937364</v>
      </c>
      <c r="Z1116" s="38">
        <v>1.7237071573140077</v>
      </c>
      <c r="AA1116" s="38">
        <v>1.2947485106263645E-2</v>
      </c>
      <c r="AB1116" s="38">
        <v>2.3707157314007743E-2</v>
      </c>
      <c r="AC1116" s="38">
        <v>104.03205522373941</v>
      </c>
      <c r="AD1116" s="38">
        <v>1.4883896439599105</v>
      </c>
      <c r="AE1116" s="38">
        <v>1.7246409757095706</v>
      </c>
      <c r="AF1116" s="38">
        <v>1.1610356040089531E-2</v>
      </c>
      <c r="AG1116" s="38">
        <v>2.4640975709570689E-2</v>
      </c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</row>
    <row r="1117" spans="1:51" x14ac:dyDescent="0.25">
      <c r="A1117" s="38" t="s">
        <v>20</v>
      </c>
      <c r="B1117" s="38">
        <v>831636</v>
      </c>
      <c r="C1117" s="38">
        <v>4.2</v>
      </c>
      <c r="D1117" s="38">
        <v>4.0999999999999996</v>
      </c>
      <c r="E1117" s="38">
        <v>4.4000000000000004</v>
      </c>
      <c r="F1117" s="38">
        <v>2005</v>
      </c>
      <c r="G1117" s="38" t="s">
        <v>7</v>
      </c>
      <c r="H1117" s="38" t="s">
        <v>91</v>
      </c>
      <c r="I1117" s="38" t="s">
        <v>152</v>
      </c>
      <c r="J1117" s="38">
        <v>3493</v>
      </c>
      <c r="K1117" s="38">
        <v>828143</v>
      </c>
      <c r="L1117" s="38">
        <v>1.3899530477776546E-4</v>
      </c>
      <c r="M1117" s="38">
        <v>4.0611595706725518</v>
      </c>
      <c r="N1117" s="38">
        <v>4.3391501802280832</v>
      </c>
      <c r="O1117" s="38">
        <v>3.8840429327447801E-2</v>
      </c>
      <c r="P1117" s="38">
        <v>6.0849819771917169E-2</v>
      </c>
      <c r="Q1117" s="38">
        <v>3378</v>
      </c>
      <c r="R1117" s="38">
        <v>3609</v>
      </c>
      <c r="S1117" s="38">
        <v>4.061873223381383</v>
      </c>
      <c r="T1117" s="38">
        <v>4.3396389766676764</v>
      </c>
      <c r="U1117" s="38">
        <v>3.8126776618616631E-2</v>
      </c>
      <c r="V1117" s="38">
        <v>6.036102333232396E-2</v>
      </c>
      <c r="W1117" s="38">
        <v>4.2024450431327742E-3</v>
      </c>
      <c r="X1117" s="38">
        <v>1.3905157331471491E-4</v>
      </c>
      <c r="Y1117" s="38">
        <v>4.0633934698180596</v>
      </c>
      <c r="Z1117" s="38">
        <v>4.3414966164474889</v>
      </c>
      <c r="AA1117" s="38">
        <v>3.6606530181940045E-2</v>
      </c>
      <c r="AB1117" s="38">
        <v>5.8503383552511501E-2</v>
      </c>
      <c r="AC1117" s="38">
        <v>231.20243668596692</v>
      </c>
      <c r="AD1117" s="38">
        <v>4.0640423204576814</v>
      </c>
      <c r="AE1117" s="38">
        <v>4.3420502094020152</v>
      </c>
      <c r="AF1117" s="38">
        <v>3.5957679542318211E-2</v>
      </c>
      <c r="AG1117" s="38">
        <v>5.7949790597985107E-2</v>
      </c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</row>
    <row r="1118" spans="1:51" x14ac:dyDescent="0.25">
      <c r="A1118" s="38" t="s">
        <v>50</v>
      </c>
      <c r="B1118" s="38">
        <v>134039</v>
      </c>
      <c r="C1118" s="38">
        <v>2.1</v>
      </c>
      <c r="D1118" s="38">
        <v>1.9</v>
      </c>
      <c r="E1118" s="38">
        <v>2.4</v>
      </c>
      <c r="F1118" s="38">
        <v>2005</v>
      </c>
      <c r="G1118" s="38" t="s">
        <v>7</v>
      </c>
      <c r="H1118" s="38" t="s">
        <v>92</v>
      </c>
      <c r="I1118" s="38" t="s">
        <v>182</v>
      </c>
      <c r="J1118" s="38">
        <v>281</v>
      </c>
      <c r="K1118" s="38">
        <v>133758</v>
      </c>
      <c r="L1118" s="38">
        <v>2.4485803814187684E-4</v>
      </c>
      <c r="M1118" s="38">
        <v>1.8515467395720719</v>
      </c>
      <c r="N1118" s="38">
        <v>2.341262815855826</v>
      </c>
      <c r="O1118" s="38">
        <v>4.8453260427927969E-2</v>
      </c>
      <c r="P1118" s="38">
        <v>5.8737184144173948E-2</v>
      </c>
      <c r="Q1118" s="38">
        <v>249</v>
      </c>
      <c r="R1118" s="38">
        <v>315</v>
      </c>
      <c r="S1118" s="38">
        <v>1.8576682905721469</v>
      </c>
      <c r="T1118" s="38">
        <v>2.3500622953021137</v>
      </c>
      <c r="U1118" s="38">
        <v>4.2331709427853026E-2</v>
      </c>
      <c r="V1118" s="38">
        <v>4.9937704697886165E-2</v>
      </c>
      <c r="W1118" s="38">
        <v>2.110673918362609E-3</v>
      </c>
      <c r="X1118" s="38">
        <v>2.4609865548627733E-4</v>
      </c>
      <c r="Y1118" s="38">
        <v>1.8645752628763317</v>
      </c>
      <c r="Z1118" s="38">
        <v>2.3567725738488865</v>
      </c>
      <c r="AA1118" s="38">
        <v>3.5424737123668226E-2</v>
      </c>
      <c r="AB1118" s="38">
        <v>4.3227426151113413E-2</v>
      </c>
      <c r="AC1118" s="38">
        <v>65.695159114584143</v>
      </c>
      <c r="AD1118" s="38">
        <v>1.869351224772668</v>
      </c>
      <c r="AE1118" s="38">
        <v>2.3594569133689993</v>
      </c>
      <c r="AF1118" s="38">
        <v>3.0648775227331893E-2</v>
      </c>
      <c r="AG1118" s="38">
        <v>4.0543086631000591E-2</v>
      </c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</row>
    <row r="1119" spans="1:51" x14ac:dyDescent="0.25">
      <c r="A1119" s="38" t="s">
        <v>51</v>
      </c>
      <c r="B1119" s="38">
        <v>258295</v>
      </c>
      <c r="C1119" s="38">
        <v>3.1</v>
      </c>
      <c r="D1119" s="38">
        <v>2.9</v>
      </c>
      <c r="E1119" s="38">
        <v>3.3</v>
      </c>
      <c r="F1119" s="38">
        <v>2005</v>
      </c>
      <c r="G1119" s="38" t="s">
        <v>7</v>
      </c>
      <c r="H1119" s="38" t="s">
        <v>93</v>
      </c>
      <c r="I1119" s="38" t="s">
        <v>183</v>
      </c>
      <c r="J1119" s="38">
        <v>801</v>
      </c>
      <c r="K1119" s="38">
        <v>257494</v>
      </c>
      <c r="L1119" s="38">
        <v>2.1442425359698153E-4</v>
      </c>
      <c r="M1119" s="38">
        <v>2.8866810717093543</v>
      </c>
      <c r="N1119" s="38">
        <v>3.3155295789033175</v>
      </c>
      <c r="O1119" s="38">
        <v>1.3318928290645626E-2</v>
      </c>
      <c r="P1119" s="38">
        <v>1.5529578903317631E-2</v>
      </c>
      <c r="Q1119" s="38">
        <v>746</v>
      </c>
      <c r="R1119" s="38">
        <v>857</v>
      </c>
      <c r="S1119" s="38">
        <v>2.8881705027197584</v>
      </c>
      <c r="T1119" s="38">
        <v>3.3179116901217598</v>
      </c>
      <c r="U1119" s="38">
        <v>1.1829497280241519E-2</v>
      </c>
      <c r="V1119" s="38">
        <v>1.7911690121759971E-2</v>
      </c>
      <c r="W1119" s="38">
        <v>3.1084952796366023E-3</v>
      </c>
      <c r="X1119" s="38">
        <v>2.1480434953924553E-4</v>
      </c>
      <c r="Y1119" s="38">
        <v>2.8936909300973568</v>
      </c>
      <c r="Z1119" s="38">
        <v>3.3232996291758479</v>
      </c>
      <c r="AA1119" s="38">
        <v>6.3090699026431274E-3</v>
      </c>
      <c r="AB1119" s="38">
        <v>2.3299629175848047E-2</v>
      </c>
      <c r="AC1119" s="38">
        <v>110.80156621619903</v>
      </c>
      <c r="AD1119" s="38">
        <v>2.8959477405224856</v>
      </c>
      <c r="AE1119" s="38">
        <v>3.3249143034014121</v>
      </c>
      <c r="AF1119" s="38">
        <v>4.0522594775143084E-3</v>
      </c>
      <c r="AG1119" s="38">
        <v>2.4914303401412319E-2</v>
      </c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</row>
    <row r="1120" spans="1:51" x14ac:dyDescent="0.25">
      <c r="A1120" s="38" t="s">
        <v>29</v>
      </c>
      <c r="B1120" s="38">
        <v>378596</v>
      </c>
      <c r="C1120" s="38">
        <v>3.5</v>
      </c>
      <c r="D1120" s="38">
        <v>3.3</v>
      </c>
      <c r="E1120" s="38">
        <v>3.7</v>
      </c>
      <c r="F1120" s="38">
        <v>2005</v>
      </c>
      <c r="G1120" s="38" t="s">
        <v>7</v>
      </c>
      <c r="H1120" s="38" t="s">
        <v>94</v>
      </c>
      <c r="I1120" s="38" t="s">
        <v>161</v>
      </c>
      <c r="J1120" s="38">
        <v>1325</v>
      </c>
      <c r="K1120" s="38">
        <v>377271</v>
      </c>
      <c r="L1120" s="38">
        <v>1.8811295687900327E-4</v>
      </c>
      <c r="M1120" s="38">
        <v>3.3116598880533257</v>
      </c>
      <c r="N1120" s="38">
        <v>3.6878858018113321</v>
      </c>
      <c r="O1120" s="38">
        <v>1.1659888053325851E-2</v>
      </c>
      <c r="P1120" s="38">
        <v>1.2114198188668102E-2</v>
      </c>
      <c r="Q1120" s="38">
        <v>1254</v>
      </c>
      <c r="R1120" s="38">
        <v>1397</v>
      </c>
      <c r="S1120" s="38">
        <v>3.3122378472038796</v>
      </c>
      <c r="T1120" s="38">
        <v>3.6899491806569538</v>
      </c>
      <c r="U1120" s="38">
        <v>1.223784720387977E-2</v>
      </c>
      <c r="V1120" s="38">
        <v>1.0050819343046413E-2</v>
      </c>
      <c r="W1120" s="38">
        <v>3.5048105786242723E-3</v>
      </c>
      <c r="X1120" s="38">
        <v>1.8831426129466058E-4</v>
      </c>
      <c r="Y1120" s="38">
        <v>3.3164963173296118</v>
      </c>
      <c r="Z1120" s="38">
        <v>3.6931248399189327</v>
      </c>
      <c r="AA1120" s="38">
        <v>1.6496317329611987E-2</v>
      </c>
      <c r="AB1120" s="38">
        <v>6.8751600810674773E-3</v>
      </c>
      <c r="AC1120" s="38">
        <v>142.46264411552733</v>
      </c>
      <c r="AD1120" s="38">
        <v>3.3179871457743753</v>
      </c>
      <c r="AE1120" s="38">
        <v>3.6942753226700402</v>
      </c>
      <c r="AF1120" s="38">
        <v>1.7987145774375435E-2</v>
      </c>
      <c r="AG1120" s="38">
        <v>5.7246773299599596E-3</v>
      </c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</row>
    <row r="1121" spans="1:51" x14ac:dyDescent="0.25">
      <c r="A1121" s="38" t="s">
        <v>35</v>
      </c>
      <c r="B1121" s="38">
        <v>192270</v>
      </c>
      <c r="C1121" s="38">
        <v>3.9</v>
      </c>
      <c r="D1121" s="38">
        <v>3.6</v>
      </c>
      <c r="E1121" s="38">
        <v>4.2</v>
      </c>
      <c r="F1121" s="38">
        <v>2005</v>
      </c>
      <c r="G1121" s="38" t="s">
        <v>7</v>
      </c>
      <c r="H1121" s="38" t="s">
        <v>95</v>
      </c>
      <c r="I1121" s="38" t="s">
        <v>167</v>
      </c>
      <c r="J1121" s="38">
        <v>750</v>
      </c>
      <c r="K1121" s="38">
        <v>191520</v>
      </c>
      <c r="L1121" s="38">
        <v>2.7862398525201591E-4</v>
      </c>
      <c r="M1121" s="38">
        <v>3.6221405645997553</v>
      </c>
      <c r="N1121" s="38">
        <v>4.1793885351037865</v>
      </c>
      <c r="O1121" s="38">
        <v>2.2140564599755219E-2</v>
      </c>
      <c r="P1121" s="38">
        <v>2.0611464896213683E-2</v>
      </c>
      <c r="Q1121" s="38">
        <v>697</v>
      </c>
      <c r="R1121" s="38">
        <v>804</v>
      </c>
      <c r="S1121" s="38">
        <v>3.6251105216622457</v>
      </c>
      <c r="T1121" s="38">
        <v>4.1816195974410988</v>
      </c>
      <c r="U1121" s="38">
        <v>2.5110521662245588E-2</v>
      </c>
      <c r="V1121" s="38">
        <v>1.8380402558901388E-2</v>
      </c>
      <c r="W1121" s="38">
        <v>3.9106761674150359E-3</v>
      </c>
      <c r="X1121" s="38">
        <v>2.7914958132415105E-4</v>
      </c>
      <c r="Y1121" s="38">
        <v>3.6315265860908847</v>
      </c>
      <c r="Z1121" s="38">
        <v>4.189825748739187</v>
      </c>
      <c r="AA1121" s="38">
        <v>3.1526586090884656E-2</v>
      </c>
      <c r="AB1121" s="38">
        <v>1.0174251260813172E-2</v>
      </c>
      <c r="AC1121" s="38">
        <v>107.17535346186492</v>
      </c>
      <c r="AD1121" s="38">
        <v>3.6345716472777898</v>
      </c>
      <c r="AE1121" s="38">
        <v>4.1919816030403823</v>
      </c>
      <c r="AF1121" s="38">
        <v>3.4571647277789719E-2</v>
      </c>
      <c r="AG1121" s="38">
        <v>8.0183969596179239E-3</v>
      </c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</row>
    <row r="1122" spans="1:51" x14ac:dyDescent="0.25">
      <c r="A1122" s="38" t="s">
        <v>14</v>
      </c>
      <c r="B1122" s="38">
        <v>1214239</v>
      </c>
      <c r="C1122" s="38">
        <v>5.2</v>
      </c>
      <c r="D1122" s="38">
        <v>5.0999999999999996</v>
      </c>
      <c r="E1122" s="38">
        <v>5.3</v>
      </c>
      <c r="F1122" s="38">
        <v>2005</v>
      </c>
      <c r="G1122" s="38" t="s">
        <v>7</v>
      </c>
      <c r="H1122" s="38" t="s">
        <v>96</v>
      </c>
      <c r="I1122" s="38" t="s">
        <v>146</v>
      </c>
      <c r="J1122" s="38">
        <v>6314</v>
      </c>
      <c r="K1122" s="38">
        <v>1207925</v>
      </c>
      <c r="L1122" s="38">
        <v>1.2792755453218884E-4</v>
      </c>
      <c r="M1122" s="38">
        <v>5.0720371970529605</v>
      </c>
      <c r="N1122" s="38">
        <v>5.3278923061173389</v>
      </c>
      <c r="O1122" s="38">
        <v>2.7962802947039123E-2</v>
      </c>
      <c r="P1122" s="38">
        <v>2.7892306117339061E-2</v>
      </c>
      <c r="Q1122" s="38">
        <v>6159</v>
      </c>
      <c r="R1122" s="38">
        <v>6470</v>
      </c>
      <c r="S1122" s="38">
        <v>5.0723127819152571</v>
      </c>
      <c r="T1122" s="38">
        <v>5.3284402823496855</v>
      </c>
      <c r="U1122" s="38">
        <v>2.7687218084742504E-2</v>
      </c>
      <c r="V1122" s="38">
        <v>2.8440282349685653E-2</v>
      </c>
      <c r="W1122" s="38">
        <v>5.2015301336446407E-3</v>
      </c>
      <c r="X1122" s="38">
        <v>1.2795608103352695E-4</v>
      </c>
      <c r="Y1122" s="38">
        <v>5.0735740526111135</v>
      </c>
      <c r="Z1122" s="38">
        <v>5.3294862146781679</v>
      </c>
      <c r="AA1122" s="38">
        <v>2.6425947388886151E-2</v>
      </c>
      <c r="AB1122" s="38">
        <v>2.9486214678168032E-2</v>
      </c>
      <c r="AC1122" s="38">
        <v>310.68076507154967</v>
      </c>
      <c r="AD1122" s="38">
        <v>5.074010022140631</v>
      </c>
      <c r="AE1122" s="38">
        <v>5.329873803637823</v>
      </c>
      <c r="AF1122" s="38">
        <v>2.5989977859368629E-2</v>
      </c>
      <c r="AG1122" s="38">
        <v>2.9873803637823215E-2</v>
      </c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</row>
    <row r="1123" spans="1:51" x14ac:dyDescent="0.25">
      <c r="A1123" s="38" t="s">
        <v>60</v>
      </c>
      <c r="B1123" s="38">
        <v>295548</v>
      </c>
      <c r="C1123" s="38">
        <v>1.5</v>
      </c>
      <c r="D1123" s="38">
        <v>1.4</v>
      </c>
      <c r="E1123" s="38">
        <v>1.6</v>
      </c>
      <c r="F1123" s="38">
        <v>2005</v>
      </c>
      <c r="G1123" s="38" t="s">
        <v>7</v>
      </c>
      <c r="H1123" s="38" t="s">
        <v>97</v>
      </c>
      <c r="I1123" s="38" t="s">
        <v>191</v>
      </c>
      <c r="J1123" s="38">
        <v>443</v>
      </c>
      <c r="K1123" s="38">
        <v>295105</v>
      </c>
      <c r="L1123" s="38">
        <v>1.3947494566260747E-4</v>
      </c>
      <c r="M1123" s="38">
        <v>1.3594355528012632</v>
      </c>
      <c r="N1123" s="38">
        <v>1.6383854441264778</v>
      </c>
      <c r="O1123" s="38">
        <v>4.0564447198736753E-2</v>
      </c>
      <c r="P1123" s="38">
        <v>3.8385444126477708E-2</v>
      </c>
      <c r="Q1123" s="38">
        <v>403</v>
      </c>
      <c r="R1123" s="38">
        <v>485</v>
      </c>
      <c r="S1123" s="38">
        <v>1.3635686927334985</v>
      </c>
      <c r="T1123" s="38">
        <v>1.6410193944807612</v>
      </c>
      <c r="U1123" s="38">
        <v>3.6431307266501456E-2</v>
      </c>
      <c r="V1123" s="38">
        <v>4.1019394480761084E-2</v>
      </c>
      <c r="W1123" s="38">
        <v>1.5053898064524087E-3</v>
      </c>
      <c r="X1123" s="38">
        <v>1.3992480223797851E-4</v>
      </c>
      <c r="Y1123" s="38">
        <v>1.3654650042144303</v>
      </c>
      <c r="Z1123" s="38">
        <v>1.6453146086903874</v>
      </c>
      <c r="AA1123" s="38">
        <v>3.4534995785569622E-2</v>
      </c>
      <c r="AB1123" s="38">
        <v>4.5314608690387281E-2</v>
      </c>
      <c r="AC1123" s="38">
        <v>82.486112505537335</v>
      </c>
      <c r="AD1123" s="38">
        <v>1.3675356281408675</v>
      </c>
      <c r="AE1123" s="38">
        <v>1.6466274859293093</v>
      </c>
      <c r="AF1123" s="38">
        <v>3.2464371859132424E-2</v>
      </c>
      <c r="AG1123" s="38">
        <v>4.6627485929309209E-2</v>
      </c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</row>
    <row r="1124" spans="1:51" x14ac:dyDescent="0.25">
      <c r="A1124" s="38" t="s">
        <v>36</v>
      </c>
      <c r="B1124" s="38">
        <v>2478126</v>
      </c>
      <c r="C1124" s="38">
        <v>4.5999999999999996</v>
      </c>
      <c r="D1124" s="38">
        <v>4.5999999999999996</v>
      </c>
      <c r="E1124" s="38">
        <v>4.7</v>
      </c>
      <c r="F1124" s="38">
        <v>2005</v>
      </c>
      <c r="G1124" s="38" t="s">
        <v>7</v>
      </c>
      <c r="H1124" s="38" t="s">
        <v>98</v>
      </c>
      <c r="I1124" s="38" t="s">
        <v>168</v>
      </c>
      <c r="J1124" s="38">
        <v>11399</v>
      </c>
      <c r="K1124" s="38">
        <v>2466727</v>
      </c>
      <c r="L1124" s="38">
        <v>8.4247483112503E-5</v>
      </c>
      <c r="M1124" s="38">
        <v>4.5155993366214409</v>
      </c>
      <c r="N1124" s="38">
        <v>4.6840943028464475</v>
      </c>
      <c r="O1124" s="38">
        <v>8.4400663378558782E-2</v>
      </c>
      <c r="P1124" s="38">
        <v>1.5905697153552723E-2</v>
      </c>
      <c r="Q1124" s="38">
        <v>11191</v>
      </c>
      <c r="R1124" s="38">
        <v>11609</v>
      </c>
      <c r="S1124" s="38">
        <v>4.5159124273745563</v>
      </c>
      <c r="T1124" s="38">
        <v>4.684588273558326</v>
      </c>
      <c r="U1124" s="38">
        <v>8.4087572625443308E-2</v>
      </c>
      <c r="V1124" s="38">
        <v>1.5411726441674212E-2</v>
      </c>
      <c r="W1124" s="38">
        <v>4.6006147614520787E-3</v>
      </c>
      <c r="X1124" s="38">
        <v>8.4257917189618813E-5</v>
      </c>
      <c r="Y1124" s="38">
        <v>4.51635684426246</v>
      </c>
      <c r="Z1124" s="38">
        <v>4.684872678641697</v>
      </c>
      <c r="AA1124" s="38">
        <v>8.3643155737539665E-2</v>
      </c>
      <c r="AB1124" s="38">
        <v>1.5127321358303192E-2</v>
      </c>
      <c r="AC1124" s="38">
        <v>417.56031189094631</v>
      </c>
      <c r="AD1124" s="38">
        <v>4.5165674478444648</v>
      </c>
      <c r="AE1124" s="38">
        <v>4.685065605166657</v>
      </c>
      <c r="AF1124" s="38">
        <v>8.34325521555348E-2</v>
      </c>
      <c r="AG1124" s="38">
        <v>1.4934394833343134E-2</v>
      </c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</row>
    <row r="1125" spans="1:51" x14ac:dyDescent="0.25">
      <c r="A1125" s="38" t="s">
        <v>21</v>
      </c>
      <c r="B1125" s="38">
        <v>1289760</v>
      </c>
      <c r="C1125" s="38">
        <v>4.0999999999999996</v>
      </c>
      <c r="D1125" s="38">
        <v>4</v>
      </c>
      <c r="E1125" s="38">
        <v>4.2</v>
      </c>
      <c r="F1125" s="38">
        <v>2005</v>
      </c>
      <c r="G1125" s="38" t="s">
        <v>7</v>
      </c>
      <c r="H1125" s="38" t="s">
        <v>99</v>
      </c>
      <c r="I1125" s="38" t="s">
        <v>153</v>
      </c>
      <c r="J1125" s="38">
        <v>5288</v>
      </c>
      <c r="K1125" s="38">
        <v>1284472</v>
      </c>
      <c r="L1125" s="38">
        <v>1.1027898985106536E-4</v>
      </c>
      <c r="M1125" s="38">
        <v>3.9897086047401769</v>
      </c>
      <c r="N1125" s="38">
        <v>4.2102665844423068</v>
      </c>
      <c r="O1125" s="38">
        <v>1.0291395259823144E-2</v>
      </c>
      <c r="P1125" s="38">
        <v>1.0266584442306659E-2</v>
      </c>
      <c r="Q1125" s="38">
        <v>5146</v>
      </c>
      <c r="R1125" s="38">
        <v>5431</v>
      </c>
      <c r="S1125" s="38">
        <v>3.9898895918620521</v>
      </c>
      <c r="T1125" s="38">
        <v>4.2108609353678208</v>
      </c>
      <c r="U1125" s="38">
        <v>1.0110408137947946E-2</v>
      </c>
      <c r="V1125" s="38">
        <v>1.0860935367820623E-2</v>
      </c>
      <c r="W1125" s="38">
        <v>4.1014645932599932E-3</v>
      </c>
      <c r="X1125" s="38">
        <v>1.103084943980064E-4</v>
      </c>
      <c r="Y1125" s="38">
        <v>3.9911560988619872</v>
      </c>
      <c r="Z1125" s="38">
        <v>4.2117730876579991</v>
      </c>
      <c r="AA1125" s="38">
        <v>8.8439011380128107E-3</v>
      </c>
      <c r="AB1125" s="38">
        <v>1.1773087657998893E-2</v>
      </c>
      <c r="AC1125" s="38">
        <v>284.47940394113652</v>
      </c>
      <c r="AD1125" s="38">
        <v>3.9915687368137065</v>
      </c>
      <c r="AE1125" s="38">
        <v>4.2121357854443833</v>
      </c>
      <c r="AF1125" s="38">
        <v>8.4312631862935028E-3</v>
      </c>
      <c r="AG1125" s="38">
        <v>1.2135785444383096E-2</v>
      </c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</row>
    <row r="1126" spans="1:51" x14ac:dyDescent="0.25">
      <c r="A1126" s="38" t="s">
        <v>57</v>
      </c>
      <c r="B1126" s="38">
        <v>90652</v>
      </c>
      <c r="C1126" s="38">
        <v>2.9</v>
      </c>
      <c r="D1126" s="38">
        <v>2.6</v>
      </c>
      <c r="E1126" s="38">
        <v>3.3</v>
      </c>
      <c r="F1126" s="38">
        <v>2005</v>
      </c>
      <c r="G1126" s="38" t="s">
        <v>7</v>
      </c>
      <c r="H1126" s="38" t="s">
        <v>100</v>
      </c>
      <c r="I1126" s="38" t="s">
        <v>189</v>
      </c>
      <c r="J1126" s="38">
        <v>263</v>
      </c>
      <c r="K1126" s="38">
        <v>90389</v>
      </c>
      <c r="L1126" s="38">
        <v>3.5012060556103734E-4</v>
      </c>
      <c r="M1126" s="38">
        <v>2.5510840010665055</v>
      </c>
      <c r="N1126" s="38">
        <v>3.2513252121885801</v>
      </c>
      <c r="O1126" s="38">
        <v>4.8915998933494631E-2</v>
      </c>
      <c r="P1126" s="38">
        <v>4.8674787811419762E-2</v>
      </c>
      <c r="Q1126" s="38">
        <v>232</v>
      </c>
      <c r="R1126" s="38">
        <v>295</v>
      </c>
      <c r="S1126" s="38">
        <v>2.5592375237170719</v>
      </c>
      <c r="T1126" s="38">
        <v>3.254202885760932</v>
      </c>
      <c r="U1126" s="38">
        <v>4.0762476282928173E-2</v>
      </c>
      <c r="V1126" s="38">
        <v>4.5797114239067849E-2</v>
      </c>
      <c r="W1126" s="38">
        <v>2.9222687159181472E-3</v>
      </c>
      <c r="X1126" s="38">
        <v>3.5200891712005856E-4</v>
      </c>
      <c r="Y1126" s="38">
        <v>2.5702597987980886</v>
      </c>
      <c r="Z1126" s="38">
        <v>3.274277633038206</v>
      </c>
      <c r="AA1126" s="38">
        <v>2.9740201201911454E-2</v>
      </c>
      <c r="AB1126" s="38">
        <v>2.5722366961793863E-2</v>
      </c>
      <c r="AC1126" s="38">
        <v>63.534311312958927</v>
      </c>
      <c r="AD1126" s="38">
        <v>2.5773692019614849</v>
      </c>
      <c r="AE1126" s="38">
        <v>3.2781989586608216</v>
      </c>
      <c r="AF1126" s="38">
        <v>2.2630798038515199E-2</v>
      </c>
      <c r="AG1126" s="38">
        <v>2.1801041339178262E-2</v>
      </c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</row>
    <row r="1127" spans="1:51" x14ac:dyDescent="0.25">
      <c r="A1127" s="38" t="s">
        <v>52</v>
      </c>
      <c r="B1127" s="38">
        <v>1674038</v>
      </c>
      <c r="C1127" s="38">
        <v>4.3</v>
      </c>
      <c r="D1127" s="38">
        <v>4.2</v>
      </c>
      <c r="E1127" s="38">
        <v>4.4000000000000004</v>
      </c>
      <c r="F1127" s="38">
        <v>2005</v>
      </c>
      <c r="G1127" s="38" t="s">
        <v>7</v>
      </c>
      <c r="H1127" s="38" t="s">
        <v>101</v>
      </c>
      <c r="I1127" s="38" t="s">
        <v>184</v>
      </c>
      <c r="J1127" s="38">
        <v>7198</v>
      </c>
      <c r="K1127" s="38">
        <v>1666840</v>
      </c>
      <c r="L1127" s="38">
        <v>9.9118107432984528E-5</v>
      </c>
      <c r="M1127" s="38">
        <v>4.2006648126679922</v>
      </c>
      <c r="N1127" s="38">
        <v>4.3989010275339622</v>
      </c>
      <c r="O1127" s="38">
        <v>6.6481266799200966E-4</v>
      </c>
      <c r="P1127" s="38">
        <v>1.0989724660381839E-3</v>
      </c>
      <c r="Q1127" s="38">
        <v>7033</v>
      </c>
      <c r="R1127" s="38">
        <v>7365</v>
      </c>
      <c r="S1127" s="38">
        <v>4.2012188492734337</v>
      </c>
      <c r="T1127" s="38">
        <v>4.3995417069385523</v>
      </c>
      <c r="U1127" s="38">
        <v>1.2188492734335199E-3</v>
      </c>
      <c r="V1127" s="38">
        <v>4.5829306144806736E-4</v>
      </c>
      <c r="W1127" s="38">
        <v>4.300920413755056E-3</v>
      </c>
      <c r="X1127" s="38">
        <v>9.9137572813611766E-5</v>
      </c>
      <c r="Y1127" s="38">
        <v>4.2017828409414442</v>
      </c>
      <c r="Z1127" s="38">
        <v>4.400057986568668</v>
      </c>
      <c r="AA1127" s="38">
        <v>1.7828409414439861E-3</v>
      </c>
      <c r="AB1127" s="38">
        <v>5.7986568667622862E-5</v>
      </c>
      <c r="AC1127" s="38">
        <v>331.86571413253029</v>
      </c>
      <c r="AD1127" s="38">
        <v>4.2020979990643328</v>
      </c>
      <c r="AE1127" s="38">
        <v>4.400340185080025</v>
      </c>
      <c r="AF1127" s="38">
        <v>2.0979990643326119E-3</v>
      </c>
      <c r="AG1127" s="38">
        <v>3.4018508002464642E-4</v>
      </c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</row>
    <row r="1128" spans="1:51" x14ac:dyDescent="0.25">
      <c r="A1128" s="38" t="s">
        <v>37</v>
      </c>
      <c r="B1128" s="38">
        <v>548852</v>
      </c>
      <c r="C1128" s="38">
        <v>2.4</v>
      </c>
      <c r="D1128" s="38">
        <v>2.2999999999999998</v>
      </c>
      <c r="E1128" s="38">
        <v>2.5</v>
      </c>
      <c r="F1128" s="38">
        <v>2005</v>
      </c>
      <c r="G1128" s="38" t="s">
        <v>7</v>
      </c>
      <c r="H1128" s="38" t="s">
        <v>102</v>
      </c>
      <c r="I1128" s="38" t="s">
        <v>169</v>
      </c>
      <c r="J1128" s="38">
        <v>1317</v>
      </c>
      <c r="K1128" s="38">
        <v>547535</v>
      </c>
      <c r="L1128" s="38">
        <v>1.2943867085376555E-4</v>
      </c>
      <c r="M1128" s="38">
        <v>2.2701153072678411</v>
      </c>
      <c r="N1128" s="38">
        <v>2.5289926489753722</v>
      </c>
      <c r="O1128" s="38">
        <v>2.9884692732158769E-2</v>
      </c>
      <c r="P1128" s="38">
        <v>2.8992648975372237E-2</v>
      </c>
      <c r="Q1128" s="38">
        <v>1247</v>
      </c>
      <c r="R1128" s="38">
        <v>1389</v>
      </c>
      <c r="S1128" s="38">
        <v>2.2720150423064869</v>
      </c>
      <c r="T1128" s="38">
        <v>2.5307368835314437</v>
      </c>
      <c r="U1128" s="38">
        <v>2.7984957693512946E-2</v>
      </c>
      <c r="V1128" s="38">
        <v>3.0736883531443659E-2</v>
      </c>
      <c r="W1128" s="38">
        <v>2.4030366988620319E-3</v>
      </c>
      <c r="X1128" s="38">
        <v>1.2957870204872339E-4</v>
      </c>
      <c r="Y1128" s="38">
        <v>2.2734579968133084</v>
      </c>
      <c r="Z1128" s="38">
        <v>2.5326154009107555</v>
      </c>
      <c r="AA1128" s="38">
        <v>2.6542003186691421E-2</v>
      </c>
      <c r="AB1128" s="38">
        <v>3.2615400910755543E-2</v>
      </c>
      <c r="AC1128" s="38">
        <v>142.11036736879703</v>
      </c>
      <c r="AD1128" s="38">
        <v>2.2744871265428817</v>
      </c>
      <c r="AE1128" s="38">
        <v>2.5334082432264129</v>
      </c>
      <c r="AF1128" s="38">
        <v>2.5512873457118168E-2</v>
      </c>
      <c r="AG1128" s="38">
        <v>3.3408243226412893E-2</v>
      </c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</row>
    <row r="1129" spans="1:51" x14ac:dyDescent="0.25">
      <c r="A1129" s="38" t="s">
        <v>30</v>
      </c>
      <c r="B1129" s="38">
        <v>510269</v>
      </c>
      <c r="C1129" s="38">
        <v>8.8000000000000007</v>
      </c>
      <c r="D1129" s="38">
        <v>8.6</v>
      </c>
      <c r="E1129" s="38">
        <v>9.1</v>
      </c>
      <c r="F1129" s="38">
        <v>2005</v>
      </c>
      <c r="G1129" s="38" t="s">
        <v>7</v>
      </c>
      <c r="H1129" s="38" t="s">
        <v>103</v>
      </c>
      <c r="I1129" s="38" t="s">
        <v>162</v>
      </c>
      <c r="J1129" s="38">
        <v>4490</v>
      </c>
      <c r="K1129" s="38">
        <v>505779</v>
      </c>
      <c r="L1129" s="38">
        <v>2.5624351382113795E-4</v>
      </c>
      <c r="M1129" s="38">
        <v>8.5430368657433657</v>
      </c>
      <c r="N1129" s="38">
        <v>9.0555238933856419</v>
      </c>
      <c r="O1129" s="38">
        <v>5.6963134256633907E-2</v>
      </c>
      <c r="P1129" s="38">
        <v>4.4476106614357747E-2</v>
      </c>
      <c r="Q1129" s="38">
        <v>4360</v>
      </c>
      <c r="R1129" s="38">
        <v>4622</v>
      </c>
      <c r="S1129" s="38">
        <v>8.5445127961918121</v>
      </c>
      <c r="T1129" s="38">
        <v>9.0579674642198533</v>
      </c>
      <c r="U1129" s="38">
        <v>5.5487203808187502E-2</v>
      </c>
      <c r="V1129" s="38">
        <v>4.2032535780146318E-2</v>
      </c>
      <c r="W1129" s="38">
        <v>8.8029782587848108E-3</v>
      </c>
      <c r="X1129" s="38">
        <v>2.563225832591644E-4</v>
      </c>
      <c r="Y1129" s="38">
        <v>8.5466556755256455</v>
      </c>
      <c r="Z1129" s="38">
        <v>9.0593008420439762</v>
      </c>
      <c r="AA1129" s="38">
        <v>5.334432447435411E-2</v>
      </c>
      <c r="AB1129" s="38">
        <v>4.0699157956023413E-2</v>
      </c>
      <c r="AC1129" s="38">
        <v>261.52002652464853</v>
      </c>
      <c r="AD1129" s="38">
        <v>8.5477030360433375</v>
      </c>
      <c r="AE1129" s="38">
        <v>9.0602132174141286</v>
      </c>
      <c r="AF1129" s="38">
        <v>5.2296963956662168E-2</v>
      </c>
      <c r="AG1129" s="38">
        <v>3.9786782585871094E-2</v>
      </c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</row>
    <row r="1130" spans="1:51" x14ac:dyDescent="0.25">
      <c r="A1130" s="38" t="s">
        <v>22</v>
      </c>
      <c r="B1130" s="38">
        <v>1690385</v>
      </c>
      <c r="C1130" s="38">
        <v>4.7</v>
      </c>
      <c r="D1130" s="38">
        <v>4.5999999999999996</v>
      </c>
      <c r="E1130" s="38">
        <v>4.8</v>
      </c>
      <c r="F1130" s="38">
        <v>2005</v>
      </c>
      <c r="G1130" s="38" t="s">
        <v>7</v>
      </c>
      <c r="H1130" s="38" t="s">
        <v>104</v>
      </c>
      <c r="I1130" s="38" t="s">
        <v>154</v>
      </c>
      <c r="J1130" s="38">
        <v>7945</v>
      </c>
      <c r="K1130" s="38">
        <v>1682440</v>
      </c>
      <c r="L1130" s="38">
        <v>1.0310658172035579E-4</v>
      </c>
      <c r="M1130" s="38">
        <v>4.5970061144997372</v>
      </c>
      <c r="N1130" s="38">
        <v>4.8032192779404479</v>
      </c>
      <c r="O1130" s="38">
        <v>2.993885500262472E-3</v>
      </c>
      <c r="P1130" s="38">
        <v>3.2192779404480731E-3</v>
      </c>
      <c r="Q1130" s="38">
        <v>7771</v>
      </c>
      <c r="R1130" s="38">
        <v>8120</v>
      </c>
      <c r="S1130" s="38">
        <v>4.5971775660574368</v>
      </c>
      <c r="T1130" s="38">
        <v>4.8036394075905786</v>
      </c>
      <c r="U1130" s="38">
        <v>2.8224339425628742E-3</v>
      </c>
      <c r="V1130" s="38">
        <v>3.6394075905787915E-3</v>
      </c>
      <c r="W1130" s="38">
        <v>4.7012382799167581E-3</v>
      </c>
      <c r="X1130" s="38">
        <v>1.0312489438639451E-4</v>
      </c>
      <c r="Y1130" s="38">
        <v>4.5981133855303638</v>
      </c>
      <c r="Z1130" s="38">
        <v>4.8043631743031527</v>
      </c>
      <c r="AA1130" s="38">
        <v>1.8866144696358944E-3</v>
      </c>
      <c r="AB1130" s="38">
        <v>4.3631743031529169E-3</v>
      </c>
      <c r="AC1130" s="38">
        <v>348.58988845408527</v>
      </c>
      <c r="AD1130" s="38">
        <v>4.5984246905434061</v>
      </c>
      <c r="AE1130" s="38">
        <v>4.8046434491535557</v>
      </c>
      <c r="AF1130" s="38">
        <v>1.5753094565935655E-3</v>
      </c>
      <c r="AG1130" s="38">
        <v>4.6434491535558564E-3</v>
      </c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</row>
    <row r="1131" spans="1:51" x14ac:dyDescent="0.25">
      <c r="A1131" s="38" t="s">
        <v>38</v>
      </c>
      <c r="B1131" s="38">
        <v>142154</v>
      </c>
      <c r="C1131" s="38">
        <v>5.4</v>
      </c>
      <c r="D1131" s="38">
        <v>5.0999999999999996</v>
      </c>
      <c r="E1131" s="38">
        <v>5.8</v>
      </c>
      <c r="F1131" s="38">
        <v>2005</v>
      </c>
      <c r="G1131" s="38" t="s">
        <v>7</v>
      </c>
      <c r="H1131" s="38" t="s">
        <v>105</v>
      </c>
      <c r="I1131" s="38" t="s">
        <v>170</v>
      </c>
      <c r="J1131" s="38">
        <v>768</v>
      </c>
      <c r="K1131" s="38">
        <v>141386</v>
      </c>
      <c r="L1131" s="38">
        <v>3.8105992538690556E-4</v>
      </c>
      <c r="M1131" s="38">
        <v>5.0215316302499389</v>
      </c>
      <c r="N1131" s="38">
        <v>5.7836514810237505</v>
      </c>
      <c r="O1131" s="38">
        <v>7.8468369750060774E-2</v>
      </c>
      <c r="P1131" s="38">
        <v>1.6348518976249338E-2</v>
      </c>
      <c r="Q1131" s="38">
        <v>714</v>
      </c>
      <c r="R1131" s="38">
        <v>822</v>
      </c>
      <c r="S1131" s="38">
        <v>5.0227218368811286</v>
      </c>
      <c r="T1131" s="38">
        <v>5.7824612743925599</v>
      </c>
      <c r="U1131" s="38">
        <v>7.7278163118871035E-2</v>
      </c>
      <c r="V1131" s="38">
        <v>1.7538725607439964E-2</v>
      </c>
      <c r="W1131" s="38">
        <v>5.4159568090612325E-3</v>
      </c>
      <c r="X1131" s="38">
        <v>3.8175727682199608E-4</v>
      </c>
      <c r="Y1131" s="38">
        <v>5.0341995322392368</v>
      </c>
      <c r="Z1131" s="38">
        <v>5.7977140858832286</v>
      </c>
      <c r="AA1131" s="38">
        <v>6.5800467760762871E-2</v>
      </c>
      <c r="AB1131" s="38">
        <v>2.2859141167712593E-3</v>
      </c>
      <c r="AC1131" s="38">
        <v>108.37141043087772</v>
      </c>
      <c r="AD1131" s="38">
        <v>5.0383082413528513</v>
      </c>
      <c r="AE1131" s="38">
        <v>5.8006398110979491</v>
      </c>
      <c r="AF1131" s="38">
        <v>6.1691758647148376E-2</v>
      </c>
      <c r="AG1131" s="38">
        <v>6.3981109794930546E-4</v>
      </c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</row>
    <row r="1132" spans="1:51" x14ac:dyDescent="0.25">
      <c r="A1132" s="38" t="s">
        <v>15</v>
      </c>
      <c r="B1132" s="38">
        <v>627135</v>
      </c>
      <c r="C1132" s="38">
        <v>2.5</v>
      </c>
      <c r="D1132" s="38">
        <v>2.4</v>
      </c>
      <c r="E1132" s="38">
        <v>2.7</v>
      </c>
      <c r="F1132" s="38">
        <v>2005</v>
      </c>
      <c r="G1132" s="38" t="s">
        <v>7</v>
      </c>
      <c r="H1132" s="38" t="s">
        <v>106</v>
      </c>
      <c r="I1132" s="38" t="s">
        <v>147</v>
      </c>
      <c r="J1132" s="38">
        <v>1568</v>
      </c>
      <c r="K1132" s="38">
        <v>625567</v>
      </c>
      <c r="L1132" s="38">
        <v>1.2359943252896106E-4</v>
      </c>
      <c r="M1132" s="38">
        <v>2.3766596823346648</v>
      </c>
      <c r="N1132" s="38">
        <v>2.6238585473925866</v>
      </c>
      <c r="O1132" s="38">
        <v>2.3340317665335064E-2</v>
      </c>
      <c r="P1132" s="38">
        <v>7.6141452607413562E-2</v>
      </c>
      <c r="Q1132" s="38">
        <v>1491</v>
      </c>
      <c r="R1132" s="38">
        <v>1646</v>
      </c>
      <c r="S1132" s="38">
        <v>2.377478533330144</v>
      </c>
      <c r="T1132" s="38">
        <v>2.624634249404036</v>
      </c>
      <c r="U1132" s="38">
        <v>2.2521466669855883E-2</v>
      </c>
      <c r="V1132" s="38">
        <v>7.5365750595964176E-2</v>
      </c>
      <c r="W1132" s="38">
        <v>2.5033064859425256E-3</v>
      </c>
      <c r="X1132" s="38">
        <v>1.2371170270472843E-4</v>
      </c>
      <c r="Y1132" s="38">
        <v>2.3795947832377973</v>
      </c>
      <c r="Z1132" s="38">
        <v>2.6270181886472543</v>
      </c>
      <c r="AA1132" s="38">
        <v>2.0405216762202638E-2</v>
      </c>
      <c r="AB1132" s="38">
        <v>7.298181135274584E-2</v>
      </c>
      <c r="AC1132" s="38">
        <v>155.04999744192673</v>
      </c>
      <c r="AD1132" s="38">
        <v>2.3804867949442907</v>
      </c>
      <c r="AE1132" s="38">
        <v>2.627720720180458</v>
      </c>
      <c r="AF1132" s="38">
        <v>1.9513205055709193E-2</v>
      </c>
      <c r="AG1132" s="38">
        <v>7.2279279819542186E-2</v>
      </c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</row>
    <row r="1133" spans="1:51" x14ac:dyDescent="0.25">
      <c r="A1133" s="38" t="s">
        <v>53</v>
      </c>
      <c r="B1133" s="38">
        <v>111325</v>
      </c>
      <c r="C1133" s="38">
        <v>3.5</v>
      </c>
      <c r="D1133" s="38">
        <v>3.2</v>
      </c>
      <c r="E1133" s="38">
        <v>3.9</v>
      </c>
      <c r="F1133" s="38">
        <v>2005</v>
      </c>
      <c r="G1133" s="38" t="s">
        <v>7</v>
      </c>
      <c r="H1133" s="38" t="s">
        <v>107</v>
      </c>
      <c r="I1133" s="38" t="s">
        <v>185</v>
      </c>
      <c r="J1133" s="38">
        <v>390</v>
      </c>
      <c r="K1133" s="38">
        <v>110935</v>
      </c>
      <c r="L1133" s="38">
        <v>3.4707683837530286E-4</v>
      </c>
      <c r="M1133" s="38">
        <v>3.1561793933785709</v>
      </c>
      <c r="N1133" s="38">
        <v>3.8503330701291762</v>
      </c>
      <c r="O1133" s="38">
        <v>4.3820606621429281E-2</v>
      </c>
      <c r="P1133" s="38">
        <v>4.9666929870823662E-2</v>
      </c>
      <c r="Q1133" s="38">
        <v>351</v>
      </c>
      <c r="R1133" s="38">
        <v>429</v>
      </c>
      <c r="S1133" s="38">
        <v>3.1529306085784863</v>
      </c>
      <c r="T1133" s="38">
        <v>3.8535818549292613</v>
      </c>
      <c r="U1133" s="38">
        <v>4.7069391421513895E-2</v>
      </c>
      <c r="V1133" s="38">
        <v>4.6418145070738603E-2</v>
      </c>
      <c r="W1133" s="38">
        <v>3.520388106754117E-3</v>
      </c>
      <c r="X1133" s="38">
        <v>3.4833697501586566E-4</v>
      </c>
      <c r="Y1133" s="38">
        <v>3.1720511317382512</v>
      </c>
      <c r="Z1133" s="38">
        <v>3.8687250817699828</v>
      </c>
      <c r="AA1133" s="38">
        <v>2.7948868261749027E-2</v>
      </c>
      <c r="AB1133" s="38">
        <v>3.1274918230017157E-2</v>
      </c>
      <c r="AC1133" s="38">
        <v>77.322762274520102</v>
      </c>
      <c r="AD1133" s="38">
        <v>3.1776073804193739</v>
      </c>
      <c r="AE1133" s="38">
        <v>3.8721512314224489</v>
      </c>
      <c r="AF1133" s="38">
        <v>2.2392619580626327E-2</v>
      </c>
      <c r="AG1133" s="38">
        <v>2.7848768577551031E-2</v>
      </c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</row>
    <row r="1134" spans="1:51" x14ac:dyDescent="0.25">
      <c r="A1134" s="38" t="s">
        <v>27</v>
      </c>
      <c r="B1134" s="38">
        <v>852932</v>
      </c>
      <c r="C1134" s="38">
        <v>2.6</v>
      </c>
      <c r="D1134" s="38">
        <v>2.5</v>
      </c>
      <c r="E1134" s="38">
        <v>2.7</v>
      </c>
      <c r="F1134" s="38">
        <v>2005</v>
      </c>
      <c r="G1134" s="38" t="s">
        <v>7</v>
      </c>
      <c r="H1134" s="38" t="s">
        <v>108</v>
      </c>
      <c r="I1134" s="38" t="s">
        <v>159</v>
      </c>
      <c r="J1134" s="38">
        <v>2218</v>
      </c>
      <c r="K1134" s="38">
        <v>850714</v>
      </c>
      <c r="L1134" s="38">
        <v>1.0808092160796417E-4</v>
      </c>
      <c r="M1134" s="38">
        <v>2.4923608486621163</v>
      </c>
      <c r="N1134" s="38">
        <v>2.7085226918780441</v>
      </c>
      <c r="O1134" s="38">
        <v>7.6391513378837317E-3</v>
      </c>
      <c r="P1134" s="38">
        <v>8.5226918780438865E-3</v>
      </c>
      <c r="Q1134" s="38">
        <v>2126</v>
      </c>
      <c r="R1134" s="38">
        <v>2310</v>
      </c>
      <c r="S1134" s="38">
        <v>2.492578540844991</v>
      </c>
      <c r="T1134" s="38">
        <v>2.7083049996951689</v>
      </c>
      <c r="U1134" s="38">
        <v>7.4214591550090248E-3</v>
      </c>
      <c r="V1134" s="38">
        <v>8.3049996951687355E-3</v>
      </c>
      <c r="W1134" s="38">
        <v>2.6026819621198013E-3</v>
      </c>
      <c r="X1134" s="38">
        <v>1.0815030427709797E-4</v>
      </c>
      <c r="Y1134" s="38">
        <v>2.4945316578427033</v>
      </c>
      <c r="Z1134" s="38">
        <v>2.7108322663968991</v>
      </c>
      <c r="AA1134" s="38">
        <v>5.4683421572967461E-3</v>
      </c>
      <c r="AB1134" s="38">
        <v>1.0832266396898937E-2</v>
      </c>
      <c r="AC1134" s="38">
        <v>184.39064440425398</v>
      </c>
      <c r="AD1134" s="38">
        <v>2.4951764291769063</v>
      </c>
      <c r="AE1134" s="38">
        <v>2.7113599161891075</v>
      </c>
      <c r="AF1134" s="38">
        <v>4.8235708230937036E-3</v>
      </c>
      <c r="AG1134" s="38">
        <v>1.1359916189107366E-2</v>
      </c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</row>
    <row r="1135" spans="1:51" x14ac:dyDescent="0.25">
      <c r="A1135" s="38" t="s">
        <v>61</v>
      </c>
      <c r="B1135" s="38">
        <v>3967303</v>
      </c>
      <c r="C1135" s="38">
        <v>3.5</v>
      </c>
      <c r="D1135" s="38">
        <v>3.4</v>
      </c>
      <c r="E1135" s="38">
        <v>3.5</v>
      </c>
      <c r="F1135" s="38">
        <v>2005</v>
      </c>
      <c r="G1135" s="38" t="s">
        <v>7</v>
      </c>
      <c r="H1135" s="38" t="s">
        <v>109</v>
      </c>
      <c r="I1135" s="38" t="s">
        <v>192</v>
      </c>
      <c r="J1135" s="38">
        <v>13886</v>
      </c>
      <c r="K1135" s="38">
        <v>3953417</v>
      </c>
      <c r="L1135" s="38">
        <v>5.8113887480270978E-5</v>
      </c>
      <c r="M1135" s="38">
        <v>3.4419968930676226</v>
      </c>
      <c r="N1135" s="38">
        <v>3.5582246680281644</v>
      </c>
      <c r="O1135" s="38">
        <v>4.1996893067622665E-2</v>
      </c>
      <c r="P1135" s="38">
        <v>5.8224668028164395E-2</v>
      </c>
      <c r="Q1135" s="38">
        <v>13655</v>
      </c>
      <c r="R1135" s="38">
        <v>14117</v>
      </c>
      <c r="S1135" s="38">
        <v>3.4418848270474931</v>
      </c>
      <c r="T1135" s="38">
        <v>3.5583367340482943</v>
      </c>
      <c r="U1135" s="38">
        <v>4.1884827047493189E-2</v>
      </c>
      <c r="V1135" s="38">
        <v>5.8336734048294314E-2</v>
      </c>
      <c r="W1135" s="38">
        <v>3.5005915308289112E-3</v>
      </c>
      <c r="X1135" s="38">
        <v>5.8119824585095277E-5</v>
      </c>
      <c r="Y1135" s="38">
        <v>3.4424717062438157</v>
      </c>
      <c r="Z1135" s="38">
        <v>3.5587113554140064</v>
      </c>
      <c r="AA1135" s="38">
        <v>4.2471706243815799E-2</v>
      </c>
      <c r="AB1135" s="38">
        <v>5.8711355414006405E-2</v>
      </c>
      <c r="AC1135" s="38">
        <v>461.11852902285227</v>
      </c>
      <c r="AD1135" s="38">
        <v>3.442602755645888</v>
      </c>
      <c r="AE1135" s="38">
        <v>3.5588323661726338</v>
      </c>
      <c r="AF1135" s="38">
        <v>4.2602755645888113E-2</v>
      </c>
      <c r="AG1135" s="38">
        <v>5.8832366172633765E-2</v>
      </c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</row>
    <row r="1136" spans="1:51" x14ac:dyDescent="0.25">
      <c r="A1136" s="38" t="s">
        <v>23</v>
      </c>
      <c r="B1136" s="38">
        <v>462190</v>
      </c>
      <c r="C1136" s="38">
        <v>3.2</v>
      </c>
      <c r="D1136" s="38">
        <v>3</v>
      </c>
      <c r="E1136" s="38">
        <v>3.4</v>
      </c>
      <c r="F1136" s="38">
        <v>2005</v>
      </c>
      <c r="G1136" s="38" t="s">
        <v>7</v>
      </c>
      <c r="H1136" s="38" t="s">
        <v>110</v>
      </c>
      <c r="I1136" s="38" t="s">
        <v>155</v>
      </c>
      <c r="J1136" s="38">
        <v>1479</v>
      </c>
      <c r="K1136" s="38">
        <v>460711</v>
      </c>
      <c r="L1136" s="38">
        <v>1.6282296225805481E-4</v>
      </c>
      <c r="M1136" s="38">
        <v>3.0371597288430072</v>
      </c>
      <c r="N1136" s="38">
        <v>3.3628056533591173</v>
      </c>
      <c r="O1136" s="38">
        <v>3.7159728843007223E-2</v>
      </c>
      <c r="P1136" s="38">
        <v>3.7194346640882614E-2</v>
      </c>
      <c r="Q1136" s="38">
        <v>1404</v>
      </c>
      <c r="R1136" s="38">
        <v>1555</v>
      </c>
      <c r="S1136" s="38">
        <v>3.0377117635604405</v>
      </c>
      <c r="T1136" s="38">
        <v>3.3644172310088925</v>
      </c>
      <c r="U1136" s="38">
        <v>3.7711763560440481E-2</v>
      </c>
      <c r="V1136" s="38">
        <v>3.5582768991107461E-2</v>
      </c>
      <c r="W1136" s="38">
        <v>3.2041117742636345E-3</v>
      </c>
      <c r="X1136" s="38">
        <v>1.6297927552791426E-4</v>
      </c>
      <c r="Y1136" s="38">
        <v>3.04113249873572</v>
      </c>
      <c r="Z1136" s="38">
        <v>3.3670910497915489</v>
      </c>
      <c r="AA1136" s="38">
        <v>4.1132498735720002E-2</v>
      </c>
      <c r="AB1136" s="38">
        <v>3.2908950208450971E-2</v>
      </c>
      <c r="AC1136" s="38">
        <v>150.53395099341733</v>
      </c>
      <c r="AD1136" s="38">
        <v>3.0423463659217109</v>
      </c>
      <c r="AE1136" s="38">
        <v>3.3680407769902092</v>
      </c>
      <c r="AF1136" s="38">
        <v>4.2346365921710927E-2</v>
      </c>
      <c r="AG1136" s="38">
        <v>3.1959223009790705E-2</v>
      </c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</row>
    <row r="1137" spans="1:51" x14ac:dyDescent="0.25">
      <c r="A1137" s="38" t="s">
        <v>55</v>
      </c>
      <c r="B1137" s="38">
        <v>86388</v>
      </c>
      <c r="C1137" s="38">
        <v>3.1</v>
      </c>
      <c r="D1137" s="38">
        <v>2.8</v>
      </c>
      <c r="E1137" s="38">
        <v>3.5</v>
      </c>
      <c r="F1137" s="38">
        <v>2005</v>
      </c>
      <c r="G1137" s="38" t="s">
        <v>7</v>
      </c>
      <c r="H1137" s="38" t="s">
        <v>111</v>
      </c>
      <c r="I1137" s="38" t="s">
        <v>187</v>
      </c>
      <c r="J1137" s="38">
        <v>268</v>
      </c>
      <c r="K1137" s="38">
        <v>86120</v>
      </c>
      <c r="L1137" s="38">
        <v>3.7084068037077734E-4</v>
      </c>
      <c r="M1137" s="38">
        <v>2.7314420440816929</v>
      </c>
      <c r="N1137" s="38">
        <v>3.4731234048232476</v>
      </c>
      <c r="O1137" s="38">
        <v>6.8557955918306934E-2</v>
      </c>
      <c r="P1137" s="38">
        <v>2.6876595176752449E-2</v>
      </c>
      <c r="Q1137" s="38">
        <v>236</v>
      </c>
      <c r="R1137" s="38">
        <v>300</v>
      </c>
      <c r="S1137" s="38">
        <v>2.7318609066073991</v>
      </c>
      <c r="T1137" s="38">
        <v>3.4727045422975413</v>
      </c>
      <c r="U1137" s="38">
        <v>6.8139093392600714E-2</v>
      </c>
      <c r="V1137" s="38">
        <v>2.729545770245867E-2</v>
      </c>
      <c r="W1137" s="38">
        <v>3.1243775436712593E-3</v>
      </c>
      <c r="X1137" s="38">
        <v>3.7280178806136093E-4</v>
      </c>
      <c r="Y1137" s="38">
        <v>2.7515757556098985</v>
      </c>
      <c r="Z1137" s="38">
        <v>3.4971793317326201</v>
      </c>
      <c r="AA1137" s="38">
        <v>4.842424439010129E-2</v>
      </c>
      <c r="AB1137" s="38">
        <v>2.8206682673799222E-3</v>
      </c>
      <c r="AC1137" s="38">
        <v>64.127919289489697</v>
      </c>
      <c r="AD1137" s="38">
        <v>2.7590194367973591</v>
      </c>
      <c r="AE1137" s="38">
        <v>3.501310817634018</v>
      </c>
      <c r="AF1137" s="38">
        <v>4.0980563202640763E-2</v>
      </c>
      <c r="AG1137" s="38">
        <v>1.3108176340179689E-3</v>
      </c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</row>
    <row r="1138" spans="1:51" x14ac:dyDescent="0.25">
      <c r="A1138" s="38" t="s">
        <v>54</v>
      </c>
      <c r="B1138" s="38">
        <v>1104321</v>
      </c>
      <c r="C1138" s="38">
        <v>4.3</v>
      </c>
      <c r="D1138" s="38">
        <v>4.2</v>
      </c>
      <c r="E1138" s="38">
        <v>4.5</v>
      </c>
      <c r="F1138" s="38">
        <v>2005</v>
      </c>
      <c r="G1138" s="38" t="s">
        <v>7</v>
      </c>
      <c r="H1138" s="38" t="s">
        <v>112</v>
      </c>
      <c r="I1138" s="38" t="s">
        <v>186</v>
      </c>
      <c r="J1138" s="38">
        <v>4749</v>
      </c>
      <c r="K1138" s="38">
        <v>1099572</v>
      </c>
      <c r="L1138" s="38">
        <v>1.2204444467550333E-4</v>
      </c>
      <c r="M1138" s="38">
        <v>4.1783356078635689</v>
      </c>
      <c r="N1138" s="38">
        <v>4.4224244972145748</v>
      </c>
      <c r="O1138" s="38">
        <v>2.1664392136431232E-2</v>
      </c>
      <c r="P1138" s="38">
        <v>7.7575502785425243E-2</v>
      </c>
      <c r="Q1138" s="38">
        <v>4614</v>
      </c>
      <c r="R1138" s="38">
        <v>4884</v>
      </c>
      <c r="S1138" s="38">
        <v>4.178132988506059</v>
      </c>
      <c r="T1138" s="38">
        <v>4.4226271165720838</v>
      </c>
      <c r="U1138" s="38">
        <v>2.1867011493941213E-2</v>
      </c>
      <c r="V1138" s="38">
        <v>7.737288342791615E-2</v>
      </c>
      <c r="W1138" s="38">
        <v>4.3021043727807006E-3</v>
      </c>
      <c r="X1138" s="38">
        <v>1.22080770285138E-4</v>
      </c>
      <c r="Y1138" s="38">
        <v>4.180023602495563</v>
      </c>
      <c r="Z1138" s="38">
        <v>4.4241851430658388</v>
      </c>
      <c r="AA1138" s="38">
        <v>1.9976397504437138E-2</v>
      </c>
      <c r="AB1138" s="38">
        <v>7.5814856934161234E-2</v>
      </c>
      <c r="AC1138" s="38">
        <v>269.56573015815957</v>
      </c>
      <c r="AD1138" s="38">
        <v>4.1805071216478815</v>
      </c>
      <c r="AE1138" s="38">
        <v>4.4246071545712207</v>
      </c>
      <c r="AF1138" s="38">
        <v>1.9492878352118659E-2</v>
      </c>
      <c r="AG1138" s="38">
        <v>7.5392845428779331E-2</v>
      </c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</row>
    <row r="1139" spans="1:51" x14ac:dyDescent="0.25">
      <c r="A1139" s="38" t="s">
        <v>39</v>
      </c>
      <c r="B1139" s="38">
        <v>946606</v>
      </c>
      <c r="C1139" s="38">
        <v>4</v>
      </c>
      <c r="D1139" s="38">
        <v>3.9</v>
      </c>
      <c r="E1139" s="38">
        <v>4.2</v>
      </c>
      <c r="F1139" s="38">
        <v>2005</v>
      </c>
      <c r="G1139" s="38" t="s">
        <v>7</v>
      </c>
      <c r="H1139" s="38" t="s">
        <v>113</v>
      </c>
      <c r="I1139" s="38" t="s">
        <v>171</v>
      </c>
      <c r="J1139" s="38">
        <v>3786</v>
      </c>
      <c r="K1139" s="38">
        <v>942820</v>
      </c>
      <c r="L1139" s="38">
        <v>1.2714488982589153E-4</v>
      </c>
      <c r="M1139" s="38">
        <v>3.8724071941456875</v>
      </c>
      <c r="N1139" s="38">
        <v>4.126696973797471</v>
      </c>
      <c r="O1139" s="38">
        <v>2.7592805854312452E-2</v>
      </c>
      <c r="P1139" s="38">
        <v>7.3303026202529153E-2</v>
      </c>
      <c r="Q1139" s="38">
        <v>3667</v>
      </c>
      <c r="R1139" s="38">
        <v>3907</v>
      </c>
      <c r="S1139" s="38">
        <v>3.8738398024098726</v>
      </c>
      <c r="T1139" s="38">
        <v>4.1273771769881025</v>
      </c>
      <c r="U1139" s="38">
        <v>2.6160197590127332E-2</v>
      </c>
      <c r="V1139" s="38">
        <v>7.2622823011897708E-2</v>
      </c>
      <c r="W1139" s="38">
        <v>4.0015649146144319E-3</v>
      </c>
      <c r="X1139" s="38">
        <v>1.2719242044324848E-4</v>
      </c>
      <c r="Y1139" s="38">
        <v>3.8743724941711837</v>
      </c>
      <c r="Z1139" s="38">
        <v>4.1287573350576805</v>
      </c>
      <c r="AA1139" s="38">
        <v>2.5627505828816233E-2</v>
      </c>
      <c r="AB1139" s="38">
        <v>7.1242664942319678E-2</v>
      </c>
      <c r="AC1139" s="38">
        <v>240.72705200961099</v>
      </c>
      <c r="AD1139" s="38">
        <v>3.8749409130932952</v>
      </c>
      <c r="AE1139" s="38">
        <v>4.1292453175759549</v>
      </c>
      <c r="AF1139" s="38">
        <v>2.5059086906704664E-2</v>
      </c>
      <c r="AG1139" s="38">
        <v>7.0754682424045257E-2</v>
      </c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</row>
    <row r="1140" spans="1:51" x14ac:dyDescent="0.25">
      <c r="A1140" s="38" t="s">
        <v>16</v>
      </c>
      <c r="B1140" s="38">
        <v>250295</v>
      </c>
      <c r="C1140" s="38">
        <v>2.6</v>
      </c>
      <c r="D1140" s="38">
        <v>2.4</v>
      </c>
      <c r="E1140" s="38">
        <v>2.8</v>
      </c>
      <c r="F1140" s="38">
        <v>2005</v>
      </c>
      <c r="G1140" s="38" t="s">
        <v>7</v>
      </c>
      <c r="H1140" s="38" t="s">
        <v>114</v>
      </c>
      <c r="I1140" s="38" t="s">
        <v>148</v>
      </c>
      <c r="J1140" s="38">
        <v>651</v>
      </c>
      <c r="K1140" s="38">
        <v>249644</v>
      </c>
      <c r="L1140" s="38">
        <v>1.9953582938445234E-4</v>
      </c>
      <c r="M1140" s="38">
        <v>2.4013950721517348</v>
      </c>
      <c r="N1140" s="38">
        <v>2.8004667309206397</v>
      </c>
      <c r="O1140" s="38">
        <v>1.3950721517348441E-3</v>
      </c>
      <c r="P1140" s="38">
        <v>4.6673092063986843E-4</v>
      </c>
      <c r="Q1140" s="38">
        <v>601</v>
      </c>
      <c r="R1140" s="38">
        <v>701</v>
      </c>
      <c r="S1140" s="38">
        <v>2.4011666233844062</v>
      </c>
      <c r="T1140" s="38">
        <v>2.8006951796879682</v>
      </c>
      <c r="U1140" s="38">
        <v>1.1666233844063179E-3</v>
      </c>
      <c r="V1140" s="38">
        <v>6.9517968796839469E-4</v>
      </c>
      <c r="W1140" s="38">
        <v>2.6085647284858323E-3</v>
      </c>
      <c r="X1140" s="38">
        <v>1.9997189655890431E-4</v>
      </c>
      <c r="Y1140" s="38">
        <v>2.4085928319269283</v>
      </c>
      <c r="Z1140" s="38">
        <v>2.8085366250447366</v>
      </c>
      <c r="AA1140" s="38">
        <v>8.5928319269283904E-3</v>
      </c>
      <c r="AB1140" s="38">
        <v>8.5366250447367342E-3</v>
      </c>
      <c r="AC1140" s="38">
        <v>99.921244401227298</v>
      </c>
      <c r="AD1140" s="38">
        <v>2.4109584514757532</v>
      </c>
      <c r="AE1140" s="38">
        <v>2.8101662297413448</v>
      </c>
      <c r="AF1140" s="38">
        <v>1.095845147575325E-2</v>
      </c>
      <c r="AG1140" s="38">
        <v>1.0166229741344956E-2</v>
      </c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</row>
    <row r="1141" spans="1:51" x14ac:dyDescent="0.25">
      <c r="A1141" s="38" t="s">
        <v>24</v>
      </c>
      <c r="B1141" s="38">
        <v>783574</v>
      </c>
      <c r="C1141" s="38">
        <v>5.4</v>
      </c>
      <c r="D1141" s="38">
        <v>5.3</v>
      </c>
      <c r="E1141" s="38">
        <v>5.6</v>
      </c>
      <c r="F1141" s="38">
        <v>2005</v>
      </c>
      <c r="G1141" s="38" t="s">
        <v>7</v>
      </c>
      <c r="H1141" s="38" t="s">
        <v>115</v>
      </c>
      <c r="I1141" s="38" t="s">
        <v>156</v>
      </c>
      <c r="J1141" s="38">
        <v>4231</v>
      </c>
      <c r="K1141" s="38">
        <v>779343</v>
      </c>
      <c r="L1141" s="38">
        <v>1.6226090634644352E-4</v>
      </c>
      <c r="M1141" s="38">
        <v>5.2373567430395758</v>
      </c>
      <c r="N1141" s="38">
        <v>5.5618785557324619</v>
      </c>
      <c r="O1141" s="38">
        <v>6.2643256960424054E-2</v>
      </c>
      <c r="P1141" s="38">
        <v>3.8121444267537719E-2</v>
      </c>
      <c r="Q1141" s="38">
        <v>4105</v>
      </c>
      <c r="R1141" s="38">
        <v>4359</v>
      </c>
      <c r="S1141" s="38">
        <v>5.238815989300309</v>
      </c>
      <c r="T1141" s="38">
        <v>5.5629717167746762</v>
      </c>
      <c r="U1141" s="38">
        <v>6.1184010699690816E-2</v>
      </c>
      <c r="V1141" s="38">
        <v>3.7028283225323477E-2</v>
      </c>
      <c r="W1141" s="38">
        <v>5.4020424078477453E-3</v>
      </c>
      <c r="X1141" s="38">
        <v>1.6231485122372897E-4</v>
      </c>
      <c r="Y1141" s="38">
        <v>5.2397275566240165</v>
      </c>
      <c r="Z1141" s="38">
        <v>5.5643572590714738</v>
      </c>
      <c r="AA1141" s="38">
        <v>6.0272443375983364E-2</v>
      </c>
      <c r="AB1141" s="38">
        <v>3.5642740928525818E-2</v>
      </c>
      <c r="AC1141" s="38">
        <v>254.30092687022008</v>
      </c>
      <c r="AD1141" s="38">
        <v>5.240411416344311</v>
      </c>
      <c r="AE1141" s="38">
        <v>5.5649495967461169</v>
      </c>
      <c r="AF1141" s="38">
        <v>5.9588583655688865E-2</v>
      </c>
      <c r="AG1141" s="38">
        <v>3.5050403253882756E-2</v>
      </c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</row>
    <row r="1142" spans="1:51" x14ac:dyDescent="0.25">
      <c r="A1142" s="38" t="s">
        <v>40</v>
      </c>
      <c r="B1142" s="38">
        <v>77589</v>
      </c>
      <c r="C1142" s="38">
        <v>2.9</v>
      </c>
      <c r="D1142" s="38">
        <v>2.5</v>
      </c>
      <c r="E1142" s="38">
        <v>3.3</v>
      </c>
      <c r="F1142" s="38">
        <v>2005</v>
      </c>
      <c r="G1142" s="38" t="s">
        <v>7</v>
      </c>
      <c r="H1142" s="38" t="s">
        <v>116</v>
      </c>
      <c r="I1142" s="38" t="s">
        <v>172</v>
      </c>
      <c r="J1142" s="38">
        <v>225</v>
      </c>
      <c r="K1142" s="38">
        <v>77364</v>
      </c>
      <c r="L1142" s="38">
        <v>3.7836292692502998E-4</v>
      </c>
      <c r="M1142" s="38">
        <v>2.5215326768332349</v>
      </c>
      <c r="N1142" s="38">
        <v>3.2782585306832948</v>
      </c>
      <c r="O1142" s="38">
        <v>2.1532676833234898E-2</v>
      </c>
      <c r="P1142" s="38">
        <v>2.1741469316705064E-2</v>
      </c>
      <c r="Q1142" s="38">
        <v>196</v>
      </c>
      <c r="R1142" s="38">
        <v>255</v>
      </c>
      <c r="S1142" s="38">
        <v>2.5261312814960886</v>
      </c>
      <c r="T1142" s="38">
        <v>3.2865483509260334</v>
      </c>
      <c r="U1142" s="38">
        <v>2.6131281496088565E-2</v>
      </c>
      <c r="V1142" s="38">
        <v>1.3451649073966454E-2</v>
      </c>
      <c r="W1142" s="38">
        <v>2.9245059872021338E-3</v>
      </c>
      <c r="X1142" s="38">
        <v>3.8074708135291032E-4</v>
      </c>
      <c r="Y1142" s="38">
        <v>2.5437589058492236</v>
      </c>
      <c r="Z1142" s="38">
        <v>3.3052530685550443</v>
      </c>
      <c r="AA1142" s="38">
        <v>4.3758905849223595E-2</v>
      </c>
      <c r="AB1142" s="38">
        <v>5.2530685550444822E-3</v>
      </c>
      <c r="AC1142" s="38">
        <v>58.774190679844402</v>
      </c>
      <c r="AD1142" s="38">
        <v>2.5522152604183637</v>
      </c>
      <c r="AE1142" s="38">
        <v>3.3096845008126139</v>
      </c>
      <c r="AF1142" s="38">
        <v>5.2215260418363663E-2</v>
      </c>
      <c r="AG1142" s="38">
        <v>9.6845008126140719E-3</v>
      </c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</row>
    <row r="1143" spans="1:51" x14ac:dyDescent="0.25">
      <c r="A1143" s="38" t="s">
        <v>17</v>
      </c>
      <c r="B1143" s="38">
        <v>681551</v>
      </c>
      <c r="C1143" s="38">
        <v>3</v>
      </c>
      <c r="D1143" s="38">
        <v>2.9</v>
      </c>
      <c r="E1143" s="38">
        <v>3.1</v>
      </c>
      <c r="F1143" s="38">
        <v>2006</v>
      </c>
      <c r="G1143" s="38" t="s">
        <v>7</v>
      </c>
      <c r="H1143" s="38" t="s">
        <v>67</v>
      </c>
      <c r="I1143" s="38" t="s">
        <v>149</v>
      </c>
      <c r="J1143" s="38">
        <v>2045</v>
      </c>
      <c r="K1143" s="38">
        <v>679506</v>
      </c>
      <c r="L1143" s="38">
        <v>1.2985056872458233E-4</v>
      </c>
      <c r="M1143" s="38">
        <v>2.8706585641209417</v>
      </c>
      <c r="N1143" s="38">
        <v>3.1303597015701068</v>
      </c>
      <c r="O1143" s="38">
        <v>2.9341435879058242E-2</v>
      </c>
      <c r="P1143" s="38">
        <v>3.0359701570106701E-2</v>
      </c>
      <c r="Q1143" s="38">
        <v>1957</v>
      </c>
      <c r="R1143" s="38">
        <v>2134</v>
      </c>
      <c r="S1143" s="38">
        <v>2.8713918694272329</v>
      </c>
      <c r="T1143" s="38">
        <v>3.1310936378935694</v>
      </c>
      <c r="U1143" s="38">
        <v>2.860813057276701E-2</v>
      </c>
      <c r="V1143" s="38">
        <v>3.1093637893569337E-2</v>
      </c>
      <c r="W1143" s="38">
        <v>3.0033103792925244E-3</v>
      </c>
      <c r="X1143" s="38">
        <v>1.2994081720341631E-4</v>
      </c>
      <c r="Y1143" s="38">
        <v>2.873369562089108</v>
      </c>
      <c r="Z1143" s="38">
        <v>3.1332511964959409</v>
      </c>
      <c r="AA1143" s="38">
        <v>2.6630437910891924E-2</v>
      </c>
      <c r="AB1143" s="38">
        <v>3.3251196495940771E-2</v>
      </c>
      <c r="AC1143" s="38">
        <v>177.01968179609676</v>
      </c>
      <c r="AD1143" s="38">
        <v>2.8741794047260911</v>
      </c>
      <c r="AE1143" s="38">
        <v>3.1339085872188726</v>
      </c>
      <c r="AF1143" s="38">
        <v>2.5820595273908786E-2</v>
      </c>
      <c r="AG1143" s="38">
        <v>3.3908587218872466E-2</v>
      </c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</row>
    <row r="1144" spans="1:51" x14ac:dyDescent="0.25">
      <c r="A1144" s="38" t="s">
        <v>41</v>
      </c>
      <c r="B1144" s="38">
        <v>120981</v>
      </c>
      <c r="C1144" s="38">
        <v>3.5</v>
      </c>
      <c r="D1144" s="38">
        <v>3.2</v>
      </c>
      <c r="E1144" s="38">
        <v>3.9</v>
      </c>
      <c r="F1144" s="38">
        <v>2006</v>
      </c>
      <c r="G1144" s="38" t="s">
        <v>7</v>
      </c>
      <c r="H1144" s="38" t="s">
        <v>68</v>
      </c>
      <c r="I1144" s="38" t="s">
        <v>173</v>
      </c>
      <c r="J1144" s="38">
        <v>423</v>
      </c>
      <c r="K1144" s="38">
        <v>120558</v>
      </c>
      <c r="L1144" s="38">
        <v>3.3261400918754847E-4</v>
      </c>
      <c r="M1144" s="38">
        <v>3.1638027835319695</v>
      </c>
      <c r="N1144" s="38">
        <v>3.8290308019070665</v>
      </c>
      <c r="O1144" s="38">
        <v>3.6197216468030646E-2</v>
      </c>
      <c r="P1144" s="38">
        <v>7.096919809293345E-2</v>
      </c>
      <c r="Q1144" s="38">
        <v>384</v>
      </c>
      <c r="R1144" s="38">
        <v>464</v>
      </c>
      <c r="S1144" s="38">
        <v>3.1740521238872219</v>
      </c>
      <c r="T1144" s="38">
        <v>3.8353129830303931</v>
      </c>
      <c r="U1144" s="38">
        <v>2.5947876112778268E-2</v>
      </c>
      <c r="V1144" s="38">
        <v>6.468701696960677E-2</v>
      </c>
      <c r="W1144" s="38">
        <v>3.5121815616461034E-3</v>
      </c>
      <c r="X1144" s="38">
        <v>3.3372762323515351E-4</v>
      </c>
      <c r="Y1144" s="38">
        <v>3.17845393841095</v>
      </c>
      <c r="Z1144" s="38">
        <v>3.8459091848812568</v>
      </c>
      <c r="AA1144" s="38">
        <v>2.1546061589050147E-2</v>
      </c>
      <c r="AB1144" s="38">
        <v>5.4090815118743141E-2</v>
      </c>
      <c r="AC1144" s="38">
        <v>80.524220438731732</v>
      </c>
      <c r="AD1144" s="38">
        <v>3.1835279076848373</v>
      </c>
      <c r="AE1144" s="38">
        <v>3.8491007138957669</v>
      </c>
      <c r="AF1144" s="38">
        <v>1.647209231516289E-2</v>
      </c>
      <c r="AG1144" s="38">
        <v>5.0899286104232999E-2</v>
      </c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</row>
    <row r="1145" spans="1:51" x14ac:dyDescent="0.25">
      <c r="A1145" s="38" t="s">
        <v>11</v>
      </c>
      <c r="B1145" s="38">
        <v>967743</v>
      </c>
      <c r="C1145" s="38">
        <v>3.9</v>
      </c>
      <c r="D1145" s="38">
        <v>3.8</v>
      </c>
      <c r="E1145" s="38">
        <v>4</v>
      </c>
      <c r="F1145" s="38">
        <v>2006</v>
      </c>
      <c r="G1145" s="38" t="s">
        <v>7</v>
      </c>
      <c r="H1145" s="38" t="s">
        <v>69</v>
      </c>
      <c r="I1145" s="38" t="s">
        <v>143</v>
      </c>
      <c r="J1145" s="38">
        <v>3774</v>
      </c>
      <c r="K1145" s="38">
        <v>963969</v>
      </c>
      <c r="L1145" s="38">
        <v>1.2417681455306054E-4</v>
      </c>
      <c r="M1145" s="38">
        <v>3.7756188956716579</v>
      </c>
      <c r="N1145" s="38">
        <v>4.0239725247777791</v>
      </c>
      <c r="O1145" s="38">
        <v>2.4381104328341952E-2</v>
      </c>
      <c r="P1145" s="38">
        <v>2.3972524777779114E-2</v>
      </c>
      <c r="Q1145" s="38">
        <v>3654</v>
      </c>
      <c r="R1145" s="38">
        <v>3895</v>
      </c>
      <c r="S1145" s="38">
        <v>3.7757958466245687</v>
      </c>
      <c r="T1145" s="38">
        <v>4.0248289060215363</v>
      </c>
      <c r="U1145" s="38">
        <v>2.4204153375431137E-2</v>
      </c>
      <c r="V1145" s="38">
        <v>2.4828906021536312E-2</v>
      </c>
      <c r="W1145" s="38">
        <v>3.9017649736974307E-3</v>
      </c>
      <c r="X1145" s="38">
        <v>1.2422340364527071E-4</v>
      </c>
      <c r="Y1145" s="38">
        <v>3.77754157005216</v>
      </c>
      <c r="Z1145" s="38">
        <v>4.0259883773427019</v>
      </c>
      <c r="AA1145" s="38">
        <v>2.2458429947839864E-2</v>
      </c>
      <c r="AB1145" s="38">
        <v>2.5988377342701874E-2</v>
      </c>
      <c r="AC1145" s="38">
        <v>240.35732655524259</v>
      </c>
      <c r="AD1145" s="38">
        <v>3.7780976485763147</v>
      </c>
      <c r="AE1145" s="38">
        <v>4.0264656269134154</v>
      </c>
      <c r="AF1145" s="38">
        <v>2.1902351423685129E-2</v>
      </c>
      <c r="AG1145" s="38">
        <v>2.6465626913415363E-2</v>
      </c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</row>
    <row r="1146" spans="1:51" x14ac:dyDescent="0.25">
      <c r="A1146" s="38" t="s">
        <v>18</v>
      </c>
      <c r="B1146" s="38">
        <v>426896</v>
      </c>
      <c r="C1146" s="38">
        <v>3.6</v>
      </c>
      <c r="D1146" s="38">
        <v>3.4</v>
      </c>
      <c r="E1146" s="38">
        <v>3.8</v>
      </c>
      <c r="F1146" s="38">
        <v>2006</v>
      </c>
      <c r="G1146" s="38" t="s">
        <v>7</v>
      </c>
      <c r="H1146" s="38" t="s">
        <v>70</v>
      </c>
      <c r="I1146" s="38" t="s">
        <v>150</v>
      </c>
      <c r="J1146" s="38">
        <v>1537</v>
      </c>
      <c r="K1146" s="38">
        <v>425359</v>
      </c>
      <c r="L1146" s="38">
        <v>1.796717135212125E-4</v>
      </c>
      <c r="M1146" s="38">
        <v>3.4207368168936898</v>
      </c>
      <c r="N1146" s="38">
        <v>3.7800802439361143</v>
      </c>
      <c r="O1146" s="38">
        <v>2.0736816893689891E-2</v>
      </c>
      <c r="P1146" s="38">
        <v>1.9919756063885519E-2</v>
      </c>
      <c r="Q1146" s="38">
        <v>1461</v>
      </c>
      <c r="R1146" s="38">
        <v>1614</v>
      </c>
      <c r="S1146" s="38">
        <v>3.4223792211686219</v>
      </c>
      <c r="T1146" s="38">
        <v>3.7807803305723175</v>
      </c>
      <c r="U1146" s="38">
        <v>2.237922116862201E-2</v>
      </c>
      <c r="V1146" s="38">
        <v>1.9219669427682273E-2</v>
      </c>
      <c r="W1146" s="38">
        <v>3.6048753828333132E-3</v>
      </c>
      <c r="X1146" s="38">
        <v>1.7983740412843693E-4</v>
      </c>
      <c r="Y1146" s="38">
        <v>3.4250379787048764</v>
      </c>
      <c r="Z1146" s="38">
        <v>3.7847127869617503</v>
      </c>
      <c r="AA1146" s="38">
        <v>2.5037978704876451E-2</v>
      </c>
      <c r="AB1146" s="38">
        <v>1.5287213038249536E-2</v>
      </c>
      <c r="AC1146" s="38">
        <v>153.42550682326441</v>
      </c>
      <c r="AD1146" s="38">
        <v>3.4263493071355704</v>
      </c>
      <c r="AE1146" s="38">
        <v>3.785743928363285</v>
      </c>
      <c r="AF1146" s="38">
        <v>2.6349307135570488E-2</v>
      </c>
      <c r="AG1146" s="38">
        <v>1.4256071636714829E-2</v>
      </c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</row>
    <row r="1147" spans="1:51" x14ac:dyDescent="0.25">
      <c r="A1147" s="38" t="s">
        <v>42</v>
      </c>
      <c r="B1147" s="38">
        <v>5824922</v>
      </c>
      <c r="C1147" s="38">
        <v>5.0999999999999996</v>
      </c>
      <c r="D1147" s="38">
        <v>5</v>
      </c>
      <c r="E1147" s="38">
        <v>5.0999999999999996</v>
      </c>
      <c r="F1147" s="38">
        <v>2006</v>
      </c>
      <c r="G1147" s="38" t="s">
        <v>7</v>
      </c>
      <c r="H1147" s="38" t="s">
        <v>71</v>
      </c>
      <c r="I1147" s="38" t="s">
        <v>174</v>
      </c>
      <c r="J1147" s="38">
        <v>29707</v>
      </c>
      <c r="K1147" s="38">
        <v>5795215</v>
      </c>
      <c r="L1147" s="38">
        <v>5.7846500941392163E-5</v>
      </c>
      <c r="M1147" s="38">
        <v>5.0421359537592894</v>
      </c>
      <c r="N1147" s="38">
        <v>5.1578289556420733</v>
      </c>
      <c r="O1147" s="38">
        <v>4.2135953759289357E-2</v>
      </c>
      <c r="P1147" s="38">
        <v>5.7828955642073687E-2</v>
      </c>
      <c r="Q1147" s="38">
        <v>29371</v>
      </c>
      <c r="R1147" s="38">
        <v>30045</v>
      </c>
      <c r="S1147" s="38">
        <v>5.0422992788572962</v>
      </c>
      <c r="T1147" s="38">
        <v>5.1580089827812285</v>
      </c>
      <c r="U1147" s="38">
        <v>4.229927885729623E-2</v>
      </c>
      <c r="V1147" s="38">
        <v>5.8008982781228902E-2</v>
      </c>
      <c r="W1147" s="38">
        <v>5.1003088344846476E-3</v>
      </c>
      <c r="X1147" s="38">
        <v>5.7849244035312589E-5</v>
      </c>
      <c r="Y1147" s="38">
        <v>5.0424595904493357</v>
      </c>
      <c r="Z1147" s="38">
        <v>5.1581580785199597</v>
      </c>
      <c r="AA1147" s="38">
        <v>4.2459590449335671E-2</v>
      </c>
      <c r="AB1147" s="38">
        <v>5.8158078519960021E-2</v>
      </c>
      <c r="AC1147" s="38">
        <v>673.90801848386786</v>
      </c>
      <c r="AD1147" s="38">
        <v>5.0425477541894743</v>
      </c>
      <c r="AE1147" s="38">
        <v>5.1582415907851855</v>
      </c>
      <c r="AF1147" s="38">
        <v>4.2547754189474318E-2</v>
      </c>
      <c r="AG1147" s="38">
        <v>5.8241590785185871E-2</v>
      </c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</row>
    <row r="1148" spans="1:51" x14ac:dyDescent="0.25">
      <c r="A1148" s="38" t="s">
        <v>19</v>
      </c>
      <c r="B1148" s="38">
        <v>708550</v>
      </c>
      <c r="C1148" s="38">
        <v>2.2000000000000002</v>
      </c>
      <c r="D1148" s="38">
        <v>2.1</v>
      </c>
      <c r="E1148" s="38">
        <v>2.2999999999999998</v>
      </c>
      <c r="F1148" s="38">
        <v>2006</v>
      </c>
      <c r="G1148" s="38" t="s">
        <v>7</v>
      </c>
      <c r="H1148" s="38" t="s">
        <v>72</v>
      </c>
      <c r="I1148" s="38" t="s">
        <v>151</v>
      </c>
      <c r="J1148" s="38">
        <v>1559</v>
      </c>
      <c r="K1148" s="38">
        <v>706991</v>
      </c>
      <c r="L1148" s="38">
        <v>1.0909939385192259E-4</v>
      </c>
      <c r="M1148" s="38">
        <v>2.0911687594188417</v>
      </c>
      <c r="N1148" s="38">
        <v>2.3093675471226867</v>
      </c>
      <c r="O1148" s="38">
        <v>8.8312405811583616E-3</v>
      </c>
      <c r="P1148" s="38">
        <v>9.3675471226868368E-3</v>
      </c>
      <c r="Q1148" s="38">
        <v>1482</v>
      </c>
      <c r="R1148" s="38">
        <v>1637</v>
      </c>
      <c r="S1148" s="38">
        <v>2.0915955119610472</v>
      </c>
      <c r="T1148" s="38">
        <v>2.3103521275845034</v>
      </c>
      <c r="U1148" s="38">
        <v>8.4044880389528842E-3</v>
      </c>
      <c r="V1148" s="38">
        <v>1.0352127584503545E-2</v>
      </c>
      <c r="W1148" s="38">
        <v>2.2029669985228124E-3</v>
      </c>
      <c r="X1148" s="38">
        <v>1.0919919590606623E-4</v>
      </c>
      <c r="Y1148" s="38">
        <v>2.0937678026167466</v>
      </c>
      <c r="Z1148" s="38">
        <v>2.3121661944288783</v>
      </c>
      <c r="AA1148" s="38">
        <v>6.2321973832535349E-3</v>
      </c>
      <c r="AB1148" s="38">
        <v>1.2166194428878452E-2</v>
      </c>
      <c r="AC1148" s="38">
        <v>154.62773597275427</v>
      </c>
      <c r="AD1148" s="38">
        <v>2.0945576392167826</v>
      </c>
      <c r="AE1148" s="38">
        <v>2.3127876831812548</v>
      </c>
      <c r="AF1148" s="38">
        <v>5.4423607832174703E-3</v>
      </c>
      <c r="AG1148" s="38">
        <v>1.2787683181255005E-2</v>
      </c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</row>
    <row r="1149" spans="1:51" x14ac:dyDescent="0.25">
      <c r="A1149" s="38" t="s">
        <v>31</v>
      </c>
      <c r="B1149" s="38">
        <v>520689</v>
      </c>
      <c r="C1149" s="38">
        <v>6</v>
      </c>
      <c r="D1149" s="38">
        <v>5.8</v>
      </c>
      <c r="E1149" s="38">
        <v>6.2</v>
      </c>
      <c r="F1149" s="38">
        <v>2006</v>
      </c>
      <c r="G1149" s="38" t="s">
        <v>7</v>
      </c>
      <c r="H1149" s="38" t="s">
        <v>73</v>
      </c>
      <c r="I1149" s="38" t="s">
        <v>163</v>
      </c>
      <c r="J1149" s="38">
        <v>3124</v>
      </c>
      <c r="K1149" s="38">
        <v>517565</v>
      </c>
      <c r="L1149" s="38">
        <v>2.0975795926274026E-4</v>
      </c>
      <c r="M1149" s="38">
        <v>5.7899846894200637</v>
      </c>
      <c r="N1149" s="38">
        <v>6.209500607945543</v>
      </c>
      <c r="O1149" s="38">
        <v>1.0015310579936099E-2</v>
      </c>
      <c r="P1149" s="38">
        <v>9.5006079455428605E-3</v>
      </c>
      <c r="Q1149" s="38">
        <v>3015</v>
      </c>
      <c r="R1149" s="38">
        <v>3234</v>
      </c>
      <c r="S1149" s="38">
        <v>5.7904046369329869</v>
      </c>
      <c r="T1149" s="38">
        <v>6.2110011926505075</v>
      </c>
      <c r="U1149" s="38">
        <v>9.5953630670129186E-3</v>
      </c>
      <c r="V1149" s="38">
        <v>1.1001192650507363E-2</v>
      </c>
      <c r="W1149" s="38">
        <v>6.0033871805352306E-3</v>
      </c>
      <c r="X1149" s="38">
        <v>2.0985214894098279E-4</v>
      </c>
      <c r="Y1149" s="38">
        <v>5.7935350315942475</v>
      </c>
      <c r="Z1149" s="38">
        <v>6.2132393294762132</v>
      </c>
      <c r="AA1149" s="38">
        <v>6.4649684057522805E-3</v>
      </c>
      <c r="AB1149" s="38">
        <v>1.323932947621298E-2</v>
      </c>
      <c r="AC1149" s="38">
        <v>218.45372652432465</v>
      </c>
      <c r="AD1149" s="38">
        <v>5.7945752772305044</v>
      </c>
      <c r="AE1149" s="38">
        <v>6.2141196018889424</v>
      </c>
      <c r="AF1149" s="38">
        <v>5.4247227694954603E-3</v>
      </c>
      <c r="AG1149" s="38">
        <v>1.4119601888942235E-2</v>
      </c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</row>
    <row r="1150" spans="1:51" x14ac:dyDescent="0.25">
      <c r="A1150" s="38" t="s">
        <v>43</v>
      </c>
      <c r="B1150" s="38">
        <v>112988</v>
      </c>
      <c r="C1150" s="38">
        <v>4.5999999999999996</v>
      </c>
      <c r="D1150" s="38">
        <v>4.2</v>
      </c>
      <c r="E1150" s="38">
        <v>5</v>
      </c>
      <c r="F1150" s="38">
        <v>2006</v>
      </c>
      <c r="G1150" s="38" t="s">
        <v>7</v>
      </c>
      <c r="H1150" s="38" t="s">
        <v>74</v>
      </c>
      <c r="I1150" s="38" t="s">
        <v>175</v>
      </c>
      <c r="J1150" s="38">
        <v>520</v>
      </c>
      <c r="K1150" s="38">
        <v>112468</v>
      </c>
      <c r="L1150" s="38">
        <v>3.9465332582778556E-4</v>
      </c>
      <c r="M1150" s="38">
        <v>4.2076053211081721</v>
      </c>
      <c r="N1150" s="38">
        <v>4.9969119727637432</v>
      </c>
      <c r="O1150" s="38">
        <v>7.6053211081719141E-3</v>
      </c>
      <c r="P1150" s="38">
        <v>3.0880272362567851E-3</v>
      </c>
      <c r="Q1150" s="38">
        <v>476</v>
      </c>
      <c r="R1150" s="38">
        <v>565</v>
      </c>
      <c r="S1150" s="38">
        <v>4.2128367614259918</v>
      </c>
      <c r="T1150" s="38">
        <v>5.0005310298438772</v>
      </c>
      <c r="U1150" s="38">
        <v>1.2836761425991661E-2</v>
      </c>
      <c r="V1150" s="38">
        <v>5.3102984387720653E-4</v>
      </c>
      <c r="W1150" s="38">
        <v>4.619101013594494E-3</v>
      </c>
      <c r="X1150" s="38">
        <v>3.9572328642697145E-4</v>
      </c>
      <c r="Y1150" s="38">
        <v>4.2233777271675228</v>
      </c>
      <c r="Z1150" s="38">
        <v>5.0148243000214654</v>
      </c>
      <c r="AA1150" s="38">
        <v>2.3377727167522622E-2</v>
      </c>
      <c r="AB1150" s="38">
        <v>1.4824300021465397E-2</v>
      </c>
      <c r="AC1150" s="38">
        <v>89.222227016076133</v>
      </c>
      <c r="AD1150" s="38">
        <v>4.2287089911393672</v>
      </c>
      <c r="AE1150" s="38">
        <v>5.0183432325513246</v>
      </c>
      <c r="AF1150" s="38">
        <v>2.8708991139366979E-2</v>
      </c>
      <c r="AG1150" s="38">
        <v>1.834323255132464E-2</v>
      </c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</row>
    <row r="1151" spans="1:51" x14ac:dyDescent="0.25">
      <c r="A1151" s="38" t="s">
        <v>25</v>
      </c>
      <c r="B1151" s="38">
        <v>2423333</v>
      </c>
      <c r="C1151" s="38">
        <v>3.5</v>
      </c>
      <c r="D1151" s="38">
        <v>3.4</v>
      </c>
      <c r="E1151" s="38">
        <v>3.6</v>
      </c>
      <c r="F1151" s="38">
        <v>2006</v>
      </c>
      <c r="G1151" s="38" t="s">
        <v>7</v>
      </c>
      <c r="H1151" s="38" t="s">
        <v>75</v>
      </c>
      <c r="I1151" s="38" t="s">
        <v>157</v>
      </c>
      <c r="J1151" s="38">
        <v>8482</v>
      </c>
      <c r="K1151" s="38">
        <v>2414851</v>
      </c>
      <c r="L1151" s="38">
        <v>7.4357152494364026E-5</v>
      </c>
      <c r="M1151" s="38">
        <v>3.425780880537002</v>
      </c>
      <c r="N1151" s="38">
        <v>3.5744951855257301</v>
      </c>
      <c r="O1151" s="38">
        <v>2.5780880537002115E-2</v>
      </c>
      <c r="P1151" s="38">
        <v>2.5504814474269999E-2</v>
      </c>
      <c r="Q1151" s="38">
        <v>8302</v>
      </c>
      <c r="R1151" s="38">
        <v>8662</v>
      </c>
      <c r="S1151" s="38">
        <v>3.4258601686190051</v>
      </c>
      <c r="T1151" s="38">
        <v>3.5744158974437275</v>
      </c>
      <c r="U1151" s="38">
        <v>2.5860168619005197E-2</v>
      </c>
      <c r="V1151" s="38">
        <v>2.5584102556272637E-2</v>
      </c>
      <c r="W1151" s="38">
        <v>3.500925081592506E-3</v>
      </c>
      <c r="X1151" s="38">
        <v>7.4369588515211545E-5</v>
      </c>
      <c r="Y1151" s="38">
        <v>3.4265554930772941</v>
      </c>
      <c r="Z1151" s="38">
        <v>3.5752946701077177</v>
      </c>
      <c r="AA1151" s="38">
        <v>2.6555493077294212E-2</v>
      </c>
      <c r="AB1151" s="38">
        <v>2.4705329892282357E-2</v>
      </c>
      <c r="AC1151" s="38">
        <v>360.39417170009597</v>
      </c>
      <c r="AD1151" s="38">
        <v>3.4267723337054754</v>
      </c>
      <c r="AE1151" s="38">
        <v>3.5754904836276888</v>
      </c>
      <c r="AF1151" s="38">
        <v>2.6772333705475493E-2</v>
      </c>
      <c r="AG1151" s="38">
        <v>2.4509516372311246E-2</v>
      </c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</row>
    <row r="1152" spans="1:51" x14ac:dyDescent="0.25">
      <c r="A1152" s="38" t="s">
        <v>12</v>
      </c>
      <c r="B1152" s="38">
        <v>1459386</v>
      </c>
      <c r="C1152" s="38">
        <v>4.5</v>
      </c>
      <c r="D1152" s="38">
        <v>4.4000000000000004</v>
      </c>
      <c r="E1152" s="38">
        <v>4.5999999999999996</v>
      </c>
      <c r="F1152" s="38">
        <v>2006</v>
      </c>
      <c r="G1152" s="38" t="s">
        <v>7</v>
      </c>
      <c r="H1152" s="38" t="s">
        <v>76</v>
      </c>
      <c r="I1152" s="38" t="s">
        <v>144</v>
      </c>
      <c r="J1152" s="38">
        <v>6567</v>
      </c>
      <c r="K1152" s="38">
        <v>1452819</v>
      </c>
      <c r="L1152" s="38">
        <v>1.0858806420637655E-4</v>
      </c>
      <c r="M1152" s="38">
        <v>4.3912495387307491</v>
      </c>
      <c r="N1152" s="38">
        <v>4.6084256671435027</v>
      </c>
      <c r="O1152" s="38">
        <v>8.7504612692512751E-3</v>
      </c>
      <c r="P1152" s="38">
        <v>8.4256671435030128E-3</v>
      </c>
      <c r="Q1152" s="38">
        <v>6409</v>
      </c>
      <c r="R1152" s="38">
        <v>6726</v>
      </c>
      <c r="S1152" s="38">
        <v>4.3915728943542014</v>
      </c>
      <c r="T1152" s="38">
        <v>4.6087875311946256</v>
      </c>
      <c r="U1152" s="38">
        <v>8.4271056457989602E-3</v>
      </c>
      <c r="V1152" s="38">
        <v>8.7875311946259416E-3</v>
      </c>
      <c r="W1152" s="38">
        <v>4.5011418764187017E-3</v>
      </c>
      <c r="X1152" s="38">
        <v>1.0861141756249106E-4</v>
      </c>
      <c r="Y1152" s="38">
        <v>4.3925304588562106</v>
      </c>
      <c r="Z1152" s="38">
        <v>4.6097532939811927</v>
      </c>
      <c r="AA1152" s="38">
        <v>7.4695411437897263E-3</v>
      </c>
      <c r="AB1152" s="38">
        <v>9.7532939811930675E-3</v>
      </c>
      <c r="AC1152" s="38">
        <v>316.95506974501461</v>
      </c>
      <c r="AD1152" s="38">
        <v>4.3928928463208967</v>
      </c>
      <c r="AE1152" s="38">
        <v>4.6100761243874224</v>
      </c>
      <c r="AF1152" s="38">
        <v>7.1071536791036394E-3</v>
      </c>
      <c r="AG1152" s="38">
        <v>1.007612438742278E-2</v>
      </c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</row>
    <row r="1153" spans="1:51" x14ac:dyDescent="0.25">
      <c r="A1153" s="38" t="s">
        <v>56</v>
      </c>
      <c r="B1153" s="38">
        <v>165116</v>
      </c>
      <c r="C1153" s="38">
        <v>5</v>
      </c>
      <c r="D1153" s="38">
        <v>4.7</v>
      </c>
      <c r="E1153" s="38">
        <v>5.3</v>
      </c>
      <c r="F1153" s="38">
        <v>2006</v>
      </c>
      <c r="G1153" s="38" t="s">
        <v>7</v>
      </c>
      <c r="H1153" s="38" t="s">
        <v>77</v>
      </c>
      <c r="I1153" s="38" t="s">
        <v>188</v>
      </c>
      <c r="J1153" s="38">
        <v>826</v>
      </c>
      <c r="K1153" s="38">
        <v>164290</v>
      </c>
      <c r="L1153" s="38">
        <v>3.4029842636913959E-4</v>
      </c>
      <c r="M1153" s="38">
        <v>4.6622452399018455</v>
      </c>
      <c r="N1153" s="38">
        <v>5.342842092640125</v>
      </c>
      <c r="O1153" s="38">
        <v>3.7754760098154705E-2</v>
      </c>
      <c r="P1153" s="38">
        <v>4.2842092640125173E-2</v>
      </c>
      <c r="Q1153" s="38">
        <v>770</v>
      </c>
      <c r="R1153" s="38">
        <v>882</v>
      </c>
      <c r="S1153" s="38">
        <v>4.6633881634729519</v>
      </c>
      <c r="T1153" s="38">
        <v>5.3416991690690185</v>
      </c>
      <c r="U1153" s="38">
        <v>3.6611836527048247E-2</v>
      </c>
      <c r="V1153" s="38">
        <v>4.1699169069018716E-2</v>
      </c>
      <c r="W1153" s="38">
        <v>5.0140596193390995E-3</v>
      </c>
      <c r="X1153" s="38">
        <v>3.4087852255538104E-4</v>
      </c>
      <c r="Y1153" s="38">
        <v>4.6731810967837184</v>
      </c>
      <c r="Z1153" s="38">
        <v>5.3549381418944808</v>
      </c>
      <c r="AA1153" s="38">
        <v>2.6818903216281775E-2</v>
      </c>
      <c r="AB1153" s="38">
        <v>5.4938141894480985E-2</v>
      </c>
      <c r="AC1153" s="38">
        <v>112.40924113440117</v>
      </c>
      <c r="AD1153" s="38">
        <v>4.6767008859788053</v>
      </c>
      <c r="AE1153" s="38">
        <v>5.3574745600646949</v>
      </c>
      <c r="AF1153" s="38">
        <v>2.3299114021194889E-2</v>
      </c>
      <c r="AG1153" s="38">
        <v>5.747456006469509E-2</v>
      </c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</row>
    <row r="1154" spans="1:51" x14ac:dyDescent="0.25">
      <c r="A1154" s="38" t="s">
        <v>32</v>
      </c>
      <c r="B1154" s="38">
        <v>243671</v>
      </c>
      <c r="C1154" s="38">
        <v>3.9</v>
      </c>
      <c r="D1154" s="38">
        <v>3.7</v>
      </c>
      <c r="E1154" s="38">
        <v>4.2</v>
      </c>
      <c r="F1154" s="38">
        <v>2006</v>
      </c>
      <c r="G1154" s="38" t="s">
        <v>7</v>
      </c>
      <c r="H1154" s="38" t="s">
        <v>78</v>
      </c>
      <c r="I1154" s="38" t="s">
        <v>164</v>
      </c>
      <c r="J1154" s="38">
        <v>950</v>
      </c>
      <c r="K1154" s="38">
        <v>242721</v>
      </c>
      <c r="L1154" s="38">
        <v>2.4743310304074312E-4</v>
      </c>
      <c r="M1154" s="38">
        <v>3.6512663728919694</v>
      </c>
      <c r="N1154" s="38">
        <v>4.1461325789734556</v>
      </c>
      <c r="O1154" s="38">
        <v>4.8733627108030753E-2</v>
      </c>
      <c r="P1154" s="38">
        <v>5.3867421026544626E-2</v>
      </c>
      <c r="Q1154" s="38">
        <v>890</v>
      </c>
      <c r="R1154" s="38">
        <v>1011</v>
      </c>
      <c r="S1154" s="38">
        <v>3.652465824821173</v>
      </c>
      <c r="T1154" s="38">
        <v>4.1490370212294447</v>
      </c>
      <c r="U1154" s="38">
        <v>4.7534175178827187E-2</v>
      </c>
      <c r="V1154" s="38">
        <v>5.0962978770555445E-2</v>
      </c>
      <c r="W1154" s="38">
        <v>3.9065203601300587E-3</v>
      </c>
      <c r="X1154" s="38">
        <v>2.4780167697680862E-4</v>
      </c>
      <c r="Y1154" s="38">
        <v>3.6587186831532503</v>
      </c>
      <c r="Z1154" s="38">
        <v>4.1543220371068674</v>
      </c>
      <c r="AA1154" s="38">
        <v>4.1281316846749849E-2</v>
      </c>
      <c r="AB1154" s="38">
        <v>4.5677962893132751E-2</v>
      </c>
      <c r="AC1154" s="38">
        <v>120.61411966519664</v>
      </c>
      <c r="AD1154" s="38">
        <v>3.6610823843646969</v>
      </c>
      <c r="AE1154" s="38">
        <v>4.1560621653839842</v>
      </c>
      <c r="AF1154" s="38">
        <v>3.8917615635303271E-2</v>
      </c>
      <c r="AG1154" s="38">
        <v>4.3937834616015969E-2</v>
      </c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</row>
    <row r="1155" spans="1:51" x14ac:dyDescent="0.25">
      <c r="A1155" s="38" t="s">
        <v>45</v>
      </c>
      <c r="B1155" s="38">
        <v>1895561</v>
      </c>
      <c r="C1155" s="38">
        <v>4.7</v>
      </c>
      <c r="D1155" s="38">
        <v>4.5999999999999996</v>
      </c>
      <c r="E1155" s="38">
        <v>4.8</v>
      </c>
      <c r="F1155" s="38">
        <v>2006</v>
      </c>
      <c r="G1155" s="38" t="s">
        <v>7</v>
      </c>
      <c r="H1155" s="38" t="s">
        <v>79</v>
      </c>
      <c r="I1155" s="38" t="s">
        <v>177</v>
      </c>
      <c r="J1155" s="38">
        <v>8909</v>
      </c>
      <c r="K1155" s="38">
        <v>1886652</v>
      </c>
      <c r="L1155" s="38">
        <v>9.7364765785848712E-5</v>
      </c>
      <c r="M1155" s="38">
        <v>4.6025631183603224</v>
      </c>
      <c r="N1155" s="38">
        <v>4.7972926499320199</v>
      </c>
      <c r="O1155" s="38">
        <v>2.563118360322747E-3</v>
      </c>
      <c r="P1155" s="38">
        <v>2.7073500679799523E-3</v>
      </c>
      <c r="Q1155" s="38">
        <v>8725</v>
      </c>
      <c r="R1155" s="38">
        <v>9094</v>
      </c>
      <c r="S1155" s="38">
        <v>4.6028589953053478</v>
      </c>
      <c r="T1155" s="38">
        <v>4.7975243212959118</v>
      </c>
      <c r="U1155" s="38">
        <v>2.8589953053481665E-3</v>
      </c>
      <c r="V1155" s="38">
        <v>2.4756787040880468E-3</v>
      </c>
      <c r="W1155" s="38">
        <v>4.7009316350014856E-3</v>
      </c>
      <c r="X1155" s="38">
        <v>9.7380187647439341E-5</v>
      </c>
      <c r="Y1155" s="38">
        <v>4.6035514473540458</v>
      </c>
      <c r="Z1155" s="38">
        <v>4.798311822648925</v>
      </c>
      <c r="AA1155" s="38">
        <v>3.5514473540461111E-3</v>
      </c>
      <c r="AB1155" s="38">
        <v>1.6881773510748488E-3</v>
      </c>
      <c r="AC1155" s="38">
        <v>369.13138534444573</v>
      </c>
      <c r="AD1155" s="38">
        <v>4.6038282868878095</v>
      </c>
      <c r="AE1155" s="38">
        <v>4.7985625303549773</v>
      </c>
      <c r="AF1155" s="38">
        <v>3.8282868878098952E-3</v>
      </c>
      <c r="AG1155" s="38">
        <v>1.4374696450225599E-3</v>
      </c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</row>
    <row r="1156" spans="1:51" x14ac:dyDescent="0.25">
      <c r="A1156" s="38" t="s">
        <v>33</v>
      </c>
      <c r="B1156" s="38">
        <v>956647</v>
      </c>
      <c r="C1156" s="38">
        <v>7.3</v>
      </c>
      <c r="D1156" s="38">
        <v>7.2</v>
      </c>
      <c r="E1156" s="38">
        <v>7.5</v>
      </c>
      <c r="F1156" s="38">
        <v>2006</v>
      </c>
      <c r="G1156" s="38" t="s">
        <v>7</v>
      </c>
      <c r="H1156" s="38" t="s">
        <v>80</v>
      </c>
      <c r="I1156" s="38" t="s">
        <v>165</v>
      </c>
      <c r="J1156" s="38">
        <v>6984</v>
      </c>
      <c r="K1156" s="38">
        <v>949663</v>
      </c>
      <c r="L1156" s="38">
        <v>1.7059150251611121E-4</v>
      </c>
      <c r="M1156" s="38">
        <v>7.1299070094742047</v>
      </c>
      <c r="N1156" s="38">
        <v>7.4710900145064283</v>
      </c>
      <c r="O1156" s="38">
        <v>7.0092990525795429E-2</v>
      </c>
      <c r="P1156" s="38">
        <v>2.890998549357171E-2</v>
      </c>
      <c r="Q1156" s="38">
        <v>6821</v>
      </c>
      <c r="R1156" s="38">
        <v>7147</v>
      </c>
      <c r="S1156" s="38">
        <v>7.1301117340042879</v>
      </c>
      <c r="T1156" s="38">
        <v>7.4708852899763443</v>
      </c>
      <c r="U1156" s="38">
        <v>6.9888265995712295E-2</v>
      </c>
      <c r="V1156" s="38">
        <v>2.9114710023655732E-2</v>
      </c>
      <c r="W1156" s="38">
        <v>7.3024769609331477E-3</v>
      </c>
      <c r="X1156" s="38">
        <v>1.7062557430368134E-4</v>
      </c>
      <c r="Y1156" s="38">
        <v>7.1318513866294664</v>
      </c>
      <c r="Z1156" s="38">
        <v>7.473102535236829</v>
      </c>
      <c r="AA1156" s="38">
        <v>6.8148613370533795E-2</v>
      </c>
      <c r="AB1156" s="38">
        <v>2.6897464763171008E-2</v>
      </c>
      <c r="AC1156" s="38">
        <v>326.40270637080033</v>
      </c>
      <c r="AD1156" s="38">
        <v>7.1324030466748454</v>
      </c>
      <c r="AE1156" s="38">
        <v>7.4735961886503022</v>
      </c>
      <c r="AF1156" s="38">
        <v>6.7596953325154807E-2</v>
      </c>
      <c r="AG1156" s="38">
        <v>2.6403811349697826E-2</v>
      </c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</row>
    <row r="1157" spans="1:51" x14ac:dyDescent="0.25">
      <c r="A1157" s="38" t="s">
        <v>44</v>
      </c>
      <c r="B1157" s="38">
        <v>437275</v>
      </c>
      <c r="C1157" s="38">
        <v>2.2999999999999998</v>
      </c>
      <c r="D1157" s="38">
        <v>2.2000000000000002</v>
      </c>
      <c r="E1157" s="38">
        <v>2.5</v>
      </c>
      <c r="F1157" s="38">
        <v>2006</v>
      </c>
      <c r="G1157" s="38" t="s">
        <v>7</v>
      </c>
      <c r="H1157" s="38" t="s">
        <v>81</v>
      </c>
      <c r="I1157" s="38" t="s">
        <v>176</v>
      </c>
      <c r="J1157" s="38">
        <v>1006</v>
      </c>
      <c r="K1157" s="38">
        <v>436269</v>
      </c>
      <c r="L1157" s="38">
        <v>1.4200128874791737E-4</v>
      </c>
      <c r="M1157" s="38">
        <v>2.158610454434291</v>
      </c>
      <c r="N1157" s="38">
        <v>2.4426130319301254</v>
      </c>
      <c r="O1157" s="38">
        <v>4.1389545565709174E-2</v>
      </c>
      <c r="P1157" s="38">
        <v>5.7386968069874644E-2</v>
      </c>
      <c r="Q1157" s="38">
        <v>944</v>
      </c>
      <c r="R1157" s="38">
        <v>1068</v>
      </c>
      <c r="S1157" s="38">
        <v>2.1588245383340006</v>
      </c>
      <c r="T1157" s="38">
        <v>2.4423989480304158</v>
      </c>
      <c r="U1157" s="38">
        <v>4.1175461665999613E-2</v>
      </c>
      <c r="V1157" s="38">
        <v>5.7601051969584205E-2</v>
      </c>
      <c r="W1157" s="38">
        <v>2.3049839915596847E-3</v>
      </c>
      <c r="X1157" s="38">
        <v>1.422024543655184E-4</v>
      </c>
      <c r="Y1157" s="38">
        <v>2.1627815371941663</v>
      </c>
      <c r="Z1157" s="38">
        <v>2.4471864459252033</v>
      </c>
      <c r="AA1157" s="38">
        <v>3.7218462805833852E-2</v>
      </c>
      <c r="AB1157" s="38">
        <v>5.2813554074796709E-2</v>
      </c>
      <c r="AC1157" s="38">
        <v>124.21584680996634</v>
      </c>
      <c r="AD1157" s="38">
        <v>2.1640946606251013</v>
      </c>
      <c r="AE1157" s="38">
        <v>2.4481601928049015</v>
      </c>
      <c r="AF1157" s="38">
        <v>3.5905339374898926E-2</v>
      </c>
      <c r="AG1157" s="38">
        <v>5.1839807195098508E-2</v>
      </c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</row>
    <row r="1158" spans="1:51" x14ac:dyDescent="0.25">
      <c r="A1158" s="38" t="s">
        <v>46</v>
      </c>
      <c r="B1158" s="38">
        <v>415826</v>
      </c>
      <c r="C1158" s="38">
        <v>3.4</v>
      </c>
      <c r="D1158" s="38">
        <v>3.2</v>
      </c>
      <c r="E1158" s="38">
        <v>3.6</v>
      </c>
      <c r="F1158" s="38">
        <v>2006</v>
      </c>
      <c r="G1158" s="38" t="s">
        <v>7</v>
      </c>
      <c r="H1158" s="38" t="s">
        <v>82</v>
      </c>
      <c r="I1158" s="38" t="s">
        <v>178</v>
      </c>
      <c r="J1158" s="38">
        <v>1414</v>
      </c>
      <c r="K1158" s="38">
        <v>414412</v>
      </c>
      <c r="L1158" s="38">
        <v>1.7693815571520835E-4</v>
      </c>
      <c r="M1158" s="38">
        <v>3.223522613933635</v>
      </c>
      <c r="N1158" s="38">
        <v>3.5773989253640517</v>
      </c>
      <c r="O1158" s="38">
        <v>2.3522613933634862E-2</v>
      </c>
      <c r="P1158" s="38">
        <v>2.2601074635948404E-2</v>
      </c>
      <c r="Q1158" s="38">
        <v>1341</v>
      </c>
      <c r="R1158" s="38">
        <v>1488</v>
      </c>
      <c r="S1158" s="38">
        <v>3.2249065714986558</v>
      </c>
      <c r="T1158" s="38">
        <v>3.5784198198284858</v>
      </c>
      <c r="U1158" s="38">
        <v>2.4906571498655605E-2</v>
      </c>
      <c r="V1158" s="38">
        <v>2.1580180171514307E-2</v>
      </c>
      <c r="W1158" s="38">
        <v>3.4050483833555382E-3</v>
      </c>
      <c r="X1158" s="38">
        <v>1.7711566770442825E-4</v>
      </c>
      <c r="Y1158" s="38">
        <v>3.22793271565111</v>
      </c>
      <c r="Z1158" s="38">
        <v>3.5821640510599666</v>
      </c>
      <c r="AA1158" s="38">
        <v>2.7932715651109774E-2</v>
      </c>
      <c r="AB1158" s="38">
        <v>1.7835948940033486E-2</v>
      </c>
      <c r="AC1158" s="38">
        <v>147.17518275434833</v>
      </c>
      <c r="AD1158" s="38">
        <v>3.2292851646294185</v>
      </c>
      <c r="AE1158" s="38">
        <v>3.5832164318949573</v>
      </c>
      <c r="AF1158" s="38">
        <v>2.9285164629418325E-2</v>
      </c>
      <c r="AG1158" s="38">
        <v>1.6783568105042779E-2</v>
      </c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</row>
    <row r="1159" spans="1:51" x14ac:dyDescent="0.25">
      <c r="A1159" s="38" t="s">
        <v>47</v>
      </c>
      <c r="B1159" s="38">
        <v>591501</v>
      </c>
      <c r="C1159" s="38">
        <v>3.3</v>
      </c>
      <c r="D1159" s="38">
        <v>3.2</v>
      </c>
      <c r="E1159" s="38">
        <v>3.5</v>
      </c>
      <c r="F1159" s="38">
        <v>2006</v>
      </c>
      <c r="G1159" s="38" t="s">
        <v>7</v>
      </c>
      <c r="H1159" s="38" t="s">
        <v>83</v>
      </c>
      <c r="I1159" s="38" t="s">
        <v>179</v>
      </c>
      <c r="J1159" s="38">
        <v>1952</v>
      </c>
      <c r="K1159" s="38">
        <v>589549</v>
      </c>
      <c r="L1159" s="38">
        <v>1.4615535307640199E-4</v>
      </c>
      <c r="M1159" s="38">
        <v>3.153923598607534</v>
      </c>
      <c r="N1159" s="38">
        <v>3.4462343047603383</v>
      </c>
      <c r="O1159" s="38">
        <v>4.607640139246616E-2</v>
      </c>
      <c r="P1159" s="38">
        <v>5.3765695239661682E-2</v>
      </c>
      <c r="Q1159" s="38">
        <v>1866</v>
      </c>
      <c r="R1159" s="38">
        <v>2039</v>
      </c>
      <c r="S1159" s="38">
        <v>3.1546861290175334</v>
      </c>
      <c r="T1159" s="38">
        <v>3.4471623885673903</v>
      </c>
      <c r="U1159" s="38">
        <v>4.5313870982466753E-2</v>
      </c>
      <c r="V1159" s="38">
        <v>5.2837611432609677E-2</v>
      </c>
      <c r="W1159" s="38">
        <v>3.3033047110678209E-3</v>
      </c>
      <c r="X1159" s="38">
        <v>1.4626163157827784E-4</v>
      </c>
      <c r="Y1159" s="38">
        <v>3.1570430794895428</v>
      </c>
      <c r="Z1159" s="38">
        <v>3.449566342646099</v>
      </c>
      <c r="AA1159" s="38">
        <v>4.2956920510457408E-2</v>
      </c>
      <c r="AB1159" s="38">
        <v>5.043365735390104E-2</v>
      </c>
      <c r="AC1159" s="38">
        <v>172.92267673599528</v>
      </c>
      <c r="AD1159" s="38">
        <v>3.1579781941182858</v>
      </c>
      <c r="AE1159" s="38">
        <v>3.4503218312549118</v>
      </c>
      <c r="AF1159" s="38">
        <v>4.2021805881714336E-2</v>
      </c>
      <c r="AG1159" s="38">
        <v>4.9678168745088236E-2</v>
      </c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</row>
    <row r="1160" spans="1:51" x14ac:dyDescent="0.25">
      <c r="A1160" s="38" t="s">
        <v>48</v>
      </c>
      <c r="B1160" s="38">
        <v>598025</v>
      </c>
      <c r="C1160" s="38">
        <v>3</v>
      </c>
      <c r="D1160" s="38">
        <v>2.8</v>
      </c>
      <c r="E1160" s="38">
        <v>3.1</v>
      </c>
      <c r="F1160" s="38">
        <v>2006</v>
      </c>
      <c r="G1160" s="38" t="s">
        <v>7</v>
      </c>
      <c r="H1160" s="38" t="s">
        <v>84</v>
      </c>
      <c r="I1160" s="38" t="s">
        <v>180</v>
      </c>
      <c r="J1160" s="38">
        <v>1794</v>
      </c>
      <c r="K1160" s="38">
        <v>596231</v>
      </c>
      <c r="L1160" s="38">
        <v>1.3860777022565388E-4</v>
      </c>
      <c r="M1160" s="38">
        <v>2.8612668169571562</v>
      </c>
      <c r="N1160" s="38">
        <v>3.1384823574084639</v>
      </c>
      <c r="O1160" s="38">
        <v>6.1266816957156411E-2</v>
      </c>
      <c r="P1160" s="38">
        <v>3.8482357408463841E-2</v>
      </c>
      <c r="Q1160" s="38">
        <v>1712</v>
      </c>
      <c r="R1160" s="38">
        <v>1877</v>
      </c>
      <c r="S1160" s="38">
        <v>2.8627565737218346</v>
      </c>
      <c r="T1160" s="38">
        <v>3.1386647715396512</v>
      </c>
      <c r="U1160" s="38">
        <v>6.2756573721834741E-2</v>
      </c>
      <c r="V1160" s="38">
        <v>3.8664771539651088E-2</v>
      </c>
      <c r="W1160" s="38">
        <v>3.0030670845730629E-3</v>
      </c>
      <c r="X1160" s="38">
        <v>1.3871757812046443E-4</v>
      </c>
      <c r="Y1160" s="38">
        <v>2.8643495064525988</v>
      </c>
      <c r="Z1160" s="38">
        <v>3.1417846626935271</v>
      </c>
      <c r="AA1160" s="38">
        <v>6.4349506452598959E-2</v>
      </c>
      <c r="AB1160" s="38">
        <v>4.1784662693526986E-2</v>
      </c>
      <c r="AC1160" s="38">
        <v>165.803296126351</v>
      </c>
      <c r="AD1160" s="38">
        <v>2.8652783320069379</v>
      </c>
      <c r="AE1160" s="38">
        <v>3.1425279972938056</v>
      </c>
      <c r="AF1160" s="38">
        <v>6.5278332006938111E-2</v>
      </c>
      <c r="AG1160" s="38">
        <v>4.252799729380552E-2</v>
      </c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</row>
    <row r="1161" spans="1:51" x14ac:dyDescent="0.25">
      <c r="A1161" s="38" t="s">
        <v>34</v>
      </c>
      <c r="B1161" s="38">
        <v>177662</v>
      </c>
      <c r="C1161" s="38">
        <v>7.4</v>
      </c>
      <c r="D1161" s="38">
        <v>7</v>
      </c>
      <c r="E1161" s="38">
        <v>7.8</v>
      </c>
      <c r="F1161" s="38">
        <v>2006</v>
      </c>
      <c r="G1161" s="38" t="s">
        <v>7</v>
      </c>
      <c r="H1161" s="38" t="s">
        <v>85</v>
      </c>
      <c r="I1161" s="38" t="s">
        <v>166</v>
      </c>
      <c r="J1161" s="38">
        <v>1315</v>
      </c>
      <c r="K1161" s="38">
        <v>176347</v>
      </c>
      <c r="L1161" s="38">
        <v>3.9856869546447358E-4</v>
      </c>
      <c r="M1161" s="38">
        <v>7.0031266586348835</v>
      </c>
      <c r="N1161" s="38">
        <v>7.8002640495638307</v>
      </c>
      <c r="O1161" s="38">
        <v>3.1266586348834835E-3</v>
      </c>
      <c r="P1161" s="38">
        <v>2.6404956383085931E-4</v>
      </c>
      <c r="Q1161" s="38">
        <v>1244</v>
      </c>
      <c r="R1161" s="38">
        <v>1386</v>
      </c>
      <c r="S1161" s="38">
        <v>7.0020600916346769</v>
      </c>
      <c r="T1161" s="38">
        <v>7.8013306165640373</v>
      </c>
      <c r="U1161" s="38">
        <v>2.0600916346769083E-3</v>
      </c>
      <c r="V1161" s="38">
        <v>1.3306165640374346E-3</v>
      </c>
      <c r="W1161" s="38">
        <v>7.4123462259096237E-3</v>
      </c>
      <c r="X1161" s="38">
        <v>3.989910852128245E-4</v>
      </c>
      <c r="Y1161" s="38">
        <v>7.0133551406967998</v>
      </c>
      <c r="Z1161" s="38">
        <v>7.8113373111224478</v>
      </c>
      <c r="AA1161" s="38">
        <v>1.3355140696799772E-2</v>
      </c>
      <c r="AB1161" s="38">
        <v>1.1337311122447957E-2</v>
      </c>
      <c r="AC1161" s="38">
        <v>141.64639704949812</v>
      </c>
      <c r="AD1161" s="38">
        <v>7.0165290111466581</v>
      </c>
      <c r="AE1161" s="38">
        <v>7.8137919846391117</v>
      </c>
      <c r="AF1161" s="38">
        <v>1.6529011146658057E-2</v>
      </c>
      <c r="AG1161" s="38">
        <v>1.3791984639111909E-2</v>
      </c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</row>
    <row r="1162" spans="1:51" x14ac:dyDescent="0.25">
      <c r="A1162" s="38" t="s">
        <v>13</v>
      </c>
      <c r="B1162" s="38">
        <v>769833</v>
      </c>
      <c r="C1162" s="38">
        <v>6.2</v>
      </c>
      <c r="D1162" s="38">
        <v>6.1</v>
      </c>
      <c r="E1162" s="38">
        <v>6.4</v>
      </c>
      <c r="F1162" s="38">
        <v>2006</v>
      </c>
      <c r="G1162" s="38" t="s">
        <v>7</v>
      </c>
      <c r="H1162" s="38" t="s">
        <v>86</v>
      </c>
      <c r="I1162" s="38" t="s">
        <v>145</v>
      </c>
      <c r="J1162" s="38">
        <v>4773</v>
      </c>
      <c r="K1162" s="38">
        <v>765060</v>
      </c>
      <c r="L1162" s="38">
        <v>1.7534636634501771E-4</v>
      </c>
      <c r="M1162" s="38">
        <v>6.0246996176541101</v>
      </c>
      <c r="N1162" s="38">
        <v>6.3753923503441445</v>
      </c>
      <c r="O1162" s="38">
        <v>7.5300382345889538E-2</v>
      </c>
      <c r="P1162" s="38">
        <v>2.4607649655855823E-2</v>
      </c>
      <c r="Q1162" s="38">
        <v>4638</v>
      </c>
      <c r="R1162" s="38">
        <v>4908</v>
      </c>
      <c r="S1162" s="38">
        <v>6.0246832754636399</v>
      </c>
      <c r="T1162" s="38">
        <v>6.3754086925346147</v>
      </c>
      <c r="U1162" s="38">
        <v>7.5316724536359736E-2</v>
      </c>
      <c r="V1162" s="38">
        <v>2.4591307465385626E-2</v>
      </c>
      <c r="W1162" s="38">
        <v>6.2025100284392697E-3</v>
      </c>
      <c r="X1162" s="38">
        <v>1.7539785979686859E-4</v>
      </c>
      <c r="Y1162" s="38">
        <v>6.0271121686424003</v>
      </c>
      <c r="Z1162" s="38">
        <v>6.3779078882361384</v>
      </c>
      <c r="AA1162" s="38">
        <v>7.2887831357599353E-2</v>
      </c>
      <c r="AB1162" s="38">
        <v>2.2092111763861944E-2</v>
      </c>
      <c r="AC1162" s="38">
        <v>269.98811560346428</v>
      </c>
      <c r="AD1162" s="38">
        <v>6.0278054020058685</v>
      </c>
      <c r="AE1162" s="38">
        <v>6.3785136314169781</v>
      </c>
      <c r="AF1162" s="38">
        <v>7.2194597994131193E-2</v>
      </c>
      <c r="AG1162" s="38">
        <v>2.148636858302222E-2</v>
      </c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</row>
    <row r="1163" spans="1:51" x14ac:dyDescent="0.25">
      <c r="A1163" s="38" t="s">
        <v>28</v>
      </c>
      <c r="B1163" s="38">
        <v>874637</v>
      </c>
      <c r="C1163" s="38">
        <v>6.4</v>
      </c>
      <c r="D1163" s="38">
        <v>6.2</v>
      </c>
      <c r="E1163" s="38">
        <v>6.5</v>
      </c>
      <c r="F1163" s="38">
        <v>2006</v>
      </c>
      <c r="G1163" s="38" t="s">
        <v>7</v>
      </c>
      <c r="H1163" s="38" t="s">
        <v>87</v>
      </c>
      <c r="I1163" s="38" t="s">
        <v>160</v>
      </c>
      <c r="J1163" s="38">
        <v>5598</v>
      </c>
      <c r="K1163" s="38">
        <v>869039</v>
      </c>
      <c r="L1163" s="38">
        <v>1.6712537827867047E-4</v>
      </c>
      <c r="M1163" s="38">
        <v>6.2332441464498745</v>
      </c>
      <c r="N1163" s="38">
        <v>6.5674949030072147</v>
      </c>
      <c r="O1163" s="38">
        <v>3.3244146449874279E-2</v>
      </c>
      <c r="P1163" s="38">
        <v>6.7494903007214724E-2</v>
      </c>
      <c r="Q1163" s="38">
        <v>5452</v>
      </c>
      <c r="R1163" s="38">
        <v>5744</v>
      </c>
      <c r="S1163" s="38">
        <v>6.2334431312647416</v>
      </c>
      <c r="T1163" s="38">
        <v>6.5672959181923476</v>
      </c>
      <c r="U1163" s="38">
        <v>3.344313126474141E-2</v>
      </c>
      <c r="V1163" s="38">
        <v>6.7295918192347592E-2</v>
      </c>
      <c r="W1163" s="38">
        <v>6.4025374347602988E-3</v>
      </c>
      <c r="X1163" s="38">
        <v>1.6716718826057081E-4</v>
      </c>
      <c r="Y1163" s="38">
        <v>6.2353702464997278</v>
      </c>
      <c r="Z1163" s="38">
        <v>6.5697046230208693</v>
      </c>
      <c r="AA1163" s="38">
        <v>3.5370246499727642E-2</v>
      </c>
      <c r="AB1163" s="38">
        <v>6.9704623020869327E-2</v>
      </c>
      <c r="AC1163" s="38">
        <v>292.36034530052655</v>
      </c>
      <c r="AD1163" s="38">
        <v>6.2359774415094895</v>
      </c>
      <c r="AE1163" s="38">
        <v>6.5702407544516293</v>
      </c>
      <c r="AF1163" s="38">
        <v>3.5977441509489339E-2</v>
      </c>
      <c r="AG1163" s="38">
        <v>7.024075445162925E-2</v>
      </c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</row>
    <row r="1164" spans="1:51" x14ac:dyDescent="0.25">
      <c r="A1164" s="38" t="s">
        <v>49</v>
      </c>
      <c r="B1164" s="38">
        <v>1528322</v>
      </c>
      <c r="C1164" s="38">
        <v>5.9</v>
      </c>
      <c r="D1164" s="38">
        <v>5.8</v>
      </c>
      <c r="E1164" s="38">
        <v>6</v>
      </c>
      <c r="F1164" s="38">
        <v>2006</v>
      </c>
      <c r="G1164" s="38" t="s">
        <v>7</v>
      </c>
      <c r="H1164" s="38" t="s">
        <v>88</v>
      </c>
      <c r="I1164" s="38" t="s">
        <v>181</v>
      </c>
      <c r="J1164" s="38">
        <v>9017</v>
      </c>
      <c r="K1164" s="38">
        <v>1519305</v>
      </c>
      <c r="L1164" s="38">
        <v>1.2141694806421216E-4</v>
      </c>
      <c r="M1164" s="38">
        <v>5.7785177515606048</v>
      </c>
      <c r="N1164" s="38">
        <v>6.0213516476890296</v>
      </c>
      <c r="O1164" s="38">
        <v>2.1482248439395057E-2</v>
      </c>
      <c r="P1164" s="38">
        <v>2.135164768902964E-2</v>
      </c>
      <c r="Q1164" s="38">
        <v>8832</v>
      </c>
      <c r="R1164" s="38">
        <v>9203</v>
      </c>
      <c r="S1164" s="38">
        <v>5.7788869099574569</v>
      </c>
      <c r="T1164" s="38">
        <v>6.021636801668758</v>
      </c>
      <c r="U1164" s="38">
        <v>2.1113090042542915E-2</v>
      </c>
      <c r="V1164" s="38">
        <v>2.1636801668758032E-2</v>
      </c>
      <c r="W1164" s="38">
        <v>5.9011766239597105E-3</v>
      </c>
      <c r="X1164" s="38">
        <v>1.214358486586143E-4</v>
      </c>
      <c r="Y1164" s="38">
        <v>5.7797407753010965</v>
      </c>
      <c r="Z1164" s="38">
        <v>6.0226124726183246</v>
      </c>
      <c r="AA1164" s="38">
        <v>2.0259224698903289E-2</v>
      </c>
      <c r="AB1164" s="38">
        <v>2.2612472618324553E-2</v>
      </c>
      <c r="AC1164" s="38">
        <v>371.13803805154936</v>
      </c>
      <c r="AD1164" s="38">
        <v>5.7800839786576308</v>
      </c>
      <c r="AE1164" s="38">
        <v>6.0229235799937513</v>
      </c>
      <c r="AF1164" s="38">
        <v>1.9916021342369028E-2</v>
      </c>
      <c r="AG1164" s="38">
        <v>2.2923579993751275E-2</v>
      </c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</row>
    <row r="1165" spans="1:51" x14ac:dyDescent="0.25">
      <c r="A1165" s="38" t="s">
        <v>26</v>
      </c>
      <c r="B1165" s="38">
        <v>767534</v>
      </c>
      <c r="C1165" s="38">
        <v>10.5</v>
      </c>
      <c r="D1165" s="38">
        <v>10.3</v>
      </c>
      <c r="E1165" s="38">
        <v>10.7</v>
      </c>
      <c r="F1165" s="38">
        <v>2006</v>
      </c>
      <c r="G1165" s="38" t="s">
        <v>7</v>
      </c>
      <c r="H1165" s="38" t="s">
        <v>89</v>
      </c>
      <c r="I1165" s="38" t="s">
        <v>158</v>
      </c>
      <c r="J1165" s="38">
        <v>8059</v>
      </c>
      <c r="K1165" s="38">
        <v>759475</v>
      </c>
      <c r="L1165" s="38">
        <v>2.2803366950116714E-4</v>
      </c>
      <c r="M1165" s="38">
        <v>10.271826922993759</v>
      </c>
      <c r="N1165" s="38">
        <v>10.727894261996093</v>
      </c>
      <c r="O1165" s="38">
        <v>2.8173077006242053E-2</v>
      </c>
      <c r="P1165" s="38">
        <v>2.7894261996094016E-2</v>
      </c>
      <c r="Q1165" s="38">
        <v>7885</v>
      </c>
      <c r="R1165" s="38">
        <v>8235</v>
      </c>
      <c r="S1165" s="38">
        <v>10.273160537513647</v>
      </c>
      <c r="T1165" s="38">
        <v>10.729166395234609</v>
      </c>
      <c r="U1165" s="38">
        <v>2.6839462486353938E-2</v>
      </c>
      <c r="V1165" s="38">
        <v>2.916639523460951E-2</v>
      </c>
      <c r="W1165" s="38">
        <v>1.0502310497277059E-2</v>
      </c>
      <c r="X1165" s="38">
        <v>2.2807257657205614E-4</v>
      </c>
      <c r="Y1165" s="38">
        <v>10.274237920705001</v>
      </c>
      <c r="Z1165" s="38">
        <v>10.730383073849115</v>
      </c>
      <c r="AA1165" s="38">
        <v>2.5762079294999296E-2</v>
      </c>
      <c r="AB1165" s="38">
        <v>3.038307384911576E-2</v>
      </c>
      <c r="AC1165" s="38">
        <v>350.0575234598233</v>
      </c>
      <c r="AD1165" s="38">
        <v>10.274922670511158</v>
      </c>
      <c r="AE1165" s="38">
        <v>10.731001191401393</v>
      </c>
      <c r="AF1165" s="38">
        <v>2.5077329488842892E-2</v>
      </c>
      <c r="AG1165" s="38">
        <v>3.1001191401394124E-2</v>
      </c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</row>
    <row r="1166" spans="1:51" x14ac:dyDescent="0.25">
      <c r="A1166" s="38" t="s">
        <v>59</v>
      </c>
      <c r="B1166" s="38">
        <v>442463</v>
      </c>
      <c r="C1166" s="38">
        <v>1.9</v>
      </c>
      <c r="D1166" s="38">
        <v>1.8</v>
      </c>
      <c r="E1166" s="38">
        <v>2</v>
      </c>
      <c r="F1166" s="38">
        <v>2006</v>
      </c>
      <c r="G1166" s="38" t="s">
        <v>7</v>
      </c>
      <c r="H1166" s="38" t="s">
        <v>90</v>
      </c>
      <c r="I1166" s="38" t="s">
        <v>190</v>
      </c>
      <c r="J1166" s="38">
        <v>841</v>
      </c>
      <c r="K1166" s="38">
        <v>441622</v>
      </c>
      <c r="L1166" s="38">
        <v>1.2833821648004773E-4</v>
      </c>
      <c r="M1166" s="38">
        <v>1.7723856858575486</v>
      </c>
      <c r="N1166" s="38">
        <v>2.0290621188176443</v>
      </c>
      <c r="O1166" s="38">
        <v>2.7614314142451413E-2</v>
      </c>
      <c r="P1166" s="38">
        <v>2.9062118817644311E-2</v>
      </c>
      <c r="Q1166" s="38">
        <v>784</v>
      </c>
      <c r="R1166" s="38">
        <v>898</v>
      </c>
      <c r="S1166" s="38">
        <v>1.7718995712635859</v>
      </c>
      <c r="T1166" s="38">
        <v>2.0295482334116075</v>
      </c>
      <c r="U1166" s="38">
        <v>2.8100428736414163E-2</v>
      </c>
      <c r="V1166" s="38">
        <v>2.9548233411607505E-2</v>
      </c>
      <c r="W1166" s="38">
        <v>1.9050483571406687E-3</v>
      </c>
      <c r="X1166" s="38">
        <v>1.2855604634967824E-4</v>
      </c>
      <c r="Y1166" s="38">
        <v>1.7764923107909905</v>
      </c>
      <c r="Z1166" s="38">
        <v>2.0336044034903469</v>
      </c>
      <c r="AA1166" s="38">
        <v>2.3507689209009586E-2</v>
      </c>
      <c r="AB1166" s="38">
        <v>3.3604403490346879E-2</v>
      </c>
      <c r="AC1166" s="38">
        <v>113.60109214098958</v>
      </c>
      <c r="AD1166" s="38">
        <v>1.7778059498116336</v>
      </c>
      <c r="AE1166" s="38">
        <v>2.034550820831674</v>
      </c>
      <c r="AF1166" s="38">
        <v>2.2194050188366399E-2</v>
      </c>
      <c r="AG1166" s="38">
        <v>3.4550820831674045E-2</v>
      </c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</row>
    <row r="1167" spans="1:51" x14ac:dyDescent="0.25">
      <c r="A1167" s="38" t="s">
        <v>20</v>
      </c>
      <c r="B1167" s="38">
        <v>831553</v>
      </c>
      <c r="C1167" s="38">
        <v>5</v>
      </c>
      <c r="D1167" s="38">
        <v>4.9000000000000004</v>
      </c>
      <c r="E1167" s="38">
        <v>5.2</v>
      </c>
      <c r="F1167" s="38">
        <v>2006</v>
      </c>
      <c r="G1167" s="38" t="s">
        <v>7</v>
      </c>
      <c r="H1167" s="38" t="s">
        <v>91</v>
      </c>
      <c r="I1167" s="38" t="s">
        <v>152</v>
      </c>
      <c r="J1167" s="38">
        <v>4158</v>
      </c>
      <c r="K1167" s="38">
        <v>827395</v>
      </c>
      <c r="L1167" s="38">
        <v>1.5160442497566933E-4</v>
      </c>
      <c r="M1167" s="38">
        <v>4.8486781787789921</v>
      </c>
      <c r="N1167" s="38">
        <v>5.1518870287303313</v>
      </c>
      <c r="O1167" s="38">
        <v>5.1321821221008257E-2</v>
      </c>
      <c r="P1167" s="38">
        <v>4.8112971269668847E-2</v>
      </c>
      <c r="Q1167" s="38">
        <v>4032</v>
      </c>
      <c r="R1167" s="38">
        <v>4284</v>
      </c>
      <c r="S1167" s="38">
        <v>4.8487588884893684</v>
      </c>
      <c r="T1167" s="38">
        <v>5.1518063190199541</v>
      </c>
      <c r="U1167" s="38">
        <v>5.1241111510631931E-2</v>
      </c>
      <c r="V1167" s="38">
        <v>4.8193680980046061E-2</v>
      </c>
      <c r="W1167" s="38">
        <v>5.0025693037561879E-3</v>
      </c>
      <c r="X1167" s="38">
        <v>1.5165580244101053E-4</v>
      </c>
      <c r="Y1167" s="38">
        <v>4.8509135013151772</v>
      </c>
      <c r="Z1167" s="38">
        <v>5.1542251061971989</v>
      </c>
      <c r="AA1167" s="38">
        <v>4.9086498684823177E-2</v>
      </c>
      <c r="AB1167" s="38">
        <v>4.5774893802801309E-2</v>
      </c>
      <c r="AC1167" s="38">
        <v>252.14840878242273</v>
      </c>
      <c r="AD1167" s="38">
        <v>4.8515583347755058</v>
      </c>
      <c r="AE1167" s="38">
        <v>5.1547828363502548</v>
      </c>
      <c r="AF1167" s="38">
        <v>4.8441665224494557E-2</v>
      </c>
      <c r="AG1167" s="38">
        <v>4.5217163649745373E-2</v>
      </c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</row>
    <row r="1168" spans="1:51" x14ac:dyDescent="0.25">
      <c r="A1168" s="38" t="s">
        <v>51</v>
      </c>
      <c r="B1168" s="38">
        <v>258567</v>
      </c>
      <c r="C1168" s="38">
        <v>3.8</v>
      </c>
      <c r="D1168" s="38">
        <v>3.6</v>
      </c>
      <c r="E1168" s="38">
        <v>4</v>
      </c>
      <c r="F1168" s="38">
        <v>2006</v>
      </c>
      <c r="G1168" s="38" t="s">
        <v>7</v>
      </c>
      <c r="H1168" s="38" t="s">
        <v>93</v>
      </c>
      <c r="I1168" s="38" t="s">
        <v>183</v>
      </c>
      <c r="J1168" s="38">
        <v>983</v>
      </c>
      <c r="K1168" s="38">
        <v>257584</v>
      </c>
      <c r="L1168" s="38">
        <v>2.3720544096595393E-4</v>
      </c>
      <c r="M1168" s="38">
        <v>3.5645171299731064</v>
      </c>
      <c r="N1168" s="38">
        <v>4.0389280119050142</v>
      </c>
      <c r="O1168" s="38">
        <v>3.5482870026893654E-2</v>
      </c>
      <c r="P1168" s="38">
        <v>3.8928011905014159E-2</v>
      </c>
      <c r="Q1168" s="38">
        <v>922</v>
      </c>
      <c r="R1168" s="38">
        <v>1044</v>
      </c>
      <c r="S1168" s="38">
        <v>3.565806928184958</v>
      </c>
      <c r="T1168" s="38">
        <v>4.037638213693163</v>
      </c>
      <c r="U1168" s="38">
        <v>3.4193071815042053E-2</v>
      </c>
      <c r="V1168" s="38">
        <v>3.7638213693163003E-2</v>
      </c>
      <c r="W1168" s="38">
        <v>3.8090943427865312E-3</v>
      </c>
      <c r="X1168" s="38">
        <v>2.3754707310343092E-4</v>
      </c>
      <c r="Y1168" s="38">
        <v>3.5715472696831001</v>
      </c>
      <c r="Z1168" s="38">
        <v>4.0466414158899626</v>
      </c>
      <c r="AA1168" s="38">
        <v>2.8452730316899988E-2</v>
      </c>
      <c r="AB1168" s="38">
        <v>4.6641415889962623E-2</v>
      </c>
      <c r="AC1168" s="38">
        <v>122.69606681999669</v>
      </c>
      <c r="AD1168" s="38">
        <v>3.5737699223425934</v>
      </c>
      <c r="AE1168" s="38">
        <v>4.0482861753267372</v>
      </c>
      <c r="AF1168" s="38">
        <v>2.6230077657406703E-2</v>
      </c>
      <c r="AG1168" s="38">
        <v>4.828617532673718E-2</v>
      </c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</row>
    <row r="1169" spans="1:51" x14ac:dyDescent="0.25">
      <c r="A1169" s="38" t="s">
        <v>29</v>
      </c>
      <c r="B1169" s="38">
        <v>388990</v>
      </c>
      <c r="C1169" s="38">
        <v>4.0999999999999996</v>
      </c>
      <c r="D1169" s="38">
        <v>3.9</v>
      </c>
      <c r="E1169" s="38">
        <v>4.3</v>
      </c>
      <c r="F1169" s="38">
        <v>2006</v>
      </c>
      <c r="G1169" s="38" t="s">
        <v>7</v>
      </c>
      <c r="H1169" s="38" t="s">
        <v>94</v>
      </c>
      <c r="I1169" s="38" t="s">
        <v>161</v>
      </c>
      <c r="J1169" s="38">
        <v>1595</v>
      </c>
      <c r="K1169" s="38">
        <v>387395</v>
      </c>
      <c r="L1169" s="38">
        <v>2.0081575624130796E-4</v>
      </c>
      <c r="M1169" s="38">
        <v>3.8995467209431958</v>
      </c>
      <c r="N1169" s="38">
        <v>4.3011782334258122</v>
      </c>
      <c r="O1169" s="38">
        <v>4.532790568041456E-4</v>
      </c>
      <c r="P1169" s="38">
        <v>1.1782334258123583E-3</v>
      </c>
      <c r="Q1169" s="38">
        <v>1517</v>
      </c>
      <c r="R1169" s="38">
        <v>1673</v>
      </c>
      <c r="S1169" s="38">
        <v>3.8998431836293994</v>
      </c>
      <c r="T1169" s="38">
        <v>4.3008817707396076</v>
      </c>
      <c r="U1169" s="38">
        <v>1.568163706004988E-4</v>
      </c>
      <c r="V1169" s="38">
        <v>8.8177073960782337E-4</v>
      </c>
      <c r="W1169" s="38">
        <v>4.1052596704912077E-3</v>
      </c>
      <c r="X1169" s="38">
        <v>2.0099382206254264E-4</v>
      </c>
      <c r="Y1169" s="38">
        <v>3.9042658484286652</v>
      </c>
      <c r="Z1169" s="38">
        <v>4.3062534925537506</v>
      </c>
      <c r="AA1169" s="38">
        <v>4.2658484286652865E-3</v>
      </c>
      <c r="AB1169" s="38">
        <v>6.2534925537507391E-3</v>
      </c>
      <c r="AC1169" s="38">
        <v>156.25348122928565</v>
      </c>
      <c r="AD1169" s="38">
        <v>3.9057019080250357</v>
      </c>
      <c r="AE1169" s="38">
        <v>4.3073881677439489</v>
      </c>
      <c r="AF1169" s="38">
        <v>5.7019080250357845E-3</v>
      </c>
      <c r="AG1169" s="38">
        <v>7.3881677439491256E-3</v>
      </c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</row>
    <row r="1170" spans="1:51" x14ac:dyDescent="0.25">
      <c r="A1170" s="38" t="s">
        <v>35</v>
      </c>
      <c r="B1170" s="38">
        <v>190666</v>
      </c>
      <c r="C1170" s="38">
        <v>4.5</v>
      </c>
      <c r="D1170" s="38">
        <v>4.2</v>
      </c>
      <c r="E1170" s="38">
        <v>4.9000000000000004</v>
      </c>
      <c r="F1170" s="38">
        <v>2006</v>
      </c>
      <c r="G1170" s="38" t="s">
        <v>7</v>
      </c>
      <c r="H1170" s="38" t="s">
        <v>95</v>
      </c>
      <c r="I1170" s="38" t="s">
        <v>167</v>
      </c>
      <c r="J1170" s="38">
        <v>858</v>
      </c>
      <c r="K1170" s="38">
        <v>189808</v>
      </c>
      <c r="L1170" s="38">
        <v>3.0042710175780235E-4</v>
      </c>
      <c r="M1170" s="38">
        <v>4.1995886325629472</v>
      </c>
      <c r="N1170" s="38">
        <v>4.8004428360785525</v>
      </c>
      <c r="O1170" s="38">
        <v>4.1136743705294521E-4</v>
      </c>
      <c r="P1170" s="38">
        <v>9.9557163921447867E-2</v>
      </c>
      <c r="Q1170" s="38">
        <v>801</v>
      </c>
      <c r="R1170" s="38">
        <v>916</v>
      </c>
      <c r="S1170" s="38">
        <v>4.2010636400826575</v>
      </c>
      <c r="T1170" s="38">
        <v>4.8042126021419653</v>
      </c>
      <c r="U1170" s="38">
        <v>1.0636400826573578E-3</v>
      </c>
      <c r="V1170" s="38">
        <v>9.5787397858035028E-2</v>
      </c>
      <c r="W1170" s="38">
        <v>4.50999865962581E-3</v>
      </c>
      <c r="X1170" s="38">
        <v>3.009212445601118E-4</v>
      </c>
      <c r="Y1170" s="38">
        <v>4.209077415065698</v>
      </c>
      <c r="Z1170" s="38">
        <v>4.8109199041859219</v>
      </c>
      <c r="AA1170" s="38">
        <v>9.0774150656978136E-3</v>
      </c>
      <c r="AB1170" s="38">
        <v>8.9080095814078497E-2</v>
      </c>
      <c r="AC1170" s="38">
        <v>114.59363852212125</v>
      </c>
      <c r="AD1170" s="38">
        <v>4.2121182039307383</v>
      </c>
      <c r="AE1170" s="38">
        <v>4.8131237832366311</v>
      </c>
      <c r="AF1170" s="38">
        <v>1.2118203930738147E-2</v>
      </c>
      <c r="AG1170" s="38">
        <v>8.6876216763369207E-2</v>
      </c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</row>
    <row r="1171" spans="1:51" x14ac:dyDescent="0.25">
      <c r="A1171" s="38" t="s">
        <v>14</v>
      </c>
      <c r="B1171" s="38">
        <v>1208203</v>
      </c>
      <c r="C1171" s="38">
        <v>6</v>
      </c>
      <c r="D1171" s="38">
        <v>5.9</v>
      </c>
      <c r="E1171" s="38">
        <v>6.2</v>
      </c>
      <c r="F1171" s="38">
        <v>2006</v>
      </c>
      <c r="G1171" s="38" t="s">
        <v>7</v>
      </c>
      <c r="H1171" s="38" t="s">
        <v>96</v>
      </c>
      <c r="I1171" s="38" t="s">
        <v>146</v>
      </c>
      <c r="J1171" s="38">
        <v>7249</v>
      </c>
      <c r="K1171" s="38">
        <v>1200954</v>
      </c>
      <c r="L1171" s="38">
        <v>1.3770206807690616E-4</v>
      </c>
      <c r="M1171" s="38">
        <v>5.862117498668086</v>
      </c>
      <c r="N1171" s="38">
        <v>6.1375216348218977</v>
      </c>
      <c r="O1171" s="38">
        <v>3.7882501331914398E-2</v>
      </c>
      <c r="P1171" s="38">
        <v>6.2478365178102457E-2</v>
      </c>
      <c r="Q1171" s="38">
        <v>7083</v>
      </c>
      <c r="R1171" s="38">
        <v>7416</v>
      </c>
      <c r="S1171" s="38">
        <v>5.8624254367850437</v>
      </c>
      <c r="T1171" s="38">
        <v>6.1380413721866276</v>
      </c>
      <c r="U1171" s="38">
        <v>3.7574563214956669E-2</v>
      </c>
      <c r="V1171" s="38">
        <v>6.195862781337258E-2</v>
      </c>
      <c r="W1171" s="38">
        <v>6.0013902260770136E-3</v>
      </c>
      <c r="X1171" s="38">
        <v>1.3772871941847111E-4</v>
      </c>
      <c r="Y1171" s="38">
        <v>5.8636615066585422</v>
      </c>
      <c r="Z1171" s="38">
        <v>6.1391189454954844</v>
      </c>
      <c r="AA1171" s="38">
        <v>3.6338493341458111E-2</v>
      </c>
      <c r="AB1171" s="38">
        <v>6.0881054504515753E-2</v>
      </c>
      <c r="AC1171" s="38">
        <v>332.75487148989311</v>
      </c>
      <c r="AD1171" s="38">
        <v>5.864097976064043</v>
      </c>
      <c r="AE1171" s="38">
        <v>6.1395101489401007</v>
      </c>
      <c r="AF1171" s="38">
        <v>3.5902023935957317E-2</v>
      </c>
      <c r="AG1171" s="38">
        <v>6.0489851059899458E-2</v>
      </c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</row>
    <row r="1172" spans="1:51" x14ac:dyDescent="0.25">
      <c r="A1172" s="38" t="s">
        <v>60</v>
      </c>
      <c r="B1172" s="38">
        <v>296700</v>
      </c>
      <c r="C1172" s="38">
        <v>1.9</v>
      </c>
      <c r="D1172" s="38">
        <v>1.7</v>
      </c>
      <c r="E1172" s="38">
        <v>2</v>
      </c>
      <c r="F1172" s="38">
        <v>2006</v>
      </c>
      <c r="G1172" s="38" t="s">
        <v>7</v>
      </c>
      <c r="H1172" s="38" t="s">
        <v>97</v>
      </c>
      <c r="I1172" s="38" t="s">
        <v>191</v>
      </c>
      <c r="J1172" s="38">
        <v>564</v>
      </c>
      <c r="K1172" s="38">
        <v>296136</v>
      </c>
      <c r="L1172" s="38">
        <v>1.5673172969610724E-4</v>
      </c>
      <c r="M1172" s="38">
        <v>1.7441782804151162</v>
      </c>
      <c r="N1172" s="38">
        <v>2.0576417398073308</v>
      </c>
      <c r="O1172" s="38">
        <v>4.4178280415116289E-2</v>
      </c>
      <c r="P1172" s="38">
        <v>5.7641739807330783E-2</v>
      </c>
      <c r="Q1172" s="38">
        <v>518</v>
      </c>
      <c r="R1172" s="38">
        <v>611</v>
      </c>
      <c r="S1172" s="38">
        <v>1.745871250421301</v>
      </c>
      <c r="T1172" s="38">
        <v>2.059319177620492</v>
      </c>
      <c r="U1172" s="38">
        <v>4.5871250421301024E-2</v>
      </c>
      <c r="V1172" s="38">
        <v>5.9319177620491992E-2</v>
      </c>
      <c r="W1172" s="38">
        <v>1.907358956418806E-3</v>
      </c>
      <c r="X1172" s="38">
        <v>1.5712823476337861E-4</v>
      </c>
      <c r="Y1172" s="38">
        <v>1.7502307216554274</v>
      </c>
      <c r="Z1172" s="38">
        <v>2.0644871911821845</v>
      </c>
      <c r="AA1172" s="38">
        <v>5.0230721655427413E-2</v>
      </c>
      <c r="AB1172" s="38">
        <v>6.4487191182184489E-2</v>
      </c>
      <c r="AC1172" s="38">
        <v>93.042787298642949</v>
      </c>
      <c r="AD1172" s="38">
        <v>1.7522500996441666</v>
      </c>
      <c r="AE1172" s="38">
        <v>2.0658381773757326</v>
      </c>
      <c r="AF1172" s="38">
        <v>5.2250099644166603E-2</v>
      </c>
      <c r="AG1172" s="38">
        <v>6.5838177375732609E-2</v>
      </c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</row>
    <row r="1173" spans="1:51" x14ac:dyDescent="0.25">
      <c r="A1173" s="38" t="s">
        <v>36</v>
      </c>
      <c r="B1173" s="38">
        <v>2454653</v>
      </c>
      <c r="C1173" s="38">
        <v>5.3</v>
      </c>
      <c r="D1173" s="38">
        <v>5.2</v>
      </c>
      <c r="E1173" s="38">
        <v>5.4</v>
      </c>
      <c r="F1173" s="38">
        <v>2006</v>
      </c>
      <c r="G1173" s="38" t="s">
        <v>7</v>
      </c>
      <c r="H1173" s="38" t="s">
        <v>98</v>
      </c>
      <c r="I1173" s="38" t="s">
        <v>168</v>
      </c>
      <c r="J1173" s="38">
        <v>13010</v>
      </c>
      <c r="K1173" s="38">
        <v>2441643</v>
      </c>
      <c r="L1173" s="38">
        <v>9.0832791445379259E-5</v>
      </c>
      <c r="M1173" s="38">
        <v>5.2093053543536394</v>
      </c>
      <c r="N1173" s="38">
        <v>5.3909709372443988</v>
      </c>
      <c r="O1173" s="38">
        <v>9.3053543536392169E-3</v>
      </c>
      <c r="P1173" s="38">
        <v>9.0290627556015579E-3</v>
      </c>
      <c r="Q1173" s="38">
        <v>12787</v>
      </c>
      <c r="R1173" s="38">
        <v>13233</v>
      </c>
      <c r="S1173" s="38">
        <v>5.2092902744298275</v>
      </c>
      <c r="T1173" s="38">
        <v>5.3909860171682107</v>
      </c>
      <c r="U1173" s="38">
        <v>9.2902744298273277E-3</v>
      </c>
      <c r="V1173" s="38">
        <v>9.0139828317896686E-3</v>
      </c>
      <c r="W1173" s="38">
        <v>5.3009123351340903E-3</v>
      </c>
      <c r="X1173" s="38">
        <v>9.0842617721027008E-5</v>
      </c>
      <c r="Y1173" s="38">
        <v>5.210069717413063</v>
      </c>
      <c r="Z1173" s="38">
        <v>5.3917549528551172</v>
      </c>
      <c r="AA1173" s="38">
        <v>1.006971741306284E-2</v>
      </c>
      <c r="AB1173" s="38">
        <v>8.2450471448831664E-3</v>
      </c>
      <c r="AC1173" s="38">
        <v>445.93399096696294</v>
      </c>
      <c r="AD1173" s="38">
        <v>5.2102817460733126</v>
      </c>
      <c r="AE1173" s="38">
        <v>5.391950313115025</v>
      </c>
      <c r="AF1173" s="38">
        <v>1.0281746073312448E-2</v>
      </c>
      <c r="AG1173" s="38">
        <v>8.0496868849753156E-3</v>
      </c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</row>
    <row r="1174" spans="1:51" x14ac:dyDescent="0.25">
      <c r="A1174" s="38" t="s">
        <v>21</v>
      </c>
      <c r="B1174" s="38">
        <v>1309437</v>
      </c>
      <c r="C1174" s="38">
        <v>4.7</v>
      </c>
      <c r="D1174" s="38">
        <v>4.5</v>
      </c>
      <c r="E1174" s="38">
        <v>4.8</v>
      </c>
      <c r="F1174" s="38">
        <v>2006</v>
      </c>
      <c r="G1174" s="38" t="s">
        <v>7</v>
      </c>
      <c r="H1174" s="38" t="s">
        <v>99</v>
      </c>
      <c r="I1174" s="38" t="s">
        <v>153</v>
      </c>
      <c r="J1174" s="38">
        <v>6154</v>
      </c>
      <c r="K1174" s="38">
        <v>1303283</v>
      </c>
      <c r="L1174" s="38">
        <v>1.1714379506750081E-4</v>
      </c>
      <c r="M1174" s="38">
        <v>4.5825859361070425</v>
      </c>
      <c r="N1174" s="38">
        <v>4.8168735262420439</v>
      </c>
      <c r="O1174" s="38">
        <v>8.2585936107042457E-2</v>
      </c>
      <c r="P1174" s="38">
        <v>1.6873526242044079E-2</v>
      </c>
      <c r="Q1174" s="38">
        <v>6001</v>
      </c>
      <c r="R1174" s="38">
        <v>6308</v>
      </c>
      <c r="S1174" s="38">
        <v>4.5828856218359491</v>
      </c>
      <c r="T1174" s="38">
        <v>4.8173375275022776</v>
      </c>
      <c r="U1174" s="38">
        <v>8.2885621835949053E-2</v>
      </c>
      <c r="V1174" s="38">
        <v>1.7337527502277794E-2</v>
      </c>
      <c r="W1174" s="38">
        <v>4.701182775506043E-3</v>
      </c>
      <c r="X1174" s="38">
        <v>1.1717065528548578E-4</v>
      </c>
      <c r="Y1174" s="38">
        <v>4.5840121202205575</v>
      </c>
      <c r="Z1174" s="38">
        <v>4.8183534307915288</v>
      </c>
      <c r="AA1174" s="38">
        <v>8.4012120220557485E-2</v>
      </c>
      <c r="AB1174" s="38">
        <v>1.8353430791528957E-2</v>
      </c>
      <c r="AC1174" s="38">
        <v>306.7964857054406</v>
      </c>
      <c r="AD1174" s="38">
        <v>4.5844167193302026</v>
      </c>
      <c r="AE1174" s="38">
        <v>4.818712516430625</v>
      </c>
      <c r="AF1174" s="38">
        <v>8.4416719330202561E-2</v>
      </c>
      <c r="AG1174" s="38">
        <v>1.8712516430625215E-2</v>
      </c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</row>
    <row r="1175" spans="1:51" x14ac:dyDescent="0.25">
      <c r="A1175" s="38" t="s">
        <v>57</v>
      </c>
      <c r="B1175" s="38">
        <v>89043</v>
      </c>
      <c r="C1175" s="38">
        <v>3.5</v>
      </c>
      <c r="D1175" s="38">
        <v>3.1</v>
      </c>
      <c r="E1175" s="38">
        <v>3.9</v>
      </c>
      <c r="F1175" s="38">
        <v>2006</v>
      </c>
      <c r="G1175" s="38" t="s">
        <v>7</v>
      </c>
      <c r="H1175" s="38" t="s">
        <v>100</v>
      </c>
      <c r="I1175" s="38" t="s">
        <v>189</v>
      </c>
      <c r="J1175" s="38">
        <v>312</v>
      </c>
      <c r="K1175" s="38">
        <v>88731</v>
      </c>
      <c r="L1175" s="38">
        <v>3.8811765667441916E-4</v>
      </c>
      <c r="M1175" s="38">
        <v>3.1158074132356246</v>
      </c>
      <c r="N1175" s="38">
        <v>3.8920427265844628</v>
      </c>
      <c r="O1175" s="38">
        <v>1.5807413235624512E-2</v>
      </c>
      <c r="P1175" s="38">
        <v>7.9572734155370917E-3</v>
      </c>
      <c r="Q1175" s="38">
        <v>278</v>
      </c>
      <c r="R1175" s="38">
        <v>347</v>
      </c>
      <c r="S1175" s="38">
        <v>3.1220870815224107</v>
      </c>
      <c r="T1175" s="38">
        <v>3.8969935873679007</v>
      </c>
      <c r="U1175" s="38">
        <v>2.2087081522410568E-2</v>
      </c>
      <c r="V1175" s="38">
        <v>3.0064126320992202E-3</v>
      </c>
      <c r="W1175" s="38">
        <v>3.5253437883646698E-3</v>
      </c>
      <c r="X1175" s="38">
        <v>3.8987824019943757E-4</v>
      </c>
      <c r="Y1175" s="38">
        <v>3.1354655481652323</v>
      </c>
      <c r="Z1175" s="38">
        <v>3.9152220285641071</v>
      </c>
      <c r="AA1175" s="38">
        <v>3.5465548165232175E-2</v>
      </c>
      <c r="AB1175" s="38">
        <v>1.5222028564107148E-2</v>
      </c>
      <c r="AC1175" s="38">
        <v>69.1698632685072</v>
      </c>
      <c r="AD1175" s="38">
        <v>3.1425684863342651</v>
      </c>
      <c r="AE1175" s="38">
        <v>3.9193491349830389</v>
      </c>
      <c r="AF1175" s="38">
        <v>4.2568486334265021E-2</v>
      </c>
      <c r="AG1175" s="38">
        <v>1.9349134983039029E-2</v>
      </c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</row>
    <row r="1176" spans="1:51" x14ac:dyDescent="0.25">
      <c r="A1176" s="38" t="s">
        <v>52</v>
      </c>
      <c r="B1176" s="38">
        <v>1671958</v>
      </c>
      <c r="C1176" s="38">
        <v>5.0999999999999996</v>
      </c>
      <c r="D1176" s="38">
        <v>5</v>
      </c>
      <c r="E1176" s="38">
        <v>5.2</v>
      </c>
      <c r="F1176" s="38">
        <v>2006</v>
      </c>
      <c r="G1176" s="38" t="s">
        <v>7</v>
      </c>
      <c r="H1176" s="38" t="s">
        <v>101</v>
      </c>
      <c r="I1176" s="38" t="s">
        <v>184</v>
      </c>
      <c r="J1176" s="38">
        <v>8527</v>
      </c>
      <c r="K1176" s="38">
        <v>1663431</v>
      </c>
      <c r="L1176" s="38">
        <v>1.0797185739791162E-4</v>
      </c>
      <c r="M1176" s="38">
        <v>4.9920366356383967</v>
      </c>
      <c r="N1176" s="38">
        <v>5.2079803504342195</v>
      </c>
      <c r="O1176" s="38">
        <v>7.9633643616032757E-3</v>
      </c>
      <c r="P1176" s="38">
        <v>7.9803504342192966E-3</v>
      </c>
      <c r="Q1176" s="38">
        <v>8347</v>
      </c>
      <c r="R1176" s="38">
        <v>8708</v>
      </c>
      <c r="S1176" s="38">
        <v>4.9923502863110194</v>
      </c>
      <c r="T1176" s="38">
        <v>5.2082648009100705</v>
      </c>
      <c r="U1176" s="38">
        <v>7.6497136889805972E-3</v>
      </c>
      <c r="V1176" s="38">
        <v>8.2648009100703135E-3</v>
      </c>
      <c r="W1176" s="38">
        <v>5.1011455632077648E-3</v>
      </c>
      <c r="X1176" s="38">
        <v>1.0798969386848857E-4</v>
      </c>
      <c r="Y1176" s="38">
        <v>4.9931558693392759</v>
      </c>
      <c r="Z1176" s="38">
        <v>5.2091352570762535</v>
      </c>
      <c r="AA1176" s="38">
        <v>6.8441306607240904E-3</v>
      </c>
      <c r="AB1176" s="38">
        <v>9.1352570762532892E-3</v>
      </c>
      <c r="AC1176" s="38">
        <v>361.05872619317108</v>
      </c>
      <c r="AD1176" s="38">
        <v>4.99347004177391</v>
      </c>
      <c r="AE1176" s="38">
        <v>5.2094191844159106</v>
      </c>
      <c r="AF1176" s="38">
        <v>6.529958226090038E-3</v>
      </c>
      <c r="AG1176" s="38">
        <v>9.4191844159103866E-3</v>
      </c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</row>
    <row r="1177" spans="1:51" x14ac:dyDescent="0.25">
      <c r="A1177" s="38" t="s">
        <v>37</v>
      </c>
      <c r="B1177" s="38">
        <v>551673</v>
      </c>
      <c r="C1177" s="38">
        <v>2.8</v>
      </c>
      <c r="D1177" s="38">
        <v>2.7</v>
      </c>
      <c r="E1177" s="38">
        <v>2.9</v>
      </c>
      <c r="F1177" s="38">
        <v>2006</v>
      </c>
      <c r="G1177" s="38" t="s">
        <v>7</v>
      </c>
      <c r="H1177" s="38" t="s">
        <v>102</v>
      </c>
      <c r="I1177" s="38" t="s">
        <v>169</v>
      </c>
      <c r="J1177" s="38">
        <v>1545</v>
      </c>
      <c r="K1177" s="38">
        <v>550128</v>
      </c>
      <c r="L1177" s="38">
        <v>1.3945099392856177E-4</v>
      </c>
      <c r="M1177" s="38">
        <v>2.6611210840959201</v>
      </c>
      <c r="N1177" s="38">
        <v>2.9400230719530431</v>
      </c>
      <c r="O1177" s="38">
        <v>3.8878915904080102E-2</v>
      </c>
      <c r="P1177" s="38">
        <v>4.0023071953043221E-2</v>
      </c>
      <c r="Q1177" s="38">
        <v>1468</v>
      </c>
      <c r="R1177" s="38">
        <v>1622</v>
      </c>
      <c r="S1177" s="38">
        <v>2.6609966411261743</v>
      </c>
      <c r="T1177" s="38">
        <v>2.9401475149227894</v>
      </c>
      <c r="U1177" s="38">
        <v>3.9003358873825889E-2</v>
      </c>
      <c r="V1177" s="38">
        <v>4.0147514922789451E-2</v>
      </c>
      <c r="W1177" s="38">
        <v>2.8040341974837368E-3</v>
      </c>
      <c r="X1177" s="38">
        <v>1.3957937834616944E-4</v>
      </c>
      <c r="Y1177" s="38">
        <v>2.6644548191375672</v>
      </c>
      <c r="Z1177" s="38">
        <v>2.943613575829906</v>
      </c>
      <c r="AA1177" s="38">
        <v>3.5545180862432968E-2</v>
      </c>
      <c r="AB1177" s="38">
        <v>4.3613575829906104E-2</v>
      </c>
      <c r="AC1177" s="38">
        <v>153.88582209416322</v>
      </c>
      <c r="AD1177" s="38">
        <v>2.665469542775845</v>
      </c>
      <c r="AE1177" s="38">
        <v>2.9444115075812505</v>
      </c>
      <c r="AF1177" s="38">
        <v>3.4530457224155153E-2</v>
      </c>
      <c r="AG1177" s="38">
        <v>4.4411507581250564E-2</v>
      </c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</row>
    <row r="1178" spans="1:51" x14ac:dyDescent="0.25">
      <c r="A1178" s="38" t="s">
        <v>30</v>
      </c>
      <c r="B1178" s="38">
        <v>520824</v>
      </c>
      <c r="C1178" s="38">
        <v>9.8000000000000007</v>
      </c>
      <c r="D1178" s="38">
        <v>9.5</v>
      </c>
      <c r="E1178" s="38">
        <v>10</v>
      </c>
      <c r="F1178" s="38">
        <v>2006</v>
      </c>
      <c r="G1178" s="38" t="s">
        <v>7</v>
      </c>
      <c r="H1178" s="38" t="s">
        <v>103</v>
      </c>
      <c r="I1178" s="38" t="s">
        <v>162</v>
      </c>
      <c r="J1178" s="38">
        <v>5104</v>
      </c>
      <c r="K1178" s="38">
        <v>515720</v>
      </c>
      <c r="L1178" s="38">
        <v>2.6753088602107105E-4</v>
      </c>
      <c r="M1178" s="38">
        <v>9.5323247273915221</v>
      </c>
      <c r="N1178" s="38">
        <v>10.067386499433663</v>
      </c>
      <c r="O1178" s="38">
        <v>3.2324727391522146E-2</v>
      </c>
      <c r="P1178" s="38">
        <v>6.7386499433663261E-2</v>
      </c>
      <c r="Q1178" s="38">
        <v>4965</v>
      </c>
      <c r="R1178" s="38">
        <v>5244</v>
      </c>
      <c r="S1178" s="38">
        <v>9.5329708308372894</v>
      </c>
      <c r="T1178" s="38">
        <v>10.068660430394912</v>
      </c>
      <c r="U1178" s="38">
        <v>3.2970830837289355E-2</v>
      </c>
      <c r="V1178" s="38">
        <v>6.8660430394912098E-2</v>
      </c>
      <c r="W1178" s="38">
        <v>9.8034711721801202E-3</v>
      </c>
      <c r="X1178" s="38">
        <v>2.6760318305988332E-4</v>
      </c>
      <c r="Y1178" s="38">
        <v>9.5358679891202378</v>
      </c>
      <c r="Z1178" s="38">
        <v>10.071074355240004</v>
      </c>
      <c r="AA1178" s="38">
        <v>3.5867989120237809E-2</v>
      </c>
      <c r="AB1178" s="38">
        <v>7.1074355240003939E-2</v>
      </c>
      <c r="AC1178" s="38">
        <v>278.68597432015702</v>
      </c>
      <c r="AD1178" s="38">
        <v>9.536889825892672</v>
      </c>
      <c r="AE1178" s="38">
        <v>10.07197253871303</v>
      </c>
      <c r="AF1178" s="38">
        <v>3.6889825892671979E-2</v>
      </c>
      <c r="AG1178" s="38">
        <v>7.1972538713030332E-2</v>
      </c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</row>
    <row r="1179" spans="1:51" x14ac:dyDescent="0.25">
      <c r="A1179" s="38" t="s">
        <v>22</v>
      </c>
      <c r="B1179" s="38">
        <v>1728834</v>
      </c>
      <c r="C1179" s="38">
        <v>5.4</v>
      </c>
      <c r="D1179" s="38">
        <v>5.3</v>
      </c>
      <c r="E1179" s="38">
        <v>5.5</v>
      </c>
      <c r="F1179" s="38">
        <v>2006</v>
      </c>
      <c r="G1179" s="38" t="s">
        <v>7</v>
      </c>
      <c r="H1179" s="38" t="s">
        <v>104</v>
      </c>
      <c r="I1179" s="38" t="s">
        <v>154</v>
      </c>
      <c r="J1179" s="38">
        <v>9336</v>
      </c>
      <c r="K1179" s="38">
        <v>1719498</v>
      </c>
      <c r="L1179" s="38">
        <v>1.0924445630071944E-4</v>
      </c>
      <c r="M1179" s="38">
        <v>5.2909269887310195</v>
      </c>
      <c r="N1179" s="38">
        <v>5.5094159013324573</v>
      </c>
      <c r="O1179" s="38">
        <v>9.0730112689803022E-3</v>
      </c>
      <c r="P1179" s="38">
        <v>9.4159013324572882E-3</v>
      </c>
      <c r="Q1179" s="38">
        <v>9147</v>
      </c>
      <c r="R1179" s="38">
        <v>9525</v>
      </c>
      <c r="S1179" s="38">
        <v>5.2908492081946559</v>
      </c>
      <c r="T1179" s="38">
        <v>5.50949368186882</v>
      </c>
      <c r="U1179" s="38">
        <v>9.1507918053439496E-3</v>
      </c>
      <c r="V1179" s="38">
        <v>9.4936818688200475E-3</v>
      </c>
      <c r="W1179" s="38">
        <v>5.4012704404543012E-3</v>
      </c>
      <c r="X1179" s="38">
        <v>1.0926091743714644E-4</v>
      </c>
      <c r="Y1179" s="38">
        <v>5.2920095230171551</v>
      </c>
      <c r="Z1179" s="38">
        <v>5.5105313578914474</v>
      </c>
      <c r="AA1179" s="38">
        <v>7.9904769828447186E-3</v>
      </c>
      <c r="AB1179" s="38">
        <v>1.0531357891447435E-2</v>
      </c>
      <c r="AC1179" s="38">
        <v>377.74053410132177</v>
      </c>
      <c r="AD1179" s="38">
        <v>5.2923126987081393</v>
      </c>
      <c r="AE1179" s="38">
        <v>5.5108066054487379</v>
      </c>
      <c r="AF1179" s="38">
        <v>7.687301291860571E-3</v>
      </c>
      <c r="AG1179" s="38">
        <v>1.0806605448737905E-2</v>
      </c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</row>
    <row r="1180" spans="1:51" x14ac:dyDescent="0.25">
      <c r="A1180" s="38" t="s">
        <v>38</v>
      </c>
      <c r="B1180" s="38">
        <v>139617</v>
      </c>
      <c r="C1180" s="38">
        <v>7</v>
      </c>
      <c r="D1180" s="38">
        <v>6.6</v>
      </c>
      <c r="E1180" s="38">
        <v>7.4</v>
      </c>
      <c r="F1180" s="38">
        <v>2006</v>
      </c>
      <c r="G1180" s="38" t="s">
        <v>7</v>
      </c>
      <c r="H1180" s="38" t="s">
        <v>105</v>
      </c>
      <c r="I1180" s="38" t="s">
        <v>170</v>
      </c>
      <c r="J1180" s="38">
        <v>977</v>
      </c>
      <c r="K1180" s="38">
        <v>138640</v>
      </c>
      <c r="L1180" s="38">
        <v>4.372523928658321E-4</v>
      </c>
      <c r="M1180" s="38">
        <v>6.5604627850852779</v>
      </c>
      <c r="N1180" s="38">
        <v>7.4349675708169416</v>
      </c>
      <c r="O1180" s="38">
        <v>3.953721491472173E-2</v>
      </c>
      <c r="P1180" s="38">
        <v>3.496757081694124E-2</v>
      </c>
      <c r="Q1180" s="38">
        <v>917</v>
      </c>
      <c r="R1180" s="38">
        <v>1039</v>
      </c>
      <c r="S1180" s="38">
        <v>6.5679680841158312</v>
      </c>
      <c r="T1180" s="38">
        <v>7.4417871749142295</v>
      </c>
      <c r="U1180" s="38">
        <v>3.2031915884168427E-2</v>
      </c>
      <c r="V1180" s="38">
        <v>4.1787174914229119E-2</v>
      </c>
      <c r="W1180" s="38">
        <v>7.0112793991366027E-3</v>
      </c>
      <c r="X1180" s="38">
        <v>4.3787708763076482E-4</v>
      </c>
      <c r="Y1180" s="38">
        <v>6.5734023115058378</v>
      </c>
      <c r="Z1180" s="38">
        <v>7.4491564867673681</v>
      </c>
      <c r="AA1180" s="38">
        <v>2.6597688494161886E-2</v>
      </c>
      <c r="AB1180" s="38">
        <v>4.9156486767367724E-2</v>
      </c>
      <c r="AC1180" s="38">
        <v>122.12513996282098</v>
      </c>
      <c r="AD1180" s="38">
        <v>6.5775148597696571</v>
      </c>
      <c r="AE1180" s="38">
        <v>7.4522061930033159</v>
      </c>
      <c r="AF1180" s="38">
        <v>2.2485140230342537E-2</v>
      </c>
      <c r="AG1180" s="38">
        <v>5.2206193003315526E-2</v>
      </c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</row>
    <row r="1181" spans="1:51" x14ac:dyDescent="0.25">
      <c r="A1181" s="38" t="s">
        <v>15</v>
      </c>
      <c r="B1181" s="38">
        <v>632650</v>
      </c>
      <c r="C1181" s="38">
        <v>2.9</v>
      </c>
      <c r="D1181" s="38">
        <v>2.7</v>
      </c>
      <c r="E1181" s="38">
        <v>3</v>
      </c>
      <c r="F1181" s="38">
        <v>2006</v>
      </c>
      <c r="G1181" s="38" t="s">
        <v>7</v>
      </c>
      <c r="H1181" s="38" t="s">
        <v>106</v>
      </c>
      <c r="I1181" s="38" t="s">
        <v>147</v>
      </c>
      <c r="J1181" s="38">
        <v>1835</v>
      </c>
      <c r="K1181" s="38">
        <v>630815</v>
      </c>
      <c r="L1181" s="38">
        <v>1.3251708151075582E-4</v>
      </c>
      <c r="M1181" s="38">
        <v>2.7679808241242712</v>
      </c>
      <c r="N1181" s="38">
        <v>3.033014987145783</v>
      </c>
      <c r="O1181" s="38">
        <v>6.7980824124270978E-2</v>
      </c>
      <c r="P1181" s="38">
        <v>3.3014987145782992E-2</v>
      </c>
      <c r="Q1181" s="38">
        <v>1751</v>
      </c>
      <c r="R1181" s="38">
        <v>1919</v>
      </c>
      <c r="S1181" s="38">
        <v>2.7677230696277562</v>
      </c>
      <c r="T1181" s="38">
        <v>3.0332727416422984</v>
      </c>
      <c r="U1181" s="38">
        <v>6.7723069627755983E-2</v>
      </c>
      <c r="V1181" s="38">
        <v>3.3272741642298431E-2</v>
      </c>
      <c r="W1181" s="38">
        <v>2.9035162817863196E-3</v>
      </c>
      <c r="X1181" s="38">
        <v>1.326197642937519E-4</v>
      </c>
      <c r="Y1181" s="38">
        <v>2.7708965174925675</v>
      </c>
      <c r="Z1181" s="38">
        <v>3.0361360460800717</v>
      </c>
      <c r="AA1181" s="38">
        <v>7.0896517492567313E-2</v>
      </c>
      <c r="AB1181" s="38">
        <v>3.6136046080071704E-2</v>
      </c>
      <c r="AC1181" s="38">
        <v>167.69508896526398</v>
      </c>
      <c r="AD1181" s="38">
        <v>2.7717735513692521</v>
      </c>
      <c r="AE1181" s="38">
        <v>3.0368396554153128</v>
      </c>
      <c r="AF1181" s="38">
        <v>7.1773551369251898E-2</v>
      </c>
      <c r="AG1181" s="38">
        <v>3.6839655415312755E-2</v>
      </c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</row>
    <row r="1182" spans="1:51" x14ac:dyDescent="0.25">
      <c r="A1182" s="38" t="s">
        <v>53</v>
      </c>
      <c r="B1182" s="38">
        <v>110296</v>
      </c>
      <c r="C1182" s="38">
        <v>3.9</v>
      </c>
      <c r="D1182" s="38">
        <v>3.6</v>
      </c>
      <c r="E1182" s="38">
        <v>4.3</v>
      </c>
      <c r="F1182" s="38">
        <v>2006</v>
      </c>
      <c r="G1182" s="38" t="s">
        <v>7</v>
      </c>
      <c r="H1182" s="38" t="s">
        <v>107</v>
      </c>
      <c r="I1182" s="38" t="s">
        <v>185</v>
      </c>
      <c r="J1182" s="38">
        <v>430</v>
      </c>
      <c r="K1182" s="38">
        <v>109866</v>
      </c>
      <c r="L1182" s="38">
        <v>3.6776833318911202E-4</v>
      </c>
      <c r="M1182" s="38">
        <v>3.5308317973686596</v>
      </c>
      <c r="N1182" s="38">
        <v>4.2663684637468844</v>
      </c>
      <c r="O1182" s="38">
        <v>6.9168202631340492E-2</v>
      </c>
      <c r="P1182" s="38">
        <v>3.3631536253115435E-2</v>
      </c>
      <c r="Q1182" s="38">
        <v>390</v>
      </c>
      <c r="R1182" s="38">
        <v>471</v>
      </c>
      <c r="S1182" s="38">
        <v>3.5359396532965839</v>
      </c>
      <c r="T1182" s="38">
        <v>4.2703271197504895</v>
      </c>
      <c r="U1182" s="38">
        <v>6.4060346703416204E-2</v>
      </c>
      <c r="V1182" s="38">
        <v>2.9672880249510314E-2</v>
      </c>
      <c r="W1182" s="38">
        <v>3.9158780619970354E-3</v>
      </c>
      <c r="X1182" s="38">
        <v>3.6897748700804477E-4</v>
      </c>
      <c r="Y1182" s="38">
        <v>3.5469005749889906</v>
      </c>
      <c r="Z1182" s="38">
        <v>4.2848555490050799</v>
      </c>
      <c r="AA1182" s="38">
        <v>5.3099425011009505E-2</v>
      </c>
      <c r="AB1182" s="38">
        <v>1.51444509949199E-2</v>
      </c>
      <c r="AC1182" s="38">
        <v>81.170706993615553</v>
      </c>
      <c r="AD1182" s="38">
        <v>3.5524563837186198</v>
      </c>
      <c r="AE1182" s="38">
        <v>4.2883659364437694</v>
      </c>
      <c r="AF1182" s="38">
        <v>4.7543616281380263E-2</v>
      </c>
      <c r="AG1182" s="38">
        <v>1.1634063556230423E-2</v>
      </c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</row>
    <row r="1183" spans="1:51" x14ac:dyDescent="0.25">
      <c r="A1183" s="38" t="s">
        <v>27</v>
      </c>
      <c r="B1183" s="38">
        <v>873891</v>
      </c>
      <c r="C1183" s="38">
        <v>3.1</v>
      </c>
      <c r="D1183" s="38">
        <v>3</v>
      </c>
      <c r="E1183" s="38">
        <v>3.2</v>
      </c>
      <c r="F1183" s="38">
        <v>2006</v>
      </c>
      <c r="G1183" s="38" t="s">
        <v>7</v>
      </c>
      <c r="H1183" s="38" t="s">
        <v>108</v>
      </c>
      <c r="I1183" s="38" t="s">
        <v>159</v>
      </c>
      <c r="J1183" s="38">
        <v>2709</v>
      </c>
      <c r="K1183" s="38">
        <v>871182</v>
      </c>
      <c r="L1183" s="38">
        <v>1.1655237841665057E-4</v>
      </c>
      <c r="M1183" s="38">
        <v>2.9833765600894102</v>
      </c>
      <c r="N1183" s="38">
        <v>3.2164813169227116</v>
      </c>
      <c r="O1183" s="38">
        <v>1.6623439910589788E-2</v>
      </c>
      <c r="P1183" s="38">
        <v>1.6481316922711375E-2</v>
      </c>
      <c r="Q1183" s="38">
        <v>2608</v>
      </c>
      <c r="R1183" s="38">
        <v>2811</v>
      </c>
      <c r="S1183" s="38">
        <v>2.984353883951202</v>
      </c>
      <c r="T1183" s="38">
        <v>3.2166483005317597</v>
      </c>
      <c r="U1183" s="38">
        <v>1.5646116048797953E-2</v>
      </c>
      <c r="V1183" s="38">
        <v>1.6648300531759475E-2</v>
      </c>
      <c r="W1183" s="38">
        <v>3.1021132072194405E-3</v>
      </c>
      <c r="X1183" s="38">
        <v>1.1661350790825299E-4</v>
      </c>
      <c r="Y1183" s="38">
        <v>2.9854996993111875</v>
      </c>
      <c r="Z1183" s="38">
        <v>3.2187267151276937</v>
      </c>
      <c r="AA1183" s="38">
        <v>1.4500300688812473E-2</v>
      </c>
      <c r="AB1183" s="38">
        <v>1.8726715127693527E-2</v>
      </c>
      <c r="AC1183" s="38">
        <v>203.72562800924379</v>
      </c>
      <c r="AD1183" s="38">
        <v>2.9861234917573221</v>
      </c>
      <c r="AE1183" s="38">
        <v>3.2192472251222641</v>
      </c>
      <c r="AF1183" s="38">
        <v>1.3876508242677943E-2</v>
      </c>
      <c r="AG1183" s="38">
        <v>1.9247225122263956E-2</v>
      </c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</row>
    <row r="1184" spans="1:51" x14ac:dyDescent="0.25">
      <c r="A1184" s="38" t="s">
        <v>61</v>
      </c>
      <c r="B1184" s="38">
        <v>4034392</v>
      </c>
      <c r="C1184" s="38">
        <v>3.9</v>
      </c>
      <c r="D1184" s="38">
        <v>3.9</v>
      </c>
      <c r="E1184" s="38">
        <v>4</v>
      </c>
      <c r="F1184" s="38">
        <v>2006</v>
      </c>
      <c r="G1184" s="38" t="s">
        <v>7</v>
      </c>
      <c r="H1184" s="38" t="s">
        <v>109</v>
      </c>
      <c r="I1184" s="38" t="s">
        <v>192</v>
      </c>
      <c r="J1184" s="38">
        <v>15734</v>
      </c>
      <c r="K1184" s="38">
        <v>4018658</v>
      </c>
      <c r="L1184" s="38">
        <v>6.081924813639121E-5</v>
      </c>
      <c r="M1184" s="38">
        <v>3.8391488263590965</v>
      </c>
      <c r="N1184" s="38">
        <v>3.9607873226318788</v>
      </c>
      <c r="O1184" s="38">
        <v>6.0851173640903422E-2</v>
      </c>
      <c r="P1184" s="38">
        <v>3.9212677368121174E-2</v>
      </c>
      <c r="Q1184" s="38">
        <v>15489</v>
      </c>
      <c r="R1184" s="38">
        <v>15980</v>
      </c>
      <c r="S1184" s="38">
        <v>3.8392402126516214</v>
      </c>
      <c r="T1184" s="38">
        <v>3.9609438051632067</v>
      </c>
      <c r="U1184" s="38">
        <v>6.0759787348378502E-2</v>
      </c>
      <c r="V1184" s="38">
        <v>3.9056194836793345E-2</v>
      </c>
      <c r="W1184" s="38">
        <v>3.9004404495222521E-3</v>
      </c>
      <c r="X1184" s="38">
        <v>6.0824722240646337E-5</v>
      </c>
      <c r="Y1184" s="38">
        <v>3.8396157272816058</v>
      </c>
      <c r="Z1184" s="38">
        <v>3.9612651717628986</v>
      </c>
      <c r="AA1184" s="38">
        <v>6.0384272718394083E-2</v>
      </c>
      <c r="AB1184" s="38">
        <v>3.8734828237101393E-2</v>
      </c>
      <c r="AC1184" s="38">
        <v>490.74464466474842</v>
      </c>
      <c r="AD1184" s="38">
        <v>3.8397442927852303</v>
      </c>
      <c r="AE1184" s="38">
        <v>3.9613844748471116</v>
      </c>
      <c r="AF1184" s="38">
        <v>6.0255707214769583E-2</v>
      </c>
      <c r="AG1184" s="38">
        <v>3.8615525152888353E-2</v>
      </c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</row>
    <row r="1185" spans="1:51" x14ac:dyDescent="0.25">
      <c r="A1185" s="38" t="s">
        <v>23</v>
      </c>
      <c r="B1185" s="38">
        <v>476054</v>
      </c>
      <c r="C1185" s="38">
        <v>3.9</v>
      </c>
      <c r="D1185" s="38">
        <v>3.7</v>
      </c>
      <c r="E1185" s="38">
        <v>4.0999999999999996</v>
      </c>
      <c r="F1185" s="38">
        <v>2006</v>
      </c>
      <c r="G1185" s="38" t="s">
        <v>7</v>
      </c>
      <c r="H1185" s="38" t="s">
        <v>110</v>
      </c>
      <c r="I1185" s="38" t="s">
        <v>155</v>
      </c>
      <c r="J1185" s="38">
        <v>1857</v>
      </c>
      <c r="K1185" s="38">
        <v>474197</v>
      </c>
      <c r="L1185" s="38">
        <v>1.7707168335936671E-4</v>
      </c>
      <c r="M1185" s="38">
        <v>3.7237462910721058</v>
      </c>
      <c r="N1185" s="38">
        <v>4.0778896577908386</v>
      </c>
      <c r="O1185" s="38">
        <v>2.3746291072105574E-2</v>
      </c>
      <c r="P1185" s="38">
        <v>2.2110342209161082E-2</v>
      </c>
      <c r="Q1185" s="38">
        <v>1773</v>
      </c>
      <c r="R1185" s="38">
        <v>1941</v>
      </c>
      <c r="S1185" s="38">
        <v>3.7243674036979</v>
      </c>
      <c r="T1185" s="38">
        <v>4.0772685451650439</v>
      </c>
      <c r="U1185" s="38">
        <v>2.4367403697899803E-2</v>
      </c>
      <c r="V1185" s="38">
        <v>2.2731454834955755E-2</v>
      </c>
      <c r="W1185" s="38">
        <v>3.9048211530639068E-3</v>
      </c>
      <c r="X1185" s="38">
        <v>1.7720667021591731E-4</v>
      </c>
      <c r="Y1185" s="38">
        <v>3.7276144828479896</v>
      </c>
      <c r="Z1185" s="38">
        <v>4.0820278232798239</v>
      </c>
      <c r="AA1185" s="38">
        <v>2.7614482847989397E-2</v>
      </c>
      <c r="AB1185" s="38">
        <v>1.7972176720175703E-2</v>
      </c>
      <c r="AC1185" s="38">
        <v>168.61252210426295</v>
      </c>
      <c r="AD1185" s="38">
        <v>3.7287789713086035</v>
      </c>
      <c r="AE1185" s="38">
        <v>4.082963919901343</v>
      </c>
      <c r="AF1185" s="38">
        <v>2.8778971308603296E-2</v>
      </c>
      <c r="AG1185" s="38">
        <v>1.7036080098656647E-2</v>
      </c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</row>
    <row r="1186" spans="1:51" x14ac:dyDescent="0.25">
      <c r="A1186" s="38" t="s">
        <v>55</v>
      </c>
      <c r="B1186" s="38">
        <v>84893</v>
      </c>
      <c r="C1186" s="38">
        <v>3.5</v>
      </c>
      <c r="D1186" s="38">
        <v>3.1</v>
      </c>
      <c r="E1186" s="38">
        <v>3.9</v>
      </c>
      <c r="F1186" s="38">
        <v>2006</v>
      </c>
      <c r="G1186" s="38" t="s">
        <v>7</v>
      </c>
      <c r="H1186" s="38" t="s">
        <v>111</v>
      </c>
      <c r="I1186" s="38" t="s">
        <v>187</v>
      </c>
      <c r="J1186" s="38">
        <v>297</v>
      </c>
      <c r="K1186" s="38">
        <v>84596</v>
      </c>
      <c r="L1186" s="38">
        <v>3.9718552080308825E-4</v>
      </c>
      <c r="M1186" s="38">
        <v>3.1013361476501413</v>
      </c>
      <c r="N1186" s="38">
        <v>3.8957071892563175</v>
      </c>
      <c r="O1186" s="38">
        <v>1.3361476501412284E-3</v>
      </c>
      <c r="P1186" s="38">
        <v>4.2928107436823737E-3</v>
      </c>
      <c r="Q1186" s="38">
        <v>264</v>
      </c>
      <c r="R1186" s="38">
        <v>331</v>
      </c>
      <c r="S1186" s="38">
        <v>3.1097970386250928</v>
      </c>
      <c r="T1186" s="38">
        <v>3.899025832518582</v>
      </c>
      <c r="U1186" s="38">
        <v>9.7970386250927355E-3</v>
      </c>
      <c r="V1186" s="38">
        <v>9.7416748141787579E-4</v>
      </c>
      <c r="W1186" s="38">
        <v>3.5209876395147035E-3</v>
      </c>
      <c r="X1186" s="38">
        <v>3.9907805094377169E-4</v>
      </c>
      <c r="Y1186" s="38">
        <v>3.121909588570932</v>
      </c>
      <c r="Z1186" s="38">
        <v>3.9200656904584754</v>
      </c>
      <c r="AA1186" s="38">
        <v>2.1909588570931948E-2</v>
      </c>
      <c r="AB1186" s="38">
        <v>2.0065690458475505E-2</v>
      </c>
      <c r="AC1186" s="38">
        <v>67.489366869806119</v>
      </c>
      <c r="AD1186" s="38">
        <v>3.1293984724309265</v>
      </c>
      <c r="AE1186" s="38">
        <v>3.9243558078288738</v>
      </c>
      <c r="AF1186" s="38">
        <v>2.9398472430926414E-2</v>
      </c>
      <c r="AG1186" s="38">
        <v>2.4355807828873921E-2</v>
      </c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</row>
    <row r="1187" spans="1:51" x14ac:dyDescent="0.25">
      <c r="A1187" s="38" t="s">
        <v>54</v>
      </c>
      <c r="B1187" s="38">
        <v>1110405</v>
      </c>
      <c r="C1187" s="38">
        <v>4.9000000000000004</v>
      </c>
      <c r="D1187" s="38">
        <v>4.8</v>
      </c>
      <c r="E1187" s="38">
        <v>5.0999999999999996</v>
      </c>
      <c r="F1187" s="38">
        <v>2006</v>
      </c>
      <c r="G1187" s="38" t="s">
        <v>7</v>
      </c>
      <c r="H1187" s="38" t="s">
        <v>112</v>
      </c>
      <c r="I1187" s="38" t="s">
        <v>186</v>
      </c>
      <c r="J1187" s="38">
        <v>5441</v>
      </c>
      <c r="K1187" s="38">
        <v>1104964</v>
      </c>
      <c r="L1187" s="38">
        <v>1.2987914032853133E-4</v>
      </c>
      <c r="M1187" s="38">
        <v>4.7701348185423313</v>
      </c>
      <c r="N1187" s="38">
        <v>5.029893099199394</v>
      </c>
      <c r="O1187" s="38">
        <v>2.9865181457668477E-2</v>
      </c>
      <c r="P1187" s="38">
        <v>7.0106900800605665E-2</v>
      </c>
      <c r="Q1187" s="38">
        <v>5297</v>
      </c>
      <c r="R1187" s="38">
        <v>5586</v>
      </c>
      <c r="S1187" s="38">
        <v>4.7703315456972906</v>
      </c>
      <c r="T1187" s="38">
        <v>5.0305969443581393</v>
      </c>
      <c r="U1187" s="38">
        <v>2.9668454302709257E-2</v>
      </c>
      <c r="V1187" s="38">
        <v>6.9403055641860334E-2</v>
      </c>
      <c r="W1187" s="38">
        <v>4.9017267570200598E-3</v>
      </c>
      <c r="X1187" s="38">
        <v>1.299127928175228E-4</v>
      </c>
      <c r="Y1187" s="38">
        <v>4.7718139642025372</v>
      </c>
      <c r="Z1187" s="38">
        <v>5.0316395498375828</v>
      </c>
      <c r="AA1187" s="38">
        <v>2.8186035797462594E-2</v>
      </c>
      <c r="AB1187" s="38">
        <v>6.8360450162416875E-2</v>
      </c>
      <c r="AC1187" s="38">
        <v>288.44928633337855</v>
      </c>
      <c r="AD1187" s="38">
        <v>4.7722927703653184</v>
      </c>
      <c r="AE1187" s="38">
        <v>5.0320613128729788</v>
      </c>
      <c r="AF1187" s="38">
        <v>2.7707229634681418E-2</v>
      </c>
      <c r="AG1187" s="38">
        <v>6.7938687127020891E-2</v>
      </c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</row>
    <row r="1188" spans="1:51" x14ac:dyDescent="0.25">
      <c r="A1188" s="38" t="s">
        <v>39</v>
      </c>
      <c r="B1188" s="38">
        <v>945084</v>
      </c>
      <c r="C1188" s="38">
        <v>4.5999999999999996</v>
      </c>
      <c r="D1188" s="38">
        <v>4.5</v>
      </c>
      <c r="E1188" s="38">
        <v>4.8</v>
      </c>
      <c r="F1188" s="38">
        <v>2006</v>
      </c>
      <c r="G1188" s="38" t="s">
        <v>7</v>
      </c>
      <c r="H1188" s="38" t="s">
        <v>113</v>
      </c>
      <c r="I1188" s="38" t="s">
        <v>171</v>
      </c>
      <c r="J1188" s="38">
        <v>4347</v>
      </c>
      <c r="K1188" s="38">
        <v>940737</v>
      </c>
      <c r="L1188" s="38">
        <v>1.3641791507479538E-4</v>
      </c>
      <c r="M1188" s="38">
        <v>4.4631732323787645</v>
      </c>
      <c r="N1188" s="38">
        <v>4.7360090625283551</v>
      </c>
      <c r="O1188" s="38">
        <v>3.682676762123549E-2</v>
      </c>
      <c r="P1188" s="38">
        <v>6.3990937471644749E-2</v>
      </c>
      <c r="Q1188" s="38">
        <v>4219</v>
      </c>
      <c r="R1188" s="38">
        <v>4477</v>
      </c>
      <c r="S1188" s="38">
        <v>4.4641534509101835</v>
      </c>
      <c r="T1188" s="38">
        <v>4.7371450580054262</v>
      </c>
      <c r="U1188" s="38">
        <v>3.5846549089816548E-2</v>
      </c>
      <c r="V1188" s="38">
        <v>6.2854941994573643E-2</v>
      </c>
      <c r="W1188" s="38">
        <v>4.6016047806703665E-3</v>
      </c>
      <c r="X1188" s="38">
        <v>1.3646221461430797E-4</v>
      </c>
      <c r="Y1188" s="38">
        <v>4.4651425660560591</v>
      </c>
      <c r="Z1188" s="38">
        <v>4.7380669952846741</v>
      </c>
      <c r="AA1188" s="38">
        <v>3.4857433943940919E-2</v>
      </c>
      <c r="AB1188" s="38">
        <v>6.1933004715325701E-2</v>
      </c>
      <c r="AC1188" s="38">
        <v>257.86663128232726</v>
      </c>
      <c r="AD1188" s="38">
        <v>4.4657091421835604</v>
      </c>
      <c r="AE1188" s="38">
        <v>4.7385585218605755</v>
      </c>
      <c r="AF1188" s="38">
        <v>3.4290857816439591E-2</v>
      </c>
      <c r="AG1188" s="38">
        <v>6.1441478139424355E-2</v>
      </c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</row>
    <row r="1189" spans="1:51" x14ac:dyDescent="0.25">
      <c r="A1189" s="38" t="s">
        <v>16</v>
      </c>
      <c r="B1189" s="38">
        <v>250162</v>
      </c>
      <c r="C1189" s="38">
        <v>3</v>
      </c>
      <c r="D1189" s="38">
        <v>2.7</v>
      </c>
      <c r="E1189" s="38">
        <v>3.2</v>
      </c>
      <c r="F1189" s="38">
        <v>2006</v>
      </c>
      <c r="G1189" s="38" t="s">
        <v>7</v>
      </c>
      <c r="H1189" s="38" t="s">
        <v>114</v>
      </c>
      <c r="I1189" s="38" t="s">
        <v>148</v>
      </c>
      <c r="J1189" s="38">
        <v>750</v>
      </c>
      <c r="K1189" s="38">
        <v>249412</v>
      </c>
      <c r="L1189" s="38">
        <v>2.1424238020351479E-4</v>
      </c>
      <c r="M1189" s="38">
        <v>2.7838148786927204</v>
      </c>
      <c r="N1189" s="38">
        <v>3.2122996390997502</v>
      </c>
      <c r="O1189" s="38">
        <v>8.3814878692720196E-2</v>
      </c>
      <c r="P1189" s="38">
        <v>1.229963909975007E-2</v>
      </c>
      <c r="Q1189" s="38">
        <v>697</v>
      </c>
      <c r="R1189" s="38">
        <v>805</v>
      </c>
      <c r="S1189" s="38">
        <v>2.7861945459342348</v>
      </c>
      <c r="T1189" s="38">
        <v>3.2179147912152923</v>
      </c>
      <c r="U1189" s="38">
        <v>8.619454593423459E-2</v>
      </c>
      <c r="V1189" s="38">
        <v>1.7914791215292158E-2</v>
      </c>
      <c r="W1189" s="38">
        <v>3.005689046216644E-3</v>
      </c>
      <c r="X1189" s="38">
        <v>2.1464813650271534E-4</v>
      </c>
      <c r="Y1189" s="38">
        <v>2.7910409097139284</v>
      </c>
      <c r="Z1189" s="38">
        <v>3.2203371827193594</v>
      </c>
      <c r="AA1189" s="38">
        <v>9.1040909713928198E-2</v>
      </c>
      <c r="AB1189" s="38">
        <v>2.0337182719359248E-2</v>
      </c>
      <c r="AC1189" s="38">
        <v>107.22381107806136</v>
      </c>
      <c r="AD1189" s="38">
        <v>2.7933822611283481</v>
      </c>
      <c r="AE1189" s="38">
        <v>3.2219931796006493</v>
      </c>
      <c r="AF1189" s="38">
        <v>9.338226112834791E-2</v>
      </c>
      <c r="AG1189" s="38">
        <v>2.1993179600649171E-2</v>
      </c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</row>
    <row r="1190" spans="1:51" x14ac:dyDescent="0.25">
      <c r="A1190" s="38" t="s">
        <v>24</v>
      </c>
      <c r="B1190" s="38">
        <v>782471</v>
      </c>
      <c r="C1190" s="38">
        <v>6.1</v>
      </c>
      <c r="D1190" s="38">
        <v>5.9</v>
      </c>
      <c r="E1190" s="38">
        <v>6.3</v>
      </c>
      <c r="F1190" s="38">
        <v>2006</v>
      </c>
      <c r="G1190" s="38" t="s">
        <v>7</v>
      </c>
      <c r="H1190" s="38" t="s">
        <v>115</v>
      </c>
      <c r="I1190" s="38" t="s">
        <v>156</v>
      </c>
      <c r="J1190" s="38">
        <v>4773</v>
      </c>
      <c r="K1190" s="38">
        <v>777698</v>
      </c>
      <c r="L1190" s="38">
        <v>1.7252296892452038E-4</v>
      </c>
      <c r="M1190" s="38">
        <v>5.9273836090828436</v>
      </c>
      <c r="N1190" s="38">
        <v>6.2724295469318836</v>
      </c>
      <c r="O1190" s="38">
        <v>2.7383609082843208E-2</v>
      </c>
      <c r="P1190" s="38">
        <v>2.757045306811623E-2</v>
      </c>
      <c r="Q1190" s="38">
        <v>4639</v>
      </c>
      <c r="R1190" s="38">
        <v>4909</v>
      </c>
      <c r="S1190" s="38">
        <v>5.9286542248850118</v>
      </c>
      <c r="T1190" s="38">
        <v>6.2737149364001992</v>
      </c>
      <c r="U1190" s="38">
        <v>2.8654224885011459E-2</v>
      </c>
      <c r="V1190" s="38">
        <v>2.6285063599800651E-2</v>
      </c>
      <c r="W1190" s="38">
        <v>6.1023313165035949E-3</v>
      </c>
      <c r="X1190" s="38">
        <v>1.7257365577313954E-4</v>
      </c>
      <c r="Y1190" s="38">
        <v>5.9297576607304556</v>
      </c>
      <c r="Z1190" s="38">
        <v>6.274904972276734</v>
      </c>
      <c r="AA1190" s="38">
        <v>2.9757660730455271E-2</v>
      </c>
      <c r="AB1190" s="38">
        <v>2.5095027723265773E-2</v>
      </c>
      <c r="AC1190" s="38">
        <v>270.00171363500323</v>
      </c>
      <c r="AD1190" s="38">
        <v>5.9304397109322986</v>
      </c>
      <c r="AE1190" s="38">
        <v>6.2755009184359443</v>
      </c>
      <c r="AF1190" s="38">
        <v>3.0439710932298247E-2</v>
      </c>
      <c r="AG1190" s="38">
        <v>2.4499081564055558E-2</v>
      </c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</row>
    <row r="1191" spans="1:51" x14ac:dyDescent="0.25">
      <c r="A1191" s="38" t="s">
        <v>40</v>
      </c>
      <c r="B1191" s="38">
        <v>78195</v>
      </c>
      <c r="C1191" s="38">
        <v>3.3</v>
      </c>
      <c r="D1191" s="38">
        <v>3</v>
      </c>
      <c r="E1191" s="38">
        <v>3.8</v>
      </c>
      <c r="F1191" s="38">
        <v>2006</v>
      </c>
      <c r="G1191" s="38" t="s">
        <v>7</v>
      </c>
      <c r="H1191" s="38" t="s">
        <v>116</v>
      </c>
      <c r="I1191" s="38" t="s">
        <v>172</v>
      </c>
      <c r="J1191" s="38">
        <v>258</v>
      </c>
      <c r="K1191" s="38">
        <v>77937</v>
      </c>
      <c r="L1191" s="38">
        <v>4.0194007605217621E-4</v>
      </c>
      <c r="M1191" s="38">
        <v>2.8975036223940163</v>
      </c>
      <c r="N1191" s="38">
        <v>3.7013837744983684</v>
      </c>
      <c r="O1191" s="38">
        <v>0.10249637760598374</v>
      </c>
      <c r="P1191" s="38">
        <v>9.8616225501631405E-2</v>
      </c>
      <c r="Q1191" s="38">
        <v>227</v>
      </c>
      <c r="R1191" s="38">
        <v>290</v>
      </c>
      <c r="S1191" s="38">
        <v>2.9029989129739753</v>
      </c>
      <c r="T1191" s="38">
        <v>3.708677025385255</v>
      </c>
      <c r="U1191" s="38">
        <v>9.7001087026024724E-2</v>
      </c>
      <c r="V1191" s="38">
        <v>9.1322974614744812E-2</v>
      </c>
      <c r="W1191" s="38">
        <v>3.3238437368310709E-3</v>
      </c>
      <c r="X1191" s="38">
        <v>4.0414587256368853E-4</v>
      </c>
      <c r="Y1191" s="38">
        <v>2.9196978642673823</v>
      </c>
      <c r="Z1191" s="38">
        <v>3.7279896093947595</v>
      </c>
      <c r="AA1191" s="38">
        <v>8.0302135732617685E-2</v>
      </c>
      <c r="AB1191" s="38">
        <v>7.2010390605240282E-2</v>
      </c>
      <c r="AC1191" s="38">
        <v>62.91605338863711</v>
      </c>
      <c r="AD1191" s="38">
        <v>2.9279551773999062</v>
      </c>
      <c r="AE1191" s="38">
        <v>3.7325202095016743</v>
      </c>
      <c r="AF1191" s="38">
        <v>7.2044822600093816E-2</v>
      </c>
      <c r="AG1191" s="38">
        <v>6.7479790498325531E-2</v>
      </c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</row>
    <row r="1192" spans="1:51" x14ac:dyDescent="0.25">
      <c r="A1192" s="38" t="s">
        <v>17</v>
      </c>
      <c r="B1192" s="38">
        <v>683355</v>
      </c>
      <c r="C1192" s="38">
        <v>3.5</v>
      </c>
      <c r="D1192" s="38">
        <v>3.3</v>
      </c>
      <c r="E1192" s="38">
        <v>3.6</v>
      </c>
      <c r="F1192" s="38">
        <v>2007</v>
      </c>
      <c r="G1192" s="38" t="s">
        <v>7</v>
      </c>
      <c r="H1192" s="38" t="s">
        <v>67</v>
      </c>
      <c r="I1192" s="38" t="s">
        <v>149</v>
      </c>
      <c r="J1192" s="38">
        <v>2392</v>
      </c>
      <c r="K1192" s="38">
        <v>680963</v>
      </c>
      <c r="L1192" s="38">
        <v>1.4002992998148986E-4</v>
      </c>
      <c r="M1192" s="38">
        <v>3.3603468873389368</v>
      </c>
      <c r="N1192" s="38">
        <v>3.6404067473019164</v>
      </c>
      <c r="O1192" s="38">
        <v>6.0346887338937005E-2</v>
      </c>
      <c r="P1192" s="38">
        <v>4.040674730191629E-2</v>
      </c>
      <c r="Q1192" s="38">
        <v>2297</v>
      </c>
      <c r="R1192" s="38">
        <v>2488</v>
      </c>
      <c r="S1192" s="38">
        <v>3.3613568350271819</v>
      </c>
      <c r="T1192" s="38">
        <v>3.6408601678483365</v>
      </c>
      <c r="U1192" s="38">
        <v>6.1356835027182033E-2</v>
      </c>
      <c r="V1192" s="38">
        <v>4.0860167848336459E-2</v>
      </c>
      <c r="W1192" s="38">
        <v>3.5031678587780523E-3</v>
      </c>
      <c r="X1192" s="38">
        <v>1.4011295682134464E-4</v>
      </c>
      <c r="Y1192" s="38">
        <v>3.3630549019567075</v>
      </c>
      <c r="Z1192" s="38">
        <v>3.6432808155993972</v>
      </c>
      <c r="AA1192" s="38">
        <v>6.305490195670771E-2</v>
      </c>
      <c r="AB1192" s="38">
        <v>4.3280815599397116E-2</v>
      </c>
      <c r="AC1192" s="38">
        <v>191.39892643974207</v>
      </c>
      <c r="AD1192" s="38">
        <v>3.363856771477796</v>
      </c>
      <c r="AE1192" s="38">
        <v>3.6439423060867404</v>
      </c>
      <c r="AF1192" s="38">
        <v>6.3856771477796226E-2</v>
      </c>
      <c r="AG1192" s="38">
        <v>4.3942306086740324E-2</v>
      </c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</row>
    <row r="1193" spans="1:51" x14ac:dyDescent="0.25">
      <c r="A1193" s="38" t="s">
        <v>41</v>
      </c>
      <c r="B1193" s="38">
        <v>119725</v>
      </c>
      <c r="C1193" s="38">
        <v>3.9</v>
      </c>
      <c r="D1193" s="38">
        <v>3.6</v>
      </c>
      <c r="E1193" s="38">
        <v>4.3</v>
      </c>
      <c r="F1193" s="38">
        <v>2007</v>
      </c>
      <c r="G1193" s="38" t="s">
        <v>7</v>
      </c>
      <c r="H1193" s="38" t="s">
        <v>68</v>
      </c>
      <c r="I1193" s="38" t="s">
        <v>173</v>
      </c>
      <c r="J1193" s="38">
        <v>467</v>
      </c>
      <c r="K1193" s="38">
        <v>119258</v>
      </c>
      <c r="L1193" s="38">
        <v>3.5307992334512579E-4</v>
      </c>
      <c r="M1193" s="38">
        <v>3.5475256310503642</v>
      </c>
      <c r="N1193" s="38">
        <v>4.253685477740615</v>
      </c>
      <c r="O1193" s="38">
        <v>5.2474368949635863E-2</v>
      </c>
      <c r="P1193" s="38">
        <v>4.6314522259384816E-2</v>
      </c>
      <c r="Q1193" s="38">
        <v>425</v>
      </c>
      <c r="R1193" s="38">
        <v>510</v>
      </c>
      <c r="S1193" s="38">
        <v>3.5498016287325118</v>
      </c>
      <c r="T1193" s="38">
        <v>4.2597619544790142</v>
      </c>
      <c r="U1193" s="38">
        <v>5.0198371267488273E-2</v>
      </c>
      <c r="V1193" s="38">
        <v>4.0238045520985644E-2</v>
      </c>
      <c r="W1193" s="38">
        <v>3.9165227333434671E-3</v>
      </c>
      <c r="X1193" s="38">
        <v>3.54148948597091E-4</v>
      </c>
      <c r="Y1193" s="38">
        <v>3.5623737847463763</v>
      </c>
      <c r="Z1193" s="38">
        <v>4.2706716819405584</v>
      </c>
      <c r="AA1193" s="38">
        <v>3.7626215253623752E-2</v>
      </c>
      <c r="AB1193" s="38">
        <v>2.9328318059441472E-2</v>
      </c>
      <c r="AC1193" s="38">
        <v>84.587166450343034</v>
      </c>
      <c r="AD1193" s="38">
        <v>3.5674540986190104</v>
      </c>
      <c r="AE1193" s="38">
        <v>4.2739435745021943</v>
      </c>
      <c r="AF1193" s="38">
        <v>3.2545901380989672E-2</v>
      </c>
      <c r="AG1193" s="38">
        <v>2.6056425497805513E-2</v>
      </c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</row>
    <row r="1194" spans="1:51" x14ac:dyDescent="0.25">
      <c r="A1194" s="38" t="s">
        <v>11</v>
      </c>
      <c r="B1194" s="38">
        <v>984666</v>
      </c>
      <c r="C1194" s="38">
        <v>4.4000000000000004</v>
      </c>
      <c r="D1194" s="38">
        <v>4.3</v>
      </c>
      <c r="E1194" s="38">
        <v>4.5999999999999996</v>
      </c>
      <c r="F1194" s="38">
        <v>2007</v>
      </c>
      <c r="G1194" s="38" t="s">
        <v>7</v>
      </c>
      <c r="H1194" s="38" t="s">
        <v>69</v>
      </c>
      <c r="I1194" s="38" t="s">
        <v>143</v>
      </c>
      <c r="J1194" s="38">
        <v>4333</v>
      </c>
      <c r="K1194" s="38">
        <v>980333</v>
      </c>
      <c r="L1194" s="38">
        <v>1.3073619269441799E-4</v>
      </c>
      <c r="M1194" s="38">
        <v>4.2697407202892741</v>
      </c>
      <c r="N1194" s="38">
        <v>4.53121310567811</v>
      </c>
      <c r="O1194" s="38">
        <v>3.0259279710725728E-2</v>
      </c>
      <c r="P1194" s="38">
        <v>6.8786894321889669E-2</v>
      </c>
      <c r="Q1194" s="38">
        <v>4204</v>
      </c>
      <c r="R1194" s="38">
        <v>4462</v>
      </c>
      <c r="S1194" s="38">
        <v>4.2694680226594599</v>
      </c>
      <c r="T1194" s="38">
        <v>4.5314858033079233</v>
      </c>
      <c r="U1194" s="38">
        <v>3.0531977340539918E-2</v>
      </c>
      <c r="V1194" s="38">
        <v>6.8514196692076368E-2</v>
      </c>
      <c r="W1194" s="38">
        <v>4.4024103784757124E-3</v>
      </c>
      <c r="X1194" s="38">
        <v>1.3077882176658998E-4</v>
      </c>
      <c r="Y1194" s="38">
        <v>4.2716315567091216</v>
      </c>
      <c r="Z1194" s="38">
        <v>4.5331892002423029</v>
      </c>
      <c r="AA1194" s="38">
        <v>2.8368443290878176E-2</v>
      </c>
      <c r="AB1194" s="38">
        <v>6.681079975769677E-2</v>
      </c>
      <c r="AC1194" s="38">
        <v>257.47683644519242</v>
      </c>
      <c r="AD1194" s="38">
        <v>4.2721754379675252</v>
      </c>
      <c r="AE1194" s="38">
        <v>4.5336608878150928</v>
      </c>
      <c r="AF1194" s="38">
        <v>2.7824562032474631E-2</v>
      </c>
      <c r="AG1194" s="38">
        <v>6.6339112184906845E-2</v>
      </c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</row>
    <row r="1195" spans="1:51" x14ac:dyDescent="0.25">
      <c r="A1195" s="38" t="s">
        <v>18</v>
      </c>
      <c r="B1195" s="38">
        <v>427439</v>
      </c>
      <c r="C1195" s="38">
        <v>4.0999999999999996</v>
      </c>
      <c r="D1195" s="38">
        <v>3.9</v>
      </c>
      <c r="E1195" s="38">
        <v>4.3</v>
      </c>
      <c r="F1195" s="38">
        <v>2007</v>
      </c>
      <c r="G1195" s="38" t="s">
        <v>7</v>
      </c>
      <c r="H1195" s="38" t="s">
        <v>70</v>
      </c>
      <c r="I1195" s="38" t="s">
        <v>150</v>
      </c>
      <c r="J1195" s="38">
        <v>1752</v>
      </c>
      <c r="K1195" s="38">
        <v>425687</v>
      </c>
      <c r="L1195" s="38">
        <v>1.9153542866230712E-4</v>
      </c>
      <c r="M1195" s="38">
        <v>3.9072950477331552</v>
      </c>
      <c r="N1195" s="38">
        <v>4.2903659050577696</v>
      </c>
      <c r="O1195" s="38">
        <v>7.2950477331552577E-3</v>
      </c>
      <c r="P1195" s="38">
        <v>9.6340949422302202E-3</v>
      </c>
      <c r="Q1195" s="38">
        <v>1671</v>
      </c>
      <c r="R1195" s="38">
        <v>1835</v>
      </c>
      <c r="S1195" s="38">
        <v>3.9093297523155353</v>
      </c>
      <c r="T1195" s="38">
        <v>4.2930102306995854</v>
      </c>
      <c r="U1195" s="38">
        <v>9.3297523155353446E-3</v>
      </c>
      <c r="V1195" s="38">
        <v>6.9897693004143946E-3</v>
      </c>
      <c r="W1195" s="38">
        <v>4.103287175015932E-3</v>
      </c>
      <c r="X1195" s="38">
        <v>1.9169005369889459E-4</v>
      </c>
      <c r="Y1195" s="38">
        <v>3.9115971213170373</v>
      </c>
      <c r="Z1195" s="38">
        <v>4.2949772287148269</v>
      </c>
      <c r="AA1195" s="38">
        <v>1.1597121317037384E-2</v>
      </c>
      <c r="AB1195" s="38">
        <v>5.0227712851729223E-3</v>
      </c>
      <c r="AC1195" s="38">
        <v>163.76121608395701</v>
      </c>
      <c r="AD1195" s="38">
        <v>3.9128977237287503</v>
      </c>
      <c r="AE1195" s="38">
        <v>4.2960161203898251</v>
      </c>
      <c r="AF1195" s="38">
        <v>1.2897723728750421E-2</v>
      </c>
      <c r="AG1195" s="38">
        <v>3.9838796101747675E-3</v>
      </c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</row>
    <row r="1196" spans="1:51" x14ac:dyDescent="0.25">
      <c r="A1196" s="38" t="s">
        <v>42</v>
      </c>
      <c r="B1196" s="38">
        <v>5813550</v>
      </c>
      <c r="C1196" s="38">
        <v>5.9</v>
      </c>
      <c r="D1196" s="38">
        <v>5.8</v>
      </c>
      <c r="E1196" s="38">
        <v>6</v>
      </c>
      <c r="F1196" s="38">
        <v>2007</v>
      </c>
      <c r="G1196" s="38" t="s">
        <v>7</v>
      </c>
      <c r="H1196" s="38" t="s">
        <v>71</v>
      </c>
      <c r="I1196" s="38" t="s">
        <v>174</v>
      </c>
      <c r="J1196" s="38">
        <v>34300</v>
      </c>
      <c r="K1196" s="38">
        <v>5779250</v>
      </c>
      <c r="L1196" s="38">
        <v>6.2254216812794163E-5</v>
      </c>
      <c r="M1196" s="38">
        <v>5.837755243843775</v>
      </c>
      <c r="N1196" s="38">
        <v>5.9622636774693643</v>
      </c>
      <c r="O1196" s="38">
        <v>3.7755243843775155E-2</v>
      </c>
      <c r="P1196" s="38">
        <v>3.7736322530635746E-2</v>
      </c>
      <c r="Q1196" s="38">
        <v>33938</v>
      </c>
      <c r="R1196" s="38">
        <v>34662</v>
      </c>
      <c r="S1196" s="38">
        <v>5.8377411392350629</v>
      </c>
      <c r="T1196" s="38">
        <v>5.9622777820780763</v>
      </c>
      <c r="U1196" s="38">
        <v>3.7741139235063059E-2</v>
      </c>
      <c r="V1196" s="38">
        <v>3.7722217921923651E-2</v>
      </c>
      <c r="W1196" s="38">
        <v>5.9003359502391422E-3</v>
      </c>
      <c r="X1196" s="38">
        <v>6.2256764581924244E-5</v>
      </c>
      <c r="Y1196" s="38">
        <v>5.8380791856572181</v>
      </c>
      <c r="Z1196" s="38">
        <v>5.9625927148210662</v>
      </c>
      <c r="AA1196" s="38">
        <v>3.807918565721824E-2</v>
      </c>
      <c r="AB1196" s="38">
        <v>3.7407285178933769E-2</v>
      </c>
      <c r="AC1196" s="38">
        <v>723.8409532991202</v>
      </c>
      <c r="AD1196" s="38">
        <v>5.8381673548316106</v>
      </c>
      <c r="AE1196" s="38">
        <v>5.9626765574706422</v>
      </c>
      <c r="AF1196" s="38">
        <v>3.8167354831610822E-2</v>
      </c>
      <c r="AG1196" s="38">
        <v>3.732344252935782E-2</v>
      </c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</row>
    <row r="1197" spans="1:51" x14ac:dyDescent="0.25">
      <c r="A1197" s="38" t="s">
        <v>19</v>
      </c>
      <c r="B1197" s="38">
        <v>714642</v>
      </c>
      <c r="C1197" s="38">
        <v>2.6</v>
      </c>
      <c r="D1197" s="38">
        <v>2.5</v>
      </c>
      <c r="E1197" s="38">
        <v>2.7</v>
      </c>
      <c r="F1197" s="38">
        <v>2007</v>
      </c>
      <c r="G1197" s="38" t="s">
        <v>7</v>
      </c>
      <c r="H1197" s="38" t="s">
        <v>72</v>
      </c>
      <c r="I1197" s="38" t="s">
        <v>151</v>
      </c>
      <c r="J1197" s="38">
        <v>1858</v>
      </c>
      <c r="K1197" s="38">
        <v>712784</v>
      </c>
      <c r="L1197" s="38">
        <v>1.1806389655206092E-4</v>
      </c>
      <c r="M1197" s="38">
        <v>2.4818392717475914</v>
      </c>
      <c r="N1197" s="38">
        <v>2.7179670648517131</v>
      </c>
      <c r="O1197" s="38">
        <v>1.8160728252408553E-2</v>
      </c>
      <c r="P1197" s="38">
        <v>1.7967064851712955E-2</v>
      </c>
      <c r="Q1197" s="38">
        <v>1774</v>
      </c>
      <c r="R1197" s="38">
        <v>1943</v>
      </c>
      <c r="S1197" s="38">
        <v>2.48236179793519</v>
      </c>
      <c r="T1197" s="38">
        <v>2.7188438406922626</v>
      </c>
      <c r="U1197" s="38">
        <v>1.7638202064810038E-2</v>
      </c>
      <c r="V1197" s="38">
        <v>1.8843840692262415E-2</v>
      </c>
      <c r="W1197" s="38">
        <v>2.602576859068618E-3</v>
      </c>
      <c r="X1197" s="38">
        <v>1.1815436722168086E-4</v>
      </c>
      <c r="Y1197" s="38">
        <v>2.4844224918469373</v>
      </c>
      <c r="Z1197" s="38">
        <v>2.7207312262902987</v>
      </c>
      <c r="AA1197" s="38">
        <v>1.5577508153062691E-2</v>
      </c>
      <c r="AB1197" s="38">
        <v>2.0731226290298554E-2</v>
      </c>
      <c r="AC1197" s="38">
        <v>168.76791542047022</v>
      </c>
      <c r="AD1197" s="38">
        <v>2.4851984978666537</v>
      </c>
      <c r="AE1197" s="38">
        <v>2.7213545147770173</v>
      </c>
      <c r="AF1197" s="38">
        <v>1.48015021333463E-2</v>
      </c>
      <c r="AG1197" s="38">
        <v>2.1354514777017108E-2</v>
      </c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</row>
    <row r="1198" spans="1:51" x14ac:dyDescent="0.25">
      <c r="A1198" s="38" t="s">
        <v>31</v>
      </c>
      <c r="B1198" s="38">
        <v>516557</v>
      </c>
      <c r="C1198" s="38">
        <v>6.9</v>
      </c>
      <c r="D1198" s="38">
        <v>6.7</v>
      </c>
      <c r="E1198" s="38">
        <v>7.1</v>
      </c>
      <c r="F1198" s="38">
        <v>2007</v>
      </c>
      <c r="G1198" s="38" t="s">
        <v>7</v>
      </c>
      <c r="H1198" s="38" t="s">
        <v>73</v>
      </c>
      <c r="I1198" s="38" t="s">
        <v>163</v>
      </c>
      <c r="J1198" s="38">
        <v>3564</v>
      </c>
      <c r="K1198" s="38">
        <v>512993</v>
      </c>
      <c r="L1198" s="38">
        <v>2.2573311854279563E-4</v>
      </c>
      <c r="M1198" s="38">
        <v>6.6737958782571702</v>
      </c>
      <c r="N1198" s="38">
        <v>7.1252621153427613</v>
      </c>
      <c r="O1198" s="38">
        <v>2.6204121742829933E-2</v>
      </c>
      <c r="P1198" s="38">
        <v>2.5262115342761682E-2</v>
      </c>
      <c r="Q1198" s="38">
        <v>3448</v>
      </c>
      <c r="R1198" s="38">
        <v>3681</v>
      </c>
      <c r="S1198" s="38">
        <v>6.6749652022913253</v>
      </c>
      <c r="T1198" s="38">
        <v>7.126028686088854</v>
      </c>
      <c r="U1198" s="38">
        <v>2.5034797708674894E-2</v>
      </c>
      <c r="V1198" s="38">
        <v>2.6028686088854336E-2</v>
      </c>
      <c r="W1198" s="38">
        <v>6.9031959901176823E-3</v>
      </c>
      <c r="X1198" s="38">
        <v>2.2582161564288334E-4</v>
      </c>
      <c r="Y1198" s="38">
        <v>6.6773743744747991</v>
      </c>
      <c r="Z1198" s="38">
        <v>7.1290176057605654</v>
      </c>
      <c r="AA1198" s="38">
        <v>2.2625625525201087E-2</v>
      </c>
      <c r="AB1198" s="38">
        <v>2.9017605760565779E-2</v>
      </c>
      <c r="AC1198" s="38">
        <v>233.22343828319887</v>
      </c>
      <c r="AD1198" s="38">
        <v>6.6784175907065162</v>
      </c>
      <c r="AE1198" s="38">
        <v>7.129910269912612</v>
      </c>
      <c r="AF1198" s="38">
        <v>2.1582409293483984E-2</v>
      </c>
      <c r="AG1198" s="38">
        <v>2.9910269912612364E-2</v>
      </c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</row>
    <row r="1199" spans="1:51" x14ac:dyDescent="0.25">
      <c r="A1199" s="38" t="s">
        <v>43</v>
      </c>
      <c r="B1199" s="38">
        <v>113174</v>
      </c>
      <c r="C1199" s="38">
        <v>5.0999999999999996</v>
      </c>
      <c r="D1199" s="38">
        <v>4.7</v>
      </c>
      <c r="E1199" s="38">
        <v>5.6</v>
      </c>
      <c r="F1199" s="38">
        <v>2007</v>
      </c>
      <c r="G1199" s="38" t="s">
        <v>7</v>
      </c>
      <c r="H1199" s="38" t="s">
        <v>74</v>
      </c>
      <c r="I1199" s="38" t="s">
        <v>175</v>
      </c>
      <c r="J1199" s="38">
        <v>577</v>
      </c>
      <c r="K1199" s="38">
        <v>112597</v>
      </c>
      <c r="L1199" s="38">
        <v>4.1493436875445888E-4</v>
      </c>
      <c r="M1199" s="38">
        <v>4.6834097738931462</v>
      </c>
      <c r="N1199" s="38">
        <v>5.5132785114020635</v>
      </c>
      <c r="O1199" s="38">
        <v>1.6590226106854011E-2</v>
      </c>
      <c r="P1199" s="38">
        <v>8.6721488597936158E-2</v>
      </c>
      <c r="Q1199" s="38">
        <v>531</v>
      </c>
      <c r="R1199" s="38">
        <v>625</v>
      </c>
      <c r="S1199" s="38">
        <v>4.691890363511054</v>
      </c>
      <c r="T1199" s="38">
        <v>5.5224698252248752</v>
      </c>
      <c r="U1199" s="38">
        <v>8.109636488946137E-3</v>
      </c>
      <c r="V1199" s="38">
        <v>7.7530174775124472E-2</v>
      </c>
      <c r="W1199" s="38">
        <v>5.115141992003666E-3</v>
      </c>
      <c r="X1199" s="38">
        <v>4.1594610359358314E-4</v>
      </c>
      <c r="Y1199" s="38">
        <v>4.6991958884100828</v>
      </c>
      <c r="Z1199" s="38">
        <v>5.5310880955972488</v>
      </c>
      <c r="AA1199" s="38">
        <v>8.0411158991733345E-4</v>
      </c>
      <c r="AB1199" s="38">
        <v>6.8911904402750856E-2</v>
      </c>
      <c r="AC1199" s="38">
        <v>93.957632953654979</v>
      </c>
      <c r="AD1199" s="38">
        <v>4.7044713529657329</v>
      </c>
      <c r="AE1199" s="38">
        <v>5.5346482828539143</v>
      </c>
      <c r="AF1199" s="38">
        <v>4.4713529657327555E-3</v>
      </c>
      <c r="AG1199" s="38">
        <v>6.5351717146085342E-2</v>
      </c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</row>
    <row r="1200" spans="1:51" x14ac:dyDescent="0.25">
      <c r="A1200" s="38" t="s">
        <v>25</v>
      </c>
      <c r="B1200" s="38">
        <v>2422427</v>
      </c>
      <c r="C1200" s="38">
        <v>4.0999999999999996</v>
      </c>
      <c r="D1200" s="38">
        <v>4</v>
      </c>
      <c r="E1200" s="38">
        <v>4.2</v>
      </c>
      <c r="F1200" s="38">
        <v>2007</v>
      </c>
      <c r="G1200" s="38" t="s">
        <v>7</v>
      </c>
      <c r="H1200" s="38" t="s">
        <v>75</v>
      </c>
      <c r="I1200" s="38" t="s">
        <v>157</v>
      </c>
      <c r="J1200" s="38">
        <v>9932</v>
      </c>
      <c r="K1200" s="38">
        <v>2412495</v>
      </c>
      <c r="L1200" s="38">
        <v>8.0468074583965918E-5</v>
      </c>
      <c r="M1200" s="38">
        <v>4.0195522769065022</v>
      </c>
      <c r="N1200" s="38">
        <v>4.1804884260744339</v>
      </c>
      <c r="O1200" s="38">
        <v>1.9552276906502186E-2</v>
      </c>
      <c r="P1200" s="38">
        <v>1.9511573925566239E-2</v>
      </c>
      <c r="Q1200" s="38">
        <v>9737</v>
      </c>
      <c r="R1200" s="38">
        <v>10127</v>
      </c>
      <c r="S1200" s="38">
        <v>4.0195225697203671</v>
      </c>
      <c r="T1200" s="38">
        <v>4.180518133260569</v>
      </c>
      <c r="U1200" s="38">
        <v>1.9522569720367144E-2</v>
      </c>
      <c r="V1200" s="38">
        <v>1.9481866739431197E-2</v>
      </c>
      <c r="W1200" s="38">
        <v>4.1008067431258458E-3</v>
      </c>
      <c r="X1200" s="38">
        <v>8.0479537719694685E-5</v>
      </c>
      <c r="Y1200" s="38">
        <v>4.0203272054061507</v>
      </c>
      <c r="Z1200" s="38">
        <v>4.1812862808455407</v>
      </c>
      <c r="AA1200" s="38">
        <v>2.0327205406150739E-2</v>
      </c>
      <c r="AB1200" s="38">
        <v>1.8713719154459518E-2</v>
      </c>
      <c r="AC1200" s="38">
        <v>389.86522614589359</v>
      </c>
      <c r="AD1200" s="38">
        <v>4.0205433111444986</v>
      </c>
      <c r="AE1200" s="38">
        <v>4.1814829835898468</v>
      </c>
      <c r="AF1200" s="38">
        <v>2.0543311144498588E-2</v>
      </c>
      <c r="AG1200" s="38">
        <v>1.8517016410153353E-2</v>
      </c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</row>
    <row r="1201" spans="1:51" x14ac:dyDescent="0.25">
      <c r="A1201" s="38" t="s">
        <v>12</v>
      </c>
      <c r="B1201" s="38">
        <v>1479890</v>
      </c>
      <c r="C1201" s="38">
        <v>5</v>
      </c>
      <c r="D1201" s="38">
        <v>4.9000000000000004</v>
      </c>
      <c r="E1201" s="38">
        <v>5.0999999999999996</v>
      </c>
      <c r="F1201" s="38">
        <v>2007</v>
      </c>
      <c r="G1201" s="38" t="s">
        <v>7</v>
      </c>
      <c r="H1201" s="38" t="s">
        <v>76</v>
      </c>
      <c r="I1201" s="38" t="s">
        <v>144</v>
      </c>
      <c r="J1201" s="38">
        <v>7399</v>
      </c>
      <c r="K1201" s="38">
        <v>1472491</v>
      </c>
      <c r="L1201" s="38">
        <v>1.1363621920517876E-4</v>
      </c>
      <c r="M1201" s="38">
        <v>4.8860597041404761</v>
      </c>
      <c r="N1201" s="38">
        <v>5.1133321425508331</v>
      </c>
      <c r="O1201" s="38">
        <v>1.3940295859524277E-2</v>
      </c>
      <c r="P1201" s="38">
        <v>1.3332142550833481E-2</v>
      </c>
      <c r="Q1201" s="38">
        <v>7232</v>
      </c>
      <c r="R1201" s="38">
        <v>7568</v>
      </c>
      <c r="S1201" s="38">
        <v>4.886849698288386</v>
      </c>
      <c r="T1201" s="38">
        <v>5.113893600200015</v>
      </c>
      <c r="U1201" s="38">
        <v>1.3150301711614354E-2</v>
      </c>
      <c r="V1201" s="38">
        <v>1.3893600200015399E-2</v>
      </c>
      <c r="W1201" s="38">
        <v>5.0009808285402515E-3</v>
      </c>
      <c r="X1201" s="38">
        <v>1.1365786258258404E-4</v>
      </c>
      <c r="Y1201" s="38">
        <v>4.8873229659576678</v>
      </c>
      <c r="Z1201" s="38">
        <v>5.1146386911228356</v>
      </c>
      <c r="AA1201" s="38">
        <v>1.2677034042332558E-2</v>
      </c>
      <c r="AB1201" s="38">
        <v>1.4638691122836001E-2</v>
      </c>
      <c r="AC1201" s="38">
        <v>336.34883894870478</v>
      </c>
      <c r="AD1201" s="38">
        <v>4.8876791748830763</v>
      </c>
      <c r="AE1201" s="38">
        <v>5.114958206341945</v>
      </c>
      <c r="AF1201" s="38">
        <v>1.2320825116924006E-2</v>
      </c>
      <c r="AG1201" s="38">
        <v>1.4958206341945335E-2</v>
      </c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</row>
    <row r="1202" spans="1:51" x14ac:dyDescent="0.25">
      <c r="A1202" s="38" t="s">
        <v>56</v>
      </c>
      <c r="B1202" s="38">
        <v>163128</v>
      </c>
      <c r="C1202" s="38">
        <v>5.3</v>
      </c>
      <c r="D1202" s="38">
        <v>4.9000000000000004</v>
      </c>
      <c r="E1202" s="38">
        <v>5.6</v>
      </c>
      <c r="F1202" s="38">
        <v>2007</v>
      </c>
      <c r="G1202" s="38" t="s">
        <v>7</v>
      </c>
      <c r="H1202" s="38" t="s">
        <v>77</v>
      </c>
      <c r="I1202" s="38" t="s">
        <v>188</v>
      </c>
      <c r="J1202" s="38">
        <v>865</v>
      </c>
      <c r="K1202" s="38">
        <v>162263</v>
      </c>
      <c r="L1202" s="38">
        <v>3.524302093670108E-4</v>
      </c>
      <c r="M1202" s="38">
        <v>4.9501542641752385</v>
      </c>
      <c r="N1202" s="38">
        <v>5.6550146829092593</v>
      </c>
      <c r="O1202" s="38">
        <v>5.0154264175238161E-2</v>
      </c>
      <c r="P1202" s="38">
        <v>5.5014682909259705E-2</v>
      </c>
      <c r="Q1202" s="38">
        <v>808</v>
      </c>
      <c r="R1202" s="38">
        <v>923</v>
      </c>
      <c r="S1202" s="38">
        <v>4.9531656122799275</v>
      </c>
      <c r="T1202" s="38">
        <v>5.6581334902653131</v>
      </c>
      <c r="U1202" s="38">
        <v>5.316561227992711E-2</v>
      </c>
      <c r="V1202" s="38">
        <v>5.8133490265313448E-2</v>
      </c>
      <c r="W1202" s="38">
        <v>5.314233699919237E-3</v>
      </c>
      <c r="X1202" s="38">
        <v>3.5300316069779818E-4</v>
      </c>
      <c r="Y1202" s="38">
        <v>4.9612305392214386</v>
      </c>
      <c r="Z1202" s="38">
        <v>5.6672368606170354</v>
      </c>
      <c r="AA1202" s="38">
        <v>6.1230539221438285E-2</v>
      </c>
      <c r="AB1202" s="38">
        <v>6.723686061703571E-2</v>
      </c>
      <c r="AC1202" s="38">
        <v>115.01358110968408</v>
      </c>
      <c r="AD1202" s="38">
        <v>4.9647814406603832</v>
      </c>
      <c r="AE1202" s="38">
        <v>5.6698159702847972</v>
      </c>
      <c r="AF1202" s="38">
        <v>6.4781440660382827E-2</v>
      </c>
      <c r="AG1202" s="38">
        <v>6.9815970284797579E-2</v>
      </c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</row>
    <row r="1203" spans="1:51" x14ac:dyDescent="0.25">
      <c r="A1203" s="38" t="s">
        <v>32</v>
      </c>
      <c r="B1203" s="38">
        <v>247944</v>
      </c>
      <c r="C1203" s="38">
        <v>4.7</v>
      </c>
      <c r="D1203" s="38">
        <v>4.4000000000000004</v>
      </c>
      <c r="E1203" s="38">
        <v>4.9000000000000004</v>
      </c>
      <c r="F1203" s="38">
        <v>2007</v>
      </c>
      <c r="G1203" s="38" t="s">
        <v>7</v>
      </c>
      <c r="H1203" s="38" t="s">
        <v>78</v>
      </c>
      <c r="I1203" s="38" t="s">
        <v>164</v>
      </c>
      <c r="J1203" s="38">
        <v>1165</v>
      </c>
      <c r="K1203" s="38">
        <v>246779</v>
      </c>
      <c r="L1203" s="38">
        <v>2.6917501680494011E-4</v>
      </c>
      <c r="M1203" s="38">
        <v>4.4294666119499402</v>
      </c>
      <c r="N1203" s="38">
        <v>4.9678166455598207</v>
      </c>
      <c r="O1203" s="38">
        <v>2.9466611949939825E-2</v>
      </c>
      <c r="P1203" s="38">
        <v>6.7816645559820365E-2</v>
      </c>
      <c r="Q1203" s="38">
        <v>1099</v>
      </c>
      <c r="R1203" s="38">
        <v>1233</v>
      </c>
      <c r="S1203" s="38">
        <v>4.4324524892717712</v>
      </c>
      <c r="T1203" s="38">
        <v>4.9728971057980838</v>
      </c>
      <c r="U1203" s="38">
        <v>3.2452489271770801E-2</v>
      </c>
      <c r="V1203" s="38">
        <v>7.2897105798083395E-2</v>
      </c>
      <c r="W1203" s="38">
        <v>4.7063153385190895E-3</v>
      </c>
      <c r="X1203" s="38">
        <v>2.6950087541699914E-4</v>
      </c>
      <c r="Y1203" s="38">
        <v>4.43681446310209</v>
      </c>
      <c r="Z1203" s="38">
        <v>4.9758162139360884</v>
      </c>
      <c r="AA1203" s="38">
        <v>3.681446310208969E-2</v>
      </c>
      <c r="AB1203" s="38">
        <v>7.5816213936088062E-2</v>
      </c>
      <c r="AC1203" s="38">
        <v>133.50742623954031</v>
      </c>
      <c r="AD1203" s="38">
        <v>4.4391070711272009</v>
      </c>
      <c r="AE1203" s="38">
        <v>4.9775567122050939</v>
      </c>
      <c r="AF1203" s="38">
        <v>3.9107071127200577E-2</v>
      </c>
      <c r="AG1203" s="38">
        <v>7.7556712205093525E-2</v>
      </c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</row>
    <row r="1204" spans="1:51" x14ac:dyDescent="0.25">
      <c r="A1204" s="38" t="s">
        <v>45</v>
      </c>
      <c r="B1204" s="38">
        <v>1889207</v>
      </c>
      <c r="C1204" s="38">
        <v>5.3</v>
      </c>
      <c r="D1204" s="38">
        <v>5.2</v>
      </c>
      <c r="E1204" s="38">
        <v>5.4</v>
      </c>
      <c r="F1204" s="38">
        <v>2007</v>
      </c>
      <c r="G1204" s="38" t="s">
        <v>7</v>
      </c>
      <c r="H1204" s="38" t="s">
        <v>79</v>
      </c>
      <c r="I1204" s="38" t="s">
        <v>177</v>
      </c>
      <c r="J1204" s="38">
        <v>10013</v>
      </c>
      <c r="K1204" s="38">
        <v>1879194</v>
      </c>
      <c r="L1204" s="38">
        <v>1.0353726497693646E-4</v>
      </c>
      <c r="M1204" s="38">
        <v>5.1965701345827728</v>
      </c>
      <c r="N1204" s="38">
        <v>5.4036446645366452</v>
      </c>
      <c r="O1204" s="38">
        <v>3.4298654172273402E-3</v>
      </c>
      <c r="P1204" s="38">
        <v>3.6446645366448038E-3</v>
      </c>
      <c r="Q1204" s="38">
        <v>9818</v>
      </c>
      <c r="R1204" s="38">
        <v>10209</v>
      </c>
      <c r="S1204" s="38">
        <v>5.1968894885526042</v>
      </c>
      <c r="T1204" s="38">
        <v>5.4038546331873638</v>
      </c>
      <c r="U1204" s="38">
        <v>3.1105114473959361E-3</v>
      </c>
      <c r="V1204" s="38">
        <v>3.8546331873634543E-3</v>
      </c>
      <c r="W1204" s="38">
        <v>5.3011133059542321E-3</v>
      </c>
      <c r="X1204" s="38">
        <v>1.0355181784079391E-4</v>
      </c>
      <c r="Y1204" s="38">
        <v>5.197561488113438</v>
      </c>
      <c r="Z1204" s="38">
        <v>5.4046651237950254</v>
      </c>
      <c r="AA1204" s="38">
        <v>2.4385118865621891E-3</v>
      </c>
      <c r="AB1204" s="38">
        <v>4.665123795025039E-3</v>
      </c>
      <c r="AC1204" s="38">
        <v>391.21579660448702</v>
      </c>
      <c r="AD1204" s="38">
        <v>5.1978384919310487</v>
      </c>
      <c r="AE1204" s="38">
        <v>5.4049174415216594</v>
      </c>
      <c r="AF1204" s="38">
        <v>2.1615080689514343E-3</v>
      </c>
      <c r="AG1204" s="38">
        <v>4.9174415216590717E-3</v>
      </c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</row>
    <row r="1205" spans="1:51" x14ac:dyDescent="0.25">
      <c r="A1205" s="38" t="s">
        <v>33</v>
      </c>
      <c r="B1205" s="38">
        <v>960564</v>
      </c>
      <c r="C1205" s="38">
        <v>8.1999999999999993</v>
      </c>
      <c r="D1205" s="38">
        <v>8</v>
      </c>
      <c r="E1205" s="38">
        <v>8.4</v>
      </c>
      <c r="F1205" s="38">
        <v>2007</v>
      </c>
      <c r="G1205" s="38" t="s">
        <v>7</v>
      </c>
      <c r="H1205" s="38" t="s">
        <v>80</v>
      </c>
      <c r="I1205" s="38" t="s">
        <v>165</v>
      </c>
      <c r="J1205" s="38">
        <v>7877</v>
      </c>
      <c r="K1205" s="38">
        <v>952687</v>
      </c>
      <c r="L1205" s="38">
        <v>1.8034918085065073E-4</v>
      </c>
      <c r="M1205" s="38">
        <v>8.0200414230029189</v>
      </c>
      <c r="N1205" s="38">
        <v>8.38073978470422</v>
      </c>
      <c r="O1205" s="38">
        <v>2.004142300291889E-2</v>
      </c>
      <c r="P1205" s="38">
        <v>1.926021529578037E-2</v>
      </c>
      <c r="Q1205" s="38">
        <v>7704</v>
      </c>
      <c r="R1205" s="38">
        <v>8050</v>
      </c>
      <c r="S1205" s="38">
        <v>8.0202880807525574</v>
      </c>
      <c r="T1205" s="38">
        <v>8.3804931269545815</v>
      </c>
      <c r="U1205" s="38">
        <v>2.0288080752557391E-2</v>
      </c>
      <c r="V1205" s="38">
        <v>1.9506873045418871E-2</v>
      </c>
      <c r="W1205" s="38">
        <v>8.2023573862774549E-3</v>
      </c>
      <c r="X1205" s="38">
        <v>1.8038099015862507E-4</v>
      </c>
      <c r="Y1205" s="38">
        <v>8.0219763961188306</v>
      </c>
      <c r="Z1205" s="38">
        <v>8.3827383764360786</v>
      </c>
      <c r="AA1205" s="38">
        <v>2.1976396118830621E-2</v>
      </c>
      <c r="AB1205" s="38">
        <v>1.7261623563921802E-2</v>
      </c>
      <c r="AC1205" s="38">
        <v>346.48425118904453</v>
      </c>
      <c r="AD1205" s="38">
        <v>8.0225240438118366</v>
      </c>
      <c r="AE1205" s="38">
        <v>8.3832317796265556</v>
      </c>
      <c r="AF1205" s="38">
        <v>2.2524043811836592E-2</v>
      </c>
      <c r="AG1205" s="38">
        <v>1.676822037344472E-2</v>
      </c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</row>
    <row r="1206" spans="1:51" x14ac:dyDescent="0.25">
      <c r="A1206" s="38" t="s">
        <v>44</v>
      </c>
      <c r="B1206" s="38">
        <v>434809</v>
      </c>
      <c r="C1206" s="38">
        <v>2.2000000000000002</v>
      </c>
      <c r="D1206" s="38">
        <v>2.1</v>
      </c>
      <c r="E1206" s="38">
        <v>2.4</v>
      </c>
      <c r="F1206" s="38">
        <v>2007</v>
      </c>
      <c r="G1206" s="38" t="s">
        <v>7</v>
      </c>
      <c r="H1206" s="38" t="s">
        <v>81</v>
      </c>
      <c r="I1206" s="38" t="s">
        <v>176</v>
      </c>
      <c r="J1206" s="38">
        <v>957</v>
      </c>
      <c r="K1206" s="38">
        <v>433852</v>
      </c>
      <c r="L1206" s="38">
        <v>1.3929228877620852E-4</v>
      </c>
      <c r="M1206" s="38">
        <v>2.0616741125632299</v>
      </c>
      <c r="N1206" s="38">
        <v>2.3402586901156472</v>
      </c>
      <c r="O1206" s="38">
        <v>3.8325887436770234E-2</v>
      </c>
      <c r="P1206" s="38">
        <v>5.9741309884352667E-2</v>
      </c>
      <c r="Q1206" s="38">
        <v>897</v>
      </c>
      <c r="R1206" s="38">
        <v>1018</v>
      </c>
      <c r="S1206" s="38">
        <v>2.0629747774310099</v>
      </c>
      <c r="T1206" s="38">
        <v>2.3412578856463413</v>
      </c>
      <c r="U1206" s="38">
        <v>3.7025222568990213E-2</v>
      </c>
      <c r="V1206" s="38">
        <v>5.8742114353658614E-2</v>
      </c>
      <c r="W1206" s="38">
        <v>2.2053643268517917E-3</v>
      </c>
      <c r="X1206" s="38">
        <v>1.3949980298069142E-4</v>
      </c>
      <c r="Y1206" s="38">
        <v>2.0658645238711002</v>
      </c>
      <c r="Z1206" s="38">
        <v>2.3448641298324833</v>
      </c>
      <c r="AA1206" s="38">
        <v>3.4135476128899889E-2</v>
      </c>
      <c r="AB1206" s="38">
        <v>5.5135870167516643E-2</v>
      </c>
      <c r="AC1206" s="38">
        <v>121.16041690280807</v>
      </c>
      <c r="AD1206" s="38">
        <v>2.0671894554523371</v>
      </c>
      <c r="AE1206" s="38">
        <v>2.3458390383310497</v>
      </c>
      <c r="AF1206" s="38">
        <v>3.2810544547662968E-2</v>
      </c>
      <c r="AG1206" s="38">
        <v>5.4160961668950236E-2</v>
      </c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</row>
    <row r="1207" spans="1:51" x14ac:dyDescent="0.25">
      <c r="A1207" s="38" t="s">
        <v>46</v>
      </c>
      <c r="B1207" s="38">
        <v>417143</v>
      </c>
      <c r="C1207" s="38">
        <v>3.8</v>
      </c>
      <c r="D1207" s="38">
        <v>3.6</v>
      </c>
      <c r="E1207" s="38">
        <v>4</v>
      </c>
      <c r="F1207" s="38">
        <v>2007</v>
      </c>
      <c r="G1207" s="38" t="s">
        <v>7</v>
      </c>
      <c r="H1207" s="38" t="s">
        <v>82</v>
      </c>
      <c r="I1207" s="38" t="s">
        <v>178</v>
      </c>
      <c r="J1207" s="38">
        <v>1585</v>
      </c>
      <c r="K1207" s="38">
        <v>415558</v>
      </c>
      <c r="L1207" s="38">
        <v>1.8670291891377164E-4</v>
      </c>
      <c r="M1207" s="38">
        <v>3.6129533140806691</v>
      </c>
      <c r="N1207" s="38">
        <v>3.9863591519082124</v>
      </c>
      <c r="O1207" s="38">
        <v>1.2953314080669021E-2</v>
      </c>
      <c r="P1207" s="38">
        <v>1.3640848091787561E-2</v>
      </c>
      <c r="Q1207" s="38">
        <v>1508</v>
      </c>
      <c r="R1207" s="38">
        <v>1663</v>
      </c>
      <c r="S1207" s="38">
        <v>3.6150672551139538</v>
      </c>
      <c r="T1207" s="38">
        <v>3.9866424703279213</v>
      </c>
      <c r="U1207" s="38">
        <v>1.5067255113953681E-2</v>
      </c>
      <c r="V1207" s="38">
        <v>1.3357529672078705E-2</v>
      </c>
      <c r="W1207" s="38">
        <v>3.8042256867166103E-3</v>
      </c>
      <c r="X1207" s="38">
        <v>1.8686973557208975E-4</v>
      </c>
      <c r="Y1207" s="38">
        <v>3.6173559511445204</v>
      </c>
      <c r="Z1207" s="38">
        <v>3.9910954222886996</v>
      </c>
      <c r="AA1207" s="38">
        <v>1.7355951144520265E-2</v>
      </c>
      <c r="AB1207" s="38">
        <v>8.9045777113003766E-3</v>
      </c>
      <c r="AC1207" s="38">
        <v>155.78652423620792</v>
      </c>
      <c r="AD1207" s="38">
        <v>3.6186956660470333</v>
      </c>
      <c r="AE1207" s="38">
        <v>3.9921529447630855</v>
      </c>
      <c r="AF1207" s="38">
        <v>1.869566604703321E-2</v>
      </c>
      <c r="AG1207" s="38">
        <v>7.8470552369145352E-3</v>
      </c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</row>
    <row r="1208" spans="1:51" x14ac:dyDescent="0.25">
      <c r="A1208" s="38" t="s">
        <v>47</v>
      </c>
      <c r="B1208" s="38">
        <v>597987</v>
      </c>
      <c r="C1208" s="38">
        <v>3.8</v>
      </c>
      <c r="D1208" s="38">
        <v>3.7</v>
      </c>
      <c r="E1208" s="38">
        <v>4</v>
      </c>
      <c r="F1208" s="38">
        <v>2007</v>
      </c>
      <c r="G1208" s="38" t="s">
        <v>7</v>
      </c>
      <c r="H1208" s="38" t="s">
        <v>83</v>
      </c>
      <c r="I1208" s="38" t="s">
        <v>179</v>
      </c>
      <c r="J1208" s="38">
        <v>2272</v>
      </c>
      <c r="K1208" s="38">
        <v>595715</v>
      </c>
      <c r="L1208" s="38">
        <v>1.5593151855629572E-4</v>
      </c>
      <c r="M1208" s="38">
        <v>3.6434821810726259</v>
      </c>
      <c r="N1208" s="38">
        <v>3.9553452181852173</v>
      </c>
      <c r="O1208" s="38">
        <v>5.6517818927374286E-2</v>
      </c>
      <c r="P1208" s="38">
        <v>4.4654781814782663E-2</v>
      </c>
      <c r="Q1208" s="38">
        <v>2180</v>
      </c>
      <c r="R1208" s="38">
        <v>2366</v>
      </c>
      <c r="S1208" s="38">
        <v>3.6455642012284546</v>
      </c>
      <c r="T1208" s="38">
        <v>3.9566077523424421</v>
      </c>
      <c r="U1208" s="38">
        <v>5.4435798771545585E-2</v>
      </c>
      <c r="V1208" s="38">
        <v>4.3392247657557892E-2</v>
      </c>
      <c r="W1208" s="38">
        <v>3.8026012636966709E-3</v>
      </c>
      <c r="X1208" s="38">
        <v>1.5602872742439793E-4</v>
      </c>
      <c r="Y1208" s="38">
        <v>3.6465725362722727</v>
      </c>
      <c r="Z1208" s="38">
        <v>3.9586299911210689</v>
      </c>
      <c r="AA1208" s="38">
        <v>5.3427463727727442E-2</v>
      </c>
      <c r="AB1208" s="38">
        <v>4.1370008878931053E-2</v>
      </c>
      <c r="AC1208" s="38">
        <v>186.5091633630318</v>
      </c>
      <c r="AD1208" s="38">
        <v>3.647490892013991</v>
      </c>
      <c r="AE1208" s="38">
        <v>3.9593839017932644</v>
      </c>
      <c r="AF1208" s="38">
        <v>5.2509107986009163E-2</v>
      </c>
      <c r="AG1208" s="38">
        <v>4.0616098206735618E-2</v>
      </c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</row>
    <row r="1209" spans="1:51" x14ac:dyDescent="0.25">
      <c r="A1209" s="38" t="s">
        <v>48</v>
      </c>
      <c r="B1209" s="38">
        <v>601345</v>
      </c>
      <c r="C1209" s="38">
        <v>3.4</v>
      </c>
      <c r="D1209" s="38">
        <v>3.2</v>
      </c>
      <c r="E1209" s="38">
        <v>3.5</v>
      </c>
      <c r="F1209" s="38">
        <v>2007</v>
      </c>
      <c r="G1209" s="38" t="s">
        <v>7</v>
      </c>
      <c r="H1209" s="38" t="s">
        <v>84</v>
      </c>
      <c r="I1209" s="38" t="s">
        <v>180</v>
      </c>
      <c r="J1209" s="38">
        <v>2045</v>
      </c>
      <c r="K1209" s="38">
        <v>599300</v>
      </c>
      <c r="L1209" s="38">
        <v>1.4714019579087107E-4</v>
      </c>
      <c r="M1209" s="38">
        <v>3.2535698791245271</v>
      </c>
      <c r="N1209" s="38">
        <v>3.5478502707062689</v>
      </c>
      <c r="O1209" s="38">
        <v>5.3569879124526931E-2</v>
      </c>
      <c r="P1209" s="38">
        <v>4.7850270706268905E-2</v>
      </c>
      <c r="Q1209" s="38">
        <v>1957</v>
      </c>
      <c r="R1209" s="38">
        <v>2134</v>
      </c>
      <c r="S1209" s="38">
        <v>3.2543714506647596</v>
      </c>
      <c r="T1209" s="38">
        <v>3.5487116380779753</v>
      </c>
      <c r="U1209" s="38">
        <v>5.4371450664759458E-2</v>
      </c>
      <c r="V1209" s="38">
        <v>4.8711638077975294E-2</v>
      </c>
      <c r="W1209" s="38">
        <v>3.4038823862114595E-3</v>
      </c>
      <c r="X1209" s="38">
        <v>1.4724228128547466E-4</v>
      </c>
      <c r="Y1209" s="38">
        <v>3.2566401049259848</v>
      </c>
      <c r="Z1209" s="38">
        <v>3.5511246674969343</v>
      </c>
      <c r="AA1209" s="38">
        <v>5.6640104925984591E-2</v>
      </c>
      <c r="AB1209" s="38">
        <v>5.112466749693434E-2</v>
      </c>
      <c r="AC1209" s="38">
        <v>176.98417535014428</v>
      </c>
      <c r="AD1209" s="38">
        <v>3.25755785441123</v>
      </c>
      <c r="AE1209" s="38">
        <v>3.5518698463006562</v>
      </c>
      <c r="AF1209" s="38">
        <v>5.7557854411229847E-2</v>
      </c>
      <c r="AG1209" s="38">
        <v>5.1869846300656164E-2</v>
      </c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</row>
    <row r="1210" spans="1:51" x14ac:dyDescent="0.25">
      <c r="A1210" s="38" t="s">
        <v>34</v>
      </c>
      <c r="B1210" s="38">
        <v>179900</v>
      </c>
      <c r="C1210" s="38">
        <v>8.6</v>
      </c>
      <c r="D1210" s="38">
        <v>8.1999999999999993</v>
      </c>
      <c r="E1210" s="38">
        <v>9</v>
      </c>
      <c r="F1210" s="38">
        <v>2007</v>
      </c>
      <c r="G1210" s="38" t="s">
        <v>7</v>
      </c>
      <c r="H1210" s="38" t="s">
        <v>85</v>
      </c>
      <c r="I1210" s="38" t="s">
        <v>166</v>
      </c>
      <c r="J1210" s="38">
        <v>1547</v>
      </c>
      <c r="K1210" s="38">
        <v>178353</v>
      </c>
      <c r="L1210" s="38">
        <v>4.2666469917806857E-4</v>
      </c>
      <c r="M1210" s="38">
        <v>8.172557090705201</v>
      </c>
      <c r="N1210" s="38">
        <v>9.0258864890613371</v>
      </c>
      <c r="O1210" s="38">
        <v>2.7442909294798312E-2</v>
      </c>
      <c r="P1210" s="38">
        <v>2.5886489061337059E-2</v>
      </c>
      <c r="Q1210" s="38">
        <v>1471</v>
      </c>
      <c r="R1210" s="38">
        <v>1624</v>
      </c>
      <c r="S1210" s="38">
        <v>8.1767648693718726</v>
      </c>
      <c r="T1210" s="38">
        <v>9.027237354085603</v>
      </c>
      <c r="U1210" s="38">
        <v>2.3235130628126655E-2</v>
      </c>
      <c r="V1210" s="38">
        <v>2.7237354085603016E-2</v>
      </c>
      <c r="W1210" s="38">
        <v>8.6097145944762331E-3</v>
      </c>
      <c r="X1210" s="38">
        <v>4.2704703275602864E-4</v>
      </c>
      <c r="Y1210" s="38">
        <v>8.1826675617202049</v>
      </c>
      <c r="Z1210" s="38">
        <v>9.0367616272322611</v>
      </c>
      <c r="AA1210" s="38">
        <v>1.733243827979436E-2</v>
      </c>
      <c r="AB1210" s="38">
        <v>3.6761627232261063E-2</v>
      </c>
      <c r="AC1210" s="38">
        <v>153.53742715240372</v>
      </c>
      <c r="AD1210" s="38">
        <v>8.1857730434912916</v>
      </c>
      <c r="AE1210" s="38">
        <v>9.0392146704592626</v>
      </c>
      <c r="AF1210" s="38">
        <v>1.4226956508707644E-2</v>
      </c>
      <c r="AG1210" s="38">
        <v>3.9214670459262635E-2</v>
      </c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</row>
    <row r="1211" spans="1:51" x14ac:dyDescent="0.25">
      <c r="A1211" s="38" t="s">
        <v>13</v>
      </c>
      <c r="B1211" s="38">
        <v>759066</v>
      </c>
      <c r="C1211" s="38">
        <v>7.1</v>
      </c>
      <c r="D1211" s="38">
        <v>6.9</v>
      </c>
      <c r="E1211" s="38">
        <v>7.2</v>
      </c>
      <c r="F1211" s="38">
        <v>2007</v>
      </c>
      <c r="G1211" s="38" t="s">
        <v>7</v>
      </c>
      <c r="H1211" s="38" t="s">
        <v>86</v>
      </c>
      <c r="I1211" s="38" t="s">
        <v>145</v>
      </c>
      <c r="J1211" s="38">
        <v>5389</v>
      </c>
      <c r="K1211" s="38">
        <v>753677</v>
      </c>
      <c r="L1211" s="38">
        <v>1.8887544709055948E-4</v>
      </c>
      <c r="M1211" s="38">
        <v>6.9106389561365642</v>
      </c>
      <c r="N1211" s="38">
        <v>7.2883898503176834</v>
      </c>
      <c r="O1211" s="38">
        <v>1.0638956136563849E-2</v>
      </c>
      <c r="P1211" s="38">
        <v>8.8389850317683205E-2</v>
      </c>
      <c r="Q1211" s="38">
        <v>5246</v>
      </c>
      <c r="R1211" s="38">
        <v>5533</v>
      </c>
      <c r="S1211" s="38">
        <v>6.9111249878139711</v>
      </c>
      <c r="T1211" s="38">
        <v>7.2892212271396692</v>
      </c>
      <c r="U1211" s="38">
        <v>1.1124987813970755E-2</v>
      </c>
      <c r="V1211" s="38">
        <v>8.9221227139669068E-2</v>
      </c>
      <c r="W1211" s="38">
        <v>7.1020088468404822E-3</v>
      </c>
      <c r="X1211" s="38">
        <v>1.8892437807051306E-4</v>
      </c>
      <c r="Y1211" s="38">
        <v>6.9130844687699691</v>
      </c>
      <c r="Z1211" s="38">
        <v>7.2909332249109955</v>
      </c>
      <c r="AA1211" s="38">
        <v>1.3084468769968716E-2</v>
      </c>
      <c r="AB1211" s="38">
        <v>9.0933224910995314E-2</v>
      </c>
      <c r="AC1211" s="38">
        <v>286.75038529978798</v>
      </c>
      <c r="AD1211" s="38">
        <v>6.9137848062498186</v>
      </c>
      <c r="AE1211" s="38">
        <v>7.2915502892634718</v>
      </c>
      <c r="AF1211" s="38">
        <v>1.378480624981826E-2</v>
      </c>
      <c r="AG1211" s="38">
        <v>9.155028926347164E-2</v>
      </c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</row>
    <row r="1212" spans="1:51" x14ac:dyDescent="0.25">
      <c r="A1212" s="38" t="s">
        <v>28</v>
      </c>
      <c r="B1212" s="38">
        <v>868555</v>
      </c>
      <c r="C1212" s="38">
        <v>7.4</v>
      </c>
      <c r="D1212" s="38">
        <v>7.2</v>
      </c>
      <c r="E1212" s="38">
        <v>7.6</v>
      </c>
      <c r="F1212" s="38">
        <v>2007</v>
      </c>
      <c r="G1212" s="38" t="s">
        <v>7</v>
      </c>
      <c r="H1212" s="38" t="s">
        <v>87</v>
      </c>
      <c r="I1212" s="38" t="s">
        <v>160</v>
      </c>
      <c r="J1212" s="38">
        <v>6427</v>
      </c>
      <c r="K1212" s="38">
        <v>862128</v>
      </c>
      <c r="L1212" s="38">
        <v>1.8023624424556362E-4</v>
      </c>
      <c r="M1212" s="38">
        <v>7.2194102951215458</v>
      </c>
      <c r="N1212" s="38">
        <v>7.579882783612673</v>
      </c>
      <c r="O1212" s="38">
        <v>1.9410295121545573E-2</v>
      </c>
      <c r="P1212" s="38">
        <v>2.0117216387326664E-2</v>
      </c>
      <c r="Q1212" s="38">
        <v>6271</v>
      </c>
      <c r="R1212" s="38">
        <v>6584</v>
      </c>
      <c r="S1212" s="38">
        <v>7.2200378790059352</v>
      </c>
      <c r="T1212" s="38">
        <v>7.580406537294702</v>
      </c>
      <c r="U1212" s="38">
        <v>2.0037879005935011E-2</v>
      </c>
      <c r="V1212" s="38">
        <v>1.9593462705297604E-2</v>
      </c>
      <c r="W1212" s="38">
        <v>7.4018252103823061E-3</v>
      </c>
      <c r="X1212" s="38">
        <v>1.8027534447047336E-4</v>
      </c>
      <c r="Y1212" s="38">
        <v>7.2215498659118325</v>
      </c>
      <c r="Z1212" s="38">
        <v>7.5821005548527793</v>
      </c>
      <c r="AA1212" s="38">
        <v>2.1549865911832278E-2</v>
      </c>
      <c r="AB1212" s="38">
        <v>1.7899445147220305E-2</v>
      </c>
      <c r="AC1212" s="38">
        <v>313.10166048987463</v>
      </c>
      <c r="AD1212" s="38">
        <v>7.2221588218819743</v>
      </c>
      <c r="AE1212" s="38">
        <v>7.5826429313569221</v>
      </c>
      <c r="AF1212" s="38">
        <v>2.2158821881974156E-2</v>
      </c>
      <c r="AG1212" s="38">
        <v>1.7357068643077511E-2</v>
      </c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</row>
    <row r="1213" spans="1:51" x14ac:dyDescent="0.25">
      <c r="A1213" s="38" t="s">
        <v>49</v>
      </c>
      <c r="B1213" s="38">
        <v>1520173</v>
      </c>
      <c r="C1213" s="38">
        <v>6.6</v>
      </c>
      <c r="D1213" s="38">
        <v>6.4</v>
      </c>
      <c r="E1213" s="38">
        <v>6.7</v>
      </c>
      <c r="F1213" s="38">
        <v>2007</v>
      </c>
      <c r="G1213" s="38" t="s">
        <v>7</v>
      </c>
      <c r="H1213" s="38" t="s">
        <v>88</v>
      </c>
      <c r="I1213" s="38" t="s">
        <v>181</v>
      </c>
      <c r="J1213" s="38">
        <v>10033</v>
      </c>
      <c r="K1213" s="38">
        <v>1510140</v>
      </c>
      <c r="L1213" s="38">
        <v>1.2871601350567622E-4</v>
      </c>
      <c r="M1213" s="38">
        <v>6.4711907076372466</v>
      </c>
      <c r="N1213" s="38">
        <v>6.7286227346485985</v>
      </c>
      <c r="O1213" s="38">
        <v>7.119070763724622E-2</v>
      </c>
      <c r="P1213" s="38">
        <v>2.8622734648598325E-2</v>
      </c>
      <c r="Q1213" s="38">
        <v>9838</v>
      </c>
      <c r="R1213" s="38">
        <v>10229</v>
      </c>
      <c r="S1213" s="38">
        <v>6.4716318471647636</v>
      </c>
      <c r="T1213" s="38">
        <v>6.728839414987636</v>
      </c>
      <c r="U1213" s="38">
        <v>7.1631847164763229E-2</v>
      </c>
      <c r="V1213" s="38">
        <v>2.883941498763587E-2</v>
      </c>
      <c r="W1213" s="38">
        <v>6.6011535340720264E-3</v>
      </c>
      <c r="X1213" s="38">
        <v>1.2873396553316304E-4</v>
      </c>
      <c r="Y1213" s="38">
        <v>6.4724195685388635</v>
      </c>
      <c r="Z1213" s="38">
        <v>6.7298874996051889</v>
      </c>
      <c r="AA1213" s="38">
        <v>7.2419568538863111E-2</v>
      </c>
      <c r="AB1213" s="38">
        <v>2.9887499605188772E-2</v>
      </c>
      <c r="AC1213" s="38">
        <v>391.35038426410881</v>
      </c>
      <c r="AD1213" s="38">
        <v>6.4727637396683999</v>
      </c>
      <c r="AE1213" s="38">
        <v>6.730201146679911</v>
      </c>
      <c r="AF1213" s="38">
        <v>7.2763739668399552E-2</v>
      </c>
      <c r="AG1213" s="38">
        <v>3.0201146679910806E-2</v>
      </c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</row>
    <row r="1214" spans="1:51" x14ac:dyDescent="0.25">
      <c r="A1214" s="38" t="s">
        <v>26</v>
      </c>
      <c r="B1214" s="38">
        <v>764643</v>
      </c>
      <c r="C1214" s="38">
        <v>12</v>
      </c>
      <c r="D1214" s="38">
        <v>11.8</v>
      </c>
      <c r="E1214" s="38">
        <v>12.3</v>
      </c>
      <c r="F1214" s="38">
        <v>2007</v>
      </c>
      <c r="G1214" s="38" t="s">
        <v>7</v>
      </c>
      <c r="H1214" s="38" t="s">
        <v>89</v>
      </c>
      <c r="I1214" s="38" t="s">
        <v>158</v>
      </c>
      <c r="J1214" s="38">
        <v>9176</v>
      </c>
      <c r="K1214" s="38">
        <v>755467</v>
      </c>
      <c r="L1214" s="38">
        <v>2.4405879744724283E-4</v>
      </c>
      <c r="M1214" s="38">
        <v>11.756312617709897</v>
      </c>
      <c r="N1214" s="38">
        <v>12.244430212604382</v>
      </c>
      <c r="O1214" s="38">
        <v>4.3687382290103827E-2</v>
      </c>
      <c r="P1214" s="38">
        <v>5.556978739561913E-2</v>
      </c>
      <c r="Q1214" s="38">
        <v>8990</v>
      </c>
      <c r="R1214" s="38">
        <v>9363</v>
      </c>
      <c r="S1214" s="38">
        <v>11.757120643228278</v>
      </c>
      <c r="T1214" s="38">
        <v>12.24492998693508</v>
      </c>
      <c r="U1214" s="38">
        <v>4.2879356771722499E-2</v>
      </c>
      <c r="V1214" s="38">
        <v>5.5070013064920431E-2</v>
      </c>
      <c r="W1214" s="38">
        <v>1.2002823044296345E-2</v>
      </c>
      <c r="X1214" s="38">
        <v>2.4409512230678924E-4</v>
      </c>
      <c r="Y1214" s="38">
        <v>11.758727921989555</v>
      </c>
      <c r="Z1214" s="38">
        <v>12.246918166603134</v>
      </c>
      <c r="AA1214" s="38">
        <v>4.1272078010445412E-2</v>
      </c>
      <c r="AB1214" s="38">
        <v>5.3081833396866784E-2</v>
      </c>
      <c r="AC1214" s="38">
        <v>373.24542543834195</v>
      </c>
      <c r="AD1214" s="38">
        <v>11.75941301154962</v>
      </c>
      <c r="AE1214" s="38">
        <v>12.247540870321979</v>
      </c>
      <c r="AF1214" s="38">
        <v>4.0586988450380446E-2</v>
      </c>
      <c r="AG1214" s="38">
        <v>5.245912967802191E-2</v>
      </c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</row>
    <row r="1215" spans="1:51" x14ac:dyDescent="0.25">
      <c r="A1215" s="38" t="s">
        <v>59</v>
      </c>
      <c r="B1215" s="38">
        <v>443977</v>
      </c>
      <c r="C1215" s="38">
        <v>2.2999999999999998</v>
      </c>
      <c r="D1215" s="38">
        <v>2.1</v>
      </c>
      <c r="E1215" s="38">
        <v>2.4</v>
      </c>
      <c r="F1215" s="38">
        <v>2007</v>
      </c>
      <c r="G1215" s="38" t="s">
        <v>7</v>
      </c>
      <c r="H1215" s="38" t="s">
        <v>90</v>
      </c>
      <c r="I1215" s="38" t="s">
        <v>190</v>
      </c>
      <c r="J1215" s="38">
        <v>1021</v>
      </c>
      <c r="K1215" s="38">
        <v>442956</v>
      </c>
      <c r="L1215" s="38">
        <v>1.4089661128618332E-4</v>
      </c>
      <c r="M1215" s="38">
        <v>2.1587720652443578</v>
      </c>
      <c r="N1215" s="38">
        <v>2.4405652878167245</v>
      </c>
      <c r="O1215" s="38">
        <v>5.8772065244357741E-2</v>
      </c>
      <c r="P1215" s="38">
        <v>4.0565287816724638E-2</v>
      </c>
      <c r="Q1215" s="38">
        <v>959</v>
      </c>
      <c r="R1215" s="38">
        <v>1084</v>
      </c>
      <c r="S1215" s="38">
        <v>2.160021802931233</v>
      </c>
      <c r="T1215" s="38">
        <v>2.4415679190588704</v>
      </c>
      <c r="U1215" s="38">
        <v>6.0021802931232937E-2</v>
      </c>
      <c r="V1215" s="38">
        <v>4.1567919058870473E-2</v>
      </c>
      <c r="W1215" s="38">
        <v>2.3039749329030975E-3</v>
      </c>
      <c r="X1215" s="38">
        <v>1.4109328246968955E-4</v>
      </c>
      <c r="Y1215" s="38">
        <v>2.1628816504334076</v>
      </c>
      <c r="Z1215" s="38">
        <v>2.4450682153727872</v>
      </c>
      <c r="AA1215" s="38">
        <v>6.2881650433407543E-2</v>
      </c>
      <c r="AB1215" s="38">
        <v>4.5068215372787268E-2</v>
      </c>
      <c r="AC1215" s="38">
        <v>125.13811827977045</v>
      </c>
      <c r="AD1215" s="38">
        <v>2.1641737222563942</v>
      </c>
      <c r="AE1215" s="38">
        <v>2.4460284929906329</v>
      </c>
      <c r="AF1215" s="38">
        <v>6.4173722256394061E-2</v>
      </c>
      <c r="AG1215" s="38">
        <v>4.6028492990632941E-2</v>
      </c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</row>
    <row r="1216" spans="1:51" x14ac:dyDescent="0.25">
      <c r="A1216" s="38" t="s">
        <v>20</v>
      </c>
      <c r="B1216" s="38">
        <v>827183</v>
      </c>
      <c r="C1216" s="38">
        <v>5.7</v>
      </c>
      <c r="D1216" s="38">
        <v>5.5</v>
      </c>
      <c r="E1216" s="38">
        <v>5.8</v>
      </c>
      <c r="F1216" s="38">
        <v>2007</v>
      </c>
      <c r="G1216" s="38" t="s">
        <v>7</v>
      </c>
      <c r="H1216" s="38" t="s">
        <v>91</v>
      </c>
      <c r="I1216" s="38" t="s">
        <v>152</v>
      </c>
      <c r="J1216" s="38">
        <v>4715</v>
      </c>
      <c r="K1216" s="38">
        <v>822468</v>
      </c>
      <c r="L1216" s="38">
        <v>1.6223555688761124E-4</v>
      </c>
      <c r="M1216" s="38">
        <v>5.5378332307929874</v>
      </c>
      <c r="N1216" s="38">
        <v>5.8623043445682086</v>
      </c>
      <c r="O1216" s="38">
        <v>3.7833230792987393E-2</v>
      </c>
      <c r="P1216" s="38">
        <v>6.2304344568208769E-2</v>
      </c>
      <c r="Q1216" s="38">
        <v>4581</v>
      </c>
      <c r="R1216" s="38">
        <v>4850</v>
      </c>
      <c r="S1216" s="38">
        <v>5.538073195411414</v>
      </c>
      <c r="T1216" s="38">
        <v>5.863273302280148</v>
      </c>
      <c r="U1216" s="38">
        <v>3.8073195411413963E-2</v>
      </c>
      <c r="V1216" s="38">
        <v>6.3273302280148158E-2</v>
      </c>
      <c r="W1216" s="38">
        <v>5.7023643184309115E-3</v>
      </c>
      <c r="X1216" s="38">
        <v>1.6228389321670475E-4</v>
      </c>
      <c r="Y1216" s="38">
        <v>5.5400804252142066</v>
      </c>
      <c r="Z1216" s="38">
        <v>5.8646482116476157</v>
      </c>
      <c r="AA1216" s="38">
        <v>4.0080425214206628E-2</v>
      </c>
      <c r="AB1216" s="38">
        <v>6.4648211647615916E-2</v>
      </c>
      <c r="AC1216" s="38">
        <v>268.4103301633362</v>
      </c>
      <c r="AD1216" s="38">
        <v>5.5407259093311412</v>
      </c>
      <c r="AE1216" s="38">
        <v>5.8652116442468101</v>
      </c>
      <c r="AF1216" s="38">
        <v>4.0725909331141175E-2</v>
      </c>
      <c r="AG1216" s="38">
        <v>6.5211644246810252E-2</v>
      </c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</row>
    <row r="1217" spans="1:51" x14ac:dyDescent="0.25">
      <c r="A1217" s="38" t="s">
        <v>50</v>
      </c>
      <c r="B1217" s="38">
        <v>131613</v>
      </c>
      <c r="C1217" s="38">
        <v>2.8</v>
      </c>
      <c r="D1217" s="38">
        <v>2.6</v>
      </c>
      <c r="E1217" s="38">
        <v>3.1</v>
      </c>
      <c r="F1217" s="38">
        <v>2007</v>
      </c>
      <c r="G1217" s="38" t="s">
        <v>7</v>
      </c>
      <c r="H1217" s="38" t="s">
        <v>92</v>
      </c>
      <c r="I1217" s="38" t="s">
        <v>182</v>
      </c>
      <c r="J1217" s="38">
        <v>369</v>
      </c>
      <c r="K1217" s="38">
        <v>131244</v>
      </c>
      <c r="L1217" s="38">
        <v>2.8566222877572921E-4</v>
      </c>
      <c r="M1217" s="38">
        <v>2.5180121802872053</v>
      </c>
      <c r="N1217" s="38">
        <v>3.0893366378386635</v>
      </c>
      <c r="O1217" s="38">
        <v>8.1987819712794785E-2</v>
      </c>
      <c r="P1217" s="38">
        <v>1.0663362161336565E-2</v>
      </c>
      <c r="Q1217" s="38">
        <v>331</v>
      </c>
      <c r="R1217" s="38">
        <v>407</v>
      </c>
      <c r="S1217" s="38">
        <v>2.5149491311648546</v>
      </c>
      <c r="T1217" s="38">
        <v>3.0923996869610146</v>
      </c>
      <c r="U1217" s="38">
        <v>8.5050868835145454E-2</v>
      </c>
      <c r="V1217" s="38">
        <v>7.6003130389854512E-3</v>
      </c>
      <c r="W1217" s="38">
        <v>2.8181859198193721E-3</v>
      </c>
      <c r="X1217" s="38">
        <v>2.8676167914446551E-4</v>
      </c>
      <c r="Y1217" s="38">
        <v>2.5314242406749066</v>
      </c>
      <c r="Z1217" s="38">
        <v>3.1049475989638378</v>
      </c>
      <c r="AA1217" s="38">
        <v>6.8575759325093522E-2</v>
      </c>
      <c r="AB1217" s="38">
        <v>4.9475989638376738E-3</v>
      </c>
      <c r="AC1217" s="38">
        <v>75.24103497624958</v>
      </c>
      <c r="AD1217" s="38">
        <v>2.5361512115199885</v>
      </c>
      <c r="AE1217" s="38">
        <v>3.1078184399862665</v>
      </c>
      <c r="AF1217" s="38">
        <v>6.3848788480011631E-2</v>
      </c>
      <c r="AG1217" s="38">
        <v>7.8184399862664122E-3</v>
      </c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</row>
    <row r="1218" spans="1:51" x14ac:dyDescent="0.25">
      <c r="A1218" s="38" t="s">
        <v>51</v>
      </c>
      <c r="B1218" s="38">
        <v>258565</v>
      </c>
      <c r="C1218" s="38">
        <v>4.5</v>
      </c>
      <c r="D1218" s="38">
        <v>4.3</v>
      </c>
      <c r="E1218" s="38">
        <v>4.8</v>
      </c>
      <c r="F1218" s="38">
        <v>2007</v>
      </c>
      <c r="G1218" s="38" t="s">
        <v>7</v>
      </c>
      <c r="H1218" s="38" t="s">
        <v>93</v>
      </c>
      <c r="I1218" s="38" t="s">
        <v>183</v>
      </c>
      <c r="J1218" s="38">
        <v>1164</v>
      </c>
      <c r="K1218" s="38">
        <v>257401</v>
      </c>
      <c r="L1218" s="38">
        <v>2.5803290396050085E-4</v>
      </c>
      <c r="M1218" s="38">
        <v>4.2437364770462089</v>
      </c>
      <c r="N1218" s="38">
        <v>4.7598022849672112</v>
      </c>
      <c r="O1218" s="38">
        <v>5.626352295379089E-2</v>
      </c>
      <c r="P1218" s="38">
        <v>4.0197715032788572E-2</v>
      </c>
      <c r="Q1218" s="38">
        <v>1097</v>
      </c>
      <c r="R1218" s="38">
        <v>1231</v>
      </c>
      <c r="S1218" s="38">
        <v>4.2426469166360485</v>
      </c>
      <c r="T1218" s="38">
        <v>4.7608918453773716</v>
      </c>
      <c r="U1218" s="38">
        <v>5.7353083363951285E-2</v>
      </c>
      <c r="V1218" s="38">
        <v>3.9108154622628177E-2</v>
      </c>
      <c r="W1218" s="38">
        <v>4.5091308095450847E-3</v>
      </c>
      <c r="X1218" s="38">
        <v>2.583458144293202E-4</v>
      </c>
      <c r="Y1218" s="38">
        <v>4.2507849951157644</v>
      </c>
      <c r="Z1218" s="38">
        <v>4.7674766239744049</v>
      </c>
      <c r="AA1218" s="38">
        <v>4.9215004884235469E-2</v>
      </c>
      <c r="AB1218" s="38">
        <v>3.2523376025594963E-2</v>
      </c>
      <c r="AC1218" s="38">
        <v>133.46331864564283</v>
      </c>
      <c r="AD1218" s="38">
        <v>4.2529837078713166</v>
      </c>
      <c r="AE1218" s="38">
        <v>4.7691453532291073</v>
      </c>
      <c r="AF1218" s="38">
        <v>4.701629212868319E-2</v>
      </c>
      <c r="AG1218" s="38">
        <v>3.0854646770892558E-2</v>
      </c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</row>
    <row r="1219" spans="1:51" x14ac:dyDescent="0.25">
      <c r="A1219" s="38" t="s">
        <v>29</v>
      </c>
      <c r="B1219" s="38">
        <v>393628</v>
      </c>
      <c r="C1219" s="38">
        <v>4.9000000000000004</v>
      </c>
      <c r="D1219" s="38">
        <v>4.7</v>
      </c>
      <c r="E1219" s="38">
        <v>5.2</v>
      </c>
      <c r="F1219" s="38">
        <v>2007</v>
      </c>
      <c r="G1219" s="38" t="s">
        <v>7</v>
      </c>
      <c r="H1219" s="38" t="s">
        <v>94</v>
      </c>
      <c r="I1219" s="38" t="s">
        <v>161</v>
      </c>
      <c r="J1219" s="38">
        <v>1929</v>
      </c>
      <c r="K1219" s="38">
        <v>391699</v>
      </c>
      <c r="L1219" s="38">
        <v>2.1815313620421971E-4</v>
      </c>
      <c r="M1219" s="38">
        <v>4.6824128804409382</v>
      </c>
      <c r="N1219" s="38">
        <v>5.1187191528493772</v>
      </c>
      <c r="O1219" s="38">
        <v>1.7587119559062003E-2</v>
      </c>
      <c r="P1219" s="38">
        <v>8.1280847150623003E-2</v>
      </c>
      <c r="Q1219" s="38">
        <v>1843</v>
      </c>
      <c r="R1219" s="38">
        <v>2015</v>
      </c>
      <c r="S1219" s="38">
        <v>4.6820856239901634</v>
      </c>
      <c r="T1219" s="38">
        <v>5.1190464093001511</v>
      </c>
      <c r="U1219" s="38">
        <v>1.7914376009836808E-2</v>
      </c>
      <c r="V1219" s="38">
        <v>8.0953590699849087E-2</v>
      </c>
      <c r="W1219" s="38">
        <v>4.9053976991654214E-3</v>
      </c>
      <c r="X1219" s="38">
        <v>2.1831253097561145E-4</v>
      </c>
      <c r="Y1219" s="38">
        <v>4.6870851681898102</v>
      </c>
      <c r="Z1219" s="38">
        <v>5.1237102301410333</v>
      </c>
      <c r="AA1219" s="38">
        <v>1.2914831810189931E-2</v>
      </c>
      <c r="AB1219" s="38">
        <v>7.6289769858966849E-2</v>
      </c>
      <c r="AC1219" s="38">
        <v>171.76317781012574</v>
      </c>
      <c r="AD1219" s="38">
        <v>4.68849047796951</v>
      </c>
      <c r="AE1219" s="38">
        <v>5.1248453652508896</v>
      </c>
      <c r="AF1219" s="38">
        <v>1.150952203049016E-2</v>
      </c>
      <c r="AG1219" s="38">
        <v>7.5154634749110549E-2</v>
      </c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</row>
    <row r="1220" spans="1:51" x14ac:dyDescent="0.25">
      <c r="A1220" s="38" t="s">
        <v>35</v>
      </c>
      <c r="B1220" s="38">
        <v>187669</v>
      </c>
      <c r="C1220" s="38">
        <v>5.6</v>
      </c>
      <c r="D1220" s="38">
        <v>5.3</v>
      </c>
      <c r="E1220" s="38">
        <v>6</v>
      </c>
      <c r="F1220" s="38">
        <v>2007</v>
      </c>
      <c r="G1220" s="38" t="s">
        <v>7</v>
      </c>
      <c r="H1220" s="38" t="s">
        <v>95</v>
      </c>
      <c r="I1220" s="38" t="s">
        <v>167</v>
      </c>
      <c r="J1220" s="38">
        <v>1051</v>
      </c>
      <c r="K1220" s="38">
        <v>186618</v>
      </c>
      <c r="L1220" s="38">
        <v>3.3762718253601604E-4</v>
      </c>
      <c r="M1220" s="38">
        <v>5.2626584267015248</v>
      </c>
      <c r="N1220" s="38">
        <v>5.9379127917735568</v>
      </c>
      <c r="O1220" s="38">
        <v>3.7341573298474984E-2</v>
      </c>
      <c r="P1220" s="38">
        <v>6.2087208226443202E-2</v>
      </c>
      <c r="Q1220" s="38">
        <v>988</v>
      </c>
      <c r="R1220" s="38">
        <v>1115</v>
      </c>
      <c r="S1220" s="38">
        <v>5.2645881845163558</v>
      </c>
      <c r="T1220" s="38">
        <v>5.9413115645098555</v>
      </c>
      <c r="U1220" s="38">
        <v>3.5411815483644027E-2</v>
      </c>
      <c r="V1220" s="38">
        <v>5.8688435490144464E-2</v>
      </c>
      <c r="W1220" s="38">
        <v>5.610405433336926E-3</v>
      </c>
      <c r="X1220" s="38">
        <v>3.3807840410682733E-4</v>
      </c>
      <c r="Y1220" s="38">
        <v>5.272327029230099</v>
      </c>
      <c r="Z1220" s="38">
        <v>5.948483837443753</v>
      </c>
      <c r="AA1220" s="38">
        <v>2.7672970769900829E-2</v>
      </c>
      <c r="AB1220" s="38">
        <v>5.1516162556247025E-2</v>
      </c>
      <c r="AC1220" s="38">
        <v>126.75255827966556</v>
      </c>
      <c r="AD1220" s="38">
        <v>5.2753741168657617</v>
      </c>
      <c r="AE1220" s="38">
        <v>5.9507651712899987</v>
      </c>
      <c r="AF1220" s="38">
        <v>2.462588313423808E-2</v>
      </c>
      <c r="AG1220" s="38">
        <v>4.9234828710001288E-2</v>
      </c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</row>
    <row r="1221" spans="1:51" x14ac:dyDescent="0.25">
      <c r="A1221" s="38" t="s">
        <v>14</v>
      </c>
      <c r="B1221" s="38">
        <v>1206035</v>
      </c>
      <c r="C1221" s="38">
        <v>6.9</v>
      </c>
      <c r="D1221" s="38">
        <v>6.8</v>
      </c>
      <c r="E1221" s="38">
        <v>7.1</v>
      </c>
      <c r="F1221" s="38">
        <v>2007</v>
      </c>
      <c r="G1221" s="38" t="s">
        <v>7</v>
      </c>
      <c r="H1221" s="38" t="s">
        <v>96</v>
      </c>
      <c r="I1221" s="38" t="s">
        <v>146</v>
      </c>
      <c r="J1221" s="38">
        <v>8322</v>
      </c>
      <c r="K1221" s="38">
        <v>1197713</v>
      </c>
      <c r="L1221" s="38">
        <v>1.4774012467346821E-4</v>
      </c>
      <c r="M1221" s="38">
        <v>6.7525571303813186</v>
      </c>
      <c r="N1221" s="38">
        <v>7.0480373797282549</v>
      </c>
      <c r="O1221" s="38">
        <v>4.7442869618681272E-2</v>
      </c>
      <c r="P1221" s="38">
        <v>5.1962620271744697E-2</v>
      </c>
      <c r="Q1221" s="38">
        <v>8144</v>
      </c>
      <c r="R1221" s="38">
        <v>8500</v>
      </c>
      <c r="S1221" s="38">
        <v>6.7527061818272269</v>
      </c>
      <c r="T1221" s="38">
        <v>7.0478883282823466</v>
      </c>
      <c r="U1221" s="38">
        <v>4.7293818172772895E-2</v>
      </c>
      <c r="V1221" s="38">
        <v>5.2111671717653074E-2</v>
      </c>
      <c r="W1221" s="38">
        <v>6.9018678696465188E-3</v>
      </c>
      <c r="X1221" s="38">
        <v>1.4776493285627063E-4</v>
      </c>
      <c r="Y1221" s="38">
        <v>6.7541029367902485</v>
      </c>
      <c r="Z1221" s="38">
        <v>7.0496328025027895</v>
      </c>
      <c r="AA1221" s="38">
        <v>4.5897063209751288E-2</v>
      </c>
      <c r="AB1221" s="38">
        <v>5.0367197497210192E-2</v>
      </c>
      <c r="AC1221" s="38">
        <v>356.36959635379259</v>
      </c>
      <c r="AD1221" s="38">
        <v>6.7545386194857455</v>
      </c>
      <c r="AE1221" s="38">
        <v>7.0500262804989928</v>
      </c>
      <c r="AF1221" s="38">
        <v>4.5461380514254301E-2</v>
      </c>
      <c r="AG1221" s="38">
        <v>4.9973719501006819E-2</v>
      </c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</row>
    <row r="1222" spans="1:51" x14ac:dyDescent="0.25">
      <c r="A1222" s="38" t="s">
        <v>60</v>
      </c>
      <c r="B1222" s="38">
        <v>297866</v>
      </c>
      <c r="C1222" s="38">
        <v>2.2999999999999998</v>
      </c>
      <c r="D1222" s="38">
        <v>2.2000000000000002</v>
      </c>
      <c r="E1222" s="38">
        <v>2.5</v>
      </c>
      <c r="F1222" s="38">
        <v>2007</v>
      </c>
      <c r="G1222" s="38" t="s">
        <v>7</v>
      </c>
      <c r="H1222" s="38" t="s">
        <v>97</v>
      </c>
      <c r="I1222" s="38" t="s">
        <v>191</v>
      </c>
      <c r="J1222" s="38">
        <v>685</v>
      </c>
      <c r="K1222" s="38">
        <v>297181</v>
      </c>
      <c r="L1222" s="38">
        <v>1.7201744652007336E-4</v>
      </c>
      <c r="M1222" s="38">
        <v>2.127674361205548</v>
      </c>
      <c r="N1222" s="38">
        <v>2.4717092542456953</v>
      </c>
      <c r="O1222" s="38">
        <v>7.2325638794452196E-2</v>
      </c>
      <c r="P1222" s="38">
        <v>2.829074575430468E-2</v>
      </c>
      <c r="Q1222" s="38">
        <v>634</v>
      </c>
      <c r="R1222" s="38">
        <v>737</v>
      </c>
      <c r="S1222" s="38">
        <v>2.1284738775153929</v>
      </c>
      <c r="T1222" s="38">
        <v>2.4742669522536982</v>
      </c>
      <c r="U1222" s="38">
        <v>7.1526122484607324E-2</v>
      </c>
      <c r="V1222" s="38">
        <v>2.5733047746301807E-2</v>
      </c>
      <c r="W1222" s="38">
        <v>2.3061103670185125E-3</v>
      </c>
      <c r="X1222" s="38">
        <v>1.723752082465761E-4</v>
      </c>
      <c r="Y1222" s="38">
        <v>2.1337351587719366</v>
      </c>
      <c r="Z1222" s="38">
        <v>2.4784855752650885</v>
      </c>
      <c r="AA1222" s="38">
        <v>6.6264841228063531E-2</v>
      </c>
      <c r="AB1222" s="38">
        <v>2.1514424734911497E-2</v>
      </c>
      <c r="AC1222" s="38">
        <v>102.51097868589603</v>
      </c>
      <c r="AD1222" s="38">
        <v>2.1357155090014253</v>
      </c>
      <c r="AE1222" s="38">
        <v>2.4798623960573534</v>
      </c>
      <c r="AF1222" s="38">
        <v>6.4284490998574917E-2</v>
      </c>
      <c r="AG1222" s="38">
        <v>2.0137603942646631E-2</v>
      </c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</row>
    <row r="1223" spans="1:51" x14ac:dyDescent="0.25">
      <c r="A1223" s="38" t="s">
        <v>36</v>
      </c>
      <c r="B1223" s="38">
        <v>2423601</v>
      </c>
      <c r="C1223" s="38">
        <v>6.1</v>
      </c>
      <c r="D1223" s="38">
        <v>6</v>
      </c>
      <c r="E1223" s="38">
        <v>6.2</v>
      </c>
      <c r="F1223" s="38">
        <v>2007</v>
      </c>
      <c r="G1223" s="38" t="s">
        <v>7</v>
      </c>
      <c r="H1223" s="38" t="s">
        <v>98</v>
      </c>
      <c r="I1223" s="38" t="s">
        <v>168</v>
      </c>
      <c r="J1223" s="38">
        <v>14784</v>
      </c>
      <c r="K1223" s="38">
        <v>2408817</v>
      </c>
      <c r="L1223" s="38">
        <v>9.8028935622245672E-5</v>
      </c>
      <c r="M1223" s="38">
        <v>6.001985051828659</v>
      </c>
      <c r="N1223" s="38">
        <v>6.1980429230731504</v>
      </c>
      <c r="O1223" s="38">
        <v>1.9850518286590457E-3</v>
      </c>
      <c r="P1223" s="38">
        <v>1.9570769268497656E-3</v>
      </c>
      <c r="Q1223" s="38">
        <v>14547</v>
      </c>
      <c r="R1223" s="38">
        <v>15022</v>
      </c>
      <c r="S1223" s="38">
        <v>6.0022256138696095</v>
      </c>
      <c r="T1223" s="38">
        <v>6.1982149702034288</v>
      </c>
      <c r="U1223" s="38">
        <v>2.2256138696095107E-3</v>
      </c>
      <c r="V1223" s="38">
        <v>1.785029796571358E-3</v>
      </c>
      <c r="W1223" s="38">
        <v>6.1007968281291177E-3</v>
      </c>
      <c r="X1223" s="38">
        <v>9.8038234905516438E-5</v>
      </c>
      <c r="Y1223" s="38">
        <v>6.0027585932236009</v>
      </c>
      <c r="Z1223" s="38">
        <v>6.1988350630346343</v>
      </c>
      <c r="AA1223" s="38">
        <v>2.7585932236009469E-3</v>
      </c>
      <c r="AB1223" s="38">
        <v>1.1649369653659036E-3</v>
      </c>
      <c r="AC1223" s="38">
        <v>475.17359497104707</v>
      </c>
      <c r="AD1223" s="38">
        <v>6.0029727961624149</v>
      </c>
      <c r="AE1223" s="38">
        <v>6.1990334686130559</v>
      </c>
      <c r="AF1223" s="38">
        <v>2.9727961624148591E-3</v>
      </c>
      <c r="AG1223" s="38">
        <v>9.6653138694424712E-4</v>
      </c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</row>
    <row r="1224" spans="1:51" x14ac:dyDescent="0.25">
      <c r="A1224" s="38" t="s">
        <v>21</v>
      </c>
      <c r="B1224" s="38">
        <v>1351567</v>
      </c>
      <c r="C1224" s="38">
        <v>5.2</v>
      </c>
      <c r="D1224" s="38">
        <v>5.0999999999999996</v>
      </c>
      <c r="E1224" s="38">
        <v>5.3</v>
      </c>
      <c r="F1224" s="38">
        <v>2007</v>
      </c>
      <c r="G1224" s="38" t="s">
        <v>7</v>
      </c>
      <c r="H1224" s="38" t="s">
        <v>99</v>
      </c>
      <c r="I1224" s="38" t="s">
        <v>153</v>
      </c>
      <c r="J1224" s="38">
        <v>7028</v>
      </c>
      <c r="K1224" s="38">
        <v>1344539</v>
      </c>
      <c r="L1224" s="38">
        <v>1.2125350469486766E-4</v>
      </c>
      <c r="M1224" s="38">
        <v>5.0786366968267735</v>
      </c>
      <c r="N1224" s="38">
        <v>5.3211437062165086</v>
      </c>
      <c r="O1224" s="38">
        <v>2.13633031732261E-2</v>
      </c>
      <c r="P1224" s="38">
        <v>2.114370621650874E-2</v>
      </c>
      <c r="Q1224" s="38">
        <v>6865</v>
      </c>
      <c r="R1224" s="38">
        <v>7192</v>
      </c>
      <c r="S1224" s="38">
        <v>5.0792894469900496</v>
      </c>
      <c r="T1224" s="38">
        <v>5.321230837982875</v>
      </c>
      <c r="U1224" s="38">
        <v>2.0710553009950061E-2</v>
      </c>
      <c r="V1224" s="38">
        <v>2.1230837982875173E-2</v>
      </c>
      <c r="W1224" s="38">
        <v>5.201296531244036E-3</v>
      </c>
      <c r="X1224" s="38">
        <v>1.2127779634512404E-4</v>
      </c>
      <c r="Y1224" s="38">
        <v>5.0800187348989123</v>
      </c>
      <c r="Z1224" s="38">
        <v>5.3225743275891597</v>
      </c>
      <c r="AA1224" s="38">
        <v>1.9981265101087331E-2</v>
      </c>
      <c r="AB1224" s="38">
        <v>2.2574327589159893E-2</v>
      </c>
      <c r="AC1224" s="38">
        <v>327.77538397619821</v>
      </c>
      <c r="AD1224" s="38">
        <v>5.0804092740050839</v>
      </c>
      <c r="AE1224" s="38">
        <v>5.3229236683097243</v>
      </c>
      <c r="AF1224" s="38">
        <v>1.9590725994915736E-2</v>
      </c>
      <c r="AG1224" s="38">
        <v>2.2923668309724476E-2</v>
      </c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</row>
    <row r="1225" spans="1:51" x14ac:dyDescent="0.25">
      <c r="A1225" s="38" t="s">
        <v>57</v>
      </c>
      <c r="B1225" s="38">
        <v>87420</v>
      </c>
      <c r="C1225" s="38">
        <v>4.3</v>
      </c>
      <c r="D1225" s="38">
        <v>3.8</v>
      </c>
      <c r="E1225" s="38">
        <v>4.7</v>
      </c>
      <c r="F1225" s="38">
        <v>2007</v>
      </c>
      <c r="G1225" s="38" t="s">
        <v>7</v>
      </c>
      <c r="H1225" s="38" t="s">
        <v>100</v>
      </c>
      <c r="I1225" s="38" t="s">
        <v>189</v>
      </c>
      <c r="J1225" s="38">
        <v>376</v>
      </c>
      <c r="K1225" s="38">
        <v>87044</v>
      </c>
      <c r="L1225" s="38">
        <v>4.3380567628303012E-4</v>
      </c>
      <c r="M1225" s="38">
        <v>3.867269592534174</v>
      </c>
      <c r="N1225" s="38">
        <v>4.7348809451002349</v>
      </c>
      <c r="O1225" s="38">
        <v>6.7269592534174194E-2</v>
      </c>
      <c r="P1225" s="38">
        <v>3.4880945100234761E-2</v>
      </c>
      <c r="Q1225" s="38">
        <v>338</v>
      </c>
      <c r="R1225" s="38">
        <v>414</v>
      </c>
      <c r="S1225" s="38">
        <v>3.8663921299473802</v>
      </c>
      <c r="T1225" s="38">
        <v>4.7357584076870278</v>
      </c>
      <c r="U1225" s="38">
        <v>6.6392129947380418E-2</v>
      </c>
      <c r="V1225" s="38">
        <v>3.5758407687027649E-2</v>
      </c>
      <c r="W1225" s="38">
        <v>4.322856592710575E-3</v>
      </c>
      <c r="X1225" s="38">
        <v>4.3543347525942929E-4</v>
      </c>
      <c r="Y1225" s="38">
        <v>3.8874231174511458</v>
      </c>
      <c r="Z1225" s="38">
        <v>4.7582900679700044</v>
      </c>
      <c r="AA1225" s="38">
        <v>8.7423117451145949E-2</v>
      </c>
      <c r="AB1225" s="38">
        <v>5.8290067970004245E-2</v>
      </c>
      <c r="AC1225" s="38">
        <v>75.893638108317745</v>
      </c>
      <c r="AD1225" s="38">
        <v>3.8945201294610445</v>
      </c>
      <c r="AE1225" s="38">
        <v>4.7626315832921593</v>
      </c>
      <c r="AF1225" s="38">
        <v>9.4520129461044711E-2</v>
      </c>
      <c r="AG1225" s="38">
        <v>6.2631583292159121E-2</v>
      </c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</row>
    <row r="1226" spans="1:51" x14ac:dyDescent="0.25">
      <c r="A1226" s="38" t="s">
        <v>52</v>
      </c>
      <c r="B1226" s="38">
        <v>1663480</v>
      </c>
      <c r="C1226" s="38">
        <v>5.6</v>
      </c>
      <c r="D1226" s="38">
        <v>5.5</v>
      </c>
      <c r="E1226" s="38">
        <v>5.7</v>
      </c>
      <c r="F1226" s="38">
        <v>2007</v>
      </c>
      <c r="G1226" s="38" t="s">
        <v>7</v>
      </c>
      <c r="H1226" s="38" t="s">
        <v>101</v>
      </c>
      <c r="I1226" s="38" t="s">
        <v>184</v>
      </c>
      <c r="J1226" s="38">
        <v>9315</v>
      </c>
      <c r="K1226" s="38">
        <v>1654165</v>
      </c>
      <c r="L1226" s="38">
        <v>1.1339725945177706E-4</v>
      </c>
      <c r="M1226" s="38">
        <v>5.4863093796421705</v>
      </c>
      <c r="N1226" s="38">
        <v>5.7131038985457243</v>
      </c>
      <c r="O1226" s="38">
        <v>1.369062035782953E-2</v>
      </c>
      <c r="P1226" s="38">
        <v>1.3103898545724135E-2</v>
      </c>
      <c r="Q1226" s="38">
        <v>9127</v>
      </c>
      <c r="R1226" s="38">
        <v>9505</v>
      </c>
      <c r="S1226" s="38">
        <v>5.486690552336067</v>
      </c>
      <c r="T1226" s="38">
        <v>5.7139250246471249</v>
      </c>
      <c r="U1226" s="38">
        <v>1.3309447663933049E-2</v>
      </c>
      <c r="V1226" s="38">
        <v>1.3925024647124751E-2</v>
      </c>
      <c r="W1226" s="38">
        <v>5.6008483504352601E-3</v>
      </c>
      <c r="X1226" s="38">
        <v>1.1341436973129093E-4</v>
      </c>
      <c r="Y1226" s="38">
        <v>5.4874339807039689</v>
      </c>
      <c r="Z1226" s="38">
        <v>5.714262720166551</v>
      </c>
      <c r="AA1226" s="38">
        <v>1.2566019296031072E-2</v>
      </c>
      <c r="AB1226" s="38">
        <v>1.4262720166550835E-2</v>
      </c>
      <c r="AC1226" s="38">
        <v>377.27763536554545</v>
      </c>
      <c r="AD1226" s="38">
        <v>5.4877490746900985</v>
      </c>
      <c r="AE1226" s="38">
        <v>5.7145487741898453</v>
      </c>
      <c r="AF1226" s="38">
        <v>1.2250925309901461E-2</v>
      </c>
      <c r="AG1226" s="38">
        <v>1.4548774189845126E-2</v>
      </c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</row>
    <row r="1227" spans="1:51" x14ac:dyDescent="0.25">
      <c r="A1227" s="38" t="s">
        <v>37</v>
      </c>
      <c r="B1227" s="38">
        <v>553905</v>
      </c>
      <c r="C1227" s="38">
        <v>3.3</v>
      </c>
      <c r="D1227" s="38">
        <v>3.1</v>
      </c>
      <c r="E1227" s="38">
        <v>3.4</v>
      </c>
      <c r="F1227" s="38">
        <v>2007</v>
      </c>
      <c r="G1227" s="38" t="s">
        <v>7</v>
      </c>
      <c r="H1227" s="38" t="s">
        <v>102</v>
      </c>
      <c r="I1227" s="38" t="s">
        <v>169</v>
      </c>
      <c r="J1227" s="38">
        <v>1828</v>
      </c>
      <c r="K1227" s="38">
        <v>552077</v>
      </c>
      <c r="L1227" s="38">
        <v>1.5103690782514617E-4</v>
      </c>
      <c r="M1227" s="38">
        <v>3.1491680009588516</v>
      </c>
      <c r="N1227" s="38">
        <v>3.4512418166091434</v>
      </c>
      <c r="O1227" s="38">
        <v>4.9168000958851543E-2</v>
      </c>
      <c r="P1227" s="38">
        <v>5.1241816609143509E-2</v>
      </c>
      <c r="Q1227" s="38">
        <v>1745</v>
      </c>
      <c r="R1227" s="38">
        <v>1912</v>
      </c>
      <c r="S1227" s="38">
        <v>3.1503597187243302</v>
      </c>
      <c r="T1227" s="38">
        <v>3.451855462579323</v>
      </c>
      <c r="U1227" s="38">
        <v>5.0359718724330094E-2</v>
      </c>
      <c r="V1227" s="38">
        <v>5.1855462579323053E-2</v>
      </c>
      <c r="W1227" s="38">
        <v>3.3036496124360729E-3</v>
      </c>
      <c r="X1227" s="38">
        <v>1.5115418294527275E-4</v>
      </c>
      <c r="Y1227" s="38">
        <v>3.1524954294907999</v>
      </c>
      <c r="Z1227" s="38">
        <v>3.4548037953813457</v>
      </c>
      <c r="AA1227" s="38">
        <v>5.2495429490799772E-2</v>
      </c>
      <c r="AB1227" s="38">
        <v>5.4803795381345832E-2</v>
      </c>
      <c r="AC1227" s="38">
        <v>167.34148579543606</v>
      </c>
      <c r="AD1227" s="38">
        <v>3.1534972106822523</v>
      </c>
      <c r="AE1227" s="38">
        <v>3.455607365405025</v>
      </c>
      <c r="AF1227" s="38">
        <v>5.3497210682252216E-2</v>
      </c>
      <c r="AG1227" s="38">
        <v>5.5607365405025089E-2</v>
      </c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</row>
    <row r="1228" spans="1:51" x14ac:dyDescent="0.25">
      <c r="A1228" s="38" t="s">
        <v>30</v>
      </c>
      <c r="B1228" s="38">
        <v>523572</v>
      </c>
      <c r="C1228" s="38">
        <v>10.8</v>
      </c>
      <c r="D1228" s="38">
        <v>10.5</v>
      </c>
      <c r="E1228" s="38">
        <v>11</v>
      </c>
      <c r="F1228" s="38">
        <v>2007</v>
      </c>
      <c r="G1228" s="38" t="s">
        <v>7</v>
      </c>
      <c r="H1228" s="38" t="s">
        <v>103</v>
      </c>
      <c r="I1228" s="38" t="s">
        <v>162</v>
      </c>
      <c r="J1228" s="38">
        <v>5655</v>
      </c>
      <c r="K1228" s="38">
        <v>517917</v>
      </c>
      <c r="L1228" s="38">
        <v>2.7998183749373029E-4</v>
      </c>
      <c r="M1228" s="38">
        <v>10.520824928337904</v>
      </c>
      <c r="N1228" s="38">
        <v>11.080788603325365</v>
      </c>
      <c r="O1228" s="38">
        <v>2.0824928337903614E-2</v>
      </c>
      <c r="P1228" s="38">
        <v>8.0788603325364861E-2</v>
      </c>
      <c r="Q1228" s="38">
        <v>5508</v>
      </c>
      <c r="R1228" s="38">
        <v>5802</v>
      </c>
      <c r="S1228" s="38">
        <v>10.520043088629643</v>
      </c>
      <c r="T1228" s="38">
        <v>11.081570443033623</v>
      </c>
      <c r="U1228" s="38">
        <v>2.0043088629643435E-2</v>
      </c>
      <c r="V1228" s="38">
        <v>8.1570443033623263E-2</v>
      </c>
      <c r="W1228" s="38">
        <v>1.0804396004308889E-2</v>
      </c>
      <c r="X1228" s="38">
        <v>2.8004982020657398E-4</v>
      </c>
      <c r="Y1228" s="38">
        <v>10.524346184102315</v>
      </c>
      <c r="Z1228" s="38">
        <v>11.084445824515463</v>
      </c>
      <c r="AA1228" s="38">
        <v>2.4346184102315149E-2</v>
      </c>
      <c r="AB1228" s="38">
        <v>8.4445824515462675E-2</v>
      </c>
      <c r="AC1228" s="38">
        <v>293.19364802362878</v>
      </c>
      <c r="AD1228" s="38">
        <v>10.525359401694168</v>
      </c>
      <c r="AE1228" s="38">
        <v>11.08534254989809</v>
      </c>
      <c r="AF1228" s="38">
        <v>2.5359401694167616E-2</v>
      </c>
      <c r="AG1228" s="38">
        <v>8.5342549898090425E-2</v>
      </c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</row>
    <row r="1229" spans="1:51" x14ac:dyDescent="0.25">
      <c r="A1229" s="38" t="s">
        <v>22</v>
      </c>
      <c r="B1229" s="38">
        <v>1664918</v>
      </c>
      <c r="C1229" s="38">
        <v>6.7</v>
      </c>
      <c r="D1229" s="38">
        <v>6.6</v>
      </c>
      <c r="E1229" s="38">
        <v>6.9</v>
      </c>
      <c r="F1229" s="38">
        <v>2007</v>
      </c>
      <c r="G1229" s="38" t="s">
        <v>7</v>
      </c>
      <c r="H1229" s="38" t="s">
        <v>104</v>
      </c>
      <c r="I1229" s="38" t="s">
        <v>154</v>
      </c>
      <c r="J1229" s="38">
        <v>11155</v>
      </c>
      <c r="K1229" s="38">
        <v>1653763</v>
      </c>
      <c r="L1229" s="38">
        <v>1.2391681460016592E-4</v>
      </c>
      <c r="M1229" s="38">
        <v>6.5761128565307851</v>
      </c>
      <c r="N1229" s="38">
        <v>6.823946485731117</v>
      </c>
      <c r="O1229" s="38">
        <v>2.38871434692145E-2</v>
      </c>
      <c r="P1229" s="38">
        <v>7.6053514268883404E-2</v>
      </c>
      <c r="Q1229" s="38">
        <v>10949</v>
      </c>
      <c r="R1229" s="38">
        <v>11362</v>
      </c>
      <c r="S1229" s="38">
        <v>6.5762998538066135</v>
      </c>
      <c r="T1229" s="38">
        <v>6.8243601186364735</v>
      </c>
      <c r="U1229" s="38">
        <v>2.3700146193386118E-2</v>
      </c>
      <c r="V1229" s="38">
        <v>7.563988136352684E-2</v>
      </c>
      <c r="W1229" s="38">
        <v>6.701167857606184E-3</v>
      </c>
      <c r="X1229" s="38">
        <v>1.2393235214310403E-4</v>
      </c>
      <c r="Y1229" s="38">
        <v>6.5772355054630802</v>
      </c>
      <c r="Z1229" s="38">
        <v>6.8251002097492881</v>
      </c>
      <c r="AA1229" s="38">
        <v>2.2764494536919422E-2</v>
      </c>
      <c r="AB1229" s="38">
        <v>7.489979025071225E-2</v>
      </c>
      <c r="AC1229" s="38">
        <v>412.63136678003292</v>
      </c>
      <c r="AD1229" s="38">
        <v>6.5775490316259324</v>
      </c>
      <c r="AE1229" s="38">
        <v>6.8253873123817907</v>
      </c>
      <c r="AF1229" s="38">
        <v>2.2450968374067237E-2</v>
      </c>
      <c r="AG1229" s="38">
        <v>7.4612687618209605E-2</v>
      </c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</row>
    <row r="1230" spans="1:51" x14ac:dyDescent="0.25">
      <c r="A1230" s="38" t="s">
        <v>38</v>
      </c>
      <c r="B1230" s="38">
        <v>136019</v>
      </c>
      <c r="C1230" s="38">
        <v>8.1999999999999993</v>
      </c>
      <c r="D1230" s="38">
        <v>7.7</v>
      </c>
      <c r="E1230" s="38">
        <v>8.6999999999999993</v>
      </c>
      <c r="F1230" s="38">
        <v>2007</v>
      </c>
      <c r="G1230" s="38" t="s">
        <v>7</v>
      </c>
      <c r="H1230" s="38" t="s">
        <v>105</v>
      </c>
      <c r="I1230" s="38" t="s">
        <v>170</v>
      </c>
      <c r="J1230" s="38">
        <v>1115</v>
      </c>
      <c r="K1230" s="38">
        <v>134904</v>
      </c>
      <c r="L1230" s="38">
        <v>4.7917987707033356E-4</v>
      </c>
      <c r="M1230" s="38">
        <v>7.7182043119032659</v>
      </c>
      <c r="N1230" s="38">
        <v>8.676564066043932</v>
      </c>
      <c r="O1230" s="38">
        <v>1.8204311903265769E-2</v>
      </c>
      <c r="P1230" s="38">
        <v>2.3435933956067245E-2</v>
      </c>
      <c r="Q1230" s="38">
        <v>1051</v>
      </c>
      <c r="R1230" s="38">
        <v>1181</v>
      </c>
      <c r="S1230" s="38">
        <v>7.7268616884405859</v>
      </c>
      <c r="T1230" s="38">
        <v>8.6826105176482695</v>
      </c>
      <c r="U1230" s="38">
        <v>2.6861688440585674E-2</v>
      </c>
      <c r="V1230" s="38">
        <v>1.7389482351729768E-2</v>
      </c>
      <c r="W1230" s="38">
        <v>8.2112733231534622E-3</v>
      </c>
      <c r="X1230" s="38">
        <v>4.7977659156705837E-4</v>
      </c>
      <c r="Y1230" s="38">
        <v>7.7314967315864038</v>
      </c>
      <c r="Z1230" s="38">
        <v>8.6910499147205211</v>
      </c>
      <c r="AA1230" s="38">
        <v>3.1496731586403648E-2</v>
      </c>
      <c r="AB1230" s="38">
        <v>8.9500852794781594E-3</v>
      </c>
      <c r="AC1230" s="38">
        <v>130.38274864564522</v>
      </c>
      <c r="AD1230" s="38">
        <v>7.7356813297131026</v>
      </c>
      <c r="AE1230" s="38">
        <v>8.694217023037206</v>
      </c>
      <c r="AF1230" s="38">
        <v>3.568132971310245E-2</v>
      </c>
      <c r="AG1230" s="38">
        <v>5.7829769627932848E-3</v>
      </c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</row>
    <row r="1231" spans="1:51" x14ac:dyDescent="0.25">
      <c r="A1231" s="38" t="s">
        <v>15</v>
      </c>
      <c r="B1231" s="38">
        <v>637191</v>
      </c>
      <c r="C1231" s="38">
        <v>3.4</v>
      </c>
      <c r="D1231" s="38">
        <v>3.3</v>
      </c>
      <c r="E1231" s="38">
        <v>3.5</v>
      </c>
      <c r="F1231" s="38">
        <v>2007</v>
      </c>
      <c r="G1231" s="38" t="s">
        <v>7</v>
      </c>
      <c r="H1231" s="38" t="s">
        <v>106</v>
      </c>
      <c r="I1231" s="38" t="s">
        <v>147</v>
      </c>
      <c r="J1231" s="38">
        <v>2166</v>
      </c>
      <c r="K1231" s="38">
        <v>635025</v>
      </c>
      <c r="L1231" s="38">
        <v>1.4291186252137045E-4</v>
      </c>
      <c r="M1231" s="38">
        <v>3.2563828544473248</v>
      </c>
      <c r="N1231" s="38">
        <v>3.5422065794900663</v>
      </c>
      <c r="O1231" s="38">
        <v>4.3617145552675041E-2</v>
      </c>
      <c r="P1231" s="38">
        <v>4.2206579490066343E-2</v>
      </c>
      <c r="Q1231" s="38">
        <v>2076</v>
      </c>
      <c r="R1231" s="38">
        <v>2258</v>
      </c>
      <c r="S1231" s="38">
        <v>3.258049784130661</v>
      </c>
      <c r="T1231" s="38">
        <v>3.5436784260920193</v>
      </c>
      <c r="U1231" s="38">
        <v>4.1950215869338781E-2</v>
      </c>
      <c r="V1231" s="38">
        <v>4.3678426092019329E-2</v>
      </c>
      <c r="W1231" s="38">
        <v>3.4022885754175568E-3</v>
      </c>
      <c r="X1231" s="38">
        <v>1.4300547794897508E-4</v>
      </c>
      <c r="Y1231" s="38">
        <v>3.2592830974685816</v>
      </c>
      <c r="Z1231" s="38">
        <v>3.5452940533665318</v>
      </c>
      <c r="AA1231" s="38">
        <v>4.0716902531418242E-2</v>
      </c>
      <c r="AB1231" s="38">
        <v>4.5294053366531806E-2</v>
      </c>
      <c r="AC1231" s="38">
        <v>182.14386801057148</v>
      </c>
      <c r="AD1231" s="38">
        <v>3.260146913068366</v>
      </c>
      <c r="AE1231" s="38">
        <v>3.5459996164480159</v>
      </c>
      <c r="AF1231" s="38">
        <v>3.9853086931633808E-2</v>
      </c>
      <c r="AG1231" s="38">
        <v>4.5999616448015868E-2</v>
      </c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</row>
    <row r="1232" spans="1:51" x14ac:dyDescent="0.25">
      <c r="A1232" s="38" t="s">
        <v>53</v>
      </c>
      <c r="B1232" s="38">
        <v>110583</v>
      </c>
      <c r="C1232" s="38">
        <v>4.2</v>
      </c>
      <c r="D1232" s="38">
        <v>3.9</v>
      </c>
      <c r="E1232" s="38">
        <v>4.5999999999999996</v>
      </c>
      <c r="F1232" s="38">
        <v>2007</v>
      </c>
      <c r="G1232" s="38" t="s">
        <v>7</v>
      </c>
      <c r="H1232" s="38" t="s">
        <v>107</v>
      </c>
      <c r="I1232" s="38" t="s">
        <v>185</v>
      </c>
      <c r="J1232" s="38">
        <v>464</v>
      </c>
      <c r="K1232" s="38">
        <v>110119</v>
      </c>
      <c r="L1232" s="38">
        <v>3.8098305429327392E-4</v>
      </c>
      <c r="M1232" s="38">
        <v>3.8149602642999998</v>
      </c>
      <c r="N1232" s="38">
        <v>4.5769263728865477</v>
      </c>
      <c r="O1232" s="38">
        <v>8.5039735700000119E-2</v>
      </c>
      <c r="P1232" s="38">
        <v>2.3073627113451955E-2</v>
      </c>
      <c r="Q1232" s="38">
        <v>423</v>
      </c>
      <c r="R1232" s="38">
        <v>507</v>
      </c>
      <c r="S1232" s="38">
        <v>3.8251810857003337</v>
      </c>
      <c r="T1232" s="38">
        <v>4.5847915140663575</v>
      </c>
      <c r="U1232" s="38">
        <v>7.481891429966625E-2</v>
      </c>
      <c r="V1232" s="38">
        <v>1.5208485933642102E-2</v>
      </c>
      <c r="W1232" s="38">
        <v>4.2131660807388401E-3</v>
      </c>
      <c r="X1232" s="38">
        <v>3.8214249350380241E-4</v>
      </c>
      <c r="Y1232" s="38">
        <v>3.8310235872350376</v>
      </c>
      <c r="Z1232" s="38">
        <v>4.5953085742426421</v>
      </c>
      <c r="AA1232" s="38">
        <v>6.8976412764962358E-2</v>
      </c>
      <c r="AB1232" s="38">
        <v>4.6914257573575924E-3</v>
      </c>
      <c r="AC1232" s="38">
        <v>84.302846228279719</v>
      </c>
      <c r="AD1232" s="38">
        <v>3.8365261246220936</v>
      </c>
      <c r="AE1232" s="38">
        <v>4.5988487040193142</v>
      </c>
      <c r="AF1232" s="38">
        <v>6.3473875377906275E-2</v>
      </c>
      <c r="AG1232" s="38">
        <v>1.1512959806854184E-3</v>
      </c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</row>
    <row r="1233" spans="1:51" x14ac:dyDescent="0.25">
      <c r="A1233" s="38" t="s">
        <v>27</v>
      </c>
      <c r="B1233" s="38">
        <v>861550</v>
      </c>
      <c r="C1233" s="38">
        <v>3.8</v>
      </c>
      <c r="D1233" s="38">
        <v>3.7</v>
      </c>
      <c r="E1233" s="38">
        <v>3.9</v>
      </c>
      <c r="F1233" s="38">
        <v>2007</v>
      </c>
      <c r="G1233" s="38" t="s">
        <v>7</v>
      </c>
      <c r="H1233" s="38" t="s">
        <v>108</v>
      </c>
      <c r="I1233" s="38" t="s">
        <v>159</v>
      </c>
      <c r="J1233" s="38">
        <v>3274</v>
      </c>
      <c r="K1233" s="38">
        <v>858276</v>
      </c>
      <c r="L1233" s="38">
        <v>1.2992124769670101E-4</v>
      </c>
      <c r="M1233" s="38">
        <v>3.6702064291647694</v>
      </c>
      <c r="N1233" s="38">
        <v>3.9300489245581716</v>
      </c>
      <c r="O1233" s="38">
        <v>2.979357083523082E-2</v>
      </c>
      <c r="P1233" s="38">
        <v>3.0048924558171652E-2</v>
      </c>
      <c r="Q1233" s="38">
        <v>3162</v>
      </c>
      <c r="R1233" s="38">
        <v>3386</v>
      </c>
      <c r="S1233" s="38">
        <v>3.6701294179095814</v>
      </c>
      <c r="T1233" s="38">
        <v>3.9301259358133596</v>
      </c>
      <c r="U1233" s="38">
        <v>2.9870582090418818E-2</v>
      </c>
      <c r="V1233" s="38">
        <v>3.012593581335965E-2</v>
      </c>
      <c r="W1233" s="38">
        <v>3.8023401112847626E-3</v>
      </c>
      <c r="X1233" s="38">
        <v>1.2997745910005819E-4</v>
      </c>
      <c r="Y1233" s="38">
        <v>3.6723626521847046</v>
      </c>
      <c r="Z1233" s="38">
        <v>3.9323175703848205</v>
      </c>
      <c r="AA1233" s="38">
        <v>2.7637347815295588E-2</v>
      </c>
      <c r="AB1233" s="38">
        <v>3.2317570384820637E-2</v>
      </c>
      <c r="AC1233" s="38">
        <v>223.88323103497962</v>
      </c>
      <c r="AD1233" s="38">
        <v>3.672990545239311</v>
      </c>
      <c r="AE1233" s="38">
        <v>3.9328503708955824</v>
      </c>
      <c r="AF1233" s="38">
        <v>2.7009454760689167E-2</v>
      </c>
      <c r="AG1233" s="38">
        <v>3.2850370895582515E-2</v>
      </c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</row>
    <row r="1234" spans="1:51" x14ac:dyDescent="0.25">
      <c r="A1234" s="38" t="s">
        <v>61</v>
      </c>
      <c r="B1234" s="38">
        <v>4100375</v>
      </c>
      <c r="C1234" s="38">
        <v>4.5</v>
      </c>
      <c r="D1234" s="38">
        <v>4.4000000000000004</v>
      </c>
      <c r="E1234" s="38">
        <v>4.5</v>
      </c>
      <c r="F1234" s="38">
        <v>2007</v>
      </c>
      <c r="G1234" s="38" t="s">
        <v>7</v>
      </c>
      <c r="H1234" s="38" t="s">
        <v>109</v>
      </c>
      <c r="I1234" s="38" t="s">
        <v>192</v>
      </c>
      <c r="J1234" s="38">
        <v>18452</v>
      </c>
      <c r="K1234" s="38">
        <v>4081923</v>
      </c>
      <c r="L1234" s="38">
        <v>6.4783864726493921E-5</v>
      </c>
      <c r="M1234" s="38">
        <v>4.4352923478150421</v>
      </c>
      <c r="N1234" s="38">
        <v>4.5648600772680297</v>
      </c>
      <c r="O1234" s="38">
        <v>3.5292347815041758E-2</v>
      </c>
      <c r="P1234" s="38">
        <v>6.486007726802967E-2</v>
      </c>
      <c r="Q1234" s="38">
        <v>18187</v>
      </c>
      <c r="R1234" s="38">
        <v>18718</v>
      </c>
      <c r="S1234" s="38">
        <v>4.4354479773191473</v>
      </c>
      <c r="T1234" s="38">
        <v>4.5649483278968388</v>
      </c>
      <c r="U1234" s="38">
        <v>3.544797731914695E-2</v>
      </c>
      <c r="V1234" s="38">
        <v>6.4948327896838798E-2</v>
      </c>
      <c r="W1234" s="38">
        <v>4.5005404239294305E-3</v>
      </c>
      <c r="X1234" s="38">
        <v>6.4788823673545904E-5</v>
      </c>
      <c r="Y1234" s="38">
        <v>4.4357516002558848</v>
      </c>
      <c r="Z1234" s="38">
        <v>4.5653292476029765</v>
      </c>
      <c r="AA1234" s="38">
        <v>3.5751600255884419E-2</v>
      </c>
      <c r="AB1234" s="38">
        <v>6.5329247602976537E-2</v>
      </c>
      <c r="AC1234" s="38">
        <v>531.28300113693899</v>
      </c>
      <c r="AD1234" s="38">
        <v>4.4358777401091869</v>
      </c>
      <c r="AE1234" s="38">
        <v>4.5654469876541084</v>
      </c>
      <c r="AF1234" s="38">
        <v>3.587774010918654E-2</v>
      </c>
      <c r="AG1234" s="38">
        <v>6.5446987654108391E-2</v>
      </c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</row>
    <row r="1235" spans="1:51" x14ac:dyDescent="0.25">
      <c r="A1235" s="38" t="s">
        <v>23</v>
      </c>
      <c r="B1235" s="38">
        <v>519166</v>
      </c>
      <c r="C1235" s="38">
        <v>4.3</v>
      </c>
      <c r="D1235" s="38">
        <v>4.0999999999999996</v>
      </c>
      <c r="E1235" s="38">
        <v>4.5</v>
      </c>
      <c r="F1235" s="38">
        <v>2007</v>
      </c>
      <c r="G1235" s="38" t="s">
        <v>7</v>
      </c>
      <c r="H1235" s="38" t="s">
        <v>110</v>
      </c>
      <c r="I1235" s="38" t="s">
        <v>155</v>
      </c>
      <c r="J1235" s="38">
        <v>2232</v>
      </c>
      <c r="K1235" s="38">
        <v>516934</v>
      </c>
      <c r="L1235" s="38">
        <v>1.7797269241759942E-4</v>
      </c>
      <c r="M1235" s="38">
        <v>4.1212302600099484</v>
      </c>
      <c r="N1235" s="38">
        <v>4.477175644845147</v>
      </c>
      <c r="O1235" s="38">
        <v>2.1230260009948765E-2</v>
      </c>
      <c r="P1235" s="38">
        <v>2.2824355154853038E-2</v>
      </c>
      <c r="Q1235" s="38">
        <v>2140</v>
      </c>
      <c r="R1235" s="38">
        <v>2325</v>
      </c>
      <c r="S1235" s="38">
        <v>4.1219956622737239</v>
      </c>
      <c r="T1235" s="38">
        <v>4.478336408778695</v>
      </c>
      <c r="U1235" s="38">
        <v>2.1995662273724292E-2</v>
      </c>
      <c r="V1235" s="38">
        <v>2.1663591221305012E-2</v>
      </c>
      <c r="W1235" s="38">
        <v>4.3028707583114426E-3</v>
      </c>
      <c r="X1235" s="38">
        <v>1.7808538115850637E-4</v>
      </c>
      <c r="Y1235" s="38">
        <v>4.1247853771529366</v>
      </c>
      <c r="Z1235" s="38">
        <v>4.4809561394699493</v>
      </c>
      <c r="AA1235" s="38">
        <v>2.4785377152936938E-2</v>
      </c>
      <c r="AB1235" s="38">
        <v>1.9043860530050694E-2</v>
      </c>
      <c r="AC1235" s="38">
        <v>184.81405922737426</v>
      </c>
      <c r="AD1235" s="38">
        <v>4.1258438544461562</v>
      </c>
      <c r="AE1235" s="38">
        <v>4.4818238141219009</v>
      </c>
      <c r="AF1235" s="38">
        <v>2.5843854446156556E-2</v>
      </c>
      <c r="AG1235" s="38">
        <v>1.8176185878099105E-2</v>
      </c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</row>
    <row r="1236" spans="1:51" x14ac:dyDescent="0.25">
      <c r="A1236" s="38" t="s">
        <v>54</v>
      </c>
      <c r="B1236" s="38">
        <v>1112517</v>
      </c>
      <c r="C1236" s="38">
        <v>5.8</v>
      </c>
      <c r="D1236" s="38">
        <v>5.6</v>
      </c>
      <c r="E1236" s="38">
        <v>5.9</v>
      </c>
      <c r="F1236" s="38">
        <v>2007</v>
      </c>
      <c r="G1236" s="38" t="s">
        <v>7</v>
      </c>
      <c r="H1236" s="38" t="s">
        <v>112</v>
      </c>
      <c r="I1236" s="38" t="s">
        <v>186</v>
      </c>
      <c r="J1236" s="38">
        <v>6453</v>
      </c>
      <c r="K1236" s="38">
        <v>1106064</v>
      </c>
      <c r="L1236" s="38">
        <v>1.4111041469211101E-4</v>
      </c>
      <c r="M1236" s="38">
        <v>5.659250388783251</v>
      </c>
      <c r="N1236" s="38">
        <v>5.9414712181674743</v>
      </c>
      <c r="O1236" s="38">
        <v>5.9250388783251395E-2</v>
      </c>
      <c r="P1236" s="38">
        <v>4.14712181674739E-2</v>
      </c>
      <c r="Q1236" s="38">
        <v>6296</v>
      </c>
      <c r="R1236" s="38">
        <v>6610</v>
      </c>
      <c r="S1236" s="38">
        <v>5.6592393644321843</v>
      </c>
      <c r="T1236" s="38">
        <v>5.941482242518541</v>
      </c>
      <c r="U1236" s="38">
        <v>5.9239364432184693E-2</v>
      </c>
      <c r="V1236" s="38">
        <v>4.1482242518540602E-2</v>
      </c>
      <c r="W1236" s="38">
        <v>5.8020672412268451E-3</v>
      </c>
      <c r="X1236" s="38">
        <v>1.4114112135914708E-4</v>
      </c>
      <c r="Y1236" s="38">
        <v>5.6609261198676988</v>
      </c>
      <c r="Z1236" s="38">
        <v>5.9432083625859917</v>
      </c>
      <c r="AA1236" s="38">
        <v>6.0926119867699136E-2</v>
      </c>
      <c r="AB1236" s="38">
        <v>4.3208362585991367E-2</v>
      </c>
      <c r="AC1236" s="38">
        <v>313.98687719827683</v>
      </c>
      <c r="AD1236" s="38">
        <v>5.6614016170270025</v>
      </c>
      <c r="AE1236" s="38">
        <v>5.9436317249920387</v>
      </c>
      <c r="AF1236" s="38">
        <v>6.1401617027002864E-2</v>
      </c>
      <c r="AG1236" s="38">
        <v>4.3631724992038379E-2</v>
      </c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</row>
    <row r="1237" spans="1:51" x14ac:dyDescent="0.25">
      <c r="A1237" s="38" t="s">
        <v>39</v>
      </c>
      <c r="B1237" s="38">
        <v>948070</v>
      </c>
      <c r="C1237" s="38">
        <v>5.3</v>
      </c>
      <c r="D1237" s="38">
        <v>5.2</v>
      </c>
      <c r="E1237" s="38">
        <v>5.5</v>
      </c>
      <c r="F1237" s="38">
        <v>2007</v>
      </c>
      <c r="G1237" s="38" t="s">
        <v>7</v>
      </c>
      <c r="H1237" s="38" t="s">
        <v>113</v>
      </c>
      <c r="I1237" s="38" t="s">
        <v>171</v>
      </c>
      <c r="J1237" s="38">
        <v>5025</v>
      </c>
      <c r="K1237" s="38">
        <v>943045</v>
      </c>
      <c r="L1237" s="38">
        <v>1.4615770869635025E-4</v>
      </c>
      <c r="M1237" s="38">
        <v>5.1540838346496054</v>
      </c>
      <c r="N1237" s="38">
        <v>5.4463992520423057</v>
      </c>
      <c r="O1237" s="38">
        <v>4.5916165350394778E-2</v>
      </c>
      <c r="P1237" s="38">
        <v>5.3600747957694317E-2</v>
      </c>
      <c r="Q1237" s="38">
        <v>4887</v>
      </c>
      <c r="R1237" s="38">
        <v>5164</v>
      </c>
      <c r="S1237" s="38">
        <v>5.1546826711107832</v>
      </c>
      <c r="T1237" s="38">
        <v>5.4468551900176143</v>
      </c>
      <c r="U1237" s="38">
        <v>4.5317328889217023E-2</v>
      </c>
      <c r="V1237" s="38">
        <v>5.3144809982385688E-2</v>
      </c>
      <c r="W1237" s="38">
        <v>5.3022459956023268E-3</v>
      </c>
      <c r="X1237" s="38">
        <v>1.4619864121466489E-4</v>
      </c>
      <c r="Y1237" s="38">
        <v>5.1560473543876624</v>
      </c>
      <c r="Z1237" s="38">
        <v>5.4484446368169914</v>
      </c>
      <c r="AA1237" s="38">
        <v>4.3952645612337804E-2</v>
      </c>
      <c r="AB1237" s="38">
        <v>5.1555363183008573E-2</v>
      </c>
      <c r="AC1237" s="38">
        <v>277.14838690534617</v>
      </c>
      <c r="AD1237" s="38">
        <v>5.1566094561106173</v>
      </c>
      <c r="AE1237" s="38">
        <v>5.4489373052567274</v>
      </c>
      <c r="AF1237" s="38">
        <v>4.3390543889382904E-2</v>
      </c>
      <c r="AG1237" s="38">
        <v>5.106269474327263E-2</v>
      </c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</row>
    <row r="1238" spans="1:51" x14ac:dyDescent="0.25">
      <c r="A1238" s="38" t="s">
        <v>16</v>
      </c>
      <c r="B1238" s="38">
        <v>248988</v>
      </c>
      <c r="C1238" s="38">
        <v>3.4</v>
      </c>
      <c r="D1238" s="38">
        <v>3.2</v>
      </c>
      <c r="E1238" s="38">
        <v>3.6</v>
      </c>
      <c r="F1238" s="38">
        <v>2007</v>
      </c>
      <c r="G1238" s="38" t="s">
        <v>7</v>
      </c>
      <c r="H1238" s="38" t="s">
        <v>114</v>
      </c>
      <c r="I1238" s="38" t="s">
        <v>148</v>
      </c>
      <c r="J1238" s="38">
        <v>847</v>
      </c>
      <c r="K1238" s="38">
        <v>248141</v>
      </c>
      <c r="L1238" s="38">
        <v>2.2870277547766996E-4</v>
      </c>
      <c r="M1238" s="38">
        <v>3.1730675909656929</v>
      </c>
      <c r="N1238" s="38">
        <v>3.6304731419210325</v>
      </c>
      <c r="O1238" s="38">
        <v>2.693240903430727E-2</v>
      </c>
      <c r="P1238" s="38">
        <v>3.0473141921032454E-2</v>
      </c>
      <c r="Q1238" s="38">
        <v>790</v>
      </c>
      <c r="R1238" s="38">
        <v>904</v>
      </c>
      <c r="S1238" s="38">
        <v>3.1728436711809405</v>
      </c>
      <c r="T1238" s="38">
        <v>3.630697061705785</v>
      </c>
      <c r="U1238" s="38">
        <v>2.7156328819059716E-2</v>
      </c>
      <c r="V1238" s="38">
        <v>3.06970617057849E-2</v>
      </c>
      <c r="W1238" s="38">
        <v>3.4094319092408706E-3</v>
      </c>
      <c r="X1238" s="38">
        <v>2.2908567730194713E-4</v>
      </c>
      <c r="Y1238" s="38">
        <v>3.1803462319389233</v>
      </c>
      <c r="Z1238" s="38">
        <v>3.6385175865428177</v>
      </c>
      <c r="AA1238" s="38">
        <v>1.9653768061076882E-2</v>
      </c>
      <c r="AB1238" s="38">
        <v>3.8517586542817561E-2</v>
      </c>
      <c r="AC1238" s="38">
        <v>113.91977464353181</v>
      </c>
      <c r="AD1238" s="38">
        <v>3.1826779441672652</v>
      </c>
      <c r="AE1238" s="38">
        <v>3.640202070163066</v>
      </c>
      <c r="AF1238" s="38">
        <v>1.7322055832734939E-2</v>
      </c>
      <c r="AG1238" s="38">
        <v>4.0202070163065873E-2</v>
      </c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</row>
    <row r="1239" spans="1:51" x14ac:dyDescent="0.25">
      <c r="A1239" s="38" t="s">
        <v>24</v>
      </c>
      <c r="B1239" s="38">
        <v>777270</v>
      </c>
      <c r="C1239" s="38">
        <v>6.8</v>
      </c>
      <c r="D1239" s="38">
        <v>6.6</v>
      </c>
      <c r="E1239" s="38">
        <v>7</v>
      </c>
      <c r="F1239" s="38">
        <v>2007</v>
      </c>
      <c r="G1239" s="38" t="s">
        <v>7</v>
      </c>
      <c r="H1239" s="38" t="s">
        <v>115</v>
      </c>
      <c r="I1239" s="38" t="s">
        <v>156</v>
      </c>
      <c r="J1239" s="38">
        <v>5285</v>
      </c>
      <c r="K1239" s="38">
        <v>771985</v>
      </c>
      <c r="L1239" s="38">
        <v>1.8269100260279181E-4</v>
      </c>
      <c r="M1239" s="38">
        <v>6.6167480597564916</v>
      </c>
      <c r="N1239" s="38">
        <v>6.9821300649620754</v>
      </c>
      <c r="O1239" s="38">
        <v>1.6748059756491962E-2</v>
      </c>
      <c r="P1239" s="38">
        <v>1.7869935037924556E-2</v>
      </c>
      <c r="Q1239" s="38">
        <v>5144</v>
      </c>
      <c r="R1239" s="38">
        <v>5428</v>
      </c>
      <c r="S1239" s="38">
        <v>6.6180349170815802</v>
      </c>
      <c r="T1239" s="38">
        <v>6.9834163160806408</v>
      </c>
      <c r="U1239" s="38">
        <v>1.8034917081580559E-2</v>
      </c>
      <c r="V1239" s="38">
        <v>1.658368391935916E-2</v>
      </c>
      <c r="W1239" s="38">
        <v>6.8018765683502602E-3</v>
      </c>
      <c r="X1239" s="38">
        <v>1.8273932718143043E-4</v>
      </c>
      <c r="Y1239" s="38">
        <v>6.6191372411688292</v>
      </c>
      <c r="Z1239" s="38">
        <v>6.9846158955316913</v>
      </c>
      <c r="AA1239" s="38">
        <v>1.9137241168829533E-2</v>
      </c>
      <c r="AB1239" s="38">
        <v>1.5384104468308735E-2</v>
      </c>
      <c r="AC1239" s="38">
        <v>284.01310884587684</v>
      </c>
      <c r="AD1239" s="38">
        <v>6.6198216131013448</v>
      </c>
      <c r="AE1239" s="38">
        <v>6.985218071462568</v>
      </c>
      <c r="AF1239" s="38">
        <v>1.9821613101345115E-2</v>
      </c>
      <c r="AG1239" s="38">
        <v>1.4781928537431988E-2</v>
      </c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</row>
    <row r="1240" spans="1:51" x14ac:dyDescent="0.25">
      <c r="A1240" s="38" t="s">
        <v>17</v>
      </c>
      <c r="B1240" s="38">
        <v>682993</v>
      </c>
      <c r="C1240" s="38">
        <v>4.0999999999999996</v>
      </c>
      <c r="D1240" s="38">
        <v>3.9</v>
      </c>
      <c r="E1240" s="38">
        <v>4.3</v>
      </c>
      <c r="F1240" s="38">
        <v>2008</v>
      </c>
      <c r="G1240" s="38" t="s">
        <v>7</v>
      </c>
      <c r="H1240" s="38" t="s">
        <v>67</v>
      </c>
      <c r="I1240" s="38" t="s">
        <v>149</v>
      </c>
      <c r="J1240" s="38">
        <v>2800</v>
      </c>
      <c r="K1240" s="38">
        <v>680193</v>
      </c>
      <c r="L1240" s="38">
        <v>1.5153704245141053E-4</v>
      </c>
      <c r="M1240" s="38">
        <v>3.9480657353223001</v>
      </c>
      <c r="N1240" s="38">
        <v>4.2511398202251218</v>
      </c>
      <c r="O1240" s="38">
        <v>4.8065735322300185E-2</v>
      </c>
      <c r="P1240" s="38">
        <v>4.8860179774877999E-2</v>
      </c>
      <c r="Q1240" s="38">
        <v>2697</v>
      </c>
      <c r="R1240" s="38">
        <v>2904</v>
      </c>
      <c r="S1240" s="38">
        <v>3.9487959613056063</v>
      </c>
      <c r="T1240" s="38">
        <v>4.2518737380910201</v>
      </c>
      <c r="U1240" s="38">
        <v>4.8795961305606372E-2</v>
      </c>
      <c r="V1240" s="38">
        <v>4.8126261908979728E-2</v>
      </c>
      <c r="W1240" s="38">
        <v>4.1023919282345339E-3</v>
      </c>
      <c r="X1240" s="38">
        <v>1.5161360106660671E-4</v>
      </c>
      <c r="Y1240" s="38">
        <v>3.9507783271679275</v>
      </c>
      <c r="Z1240" s="38">
        <v>4.2540055293011401</v>
      </c>
      <c r="AA1240" s="38">
        <v>5.0778327167927628E-2</v>
      </c>
      <c r="AB1240" s="38">
        <v>4.5994470698859757E-2</v>
      </c>
      <c r="AC1240" s="38">
        <v>207.01471679418788</v>
      </c>
      <c r="AD1240" s="38">
        <v>3.9515751862755524</v>
      </c>
      <c r="AE1240" s="38">
        <v>4.2546728058077639</v>
      </c>
      <c r="AF1240" s="38">
        <v>5.1575186275552465E-2</v>
      </c>
      <c r="AG1240" s="38">
        <v>4.5327194192235964E-2</v>
      </c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</row>
    <row r="1241" spans="1:51" x14ac:dyDescent="0.25">
      <c r="A1241" s="38" t="s">
        <v>41</v>
      </c>
      <c r="B1241" s="38">
        <v>119013</v>
      </c>
      <c r="C1241" s="38">
        <v>4.5</v>
      </c>
      <c r="D1241" s="38">
        <v>4.0999999999999996</v>
      </c>
      <c r="E1241" s="38">
        <v>4.9000000000000004</v>
      </c>
      <c r="F1241" s="38">
        <v>2008</v>
      </c>
      <c r="G1241" s="38" t="s">
        <v>7</v>
      </c>
      <c r="H1241" s="38" t="s">
        <v>68</v>
      </c>
      <c r="I1241" s="38" t="s">
        <v>173</v>
      </c>
      <c r="J1241" s="38">
        <v>536</v>
      </c>
      <c r="K1241" s="38">
        <v>118477</v>
      </c>
      <c r="L1241" s="38">
        <v>3.8041348727414282E-4</v>
      </c>
      <c r="M1241" s="38">
        <v>4.1232961915004447</v>
      </c>
      <c r="N1241" s="38">
        <v>4.8841231660487301</v>
      </c>
      <c r="O1241" s="38">
        <v>2.329619150044504E-2</v>
      </c>
      <c r="P1241" s="38">
        <v>1.5876833951270264E-2</v>
      </c>
      <c r="Q1241" s="38">
        <v>491</v>
      </c>
      <c r="R1241" s="38">
        <v>581</v>
      </c>
      <c r="S1241" s="38">
        <v>4.1255997243998559</v>
      </c>
      <c r="T1241" s="38">
        <v>4.8818196331493198</v>
      </c>
      <c r="U1241" s="38">
        <v>2.559972439985625E-2</v>
      </c>
      <c r="V1241" s="38">
        <v>1.8180366850680585E-2</v>
      </c>
      <c r="W1241" s="38">
        <v>4.5197026136546007E-3</v>
      </c>
      <c r="X1241" s="38">
        <v>3.8141453504387878E-4</v>
      </c>
      <c r="Y1241" s="38">
        <v>4.1382880786107217</v>
      </c>
      <c r="Z1241" s="38">
        <v>4.9011171486984795</v>
      </c>
      <c r="AA1241" s="38">
        <v>3.8288078610722032E-2</v>
      </c>
      <c r="AB1241" s="38">
        <v>1.1171486984791201E-3</v>
      </c>
      <c r="AC1241" s="38">
        <v>90.58773549901511</v>
      </c>
      <c r="AD1241" s="38">
        <v>4.1433368220535343</v>
      </c>
      <c r="AE1241" s="38">
        <v>4.9044705774839201</v>
      </c>
      <c r="AF1241" s="38">
        <v>4.3336822053534618E-2</v>
      </c>
      <c r="AG1241" s="38">
        <v>4.4705774839197687E-3</v>
      </c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</row>
    <row r="1242" spans="1:51" x14ac:dyDescent="0.25">
      <c r="A1242" s="38" t="s">
        <v>11</v>
      </c>
      <c r="B1242" s="38">
        <v>983587</v>
      </c>
      <c r="C1242" s="38">
        <v>5.0999999999999996</v>
      </c>
      <c r="D1242" s="38">
        <v>4.9000000000000004</v>
      </c>
      <c r="E1242" s="38">
        <v>5.2</v>
      </c>
      <c r="F1242" s="38">
        <v>2008</v>
      </c>
      <c r="G1242" s="38" t="s">
        <v>7</v>
      </c>
      <c r="H1242" s="38" t="s">
        <v>69</v>
      </c>
      <c r="I1242" s="38" t="s">
        <v>143</v>
      </c>
      <c r="J1242" s="38">
        <v>5016</v>
      </c>
      <c r="K1242" s="38">
        <v>978571</v>
      </c>
      <c r="L1242" s="38">
        <v>1.4076797250570257E-4</v>
      </c>
      <c r="M1242" s="38">
        <v>4.9589334265571159</v>
      </c>
      <c r="N1242" s="38">
        <v>5.2404693715685209</v>
      </c>
      <c r="O1242" s="38">
        <v>5.8933426557115531E-2</v>
      </c>
      <c r="P1242" s="38">
        <v>4.0469371568520707E-2</v>
      </c>
      <c r="Q1242" s="38">
        <v>4878</v>
      </c>
      <c r="R1242" s="38">
        <v>5155</v>
      </c>
      <c r="S1242" s="38">
        <v>4.9593986093756834</v>
      </c>
      <c r="T1242" s="38">
        <v>5.2410208756317438</v>
      </c>
      <c r="U1242" s="38">
        <v>5.9398609375683087E-2</v>
      </c>
      <c r="V1242" s="38">
        <v>4.1020875631743614E-2</v>
      </c>
      <c r="W1242" s="38">
        <v>5.1016342547150779E-3</v>
      </c>
      <c r="X1242" s="38">
        <v>1.4080750136870118E-4</v>
      </c>
      <c r="Y1242" s="38">
        <v>4.9608267533463763</v>
      </c>
      <c r="Z1242" s="38">
        <v>5.242441756083779</v>
      </c>
      <c r="AA1242" s="38">
        <v>6.0826753346375995E-2</v>
      </c>
      <c r="AB1242" s="38">
        <v>4.244175608377887E-2</v>
      </c>
      <c r="AC1242" s="38">
        <v>276.92800939361291</v>
      </c>
      <c r="AD1242" s="38">
        <v>4.961368608796513</v>
      </c>
      <c r="AE1242" s="38">
        <v>5.2429165835447167</v>
      </c>
      <c r="AF1242" s="38">
        <v>6.1368608796512625E-2</v>
      </c>
      <c r="AG1242" s="38">
        <v>4.2916583544716502E-2</v>
      </c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</row>
    <row r="1243" spans="1:51" x14ac:dyDescent="0.25">
      <c r="A1243" s="38" t="s">
        <v>18</v>
      </c>
      <c r="B1243" s="38">
        <v>427149</v>
      </c>
      <c r="C1243" s="38">
        <v>4.7</v>
      </c>
      <c r="D1243" s="38">
        <v>4.5</v>
      </c>
      <c r="E1243" s="38">
        <v>4.9000000000000004</v>
      </c>
      <c r="F1243" s="38">
        <v>2008</v>
      </c>
      <c r="G1243" s="38" t="s">
        <v>7</v>
      </c>
      <c r="H1243" s="38" t="s">
        <v>70</v>
      </c>
      <c r="I1243" s="38" t="s">
        <v>150</v>
      </c>
      <c r="J1243" s="38">
        <v>2008</v>
      </c>
      <c r="K1243" s="38">
        <v>425141</v>
      </c>
      <c r="L1243" s="38">
        <v>2.0512913523358837E-4</v>
      </c>
      <c r="M1243" s="38">
        <v>4.4958066038176563</v>
      </c>
      <c r="N1243" s="38">
        <v>4.9060648742848327</v>
      </c>
      <c r="O1243" s="38">
        <v>4.1933961823437116E-3</v>
      </c>
      <c r="P1243" s="38">
        <v>6.0648742848323778E-3</v>
      </c>
      <c r="Q1243" s="38">
        <v>1920</v>
      </c>
      <c r="R1243" s="38">
        <v>2096</v>
      </c>
      <c r="S1243" s="38">
        <v>4.4949186349493973</v>
      </c>
      <c r="T1243" s="38">
        <v>4.9069528431530918</v>
      </c>
      <c r="U1243" s="38">
        <v>5.0813650506027486E-3</v>
      </c>
      <c r="V1243" s="38">
        <v>6.9528431530914148E-3</v>
      </c>
      <c r="W1243" s="38">
        <v>4.7053900485503663E-3</v>
      </c>
      <c r="X1243" s="38">
        <v>2.0527324665282239E-4</v>
      </c>
      <c r="Y1243" s="38">
        <v>4.5001168018975441</v>
      </c>
      <c r="Z1243" s="38">
        <v>4.9106632952031886</v>
      </c>
      <c r="AA1243" s="38">
        <v>1.1680189754414982E-4</v>
      </c>
      <c r="AB1243" s="38">
        <v>1.0663295203188206E-2</v>
      </c>
      <c r="AC1243" s="38">
        <v>175.26179812480416</v>
      </c>
      <c r="AD1243" s="38">
        <v>4.5014094341060584</v>
      </c>
      <c r="AE1243" s="38">
        <v>4.9117117453964312</v>
      </c>
      <c r="AF1243" s="38">
        <v>1.409434106058427E-3</v>
      </c>
      <c r="AG1243" s="38">
        <v>1.1711745396430828E-2</v>
      </c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</row>
    <row r="1244" spans="1:51" x14ac:dyDescent="0.25">
      <c r="A1244" s="38" t="s">
        <v>42</v>
      </c>
      <c r="B1244" s="38">
        <v>5783968</v>
      </c>
      <c r="C1244" s="38">
        <v>6.8</v>
      </c>
      <c r="D1244" s="38">
        <v>6.7</v>
      </c>
      <c r="E1244" s="38">
        <v>6.9</v>
      </c>
      <c r="F1244" s="38">
        <v>2008</v>
      </c>
      <c r="G1244" s="38" t="s">
        <v>7</v>
      </c>
      <c r="H1244" s="38" t="s">
        <v>71</v>
      </c>
      <c r="I1244" s="38" t="s">
        <v>174</v>
      </c>
      <c r="J1244" s="38">
        <v>39331</v>
      </c>
      <c r="K1244" s="38">
        <v>5744637</v>
      </c>
      <c r="L1244" s="38">
        <v>6.6974280783294916E-5</v>
      </c>
      <c r="M1244" s="38">
        <v>6.7330287621104414</v>
      </c>
      <c r="N1244" s="38">
        <v>6.8669773236770322</v>
      </c>
      <c r="O1244" s="38">
        <v>3.3028762110441257E-2</v>
      </c>
      <c r="P1244" s="38">
        <v>3.3022676322968181E-2</v>
      </c>
      <c r="Q1244" s="38">
        <v>38944</v>
      </c>
      <c r="R1244" s="38">
        <v>39719</v>
      </c>
      <c r="S1244" s="38">
        <v>6.7330939590260526</v>
      </c>
      <c r="T1244" s="38">
        <v>6.8670850184510011</v>
      </c>
      <c r="U1244" s="38">
        <v>3.3093959026052389E-2</v>
      </c>
      <c r="V1244" s="38">
        <v>3.29149815489993E-2</v>
      </c>
      <c r="W1244" s="38">
        <v>6.8003306045642652E-3</v>
      </c>
      <c r="X1244" s="38">
        <v>6.6976661584933108E-5</v>
      </c>
      <c r="Y1244" s="38">
        <v>6.7333539429793321</v>
      </c>
      <c r="Z1244" s="38">
        <v>6.867307266149199</v>
      </c>
      <c r="AA1244" s="38">
        <v>3.3353942979331919E-2</v>
      </c>
      <c r="AB1244" s="38">
        <v>3.2692733850801403E-2</v>
      </c>
      <c r="AC1244" s="38">
        <v>774.75882641254475</v>
      </c>
      <c r="AD1244" s="38">
        <v>6.733442413575303</v>
      </c>
      <c r="AE1244" s="38">
        <v>6.8673916871279808</v>
      </c>
      <c r="AF1244" s="38">
        <v>3.3442413575302865E-2</v>
      </c>
      <c r="AG1244" s="38">
        <v>3.2608312872019596E-2</v>
      </c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</row>
    <row r="1245" spans="1:51" x14ac:dyDescent="0.25">
      <c r="A1245" s="38" t="s">
        <v>19</v>
      </c>
      <c r="B1245" s="38">
        <v>726178</v>
      </c>
      <c r="C1245" s="38">
        <v>3.1</v>
      </c>
      <c r="D1245" s="38">
        <v>3</v>
      </c>
      <c r="E1245" s="38">
        <v>3.2</v>
      </c>
      <c r="F1245" s="38">
        <v>2008</v>
      </c>
      <c r="G1245" s="38" t="s">
        <v>7</v>
      </c>
      <c r="H1245" s="38" t="s">
        <v>72</v>
      </c>
      <c r="I1245" s="38" t="s">
        <v>151</v>
      </c>
      <c r="J1245" s="38">
        <v>2251</v>
      </c>
      <c r="K1245" s="38">
        <v>723927</v>
      </c>
      <c r="L1245" s="38">
        <v>1.2785525845956458E-4</v>
      </c>
      <c r="M1245" s="38">
        <v>2.9719357018834915</v>
      </c>
      <c r="N1245" s="38">
        <v>3.2276462188026209</v>
      </c>
      <c r="O1245" s="38">
        <v>2.8064298116508457E-2</v>
      </c>
      <c r="P1245" s="38">
        <v>2.7646218802620748E-2</v>
      </c>
      <c r="Q1245" s="38">
        <v>2159</v>
      </c>
      <c r="R1245" s="38">
        <v>2344</v>
      </c>
      <c r="S1245" s="38">
        <v>2.9731002591651081</v>
      </c>
      <c r="T1245" s="38">
        <v>3.2278587343598955</v>
      </c>
      <c r="U1245" s="38">
        <v>2.6899740834891883E-2</v>
      </c>
      <c r="V1245" s="38">
        <v>2.7858734359895276E-2</v>
      </c>
      <c r="W1245" s="38">
        <v>3.1024195329429792E-3</v>
      </c>
      <c r="X1245" s="38">
        <v>1.2793595551433237E-4</v>
      </c>
      <c r="Y1245" s="38">
        <v>2.9744835774286469</v>
      </c>
      <c r="Z1245" s="38">
        <v>3.2303554884573114</v>
      </c>
      <c r="AA1245" s="38">
        <v>2.5516422571353115E-2</v>
      </c>
      <c r="AB1245" s="38">
        <v>3.0355488457311175E-2</v>
      </c>
      <c r="AC1245" s="38">
        <v>185.71052643974537</v>
      </c>
      <c r="AD1245" s="38">
        <v>2.9752402812085363</v>
      </c>
      <c r="AE1245" s="38">
        <v>3.2309758502316788</v>
      </c>
      <c r="AF1245" s="38">
        <v>2.4759718791463659E-2</v>
      </c>
      <c r="AG1245" s="38">
        <v>3.0975850231678592E-2</v>
      </c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</row>
    <row r="1246" spans="1:51" x14ac:dyDescent="0.25">
      <c r="A1246" s="38" t="s">
        <v>31</v>
      </c>
      <c r="B1246" s="38">
        <v>511562</v>
      </c>
      <c r="C1246" s="38">
        <v>8.1</v>
      </c>
      <c r="D1246" s="38">
        <v>7.9</v>
      </c>
      <c r="E1246" s="38">
        <v>8.3000000000000007</v>
      </c>
      <c r="F1246" s="38">
        <v>2008</v>
      </c>
      <c r="G1246" s="38" t="s">
        <v>7</v>
      </c>
      <c r="H1246" s="38" t="s">
        <v>73</v>
      </c>
      <c r="I1246" s="38" t="s">
        <v>163</v>
      </c>
      <c r="J1246" s="38">
        <v>4144</v>
      </c>
      <c r="K1246" s="38">
        <v>507418</v>
      </c>
      <c r="L1246" s="38">
        <v>2.4563682999493387E-4</v>
      </c>
      <c r="M1246" s="38">
        <v>7.855043048494867</v>
      </c>
      <c r="N1246" s="38">
        <v>8.3463167084847356</v>
      </c>
      <c r="O1246" s="38">
        <v>4.4956951505133347E-2</v>
      </c>
      <c r="P1246" s="38">
        <v>4.6316708484734903E-2</v>
      </c>
      <c r="Q1246" s="38">
        <v>4018</v>
      </c>
      <c r="R1246" s="38">
        <v>4270</v>
      </c>
      <c r="S1246" s="38">
        <v>7.8543754227249094</v>
      </c>
      <c r="T1246" s="38">
        <v>8.3469843342546941</v>
      </c>
      <c r="U1246" s="38">
        <v>4.562457727509095E-2</v>
      </c>
      <c r="V1246" s="38">
        <v>4.6984334254693394E-2</v>
      </c>
      <c r="W1246" s="38">
        <v>8.1043736571376999E-3</v>
      </c>
      <c r="X1246" s="38">
        <v>2.4571921141351824E-4</v>
      </c>
      <c r="Y1246" s="38">
        <v>7.8586544457241816</v>
      </c>
      <c r="Z1246" s="38">
        <v>8.3500928685512186</v>
      </c>
      <c r="AA1246" s="38">
        <v>4.1345554275818763E-2</v>
      </c>
      <c r="AB1246" s="38">
        <v>5.0092868551217862E-2</v>
      </c>
      <c r="AC1246" s="38">
        <v>251.33125691180126</v>
      </c>
      <c r="AD1246" s="38">
        <v>7.8597020658935133</v>
      </c>
      <c r="AE1246" s="38">
        <v>8.3510000309708641</v>
      </c>
      <c r="AF1246" s="38">
        <v>4.0297934106487077E-2</v>
      </c>
      <c r="AG1246" s="38">
        <v>5.1000030970863364E-2</v>
      </c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</row>
    <row r="1247" spans="1:51" x14ac:dyDescent="0.25">
      <c r="A1247" s="38" t="s">
        <v>43</v>
      </c>
      <c r="B1247" s="38">
        <v>115234</v>
      </c>
      <c r="C1247" s="38">
        <v>5.8</v>
      </c>
      <c r="D1247" s="38">
        <v>5.3</v>
      </c>
      <c r="E1247" s="38">
        <v>6.2</v>
      </c>
      <c r="F1247" s="38">
        <v>2008</v>
      </c>
      <c r="G1247" s="38" t="s">
        <v>7</v>
      </c>
      <c r="H1247" s="38" t="s">
        <v>74</v>
      </c>
      <c r="I1247" s="38" t="s">
        <v>175</v>
      </c>
      <c r="J1247" s="38">
        <v>668</v>
      </c>
      <c r="K1247" s="38">
        <v>114566</v>
      </c>
      <c r="L1247" s="38">
        <v>4.3832197201569193E-4</v>
      </c>
      <c r="M1247" s="38">
        <v>5.3585782484053643</v>
      </c>
      <c r="N1247" s="38">
        <v>6.2352221924367486</v>
      </c>
      <c r="O1247" s="38">
        <v>5.8578248405364519E-2</v>
      </c>
      <c r="P1247" s="38">
        <v>3.5222192436748401E-2</v>
      </c>
      <c r="Q1247" s="38">
        <v>618</v>
      </c>
      <c r="R1247" s="38">
        <v>719</v>
      </c>
      <c r="S1247" s="38">
        <v>5.3630005033236721</v>
      </c>
      <c r="T1247" s="38">
        <v>6.2394779318603888</v>
      </c>
      <c r="U1247" s="38">
        <v>6.3000503323672241E-2</v>
      </c>
      <c r="V1247" s="38">
        <v>3.9477931860388615E-2</v>
      </c>
      <c r="W1247" s="38">
        <v>5.813374503806007E-3</v>
      </c>
      <c r="X1247" s="38">
        <v>4.3924244502935083E-4</v>
      </c>
      <c r="Y1247" s="38">
        <v>5.3741320587766568</v>
      </c>
      <c r="Z1247" s="38">
        <v>6.2526169488353576</v>
      </c>
      <c r="AA1247" s="38">
        <v>7.4132058776656962E-2</v>
      </c>
      <c r="AB1247" s="38">
        <v>5.2616948835357391E-2</v>
      </c>
      <c r="AC1247" s="38">
        <v>101.05463533698891</v>
      </c>
      <c r="AD1247" s="38">
        <v>5.379252196105794</v>
      </c>
      <c r="AE1247" s="38">
        <v>6.256174516566821</v>
      </c>
      <c r="AF1247" s="38">
        <v>7.9252196105794148E-2</v>
      </c>
      <c r="AG1247" s="38">
        <v>5.617451656682082E-2</v>
      </c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</row>
    <row r="1248" spans="1:51" x14ac:dyDescent="0.25">
      <c r="A1248" s="38" t="s">
        <v>58</v>
      </c>
      <c r="B1248" s="38">
        <v>56081</v>
      </c>
      <c r="C1248" s="38">
        <v>5.0999999999999996</v>
      </c>
      <c r="D1248" s="38">
        <v>4.5</v>
      </c>
      <c r="E1248" s="38">
        <v>5.7</v>
      </c>
      <c r="F1248" s="38">
        <v>2008</v>
      </c>
      <c r="G1248" s="38" t="s">
        <v>7</v>
      </c>
      <c r="H1248" s="38" t="s">
        <v>195</v>
      </c>
      <c r="I1248" s="38" t="s">
        <v>196</v>
      </c>
      <c r="J1248" s="38">
        <v>286</v>
      </c>
      <c r="K1248" s="38">
        <v>55795</v>
      </c>
      <c r="L1248" s="38">
        <v>5.8952893379318749E-4</v>
      </c>
      <c r="M1248" s="38">
        <v>4.5102374755076449</v>
      </c>
      <c r="N1248" s="38">
        <v>5.6892953430940194</v>
      </c>
      <c r="O1248" s="38">
        <v>1.0237475507644866E-2</v>
      </c>
      <c r="P1248" s="38">
        <v>1.0704656905980769E-2</v>
      </c>
      <c r="Q1248" s="38">
        <v>253</v>
      </c>
      <c r="R1248" s="38">
        <v>320</v>
      </c>
      <c r="S1248" s="38">
        <v>4.5113318236122755</v>
      </c>
      <c r="T1248" s="38">
        <v>5.7060323460708622</v>
      </c>
      <c r="U1248" s="38">
        <v>1.1331823612275471E-2</v>
      </c>
      <c r="V1248" s="38">
        <v>6.0323460708620047E-3</v>
      </c>
      <c r="W1248" s="38">
        <v>5.1336639619771023E-3</v>
      </c>
      <c r="X1248" s="38">
        <v>5.9242506303125756E-4</v>
      </c>
      <c r="Y1248" s="38">
        <v>4.5412388989458448</v>
      </c>
      <c r="Z1248" s="38">
        <v>5.7260890250083598</v>
      </c>
      <c r="AA1248" s="38">
        <v>4.123889894584476E-2</v>
      </c>
      <c r="AB1248" s="38">
        <v>2.6089025008359634E-2</v>
      </c>
      <c r="AC1248" s="38">
        <v>66.176804788210944</v>
      </c>
      <c r="AD1248" s="38">
        <v>4.5526085190722148</v>
      </c>
      <c r="AE1248" s="38">
        <v>5.7325495346280855</v>
      </c>
      <c r="AF1248" s="38">
        <v>5.2608519072214754E-2</v>
      </c>
      <c r="AG1248" s="38">
        <v>3.2549534628085297E-2</v>
      </c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</row>
    <row r="1249" spans="1:51" x14ac:dyDescent="0.25">
      <c r="A1249" s="38" t="s">
        <v>25</v>
      </c>
      <c r="B1249" s="38">
        <v>2389359</v>
      </c>
      <c r="C1249" s="38">
        <v>4.9000000000000004</v>
      </c>
      <c r="D1249" s="38">
        <v>4.8</v>
      </c>
      <c r="E1249" s="38">
        <v>5</v>
      </c>
      <c r="F1249" s="38">
        <v>2008</v>
      </c>
      <c r="G1249" s="38" t="s">
        <v>7</v>
      </c>
      <c r="H1249" s="38" t="s">
        <v>75</v>
      </c>
      <c r="I1249" s="38" t="s">
        <v>157</v>
      </c>
      <c r="J1249" s="38">
        <v>11708</v>
      </c>
      <c r="K1249" s="38">
        <v>2377651</v>
      </c>
      <c r="L1249" s="38">
        <v>8.8540381917751496E-5</v>
      </c>
      <c r="M1249" s="38">
        <v>4.8115185878728912</v>
      </c>
      <c r="N1249" s="38">
        <v>4.9885993517083937</v>
      </c>
      <c r="O1249" s="38">
        <v>1.1518587872891395E-2</v>
      </c>
      <c r="P1249" s="38">
        <v>1.1400648291606252E-2</v>
      </c>
      <c r="Q1249" s="38">
        <v>11497</v>
      </c>
      <c r="R1249" s="38">
        <v>11920</v>
      </c>
      <c r="S1249" s="38">
        <v>4.8117507666282044</v>
      </c>
      <c r="T1249" s="38">
        <v>4.9887856952429503</v>
      </c>
      <c r="U1249" s="38">
        <v>1.1750766628204623E-2</v>
      </c>
      <c r="V1249" s="38">
        <v>1.1214304757049653E-2</v>
      </c>
      <c r="W1249" s="38">
        <v>4.9008549585800362E-3</v>
      </c>
      <c r="X1249" s="38">
        <v>8.8551044137709858E-5</v>
      </c>
      <c r="Y1249" s="38">
        <v>4.8123039144423263</v>
      </c>
      <c r="Z1249" s="38">
        <v>4.9894060027177458</v>
      </c>
      <c r="AA1249" s="38">
        <v>1.230391444232648E-2</v>
      </c>
      <c r="AB1249" s="38">
        <v>1.0593997282254186E-2</v>
      </c>
      <c r="AC1249" s="38">
        <v>423.11796509308078</v>
      </c>
      <c r="AD1249" s="38">
        <v>4.8125222119229081</v>
      </c>
      <c r="AE1249" s="38">
        <v>4.9896062268541623</v>
      </c>
      <c r="AF1249" s="38">
        <v>1.2522211922908255E-2</v>
      </c>
      <c r="AG1249" s="38">
        <v>1.039377314583767E-2</v>
      </c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</row>
    <row r="1250" spans="1:51" x14ac:dyDescent="0.25">
      <c r="A1250" s="38" t="s">
        <v>12</v>
      </c>
      <c r="B1250" s="38">
        <v>1485730</v>
      </c>
      <c r="C1250" s="38">
        <v>5.5</v>
      </c>
      <c r="D1250" s="38">
        <v>5.4</v>
      </c>
      <c r="E1250" s="38">
        <v>5.6</v>
      </c>
      <c r="F1250" s="38">
        <v>2008</v>
      </c>
      <c r="G1250" s="38" t="s">
        <v>7</v>
      </c>
      <c r="H1250" s="38" t="s">
        <v>76</v>
      </c>
      <c r="I1250" s="38" t="s">
        <v>144</v>
      </c>
      <c r="J1250" s="38">
        <v>8172</v>
      </c>
      <c r="K1250" s="38">
        <v>1477558</v>
      </c>
      <c r="L1250" s="38">
        <v>1.1892542159748436E-4</v>
      </c>
      <c r="M1250" s="38">
        <v>5.38140101725749</v>
      </c>
      <c r="N1250" s="38">
        <v>5.6192518604524579</v>
      </c>
      <c r="O1250" s="38">
        <v>1.8598982742510373E-2</v>
      </c>
      <c r="P1250" s="38">
        <v>1.9251860452458303E-2</v>
      </c>
      <c r="Q1250" s="38">
        <v>7995</v>
      </c>
      <c r="R1250" s="38">
        <v>8349</v>
      </c>
      <c r="S1250" s="38">
        <v>5.3811930835346935</v>
      </c>
      <c r="T1250" s="38">
        <v>5.6194597941752535</v>
      </c>
      <c r="U1250" s="38">
        <v>1.8806916465306855E-2</v>
      </c>
      <c r="V1250" s="38">
        <v>1.9459794175253897E-2</v>
      </c>
      <c r="W1250" s="38">
        <v>5.5016049990383826E-3</v>
      </c>
      <c r="X1250" s="38">
        <v>1.1894588462660033E-4</v>
      </c>
      <c r="Y1250" s="38">
        <v>5.3826591144117826</v>
      </c>
      <c r="Z1250" s="38">
        <v>5.6205508836649827</v>
      </c>
      <c r="AA1250" s="38">
        <v>1.734088558821778E-2</v>
      </c>
      <c r="AB1250" s="38">
        <v>2.0550883664983033E-2</v>
      </c>
      <c r="AC1250" s="38">
        <v>353.39226153127021</v>
      </c>
      <c r="AD1250" s="38">
        <v>5.3830130104540537</v>
      </c>
      <c r="AE1250" s="38">
        <v>5.620870055686515</v>
      </c>
      <c r="AF1250" s="38">
        <v>1.6986989545946685E-2</v>
      </c>
      <c r="AG1250" s="38">
        <v>2.0870055686515343E-2</v>
      </c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</row>
    <row r="1251" spans="1:51" x14ac:dyDescent="0.25">
      <c r="A1251" s="38" t="s">
        <v>56</v>
      </c>
      <c r="B1251" s="38">
        <v>162214</v>
      </c>
      <c r="C1251" s="38">
        <v>5.7</v>
      </c>
      <c r="D1251" s="38">
        <v>5.3</v>
      </c>
      <c r="E1251" s="38">
        <v>6.1</v>
      </c>
      <c r="F1251" s="38">
        <v>2008</v>
      </c>
      <c r="G1251" s="38" t="s">
        <v>7</v>
      </c>
      <c r="H1251" s="38" t="s">
        <v>77</v>
      </c>
      <c r="I1251" s="38" t="s">
        <v>188</v>
      </c>
      <c r="J1251" s="38">
        <v>925</v>
      </c>
      <c r="K1251" s="38">
        <v>161289</v>
      </c>
      <c r="L1251" s="38">
        <v>3.6642815141052536E-4</v>
      </c>
      <c r="M1251" s="38">
        <v>5.335915666015838</v>
      </c>
      <c r="N1251" s="38">
        <v>6.068771968836888</v>
      </c>
      <c r="O1251" s="38">
        <v>3.5915666015838177E-2</v>
      </c>
      <c r="P1251" s="38">
        <v>3.122803116311168E-2</v>
      </c>
      <c r="Q1251" s="38">
        <v>866</v>
      </c>
      <c r="R1251" s="38">
        <v>985</v>
      </c>
      <c r="S1251" s="38">
        <v>5.338626752314843</v>
      </c>
      <c r="T1251" s="38">
        <v>6.0722255785567212</v>
      </c>
      <c r="U1251" s="38">
        <v>3.8626752314843138E-2</v>
      </c>
      <c r="V1251" s="38">
        <v>2.7774421443278463E-2</v>
      </c>
      <c r="W1251" s="38">
        <v>5.714049213542567E-3</v>
      </c>
      <c r="X1251" s="38">
        <v>3.6698426354120215E-4</v>
      </c>
      <c r="Y1251" s="38">
        <v>5.3470649500013652</v>
      </c>
      <c r="Z1251" s="38">
        <v>6.0810334770837686</v>
      </c>
      <c r="AA1251" s="38">
        <v>4.7064950001365347E-2</v>
      </c>
      <c r="AB1251" s="38">
        <v>1.8966522916231021E-2</v>
      </c>
      <c r="AC1251" s="38">
        <v>118.90966925466931</v>
      </c>
      <c r="AD1251" s="38">
        <v>5.3506191857653782</v>
      </c>
      <c r="AE1251" s="38">
        <v>6.0836437913532588</v>
      </c>
      <c r="AF1251" s="38">
        <v>5.0619185765378383E-2</v>
      </c>
      <c r="AG1251" s="38">
        <v>1.6356208646740811E-2</v>
      </c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</row>
    <row r="1252" spans="1:51" x14ac:dyDescent="0.25">
      <c r="A1252" s="38" t="s">
        <v>32</v>
      </c>
      <c r="B1252" s="38">
        <v>250738</v>
      </c>
      <c r="C1252" s="38">
        <v>5.4</v>
      </c>
      <c r="D1252" s="38">
        <v>5.0999999999999996</v>
      </c>
      <c r="E1252" s="38">
        <v>5.6</v>
      </c>
      <c r="F1252" s="38">
        <v>2008</v>
      </c>
      <c r="G1252" s="38" t="s">
        <v>7</v>
      </c>
      <c r="H1252" s="38" t="s">
        <v>78</v>
      </c>
      <c r="I1252" s="38" t="s">
        <v>164</v>
      </c>
      <c r="J1252" s="38">
        <v>1354</v>
      </c>
      <c r="K1252" s="38">
        <v>249384</v>
      </c>
      <c r="L1252" s="38">
        <v>2.8685437656673034E-4</v>
      </c>
      <c r="M1252" s="38">
        <v>5.113204649189238</v>
      </c>
      <c r="N1252" s="38">
        <v>5.6869134023226984</v>
      </c>
      <c r="O1252" s="38">
        <v>1.320464918923836E-2</v>
      </c>
      <c r="P1252" s="38">
        <v>8.691340232269873E-2</v>
      </c>
      <c r="Q1252" s="38">
        <v>1283</v>
      </c>
      <c r="R1252" s="38">
        <v>1426</v>
      </c>
      <c r="S1252" s="38">
        <v>5.1168949261779231</v>
      </c>
      <c r="T1252" s="38">
        <v>5.6872113520886343</v>
      </c>
      <c r="U1252" s="38">
        <v>1.6894926177923431E-2</v>
      </c>
      <c r="V1252" s="38">
        <v>8.7211352088634619E-2</v>
      </c>
      <c r="W1252" s="38">
        <v>5.4076364818953825E-3</v>
      </c>
      <c r="X1252" s="38">
        <v>2.8715226552740713E-4</v>
      </c>
      <c r="Y1252" s="38">
        <v>5.1204842163679753</v>
      </c>
      <c r="Z1252" s="38">
        <v>5.6947887474227894</v>
      </c>
      <c r="AA1252" s="38">
        <v>2.0484216367975705E-2</v>
      </c>
      <c r="AB1252" s="38">
        <v>9.4788747422789754E-2</v>
      </c>
      <c r="AC1252" s="38">
        <v>143.87545917529312</v>
      </c>
      <c r="AD1252" s="38">
        <v>5.1227309823903129</v>
      </c>
      <c r="AE1252" s="38">
        <v>5.6965301470539487</v>
      </c>
      <c r="AF1252" s="38">
        <v>2.2730982390313237E-2</v>
      </c>
      <c r="AG1252" s="38">
        <v>9.6530147053949023E-2</v>
      </c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</row>
    <row r="1253" spans="1:51" x14ac:dyDescent="0.25">
      <c r="A1253" s="38" t="s">
        <v>45</v>
      </c>
      <c r="B1253" s="38">
        <v>1879956</v>
      </c>
      <c r="C1253" s="38">
        <v>5.9</v>
      </c>
      <c r="D1253" s="38">
        <v>5.8</v>
      </c>
      <c r="E1253" s="38">
        <v>6</v>
      </c>
      <c r="F1253" s="38">
        <v>2008</v>
      </c>
      <c r="G1253" s="38" t="s">
        <v>7</v>
      </c>
      <c r="H1253" s="38" t="s">
        <v>79</v>
      </c>
      <c r="I1253" s="38" t="s">
        <v>177</v>
      </c>
      <c r="J1253" s="38">
        <v>11092</v>
      </c>
      <c r="K1253" s="38">
        <v>1868864</v>
      </c>
      <c r="L1253" s="38">
        <v>1.0947635857902248E-4</v>
      </c>
      <c r="M1253" s="38">
        <v>5.7906617297592158</v>
      </c>
      <c r="N1253" s="38">
        <v>6.0096144469172597</v>
      </c>
      <c r="O1253" s="38">
        <v>9.3382702407840412E-3</v>
      </c>
      <c r="P1253" s="38">
        <v>9.6144469172596558E-3</v>
      </c>
      <c r="Q1253" s="38">
        <v>10886</v>
      </c>
      <c r="R1253" s="38">
        <v>11298</v>
      </c>
      <c r="S1253" s="38">
        <v>5.7905610556842824</v>
      </c>
      <c r="T1253" s="38">
        <v>6.0097151209921931</v>
      </c>
      <c r="U1253" s="38">
        <v>9.4389443157174568E-3</v>
      </c>
      <c r="V1253" s="38">
        <v>9.7151209921930715E-3</v>
      </c>
      <c r="W1253" s="38">
        <v>5.9011477185606431E-3</v>
      </c>
      <c r="X1253" s="38">
        <v>1.0949021258112291E-4</v>
      </c>
      <c r="Y1253" s="38">
        <v>5.7916575059795203</v>
      </c>
      <c r="Z1253" s="38">
        <v>6.0106379311417664</v>
      </c>
      <c r="AA1253" s="38">
        <v>8.3424940204794851E-3</v>
      </c>
      <c r="AB1253" s="38">
        <v>1.0637931141766366E-2</v>
      </c>
      <c r="AC1253" s="38">
        <v>411.63017707958528</v>
      </c>
      <c r="AD1253" s="38">
        <v>5.7919352322021735</v>
      </c>
      <c r="AE1253" s="38">
        <v>6.010892131175166</v>
      </c>
      <c r="AF1253" s="38">
        <v>8.0647677978262777E-3</v>
      </c>
      <c r="AG1253" s="38">
        <v>1.0892131175165964E-2</v>
      </c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</row>
    <row r="1254" spans="1:51" x14ac:dyDescent="0.25">
      <c r="A1254" s="38" t="s">
        <v>33</v>
      </c>
      <c r="B1254" s="38">
        <v>958352</v>
      </c>
      <c r="C1254" s="38">
        <v>9.1999999999999993</v>
      </c>
      <c r="D1254" s="38">
        <v>9</v>
      </c>
      <c r="E1254" s="38">
        <v>9.4</v>
      </c>
      <c r="F1254" s="38">
        <v>2008</v>
      </c>
      <c r="G1254" s="38" t="s">
        <v>7</v>
      </c>
      <c r="H1254" s="38" t="s">
        <v>80</v>
      </c>
      <c r="I1254" s="38" t="s">
        <v>165</v>
      </c>
      <c r="J1254" s="38">
        <v>8817</v>
      </c>
      <c r="K1254" s="38">
        <v>949535</v>
      </c>
      <c r="L1254" s="38">
        <v>1.9115093201333601E-4</v>
      </c>
      <c r="M1254" s="38">
        <v>9.0090176907891415</v>
      </c>
      <c r="N1254" s="38">
        <v>9.3913195548158139</v>
      </c>
      <c r="O1254" s="38">
        <v>9.017690789141497E-3</v>
      </c>
      <c r="P1254" s="38">
        <v>8.680445184186425E-3</v>
      </c>
      <c r="Q1254" s="38">
        <v>8634</v>
      </c>
      <c r="R1254" s="38">
        <v>9000</v>
      </c>
      <c r="S1254" s="38">
        <v>9.0092158204918444</v>
      </c>
      <c r="T1254" s="38">
        <v>9.391121425113111</v>
      </c>
      <c r="U1254" s="38">
        <v>9.2158204918444397E-3</v>
      </c>
      <c r="V1254" s="38">
        <v>8.8785748868893677E-3</v>
      </c>
      <c r="W1254" s="38">
        <v>9.2021359373007858E-3</v>
      </c>
      <c r="X1254" s="38">
        <v>1.9118091766950269E-4</v>
      </c>
      <c r="Y1254" s="38">
        <v>9.0109550196312842</v>
      </c>
      <c r="Z1254" s="38">
        <v>9.393316854970287</v>
      </c>
      <c r="AA1254" s="38">
        <v>1.0955019631284202E-2</v>
      </c>
      <c r="AB1254" s="38">
        <v>6.6831450297133443E-3</v>
      </c>
      <c r="AC1254" s="38">
        <v>366.3896025469229</v>
      </c>
      <c r="AD1254" s="38">
        <v>9.0115023611592111</v>
      </c>
      <c r="AE1254" s="38">
        <v>9.393812967195899</v>
      </c>
      <c r="AF1254" s="38">
        <v>1.1502361159211105E-2</v>
      </c>
      <c r="AG1254" s="38">
        <v>6.1870328041013778E-3</v>
      </c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</row>
    <row r="1255" spans="1:51" x14ac:dyDescent="0.25">
      <c r="A1255" s="38" t="s">
        <v>44</v>
      </c>
      <c r="B1255" s="38">
        <v>432015</v>
      </c>
      <c r="C1255" s="38">
        <v>1.5</v>
      </c>
      <c r="D1255" s="38">
        <v>1.4</v>
      </c>
      <c r="E1255" s="38">
        <v>1.6</v>
      </c>
      <c r="F1255" s="38">
        <v>2008</v>
      </c>
      <c r="G1255" s="38" t="s">
        <v>7</v>
      </c>
      <c r="H1255" s="38" t="s">
        <v>81</v>
      </c>
      <c r="I1255" s="38" t="s">
        <v>176</v>
      </c>
      <c r="J1255" s="38">
        <v>648</v>
      </c>
      <c r="K1255" s="38">
        <v>431367</v>
      </c>
      <c r="L1255" s="38">
        <v>1.1540132988608236E-4</v>
      </c>
      <c r="M1255" s="38">
        <v>1.3845465885889705</v>
      </c>
      <c r="N1255" s="38">
        <v>1.6153492483611354</v>
      </c>
      <c r="O1255" s="38">
        <v>1.5453411411029405E-2</v>
      </c>
      <c r="P1255" s="38">
        <v>1.534924836113527E-2</v>
      </c>
      <c r="Q1255" s="38">
        <v>599</v>
      </c>
      <c r="R1255" s="38">
        <v>698</v>
      </c>
      <c r="S1255" s="38">
        <v>1.3865259308125875</v>
      </c>
      <c r="T1255" s="38">
        <v>1.6156846405796095</v>
      </c>
      <c r="U1255" s="38">
        <v>1.3474069187412452E-2</v>
      </c>
      <c r="V1255" s="38">
        <v>1.5684640579609388E-2</v>
      </c>
      <c r="W1255" s="38">
        <v>1.5043805201081636E-3</v>
      </c>
      <c r="X1255" s="38">
        <v>1.1565592016744698E-4</v>
      </c>
      <c r="Y1255" s="38">
        <v>1.3887245999407167</v>
      </c>
      <c r="Z1255" s="38">
        <v>1.6200364402756104</v>
      </c>
      <c r="AA1255" s="38">
        <v>1.127540005928318E-2</v>
      </c>
      <c r="AB1255" s="38">
        <v>2.0036440275610357E-2</v>
      </c>
      <c r="AC1255" s="38">
        <v>99.745792478748868</v>
      </c>
      <c r="AD1255" s="38">
        <v>1.3900963928866417</v>
      </c>
      <c r="AE1255" s="38">
        <v>1.620979361189441</v>
      </c>
      <c r="AF1255" s="38">
        <v>9.9036071133582482E-3</v>
      </c>
      <c r="AG1255" s="38">
        <v>2.0979361189440882E-2</v>
      </c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</row>
    <row r="1256" spans="1:51" x14ac:dyDescent="0.25">
      <c r="A1256" s="38" t="s">
        <v>46</v>
      </c>
      <c r="B1256" s="38">
        <v>417341</v>
      </c>
      <c r="C1256" s="38">
        <v>4.2</v>
      </c>
      <c r="D1256" s="38">
        <v>4</v>
      </c>
      <c r="E1256" s="38">
        <v>4.4000000000000004</v>
      </c>
      <c r="F1256" s="38">
        <v>2008</v>
      </c>
      <c r="G1256" s="38" t="s">
        <v>7</v>
      </c>
      <c r="H1256" s="38" t="s">
        <v>82</v>
      </c>
      <c r="I1256" s="38" t="s">
        <v>178</v>
      </c>
      <c r="J1256" s="38">
        <v>1753</v>
      </c>
      <c r="K1256" s="38">
        <v>415588</v>
      </c>
      <c r="L1256" s="38">
        <v>1.9621579757116134E-4</v>
      </c>
      <c r="M1256" s="38">
        <v>4.0041862717198979</v>
      </c>
      <c r="N1256" s="38">
        <v>4.3966178668622211</v>
      </c>
      <c r="O1256" s="38">
        <v>4.1862717198979382E-3</v>
      </c>
      <c r="P1256" s="38">
        <v>3.3821331377792418E-3</v>
      </c>
      <c r="Q1256" s="38">
        <v>1671</v>
      </c>
      <c r="R1256" s="38">
        <v>1835</v>
      </c>
      <c r="S1256" s="38">
        <v>4.0039200557817232</v>
      </c>
      <c r="T1256" s="38">
        <v>4.3968840828003959</v>
      </c>
      <c r="U1256" s="38">
        <v>3.920055781723164E-3</v>
      </c>
      <c r="V1256" s="38">
        <v>3.1159171996044677E-3</v>
      </c>
      <c r="W1256" s="38">
        <v>4.2049656664643479E-3</v>
      </c>
      <c r="X1256" s="38">
        <v>1.9637403982956768E-4</v>
      </c>
      <c r="Y1256" s="38">
        <v>4.0085916266347805</v>
      </c>
      <c r="Z1256" s="38">
        <v>4.4013397062939159</v>
      </c>
      <c r="AA1256" s="38">
        <v>8.5916266347805248E-3</v>
      </c>
      <c r="AB1256" s="38">
        <v>1.3397062939155546E-3</v>
      </c>
      <c r="AC1256" s="38">
        <v>163.79958590699451</v>
      </c>
      <c r="AD1256" s="38">
        <v>4.0099236176182043</v>
      </c>
      <c r="AE1256" s="38">
        <v>4.4024038153713052</v>
      </c>
      <c r="AF1256" s="38">
        <v>9.9236176182042612E-3</v>
      </c>
      <c r="AG1256" s="38">
        <v>2.4038153713048516E-3</v>
      </c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</row>
    <row r="1257" spans="1:51" x14ac:dyDescent="0.25">
      <c r="A1257" s="38" t="s">
        <v>47</v>
      </c>
      <c r="B1257" s="38">
        <v>600466</v>
      </c>
      <c r="C1257" s="38">
        <v>4.4000000000000004</v>
      </c>
      <c r="D1257" s="38">
        <v>4.2</v>
      </c>
      <c r="E1257" s="38">
        <v>4.5</v>
      </c>
      <c r="F1257" s="38">
        <v>2008</v>
      </c>
      <c r="G1257" s="38" t="s">
        <v>7</v>
      </c>
      <c r="H1257" s="38" t="s">
        <v>83</v>
      </c>
      <c r="I1257" s="38" t="s">
        <v>179</v>
      </c>
      <c r="J1257" s="38">
        <v>2642</v>
      </c>
      <c r="K1257" s="38">
        <v>597824</v>
      </c>
      <c r="L1257" s="38">
        <v>1.6740504363408989E-4</v>
      </c>
      <c r="M1257" s="38">
        <v>4.2325110215552799</v>
      </c>
      <c r="N1257" s="38">
        <v>4.5673211088234602</v>
      </c>
      <c r="O1257" s="38">
        <v>3.251102155527974E-2</v>
      </c>
      <c r="P1257" s="38">
        <v>6.7321108823460207E-2</v>
      </c>
      <c r="Q1257" s="38">
        <v>2542</v>
      </c>
      <c r="R1257" s="38">
        <v>2743</v>
      </c>
      <c r="S1257" s="38">
        <v>4.2333787425099842</v>
      </c>
      <c r="T1257" s="38">
        <v>4.5681187610955494</v>
      </c>
      <c r="U1257" s="38">
        <v>3.3378742509984072E-2</v>
      </c>
      <c r="V1257" s="38">
        <v>6.8118761095549374E-2</v>
      </c>
      <c r="W1257" s="38">
        <v>4.4030866279429343E-3</v>
      </c>
      <c r="X1257" s="38">
        <v>1.6749455681158151E-4</v>
      </c>
      <c r="Y1257" s="38">
        <v>4.2355920711313519</v>
      </c>
      <c r="Z1257" s="38">
        <v>4.5705811847545164</v>
      </c>
      <c r="AA1257" s="38">
        <v>3.5592071131351766E-2</v>
      </c>
      <c r="AB1257" s="38">
        <v>7.0581184754516357E-2</v>
      </c>
      <c r="AC1257" s="38">
        <v>201.05983426030335</v>
      </c>
      <c r="AD1257" s="38">
        <v>4.2365005478042006</v>
      </c>
      <c r="AE1257" s="38">
        <v>4.5713380706543667</v>
      </c>
      <c r="AF1257" s="38">
        <v>3.6500547804200423E-2</v>
      </c>
      <c r="AG1257" s="38">
        <v>7.1338070654366703E-2</v>
      </c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</row>
    <row r="1258" spans="1:51" x14ac:dyDescent="0.25">
      <c r="A1258" s="38" t="s">
        <v>48</v>
      </c>
      <c r="B1258" s="38">
        <v>603649</v>
      </c>
      <c r="C1258" s="38">
        <v>3.7</v>
      </c>
      <c r="D1258" s="38">
        <v>3.6</v>
      </c>
      <c r="E1258" s="38">
        <v>3.9</v>
      </c>
      <c r="F1258" s="38">
        <v>2008</v>
      </c>
      <c r="G1258" s="38" t="s">
        <v>7</v>
      </c>
      <c r="H1258" s="38" t="s">
        <v>84</v>
      </c>
      <c r="I1258" s="38" t="s">
        <v>180</v>
      </c>
      <c r="J1258" s="38">
        <v>2234</v>
      </c>
      <c r="K1258" s="38">
        <v>601415</v>
      </c>
      <c r="L1258" s="38">
        <v>1.5317929803820629E-4</v>
      </c>
      <c r="M1258" s="38">
        <v>3.5476468443061031</v>
      </c>
      <c r="N1258" s="38">
        <v>3.8540054403825157</v>
      </c>
      <c r="O1258" s="38">
        <v>5.235315569389698E-2</v>
      </c>
      <c r="P1258" s="38">
        <v>4.5994559617484221E-2</v>
      </c>
      <c r="Q1258" s="38">
        <v>2142</v>
      </c>
      <c r="R1258" s="38">
        <v>2326</v>
      </c>
      <c r="S1258" s="38">
        <v>3.5484196942262805</v>
      </c>
      <c r="T1258" s="38">
        <v>3.8532325904623383</v>
      </c>
      <c r="U1258" s="38">
        <v>5.1580305773719637E-2</v>
      </c>
      <c r="V1258" s="38">
        <v>4.6767409537661564E-2</v>
      </c>
      <c r="W1258" s="38">
        <v>3.7039844358338443E-3</v>
      </c>
      <c r="X1258" s="38">
        <v>1.5327645707480879E-4</v>
      </c>
      <c r="Y1258" s="38">
        <v>3.5507079787590352</v>
      </c>
      <c r="Z1258" s="38">
        <v>3.8572608929086534</v>
      </c>
      <c r="AA1258" s="38">
        <v>4.9292021240964878E-2</v>
      </c>
      <c r="AB1258" s="38">
        <v>4.273910709134654E-2</v>
      </c>
      <c r="AC1258" s="38">
        <v>184.95233842635491</v>
      </c>
      <c r="AD1258" s="38">
        <v>3.5516184352184861</v>
      </c>
      <c r="AE1258" s="38">
        <v>3.8580070177345376</v>
      </c>
      <c r="AF1258" s="38">
        <v>4.8381564781514008E-2</v>
      </c>
      <c r="AG1258" s="38">
        <v>4.1992982265462331E-2</v>
      </c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</row>
    <row r="1259" spans="1:51" x14ac:dyDescent="0.25">
      <c r="A1259" s="38" t="s">
        <v>34</v>
      </c>
      <c r="B1259" s="38">
        <v>176567</v>
      </c>
      <c r="C1259" s="38">
        <v>9.9</v>
      </c>
      <c r="D1259" s="38">
        <v>9.5</v>
      </c>
      <c r="E1259" s="38">
        <v>10.4</v>
      </c>
      <c r="F1259" s="38">
        <v>2008</v>
      </c>
      <c r="G1259" s="38" t="s">
        <v>7</v>
      </c>
      <c r="H1259" s="38" t="s">
        <v>85</v>
      </c>
      <c r="I1259" s="38" t="s">
        <v>166</v>
      </c>
      <c r="J1259" s="38">
        <v>1748</v>
      </c>
      <c r="K1259" s="38">
        <v>174819</v>
      </c>
      <c r="L1259" s="38">
        <v>4.6179456135767889E-4</v>
      </c>
      <c r="M1259" s="38">
        <v>9.4381301131284943</v>
      </c>
      <c r="N1259" s="38">
        <v>10.361719235843852</v>
      </c>
      <c r="O1259" s="38">
        <v>6.1869886871505742E-2</v>
      </c>
      <c r="P1259" s="38">
        <v>3.828076415614845E-2</v>
      </c>
      <c r="Q1259" s="38">
        <v>1667</v>
      </c>
      <c r="R1259" s="38">
        <v>1830</v>
      </c>
      <c r="S1259" s="38">
        <v>9.4411753045586089</v>
      </c>
      <c r="T1259" s="38">
        <v>10.364337616881977</v>
      </c>
      <c r="U1259" s="38">
        <v>5.8824695441391128E-2</v>
      </c>
      <c r="V1259" s="38">
        <v>3.5662383118022944E-2</v>
      </c>
      <c r="W1259" s="38">
        <v>9.9105872461872947E-3</v>
      </c>
      <c r="X1259" s="38">
        <v>4.6215867539859675E-4</v>
      </c>
      <c r="Y1259" s="38">
        <v>9.4484285707886979</v>
      </c>
      <c r="Z1259" s="38">
        <v>10.372745921585892</v>
      </c>
      <c r="AA1259" s="38">
        <v>5.1571429211302089E-2</v>
      </c>
      <c r="AB1259" s="38">
        <v>2.7254078414108207E-2</v>
      </c>
      <c r="AC1259" s="38">
        <v>163.09751448703051</v>
      </c>
      <c r="AD1259" s="38">
        <v>9.4515717225940801</v>
      </c>
      <c r="AE1259" s="38">
        <v>10.375266219032595</v>
      </c>
      <c r="AF1259" s="38">
        <v>4.8428277405919928E-2</v>
      </c>
      <c r="AG1259" s="38">
        <v>2.473378096740575E-2</v>
      </c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</row>
    <row r="1260" spans="1:51" x14ac:dyDescent="0.25">
      <c r="A1260" s="38" t="s">
        <v>13</v>
      </c>
      <c r="B1260" s="38">
        <v>756510</v>
      </c>
      <c r="C1260" s="38">
        <v>8.3000000000000007</v>
      </c>
      <c r="D1260" s="38">
        <v>8.1</v>
      </c>
      <c r="E1260" s="38">
        <v>8.5</v>
      </c>
      <c r="F1260" s="38">
        <v>2008</v>
      </c>
      <c r="G1260" s="38" t="s">
        <v>7</v>
      </c>
      <c r="H1260" s="38" t="s">
        <v>86</v>
      </c>
      <c r="I1260" s="38" t="s">
        <v>145</v>
      </c>
      <c r="J1260" s="38">
        <v>6279</v>
      </c>
      <c r="K1260" s="38">
        <v>750231</v>
      </c>
      <c r="L1260" s="38">
        <v>2.0444139023036658E-4</v>
      </c>
      <c r="M1260" s="38">
        <v>8.0955149884030959</v>
      </c>
      <c r="N1260" s="38">
        <v>8.5043977688638286</v>
      </c>
      <c r="O1260" s="38">
        <v>4.4850115969037319E-3</v>
      </c>
      <c r="P1260" s="38">
        <v>4.3977688638285883E-3</v>
      </c>
      <c r="Q1260" s="38">
        <v>6125</v>
      </c>
      <c r="R1260" s="38">
        <v>6434</v>
      </c>
      <c r="S1260" s="38">
        <v>8.0963900014540453</v>
      </c>
      <c r="T1260" s="38">
        <v>8.5048446154049522</v>
      </c>
      <c r="U1260" s="38">
        <v>3.6099985459543404E-3</v>
      </c>
      <c r="V1260" s="38">
        <v>4.8446154049521795E-3</v>
      </c>
      <c r="W1260" s="38">
        <v>8.3024531544572348E-3</v>
      </c>
      <c r="X1260" s="38">
        <v>2.0448660439727703E-4</v>
      </c>
      <c r="Y1260" s="38">
        <v>8.097966550059958</v>
      </c>
      <c r="Z1260" s="38">
        <v>8.5069397588545126</v>
      </c>
      <c r="AA1260" s="38">
        <v>2.0334499400416206E-3</v>
      </c>
      <c r="AB1260" s="38">
        <v>6.9397588545125899E-3</v>
      </c>
      <c r="AC1260" s="38">
        <v>309.33555260639145</v>
      </c>
      <c r="AD1260" s="38">
        <v>8.0986660353664508</v>
      </c>
      <c r="AE1260" s="38">
        <v>8.5075621264278976</v>
      </c>
      <c r="AF1260" s="38">
        <v>1.3339646335488453E-3</v>
      </c>
      <c r="AG1260" s="38">
        <v>7.5621264278975531E-3</v>
      </c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  <c r="AU1260" s="38"/>
      <c r="AV1260" s="38"/>
      <c r="AW1260" s="38"/>
      <c r="AX1260" s="38"/>
      <c r="AY1260" s="38"/>
    </row>
    <row r="1261" spans="1:51" x14ac:dyDescent="0.25">
      <c r="A1261" s="38" t="s">
        <v>28</v>
      </c>
      <c r="B1261" s="38">
        <v>862851</v>
      </c>
      <c r="C1261" s="38">
        <v>8.5</v>
      </c>
      <c r="D1261" s="38">
        <v>8.3000000000000007</v>
      </c>
      <c r="E1261" s="38">
        <v>8.6999999999999993</v>
      </c>
      <c r="F1261" s="38">
        <v>2008</v>
      </c>
      <c r="G1261" s="38" t="s">
        <v>7</v>
      </c>
      <c r="H1261" s="38" t="s">
        <v>87</v>
      </c>
      <c r="I1261" s="38" t="s">
        <v>160</v>
      </c>
      <c r="J1261" s="38">
        <v>7334</v>
      </c>
      <c r="K1261" s="38">
        <v>855517</v>
      </c>
      <c r="L1261" s="38">
        <v>1.9369979255456088E-4</v>
      </c>
      <c r="M1261" s="38">
        <v>8.3060295929360972</v>
      </c>
      <c r="N1261" s="38">
        <v>8.6934291780452178</v>
      </c>
      <c r="O1261" s="38">
        <v>6.0295929360965062E-3</v>
      </c>
      <c r="P1261" s="38">
        <v>6.5708219547815361E-3</v>
      </c>
      <c r="Q1261" s="38">
        <v>7168</v>
      </c>
      <c r="R1261" s="38">
        <v>7502</v>
      </c>
      <c r="S1261" s="38">
        <v>8.3073439098986963</v>
      </c>
      <c r="T1261" s="38">
        <v>8.6944327583789089</v>
      </c>
      <c r="U1261" s="38">
        <v>7.3439098986955997E-3</v>
      </c>
      <c r="V1261" s="38">
        <v>5.5672416210903464E-3</v>
      </c>
      <c r="W1261" s="38">
        <v>8.501917561252334E-3</v>
      </c>
      <c r="X1261" s="38">
        <v>1.937364366159744E-4</v>
      </c>
      <c r="Y1261" s="38">
        <v>8.3081811246363593</v>
      </c>
      <c r="Z1261" s="38">
        <v>8.6956539978683089</v>
      </c>
      <c r="AA1261" s="38">
        <v>8.181124636358561E-3</v>
      </c>
      <c r="AB1261" s="38">
        <v>4.3460021316903408E-3</v>
      </c>
      <c r="AC1261" s="38">
        <v>334.27889574991082</v>
      </c>
      <c r="AD1261" s="38">
        <v>8.3087918582160967</v>
      </c>
      <c r="AE1261" s="38">
        <v>8.696202207777036</v>
      </c>
      <c r="AF1261" s="38">
        <v>8.7918582160959602E-3</v>
      </c>
      <c r="AG1261" s="38">
        <v>3.797792222963281E-3</v>
      </c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</row>
    <row r="1262" spans="1:51" x14ac:dyDescent="0.25">
      <c r="A1262" s="38" t="s">
        <v>49</v>
      </c>
      <c r="B1262" s="38">
        <v>1487974</v>
      </c>
      <c r="C1262" s="38">
        <v>7.4</v>
      </c>
      <c r="D1262" s="38">
        <v>7.3</v>
      </c>
      <c r="E1262" s="38">
        <v>7.5</v>
      </c>
      <c r="F1262" s="38">
        <v>2008</v>
      </c>
      <c r="G1262" s="38" t="s">
        <v>7</v>
      </c>
      <c r="H1262" s="38" t="s">
        <v>88</v>
      </c>
      <c r="I1262" s="38" t="s">
        <v>181</v>
      </c>
      <c r="J1262" s="38">
        <v>11011</v>
      </c>
      <c r="K1262" s="38">
        <v>1476963</v>
      </c>
      <c r="L1262" s="38">
        <v>1.3770612774222172E-4</v>
      </c>
      <c r="M1262" s="38">
        <v>7.2622887646416512</v>
      </c>
      <c r="N1262" s="38">
        <v>7.5377010201260939</v>
      </c>
      <c r="O1262" s="38">
        <v>3.7711235358348638E-2</v>
      </c>
      <c r="P1262" s="38">
        <v>3.7701020126093887E-2</v>
      </c>
      <c r="Q1262" s="38">
        <v>10807</v>
      </c>
      <c r="R1262" s="38">
        <v>11216</v>
      </c>
      <c r="S1262" s="38">
        <v>7.262895722640315</v>
      </c>
      <c r="T1262" s="38">
        <v>7.5377661168810741</v>
      </c>
      <c r="U1262" s="38">
        <v>3.7104277359684801E-2</v>
      </c>
      <c r="V1262" s="38">
        <v>3.7766116881074119E-2</v>
      </c>
      <c r="W1262" s="38">
        <v>7.401266620081671E-3</v>
      </c>
      <c r="X1262" s="38">
        <v>1.3772356560591456E-4</v>
      </c>
      <c r="Y1262" s="38">
        <v>7.2635430544757567</v>
      </c>
      <c r="Z1262" s="38">
        <v>7.5389901856875854</v>
      </c>
      <c r="AA1262" s="38">
        <v>3.6456945524243167E-2</v>
      </c>
      <c r="AB1262" s="38">
        <v>3.8990185687585388E-2</v>
      </c>
      <c r="AC1262" s="38">
        <v>409.81504484897397</v>
      </c>
      <c r="AD1262" s="38">
        <v>7.2638939276065715</v>
      </c>
      <c r="AE1262" s="38">
        <v>7.5393113655753972</v>
      </c>
      <c r="AF1262" s="38">
        <v>3.6106072393428335E-2</v>
      </c>
      <c r="AG1262" s="38">
        <v>3.9311365575397161E-2</v>
      </c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</row>
    <row r="1263" spans="1:51" x14ac:dyDescent="0.25">
      <c r="A1263" s="38" t="s">
        <v>26</v>
      </c>
      <c r="B1263" s="38">
        <v>760544</v>
      </c>
      <c r="C1263" s="38">
        <v>13.5</v>
      </c>
      <c r="D1263" s="38">
        <v>13.2</v>
      </c>
      <c r="E1263" s="38">
        <v>13.8</v>
      </c>
      <c r="F1263" s="38">
        <v>2008</v>
      </c>
      <c r="G1263" s="38" t="s">
        <v>7</v>
      </c>
      <c r="H1263" s="38" t="s">
        <v>89</v>
      </c>
      <c r="I1263" s="38" t="s">
        <v>158</v>
      </c>
      <c r="J1263" s="38">
        <v>10267</v>
      </c>
      <c r="K1263" s="38">
        <v>750277</v>
      </c>
      <c r="L1263" s="38">
        <v>2.5935472941049457E-4</v>
      </c>
      <c r="M1263" s="38">
        <v>13.240192962767734</v>
      </c>
      <c r="N1263" s="38">
        <v>13.758902421588726</v>
      </c>
      <c r="O1263" s="38">
        <v>4.0192962767735096E-2</v>
      </c>
      <c r="P1263" s="38">
        <v>4.1097578411275038E-2</v>
      </c>
      <c r="Q1263" s="38">
        <v>10071</v>
      </c>
      <c r="R1263" s="38">
        <v>10465</v>
      </c>
      <c r="S1263" s="38">
        <v>13.24183742163504</v>
      </c>
      <c r="T1263" s="38">
        <v>13.759887659359617</v>
      </c>
      <c r="U1263" s="38">
        <v>4.1837421635040783E-2</v>
      </c>
      <c r="V1263" s="38">
        <v>4.0112340640384048E-2</v>
      </c>
      <c r="W1263" s="38">
        <v>1.3502004962256344E-2</v>
      </c>
      <c r="X1263" s="38">
        <v>2.5938899428457339E-4</v>
      </c>
      <c r="Y1263" s="38">
        <v>13.242615967971769</v>
      </c>
      <c r="Z1263" s="38">
        <v>13.761393956540918</v>
      </c>
      <c r="AA1263" s="38">
        <v>4.2615967971769919E-2</v>
      </c>
      <c r="AB1263" s="38">
        <v>3.8606043459083139E-2</v>
      </c>
      <c r="AC1263" s="38">
        <v>394.51059504577051</v>
      </c>
      <c r="AD1263" s="38">
        <v>13.243302896722259</v>
      </c>
      <c r="AE1263" s="38">
        <v>13.762021869468342</v>
      </c>
      <c r="AF1263" s="38">
        <v>4.3302896722259732E-2</v>
      </c>
      <c r="AG1263" s="38">
        <v>3.7978130531659104E-2</v>
      </c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</row>
    <row r="1264" spans="1:51" x14ac:dyDescent="0.25">
      <c r="A1264" s="38" t="s">
        <v>59</v>
      </c>
      <c r="B1264" s="38">
        <v>442501</v>
      </c>
      <c r="C1264" s="38">
        <v>2.8</v>
      </c>
      <c r="D1264" s="38">
        <v>2.7</v>
      </c>
      <c r="E1264" s="38">
        <v>3</v>
      </c>
      <c r="F1264" s="38">
        <v>2008</v>
      </c>
      <c r="G1264" s="38" t="s">
        <v>7</v>
      </c>
      <c r="H1264" s="38" t="s">
        <v>90</v>
      </c>
      <c r="I1264" s="38" t="s">
        <v>190</v>
      </c>
      <c r="J1264" s="38">
        <v>1239</v>
      </c>
      <c r="K1264" s="38">
        <v>441262</v>
      </c>
      <c r="L1264" s="38">
        <v>1.5568996607639394E-4</v>
      </c>
      <c r="M1264" s="38">
        <v>2.64430370625429</v>
      </c>
      <c r="N1264" s="38">
        <v>2.9556836384070779</v>
      </c>
      <c r="O1264" s="38">
        <v>5.5696293745710168E-2</v>
      </c>
      <c r="P1264" s="38">
        <v>4.4316361592922071E-2</v>
      </c>
      <c r="Q1264" s="38">
        <v>1171</v>
      </c>
      <c r="R1264" s="38">
        <v>1308</v>
      </c>
      <c r="S1264" s="38">
        <v>2.6463217032277893</v>
      </c>
      <c r="T1264" s="38">
        <v>2.9559255233321506</v>
      </c>
      <c r="U1264" s="38">
        <v>5.3678296772210921E-2</v>
      </c>
      <c r="V1264" s="38">
        <v>4.407447666784936E-2</v>
      </c>
      <c r="W1264" s="38">
        <v>2.8043099490603577E-3</v>
      </c>
      <c r="X1264" s="38">
        <v>1.5586867985613033E-4</v>
      </c>
      <c r="Y1264" s="38">
        <v>2.6484412692042274</v>
      </c>
      <c r="Z1264" s="38">
        <v>2.9601786289164878</v>
      </c>
      <c r="AA1264" s="38">
        <v>5.1558730795772778E-2</v>
      </c>
      <c r="AB1264" s="38">
        <v>3.9821371083512247E-2</v>
      </c>
      <c r="AC1264" s="38">
        <v>137.81175488272024</v>
      </c>
      <c r="AD1264" s="38">
        <v>2.6497220868895299</v>
      </c>
      <c r="AE1264" s="38">
        <v>2.9611576735113432</v>
      </c>
      <c r="AF1264" s="38">
        <v>5.0277913110470251E-2</v>
      </c>
      <c r="AG1264" s="38">
        <v>3.884232648865682E-2</v>
      </c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</row>
    <row r="1265" spans="1:51" x14ac:dyDescent="0.25">
      <c r="A1265" s="38" t="s">
        <v>20</v>
      </c>
      <c r="B1265" s="38">
        <v>824746</v>
      </c>
      <c r="C1265" s="38">
        <v>6.4</v>
      </c>
      <c r="D1265" s="38">
        <v>6.2</v>
      </c>
      <c r="E1265" s="38">
        <v>6.6</v>
      </c>
      <c r="F1265" s="38">
        <v>2008</v>
      </c>
      <c r="G1265" s="38" t="s">
        <v>7</v>
      </c>
      <c r="H1265" s="38" t="s">
        <v>91</v>
      </c>
      <c r="I1265" s="38" t="s">
        <v>152</v>
      </c>
      <c r="J1265" s="38">
        <v>5278</v>
      </c>
      <c r="K1265" s="38">
        <v>819468</v>
      </c>
      <c r="L1265" s="38">
        <v>1.7209508085551132E-4</v>
      </c>
      <c r="M1265" s="38">
        <v>6.2274509611986479</v>
      </c>
      <c r="N1265" s="38">
        <v>6.5716411229096705</v>
      </c>
      <c r="O1265" s="38">
        <v>2.7450961198647761E-2</v>
      </c>
      <c r="P1265" s="38">
        <v>2.8358877090329138E-2</v>
      </c>
      <c r="Q1265" s="38">
        <v>5137</v>
      </c>
      <c r="R1265" s="38">
        <v>5421</v>
      </c>
      <c r="S1265" s="38">
        <v>6.2285843156559713</v>
      </c>
      <c r="T1265" s="38">
        <v>6.572932757479272</v>
      </c>
      <c r="U1265" s="38">
        <v>2.8584315655971082E-2</v>
      </c>
      <c r="V1265" s="38">
        <v>2.7067242520727675E-2</v>
      </c>
      <c r="W1265" s="38">
        <v>6.4018450977464912E-3</v>
      </c>
      <c r="X1265" s="38">
        <v>1.7214074417604738E-4</v>
      </c>
      <c r="Y1265" s="38">
        <v>6.2297043535704439</v>
      </c>
      <c r="Z1265" s="38">
        <v>6.5739858419225383</v>
      </c>
      <c r="AA1265" s="38">
        <v>2.9704353570443764E-2</v>
      </c>
      <c r="AB1265" s="38">
        <v>2.6014158077461325E-2</v>
      </c>
      <c r="AC1265" s="38">
        <v>283.88209178044497</v>
      </c>
      <c r="AD1265" s="38">
        <v>6.2303494044099024</v>
      </c>
      <c r="AE1265" s="38">
        <v>6.5745532799490745</v>
      </c>
      <c r="AF1265" s="38">
        <v>3.0349404409902192E-2</v>
      </c>
      <c r="AG1265" s="38">
        <v>2.5446720050925187E-2</v>
      </c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</row>
    <row r="1266" spans="1:51" x14ac:dyDescent="0.25">
      <c r="A1266" s="38" t="s">
        <v>50</v>
      </c>
      <c r="B1266" s="38">
        <v>130134</v>
      </c>
      <c r="C1266" s="38">
        <v>3.3</v>
      </c>
      <c r="D1266" s="38">
        <v>3</v>
      </c>
      <c r="E1266" s="38">
        <v>3.6</v>
      </c>
      <c r="F1266" s="38">
        <v>2008</v>
      </c>
      <c r="G1266" s="38" t="s">
        <v>7</v>
      </c>
      <c r="H1266" s="38" t="s">
        <v>92</v>
      </c>
      <c r="I1266" s="38" t="s">
        <v>182</v>
      </c>
      <c r="J1266" s="38">
        <v>429</v>
      </c>
      <c r="K1266" s="38">
        <v>129705</v>
      </c>
      <c r="L1266" s="38">
        <v>3.1143608220609523E-4</v>
      </c>
      <c r="M1266" s="38">
        <v>2.9851658819231868</v>
      </c>
      <c r="N1266" s="38">
        <v>3.6080380463353774</v>
      </c>
      <c r="O1266" s="38">
        <v>1.483411807681323E-2</v>
      </c>
      <c r="P1266" s="38">
        <v>8.0380463353773024E-3</v>
      </c>
      <c r="Q1266" s="38">
        <v>389</v>
      </c>
      <c r="R1266" s="38">
        <v>470</v>
      </c>
      <c r="S1266" s="38">
        <v>2.9892264896183933</v>
      </c>
      <c r="T1266" s="38">
        <v>3.6116618255029431</v>
      </c>
      <c r="U1266" s="38">
        <v>1.0773510381606677E-2</v>
      </c>
      <c r="V1266" s="38">
        <v>1.1661825502943035E-2</v>
      </c>
      <c r="W1266" s="38">
        <v>3.3112638459329496E-3</v>
      </c>
      <c r="X1266" s="38">
        <v>3.1246513971553574E-4</v>
      </c>
      <c r="Y1266" s="38">
        <v>2.9987987062174142</v>
      </c>
      <c r="Z1266" s="38">
        <v>3.6237289856484853</v>
      </c>
      <c r="AA1266" s="38">
        <v>1.2012937825858216E-3</v>
      </c>
      <c r="AB1266" s="38">
        <v>2.3728985648485246E-2</v>
      </c>
      <c r="AC1266" s="38">
        <v>81.100781973507651</v>
      </c>
      <c r="AD1266" s="38">
        <v>3.0035102322430616</v>
      </c>
      <c r="AE1266" s="38">
        <v>3.6267016196549249</v>
      </c>
      <c r="AF1266" s="38">
        <v>3.5102322430615729E-3</v>
      </c>
      <c r="AG1266" s="38">
        <v>2.6701619654924791E-2</v>
      </c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</row>
    <row r="1267" spans="1:51" x14ac:dyDescent="0.25">
      <c r="A1267" s="38" t="s">
        <v>51</v>
      </c>
      <c r="B1267" s="38">
        <v>258754</v>
      </c>
      <c r="C1267" s="38">
        <v>5.3</v>
      </c>
      <c r="D1267" s="38">
        <v>5</v>
      </c>
      <c r="E1267" s="38">
        <v>5.6</v>
      </c>
      <c r="F1267" s="38">
        <v>2008</v>
      </c>
      <c r="G1267" s="38" t="s">
        <v>7</v>
      </c>
      <c r="H1267" s="38" t="s">
        <v>93</v>
      </c>
      <c r="I1267" s="38" t="s">
        <v>183</v>
      </c>
      <c r="J1267" s="38">
        <v>1371</v>
      </c>
      <c r="K1267" s="38">
        <v>257383</v>
      </c>
      <c r="L1267" s="38">
        <v>2.7972168745181713E-4</v>
      </c>
      <c r="M1267" s="38">
        <v>5.0187471284891929</v>
      </c>
      <c r="N1267" s="38">
        <v>5.5781905033928272</v>
      </c>
      <c r="O1267" s="38">
        <v>1.874712848919291E-2</v>
      </c>
      <c r="P1267" s="38">
        <v>2.1809496607172463E-2</v>
      </c>
      <c r="Q1267" s="38">
        <v>1299</v>
      </c>
      <c r="R1267" s="38">
        <v>1444</v>
      </c>
      <c r="S1267" s="38">
        <v>5.0202122479266018</v>
      </c>
      <c r="T1267" s="38">
        <v>5.5805900585111727</v>
      </c>
      <c r="U1267" s="38">
        <v>2.0212247926601812E-2</v>
      </c>
      <c r="V1267" s="38">
        <v>1.940994148882691E-2</v>
      </c>
      <c r="W1267" s="38">
        <v>5.3058130399840919E-3</v>
      </c>
      <c r="X1267" s="38">
        <v>2.8000869863898444E-4</v>
      </c>
      <c r="Y1267" s="38">
        <v>5.0258043413451077</v>
      </c>
      <c r="Z1267" s="38">
        <v>5.5858217386230766</v>
      </c>
      <c r="AA1267" s="38">
        <v>2.5804341345107673E-2</v>
      </c>
      <c r="AB1267" s="38">
        <v>1.4178261376923018E-2</v>
      </c>
      <c r="AC1267" s="38">
        <v>144.78292354188471</v>
      </c>
      <c r="AD1267" s="38">
        <v>5.0279800616069581</v>
      </c>
      <c r="AE1267" s="38">
        <v>5.5875106355429205</v>
      </c>
      <c r="AF1267" s="38">
        <v>2.7980061606958095E-2</v>
      </c>
      <c r="AG1267" s="38">
        <v>1.2489364457079155E-2</v>
      </c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</row>
    <row r="1268" spans="1:51" x14ac:dyDescent="0.25">
      <c r="A1268" s="38" t="s">
        <v>29</v>
      </c>
      <c r="B1268" s="38">
        <v>397502</v>
      </c>
      <c r="C1268" s="38">
        <v>5.7</v>
      </c>
      <c r="D1268" s="38">
        <v>5.4</v>
      </c>
      <c r="E1268" s="38">
        <v>5.9</v>
      </c>
      <c r="F1268" s="38">
        <v>2008</v>
      </c>
      <c r="G1268" s="38" t="s">
        <v>7</v>
      </c>
      <c r="H1268" s="38" t="s">
        <v>94</v>
      </c>
      <c r="I1268" s="38" t="s">
        <v>161</v>
      </c>
      <c r="J1268" s="38">
        <v>2266</v>
      </c>
      <c r="K1268" s="38">
        <v>395236</v>
      </c>
      <c r="L1268" s="38">
        <v>2.3404389348058845E-4</v>
      </c>
      <c r="M1268" s="38">
        <v>5.4665563550716199</v>
      </c>
      <c r="N1268" s="38">
        <v>5.9346441420327976</v>
      </c>
      <c r="O1268" s="38">
        <v>6.65563550716195E-2</v>
      </c>
      <c r="P1268" s="38">
        <v>3.4644142032797198E-2</v>
      </c>
      <c r="Q1268" s="38">
        <v>2173</v>
      </c>
      <c r="R1268" s="38">
        <v>2359</v>
      </c>
      <c r="S1268" s="38">
        <v>5.4666391615639673</v>
      </c>
      <c r="T1268" s="38">
        <v>5.9345613355404501</v>
      </c>
      <c r="U1268" s="38">
        <v>6.6639161563966987E-2</v>
      </c>
      <c r="V1268" s="38">
        <v>3.4561335540449711E-2</v>
      </c>
      <c r="W1268" s="38">
        <v>5.7053771111569701E-3</v>
      </c>
      <c r="X1268" s="38">
        <v>2.3418896068710856E-4</v>
      </c>
      <c r="Y1268" s="38">
        <v>5.4711881504698612</v>
      </c>
      <c r="Z1268" s="38">
        <v>5.9395660718440784</v>
      </c>
      <c r="AA1268" s="38">
        <v>7.1188150469860823E-2</v>
      </c>
      <c r="AB1268" s="38">
        <v>3.956607184407801E-2</v>
      </c>
      <c r="AC1268" s="38">
        <v>186.08507495792963</v>
      </c>
      <c r="AD1268" s="38">
        <v>5.4725691173440003</v>
      </c>
      <c r="AE1268" s="38">
        <v>5.9407007912711283</v>
      </c>
      <c r="AF1268" s="38">
        <v>7.2569117343999956E-2</v>
      </c>
      <c r="AG1268" s="38">
        <v>4.0700791271127912E-2</v>
      </c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</row>
    <row r="1269" spans="1:51" x14ac:dyDescent="0.25">
      <c r="A1269" s="38" t="s">
        <v>35</v>
      </c>
      <c r="B1269" s="38">
        <v>184132</v>
      </c>
      <c r="C1269" s="38">
        <v>6.1</v>
      </c>
      <c r="D1269" s="38">
        <v>5.8</v>
      </c>
      <c r="E1269" s="38">
        <v>6.5</v>
      </c>
      <c r="F1269" s="38">
        <v>2008</v>
      </c>
      <c r="G1269" s="38" t="s">
        <v>7</v>
      </c>
      <c r="H1269" s="38" t="s">
        <v>95</v>
      </c>
      <c r="I1269" s="38" t="s">
        <v>167</v>
      </c>
      <c r="J1269" s="38">
        <v>1123</v>
      </c>
      <c r="K1269" s="38">
        <v>183009</v>
      </c>
      <c r="L1269" s="38">
        <v>3.5561517696337195E-4</v>
      </c>
      <c r="M1269" s="38">
        <v>5.7432704051190466</v>
      </c>
      <c r="N1269" s="38">
        <v>6.454500759045791</v>
      </c>
      <c r="O1269" s="38">
        <v>5.6729594880953194E-2</v>
      </c>
      <c r="P1269" s="38">
        <v>4.5499240954208986E-2</v>
      </c>
      <c r="Q1269" s="38">
        <v>1058</v>
      </c>
      <c r="R1269" s="38">
        <v>1189</v>
      </c>
      <c r="S1269" s="38">
        <v>5.7458779571177203</v>
      </c>
      <c r="T1269" s="38">
        <v>6.4573240935850365</v>
      </c>
      <c r="U1269" s="38">
        <v>5.4122042882279509E-2</v>
      </c>
      <c r="V1269" s="38">
        <v>4.2675906414963549E-2</v>
      </c>
      <c r="W1269" s="38">
        <v>6.1091893924514369E-3</v>
      </c>
      <c r="X1269" s="38">
        <v>3.5605900452220622E-4</v>
      </c>
      <c r="Y1269" s="38">
        <v>5.7531303879292306</v>
      </c>
      <c r="Z1269" s="38">
        <v>6.4652483969736432</v>
      </c>
      <c r="AA1269" s="38">
        <v>4.6869612070769229E-2</v>
      </c>
      <c r="AB1269" s="38">
        <v>3.4751603026356825E-2</v>
      </c>
      <c r="AC1269" s="38">
        <v>130.98763015326426</v>
      </c>
      <c r="AD1269" s="38">
        <v>5.756222720880511</v>
      </c>
      <c r="AE1269" s="38">
        <v>6.4675868372606313</v>
      </c>
      <c r="AF1269" s="38">
        <v>4.377727911948881E-2</v>
      </c>
      <c r="AG1269" s="38">
        <v>3.2413162739368673E-2</v>
      </c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</row>
    <row r="1270" spans="1:51" x14ac:dyDescent="0.25">
      <c r="A1270" s="38" t="s">
        <v>14</v>
      </c>
      <c r="B1270" s="38">
        <v>1205054</v>
      </c>
      <c r="C1270" s="38">
        <v>7.2</v>
      </c>
      <c r="D1270" s="38">
        <v>7</v>
      </c>
      <c r="E1270" s="38">
        <v>7.3</v>
      </c>
      <c r="F1270" s="38">
        <v>2008</v>
      </c>
      <c r="G1270" s="38" t="s">
        <v>7</v>
      </c>
      <c r="H1270" s="38" t="s">
        <v>96</v>
      </c>
      <c r="I1270" s="38" t="s">
        <v>146</v>
      </c>
      <c r="J1270" s="38">
        <v>8676</v>
      </c>
      <c r="K1270" s="38">
        <v>1196378</v>
      </c>
      <c r="L1270" s="38">
        <v>1.5094971898985961E-4</v>
      </c>
      <c r="M1270" s="38">
        <v>7.0487276398670877</v>
      </c>
      <c r="N1270" s="38">
        <v>7.3506270778468075</v>
      </c>
      <c r="O1270" s="38">
        <v>4.8727639867087724E-2</v>
      </c>
      <c r="P1270" s="38">
        <v>5.0627077846807644E-2</v>
      </c>
      <c r="Q1270" s="38">
        <v>8495</v>
      </c>
      <c r="R1270" s="38">
        <v>8859</v>
      </c>
      <c r="S1270" s="38">
        <v>7.049476620964704</v>
      </c>
      <c r="T1270" s="38">
        <v>7.3515377734109837</v>
      </c>
      <c r="U1270" s="38">
        <v>4.9476620964703955E-2</v>
      </c>
      <c r="V1270" s="38">
        <v>5.1537773410983867E-2</v>
      </c>
      <c r="W1270" s="38">
        <v>7.2012482976792358E-3</v>
      </c>
      <c r="X1270" s="38">
        <v>1.5097399958172207E-4</v>
      </c>
      <c r="Y1270" s="38">
        <v>7.0502742980975146</v>
      </c>
      <c r="Z1270" s="38">
        <v>7.3522222972609574</v>
      </c>
      <c r="AA1270" s="38">
        <v>5.0274298097514603E-2</v>
      </c>
      <c r="AB1270" s="38">
        <v>5.2222297260957617E-2</v>
      </c>
      <c r="AC1270" s="38">
        <v>363.81499932557489</v>
      </c>
      <c r="AD1270" s="38">
        <v>7.0507098808318096</v>
      </c>
      <c r="AE1270" s="38">
        <v>7.3526165502122165</v>
      </c>
      <c r="AF1270" s="38">
        <v>5.0709880831809606E-2</v>
      </c>
      <c r="AG1270" s="38">
        <v>5.2616550212216673E-2</v>
      </c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</row>
    <row r="1271" spans="1:51" x14ac:dyDescent="0.25">
      <c r="A1271" s="38" t="s">
        <v>60</v>
      </c>
      <c r="B1271" s="38">
        <v>298200</v>
      </c>
      <c r="C1271" s="38">
        <v>2.9</v>
      </c>
      <c r="D1271" s="38">
        <v>2.8</v>
      </c>
      <c r="E1271" s="38">
        <v>3.1</v>
      </c>
      <c r="F1271" s="38">
        <v>2008</v>
      </c>
      <c r="G1271" s="38" t="s">
        <v>7</v>
      </c>
      <c r="H1271" s="38" t="s">
        <v>97</v>
      </c>
      <c r="I1271" s="38" t="s">
        <v>191</v>
      </c>
      <c r="J1271" s="38">
        <v>865</v>
      </c>
      <c r="K1271" s="38">
        <v>297335</v>
      </c>
      <c r="L1271" s="38">
        <v>1.9302684093353573E-4</v>
      </c>
      <c r="M1271" s="38">
        <v>2.7077109189591537</v>
      </c>
      <c r="N1271" s="38">
        <v>3.0937646008262254</v>
      </c>
      <c r="O1271" s="38">
        <v>9.2289081040846099E-2</v>
      </c>
      <c r="P1271" s="38">
        <v>6.2353991737746917E-3</v>
      </c>
      <c r="Q1271" s="38">
        <v>808</v>
      </c>
      <c r="R1271" s="38">
        <v>923</v>
      </c>
      <c r="S1271" s="38">
        <v>2.7095908786049629</v>
      </c>
      <c r="T1271" s="38">
        <v>3.0952380952380953</v>
      </c>
      <c r="U1271" s="38">
        <v>9.0409121395036873E-2</v>
      </c>
      <c r="V1271" s="38">
        <v>4.761904761904745E-3</v>
      </c>
      <c r="W1271" s="38">
        <v>2.9071413874796146E-3</v>
      </c>
      <c r="X1271" s="38">
        <v>1.9334399163190968E-4</v>
      </c>
      <c r="Y1271" s="38">
        <v>2.7137973958477049</v>
      </c>
      <c r="Z1271" s="38">
        <v>3.1004853791115243</v>
      </c>
      <c r="AA1271" s="38">
        <v>8.620260415229497E-2</v>
      </c>
      <c r="AB1271" s="38">
        <v>4.8537911152424229E-4</v>
      </c>
      <c r="AC1271" s="38">
        <v>115.15212096832646</v>
      </c>
      <c r="AD1271" s="38">
        <v>2.715741906490551</v>
      </c>
      <c r="AE1271" s="38">
        <v>3.1018942793271971</v>
      </c>
      <c r="AF1271" s="38">
        <v>8.4258093509448795E-2</v>
      </c>
      <c r="AG1271" s="38">
        <v>1.8942793271969904E-3</v>
      </c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  <c r="AU1271" s="38"/>
      <c r="AV1271" s="38"/>
      <c r="AW1271" s="38"/>
      <c r="AX1271" s="38"/>
      <c r="AY1271" s="38"/>
    </row>
    <row r="1272" spans="1:51" x14ac:dyDescent="0.25">
      <c r="A1272" s="38" t="s">
        <v>36</v>
      </c>
      <c r="B1272" s="38">
        <v>2391967</v>
      </c>
      <c r="C1272" s="38">
        <v>6.7</v>
      </c>
      <c r="D1272" s="38">
        <v>6.6</v>
      </c>
      <c r="E1272" s="38">
        <v>6.8</v>
      </c>
      <c r="F1272" s="38">
        <v>2008</v>
      </c>
      <c r="G1272" s="38" t="s">
        <v>7</v>
      </c>
      <c r="H1272" s="38" t="s">
        <v>98</v>
      </c>
      <c r="I1272" s="38" t="s">
        <v>168</v>
      </c>
      <c r="J1272" s="38">
        <v>16026</v>
      </c>
      <c r="K1272" s="38">
        <v>2375941</v>
      </c>
      <c r="L1272" s="38">
        <v>1.0338218588996136E-4</v>
      </c>
      <c r="M1272" s="38">
        <v>6.5965430221083095</v>
      </c>
      <c r="N1272" s="38">
        <v>6.8033073938882325</v>
      </c>
      <c r="O1272" s="38">
        <v>3.4569778916901939E-3</v>
      </c>
      <c r="P1272" s="38">
        <v>3.3073938882326459E-3</v>
      </c>
      <c r="Q1272" s="38">
        <v>15779</v>
      </c>
      <c r="R1272" s="38">
        <v>16274</v>
      </c>
      <c r="S1272" s="38">
        <v>6.5966629138278243</v>
      </c>
      <c r="T1272" s="38">
        <v>6.8036055681370184</v>
      </c>
      <c r="U1272" s="38">
        <v>3.3370861721753187E-3</v>
      </c>
      <c r="V1272" s="38">
        <v>3.6055681370186221E-3</v>
      </c>
      <c r="W1272" s="38">
        <v>6.7007174383594088E-3</v>
      </c>
      <c r="X1272" s="38">
        <v>1.0339120890421797E-4</v>
      </c>
      <c r="Y1272" s="38">
        <v>6.5973262294551906</v>
      </c>
      <c r="Z1272" s="38">
        <v>6.804108647263627</v>
      </c>
      <c r="AA1272" s="38">
        <v>2.6737705448089955E-3</v>
      </c>
      <c r="AB1272" s="38">
        <v>4.1086472636271409E-3</v>
      </c>
      <c r="AC1272" s="38">
        <v>494.58080960068867</v>
      </c>
      <c r="AD1272" s="38">
        <v>6.5975429345055776</v>
      </c>
      <c r="AE1272" s="38">
        <v>6.8043100075101339</v>
      </c>
      <c r="AF1272" s="38">
        <v>2.4570654944220394E-3</v>
      </c>
      <c r="AG1272" s="38">
        <v>4.3100075101341062E-3</v>
      </c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</row>
    <row r="1273" spans="1:51" x14ac:dyDescent="0.25">
      <c r="A1273" s="38" t="s">
        <v>21</v>
      </c>
      <c r="B1273" s="38">
        <v>1346685</v>
      </c>
      <c r="C1273" s="38">
        <v>5.9</v>
      </c>
      <c r="D1273" s="38">
        <v>5.8</v>
      </c>
      <c r="E1273" s="38">
        <v>6.1</v>
      </c>
      <c r="F1273" s="38">
        <v>2008</v>
      </c>
      <c r="G1273" s="38" t="s">
        <v>7</v>
      </c>
      <c r="H1273" s="38" t="s">
        <v>99</v>
      </c>
      <c r="I1273" s="38" t="s">
        <v>153</v>
      </c>
      <c r="J1273" s="38">
        <v>7945</v>
      </c>
      <c r="K1273" s="38">
        <v>1338740</v>
      </c>
      <c r="L1273" s="38">
        <v>1.2934335670680751E-4</v>
      </c>
      <c r="M1273" s="38">
        <v>5.7703288012217353</v>
      </c>
      <c r="N1273" s="38">
        <v>6.0290155146353515</v>
      </c>
      <c r="O1273" s="38">
        <v>2.9671198778264518E-2</v>
      </c>
      <c r="P1273" s="38">
        <v>7.0984485364648187E-2</v>
      </c>
      <c r="Q1273" s="38">
        <v>7772</v>
      </c>
      <c r="R1273" s="38">
        <v>8120</v>
      </c>
      <c r="S1273" s="38">
        <v>5.7712085602795016</v>
      </c>
      <c r="T1273" s="38">
        <v>6.0296208838741059</v>
      </c>
      <c r="U1273" s="38">
        <v>2.8791439720498246E-2</v>
      </c>
      <c r="V1273" s="38">
        <v>7.0379116125893759E-2</v>
      </c>
      <c r="W1273" s="38">
        <v>5.9010815897172861E-3</v>
      </c>
      <c r="X1273" s="38">
        <v>1.293662076403524E-4</v>
      </c>
      <c r="Y1273" s="38">
        <v>5.771715382076934</v>
      </c>
      <c r="Z1273" s="38">
        <v>6.0304477973576383</v>
      </c>
      <c r="AA1273" s="38">
        <v>2.8284617923065802E-2</v>
      </c>
      <c r="AB1273" s="38">
        <v>6.9552202642361394E-2</v>
      </c>
      <c r="AC1273" s="38">
        <v>348.37979946044686</v>
      </c>
      <c r="AD1273" s="38">
        <v>5.7721060651691873</v>
      </c>
      <c r="AE1273" s="38">
        <v>6.0307996762954659</v>
      </c>
      <c r="AF1273" s="38">
        <v>2.7893934830812483E-2</v>
      </c>
      <c r="AG1273" s="38">
        <v>6.9200323704533773E-2</v>
      </c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  <c r="AU1273" s="38"/>
      <c r="AV1273" s="38"/>
      <c r="AW1273" s="38"/>
      <c r="AX1273" s="38"/>
      <c r="AY1273" s="38"/>
    </row>
    <row r="1274" spans="1:51" x14ac:dyDescent="0.25">
      <c r="A1274" s="38" t="s">
        <v>57</v>
      </c>
      <c r="B1274" s="38">
        <v>86249</v>
      </c>
      <c r="C1274" s="38">
        <v>5.0999999999999996</v>
      </c>
      <c r="D1274" s="38">
        <v>4.7</v>
      </c>
      <c r="E1274" s="38">
        <v>5.6</v>
      </c>
      <c r="F1274" s="38">
        <v>2008</v>
      </c>
      <c r="G1274" s="38" t="s">
        <v>7</v>
      </c>
      <c r="H1274" s="38" t="s">
        <v>100</v>
      </c>
      <c r="I1274" s="38" t="s">
        <v>189</v>
      </c>
      <c r="J1274" s="38">
        <v>440</v>
      </c>
      <c r="K1274" s="38">
        <v>85809</v>
      </c>
      <c r="L1274" s="38">
        <v>4.7545535924487821E-4</v>
      </c>
      <c r="M1274" s="38">
        <v>4.626053064041189</v>
      </c>
      <c r="N1274" s="38">
        <v>5.576963782530945</v>
      </c>
      <c r="O1274" s="38">
        <v>7.3946935958811189E-2</v>
      </c>
      <c r="P1274" s="38">
        <v>2.3036217469054598E-2</v>
      </c>
      <c r="Q1274" s="38">
        <v>399</v>
      </c>
      <c r="R1274" s="38">
        <v>481</v>
      </c>
      <c r="S1274" s="38">
        <v>4.6261405929344113</v>
      </c>
      <c r="T1274" s="38">
        <v>5.5768762536377237</v>
      </c>
      <c r="U1274" s="38">
        <v>7.3859407065588911E-2</v>
      </c>
      <c r="V1274" s="38">
        <v>2.3123746362275988E-2</v>
      </c>
      <c r="W1274" s="38">
        <v>5.1235498093280939E-3</v>
      </c>
      <c r="X1274" s="38">
        <v>4.7697498240673757E-4</v>
      </c>
      <c r="Y1274" s="38">
        <v>4.6465748269213565</v>
      </c>
      <c r="Z1274" s="38">
        <v>5.6005247917348315</v>
      </c>
      <c r="AA1274" s="38">
        <v>5.3425173078643695E-2</v>
      </c>
      <c r="AB1274" s="38">
        <v>5.2479173483188646E-4</v>
      </c>
      <c r="AC1274" s="38">
        <v>82.058690120394402</v>
      </c>
      <c r="AD1274" s="38">
        <v>4.6536598396214499</v>
      </c>
      <c r="AE1274" s="38">
        <v>5.6050335999812333</v>
      </c>
      <c r="AF1274" s="38">
        <v>4.6340160378550266E-2</v>
      </c>
      <c r="AG1274" s="38">
        <v>5.0335999812336496E-3</v>
      </c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</row>
    <row r="1275" spans="1:51" x14ac:dyDescent="0.25">
      <c r="A1275" s="38" t="s">
        <v>52</v>
      </c>
      <c r="B1275" s="38">
        <v>1648885</v>
      </c>
      <c r="C1275" s="38">
        <v>6.4</v>
      </c>
      <c r="D1275" s="38">
        <v>6.3</v>
      </c>
      <c r="E1275" s="38">
        <v>6.5</v>
      </c>
      <c r="F1275" s="38">
        <v>2008</v>
      </c>
      <c r="G1275" s="38" t="s">
        <v>7</v>
      </c>
      <c r="H1275" s="38" t="s">
        <v>101</v>
      </c>
      <c r="I1275" s="38" t="s">
        <v>184</v>
      </c>
      <c r="J1275" s="38">
        <v>10553</v>
      </c>
      <c r="K1275" s="38">
        <v>1638332</v>
      </c>
      <c r="L1275" s="38">
        <v>1.2171706351960163E-4</v>
      </c>
      <c r="M1275" s="38">
        <v>6.2783654164592937</v>
      </c>
      <c r="N1275" s="38">
        <v>6.5217995434984966</v>
      </c>
      <c r="O1275" s="38">
        <v>2.1634583540706132E-2</v>
      </c>
      <c r="P1275" s="38">
        <v>2.1799543498496554E-2</v>
      </c>
      <c r="Q1275" s="38">
        <v>10353</v>
      </c>
      <c r="R1275" s="38">
        <v>10754</v>
      </c>
      <c r="S1275" s="38">
        <v>6.2787883933688526</v>
      </c>
      <c r="T1275" s="38">
        <v>6.5219830370219878</v>
      </c>
      <c r="U1275" s="38">
        <v>2.1211606631147184E-2</v>
      </c>
      <c r="V1275" s="38">
        <v>2.1983037021987784E-2</v>
      </c>
      <c r="W1275" s="38">
        <v>6.4012324324252785E-3</v>
      </c>
      <c r="X1275" s="38">
        <v>1.2173321732169265E-4</v>
      </c>
      <c r="Y1275" s="38">
        <v>6.279499215103586</v>
      </c>
      <c r="Z1275" s="38">
        <v>6.522965649746971</v>
      </c>
      <c r="AA1275" s="38">
        <v>2.0500784896413826E-2</v>
      </c>
      <c r="AB1275" s="38">
        <v>2.2965649746971017E-2</v>
      </c>
      <c r="AC1275" s="38">
        <v>401.40381459414112</v>
      </c>
      <c r="AD1275" s="38">
        <v>6.2798161778765822</v>
      </c>
      <c r="AE1275" s="38">
        <v>6.5232551559941161</v>
      </c>
      <c r="AF1275" s="38">
        <v>2.0183822123417627E-2</v>
      </c>
      <c r="AG1275" s="38">
        <v>2.3255155994116095E-2</v>
      </c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</row>
    <row r="1276" spans="1:51" x14ac:dyDescent="0.25">
      <c r="A1276" s="38" t="s">
        <v>37</v>
      </c>
      <c r="B1276" s="38">
        <v>555236</v>
      </c>
      <c r="C1276" s="38">
        <v>3.7</v>
      </c>
      <c r="D1276" s="38">
        <v>3.6</v>
      </c>
      <c r="E1276" s="38">
        <v>3.9</v>
      </c>
      <c r="F1276" s="38">
        <v>2008</v>
      </c>
      <c r="G1276" s="38" t="s">
        <v>7</v>
      </c>
      <c r="H1276" s="38" t="s">
        <v>102</v>
      </c>
      <c r="I1276" s="38" t="s">
        <v>169</v>
      </c>
      <c r="J1276" s="38">
        <v>2054</v>
      </c>
      <c r="K1276" s="38">
        <v>553182</v>
      </c>
      <c r="L1276" s="38">
        <v>1.5968565552962582E-4</v>
      </c>
      <c r="M1276" s="38">
        <v>3.5396421978516392</v>
      </c>
      <c r="N1276" s="38">
        <v>3.8590135089108908</v>
      </c>
      <c r="O1276" s="38">
        <v>6.035780214836084E-2</v>
      </c>
      <c r="P1276" s="38">
        <v>4.0986491089109123E-2</v>
      </c>
      <c r="Q1276" s="38">
        <v>1966</v>
      </c>
      <c r="R1276" s="38">
        <v>2144</v>
      </c>
      <c r="S1276" s="38">
        <v>3.5408366892636645</v>
      </c>
      <c r="T1276" s="38">
        <v>3.8614210894106291</v>
      </c>
      <c r="U1276" s="38">
        <v>5.9163310736335628E-2</v>
      </c>
      <c r="V1276" s="38">
        <v>3.8578910589370796E-2</v>
      </c>
      <c r="W1276" s="38">
        <v>3.702761538164628E-3</v>
      </c>
      <c r="X1276" s="38">
        <v>1.5979581499829504E-4</v>
      </c>
      <c r="Y1276" s="38">
        <v>3.5429657231663332</v>
      </c>
      <c r="Z1276" s="38">
        <v>3.8625573531629227</v>
      </c>
      <c r="AA1276" s="38">
        <v>5.7034276833666908E-2</v>
      </c>
      <c r="AB1276" s="38">
        <v>3.7442646837077209E-2</v>
      </c>
      <c r="AC1276" s="38">
        <v>177.34655433450058</v>
      </c>
      <c r="AD1276" s="38">
        <v>3.5439593943278558</v>
      </c>
      <c r="AE1276" s="38">
        <v>3.8633647054967111</v>
      </c>
      <c r="AF1276" s="38">
        <v>5.6040605672144306E-2</v>
      </c>
      <c r="AG1276" s="38">
        <v>3.663529450328884E-2</v>
      </c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</row>
    <row r="1277" spans="1:51" x14ac:dyDescent="0.25">
      <c r="A1277" s="38" t="s">
        <v>30</v>
      </c>
      <c r="B1277" s="38">
        <v>522982</v>
      </c>
      <c r="C1277" s="38">
        <v>11.6</v>
      </c>
      <c r="D1277" s="38">
        <v>11.3</v>
      </c>
      <c r="E1277" s="38">
        <v>11.9</v>
      </c>
      <c r="F1277" s="38">
        <v>2008</v>
      </c>
      <c r="G1277" s="38" t="s">
        <v>7</v>
      </c>
      <c r="H1277" s="38" t="s">
        <v>103</v>
      </c>
      <c r="I1277" s="38" t="s">
        <v>162</v>
      </c>
      <c r="J1277" s="38">
        <v>6067</v>
      </c>
      <c r="K1277" s="38">
        <v>516915</v>
      </c>
      <c r="L1277" s="38">
        <v>2.9021145031035396E-4</v>
      </c>
      <c r="M1277" s="38">
        <v>11.310570220951755</v>
      </c>
      <c r="N1277" s="38">
        <v>11.89099312157246</v>
      </c>
      <c r="O1277" s="38">
        <v>1.0570220951754195E-2</v>
      </c>
      <c r="P1277" s="38">
        <v>9.0068784275398883E-3</v>
      </c>
      <c r="Q1277" s="38">
        <v>5915</v>
      </c>
      <c r="R1277" s="38">
        <v>6219</v>
      </c>
      <c r="S1277" s="38">
        <v>11.310140693178733</v>
      </c>
      <c r="T1277" s="38">
        <v>11.891422649345484</v>
      </c>
      <c r="U1277" s="38">
        <v>1.0140693178732008E-2</v>
      </c>
      <c r="V1277" s="38">
        <v>8.577350654515925E-3</v>
      </c>
      <c r="W1277" s="38">
        <v>1.1604369082883112E-2</v>
      </c>
      <c r="X1277" s="38">
        <v>2.902768945986822E-4</v>
      </c>
      <c r="Y1277" s="38">
        <v>11.314092188284429</v>
      </c>
      <c r="Z1277" s="38">
        <v>11.894645977481794</v>
      </c>
      <c r="AA1277" s="38">
        <v>1.409218828442782E-2</v>
      </c>
      <c r="AB1277" s="38">
        <v>5.3540225182064916E-3</v>
      </c>
      <c r="AC1277" s="38">
        <v>303.56267468744636</v>
      </c>
      <c r="AD1277" s="38">
        <v>11.315104392807109</v>
      </c>
      <c r="AE1277" s="38">
        <v>11.895545870612102</v>
      </c>
      <c r="AF1277" s="38">
        <v>1.5104392807108624E-2</v>
      </c>
      <c r="AG1277" s="38">
        <v>4.4541293878985755E-3</v>
      </c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</row>
    <row r="1278" spans="1:51" x14ac:dyDescent="0.25">
      <c r="A1278" s="38" t="s">
        <v>22</v>
      </c>
      <c r="B1278" s="38">
        <v>1632752</v>
      </c>
      <c r="C1278" s="38">
        <v>8</v>
      </c>
      <c r="D1278" s="38">
        <v>7.9</v>
      </c>
      <c r="E1278" s="38">
        <v>8.1</v>
      </c>
      <c r="F1278" s="38">
        <v>2008</v>
      </c>
      <c r="G1278" s="38" t="s">
        <v>7</v>
      </c>
      <c r="H1278" s="38" t="s">
        <v>104</v>
      </c>
      <c r="I1278" s="38" t="s">
        <v>154</v>
      </c>
      <c r="J1278" s="38">
        <v>13062</v>
      </c>
      <c r="K1278" s="38">
        <v>1619690</v>
      </c>
      <c r="L1278" s="38">
        <v>1.3664336376203884E-4</v>
      </c>
      <c r="M1278" s="38">
        <v>7.8633468368318056</v>
      </c>
      <c r="N1278" s="38">
        <v>8.1366335643558827</v>
      </c>
      <c r="O1278" s="38">
        <v>3.665316316819478E-2</v>
      </c>
      <c r="P1278" s="38">
        <v>3.6633564355883053E-2</v>
      </c>
      <c r="Q1278" s="38">
        <v>12839</v>
      </c>
      <c r="R1278" s="38">
        <v>13286</v>
      </c>
      <c r="S1278" s="38">
        <v>7.8634109772947758</v>
      </c>
      <c r="T1278" s="38">
        <v>8.1371818867776611</v>
      </c>
      <c r="U1278" s="38">
        <v>3.6589022705224572E-2</v>
      </c>
      <c r="V1278" s="38">
        <v>3.7181886777661433E-2</v>
      </c>
      <c r="W1278" s="38">
        <v>8.0011477513613483E-3</v>
      </c>
      <c r="X1278" s="38">
        <v>1.3665791119804894E-4</v>
      </c>
      <c r="Y1278" s="38">
        <v>7.8644898401632988</v>
      </c>
      <c r="Z1278" s="38">
        <v>8.1378056625593977</v>
      </c>
      <c r="AA1278" s="38">
        <v>3.5510159836701582E-2</v>
      </c>
      <c r="AB1278" s="38">
        <v>3.7805662559398101E-2</v>
      </c>
      <c r="AC1278" s="38">
        <v>446.21751525366045</v>
      </c>
      <c r="AD1278" s="38">
        <v>7.8648084702671595</v>
      </c>
      <c r="AE1278" s="38">
        <v>8.1380994938993148</v>
      </c>
      <c r="AF1278" s="38">
        <v>3.5191529732840898E-2</v>
      </c>
      <c r="AG1278" s="38">
        <v>3.8099493899315107E-2</v>
      </c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</row>
    <row r="1279" spans="1:51" x14ac:dyDescent="0.25">
      <c r="A1279" s="38" t="s">
        <v>38</v>
      </c>
      <c r="B1279" s="38">
        <v>133452</v>
      </c>
      <c r="C1279" s="38">
        <v>9.4</v>
      </c>
      <c r="D1279" s="38">
        <v>8.9</v>
      </c>
      <c r="E1279" s="38">
        <v>9.9</v>
      </c>
      <c r="F1279" s="38">
        <v>2008</v>
      </c>
      <c r="G1279" s="38" t="s">
        <v>7</v>
      </c>
      <c r="H1279" s="38" t="s">
        <v>105</v>
      </c>
      <c r="I1279" s="38" t="s">
        <v>170</v>
      </c>
      <c r="J1279" s="38">
        <v>1254</v>
      </c>
      <c r="K1279" s="38">
        <v>132198</v>
      </c>
      <c r="L1279" s="38">
        <v>5.1763266140867356E-4</v>
      </c>
      <c r="M1279" s="38">
        <v>8.87900433166749</v>
      </c>
      <c r="N1279" s="38">
        <v>9.9142696544848352</v>
      </c>
      <c r="O1279" s="38">
        <v>2.099566833251032E-2</v>
      </c>
      <c r="P1279" s="38">
        <v>1.4269654484834859E-2</v>
      </c>
      <c r="Q1279" s="38">
        <v>1186</v>
      </c>
      <c r="R1279" s="38">
        <v>1324</v>
      </c>
      <c r="S1279" s="38">
        <v>8.8870904894643772</v>
      </c>
      <c r="T1279" s="38">
        <v>9.9211701585588834</v>
      </c>
      <c r="U1279" s="38">
        <v>1.290951053562317E-2</v>
      </c>
      <c r="V1279" s="38">
        <v>2.1170158558883045E-2</v>
      </c>
      <c r="W1279" s="38">
        <v>9.4107587624620813E-3</v>
      </c>
      <c r="X1279" s="38">
        <v>5.182027744309361E-4</v>
      </c>
      <c r="Y1279" s="38">
        <v>8.8925559880311447</v>
      </c>
      <c r="Z1279" s="38">
        <v>9.9289615368930182</v>
      </c>
      <c r="AA1279" s="38">
        <v>7.4440119688556905E-3</v>
      </c>
      <c r="AB1279" s="38">
        <v>2.8961536893017836E-2</v>
      </c>
      <c r="AC1279" s="38">
        <v>138.18434850665176</v>
      </c>
      <c r="AD1279" s="38">
        <v>8.8967896959638519</v>
      </c>
      <c r="AE1279" s="38">
        <v>9.9322209442040439</v>
      </c>
      <c r="AF1279" s="38">
        <v>3.2103040361484148E-3</v>
      </c>
      <c r="AG1279" s="38">
        <v>3.2220944204043533E-2</v>
      </c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  <c r="AU1279" s="38"/>
      <c r="AV1279" s="38"/>
      <c r="AW1279" s="38"/>
      <c r="AX1279" s="38"/>
      <c r="AY1279" s="38"/>
    </row>
    <row r="1280" spans="1:51" x14ac:dyDescent="0.25">
      <c r="A1280" s="38" t="s">
        <v>15</v>
      </c>
      <c r="B1280" s="38">
        <v>642269</v>
      </c>
      <c r="C1280" s="38">
        <v>3.7</v>
      </c>
      <c r="D1280" s="38">
        <v>3.6</v>
      </c>
      <c r="E1280" s="38">
        <v>3.9</v>
      </c>
      <c r="F1280" s="38">
        <v>2008</v>
      </c>
      <c r="G1280" s="38" t="s">
        <v>7</v>
      </c>
      <c r="H1280" s="38" t="s">
        <v>106</v>
      </c>
      <c r="I1280" s="38" t="s">
        <v>147</v>
      </c>
      <c r="J1280" s="38">
        <v>2376</v>
      </c>
      <c r="K1280" s="38">
        <v>639893</v>
      </c>
      <c r="L1280" s="38">
        <v>1.4847370560455326E-4</v>
      </c>
      <c r="M1280" s="38">
        <v>3.5509108201938275</v>
      </c>
      <c r="N1280" s="38">
        <v>3.8478582314029337</v>
      </c>
      <c r="O1280" s="38">
        <v>4.9089179806172556E-2</v>
      </c>
      <c r="P1280" s="38">
        <v>5.2141768597066207E-2</v>
      </c>
      <c r="Q1280" s="38">
        <v>2282</v>
      </c>
      <c r="R1280" s="38">
        <v>2472</v>
      </c>
      <c r="S1280" s="38">
        <v>3.5530284039864917</v>
      </c>
      <c r="T1280" s="38">
        <v>3.8488546076488199</v>
      </c>
      <c r="U1280" s="38">
        <v>4.6971596013508421E-2</v>
      </c>
      <c r="V1280" s="38">
        <v>5.1145392351179986E-2</v>
      </c>
      <c r="W1280" s="38">
        <v>3.702352919063615E-3</v>
      </c>
      <c r="X1280" s="38">
        <v>1.4856225403821863E-4</v>
      </c>
      <c r="Y1280" s="38">
        <v>3.5537906650253968</v>
      </c>
      <c r="Z1280" s="38">
        <v>3.8509151731018334</v>
      </c>
      <c r="AA1280" s="38">
        <v>4.6209334974603333E-2</v>
      </c>
      <c r="AB1280" s="38">
        <v>4.9084826898166511E-2</v>
      </c>
      <c r="AC1280" s="38">
        <v>190.73881015044313</v>
      </c>
      <c r="AD1280" s="38">
        <v>3.5546440343788119</v>
      </c>
      <c r="AE1280" s="38">
        <v>3.8516187744553343</v>
      </c>
      <c r="AF1280" s="38">
        <v>4.5355965621188155E-2</v>
      </c>
      <c r="AG1280" s="38">
        <v>4.8381225544665618E-2</v>
      </c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</row>
    <row r="1281" spans="1:51" x14ac:dyDescent="0.25">
      <c r="A1281" s="38" t="s">
        <v>53</v>
      </c>
      <c r="B1281" s="38">
        <v>113488</v>
      </c>
      <c r="C1281" s="38">
        <v>4.5999999999999996</v>
      </c>
      <c r="D1281" s="38">
        <v>4.2</v>
      </c>
      <c r="E1281" s="38">
        <v>5</v>
      </c>
      <c r="F1281" s="38">
        <v>2008</v>
      </c>
      <c r="G1281" s="38" t="s">
        <v>7</v>
      </c>
      <c r="H1281" s="38" t="s">
        <v>107</v>
      </c>
      <c r="I1281" s="38" t="s">
        <v>185</v>
      </c>
      <c r="J1281" s="38">
        <v>522</v>
      </c>
      <c r="K1281" s="38">
        <v>112966</v>
      </c>
      <c r="L1281" s="38">
        <v>3.9366998559943131E-4</v>
      </c>
      <c r="M1281" s="38">
        <v>4.2059352590079282</v>
      </c>
      <c r="N1281" s="38">
        <v>4.9932752302067902</v>
      </c>
      <c r="O1281" s="38">
        <v>5.9352590079280176E-3</v>
      </c>
      <c r="P1281" s="38">
        <v>6.724769793209795E-3</v>
      </c>
      <c r="Q1281" s="38">
        <v>478</v>
      </c>
      <c r="R1281" s="38">
        <v>567</v>
      </c>
      <c r="S1281" s="38">
        <v>4.2118990554067395</v>
      </c>
      <c r="T1281" s="38">
        <v>4.9961229381079937</v>
      </c>
      <c r="U1281" s="38">
        <v>1.1899055406739301E-2</v>
      </c>
      <c r="V1281" s="38">
        <v>3.8770618920063171E-3</v>
      </c>
      <c r="W1281" s="38">
        <v>4.6163735002964605E-3</v>
      </c>
      <c r="X1281" s="38">
        <v>3.9473320939016843E-4</v>
      </c>
      <c r="Y1281" s="38">
        <v>4.2216402909062918</v>
      </c>
      <c r="Z1281" s="38">
        <v>5.0111067096866293</v>
      </c>
      <c r="AA1281" s="38">
        <v>2.1640290906291604E-2</v>
      </c>
      <c r="AB1281" s="38">
        <v>1.1106709686629301E-2</v>
      </c>
      <c r="AC1281" s="38">
        <v>89.393608672013798</v>
      </c>
      <c r="AD1281" s="38">
        <v>4.2269463505744849</v>
      </c>
      <c r="AE1281" s="38">
        <v>5.0146118560676642</v>
      </c>
      <c r="AF1281" s="38">
        <v>2.694635057448469E-2</v>
      </c>
      <c r="AG1281" s="38">
        <v>1.4611856067664242E-2</v>
      </c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</row>
    <row r="1282" spans="1:51" x14ac:dyDescent="0.25">
      <c r="A1282" s="38" t="s">
        <v>27</v>
      </c>
      <c r="B1282" s="38">
        <v>878930</v>
      </c>
      <c r="C1282" s="38">
        <v>4.3</v>
      </c>
      <c r="D1282" s="38">
        <v>4.2</v>
      </c>
      <c r="E1282" s="38">
        <v>4.4000000000000004</v>
      </c>
      <c r="F1282" s="38">
        <v>2008</v>
      </c>
      <c r="G1282" s="38" t="s">
        <v>7</v>
      </c>
      <c r="H1282" s="38" t="s">
        <v>108</v>
      </c>
      <c r="I1282" s="38" t="s">
        <v>159</v>
      </c>
      <c r="J1282" s="38">
        <v>3779</v>
      </c>
      <c r="K1282" s="38">
        <v>875151</v>
      </c>
      <c r="L1282" s="38">
        <v>1.3678755955096991E-4</v>
      </c>
      <c r="M1282" s="38">
        <v>4.1627584793827328</v>
      </c>
      <c r="N1282" s="38">
        <v>4.4363335984846728</v>
      </c>
      <c r="O1282" s="38">
        <v>3.7241520617267376E-2</v>
      </c>
      <c r="P1282" s="38">
        <v>3.6333598484672436E-2</v>
      </c>
      <c r="Q1282" s="38">
        <v>3660</v>
      </c>
      <c r="R1282" s="38">
        <v>3900</v>
      </c>
      <c r="S1282" s="38">
        <v>4.1641541419680745</v>
      </c>
      <c r="T1282" s="38">
        <v>4.4372134299659818</v>
      </c>
      <c r="U1282" s="38">
        <v>3.5845858031925637E-2</v>
      </c>
      <c r="V1282" s="38">
        <v>3.7213429965981426E-2</v>
      </c>
      <c r="W1282" s="38">
        <v>4.3017125420212734E-3</v>
      </c>
      <c r="X1282" s="38">
        <v>1.3683872191697533E-4</v>
      </c>
      <c r="Y1282" s="38">
        <v>4.1648738201042983</v>
      </c>
      <c r="Z1282" s="38">
        <v>4.4385512639382485</v>
      </c>
      <c r="AA1282" s="38">
        <v>3.5126179895701881E-2</v>
      </c>
      <c r="AB1282" s="38">
        <v>3.8551263938248148E-2</v>
      </c>
      <c r="AC1282" s="38">
        <v>240.46822582281746</v>
      </c>
      <c r="AD1282" s="38">
        <v>4.1654860056614051</v>
      </c>
      <c r="AE1282" s="38">
        <v>4.4390768204418416</v>
      </c>
      <c r="AF1282" s="38">
        <v>3.4513994338595033E-2</v>
      </c>
      <c r="AG1282" s="38">
        <v>3.9076820441841242E-2</v>
      </c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</row>
    <row r="1283" spans="1:51" x14ac:dyDescent="0.25">
      <c r="A1283" s="38" t="s">
        <v>61</v>
      </c>
      <c r="B1283" s="38">
        <v>4165071</v>
      </c>
      <c r="C1283" s="38">
        <v>5.0999999999999996</v>
      </c>
      <c r="D1283" s="38">
        <v>5</v>
      </c>
      <c r="E1283" s="38">
        <v>5.2</v>
      </c>
      <c r="F1283" s="38">
        <v>2008</v>
      </c>
      <c r="G1283" s="38" t="s">
        <v>7</v>
      </c>
      <c r="H1283" s="38" t="s">
        <v>109</v>
      </c>
      <c r="I1283" s="38" t="s">
        <v>192</v>
      </c>
      <c r="J1283" s="38">
        <v>21242</v>
      </c>
      <c r="K1283" s="38">
        <v>4143829</v>
      </c>
      <c r="L1283" s="38">
        <v>6.8408976449159335E-5</v>
      </c>
      <c r="M1283" s="38">
        <v>5.0316241322301405</v>
      </c>
      <c r="N1283" s="38">
        <v>5.1684420851284587</v>
      </c>
      <c r="O1283" s="38">
        <v>3.1624132230140489E-2</v>
      </c>
      <c r="P1283" s="38">
        <v>3.155791487154147E-2</v>
      </c>
      <c r="Q1283" s="38">
        <v>20957</v>
      </c>
      <c r="R1283" s="38">
        <v>21527</v>
      </c>
      <c r="S1283" s="38">
        <v>5.0316069041800251</v>
      </c>
      <c r="T1283" s="38">
        <v>5.168459313178575</v>
      </c>
      <c r="U1283" s="38">
        <v>3.1606904180025097E-2</v>
      </c>
      <c r="V1283" s="38">
        <v>3.154068682142519E-2</v>
      </c>
      <c r="W1283" s="38">
        <v>5.1004895561419603E-3</v>
      </c>
      <c r="X1283" s="38">
        <v>6.841351310175192E-5</v>
      </c>
      <c r="Y1283" s="38">
        <v>5.0320760430402087</v>
      </c>
      <c r="Z1283" s="38">
        <v>5.1689030692437123</v>
      </c>
      <c r="AA1283" s="38">
        <v>3.2076043040208724E-2</v>
      </c>
      <c r="AB1283" s="38">
        <v>3.1096930756287833E-2</v>
      </c>
      <c r="AC1283" s="38">
        <v>569.8627633482597</v>
      </c>
      <c r="AD1283" s="38">
        <v>5.0321999353065978</v>
      </c>
      <c r="AE1283" s="38">
        <v>5.1690192687014971</v>
      </c>
      <c r="AF1283" s="38">
        <v>3.2199935306597816E-2</v>
      </c>
      <c r="AG1283" s="38">
        <v>3.0980731298503095E-2</v>
      </c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</row>
    <row r="1284" spans="1:51" x14ac:dyDescent="0.25">
      <c r="A1284" s="38" t="s">
        <v>23</v>
      </c>
      <c r="B1284" s="38">
        <v>503252</v>
      </c>
      <c r="C1284" s="38">
        <v>5.0999999999999996</v>
      </c>
      <c r="D1284" s="38">
        <v>4.9000000000000004</v>
      </c>
      <c r="E1284" s="38">
        <v>5.3</v>
      </c>
      <c r="F1284" s="38">
        <v>2008</v>
      </c>
      <c r="G1284" s="38" t="s">
        <v>7</v>
      </c>
      <c r="H1284" s="38" t="s">
        <v>110</v>
      </c>
      <c r="I1284" s="38" t="s">
        <v>155</v>
      </c>
      <c r="J1284" s="38">
        <v>2567</v>
      </c>
      <c r="K1284" s="38">
        <v>500685</v>
      </c>
      <c r="L1284" s="38">
        <v>1.9681810742343581E-4</v>
      </c>
      <c r="M1284" s="38">
        <v>4.9040061317251418</v>
      </c>
      <c r="N1284" s="38">
        <v>5.2976423465720144</v>
      </c>
      <c r="O1284" s="38">
        <v>4.0061317251414152E-3</v>
      </c>
      <c r="P1284" s="38">
        <v>2.35765342798544E-3</v>
      </c>
      <c r="Q1284" s="38">
        <v>2468</v>
      </c>
      <c r="R1284" s="38">
        <v>2666</v>
      </c>
      <c r="S1284" s="38">
        <v>4.904103709473584</v>
      </c>
      <c r="T1284" s="38">
        <v>5.2975447688235713</v>
      </c>
      <c r="U1284" s="38">
        <v>4.1037094735836277E-3</v>
      </c>
      <c r="V1284" s="38">
        <v>2.4552311764285406E-3</v>
      </c>
      <c r="W1284" s="38">
        <v>5.1046019097635269E-3</v>
      </c>
      <c r="X1284" s="38">
        <v>1.9692608709415005E-4</v>
      </c>
      <c r="Y1284" s="38">
        <v>4.9076758226693773</v>
      </c>
      <c r="Z1284" s="38">
        <v>5.3015279968576765</v>
      </c>
      <c r="AA1284" s="38">
        <v>7.6758226693769416E-3</v>
      </c>
      <c r="AB1284" s="38">
        <v>1.5279968576766834E-3</v>
      </c>
      <c r="AC1284" s="38">
        <v>198.11626387746793</v>
      </c>
      <c r="AD1284" s="38">
        <v>4.9087609004410391</v>
      </c>
      <c r="AE1284" s="38">
        <v>5.3024299799755656</v>
      </c>
      <c r="AF1284" s="38">
        <v>8.7609004410387215E-3</v>
      </c>
      <c r="AG1284" s="38">
        <v>2.4299799755658213E-3</v>
      </c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</row>
    <row r="1285" spans="1:51" x14ac:dyDescent="0.25">
      <c r="A1285" s="38" t="s">
        <v>54</v>
      </c>
      <c r="B1285" s="38">
        <v>1115877</v>
      </c>
      <c r="C1285" s="38">
        <v>6.6</v>
      </c>
      <c r="D1285" s="38">
        <v>6.5</v>
      </c>
      <c r="E1285" s="38">
        <v>6.8</v>
      </c>
      <c r="F1285" s="38">
        <v>2008</v>
      </c>
      <c r="G1285" s="38" t="s">
        <v>7</v>
      </c>
      <c r="H1285" s="38" t="s">
        <v>112</v>
      </c>
      <c r="I1285" s="38" t="s">
        <v>186</v>
      </c>
      <c r="J1285" s="38">
        <v>7365</v>
      </c>
      <c r="K1285" s="38">
        <v>1108512</v>
      </c>
      <c r="L1285" s="38">
        <v>1.5023813257471102E-4</v>
      </c>
      <c r="M1285" s="38">
        <v>6.4499516732909887</v>
      </c>
      <c r="N1285" s="38">
        <v>6.7504279384404109</v>
      </c>
      <c r="O1285" s="38">
        <v>5.004832670901127E-2</v>
      </c>
      <c r="P1285" s="38">
        <v>4.9572061559588931E-2</v>
      </c>
      <c r="Q1285" s="38">
        <v>7198</v>
      </c>
      <c r="R1285" s="38">
        <v>7533</v>
      </c>
      <c r="S1285" s="38">
        <v>6.4505317342323574</v>
      </c>
      <c r="T1285" s="38">
        <v>6.7507440336166082</v>
      </c>
      <c r="U1285" s="38">
        <v>4.9468265767642627E-2</v>
      </c>
      <c r="V1285" s="38">
        <v>4.9255966383391581E-2</v>
      </c>
      <c r="W1285" s="38">
        <v>6.6018883519672004E-3</v>
      </c>
      <c r="X1285" s="38">
        <v>1.5026667602350004E-4</v>
      </c>
      <c r="Y1285" s="38">
        <v>6.4516216759437004</v>
      </c>
      <c r="Z1285" s="38">
        <v>6.7521550279907006</v>
      </c>
      <c r="AA1285" s="38">
        <v>4.8378324056299604E-2</v>
      </c>
      <c r="AB1285" s="38">
        <v>4.7844972009299269E-2</v>
      </c>
      <c r="AC1285" s="38">
        <v>335.30525315359046</v>
      </c>
      <c r="AD1285" s="38">
        <v>6.4520940187673652</v>
      </c>
      <c r="AE1285" s="38">
        <v>6.7525788381995522</v>
      </c>
      <c r="AF1285" s="38">
        <v>4.7905981232634787E-2</v>
      </c>
      <c r="AG1285" s="38">
        <v>4.7421161800447642E-2</v>
      </c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</row>
    <row r="1286" spans="1:51" x14ac:dyDescent="0.25">
      <c r="A1286" s="38" t="s">
        <v>39</v>
      </c>
      <c r="B1286" s="38">
        <v>952192</v>
      </c>
      <c r="C1286" s="38">
        <v>6.1</v>
      </c>
      <c r="D1286" s="38">
        <v>5.9</v>
      </c>
      <c r="E1286" s="38">
        <v>6.2</v>
      </c>
      <c r="F1286" s="38">
        <v>2008</v>
      </c>
      <c r="G1286" s="38" t="s">
        <v>7</v>
      </c>
      <c r="H1286" s="38" t="s">
        <v>113</v>
      </c>
      <c r="I1286" s="38" t="s">
        <v>171</v>
      </c>
      <c r="J1286" s="38">
        <v>5808</v>
      </c>
      <c r="K1286" s="38">
        <v>946384</v>
      </c>
      <c r="L1286" s="38">
        <v>1.5638975417189168E-4</v>
      </c>
      <c r="M1286" s="38">
        <v>5.9432204084843798</v>
      </c>
      <c r="N1286" s="38">
        <v>6.2559999168281628</v>
      </c>
      <c r="O1286" s="38">
        <v>4.3220408484379469E-2</v>
      </c>
      <c r="P1286" s="38">
        <v>5.5999916828162632E-2</v>
      </c>
      <c r="Q1286" s="38">
        <v>5660</v>
      </c>
      <c r="R1286" s="38">
        <v>5958</v>
      </c>
      <c r="S1286" s="38">
        <v>5.9441793251781156</v>
      </c>
      <c r="T1286" s="38">
        <v>6.2571414168571042</v>
      </c>
      <c r="U1286" s="38">
        <v>4.4179325178115292E-2</v>
      </c>
      <c r="V1286" s="38">
        <v>5.7141416857104055E-2</v>
      </c>
      <c r="W1286" s="38">
        <v>6.1016027128507544E-3</v>
      </c>
      <c r="X1286" s="38">
        <v>1.5642751439697215E-4</v>
      </c>
      <c r="Y1286" s="38">
        <v>5.9451751984537822</v>
      </c>
      <c r="Z1286" s="38">
        <v>6.2580302272477262</v>
      </c>
      <c r="AA1286" s="38">
        <v>4.5175198453781817E-2</v>
      </c>
      <c r="AB1286" s="38">
        <v>5.8030227247725996E-2</v>
      </c>
      <c r="AC1286" s="38">
        <v>297.83817857696562</v>
      </c>
      <c r="AD1286" s="38">
        <v>5.9457323731304124</v>
      </c>
      <c r="AE1286" s="38">
        <v>6.258523256695562</v>
      </c>
      <c r="AF1286" s="38">
        <v>4.5732373130412007E-2</v>
      </c>
      <c r="AG1286" s="38">
        <v>5.8523256695561798E-2</v>
      </c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</row>
    <row r="1287" spans="1:51" x14ac:dyDescent="0.25">
      <c r="A1287" s="38" t="s">
        <v>16</v>
      </c>
      <c r="B1287" s="38">
        <v>248660</v>
      </c>
      <c r="C1287" s="38">
        <v>3.9</v>
      </c>
      <c r="D1287" s="38">
        <v>3.7</v>
      </c>
      <c r="E1287" s="38">
        <v>4.0999999999999996</v>
      </c>
      <c r="F1287" s="38">
        <v>2008</v>
      </c>
      <c r="G1287" s="38" t="s">
        <v>7</v>
      </c>
      <c r="H1287" s="38" t="s">
        <v>114</v>
      </c>
      <c r="I1287" s="38" t="s">
        <v>148</v>
      </c>
      <c r="J1287" s="38">
        <v>970</v>
      </c>
      <c r="K1287" s="38">
        <v>247690</v>
      </c>
      <c r="L1287" s="38">
        <v>2.4500745592148421E-4</v>
      </c>
      <c r="M1287" s="38">
        <v>3.6559014156300318</v>
      </c>
      <c r="N1287" s="38">
        <v>4.1459163274730004</v>
      </c>
      <c r="O1287" s="38">
        <v>4.4098584369968385E-2</v>
      </c>
      <c r="P1287" s="38">
        <v>4.5916327473000784E-2</v>
      </c>
      <c r="Q1287" s="38">
        <v>909</v>
      </c>
      <c r="R1287" s="38">
        <v>1031</v>
      </c>
      <c r="S1287" s="38">
        <v>3.6555939837529157</v>
      </c>
      <c r="T1287" s="38">
        <v>4.146223759350117</v>
      </c>
      <c r="U1287" s="38">
        <v>4.4406016247084512E-2</v>
      </c>
      <c r="V1287" s="38">
        <v>4.6223759350117355E-2</v>
      </c>
      <c r="W1287" s="38">
        <v>3.9085728094138674E-3</v>
      </c>
      <c r="X1287" s="38">
        <v>2.4536489402305782E-4</v>
      </c>
      <c r="Y1287" s="38">
        <v>3.6632079153908097</v>
      </c>
      <c r="Z1287" s="38">
        <v>4.1539377034369247</v>
      </c>
      <c r="AA1287" s="38">
        <v>3.6792084609190479E-2</v>
      </c>
      <c r="AB1287" s="38">
        <v>5.3937703436925055E-2</v>
      </c>
      <c r="AC1287" s="38">
        <v>121.87637808992869</v>
      </c>
      <c r="AD1287" s="38">
        <v>3.6655210303920538</v>
      </c>
      <c r="AE1287" s="38">
        <v>4.1556460818467569</v>
      </c>
      <c r="AF1287" s="38">
        <v>3.4478969607946386E-2</v>
      </c>
      <c r="AG1287" s="38">
        <v>5.5646081846757234E-2</v>
      </c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</row>
    <row r="1288" spans="1:51" x14ac:dyDescent="0.25">
      <c r="A1288" s="38" t="s">
        <v>24</v>
      </c>
      <c r="B1288" s="38">
        <v>770205</v>
      </c>
      <c r="C1288" s="38">
        <v>7.7</v>
      </c>
      <c r="D1288" s="38">
        <v>7.5</v>
      </c>
      <c r="E1288" s="38">
        <v>7.9</v>
      </c>
      <c r="F1288" s="38">
        <v>2008</v>
      </c>
      <c r="G1288" s="38" t="s">
        <v>7</v>
      </c>
      <c r="H1288" s="38" t="s">
        <v>115</v>
      </c>
      <c r="I1288" s="38" t="s">
        <v>156</v>
      </c>
      <c r="J1288" s="38">
        <v>5931</v>
      </c>
      <c r="K1288" s="38">
        <v>764274</v>
      </c>
      <c r="L1288" s="38">
        <v>1.9522125273676951E-4</v>
      </c>
      <c r="M1288" s="38">
        <v>7.5053260041623684</v>
      </c>
      <c r="N1288" s="38">
        <v>7.8957685096359072</v>
      </c>
      <c r="O1288" s="38">
        <v>5.3260041623683918E-3</v>
      </c>
      <c r="P1288" s="38">
        <v>4.2314903640932044E-3</v>
      </c>
      <c r="Q1288" s="38">
        <v>5781</v>
      </c>
      <c r="R1288" s="38">
        <v>6081</v>
      </c>
      <c r="S1288" s="38">
        <v>7.5057939120104384</v>
      </c>
      <c r="T1288" s="38">
        <v>7.8953006017878353</v>
      </c>
      <c r="U1288" s="38">
        <v>5.7939120104384401E-3</v>
      </c>
      <c r="V1288" s="38">
        <v>4.6993982121650291E-3</v>
      </c>
      <c r="W1288" s="38">
        <v>7.7030026274082326E-3</v>
      </c>
      <c r="X1288" s="38">
        <v>1.95267083453745E-4</v>
      </c>
      <c r="Y1288" s="38">
        <v>7.5077355439544879</v>
      </c>
      <c r="Z1288" s="38">
        <v>7.8982697108619782</v>
      </c>
      <c r="AA1288" s="38">
        <v>7.7355439544879445E-3</v>
      </c>
      <c r="AB1288" s="38">
        <v>1.7302891380222007E-3</v>
      </c>
      <c r="AC1288" s="38">
        <v>300.73272797422726</v>
      </c>
      <c r="AD1288" s="38">
        <v>7.5084237600671901</v>
      </c>
      <c r="AE1288" s="38">
        <v>7.8988798439062462</v>
      </c>
      <c r="AF1288" s="38">
        <v>8.4237600671901447E-3</v>
      </c>
      <c r="AG1288" s="38">
        <v>1.1201560937541544E-3</v>
      </c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</row>
    <row r="1289" spans="1:51" x14ac:dyDescent="0.25">
      <c r="A1289" s="38" t="s">
        <v>40</v>
      </c>
      <c r="B1289" s="38">
        <v>79494</v>
      </c>
      <c r="C1289" s="38">
        <v>4.9000000000000004</v>
      </c>
      <c r="D1289" s="38">
        <v>4.4000000000000004</v>
      </c>
      <c r="E1289" s="38">
        <v>5.4</v>
      </c>
      <c r="F1289" s="38">
        <v>2008</v>
      </c>
      <c r="G1289" s="38" t="s">
        <v>7</v>
      </c>
      <c r="H1289" s="38" t="s">
        <v>116</v>
      </c>
      <c r="I1289" s="38" t="s">
        <v>172</v>
      </c>
      <c r="J1289" s="38">
        <v>390</v>
      </c>
      <c r="K1289" s="38">
        <v>79104</v>
      </c>
      <c r="L1289" s="38">
        <v>4.8571117004223588E-4</v>
      </c>
      <c r="M1289" s="38">
        <v>4.4203194737799389</v>
      </c>
      <c r="N1289" s="38">
        <v>5.3917418138644111</v>
      </c>
      <c r="O1289" s="38">
        <v>2.031947377993859E-2</v>
      </c>
      <c r="P1289" s="38">
        <v>8.2581861355892627E-3</v>
      </c>
      <c r="Q1289" s="38">
        <v>351</v>
      </c>
      <c r="R1289" s="38">
        <v>429</v>
      </c>
      <c r="S1289" s="38">
        <v>4.4154275794399576</v>
      </c>
      <c r="T1289" s="38">
        <v>5.3966337082043925</v>
      </c>
      <c r="U1289" s="38">
        <v>1.5427579439957206E-2</v>
      </c>
      <c r="V1289" s="38">
        <v>3.3662917956078786E-3</v>
      </c>
      <c r="W1289" s="38">
        <v>4.9299543511927826E-3</v>
      </c>
      <c r="X1289" s="38">
        <v>4.8746373122925845E-4</v>
      </c>
      <c r="Y1289" s="38">
        <v>4.4424906199635243</v>
      </c>
      <c r="Z1289" s="38">
        <v>5.4174180824220404</v>
      </c>
      <c r="AA1289" s="38">
        <v>4.249061996352399E-2</v>
      </c>
      <c r="AB1289" s="38">
        <v>1.7418082422040015E-2</v>
      </c>
      <c r="AC1289" s="38">
        <v>77.268523568973251</v>
      </c>
      <c r="AD1289" s="38">
        <v>4.4502650780665434</v>
      </c>
      <c r="AE1289" s="38">
        <v>5.4222225822083105</v>
      </c>
      <c r="AF1289" s="38">
        <v>5.0265078066543012E-2</v>
      </c>
      <c r="AG1289" s="38">
        <v>2.2222582208310193E-2</v>
      </c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</row>
    <row r="1290" spans="1:51" x14ac:dyDescent="0.25">
      <c r="A1290" s="38" t="s">
        <v>17</v>
      </c>
      <c r="B1290" s="38">
        <v>684096</v>
      </c>
      <c r="C1290" s="38">
        <v>4.7</v>
      </c>
      <c r="D1290" s="38">
        <v>4.5999999999999996</v>
      </c>
      <c r="E1290" s="38">
        <v>4.9000000000000004</v>
      </c>
      <c r="F1290" s="38">
        <v>2009</v>
      </c>
      <c r="G1290" s="38" t="s">
        <v>7</v>
      </c>
      <c r="H1290" s="38" t="s">
        <v>67</v>
      </c>
      <c r="I1290" s="38" t="s">
        <v>149</v>
      </c>
      <c r="J1290" s="38">
        <v>3215</v>
      </c>
      <c r="K1290" s="38">
        <v>680881</v>
      </c>
      <c r="L1290" s="38">
        <v>1.6206849930961857E-4</v>
      </c>
      <c r="M1290" s="38">
        <v>4.5375643007652249</v>
      </c>
      <c r="N1290" s="38">
        <v>4.8617012993844622</v>
      </c>
      <c r="O1290" s="38">
        <v>6.2435699234774766E-2</v>
      </c>
      <c r="P1290" s="38">
        <v>3.8298700615538195E-2</v>
      </c>
      <c r="Q1290" s="38">
        <v>3105</v>
      </c>
      <c r="R1290" s="38">
        <v>3327</v>
      </c>
      <c r="S1290" s="38">
        <v>4.5388366545046308</v>
      </c>
      <c r="T1290" s="38">
        <v>4.8633525119281504</v>
      </c>
      <c r="U1290" s="38">
        <v>6.1163345495368837E-2</v>
      </c>
      <c r="V1290" s="38">
        <v>3.6647488071849921E-2</v>
      </c>
      <c r="W1290" s="38">
        <v>4.7024140841055726E-3</v>
      </c>
      <c r="X1290" s="38">
        <v>1.6213962337099163E-4</v>
      </c>
      <c r="Y1290" s="38">
        <v>4.5402744607345813</v>
      </c>
      <c r="Z1290" s="38">
        <v>4.8645537074765643</v>
      </c>
      <c r="AA1290" s="38">
        <v>5.9725539265418348E-2</v>
      </c>
      <c r="AB1290" s="38">
        <v>3.5446292523436007E-2</v>
      </c>
      <c r="AC1290" s="38">
        <v>221.7569372456841</v>
      </c>
      <c r="AD1290" s="38">
        <v>4.5410656055158629</v>
      </c>
      <c r="AE1290" s="38">
        <v>4.8652243376284074</v>
      </c>
      <c r="AF1290" s="38">
        <v>5.8934394484136732E-2</v>
      </c>
      <c r="AG1290" s="38">
        <v>3.4775662371592908E-2</v>
      </c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</row>
    <row r="1291" spans="1:51" x14ac:dyDescent="0.25">
      <c r="A1291" s="38" t="s">
        <v>41</v>
      </c>
      <c r="B1291" s="38">
        <v>119382</v>
      </c>
      <c r="C1291" s="38">
        <v>5</v>
      </c>
      <c r="D1291" s="38">
        <v>4.5999999999999996</v>
      </c>
      <c r="E1291" s="38">
        <v>5.4</v>
      </c>
      <c r="F1291" s="38">
        <v>2009</v>
      </c>
      <c r="G1291" s="38" t="s">
        <v>7</v>
      </c>
      <c r="H1291" s="38" t="s">
        <v>68</v>
      </c>
      <c r="I1291" s="38" t="s">
        <v>173</v>
      </c>
      <c r="J1291" s="38">
        <v>597</v>
      </c>
      <c r="K1291" s="38">
        <v>118785</v>
      </c>
      <c r="L1291" s="38">
        <v>4.001361434983124E-4</v>
      </c>
      <c r="M1291" s="38">
        <v>4.6006177389965357</v>
      </c>
      <c r="N1291" s="38">
        <v>5.4008900259931609</v>
      </c>
      <c r="O1291" s="38">
        <v>6.1773899653605469E-4</v>
      </c>
      <c r="P1291" s="38">
        <v>8.9002599316057029E-4</v>
      </c>
      <c r="Q1291" s="38">
        <v>550</v>
      </c>
      <c r="R1291" s="38">
        <v>645</v>
      </c>
      <c r="S1291" s="38">
        <v>4.6070596907406474</v>
      </c>
      <c r="T1291" s="38">
        <v>5.4028245464140321</v>
      </c>
      <c r="U1291" s="38">
        <v>7.0596907406477172E-3</v>
      </c>
      <c r="V1291" s="38">
        <v>2.8245464140317367E-3</v>
      </c>
      <c r="W1291" s="38">
        <v>5.0166813928009249E-3</v>
      </c>
      <c r="X1291" s="38">
        <v>4.0107956043668603E-4</v>
      </c>
      <c r="Y1291" s="38">
        <v>4.6156018323642387</v>
      </c>
      <c r="Z1291" s="38">
        <v>5.417760953237611</v>
      </c>
      <c r="AA1291" s="38">
        <v>1.5601832364239065E-2</v>
      </c>
      <c r="AB1291" s="38">
        <v>1.7760953237610622E-2</v>
      </c>
      <c r="AC1291" s="38">
        <v>95.575522110226089</v>
      </c>
      <c r="AD1291" s="38">
        <v>4.6205895239722095</v>
      </c>
      <c r="AE1291" s="38">
        <v>5.4211494642662394</v>
      </c>
      <c r="AF1291" s="38">
        <v>2.0589523972209811E-2</v>
      </c>
      <c r="AG1291" s="38">
        <v>2.1149464266239093E-2</v>
      </c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</row>
    <row r="1292" spans="1:51" x14ac:dyDescent="0.25">
      <c r="A1292" s="38" t="s">
        <v>11</v>
      </c>
      <c r="B1292" s="38">
        <v>984294</v>
      </c>
      <c r="C1292" s="38">
        <v>6</v>
      </c>
      <c r="D1292" s="38">
        <v>5.8</v>
      </c>
      <c r="E1292" s="38">
        <v>6.1</v>
      </c>
      <c r="F1292" s="38">
        <v>2009</v>
      </c>
      <c r="G1292" s="38" t="s">
        <v>7</v>
      </c>
      <c r="H1292" s="38" t="s">
        <v>69</v>
      </c>
      <c r="I1292" s="38" t="s">
        <v>143</v>
      </c>
      <c r="J1292" s="38">
        <v>5906</v>
      </c>
      <c r="K1292" s="38">
        <v>978388</v>
      </c>
      <c r="L1292" s="38">
        <v>1.5256788099508615E-4</v>
      </c>
      <c r="M1292" s="38">
        <v>5.8476718847659575</v>
      </c>
      <c r="N1292" s="38">
        <v>6.1528076467561297</v>
      </c>
      <c r="O1292" s="38">
        <v>4.7671884765957628E-2</v>
      </c>
      <c r="P1292" s="38">
        <v>5.2807646756130033E-2</v>
      </c>
      <c r="Q1292" s="38">
        <v>5756</v>
      </c>
      <c r="R1292" s="38">
        <v>6056</v>
      </c>
      <c r="S1292" s="38">
        <v>5.847846273572733</v>
      </c>
      <c r="T1292" s="38">
        <v>6.1526332579493523</v>
      </c>
      <c r="U1292" s="38">
        <v>4.7846273572733189E-2</v>
      </c>
      <c r="V1292" s="38">
        <v>5.2633257949352696E-2</v>
      </c>
      <c r="W1292" s="38">
        <v>6.0021677185172536E-3</v>
      </c>
      <c r="X1292" s="38">
        <v>1.5260412323846097E-4</v>
      </c>
      <c r="Y1292" s="38">
        <v>5.8495635952787923</v>
      </c>
      <c r="Z1292" s="38">
        <v>6.1547718417557142</v>
      </c>
      <c r="AA1292" s="38">
        <v>4.9563595278792505E-2</v>
      </c>
      <c r="AB1292" s="38">
        <v>5.477184175571459E-2</v>
      </c>
      <c r="AC1292" s="38">
        <v>300.35522929545959</v>
      </c>
      <c r="AD1292" s="38">
        <v>5.8501023493339845</v>
      </c>
      <c r="AE1292" s="38">
        <v>6.1552490403500952</v>
      </c>
      <c r="AF1292" s="38">
        <v>5.0102349333984719E-2</v>
      </c>
      <c r="AG1292" s="38">
        <v>5.5249040350095591E-2</v>
      </c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</row>
    <row r="1293" spans="1:51" x14ac:dyDescent="0.25">
      <c r="A1293" s="38" t="s">
        <v>18</v>
      </c>
      <c r="B1293" s="38">
        <v>428469</v>
      </c>
      <c r="C1293" s="38">
        <v>5.2</v>
      </c>
      <c r="D1293" s="38">
        <v>5</v>
      </c>
      <c r="E1293" s="38">
        <v>5.5</v>
      </c>
      <c r="F1293" s="38">
        <v>2009</v>
      </c>
      <c r="G1293" s="38" t="s">
        <v>7</v>
      </c>
      <c r="H1293" s="38" t="s">
        <v>70</v>
      </c>
      <c r="I1293" s="38" t="s">
        <v>150</v>
      </c>
      <c r="J1293" s="38">
        <v>2228</v>
      </c>
      <c r="K1293" s="38">
        <v>426241</v>
      </c>
      <c r="L1293" s="38">
        <v>2.1535461668022621E-4</v>
      </c>
      <c r="M1293" s="38">
        <v>4.9845548283438008</v>
      </c>
      <c r="N1293" s="38">
        <v>5.4152640617042529</v>
      </c>
      <c r="O1293" s="38">
        <v>1.5445171656199186E-2</v>
      </c>
      <c r="P1293" s="38">
        <v>8.4735938295747104E-2</v>
      </c>
      <c r="Q1293" s="38">
        <v>2136</v>
      </c>
      <c r="R1293" s="38">
        <v>2321</v>
      </c>
      <c r="S1293" s="38">
        <v>4.985191460759121</v>
      </c>
      <c r="T1293" s="38">
        <v>5.4169613204222475</v>
      </c>
      <c r="U1293" s="38">
        <v>1.4808539240878993E-2</v>
      </c>
      <c r="V1293" s="38">
        <v>8.3038679577752461E-2</v>
      </c>
      <c r="W1293" s="38">
        <v>5.2043455585612849E-3</v>
      </c>
      <c r="X1293" s="38">
        <v>2.1549067708193366E-4</v>
      </c>
      <c r="Y1293" s="38">
        <v>4.9888548814793516</v>
      </c>
      <c r="Z1293" s="38">
        <v>5.4198362356432188</v>
      </c>
      <c r="AA1293" s="38">
        <v>1.1145118520648367E-2</v>
      </c>
      <c r="AB1293" s="38">
        <v>8.0163764356781186E-2</v>
      </c>
      <c r="AC1293" s="38">
        <v>184.56493564365633</v>
      </c>
      <c r="AD1293" s="38">
        <v>4.9901371912133419</v>
      </c>
      <c r="AE1293" s="38">
        <v>5.4208877961181203</v>
      </c>
      <c r="AF1293" s="38">
        <v>9.8628087866581282E-3</v>
      </c>
      <c r="AG1293" s="38">
        <v>7.9112203881879672E-2</v>
      </c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</row>
    <row r="1294" spans="1:51" x14ac:dyDescent="0.25">
      <c r="A1294" s="38" t="s">
        <v>42</v>
      </c>
      <c r="B1294" s="38">
        <v>5714230</v>
      </c>
      <c r="C1294" s="38">
        <v>7.8</v>
      </c>
      <c r="D1294" s="38">
        <v>7.7</v>
      </c>
      <c r="E1294" s="38">
        <v>7.9</v>
      </c>
      <c r="F1294" s="38">
        <v>2009</v>
      </c>
      <c r="G1294" s="38" t="s">
        <v>7</v>
      </c>
      <c r="H1294" s="38" t="s">
        <v>71</v>
      </c>
      <c r="I1294" s="38" t="s">
        <v>174</v>
      </c>
      <c r="J1294" s="38">
        <v>44571</v>
      </c>
      <c r="K1294" s="38">
        <v>5669659</v>
      </c>
      <c r="L1294" s="38">
        <v>7.2130040203705425E-5</v>
      </c>
      <c r="M1294" s="38">
        <v>7.727871009806532</v>
      </c>
      <c r="N1294" s="38">
        <v>7.8721310902139434</v>
      </c>
      <c r="O1294" s="38">
        <v>2.7871009806531788E-2</v>
      </c>
      <c r="P1294" s="38">
        <v>2.7868909786056939E-2</v>
      </c>
      <c r="Q1294" s="38">
        <v>44159</v>
      </c>
      <c r="R1294" s="38">
        <v>44984</v>
      </c>
      <c r="S1294" s="38">
        <v>7.7279003470283838</v>
      </c>
      <c r="T1294" s="38">
        <v>7.8722767546983583</v>
      </c>
      <c r="U1294" s="38">
        <v>2.7900347028383621E-2</v>
      </c>
      <c r="V1294" s="38">
        <v>2.7723245301642052E-2</v>
      </c>
      <c r="W1294" s="38">
        <v>7.80033193706876E-3</v>
      </c>
      <c r="X1294" s="38">
        <v>7.2132292773076148E-5</v>
      </c>
      <c r="Y1294" s="38">
        <v>7.7281996442956835</v>
      </c>
      <c r="Z1294" s="38">
        <v>7.8724642298418352</v>
      </c>
      <c r="AA1294" s="38">
        <v>2.8199644295683335E-2</v>
      </c>
      <c r="AB1294" s="38">
        <v>2.7535770158165107E-2</v>
      </c>
      <c r="AC1294" s="38">
        <v>824.33964261362996</v>
      </c>
      <c r="AD1294" s="38">
        <v>7.7282890643532616</v>
      </c>
      <c r="AE1294" s="38">
        <v>7.8725498113728785</v>
      </c>
      <c r="AF1294" s="38">
        <v>2.8289064353261395E-2</v>
      </c>
      <c r="AG1294" s="38">
        <v>2.7450188627121896E-2</v>
      </c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</row>
    <row r="1295" spans="1:51" x14ac:dyDescent="0.25">
      <c r="A1295" s="38" t="s">
        <v>19</v>
      </c>
      <c r="B1295" s="38">
        <v>738477</v>
      </c>
      <c r="C1295" s="38">
        <v>3.6</v>
      </c>
      <c r="D1295" s="38">
        <v>3.5</v>
      </c>
      <c r="E1295" s="38">
        <v>3.8</v>
      </c>
      <c r="F1295" s="38">
        <v>2009</v>
      </c>
      <c r="G1295" s="38" t="s">
        <v>7</v>
      </c>
      <c r="H1295" s="38" t="s">
        <v>72</v>
      </c>
      <c r="I1295" s="38" t="s">
        <v>151</v>
      </c>
      <c r="J1295" s="38">
        <v>2659</v>
      </c>
      <c r="K1295" s="38">
        <v>735818</v>
      </c>
      <c r="L1295" s="38">
        <v>1.3661141916680123E-4</v>
      </c>
      <c r="M1295" s="38">
        <v>3.4640423588113891</v>
      </c>
      <c r="N1295" s="38">
        <v>3.7372651971449913</v>
      </c>
      <c r="O1295" s="38">
        <v>3.5957641188610889E-2</v>
      </c>
      <c r="P1295" s="38">
        <v>6.2734802855008542E-2</v>
      </c>
      <c r="Q1295" s="38">
        <v>2558</v>
      </c>
      <c r="R1295" s="38">
        <v>2760</v>
      </c>
      <c r="S1295" s="38">
        <v>3.4638858082242234</v>
      </c>
      <c r="T1295" s="38">
        <v>3.737421747732157</v>
      </c>
      <c r="U1295" s="38">
        <v>3.6114191775776572E-2</v>
      </c>
      <c r="V1295" s="38">
        <v>6.257825226784286E-2</v>
      </c>
      <c r="W1295" s="38">
        <v>3.6032359677115951E-3</v>
      </c>
      <c r="X1295" s="38">
        <v>1.3668425576454345E-4</v>
      </c>
      <c r="Y1295" s="38">
        <v>3.4665517119470515</v>
      </c>
      <c r="Z1295" s="38">
        <v>3.7399202234761386</v>
      </c>
      <c r="AA1295" s="38">
        <v>3.3448288052948527E-2</v>
      </c>
      <c r="AB1295" s="38">
        <v>6.0079776523861206E-2</v>
      </c>
      <c r="AC1295" s="38">
        <v>201.786447992479</v>
      </c>
      <c r="AD1295" s="38">
        <v>3.4672903637634693</v>
      </c>
      <c r="AE1295" s="38">
        <v>3.740535702930107</v>
      </c>
      <c r="AF1295" s="38">
        <v>3.270963623653067E-2</v>
      </c>
      <c r="AG1295" s="38">
        <v>5.9464297069892869E-2</v>
      </c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</row>
    <row r="1296" spans="1:51" x14ac:dyDescent="0.25">
      <c r="A1296" s="38" t="s">
        <v>31</v>
      </c>
      <c r="B1296" s="38">
        <v>508413</v>
      </c>
      <c r="C1296" s="38">
        <v>9.1999999999999993</v>
      </c>
      <c r="D1296" s="38">
        <v>9</v>
      </c>
      <c r="E1296" s="38">
        <v>9.5</v>
      </c>
      <c r="F1296" s="38">
        <v>2009</v>
      </c>
      <c r="G1296" s="38" t="s">
        <v>7</v>
      </c>
      <c r="H1296" s="38" t="s">
        <v>73</v>
      </c>
      <c r="I1296" s="38" t="s">
        <v>163</v>
      </c>
      <c r="J1296" s="38">
        <v>4677</v>
      </c>
      <c r="K1296" s="38">
        <v>503736</v>
      </c>
      <c r="L1296" s="38">
        <v>2.6242686986608591E-4</v>
      </c>
      <c r="M1296" s="38">
        <v>8.9367871549523201</v>
      </c>
      <c r="N1296" s="38">
        <v>9.4616408946844892</v>
      </c>
      <c r="O1296" s="38">
        <v>6.3212845047679878E-2</v>
      </c>
      <c r="P1296" s="38">
        <v>3.8359105315510789E-2</v>
      </c>
      <c r="Q1296" s="38">
        <v>4544</v>
      </c>
      <c r="R1296" s="38">
        <v>4811</v>
      </c>
      <c r="S1296" s="38">
        <v>8.9376156785920102</v>
      </c>
      <c r="T1296" s="38">
        <v>9.462779275903646</v>
      </c>
      <c r="U1296" s="38">
        <v>6.2384321407989773E-2</v>
      </c>
      <c r="V1296" s="38">
        <v>3.7220724096354019E-2</v>
      </c>
      <c r="W1296" s="38">
        <v>9.2029223815342804E-3</v>
      </c>
      <c r="X1296" s="38">
        <v>2.6250447062446788E-4</v>
      </c>
      <c r="Y1296" s="38">
        <v>8.9404179109098116</v>
      </c>
      <c r="Z1296" s="38">
        <v>9.4654268521587497</v>
      </c>
      <c r="AA1296" s="38">
        <v>5.9582089090188362E-2</v>
      </c>
      <c r="AB1296" s="38">
        <v>3.4573147841250318E-2</v>
      </c>
      <c r="AC1296" s="38">
        <v>266.85598368754472</v>
      </c>
      <c r="AD1296" s="38">
        <v>8.9414676439957752</v>
      </c>
      <c r="AE1296" s="38">
        <v>9.4663440090702373</v>
      </c>
      <c r="AF1296" s="38">
        <v>5.8532356004224795E-2</v>
      </c>
      <c r="AG1296" s="38">
        <v>3.365599092976268E-2</v>
      </c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</row>
    <row r="1297" spans="1:51" x14ac:dyDescent="0.25">
      <c r="A1297" s="38" t="s">
        <v>43</v>
      </c>
      <c r="B1297" s="38">
        <v>116509</v>
      </c>
      <c r="C1297" s="38">
        <v>6.2</v>
      </c>
      <c r="D1297" s="38">
        <v>5.8</v>
      </c>
      <c r="E1297" s="38">
        <v>6.7</v>
      </c>
      <c r="F1297" s="38">
        <v>2009</v>
      </c>
      <c r="G1297" s="38" t="s">
        <v>7</v>
      </c>
      <c r="H1297" s="38" t="s">
        <v>74</v>
      </c>
      <c r="I1297" s="38" t="s">
        <v>175</v>
      </c>
      <c r="J1297" s="38">
        <v>722</v>
      </c>
      <c r="K1297" s="38">
        <v>115787</v>
      </c>
      <c r="L1297" s="38">
        <v>4.5061679938674304E-4</v>
      </c>
      <c r="M1297" s="38">
        <v>5.7463293592791116</v>
      </c>
      <c r="N1297" s="38">
        <v>6.6475629580525961</v>
      </c>
      <c r="O1297" s="38">
        <v>5.367064072088823E-2</v>
      </c>
      <c r="P1297" s="38">
        <v>5.2437041947404062E-2</v>
      </c>
      <c r="Q1297" s="38">
        <v>670</v>
      </c>
      <c r="R1297" s="38">
        <v>775</v>
      </c>
      <c r="S1297" s="38">
        <v>5.7506287067951831</v>
      </c>
      <c r="T1297" s="38">
        <v>6.6518466384571147</v>
      </c>
      <c r="U1297" s="38">
        <v>4.9371293204816702E-2</v>
      </c>
      <c r="V1297" s="38">
        <v>4.815336154288552E-2</v>
      </c>
      <c r="W1297" s="38">
        <v>6.2132269743520362E-3</v>
      </c>
      <c r="X1297" s="38">
        <v>4.514908346327778E-4</v>
      </c>
      <c r="Y1297" s="38">
        <v>5.7617361397192584</v>
      </c>
      <c r="Z1297" s="38">
        <v>6.6647178089848138</v>
      </c>
      <c r="AA1297" s="38">
        <v>3.8263860280741469E-2</v>
      </c>
      <c r="AB1297" s="38">
        <v>3.528219101518637E-2</v>
      </c>
      <c r="AC1297" s="38">
        <v>105.03595767802204</v>
      </c>
      <c r="AD1297" s="38">
        <v>5.766769929894874</v>
      </c>
      <c r="AE1297" s="38">
        <v>6.6682667637451152</v>
      </c>
      <c r="AF1297" s="38">
        <v>3.3230070105125797E-2</v>
      </c>
      <c r="AG1297" s="38">
        <v>3.1733236254885E-2</v>
      </c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</row>
    <row r="1298" spans="1:51" x14ac:dyDescent="0.25">
      <c r="A1298" s="38" t="s">
        <v>25</v>
      </c>
      <c r="B1298" s="38">
        <v>2386970</v>
      </c>
      <c r="C1298" s="38">
        <v>5.7</v>
      </c>
      <c r="D1298" s="38">
        <v>5.6</v>
      </c>
      <c r="E1298" s="38">
        <v>5.8</v>
      </c>
      <c r="F1298" s="38">
        <v>2009</v>
      </c>
      <c r="G1298" s="38" t="s">
        <v>7</v>
      </c>
      <c r="H1298" s="38" t="s">
        <v>75</v>
      </c>
      <c r="I1298" s="38" t="s">
        <v>157</v>
      </c>
      <c r="J1298" s="38">
        <v>13606</v>
      </c>
      <c r="K1298" s="38">
        <v>2373364</v>
      </c>
      <c r="L1298" s="38">
        <v>9.5504769008419239E-5</v>
      </c>
      <c r="M1298" s="38">
        <v>5.604608764048133</v>
      </c>
      <c r="N1298" s="38">
        <v>5.7956183020649714</v>
      </c>
      <c r="O1298" s="38">
        <v>4.6087640481333736E-3</v>
      </c>
      <c r="P1298" s="38">
        <v>4.3816979350284058E-3</v>
      </c>
      <c r="Q1298" s="38">
        <v>13378</v>
      </c>
      <c r="R1298" s="38">
        <v>13834</v>
      </c>
      <c r="S1298" s="38">
        <v>5.6045949467316305</v>
      </c>
      <c r="T1298" s="38">
        <v>5.7956321193814748</v>
      </c>
      <c r="U1298" s="38">
        <v>4.5949467316308557E-3</v>
      </c>
      <c r="V1298" s="38">
        <v>4.3678806185249996E-3</v>
      </c>
      <c r="W1298" s="38">
        <v>5.7009090309484674E-3</v>
      </c>
      <c r="X1298" s="38">
        <v>9.5514630669395743E-5</v>
      </c>
      <c r="Y1298" s="38">
        <v>5.6053944002790717</v>
      </c>
      <c r="Z1298" s="38">
        <v>5.7964236616178635</v>
      </c>
      <c r="AA1298" s="38">
        <v>5.3944002790720091E-3</v>
      </c>
      <c r="AB1298" s="38">
        <v>3.5763383821363348E-3</v>
      </c>
      <c r="AC1298" s="38">
        <v>455.94189052149721</v>
      </c>
      <c r="AD1298" s="38">
        <v>5.6056122407994282</v>
      </c>
      <c r="AE1298" s="38">
        <v>5.7966247615913797</v>
      </c>
      <c r="AF1298" s="38">
        <v>5.6122407994285695E-3</v>
      </c>
      <c r="AG1298" s="38">
        <v>3.3752384086200848E-3</v>
      </c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</row>
    <row r="1299" spans="1:51" x14ac:dyDescent="0.25">
      <c r="A1299" s="38" t="s">
        <v>12</v>
      </c>
      <c r="B1299" s="38">
        <v>1494420</v>
      </c>
      <c r="C1299" s="38">
        <v>6</v>
      </c>
      <c r="D1299" s="38">
        <v>5.9</v>
      </c>
      <c r="E1299" s="38">
        <v>6.1</v>
      </c>
      <c r="F1299" s="38">
        <v>2009</v>
      </c>
      <c r="G1299" s="38" t="s">
        <v>7</v>
      </c>
      <c r="H1299" s="38" t="s">
        <v>76</v>
      </c>
      <c r="I1299" s="38" t="s">
        <v>144</v>
      </c>
      <c r="J1299" s="38">
        <v>8967</v>
      </c>
      <c r="K1299" s="38">
        <v>1485453</v>
      </c>
      <c r="L1299" s="38">
        <v>1.2382037836895519E-4</v>
      </c>
      <c r="M1299" s="38">
        <v>5.8765008164758674</v>
      </c>
      <c r="N1299" s="38">
        <v>6.1241415732137785</v>
      </c>
      <c r="O1299" s="38">
        <v>2.3499183524132938E-2</v>
      </c>
      <c r="P1299" s="38">
        <v>2.4141573213778855E-2</v>
      </c>
      <c r="Q1299" s="38">
        <v>8782</v>
      </c>
      <c r="R1299" s="38">
        <v>9152</v>
      </c>
      <c r="S1299" s="38">
        <v>5.8765273484027247</v>
      </c>
      <c r="T1299" s="38">
        <v>6.1241150412869203</v>
      </c>
      <c r="U1299" s="38">
        <v>2.3472651597275629E-2</v>
      </c>
      <c r="V1299" s="38">
        <v>2.4115041286920658E-2</v>
      </c>
      <c r="W1299" s="38">
        <v>6.0015910350139368E-3</v>
      </c>
      <c r="X1299" s="38">
        <v>1.2383975193427303E-4</v>
      </c>
      <c r="Y1299" s="38">
        <v>5.8777512830796637</v>
      </c>
      <c r="Z1299" s="38">
        <v>6.1254307869482103</v>
      </c>
      <c r="AA1299" s="38">
        <v>2.2248716920336697E-2</v>
      </c>
      <c r="AB1299" s="38">
        <v>2.543078694821066E-2</v>
      </c>
      <c r="AC1299" s="38">
        <v>370.08898138205166</v>
      </c>
      <c r="AD1299" s="38">
        <v>5.8781023127576875</v>
      </c>
      <c r="AE1299" s="38">
        <v>6.1257489114768147</v>
      </c>
      <c r="AF1299" s="38">
        <v>2.1897687242312891E-2</v>
      </c>
      <c r="AG1299" s="38">
        <v>2.5748911476815017E-2</v>
      </c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</row>
    <row r="1300" spans="1:51" x14ac:dyDescent="0.25">
      <c r="A1300" s="38" t="s">
        <v>56</v>
      </c>
      <c r="B1300" s="38">
        <v>162491</v>
      </c>
      <c r="C1300" s="38">
        <v>6</v>
      </c>
      <c r="D1300" s="38">
        <v>5.6</v>
      </c>
      <c r="E1300" s="38">
        <v>6.4</v>
      </c>
      <c r="F1300" s="38">
        <v>2009</v>
      </c>
      <c r="G1300" s="38" t="s">
        <v>7</v>
      </c>
      <c r="H1300" s="38" t="s">
        <v>77</v>
      </c>
      <c r="I1300" s="38" t="s">
        <v>188</v>
      </c>
      <c r="J1300" s="38">
        <v>975</v>
      </c>
      <c r="K1300" s="38">
        <v>161516</v>
      </c>
      <c r="L1300" s="38">
        <v>3.7550368824156862E-4</v>
      </c>
      <c r="M1300" s="38">
        <v>5.624828637856492</v>
      </c>
      <c r="N1300" s="38">
        <v>6.3758360143396295</v>
      </c>
      <c r="O1300" s="38">
        <v>2.4828637856492364E-2</v>
      </c>
      <c r="P1300" s="38">
        <v>2.4163985660370813E-2</v>
      </c>
      <c r="Q1300" s="38">
        <v>914</v>
      </c>
      <c r="R1300" s="38">
        <v>1036</v>
      </c>
      <c r="S1300" s="38">
        <v>5.6249269190293614</v>
      </c>
      <c r="T1300" s="38">
        <v>6.3757377331667602</v>
      </c>
      <c r="U1300" s="38">
        <v>2.4926919029361727E-2</v>
      </c>
      <c r="V1300" s="38">
        <v>2.4262266833240176E-2</v>
      </c>
      <c r="W1300" s="38">
        <v>6.0120107237860683E-3</v>
      </c>
      <c r="X1300" s="38">
        <v>3.7604365670314591E-4</v>
      </c>
      <c r="Y1300" s="38">
        <v>5.6359670670829223</v>
      </c>
      <c r="Z1300" s="38">
        <v>6.3880543804892147</v>
      </c>
      <c r="AA1300" s="38">
        <v>3.5967067082922632E-2</v>
      </c>
      <c r="AB1300" s="38">
        <v>1.1945619510785654E-2</v>
      </c>
      <c r="AC1300" s="38">
        <v>122.06129751155059</v>
      </c>
      <c r="AD1300" s="38">
        <v>5.6395025985289671</v>
      </c>
      <c r="AE1300" s="38">
        <v>6.3906728905562575</v>
      </c>
      <c r="AF1300" s="38">
        <v>3.9502598528967425E-2</v>
      </c>
      <c r="AG1300" s="38">
        <v>9.3271094437428204E-3</v>
      </c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</row>
    <row r="1301" spans="1:51" x14ac:dyDescent="0.25">
      <c r="A1301" s="38" t="s">
        <v>32</v>
      </c>
      <c r="B1301" s="38">
        <v>252048</v>
      </c>
      <c r="C1301" s="38">
        <v>6.1</v>
      </c>
      <c r="D1301" s="38">
        <v>5.8</v>
      </c>
      <c r="E1301" s="38">
        <v>6.5</v>
      </c>
      <c r="F1301" s="38">
        <v>2009</v>
      </c>
      <c r="G1301" s="38" t="s">
        <v>7</v>
      </c>
      <c r="H1301" s="38" t="s">
        <v>78</v>
      </c>
      <c r="I1301" s="38" t="s">
        <v>164</v>
      </c>
      <c r="J1301" s="38">
        <v>1537</v>
      </c>
      <c r="K1301" s="38">
        <v>250511</v>
      </c>
      <c r="L1301" s="38">
        <v>3.0392998005595619E-4</v>
      </c>
      <c r="M1301" s="38">
        <v>5.794114836804324</v>
      </c>
      <c r="N1301" s="38">
        <v>6.4019747969162362</v>
      </c>
      <c r="O1301" s="38">
        <v>5.8851631956757799E-3</v>
      </c>
      <c r="P1301" s="38">
        <v>9.8025203083763834E-2</v>
      </c>
      <c r="Q1301" s="38">
        <v>1461</v>
      </c>
      <c r="R1301" s="38">
        <v>1615</v>
      </c>
      <c r="S1301" s="38">
        <v>5.7965149495334218</v>
      </c>
      <c r="T1301" s="38">
        <v>6.4075096806957408</v>
      </c>
      <c r="U1301" s="38">
        <v>3.485050466577988E-3</v>
      </c>
      <c r="V1301" s="38">
        <v>9.2490319304259216E-2</v>
      </c>
      <c r="W1301" s="38">
        <v>6.1055722525311133E-3</v>
      </c>
      <c r="X1301" s="38">
        <v>3.0420718138982734E-4</v>
      </c>
      <c r="Y1301" s="38">
        <v>5.8013650711412854</v>
      </c>
      <c r="Z1301" s="38">
        <v>6.4097794339209404</v>
      </c>
      <c r="AA1301" s="38">
        <v>1.3650711412855898E-3</v>
      </c>
      <c r="AB1301" s="38">
        <v>9.0220566079059594E-2</v>
      </c>
      <c r="AC1301" s="38">
        <v>153.23327679858767</v>
      </c>
      <c r="AD1301" s="38">
        <v>5.8035842251525107</v>
      </c>
      <c r="AE1301" s="38">
        <v>6.4115277176963748</v>
      </c>
      <c r="AF1301" s="38">
        <v>3.5842251525108892E-3</v>
      </c>
      <c r="AG1301" s="38">
        <v>8.8472282303625249E-2</v>
      </c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</row>
    <row r="1302" spans="1:51" x14ac:dyDescent="0.25">
      <c r="A1302" s="38" t="s">
        <v>45</v>
      </c>
      <c r="B1302" s="38">
        <v>1871351</v>
      </c>
      <c r="C1302" s="38">
        <v>6.6</v>
      </c>
      <c r="D1302" s="38">
        <v>6.5</v>
      </c>
      <c r="E1302" s="38">
        <v>6.8</v>
      </c>
      <c r="F1302" s="38">
        <v>2009</v>
      </c>
      <c r="G1302" s="38" t="s">
        <v>7</v>
      </c>
      <c r="H1302" s="38" t="s">
        <v>79</v>
      </c>
      <c r="I1302" s="38" t="s">
        <v>177</v>
      </c>
      <c r="J1302" s="38">
        <v>12351</v>
      </c>
      <c r="K1302" s="38">
        <v>1859000</v>
      </c>
      <c r="L1302" s="38">
        <v>1.1601281539659935E-4</v>
      </c>
      <c r="M1302" s="38">
        <v>6.4840317513362047</v>
      </c>
      <c r="N1302" s="38">
        <v>6.7160573821294038</v>
      </c>
      <c r="O1302" s="38">
        <v>1.5968248663795315E-2</v>
      </c>
      <c r="P1302" s="38">
        <v>8.3942617870595981E-2</v>
      </c>
      <c r="Q1302" s="38">
        <v>12134</v>
      </c>
      <c r="R1302" s="38">
        <v>12568</v>
      </c>
      <c r="S1302" s="38">
        <v>6.4840855617145046</v>
      </c>
      <c r="T1302" s="38">
        <v>6.716003571751104</v>
      </c>
      <c r="U1302" s="38">
        <v>1.5914438285495436E-2</v>
      </c>
      <c r="V1302" s="38">
        <v>8.399642824889586E-2</v>
      </c>
      <c r="W1302" s="38">
        <v>6.6010574027641862E-3</v>
      </c>
      <c r="X1302" s="38">
        <v>1.1602595921709487E-4</v>
      </c>
      <c r="Y1302" s="38">
        <v>6.4850314435470908</v>
      </c>
      <c r="Z1302" s="38">
        <v>6.7170833619812811</v>
      </c>
      <c r="AA1302" s="38">
        <v>1.4968556452909176E-2</v>
      </c>
      <c r="AB1302" s="38">
        <v>8.2916638018718736E-2</v>
      </c>
      <c r="AC1302" s="38">
        <v>434.20965877385504</v>
      </c>
      <c r="AD1302" s="38">
        <v>6.4853098039720329</v>
      </c>
      <c r="AE1302" s="38">
        <v>6.7173393737544087</v>
      </c>
      <c r="AF1302" s="38">
        <v>1.4690196027967062E-2</v>
      </c>
      <c r="AG1302" s="38">
        <v>8.2660626245591118E-2</v>
      </c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</row>
    <row r="1303" spans="1:51" x14ac:dyDescent="0.25">
      <c r="A1303" s="38" t="s">
        <v>33</v>
      </c>
      <c r="B1303" s="38">
        <v>955993</v>
      </c>
      <c r="C1303" s="38">
        <v>10</v>
      </c>
      <c r="D1303" s="38">
        <v>9.8000000000000007</v>
      </c>
      <c r="E1303" s="38">
        <v>10.199999999999999</v>
      </c>
      <c r="F1303" s="38">
        <v>2009</v>
      </c>
      <c r="G1303" s="38" t="s">
        <v>7</v>
      </c>
      <c r="H1303" s="38" t="s">
        <v>80</v>
      </c>
      <c r="I1303" s="38" t="s">
        <v>165</v>
      </c>
      <c r="J1303" s="38">
        <v>9560</v>
      </c>
      <c r="K1303" s="38">
        <v>946433</v>
      </c>
      <c r="L1303" s="38">
        <v>1.9945269373719716E-4</v>
      </c>
      <c r="M1303" s="38">
        <v>9.8006205285562711</v>
      </c>
      <c r="N1303" s="38">
        <v>10.199525916030666</v>
      </c>
      <c r="O1303" s="38">
        <v>6.2052855627037218E-4</v>
      </c>
      <c r="P1303" s="38">
        <v>4.7408396933334984E-4</v>
      </c>
      <c r="Q1303" s="38">
        <v>9370</v>
      </c>
      <c r="R1303" s="38">
        <v>9751</v>
      </c>
      <c r="S1303" s="38">
        <v>9.801326997164205</v>
      </c>
      <c r="T1303" s="38">
        <v>10.19986548018657</v>
      </c>
      <c r="U1303" s="38">
        <v>1.3269971642042577E-3</v>
      </c>
      <c r="V1303" s="38">
        <v>1.3451981342882391E-4</v>
      </c>
      <c r="W1303" s="38">
        <v>1.0002042177063223E-2</v>
      </c>
      <c r="X1303" s="38">
        <v>1.9948144647662848E-4</v>
      </c>
      <c r="Y1303" s="38">
        <v>9.8025607305865954</v>
      </c>
      <c r="Z1303" s="38">
        <v>10.201523623539851</v>
      </c>
      <c r="AA1303" s="38">
        <v>2.5607305865946728E-3</v>
      </c>
      <c r="AB1303" s="38">
        <v>1.5236235398514708E-3</v>
      </c>
      <c r="AC1303" s="38">
        <v>381.36023421148116</v>
      </c>
      <c r="AD1303" s="38">
        <v>9.8031083429142161</v>
      </c>
      <c r="AE1303" s="38">
        <v>10.202022039772816</v>
      </c>
      <c r="AF1303" s="38">
        <v>3.1083429142153562E-3</v>
      </c>
      <c r="AG1303" s="38">
        <v>2.022039772816342E-3</v>
      </c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</row>
    <row r="1304" spans="1:51" x14ac:dyDescent="0.25">
      <c r="A1304" s="38" t="s">
        <v>44</v>
      </c>
      <c r="B1304" s="38">
        <v>431082</v>
      </c>
      <c r="C1304" s="38">
        <v>1.5</v>
      </c>
      <c r="D1304" s="38">
        <v>1.4</v>
      </c>
      <c r="E1304" s="38">
        <v>1.6</v>
      </c>
      <c r="F1304" s="38">
        <v>2009</v>
      </c>
      <c r="G1304" s="38" t="s">
        <v>7</v>
      </c>
      <c r="H1304" s="38" t="s">
        <v>81</v>
      </c>
      <c r="I1304" s="38" t="s">
        <v>176</v>
      </c>
      <c r="J1304" s="38">
        <v>647</v>
      </c>
      <c r="K1304" s="38">
        <v>430435</v>
      </c>
      <c r="L1304" s="38">
        <v>1.1556177042206021E-4</v>
      </c>
      <c r="M1304" s="38">
        <v>1.3853127731682544</v>
      </c>
      <c r="N1304" s="38">
        <v>1.616436314012375</v>
      </c>
      <c r="O1304" s="38">
        <v>1.4687226831745503E-2</v>
      </c>
      <c r="P1304" s="38">
        <v>1.6436314012374886E-2</v>
      </c>
      <c r="Q1304" s="38">
        <v>597</v>
      </c>
      <c r="R1304" s="38">
        <v>697</v>
      </c>
      <c r="S1304" s="38">
        <v>1.3848873300207385</v>
      </c>
      <c r="T1304" s="38">
        <v>1.6168617571598907</v>
      </c>
      <c r="U1304" s="38">
        <v>1.5112669979261417E-2</v>
      </c>
      <c r="V1304" s="38">
        <v>1.6861757159890578E-2</v>
      </c>
      <c r="W1304" s="38">
        <v>1.5053167304552612E-3</v>
      </c>
      <c r="X1304" s="38">
        <v>1.1581710721733091E-4</v>
      </c>
      <c r="Y1304" s="38">
        <v>1.3894996232379302</v>
      </c>
      <c r="Z1304" s="38">
        <v>1.6211338376725921</v>
      </c>
      <c r="AA1304" s="38">
        <v>1.0500376762069719E-2</v>
      </c>
      <c r="AB1304" s="38">
        <v>2.1133837672592026E-2</v>
      </c>
      <c r="AC1304" s="38">
        <v>99.668807216089235</v>
      </c>
      <c r="AD1304" s="38">
        <v>1.3908745501203794</v>
      </c>
      <c r="AE1304" s="38">
        <v>1.6220786343900084</v>
      </c>
      <c r="AF1304" s="38">
        <v>9.1254498796204953E-3</v>
      </c>
      <c r="AG1304" s="38">
        <v>2.2078634390008345E-2</v>
      </c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  <c r="AU1304" s="38"/>
      <c r="AV1304" s="38"/>
      <c r="AW1304" s="38"/>
      <c r="AX1304" s="38"/>
      <c r="AY1304" s="38"/>
    </row>
    <row r="1305" spans="1:51" x14ac:dyDescent="0.25">
      <c r="A1305" s="38" t="s">
        <v>46</v>
      </c>
      <c r="B1305" s="38">
        <v>423087</v>
      </c>
      <c r="C1305" s="38">
        <v>4.7</v>
      </c>
      <c r="D1305" s="38">
        <v>4.5</v>
      </c>
      <c r="E1305" s="38">
        <v>4.9000000000000004</v>
      </c>
      <c r="F1305" s="38">
        <v>2009</v>
      </c>
      <c r="G1305" s="38" t="s">
        <v>7</v>
      </c>
      <c r="H1305" s="38" t="s">
        <v>82</v>
      </c>
      <c r="I1305" s="38" t="s">
        <v>178</v>
      </c>
      <c r="J1305" s="38">
        <v>1989</v>
      </c>
      <c r="K1305" s="38">
        <v>421098</v>
      </c>
      <c r="L1305" s="38">
        <v>2.0611640079442806E-4</v>
      </c>
      <c r="M1305" s="38">
        <v>4.4950443533766995</v>
      </c>
      <c r="N1305" s="38">
        <v>4.9072771549655556</v>
      </c>
      <c r="O1305" s="38">
        <v>4.9556466233005025E-3</v>
      </c>
      <c r="P1305" s="38">
        <v>7.2771549655552548E-3</v>
      </c>
      <c r="Q1305" s="38">
        <v>1902</v>
      </c>
      <c r="R1305" s="38">
        <v>2076</v>
      </c>
      <c r="S1305" s="38">
        <v>4.4955292883024063</v>
      </c>
      <c r="T1305" s="38">
        <v>4.9067922200398497</v>
      </c>
      <c r="U1305" s="38">
        <v>4.4707116975937211E-3</v>
      </c>
      <c r="V1305" s="38">
        <v>6.7922200398493615E-3</v>
      </c>
      <c r="W1305" s="38">
        <v>4.7056578264507831E-3</v>
      </c>
      <c r="X1305" s="38">
        <v>2.0626258838937994E-4</v>
      </c>
      <c r="Y1305" s="38">
        <v>4.4993952380614024</v>
      </c>
      <c r="Z1305" s="38">
        <v>4.9119204148401634</v>
      </c>
      <c r="AA1305" s="38">
        <v>6.0476193859759775E-4</v>
      </c>
      <c r="AB1305" s="38">
        <v>1.1920414840163041E-2</v>
      </c>
      <c r="AC1305" s="38">
        <v>174.43082462730345</v>
      </c>
      <c r="AD1305" s="38">
        <v>4.5007008672912416</v>
      </c>
      <c r="AE1305" s="38">
        <v>4.9129783442176249</v>
      </c>
      <c r="AF1305" s="38">
        <v>7.0086729124163583E-4</v>
      </c>
      <c r="AG1305" s="38">
        <v>1.297834421762456E-2</v>
      </c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</row>
    <row r="1306" spans="1:51" x14ac:dyDescent="0.25">
      <c r="A1306" s="38" t="s">
        <v>47</v>
      </c>
      <c r="B1306" s="38">
        <v>600532</v>
      </c>
      <c r="C1306" s="38">
        <v>4.9000000000000004</v>
      </c>
      <c r="D1306" s="38">
        <v>4.8</v>
      </c>
      <c r="E1306" s="38">
        <v>5.0999999999999996</v>
      </c>
      <c r="F1306" s="38">
        <v>2009</v>
      </c>
      <c r="G1306" s="38" t="s">
        <v>7</v>
      </c>
      <c r="H1306" s="38" t="s">
        <v>83</v>
      </c>
      <c r="I1306" s="38" t="s">
        <v>179</v>
      </c>
      <c r="J1306" s="38">
        <v>2943</v>
      </c>
      <c r="K1306" s="38">
        <v>597589</v>
      </c>
      <c r="L1306" s="38">
        <v>1.7662016579361907E-4</v>
      </c>
      <c r="M1306" s="38">
        <v>4.7240345869922438</v>
      </c>
      <c r="N1306" s="38">
        <v>5.0772749185794819</v>
      </c>
      <c r="O1306" s="38">
        <v>7.5965413007756055E-2</v>
      </c>
      <c r="P1306" s="38">
        <v>2.2725081420517768E-2</v>
      </c>
      <c r="Q1306" s="38">
        <v>2837</v>
      </c>
      <c r="R1306" s="38">
        <v>3049</v>
      </c>
      <c r="S1306" s="38">
        <v>4.7241445917952749</v>
      </c>
      <c r="T1306" s="38">
        <v>5.0771649137764516</v>
      </c>
      <c r="U1306" s="38">
        <v>7.5855408204724917E-2</v>
      </c>
      <c r="V1306" s="38">
        <v>2.2835086223548018E-2</v>
      </c>
      <c r="W1306" s="38">
        <v>4.9038217640042106E-3</v>
      </c>
      <c r="X1306" s="38">
        <v>1.7670476255339114E-4</v>
      </c>
      <c r="Y1306" s="38">
        <v>4.7271170014508197</v>
      </c>
      <c r="Z1306" s="38">
        <v>5.0805265265576018</v>
      </c>
      <c r="AA1306" s="38">
        <v>7.2882998549180122E-2</v>
      </c>
      <c r="AB1306" s="38">
        <v>1.9473473442397804E-2</v>
      </c>
      <c r="AC1306" s="38">
        <v>212.14897292193544</v>
      </c>
      <c r="AD1306" s="38">
        <v>4.7280212885413198</v>
      </c>
      <c r="AE1306" s="38">
        <v>5.0812874190133721</v>
      </c>
      <c r="AF1306" s="38">
        <v>7.1978711458680067E-2</v>
      </c>
      <c r="AG1306" s="38">
        <v>1.8712580986627536E-2</v>
      </c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</row>
    <row r="1307" spans="1:51" x14ac:dyDescent="0.25">
      <c r="A1307" s="38" t="s">
        <v>48</v>
      </c>
      <c r="B1307" s="38">
        <v>607705</v>
      </c>
      <c r="C1307" s="38">
        <v>4.2</v>
      </c>
      <c r="D1307" s="38">
        <v>4</v>
      </c>
      <c r="E1307" s="38">
        <v>4.3</v>
      </c>
      <c r="F1307" s="38">
        <v>2009</v>
      </c>
      <c r="G1307" s="38" t="s">
        <v>7</v>
      </c>
      <c r="H1307" s="38" t="s">
        <v>84</v>
      </c>
      <c r="I1307" s="38" t="s">
        <v>180</v>
      </c>
      <c r="J1307" s="38">
        <v>2552</v>
      </c>
      <c r="K1307" s="38">
        <v>605153</v>
      </c>
      <c r="L1307" s="38">
        <v>1.625854985109101E-4</v>
      </c>
      <c r="M1307" s="38">
        <v>4.0368204632633065</v>
      </c>
      <c r="N1307" s="38">
        <v>4.3619914602851271</v>
      </c>
      <c r="O1307" s="38">
        <v>3.6820463263306458E-2</v>
      </c>
      <c r="P1307" s="38">
        <v>6.1991460285127253E-2</v>
      </c>
      <c r="Q1307" s="38">
        <v>2454</v>
      </c>
      <c r="R1307" s="38">
        <v>2652</v>
      </c>
      <c r="S1307" s="38">
        <v>4.0381435071292815</v>
      </c>
      <c r="T1307" s="38">
        <v>4.3639594869221083</v>
      </c>
      <c r="U1307" s="38">
        <v>3.8143507129281495E-2</v>
      </c>
      <c r="V1307" s="38">
        <v>6.395948692210851E-2</v>
      </c>
      <c r="W1307" s="38">
        <v>4.2025400243965432E-3</v>
      </c>
      <c r="X1307" s="38">
        <v>1.6267557926755144E-4</v>
      </c>
      <c r="Y1307" s="38">
        <v>4.039864445128992</v>
      </c>
      <c r="Z1307" s="38">
        <v>4.3652156036640948</v>
      </c>
      <c r="AA1307" s="38">
        <v>3.986444512899201E-2</v>
      </c>
      <c r="AB1307" s="38">
        <v>6.5215603664094957E-2</v>
      </c>
      <c r="AC1307" s="38">
        <v>197.62610196131413</v>
      </c>
      <c r="AD1307" s="38">
        <v>4.0407634559585164</v>
      </c>
      <c r="AE1307" s="38">
        <v>4.3659621176842656</v>
      </c>
      <c r="AF1307" s="38">
        <v>4.0763455958516381E-2</v>
      </c>
      <c r="AG1307" s="38">
        <v>6.5962117684265742E-2</v>
      </c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</row>
    <row r="1308" spans="1:51" x14ac:dyDescent="0.25">
      <c r="A1308" s="38" t="s">
        <v>34</v>
      </c>
      <c r="B1308" s="38">
        <v>171738</v>
      </c>
      <c r="C1308" s="38">
        <v>11.4</v>
      </c>
      <c r="D1308" s="38">
        <v>10.9</v>
      </c>
      <c r="E1308" s="38">
        <v>11.9</v>
      </c>
      <c r="F1308" s="38">
        <v>2009</v>
      </c>
      <c r="G1308" s="38" t="s">
        <v>7</v>
      </c>
      <c r="H1308" s="38" t="s">
        <v>85</v>
      </c>
      <c r="I1308" s="38" t="s">
        <v>166</v>
      </c>
      <c r="J1308" s="38">
        <v>1958</v>
      </c>
      <c r="K1308" s="38">
        <v>169780</v>
      </c>
      <c r="L1308" s="38">
        <v>5.0210910641005962E-4</v>
      </c>
      <c r="M1308" s="38">
        <v>10.898978596952038</v>
      </c>
      <c r="N1308" s="38">
        <v>11.903196809772158</v>
      </c>
      <c r="O1308" s="38">
        <v>1.0214030479627212E-3</v>
      </c>
      <c r="P1308" s="38">
        <v>3.1968097721577493E-3</v>
      </c>
      <c r="Q1308" s="38">
        <v>1872</v>
      </c>
      <c r="R1308" s="38">
        <v>2044</v>
      </c>
      <c r="S1308" s="38">
        <v>10.900324913531076</v>
      </c>
      <c r="T1308" s="38">
        <v>11.90185049319312</v>
      </c>
      <c r="U1308" s="38">
        <v>3.2491353107566567E-4</v>
      </c>
      <c r="V1308" s="38">
        <v>1.8504931931193624E-3</v>
      </c>
      <c r="W1308" s="38">
        <v>1.1412016505484403E-2</v>
      </c>
      <c r="X1308" s="38">
        <v>5.0246017124624194E-4</v>
      </c>
      <c r="Y1308" s="38">
        <v>10.909556334238161</v>
      </c>
      <c r="Z1308" s="38">
        <v>11.914476676730645</v>
      </c>
      <c r="AA1308" s="38">
        <v>9.556334238160602E-3</v>
      </c>
      <c r="AB1308" s="38">
        <v>1.4476676730645011E-2</v>
      </c>
      <c r="AC1308" s="38">
        <v>172.48344247864517</v>
      </c>
      <c r="AD1308" s="38">
        <v>10.912768794437348</v>
      </c>
      <c r="AE1308" s="38">
        <v>11.917086909426246</v>
      </c>
      <c r="AF1308" s="38">
        <v>1.2768794437347353E-2</v>
      </c>
      <c r="AG1308" s="38">
        <v>1.7086909426245356E-2</v>
      </c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  <c r="AU1308" s="38"/>
      <c r="AV1308" s="38"/>
      <c r="AW1308" s="38"/>
      <c r="AX1308" s="38"/>
      <c r="AY1308" s="38"/>
    </row>
    <row r="1309" spans="1:51" x14ac:dyDescent="0.25">
      <c r="A1309" s="38" t="s">
        <v>13</v>
      </c>
      <c r="B1309" s="38">
        <v>758358</v>
      </c>
      <c r="C1309" s="38">
        <v>9.1</v>
      </c>
      <c r="D1309" s="38">
        <v>8.8000000000000007</v>
      </c>
      <c r="E1309" s="38">
        <v>9.3000000000000007</v>
      </c>
      <c r="F1309" s="38">
        <v>2009</v>
      </c>
      <c r="G1309" s="38" t="s">
        <v>7</v>
      </c>
      <c r="H1309" s="38" t="s">
        <v>86</v>
      </c>
      <c r="I1309" s="38" t="s">
        <v>145</v>
      </c>
      <c r="J1309" s="38">
        <v>6901</v>
      </c>
      <c r="K1309" s="38">
        <v>751457</v>
      </c>
      <c r="L1309" s="38">
        <v>2.1371980196314725E-4</v>
      </c>
      <c r="M1309" s="38">
        <v>8.8862039807357878</v>
      </c>
      <c r="N1309" s="38">
        <v>9.3136435846620849</v>
      </c>
      <c r="O1309" s="38">
        <v>8.6203980735787056E-2</v>
      </c>
      <c r="P1309" s="38">
        <v>1.3643584662084152E-2</v>
      </c>
      <c r="Q1309" s="38">
        <v>6739</v>
      </c>
      <c r="R1309" s="38">
        <v>7064</v>
      </c>
      <c r="S1309" s="38">
        <v>8.8863043575725449</v>
      </c>
      <c r="T1309" s="38">
        <v>9.3148618462520343</v>
      </c>
      <c r="U1309" s="38">
        <v>8.6304357572544177E-2</v>
      </c>
      <c r="V1309" s="38">
        <v>1.4861846252033573E-2</v>
      </c>
      <c r="W1309" s="38">
        <v>9.1024104220902811E-3</v>
      </c>
      <c r="X1309" s="38">
        <v>2.1376265439132121E-4</v>
      </c>
      <c r="Y1309" s="38">
        <v>8.8886477676989593</v>
      </c>
      <c r="Z1309" s="38">
        <v>9.3161730764816024</v>
      </c>
      <c r="AA1309" s="38">
        <v>8.8647767698958546E-2</v>
      </c>
      <c r="AB1309" s="38">
        <v>1.6173076481601711E-2</v>
      </c>
      <c r="AC1309" s="38">
        <v>324.16337000512942</v>
      </c>
      <c r="AD1309" s="38">
        <v>8.889343682482524</v>
      </c>
      <c r="AE1309" s="38">
        <v>9.3167957934452197</v>
      </c>
      <c r="AF1309" s="38">
        <v>8.9343682482523334E-2</v>
      </c>
      <c r="AG1309" s="38">
        <v>1.6795793445218976E-2</v>
      </c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  <c r="AU1309" s="38"/>
      <c r="AV1309" s="38"/>
      <c r="AW1309" s="38"/>
      <c r="AX1309" s="38"/>
      <c r="AY1309" s="38"/>
    </row>
    <row r="1310" spans="1:51" x14ac:dyDescent="0.25">
      <c r="A1310" s="38" t="s">
        <v>28</v>
      </c>
      <c r="B1310" s="38">
        <v>859991</v>
      </c>
      <c r="C1310" s="38">
        <v>9.4</v>
      </c>
      <c r="D1310" s="38">
        <v>9.1999999999999993</v>
      </c>
      <c r="E1310" s="38">
        <v>9.6</v>
      </c>
      <c r="F1310" s="38">
        <v>2009</v>
      </c>
      <c r="G1310" s="38" t="s">
        <v>7</v>
      </c>
      <c r="H1310" s="38" t="s">
        <v>87</v>
      </c>
      <c r="I1310" s="38" t="s">
        <v>160</v>
      </c>
      <c r="J1310" s="38">
        <v>8084</v>
      </c>
      <c r="K1310" s="38">
        <v>851907</v>
      </c>
      <c r="L1310" s="38">
        <v>2.0394660368470996E-4</v>
      </c>
      <c r="M1310" s="38">
        <v>9.1961517694377992</v>
      </c>
      <c r="N1310" s="38">
        <v>9.60404497680722</v>
      </c>
      <c r="O1310" s="38">
        <v>3.8482305622000723E-3</v>
      </c>
      <c r="P1310" s="38">
        <v>4.0449768072203796E-3</v>
      </c>
      <c r="Q1310" s="38">
        <v>7909</v>
      </c>
      <c r="R1310" s="38">
        <v>8260</v>
      </c>
      <c r="S1310" s="38">
        <v>9.196607871477724</v>
      </c>
      <c r="T1310" s="38">
        <v>9.6047516776338355</v>
      </c>
      <c r="U1310" s="38">
        <v>3.3921285222753284E-3</v>
      </c>
      <c r="V1310" s="38">
        <v>4.7516776338358824E-3</v>
      </c>
      <c r="W1310" s="38">
        <v>9.4022898040807927E-3</v>
      </c>
      <c r="X1310" s="38">
        <v>2.0398146583555519E-4</v>
      </c>
      <c r="Y1310" s="38">
        <v>9.1983083382452371</v>
      </c>
      <c r="Z1310" s="38">
        <v>9.6062712699163484</v>
      </c>
      <c r="AA1310" s="38">
        <v>1.6916617547622081E-3</v>
      </c>
      <c r="AB1310" s="38">
        <v>6.2712699163487429E-3</v>
      </c>
      <c r="AC1310" s="38">
        <v>350.79477597825269</v>
      </c>
      <c r="AD1310" s="38">
        <v>9.198919528402806</v>
      </c>
      <c r="AE1310" s="38">
        <v>9.6068228774312647</v>
      </c>
      <c r="AF1310" s="38">
        <v>1.0804715971932666E-3</v>
      </c>
      <c r="AG1310" s="38">
        <v>6.8228774312650842E-3</v>
      </c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</row>
    <row r="1311" spans="1:51" x14ac:dyDescent="0.25">
      <c r="A1311" s="38" t="s">
        <v>49</v>
      </c>
      <c r="B1311" s="38">
        <v>1477988</v>
      </c>
      <c r="C1311" s="38">
        <v>8</v>
      </c>
      <c r="D1311" s="38">
        <v>7.9</v>
      </c>
      <c r="E1311" s="38">
        <v>8.1999999999999993</v>
      </c>
      <c r="F1311" s="38">
        <v>2009</v>
      </c>
      <c r="G1311" s="38" t="s">
        <v>7</v>
      </c>
      <c r="H1311" s="38" t="s">
        <v>88</v>
      </c>
      <c r="I1311" s="38" t="s">
        <v>181</v>
      </c>
      <c r="J1311" s="38">
        <v>11824</v>
      </c>
      <c r="K1311" s="38">
        <v>1466164</v>
      </c>
      <c r="L1311" s="38">
        <v>1.4362009690768745E-4</v>
      </c>
      <c r="M1311" s="38">
        <v>7.8564448562583742</v>
      </c>
      <c r="N1311" s="38">
        <v>8.1436850500737492</v>
      </c>
      <c r="O1311" s="38">
        <v>4.3555143741626168E-2</v>
      </c>
      <c r="P1311" s="38">
        <v>5.631494992625008E-2</v>
      </c>
      <c r="Q1311" s="38">
        <v>11612</v>
      </c>
      <c r="R1311" s="38">
        <v>12037</v>
      </c>
      <c r="S1311" s="38">
        <v>7.856626711448266</v>
      </c>
      <c r="T1311" s="38">
        <v>8.1441797903636566</v>
      </c>
      <c r="U1311" s="38">
        <v>4.337328855173439E-2</v>
      </c>
      <c r="V1311" s="38">
        <v>5.582020963634271E-2</v>
      </c>
      <c r="W1311" s="38">
        <v>8.001343713601167E-3</v>
      </c>
      <c r="X1311" s="38">
        <v>1.4363698791290447E-4</v>
      </c>
      <c r="Y1311" s="38">
        <v>7.8577067256882618</v>
      </c>
      <c r="Z1311" s="38">
        <v>8.1449807015140721</v>
      </c>
      <c r="AA1311" s="38">
        <v>4.2293274311738571E-2</v>
      </c>
      <c r="AB1311" s="38">
        <v>5.5019298485927237E-2</v>
      </c>
      <c r="AC1311" s="38">
        <v>424.54603555413684</v>
      </c>
      <c r="AD1311" s="38">
        <v>7.8580594194415703</v>
      </c>
      <c r="AE1311" s="38">
        <v>8.1453046014820192</v>
      </c>
      <c r="AF1311" s="38">
        <v>4.1940580558430085E-2</v>
      </c>
      <c r="AG1311" s="38">
        <v>5.4695398517980109E-2</v>
      </c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</row>
    <row r="1312" spans="1:51" x14ac:dyDescent="0.25">
      <c r="A1312" s="38" t="s">
        <v>26</v>
      </c>
      <c r="B1312" s="38">
        <v>760009</v>
      </c>
      <c r="C1312" s="38">
        <v>14.8</v>
      </c>
      <c r="D1312" s="38">
        <v>14.6</v>
      </c>
      <c r="E1312" s="38">
        <v>15.1</v>
      </c>
      <c r="F1312" s="38">
        <v>2009</v>
      </c>
      <c r="G1312" s="38" t="s">
        <v>7</v>
      </c>
      <c r="H1312" s="38" t="s">
        <v>89</v>
      </c>
      <c r="I1312" s="38" t="s">
        <v>158</v>
      </c>
      <c r="J1312" s="38">
        <v>11248</v>
      </c>
      <c r="K1312" s="38">
        <v>748761</v>
      </c>
      <c r="L1312" s="38">
        <v>2.714746299816941E-4</v>
      </c>
      <c r="M1312" s="38">
        <v>14.528350108935872</v>
      </c>
      <c r="N1312" s="38">
        <v>15.071299368899259</v>
      </c>
      <c r="O1312" s="38">
        <v>7.1649891064128113E-2</v>
      </c>
      <c r="P1312" s="38">
        <v>2.8700631100740281E-2</v>
      </c>
      <c r="Q1312" s="38">
        <v>11042</v>
      </c>
      <c r="R1312" s="38">
        <v>11455</v>
      </c>
      <c r="S1312" s="38">
        <v>14.528775317134402</v>
      </c>
      <c r="T1312" s="38">
        <v>15.072189934592879</v>
      </c>
      <c r="U1312" s="38">
        <v>7.1224682865597799E-2</v>
      </c>
      <c r="V1312" s="38">
        <v>2.7810065407120277E-2</v>
      </c>
      <c r="W1312" s="38">
        <v>1.4802277166549554E-2</v>
      </c>
      <c r="X1312" s="38">
        <v>2.7150717362522605E-4</v>
      </c>
      <c r="Y1312" s="38">
        <v>14.530769992924329</v>
      </c>
      <c r="Z1312" s="38">
        <v>15.073784340174781</v>
      </c>
      <c r="AA1312" s="38">
        <v>6.9230007075670841E-2</v>
      </c>
      <c r="AB1312" s="38">
        <v>2.6215659825219007E-2</v>
      </c>
      <c r="AC1312" s="38">
        <v>412.65517093681348</v>
      </c>
      <c r="AD1312" s="38">
        <v>14.531455972169038</v>
      </c>
      <c r="AE1312" s="38">
        <v>15.074414128171686</v>
      </c>
      <c r="AF1312" s="38">
        <v>6.8544027830961696E-2</v>
      </c>
      <c r="AG1312" s="38">
        <v>2.5585871828313955E-2</v>
      </c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</row>
    <row r="1313" spans="1:51" x14ac:dyDescent="0.25">
      <c r="A1313" s="38" t="s">
        <v>59</v>
      </c>
      <c r="B1313" s="38">
        <v>441712</v>
      </c>
      <c r="C1313" s="38">
        <v>3.9</v>
      </c>
      <c r="D1313" s="38">
        <v>3.7</v>
      </c>
      <c r="E1313" s="38">
        <v>4.0999999999999996</v>
      </c>
      <c r="F1313" s="38">
        <v>2009</v>
      </c>
      <c r="G1313" s="38" t="s">
        <v>7</v>
      </c>
      <c r="H1313" s="38" t="s">
        <v>90</v>
      </c>
      <c r="I1313" s="38" t="s">
        <v>190</v>
      </c>
      <c r="J1313" s="38">
        <v>1723</v>
      </c>
      <c r="K1313" s="38">
        <v>439989</v>
      </c>
      <c r="L1313" s="38">
        <v>1.8382426678072492E-4</v>
      </c>
      <c r="M1313" s="38">
        <v>3.7169074317015443</v>
      </c>
      <c r="N1313" s="38">
        <v>4.0845559652629939</v>
      </c>
      <c r="O1313" s="38">
        <v>1.6907431701544073E-2</v>
      </c>
      <c r="P1313" s="38">
        <v>1.544403473700573E-2</v>
      </c>
      <c r="Q1313" s="38">
        <v>1642</v>
      </c>
      <c r="R1313" s="38">
        <v>1804</v>
      </c>
      <c r="S1313" s="38">
        <v>3.7173542942007463</v>
      </c>
      <c r="T1313" s="38">
        <v>4.0841091027637919</v>
      </c>
      <c r="U1313" s="38">
        <v>1.7354294200746079E-2</v>
      </c>
      <c r="V1313" s="38">
        <v>1.5890897236207735E-2</v>
      </c>
      <c r="W1313" s="38">
        <v>3.905046112255302E-3</v>
      </c>
      <c r="X1313" s="38">
        <v>1.8397529507512944E-4</v>
      </c>
      <c r="Y1313" s="38">
        <v>3.7210708171801725</v>
      </c>
      <c r="Z1313" s="38">
        <v>4.0890214073304314</v>
      </c>
      <c r="AA1313" s="38">
        <v>2.1070817180172341E-2</v>
      </c>
      <c r="AB1313" s="38">
        <v>1.0978592669568243E-2</v>
      </c>
      <c r="AC1313" s="38">
        <v>162.41673200272837</v>
      </c>
      <c r="AD1313" s="38">
        <v>3.7223305326310467</v>
      </c>
      <c r="AE1313" s="38">
        <v>4.0900255907623713</v>
      </c>
      <c r="AF1313" s="38">
        <v>2.2330532631046562E-2</v>
      </c>
      <c r="AG1313" s="38">
        <v>9.9744092376283788E-3</v>
      </c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</row>
    <row r="1314" spans="1:51" x14ac:dyDescent="0.25">
      <c r="A1314" s="38" t="s">
        <v>20</v>
      </c>
      <c r="B1314" s="38">
        <v>823382</v>
      </c>
      <c r="C1314" s="38">
        <v>7.1</v>
      </c>
      <c r="D1314" s="38">
        <v>6.9</v>
      </c>
      <c r="E1314" s="38">
        <v>7.3</v>
      </c>
      <c r="F1314" s="38">
        <v>2009</v>
      </c>
      <c r="G1314" s="38" t="s">
        <v>7</v>
      </c>
      <c r="H1314" s="38" t="s">
        <v>91</v>
      </c>
      <c r="I1314" s="38" t="s">
        <v>152</v>
      </c>
      <c r="J1314" s="38">
        <v>5846</v>
      </c>
      <c r="K1314" s="38">
        <v>817536</v>
      </c>
      <c r="L1314" s="38">
        <v>1.8135472974206005E-4</v>
      </c>
      <c r="M1314" s="38">
        <v>6.9186304533199934</v>
      </c>
      <c r="N1314" s="38">
        <v>7.2813399128041141</v>
      </c>
      <c r="O1314" s="38">
        <v>1.8630453319993023E-2</v>
      </c>
      <c r="P1314" s="38">
        <v>1.8660087195885744E-2</v>
      </c>
      <c r="Q1314" s="38">
        <v>5697</v>
      </c>
      <c r="R1314" s="38">
        <v>5996</v>
      </c>
      <c r="S1314" s="38">
        <v>6.9190242196210265</v>
      </c>
      <c r="T1314" s="38">
        <v>7.2821606496134237</v>
      </c>
      <c r="U1314" s="38">
        <v>1.9024219621026184E-2</v>
      </c>
      <c r="V1314" s="38">
        <v>1.7839350386576136E-2</v>
      </c>
      <c r="W1314" s="38">
        <v>7.1022847794533208E-3</v>
      </c>
      <c r="X1314" s="38">
        <v>1.8139803999012798E-4</v>
      </c>
      <c r="Y1314" s="38">
        <v>6.9208867394631932</v>
      </c>
      <c r="Z1314" s="38">
        <v>7.2836828194434489</v>
      </c>
      <c r="AA1314" s="38">
        <v>2.088673946319286E-2</v>
      </c>
      <c r="AB1314" s="38">
        <v>1.6317180556550959E-2</v>
      </c>
      <c r="AC1314" s="38">
        <v>298.66046574013819</v>
      </c>
      <c r="AD1314" s="38">
        <v>6.9215308420205597</v>
      </c>
      <c r="AE1314" s="38">
        <v>7.2842532143302297</v>
      </c>
      <c r="AF1314" s="38">
        <v>2.1530842020559326E-2</v>
      </c>
      <c r="AG1314" s="38">
        <v>1.5746785669770169E-2</v>
      </c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</row>
    <row r="1315" spans="1:51" x14ac:dyDescent="0.25">
      <c r="A1315" s="38" t="s">
        <v>51</v>
      </c>
      <c r="B1315" s="38">
        <v>259837</v>
      </c>
      <c r="C1315" s="38">
        <v>6.1</v>
      </c>
      <c r="D1315" s="38">
        <v>5.8</v>
      </c>
      <c r="E1315" s="38">
        <v>6.4</v>
      </c>
      <c r="F1315" s="38">
        <v>2009</v>
      </c>
      <c r="G1315" s="38" t="s">
        <v>7</v>
      </c>
      <c r="H1315" s="38" t="s">
        <v>93</v>
      </c>
      <c r="I1315" s="38" t="s">
        <v>183</v>
      </c>
      <c r="J1315" s="38">
        <v>1585</v>
      </c>
      <c r="K1315" s="38">
        <v>258252</v>
      </c>
      <c r="L1315" s="38">
        <v>2.9938709828849277E-4</v>
      </c>
      <c r="M1315" s="38">
        <v>5.8005909648818799</v>
      </c>
      <c r="N1315" s="38">
        <v>6.3993651614588654</v>
      </c>
      <c r="O1315" s="38">
        <v>5.9096488188004059E-4</v>
      </c>
      <c r="P1315" s="38">
        <v>6.348385411349966E-4</v>
      </c>
      <c r="Q1315" s="38">
        <v>1508</v>
      </c>
      <c r="R1315" s="38">
        <v>1663</v>
      </c>
      <c r="S1315" s="38">
        <v>5.8036384348649346</v>
      </c>
      <c r="T1315" s="38">
        <v>6.4001662580771788</v>
      </c>
      <c r="U1315" s="38">
        <v>3.6384348649347587E-3</v>
      </c>
      <c r="V1315" s="38">
        <v>1.6625807717840502E-4</v>
      </c>
      <c r="W1315" s="38">
        <v>6.1072798275318115E-3</v>
      </c>
      <c r="X1315" s="38">
        <v>2.9965188874123946E-4</v>
      </c>
      <c r="Y1315" s="38">
        <v>5.8076279387905725</v>
      </c>
      <c r="Z1315" s="38">
        <v>6.4069317162730508</v>
      </c>
      <c r="AA1315" s="38">
        <v>7.6279387905726637E-3</v>
      </c>
      <c r="AB1315" s="38">
        <v>6.9317162730504478E-3</v>
      </c>
      <c r="AC1315" s="38">
        <v>155.60672377420303</v>
      </c>
      <c r="AD1315" s="38">
        <v>5.8097770891127913</v>
      </c>
      <c r="AE1315" s="38">
        <v>6.4086310756554088</v>
      </c>
      <c r="AF1315" s="38">
        <v>9.7770891127915149E-3</v>
      </c>
      <c r="AG1315" s="38">
        <v>8.6310756554084378E-3</v>
      </c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</row>
    <row r="1316" spans="1:51" x14ac:dyDescent="0.25">
      <c r="A1316" s="38" t="s">
        <v>29</v>
      </c>
      <c r="B1316" s="38">
        <v>392478</v>
      </c>
      <c r="C1316" s="38">
        <v>6.7</v>
      </c>
      <c r="D1316" s="38">
        <v>6.4</v>
      </c>
      <c r="E1316" s="38">
        <v>6.9</v>
      </c>
      <c r="F1316" s="38">
        <v>2009</v>
      </c>
      <c r="G1316" s="38" t="s">
        <v>7</v>
      </c>
      <c r="H1316" s="38" t="s">
        <v>94</v>
      </c>
      <c r="I1316" s="38" t="s">
        <v>161</v>
      </c>
      <c r="J1316" s="38">
        <v>2630</v>
      </c>
      <c r="K1316" s="38">
        <v>389848</v>
      </c>
      <c r="L1316" s="38">
        <v>2.5524112130871965E-4</v>
      </c>
      <c r="M1316" s="38">
        <v>6.445771419521594</v>
      </c>
      <c r="N1316" s="38">
        <v>6.9562536621390336</v>
      </c>
      <c r="O1316" s="38">
        <v>4.5771419521593693E-2</v>
      </c>
      <c r="P1316" s="38">
        <v>5.6253662139033267E-2</v>
      </c>
      <c r="Q1316" s="38">
        <v>2530</v>
      </c>
      <c r="R1316" s="38">
        <v>2730</v>
      </c>
      <c r="S1316" s="38">
        <v>6.4462211894679449</v>
      </c>
      <c r="T1316" s="38">
        <v>6.9558038921926837</v>
      </c>
      <c r="U1316" s="38">
        <v>4.6221189467944512E-2</v>
      </c>
      <c r="V1316" s="38">
        <v>5.5803892192683335E-2</v>
      </c>
      <c r="W1316" s="38">
        <v>6.7058407584608959E-3</v>
      </c>
      <c r="X1316" s="38">
        <v>2.553768328088022E-4</v>
      </c>
      <c r="Y1316" s="38">
        <v>6.4504639256520937</v>
      </c>
      <c r="Z1316" s="38">
        <v>6.9612175912696976</v>
      </c>
      <c r="AA1316" s="38">
        <v>5.0463925652093344E-2</v>
      </c>
      <c r="AB1316" s="38">
        <v>6.121759126969728E-2</v>
      </c>
      <c r="AC1316" s="38">
        <v>200.37095931380034</v>
      </c>
      <c r="AD1316" s="38">
        <v>6.4518532636856527</v>
      </c>
      <c r="AE1316" s="38">
        <v>6.9623761418117818</v>
      </c>
      <c r="AF1316" s="38">
        <v>5.1853263685652351E-2</v>
      </c>
      <c r="AG1316" s="38">
        <v>6.2376141811781416E-2</v>
      </c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</row>
    <row r="1317" spans="1:51" x14ac:dyDescent="0.25">
      <c r="A1317" s="38" t="s">
        <v>35</v>
      </c>
      <c r="B1317" s="38">
        <v>182184</v>
      </c>
      <c r="C1317" s="38">
        <v>7</v>
      </c>
      <c r="D1317" s="38">
        <v>6.6</v>
      </c>
      <c r="E1317" s="38">
        <v>7.4</v>
      </c>
      <c r="F1317" s="38">
        <v>2009</v>
      </c>
      <c r="G1317" s="38" t="s">
        <v>7</v>
      </c>
      <c r="H1317" s="38" t="s">
        <v>95</v>
      </c>
      <c r="I1317" s="38" t="s">
        <v>167</v>
      </c>
      <c r="J1317" s="38">
        <v>1275</v>
      </c>
      <c r="K1317" s="38">
        <v>180909</v>
      </c>
      <c r="L1317" s="38">
        <v>3.827964664539753E-4</v>
      </c>
      <c r="M1317" s="38">
        <v>6.6156227141546395</v>
      </c>
      <c r="N1317" s="38">
        <v>7.3812156470625911</v>
      </c>
      <c r="O1317" s="38">
        <v>1.5622714154639894E-2</v>
      </c>
      <c r="P1317" s="38">
        <v>1.878435293740921E-2</v>
      </c>
      <c r="Q1317" s="38">
        <v>1206</v>
      </c>
      <c r="R1317" s="38">
        <v>1345</v>
      </c>
      <c r="S1317" s="38">
        <v>6.6196812014227371</v>
      </c>
      <c r="T1317" s="38">
        <v>7.3826461160145787</v>
      </c>
      <c r="U1317" s="38">
        <v>1.9681201422737438E-2</v>
      </c>
      <c r="V1317" s="38">
        <v>1.7353883985421703E-2</v>
      </c>
      <c r="W1317" s="38">
        <v>7.0088141952050357E-3</v>
      </c>
      <c r="X1317" s="38">
        <v>3.8321561451239167E-4</v>
      </c>
      <c r="Y1317" s="38">
        <v>6.6255985806926443</v>
      </c>
      <c r="Z1317" s="38">
        <v>7.3920298097174273</v>
      </c>
      <c r="AA1317" s="38">
        <v>2.5598580692644646E-2</v>
      </c>
      <c r="AB1317" s="38">
        <v>7.9701902825730642E-3</v>
      </c>
      <c r="AC1317" s="38">
        <v>139.50452422724487</v>
      </c>
      <c r="AD1317" s="38">
        <v>6.6286995752660589</v>
      </c>
      <c r="AE1317" s="38">
        <v>7.3944176556286099</v>
      </c>
      <c r="AF1317" s="38">
        <v>2.8699575266059263E-2</v>
      </c>
      <c r="AG1317" s="38">
        <v>5.5823443713904908E-3</v>
      </c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</row>
    <row r="1318" spans="1:51" x14ac:dyDescent="0.25">
      <c r="A1318" s="38" t="s">
        <v>14</v>
      </c>
      <c r="B1318" s="38">
        <v>1215597</v>
      </c>
      <c r="C1318" s="38">
        <v>8.3000000000000007</v>
      </c>
      <c r="D1318" s="38">
        <v>8.1999999999999993</v>
      </c>
      <c r="E1318" s="38">
        <v>8.5</v>
      </c>
      <c r="F1318" s="38">
        <v>2009</v>
      </c>
      <c r="G1318" s="38" t="s">
        <v>7</v>
      </c>
      <c r="H1318" s="38" t="s">
        <v>96</v>
      </c>
      <c r="I1318" s="38" t="s">
        <v>146</v>
      </c>
      <c r="J1318" s="38">
        <v>10089</v>
      </c>
      <c r="K1318" s="38">
        <v>1205508</v>
      </c>
      <c r="L1318" s="38">
        <v>1.6127712430378377E-4</v>
      </c>
      <c r="M1318" s="38">
        <v>8.1383484917515378</v>
      </c>
      <c r="N1318" s="38">
        <v>8.4609027403591046</v>
      </c>
      <c r="O1318" s="38">
        <v>6.165150824846144E-2</v>
      </c>
      <c r="P1318" s="38">
        <v>3.9097259640895388E-2</v>
      </c>
      <c r="Q1318" s="38">
        <v>9894</v>
      </c>
      <c r="R1318" s="38">
        <v>10286</v>
      </c>
      <c r="S1318" s="38">
        <v>8.1392106100952866</v>
      </c>
      <c r="T1318" s="38">
        <v>8.4616859041277657</v>
      </c>
      <c r="U1318" s="38">
        <v>6.0789389904712721E-2</v>
      </c>
      <c r="V1318" s="38">
        <v>3.8314095872234333E-2</v>
      </c>
      <c r="W1318" s="38">
        <v>8.3011794540224365E-3</v>
      </c>
      <c r="X1318" s="38">
        <v>1.6129932374961626E-4</v>
      </c>
      <c r="Y1318" s="38">
        <v>8.1398801302728199</v>
      </c>
      <c r="Z1318" s="38">
        <v>8.462478777772052</v>
      </c>
      <c r="AA1318" s="38">
        <v>6.011986972717942E-2</v>
      </c>
      <c r="AB1318" s="38">
        <v>3.7521222227947959E-2</v>
      </c>
      <c r="AC1318" s="38">
        <v>392.10516006793438</v>
      </c>
      <c r="AD1318" s="38">
        <v>8.1403103814086908</v>
      </c>
      <c r="AE1318" s="38">
        <v>8.4628711650927304</v>
      </c>
      <c r="AF1318" s="38">
        <v>5.9689618591308502E-2</v>
      </c>
      <c r="AG1318" s="38">
        <v>3.7128834907269592E-2</v>
      </c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</row>
    <row r="1319" spans="1:51" x14ac:dyDescent="0.25">
      <c r="A1319" s="38" t="s">
        <v>60</v>
      </c>
      <c r="B1319" s="38">
        <v>300747</v>
      </c>
      <c r="C1319" s="38">
        <v>3.6</v>
      </c>
      <c r="D1319" s="38">
        <v>3.4</v>
      </c>
      <c r="E1319" s="38">
        <v>3.8</v>
      </c>
      <c r="F1319" s="38">
        <v>2009</v>
      </c>
      <c r="G1319" s="38" t="s">
        <v>7</v>
      </c>
      <c r="H1319" s="38" t="s">
        <v>97</v>
      </c>
      <c r="I1319" s="38" t="s">
        <v>191</v>
      </c>
      <c r="J1319" s="38">
        <v>1083</v>
      </c>
      <c r="K1319" s="38">
        <v>299664</v>
      </c>
      <c r="L1319" s="38">
        <v>2.1408076582149266E-4</v>
      </c>
      <c r="M1319" s="38">
        <v>3.3869526609458567</v>
      </c>
      <c r="N1319" s="38">
        <v>3.8151141925888421</v>
      </c>
      <c r="O1319" s="38">
        <v>1.3047339054143237E-2</v>
      </c>
      <c r="P1319" s="38">
        <v>1.5114192588842279E-2</v>
      </c>
      <c r="Q1319" s="38">
        <v>1019</v>
      </c>
      <c r="R1319" s="38">
        <v>1148</v>
      </c>
      <c r="S1319" s="38">
        <v>3.3882299740313289</v>
      </c>
      <c r="T1319" s="38">
        <v>3.8171619334523701</v>
      </c>
      <c r="U1319" s="38">
        <v>1.177002596867105E-2</v>
      </c>
      <c r="V1319" s="38">
        <v>1.716193345237027E-2</v>
      </c>
      <c r="W1319" s="38">
        <v>3.6073738784830507E-3</v>
      </c>
      <c r="X1319" s="38">
        <v>2.1436089043722626E-4</v>
      </c>
      <c r="Y1319" s="38">
        <v>3.3930129880458244</v>
      </c>
      <c r="Z1319" s="38">
        <v>3.821734768920277</v>
      </c>
      <c r="AA1319" s="38">
        <v>6.9870119541755038E-3</v>
      </c>
      <c r="AB1319" s="38">
        <v>2.1734768920277148E-2</v>
      </c>
      <c r="AC1319" s="38">
        <v>128.79597549430054</v>
      </c>
      <c r="AD1319" s="38">
        <v>3.3949123357747846</v>
      </c>
      <c r="AE1319" s="38">
        <v>3.8231604326697535</v>
      </c>
      <c r="AF1319" s="38">
        <v>5.0876642252153381E-3</v>
      </c>
      <c r="AG1319" s="38">
        <v>2.316043266975365E-2</v>
      </c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</row>
    <row r="1320" spans="1:51" x14ac:dyDescent="0.25">
      <c r="A1320" s="38" t="s">
        <v>36</v>
      </c>
      <c r="B1320" s="38">
        <v>2408209</v>
      </c>
      <c r="C1320" s="38">
        <v>7.4</v>
      </c>
      <c r="D1320" s="38">
        <v>7.3</v>
      </c>
      <c r="E1320" s="38">
        <v>7.5</v>
      </c>
      <c r="F1320" s="38">
        <v>2009</v>
      </c>
      <c r="G1320" s="38" t="s">
        <v>7</v>
      </c>
      <c r="H1320" s="38" t="s">
        <v>98</v>
      </c>
      <c r="I1320" s="38" t="s">
        <v>168</v>
      </c>
      <c r="J1320" s="38">
        <v>17821</v>
      </c>
      <c r="K1320" s="38">
        <v>2390388</v>
      </c>
      <c r="L1320" s="38">
        <v>1.0824480525309076E-4</v>
      </c>
      <c r="M1320" s="38">
        <v>7.2918604181722841</v>
      </c>
      <c r="N1320" s="38">
        <v>7.5083500286784659</v>
      </c>
      <c r="O1320" s="38">
        <v>8.1395818277156806E-3</v>
      </c>
      <c r="P1320" s="38">
        <v>8.3500286784659039E-3</v>
      </c>
      <c r="Q1320" s="38">
        <v>17561</v>
      </c>
      <c r="R1320" s="38">
        <v>18082</v>
      </c>
      <c r="S1320" s="38">
        <v>7.2921411721324851</v>
      </c>
      <c r="T1320" s="38">
        <v>7.5084845210693922</v>
      </c>
      <c r="U1320" s="38">
        <v>7.8588278675146839E-3</v>
      </c>
      <c r="V1320" s="38">
        <v>8.4845210693922368E-3</v>
      </c>
      <c r="W1320" s="38">
        <v>7.4008909937602419E-3</v>
      </c>
      <c r="X1320" s="38">
        <v>1.0825327466694986E-4</v>
      </c>
      <c r="Y1320" s="38">
        <v>7.2926377190932925</v>
      </c>
      <c r="Z1320" s="38">
        <v>7.5091442684271916</v>
      </c>
      <c r="AA1320" s="38">
        <v>7.3622809067073192E-3</v>
      </c>
      <c r="AB1320" s="38">
        <v>9.1442684271916264E-3</v>
      </c>
      <c r="AC1320" s="38">
        <v>521.35912160595467</v>
      </c>
      <c r="AD1320" s="38">
        <v>7.292852552836818</v>
      </c>
      <c r="AE1320" s="38">
        <v>7.5093446803724113</v>
      </c>
      <c r="AF1320" s="38">
        <v>7.1474471631818304E-3</v>
      </c>
      <c r="AG1320" s="38">
        <v>9.3446803724113181E-3</v>
      </c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</row>
    <row r="1321" spans="1:51" x14ac:dyDescent="0.25">
      <c r="A1321" s="38" t="s">
        <v>21</v>
      </c>
      <c r="B1321" s="38">
        <v>1351217</v>
      </c>
      <c r="C1321" s="38">
        <v>6.7</v>
      </c>
      <c r="D1321" s="38">
        <v>6.5</v>
      </c>
      <c r="E1321" s="38">
        <v>6.8</v>
      </c>
      <c r="F1321" s="38">
        <v>2009</v>
      </c>
      <c r="G1321" s="38" t="s">
        <v>7</v>
      </c>
      <c r="H1321" s="38" t="s">
        <v>99</v>
      </c>
      <c r="I1321" s="38" t="s">
        <v>153</v>
      </c>
      <c r="J1321" s="38">
        <v>9053</v>
      </c>
      <c r="K1321" s="38">
        <v>1342164</v>
      </c>
      <c r="L1321" s="38">
        <v>1.3754965114847324E-4</v>
      </c>
      <c r="M1321" s="38">
        <v>6.5623364515278544</v>
      </c>
      <c r="N1321" s="38">
        <v>6.8374357538248018</v>
      </c>
      <c r="O1321" s="38">
        <v>6.2336451527854386E-2</v>
      </c>
      <c r="P1321" s="38">
        <v>3.7435753824802021E-2</v>
      </c>
      <c r="Q1321" s="38">
        <v>8868</v>
      </c>
      <c r="R1321" s="38">
        <v>9239</v>
      </c>
      <c r="S1321" s="38">
        <v>6.562972490725028</v>
      </c>
      <c r="T1321" s="38">
        <v>6.8375397882057438</v>
      </c>
      <c r="U1321" s="38">
        <v>6.2972490725027974E-2</v>
      </c>
      <c r="V1321" s="38">
        <v>3.7539788205743996E-2</v>
      </c>
      <c r="W1321" s="38">
        <v>6.7012885322538171E-3</v>
      </c>
      <c r="X1321" s="38">
        <v>1.3757090227234034E-4</v>
      </c>
      <c r="Y1321" s="38">
        <v>6.5637176299814772</v>
      </c>
      <c r="Z1321" s="38">
        <v>6.8388594345261575</v>
      </c>
      <c r="AA1321" s="38">
        <v>6.3717629981477231E-2</v>
      </c>
      <c r="AB1321" s="38">
        <v>3.8859434526157699E-2</v>
      </c>
      <c r="AC1321" s="38">
        <v>371.72850740554276</v>
      </c>
      <c r="AD1321" s="38">
        <v>6.5641057357668657</v>
      </c>
      <c r="AE1321" s="38">
        <v>6.8392114002148867</v>
      </c>
      <c r="AF1321" s="38">
        <v>6.4105735766865735E-2</v>
      </c>
      <c r="AG1321" s="38">
        <v>3.9211400214886893E-2</v>
      </c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</row>
    <row r="1322" spans="1:51" x14ac:dyDescent="0.25">
      <c r="A1322" s="38" t="s">
        <v>57</v>
      </c>
      <c r="B1322" s="38">
        <v>86316</v>
      </c>
      <c r="C1322" s="38">
        <v>5.9</v>
      </c>
      <c r="D1322" s="38">
        <v>5.4</v>
      </c>
      <c r="E1322" s="38">
        <v>6.4</v>
      </c>
      <c r="F1322" s="38">
        <v>2009</v>
      </c>
      <c r="G1322" s="38" t="s">
        <v>7</v>
      </c>
      <c r="H1322" s="38" t="s">
        <v>100</v>
      </c>
      <c r="I1322" s="38" t="s">
        <v>189</v>
      </c>
      <c r="J1322" s="38">
        <v>509</v>
      </c>
      <c r="K1322" s="38">
        <v>85807</v>
      </c>
      <c r="L1322" s="38">
        <v>5.1077705744897171E-4</v>
      </c>
      <c r="M1322" s="38">
        <v>5.386159779290451</v>
      </c>
      <c r="N1322" s="38">
        <v>6.4077138941883938</v>
      </c>
      <c r="O1322" s="38">
        <v>1.3840220709549378E-2</v>
      </c>
      <c r="P1322" s="38">
        <v>7.7138941883934109E-3</v>
      </c>
      <c r="Q1322" s="38">
        <v>466</v>
      </c>
      <c r="R1322" s="38">
        <v>554</v>
      </c>
      <c r="S1322" s="38">
        <v>5.3987673200797071</v>
      </c>
      <c r="T1322" s="38">
        <v>6.4182770285926134</v>
      </c>
      <c r="U1322" s="38">
        <v>1.2326799202933003E-3</v>
      </c>
      <c r="V1322" s="38">
        <v>1.8277028592613043E-2</v>
      </c>
      <c r="W1322" s="38">
        <v>5.9189257159848281E-3</v>
      </c>
      <c r="X1322" s="38">
        <v>5.12183619286981E-4</v>
      </c>
      <c r="Y1322" s="38">
        <v>5.4067420966978466</v>
      </c>
      <c r="Z1322" s="38">
        <v>6.4311093352718096</v>
      </c>
      <c r="AA1322" s="38">
        <v>6.7420966978462005E-3</v>
      </c>
      <c r="AB1322" s="38">
        <v>3.1109335271809258E-2</v>
      </c>
      <c r="AC1322" s="38">
        <v>88.217081292255131</v>
      </c>
      <c r="AD1322" s="38">
        <v>5.4137285340955259</v>
      </c>
      <c r="AE1322" s="38">
        <v>6.4357077198930277</v>
      </c>
      <c r="AF1322" s="38">
        <v>1.3728534095525546E-2</v>
      </c>
      <c r="AG1322" s="38">
        <v>3.5707719893027345E-2</v>
      </c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</row>
    <row r="1323" spans="1:51" x14ac:dyDescent="0.25">
      <c r="A1323" s="38" t="s">
        <v>52</v>
      </c>
      <c r="B1323" s="38">
        <v>1603854</v>
      </c>
      <c r="C1323" s="38">
        <v>7.8</v>
      </c>
      <c r="D1323" s="38">
        <v>7.6</v>
      </c>
      <c r="E1323" s="38">
        <v>7.9</v>
      </c>
      <c r="F1323" s="38">
        <v>2009</v>
      </c>
      <c r="G1323" s="38" t="s">
        <v>7</v>
      </c>
      <c r="H1323" s="38" t="s">
        <v>101</v>
      </c>
      <c r="I1323" s="38" t="s">
        <v>184</v>
      </c>
      <c r="J1323" s="38">
        <v>12510</v>
      </c>
      <c r="K1323" s="38">
        <v>1591344</v>
      </c>
      <c r="L1323" s="38">
        <v>1.3614808401039887E-4</v>
      </c>
      <c r="M1323" s="38">
        <v>7.6638137579028927</v>
      </c>
      <c r="N1323" s="38">
        <v>7.9361099259236907</v>
      </c>
      <c r="O1323" s="38">
        <v>6.3813757902893009E-2</v>
      </c>
      <c r="P1323" s="38">
        <v>3.6109925923690334E-2</v>
      </c>
      <c r="Q1323" s="38">
        <v>12292</v>
      </c>
      <c r="R1323" s="38">
        <v>12729</v>
      </c>
      <c r="S1323" s="38">
        <v>7.6640392454674799</v>
      </c>
      <c r="T1323" s="38">
        <v>7.9365079365079367</v>
      </c>
      <c r="U1323" s="38">
        <v>6.4039245467480299E-2</v>
      </c>
      <c r="V1323" s="38">
        <v>3.6507936507936378E-2</v>
      </c>
      <c r="W1323" s="38">
        <v>7.8011407283016315E-3</v>
      </c>
      <c r="X1323" s="38">
        <v>1.361632317921825E-4</v>
      </c>
      <c r="Y1323" s="38">
        <v>7.664977496509449</v>
      </c>
      <c r="Z1323" s="38">
        <v>7.9373039600938133</v>
      </c>
      <c r="AA1323" s="38">
        <v>6.4977496509449395E-2</v>
      </c>
      <c r="AB1323" s="38">
        <v>3.7303960093812982E-2</v>
      </c>
      <c r="AC1323" s="38">
        <v>436.73153422448655</v>
      </c>
      <c r="AD1323" s="38">
        <v>7.6653021511655925</v>
      </c>
      <c r="AE1323" s="38">
        <v>7.9376028020931404</v>
      </c>
      <c r="AF1323" s="38">
        <v>6.5302151165592903E-2</v>
      </c>
      <c r="AG1323" s="38">
        <v>3.7602802093140042E-2</v>
      </c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</row>
    <row r="1324" spans="1:51" x14ac:dyDescent="0.25">
      <c r="A1324" s="38" t="s">
        <v>37</v>
      </c>
      <c r="B1324" s="38">
        <v>562297</v>
      </c>
      <c r="C1324" s="38">
        <v>4.2</v>
      </c>
      <c r="D1324" s="38">
        <v>4.0999999999999996</v>
      </c>
      <c r="E1324" s="38">
        <v>4.4000000000000004</v>
      </c>
      <c r="F1324" s="38">
        <v>2009</v>
      </c>
      <c r="G1324" s="38" t="s">
        <v>7</v>
      </c>
      <c r="H1324" s="38" t="s">
        <v>102</v>
      </c>
      <c r="I1324" s="38" t="s">
        <v>169</v>
      </c>
      <c r="J1324" s="38">
        <v>2362</v>
      </c>
      <c r="K1324" s="38">
        <v>559935</v>
      </c>
      <c r="L1324" s="38">
        <v>1.6904728317656355E-4</v>
      </c>
      <c r="M1324" s="38">
        <v>4.0315797875707471</v>
      </c>
      <c r="N1324" s="38">
        <v>4.3696743539238732</v>
      </c>
      <c r="O1324" s="38">
        <v>6.8420212429252558E-2</v>
      </c>
      <c r="P1324" s="38">
        <v>3.03256460761272E-2</v>
      </c>
      <c r="Q1324" s="38">
        <v>2267</v>
      </c>
      <c r="R1324" s="38">
        <v>2457</v>
      </c>
      <c r="S1324" s="38">
        <v>4.0316772097308009</v>
      </c>
      <c r="T1324" s="38">
        <v>4.3695769317638185</v>
      </c>
      <c r="U1324" s="38">
        <v>6.8322790269198741E-2</v>
      </c>
      <c r="V1324" s="38">
        <v>3.0423068236181905E-2</v>
      </c>
      <c r="W1324" s="38">
        <v>4.2040142128854808E-3</v>
      </c>
      <c r="X1324" s="38">
        <v>1.6914847525489738E-4</v>
      </c>
      <c r="Y1324" s="38">
        <v>4.0348657376305841</v>
      </c>
      <c r="Z1324" s="38">
        <v>4.3731626881403782</v>
      </c>
      <c r="AA1324" s="38">
        <v>6.5134262369415552E-2</v>
      </c>
      <c r="AB1324" s="38">
        <v>2.6837311859622126E-2</v>
      </c>
      <c r="AC1324" s="38">
        <v>190.12833395932915</v>
      </c>
      <c r="AD1324" s="38">
        <v>4.0358405947661655</v>
      </c>
      <c r="AE1324" s="38">
        <v>4.373966238444849</v>
      </c>
      <c r="AF1324" s="38">
        <v>6.4159405233834121E-2</v>
      </c>
      <c r="AG1324" s="38">
        <v>2.6033761555151358E-2</v>
      </c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</row>
    <row r="1325" spans="1:51" x14ac:dyDescent="0.25">
      <c r="A1325" s="38" t="s">
        <v>30</v>
      </c>
      <c r="B1325" s="38">
        <v>521133</v>
      </c>
      <c r="C1325" s="38">
        <v>12.4</v>
      </c>
      <c r="D1325" s="38">
        <v>12.1</v>
      </c>
      <c r="E1325" s="38">
        <v>12.7</v>
      </c>
      <c r="F1325" s="38">
        <v>2009</v>
      </c>
      <c r="G1325" s="38" t="s">
        <v>7</v>
      </c>
      <c r="H1325" s="38" t="s">
        <v>103</v>
      </c>
      <c r="I1325" s="38" t="s">
        <v>162</v>
      </c>
      <c r="J1325" s="38">
        <v>6462</v>
      </c>
      <c r="K1325" s="38">
        <v>514671</v>
      </c>
      <c r="L1325" s="38">
        <v>3.0045093103259213E-4</v>
      </c>
      <c r="M1325" s="38">
        <v>12.099454659286961</v>
      </c>
      <c r="N1325" s="38">
        <v>12.700356521352145</v>
      </c>
      <c r="O1325" s="38">
        <v>5.4534071303891096E-4</v>
      </c>
      <c r="P1325" s="38">
        <v>3.5652135214547798E-4</v>
      </c>
      <c r="Q1325" s="38">
        <v>6306</v>
      </c>
      <c r="R1325" s="38">
        <v>6619</v>
      </c>
      <c r="S1325" s="38">
        <v>12.100557823050929</v>
      </c>
      <c r="T1325" s="38">
        <v>12.701172253532208</v>
      </c>
      <c r="U1325" s="38">
        <v>5.5782305092932916E-4</v>
      </c>
      <c r="V1325" s="38">
        <v>1.1722535322089556E-3</v>
      </c>
      <c r="W1325" s="38">
        <v>1.2403499839535169E-2</v>
      </c>
      <c r="X1325" s="38">
        <v>3.0051431270670996E-4</v>
      </c>
      <c r="Y1325" s="38">
        <v>12.10298552682846</v>
      </c>
      <c r="Z1325" s="38">
        <v>12.704014152241879</v>
      </c>
      <c r="AA1325" s="38">
        <v>2.9855268284606495E-3</v>
      </c>
      <c r="AB1325" s="38">
        <v>4.0141522418792874E-3</v>
      </c>
      <c r="AC1325" s="38">
        <v>313.16138881601887</v>
      </c>
      <c r="AD1325" s="38">
        <v>12.103999435819532</v>
      </c>
      <c r="AE1325" s="38">
        <v>12.704919125050068</v>
      </c>
      <c r="AF1325" s="38">
        <v>3.9994358195318824E-3</v>
      </c>
      <c r="AG1325" s="38">
        <v>4.9191250500690842E-3</v>
      </c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</row>
    <row r="1326" spans="1:51" x14ac:dyDescent="0.25">
      <c r="A1326" s="38" t="s">
        <v>22</v>
      </c>
      <c r="B1326" s="38">
        <v>1639316</v>
      </c>
      <c r="C1326" s="38">
        <v>9.1</v>
      </c>
      <c r="D1326" s="38">
        <v>9</v>
      </c>
      <c r="E1326" s="38">
        <v>9.3000000000000007</v>
      </c>
      <c r="F1326" s="38">
        <v>2009</v>
      </c>
      <c r="G1326" s="38" t="s">
        <v>7</v>
      </c>
      <c r="H1326" s="38" t="s">
        <v>104</v>
      </c>
      <c r="I1326" s="38" t="s">
        <v>154</v>
      </c>
      <c r="J1326" s="38">
        <v>14918</v>
      </c>
      <c r="K1326" s="38">
        <v>1624398</v>
      </c>
      <c r="L1326" s="38">
        <v>1.4536357623606724E-4</v>
      </c>
      <c r="M1326" s="38">
        <v>8.9547733101238549</v>
      </c>
      <c r="N1326" s="38">
        <v>9.245500462595988</v>
      </c>
      <c r="O1326" s="38">
        <v>4.5226689876145088E-2</v>
      </c>
      <c r="P1326" s="38">
        <v>5.4499537404012699E-2</v>
      </c>
      <c r="Q1326" s="38">
        <v>14680</v>
      </c>
      <c r="R1326" s="38">
        <v>15157</v>
      </c>
      <c r="S1326" s="38">
        <v>8.9549543834135701</v>
      </c>
      <c r="T1326" s="38">
        <v>9.2459293998228524</v>
      </c>
      <c r="U1326" s="38">
        <v>4.5045616586429915E-2</v>
      </c>
      <c r="V1326" s="38">
        <v>5.4070600177148265E-2</v>
      </c>
      <c r="W1326" s="38">
        <v>9.1012872241778044E-3</v>
      </c>
      <c r="X1326" s="38">
        <v>1.4537706009661657E-4</v>
      </c>
      <c r="Y1326" s="38">
        <v>8.9559101640811871</v>
      </c>
      <c r="Z1326" s="38">
        <v>9.2466642842744218</v>
      </c>
      <c r="AA1326" s="38">
        <v>4.4089835918812881E-2</v>
      </c>
      <c r="AB1326" s="38">
        <v>5.3335715725578936E-2</v>
      </c>
      <c r="AC1326" s="38">
        <v>476.60124061695149</v>
      </c>
      <c r="AD1326" s="38">
        <v>8.9562266848648306</v>
      </c>
      <c r="AE1326" s="38">
        <v>9.2469577725779057</v>
      </c>
      <c r="AF1326" s="38">
        <v>4.3773315135169355E-2</v>
      </c>
      <c r="AG1326" s="38">
        <v>5.3042227422094967E-2</v>
      </c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</row>
    <row r="1327" spans="1:51" x14ac:dyDescent="0.25">
      <c r="A1327" s="38" t="s">
        <v>38</v>
      </c>
      <c r="B1327" s="38">
        <v>132755</v>
      </c>
      <c r="C1327" s="38">
        <v>10</v>
      </c>
      <c r="D1327" s="38">
        <v>9.5</v>
      </c>
      <c r="E1327" s="38">
        <v>10.6</v>
      </c>
      <c r="F1327" s="38">
        <v>2009</v>
      </c>
      <c r="G1327" s="38" t="s">
        <v>7</v>
      </c>
      <c r="H1327" s="38" t="s">
        <v>105</v>
      </c>
      <c r="I1327" s="38" t="s">
        <v>170</v>
      </c>
      <c r="J1327" s="38">
        <v>1328</v>
      </c>
      <c r="K1327" s="38">
        <v>131427</v>
      </c>
      <c r="L1327" s="38">
        <v>5.3531953899016199E-4</v>
      </c>
      <c r="M1327" s="38">
        <v>9.4680701638458888</v>
      </c>
      <c r="N1327" s="38">
        <v>10.538709241826213</v>
      </c>
      <c r="O1327" s="38">
        <v>3.1929836154111157E-2</v>
      </c>
      <c r="P1327" s="38">
        <v>6.1290758173786486E-2</v>
      </c>
      <c r="Q1327" s="38">
        <v>1257</v>
      </c>
      <c r="R1327" s="38">
        <v>1399</v>
      </c>
      <c r="S1327" s="38">
        <v>9.4685699220368349</v>
      </c>
      <c r="T1327" s="38">
        <v>10.538209483635267</v>
      </c>
      <c r="U1327" s="38">
        <v>3.1430077963165104E-2</v>
      </c>
      <c r="V1327" s="38">
        <v>6.179051636473254E-2</v>
      </c>
      <c r="W1327" s="38">
        <v>1.00175680564587E-2</v>
      </c>
      <c r="X1327" s="38">
        <v>5.358747768983899E-4</v>
      </c>
      <c r="Y1327" s="38">
        <v>9.4816932795603108</v>
      </c>
      <c r="Z1327" s="38">
        <v>10.55344283335709</v>
      </c>
      <c r="AA1327" s="38">
        <v>1.8306720439689173E-2</v>
      </c>
      <c r="AB1327" s="38">
        <v>4.6557166642909209E-2</v>
      </c>
      <c r="AC1327" s="38">
        <v>142.1581139541683</v>
      </c>
      <c r="AD1327" s="38">
        <v>9.4859344853795484</v>
      </c>
      <c r="AE1327" s="38">
        <v>10.556734082544327</v>
      </c>
      <c r="AF1327" s="38">
        <v>1.406551462045158E-2</v>
      </c>
      <c r="AG1327" s="38">
        <v>4.3265917455672209E-2</v>
      </c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</row>
    <row r="1328" spans="1:51" x14ac:dyDescent="0.25">
      <c r="A1328" s="38" t="s">
        <v>15</v>
      </c>
      <c r="B1328" s="38">
        <v>645103</v>
      </c>
      <c r="C1328" s="38">
        <v>4.0999999999999996</v>
      </c>
      <c r="D1328" s="38">
        <v>4</v>
      </c>
      <c r="E1328" s="38">
        <v>4.3</v>
      </c>
      <c r="F1328" s="38">
        <v>2009</v>
      </c>
      <c r="G1328" s="38" t="s">
        <v>7</v>
      </c>
      <c r="H1328" s="38" t="s">
        <v>106</v>
      </c>
      <c r="I1328" s="38" t="s">
        <v>147</v>
      </c>
      <c r="J1328" s="38">
        <v>2645</v>
      </c>
      <c r="K1328" s="38">
        <v>642458</v>
      </c>
      <c r="L1328" s="38">
        <v>1.5593360076281252E-4</v>
      </c>
      <c r="M1328" s="38">
        <v>3.9441868451194733</v>
      </c>
      <c r="N1328" s="38">
        <v>4.2560540466450982</v>
      </c>
      <c r="O1328" s="38">
        <v>5.5813154880526739E-2</v>
      </c>
      <c r="P1328" s="38">
        <v>4.394595335490159E-2</v>
      </c>
      <c r="Q1328" s="38">
        <v>2545</v>
      </c>
      <c r="R1328" s="38">
        <v>2746</v>
      </c>
      <c r="S1328" s="38">
        <v>3.945106440366887</v>
      </c>
      <c r="T1328" s="38">
        <v>4.2566845914528377</v>
      </c>
      <c r="U1328" s="38">
        <v>5.4893559633113043E-2</v>
      </c>
      <c r="V1328" s="38">
        <v>4.3315408547162093E-2</v>
      </c>
      <c r="W1328" s="38">
        <v>4.1030734124981516E-3</v>
      </c>
      <c r="X1328" s="38">
        <v>1.5601699566005238E-4</v>
      </c>
      <c r="Y1328" s="38">
        <v>3.9470564168380995</v>
      </c>
      <c r="Z1328" s="38">
        <v>4.2590904081582037</v>
      </c>
      <c r="AA1328" s="38">
        <v>5.2943583161900509E-2</v>
      </c>
      <c r="AB1328" s="38">
        <v>4.09095918417961E-2</v>
      </c>
      <c r="AC1328" s="38">
        <v>201.2042035123325</v>
      </c>
      <c r="AD1328" s="38">
        <v>3.9479020589750675</v>
      </c>
      <c r="AE1328" s="38">
        <v>4.25979489684567</v>
      </c>
      <c r="AF1328" s="38">
        <v>5.2097941024932481E-2</v>
      </c>
      <c r="AG1328" s="38">
        <v>4.0205103154329791E-2</v>
      </c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</row>
    <row r="1329" spans="1:51" x14ac:dyDescent="0.25">
      <c r="A1329" s="38" t="s">
        <v>53</v>
      </c>
      <c r="B1329" s="38">
        <v>111786</v>
      </c>
      <c r="C1329" s="38">
        <v>4.9000000000000004</v>
      </c>
      <c r="D1329" s="38">
        <v>4.5</v>
      </c>
      <c r="E1329" s="38">
        <v>5.3</v>
      </c>
      <c r="F1329" s="38">
        <v>2009</v>
      </c>
      <c r="G1329" s="38" t="s">
        <v>7</v>
      </c>
      <c r="H1329" s="38" t="s">
        <v>107</v>
      </c>
      <c r="I1329" s="38" t="s">
        <v>185</v>
      </c>
      <c r="J1329" s="38">
        <v>548</v>
      </c>
      <c r="K1329" s="38">
        <v>111238</v>
      </c>
      <c r="L1329" s="38">
        <v>4.09433931740528E-4</v>
      </c>
      <c r="M1329" s="38">
        <v>4.4927899603389809</v>
      </c>
      <c r="N1329" s="38">
        <v>5.3116578238200374</v>
      </c>
      <c r="O1329" s="38">
        <v>7.2100396610190742E-3</v>
      </c>
      <c r="P1329" s="38">
        <v>1.1657823820037549E-2</v>
      </c>
      <c r="Q1329" s="38">
        <v>502</v>
      </c>
      <c r="R1329" s="38">
        <v>594</v>
      </c>
      <c r="S1329" s="38">
        <v>4.4907233463940024</v>
      </c>
      <c r="T1329" s="38">
        <v>5.313724437765015</v>
      </c>
      <c r="U1329" s="38">
        <v>9.276653605997609E-3</v>
      </c>
      <c r="V1329" s="38">
        <v>1.3724437765015196E-2</v>
      </c>
      <c r="W1329" s="38">
        <v>4.9192370454601442E-3</v>
      </c>
      <c r="X1329" s="38">
        <v>4.1048592700372415E-4</v>
      </c>
      <c r="Y1329" s="38">
        <v>4.50875111845642</v>
      </c>
      <c r="Z1329" s="38">
        <v>5.3297229724638679</v>
      </c>
      <c r="AA1329" s="38">
        <v>8.7511184564199596E-3</v>
      </c>
      <c r="AB1329" s="38">
        <v>2.9722972463868125E-2</v>
      </c>
      <c r="AC1329" s="38">
        <v>91.57700502012834</v>
      </c>
      <c r="AD1329" s="38">
        <v>4.5141152390503301</v>
      </c>
      <c r="AE1329" s="38">
        <v>5.3333042085047859</v>
      </c>
      <c r="AF1329" s="38">
        <v>1.4115239050330075E-2</v>
      </c>
      <c r="AG1329" s="38">
        <v>3.3304208504786104E-2</v>
      </c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</row>
    <row r="1330" spans="1:51" x14ac:dyDescent="0.25">
      <c r="A1330" s="38" t="s">
        <v>27</v>
      </c>
      <c r="B1330" s="38">
        <v>879298</v>
      </c>
      <c r="C1330" s="38">
        <v>5.0999999999999996</v>
      </c>
      <c r="D1330" s="38">
        <v>4.9000000000000004</v>
      </c>
      <c r="E1330" s="38">
        <v>5.2</v>
      </c>
      <c r="F1330" s="38">
        <v>2009</v>
      </c>
      <c r="G1330" s="38" t="s">
        <v>7</v>
      </c>
      <c r="H1330" s="38" t="s">
        <v>108</v>
      </c>
      <c r="I1330" s="38" t="s">
        <v>159</v>
      </c>
      <c r="J1330" s="38">
        <v>4484</v>
      </c>
      <c r="K1330" s="38">
        <v>874814</v>
      </c>
      <c r="L1330" s="38">
        <v>1.4887940596710535E-4</v>
      </c>
      <c r="M1330" s="38">
        <v>4.9506431677223608</v>
      </c>
      <c r="N1330" s="38">
        <v>5.2484019796565722</v>
      </c>
      <c r="O1330" s="38">
        <v>5.0643167722360438E-2</v>
      </c>
      <c r="P1330" s="38">
        <v>4.8401979656572003E-2</v>
      </c>
      <c r="Q1330" s="38">
        <v>4354</v>
      </c>
      <c r="R1330" s="38">
        <v>4616</v>
      </c>
      <c r="S1330" s="38">
        <v>4.9516773608037319</v>
      </c>
      <c r="T1330" s="38">
        <v>5.2496423283119036</v>
      </c>
      <c r="U1330" s="38">
        <v>5.1677360803731531E-2</v>
      </c>
      <c r="V1330" s="38">
        <v>4.9642328311903405E-2</v>
      </c>
      <c r="W1330" s="38">
        <v>5.1016846751599015E-3</v>
      </c>
      <c r="X1330" s="38">
        <v>1.4892617189147492E-4</v>
      </c>
      <c r="Y1330" s="38">
        <v>4.9527585032684271</v>
      </c>
      <c r="Z1330" s="38">
        <v>5.2506108470513766</v>
      </c>
      <c r="AA1330" s="38">
        <v>5.2758503268426793E-2</v>
      </c>
      <c r="AB1330" s="38">
        <v>5.0610847051376417E-2</v>
      </c>
      <c r="AC1330" s="38">
        <v>261.83238622741135</v>
      </c>
      <c r="AD1330" s="38">
        <v>4.953366785938452</v>
      </c>
      <c r="AE1330" s="38">
        <v>5.2511398302812387</v>
      </c>
      <c r="AF1330" s="38">
        <v>5.3366785938451677E-2</v>
      </c>
      <c r="AG1330" s="38">
        <v>5.1139830281238474E-2</v>
      </c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</row>
    <row r="1331" spans="1:51" x14ac:dyDescent="0.25">
      <c r="A1331" s="38" t="s">
        <v>61</v>
      </c>
      <c r="B1331" s="38">
        <v>4241747</v>
      </c>
      <c r="C1331" s="38">
        <v>5.7</v>
      </c>
      <c r="D1331" s="38">
        <v>5.7</v>
      </c>
      <c r="E1331" s="38">
        <v>5.8</v>
      </c>
      <c r="F1331" s="38">
        <v>2009</v>
      </c>
      <c r="G1331" s="38" t="s">
        <v>7</v>
      </c>
      <c r="H1331" s="38" t="s">
        <v>109</v>
      </c>
      <c r="I1331" s="38" t="s">
        <v>192</v>
      </c>
      <c r="J1331" s="38">
        <v>24178</v>
      </c>
      <c r="K1331" s="38">
        <v>4217569</v>
      </c>
      <c r="L1331" s="38">
        <v>7.164274768689344E-5</v>
      </c>
      <c r="M1331" s="38">
        <v>5.6283671774689443</v>
      </c>
      <c r="N1331" s="38">
        <v>5.7716526728427313</v>
      </c>
      <c r="O1331" s="38">
        <v>7.1632822531055851E-2</v>
      </c>
      <c r="P1331" s="38">
        <v>2.8347327157268509E-2</v>
      </c>
      <c r="Q1331" s="38">
        <v>23875</v>
      </c>
      <c r="R1331" s="38">
        <v>24482</v>
      </c>
      <c r="S1331" s="38">
        <v>5.6285770933532815</v>
      </c>
      <c r="T1331" s="38">
        <v>5.7716785088785354</v>
      </c>
      <c r="U1331" s="38">
        <v>7.1422906646718687E-2</v>
      </c>
      <c r="V1331" s="38">
        <v>2.8321491121464426E-2</v>
      </c>
      <c r="W1331" s="38">
        <v>5.7004575782896296E-3</v>
      </c>
      <c r="X1331" s="38">
        <v>7.1646910800491666E-5</v>
      </c>
      <c r="Y1331" s="38">
        <v>5.6288106674891383</v>
      </c>
      <c r="Z1331" s="38">
        <v>5.772104489090121</v>
      </c>
      <c r="AA1331" s="38">
        <v>7.1189332510861902E-2</v>
      </c>
      <c r="AB1331" s="38">
        <v>2.7895510909878851E-2</v>
      </c>
      <c r="AC1331" s="38">
        <v>607.78671160959095</v>
      </c>
      <c r="AD1331" s="38">
        <v>5.6289320768765263</v>
      </c>
      <c r="AE1331" s="38">
        <v>5.7722188314093685</v>
      </c>
      <c r="AF1331" s="38">
        <v>7.1067923123473875E-2</v>
      </c>
      <c r="AG1331" s="38">
        <v>2.7781168590631289E-2</v>
      </c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</row>
    <row r="1332" spans="1:51" x14ac:dyDescent="0.25">
      <c r="A1332" s="38" t="s">
        <v>23</v>
      </c>
      <c r="B1332" s="38">
        <v>515677</v>
      </c>
      <c r="C1332" s="38">
        <v>5.8</v>
      </c>
      <c r="D1332" s="38">
        <v>5.6</v>
      </c>
      <c r="E1332" s="38">
        <v>6</v>
      </c>
      <c r="F1332" s="38">
        <v>2009</v>
      </c>
      <c r="G1332" s="38" t="s">
        <v>7</v>
      </c>
      <c r="H1332" s="38" t="s">
        <v>110</v>
      </c>
      <c r="I1332" s="38" t="s">
        <v>155</v>
      </c>
      <c r="J1332" s="38">
        <v>2991</v>
      </c>
      <c r="K1332" s="38">
        <v>512686</v>
      </c>
      <c r="L1332" s="38">
        <v>2.0725994769721839E-4</v>
      </c>
      <c r="M1332" s="38">
        <v>5.5928823894634458</v>
      </c>
      <c r="N1332" s="38">
        <v>6.0074022848578821</v>
      </c>
      <c r="O1332" s="38">
        <v>7.1176105365537978E-3</v>
      </c>
      <c r="P1332" s="38">
        <v>7.4022848578820799E-3</v>
      </c>
      <c r="Q1332" s="38">
        <v>2885</v>
      </c>
      <c r="R1332" s="38">
        <v>3098</v>
      </c>
      <c r="S1332" s="38">
        <v>5.5945873094979994</v>
      </c>
      <c r="T1332" s="38">
        <v>6.0076365631975053</v>
      </c>
      <c r="U1332" s="38">
        <v>5.412690502000217E-3</v>
      </c>
      <c r="V1332" s="38">
        <v>7.636563197505275E-3</v>
      </c>
      <c r="W1332" s="38">
        <v>5.8038237777917221E-3</v>
      </c>
      <c r="X1332" s="38">
        <v>2.0735723916685163E-4</v>
      </c>
      <c r="Y1332" s="38">
        <v>5.5964665386248704</v>
      </c>
      <c r="Z1332" s="38">
        <v>6.0111810169585738</v>
      </c>
      <c r="AA1332" s="38">
        <v>3.533461375129221E-3</v>
      </c>
      <c r="AB1332" s="38">
        <v>1.1181016958573764E-2</v>
      </c>
      <c r="AC1332" s="38">
        <v>213.77513035096979</v>
      </c>
      <c r="AD1332" s="38">
        <v>5.597518721209588</v>
      </c>
      <c r="AE1332" s="38">
        <v>6.0120680183023723</v>
      </c>
      <c r="AF1332" s="38">
        <v>2.4812787904116007E-3</v>
      </c>
      <c r="AG1332" s="38">
        <v>1.2068018302372252E-2</v>
      </c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</row>
    <row r="1333" spans="1:51" x14ac:dyDescent="0.25">
      <c r="A1333" s="38" t="s">
        <v>55</v>
      </c>
      <c r="B1333" s="38">
        <v>80398</v>
      </c>
      <c r="C1333" s="38">
        <v>7.8</v>
      </c>
      <c r="D1333" s="38">
        <v>7.3</v>
      </c>
      <c r="E1333" s="38">
        <v>8.5</v>
      </c>
      <c r="F1333" s="38">
        <v>2009</v>
      </c>
      <c r="G1333" s="38" t="s">
        <v>7</v>
      </c>
      <c r="H1333" s="38" t="s">
        <v>111</v>
      </c>
      <c r="I1333" s="38" t="s">
        <v>187</v>
      </c>
      <c r="J1333" s="38">
        <v>627</v>
      </c>
      <c r="K1333" s="38">
        <v>79771</v>
      </c>
      <c r="L1333" s="38">
        <v>6.0804610622618703E-4</v>
      </c>
      <c r="M1333" s="38">
        <v>7.1906553540091425</v>
      </c>
      <c r="N1333" s="38">
        <v>8.4067475664615152</v>
      </c>
      <c r="O1333" s="38">
        <v>0.10934464599085736</v>
      </c>
      <c r="P1333" s="38">
        <v>9.325243353848478E-2</v>
      </c>
      <c r="Q1333" s="38">
        <v>579</v>
      </c>
      <c r="R1333" s="38">
        <v>676</v>
      </c>
      <c r="S1333" s="38">
        <v>7.2016716833752081</v>
      </c>
      <c r="T1333" s="38">
        <v>8.4081693574467025</v>
      </c>
      <c r="U1333" s="38">
        <v>9.832831662479169E-2</v>
      </c>
      <c r="V1333" s="38">
        <v>9.1830642553297537E-2</v>
      </c>
      <c r="W1333" s="38">
        <v>7.8222179741052403E-3</v>
      </c>
      <c r="X1333" s="38">
        <v>6.0939429167681809E-4</v>
      </c>
      <c r="Y1333" s="38">
        <v>7.2128236824284224</v>
      </c>
      <c r="Z1333" s="38">
        <v>8.4316122657820571</v>
      </c>
      <c r="AA1333" s="38">
        <v>8.71763175715774E-2</v>
      </c>
      <c r="AB1333" s="38">
        <v>6.8387734217942864E-2</v>
      </c>
      <c r="AC1333" s="38">
        <v>97.808163017725818</v>
      </c>
      <c r="AD1333" s="38">
        <v>7.2201909479748245</v>
      </c>
      <c r="AE1333" s="38">
        <v>8.4366825263153533</v>
      </c>
      <c r="AF1333" s="38">
        <v>7.9809052025175298E-2</v>
      </c>
      <c r="AG1333" s="38">
        <v>6.3317473684646686E-2</v>
      </c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</row>
    <row r="1334" spans="1:51" x14ac:dyDescent="0.25">
      <c r="A1334" s="38" t="s">
        <v>54</v>
      </c>
      <c r="B1334" s="38">
        <v>1122459</v>
      </c>
      <c r="C1334" s="38">
        <v>7.6</v>
      </c>
      <c r="D1334" s="38">
        <v>7.5</v>
      </c>
      <c r="E1334" s="38">
        <v>7.8</v>
      </c>
      <c r="F1334" s="38">
        <v>2009</v>
      </c>
      <c r="G1334" s="38" t="s">
        <v>7</v>
      </c>
      <c r="H1334" s="38" t="s">
        <v>112</v>
      </c>
      <c r="I1334" s="38" t="s">
        <v>186</v>
      </c>
      <c r="J1334" s="38">
        <v>8531</v>
      </c>
      <c r="K1334" s="38">
        <v>1113928</v>
      </c>
      <c r="L1334" s="38">
        <v>1.6066485726627585E-4</v>
      </c>
      <c r="M1334" s="38">
        <v>7.4396127475281979</v>
      </c>
      <c r="N1334" s="38">
        <v>7.7609424620607497</v>
      </c>
      <c r="O1334" s="38">
        <v>6.03872524718021E-2</v>
      </c>
      <c r="P1334" s="38">
        <v>3.9057537939250153E-2</v>
      </c>
      <c r="Q1334" s="38">
        <v>8351</v>
      </c>
      <c r="R1334" s="38">
        <v>8711</v>
      </c>
      <c r="S1334" s="38">
        <v>7.4399154000279744</v>
      </c>
      <c r="T1334" s="38">
        <v>7.7606398095609732</v>
      </c>
      <c r="U1334" s="38">
        <v>6.0084599972025643E-2</v>
      </c>
      <c r="V1334" s="38">
        <v>3.936019043902661E-2</v>
      </c>
      <c r="W1334" s="38">
        <v>7.6019627681576047E-3</v>
      </c>
      <c r="X1334" s="38">
        <v>1.6069109283394902E-4</v>
      </c>
      <c r="Y1334" s="38">
        <v>7.4412716753236561</v>
      </c>
      <c r="Z1334" s="38">
        <v>7.7626538609915539</v>
      </c>
      <c r="AA1334" s="38">
        <v>5.8728324676343924E-2</v>
      </c>
      <c r="AB1334" s="38">
        <v>3.7346139008445967E-2</v>
      </c>
      <c r="AC1334" s="38">
        <v>360.68939813451919</v>
      </c>
      <c r="AD1334" s="38">
        <v>7.4417394695105665</v>
      </c>
      <c r="AE1334" s="38">
        <v>7.7630769648932612</v>
      </c>
      <c r="AF1334" s="38">
        <v>5.8260530489433471E-2</v>
      </c>
      <c r="AG1334" s="38">
        <v>3.6923035106738666E-2</v>
      </c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</row>
    <row r="1335" spans="1:51" x14ac:dyDescent="0.25">
      <c r="A1335" s="38" t="s">
        <v>39</v>
      </c>
      <c r="B1335" s="38">
        <v>949763</v>
      </c>
      <c r="C1335" s="38">
        <v>6.7</v>
      </c>
      <c r="D1335" s="38">
        <v>6.6</v>
      </c>
      <c r="E1335" s="38">
        <v>6.9</v>
      </c>
      <c r="F1335" s="38">
        <v>2009</v>
      </c>
      <c r="G1335" s="38" t="s">
        <v>7</v>
      </c>
      <c r="H1335" s="38" t="s">
        <v>113</v>
      </c>
      <c r="I1335" s="38" t="s">
        <v>171</v>
      </c>
      <c r="J1335" s="38">
        <v>6363</v>
      </c>
      <c r="K1335" s="38">
        <v>943400</v>
      </c>
      <c r="L1335" s="38">
        <v>1.6406053313155187E-4</v>
      </c>
      <c r="M1335" s="38">
        <v>6.5355055691487021</v>
      </c>
      <c r="N1335" s="38">
        <v>6.863626635411805</v>
      </c>
      <c r="O1335" s="38">
        <v>6.4494430851297579E-2</v>
      </c>
      <c r="P1335" s="38">
        <v>3.63733645881954E-2</v>
      </c>
      <c r="Q1335" s="38">
        <v>6208</v>
      </c>
      <c r="R1335" s="38">
        <v>6520</v>
      </c>
      <c r="S1335" s="38">
        <v>6.536367493785292</v>
      </c>
      <c r="T1335" s="38">
        <v>6.8648704992719241</v>
      </c>
      <c r="U1335" s="38">
        <v>6.3632506214707618E-2</v>
      </c>
      <c r="V1335" s="38">
        <v>3.5129500728076302E-2</v>
      </c>
      <c r="W1335" s="38">
        <v>6.7015613217597386E-3</v>
      </c>
      <c r="X1335" s="38">
        <v>1.6409659448213742E-4</v>
      </c>
      <c r="Y1335" s="38">
        <v>6.5374647272776008</v>
      </c>
      <c r="Z1335" s="38">
        <v>6.8656579162418767</v>
      </c>
      <c r="AA1335" s="38">
        <v>6.2535272722398894E-2</v>
      </c>
      <c r="AB1335" s="38">
        <v>3.4342083758123643E-2</v>
      </c>
      <c r="AC1335" s="38">
        <v>311.64876276019692</v>
      </c>
      <c r="AD1335" s="38">
        <v>6.538021835435365</v>
      </c>
      <c r="AE1335" s="38">
        <v>6.8661536980738962</v>
      </c>
      <c r="AF1335" s="38">
        <v>6.1978164564634675E-2</v>
      </c>
      <c r="AG1335" s="38">
        <v>3.3846301926104161E-2</v>
      </c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</row>
    <row r="1336" spans="1:51" x14ac:dyDescent="0.25">
      <c r="A1336" s="38" t="s">
        <v>16</v>
      </c>
      <c r="B1336" s="38">
        <v>247314</v>
      </c>
      <c r="C1336" s="38">
        <v>4.5</v>
      </c>
      <c r="D1336" s="38">
        <v>4.2</v>
      </c>
      <c r="E1336" s="38">
        <v>4.8</v>
      </c>
      <c r="F1336" s="38">
        <v>2009</v>
      </c>
      <c r="G1336" s="38" t="s">
        <v>7</v>
      </c>
      <c r="H1336" s="38" t="s">
        <v>114</v>
      </c>
      <c r="I1336" s="38" t="s">
        <v>148</v>
      </c>
      <c r="J1336" s="38">
        <v>1113</v>
      </c>
      <c r="K1336" s="38">
        <v>246201</v>
      </c>
      <c r="L1336" s="38">
        <v>2.6379558756606215E-4</v>
      </c>
      <c r="M1336" s="38">
        <v>4.236556191953091</v>
      </c>
      <c r="N1336" s="38">
        <v>4.7641473670852159</v>
      </c>
      <c r="O1336" s="38">
        <v>3.6556191953090789E-2</v>
      </c>
      <c r="P1336" s="38">
        <v>3.5852632914783911E-2</v>
      </c>
      <c r="Q1336" s="38">
        <v>1048</v>
      </c>
      <c r="R1336" s="38">
        <v>1179</v>
      </c>
      <c r="S1336" s="38">
        <v>4.2375280008410359</v>
      </c>
      <c r="T1336" s="38">
        <v>4.7672190009461657</v>
      </c>
      <c r="U1336" s="38">
        <v>3.7528000841035691E-2</v>
      </c>
      <c r="V1336" s="38">
        <v>3.2780999053834137E-2</v>
      </c>
      <c r="W1336" s="38">
        <v>4.508048116682214E-3</v>
      </c>
      <c r="X1336" s="38">
        <v>2.6413013686552126E-4</v>
      </c>
      <c r="Y1336" s="38">
        <v>4.2439179798166933</v>
      </c>
      <c r="Z1336" s="38">
        <v>4.7721782535477351</v>
      </c>
      <c r="AA1336" s="38">
        <v>4.3917979816693098E-2</v>
      </c>
      <c r="AB1336" s="38">
        <v>2.7821746452264762E-2</v>
      </c>
      <c r="AC1336" s="38">
        <v>130.50805297713552</v>
      </c>
      <c r="AD1336" s="38">
        <v>4.2462229846714719</v>
      </c>
      <c r="AE1336" s="38">
        <v>4.7739166286371679</v>
      </c>
      <c r="AF1336" s="38">
        <v>4.6222984671471679E-2</v>
      </c>
      <c r="AG1336" s="38">
        <v>2.6083371362831897E-2</v>
      </c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</row>
    <row r="1337" spans="1:51" x14ac:dyDescent="0.25">
      <c r="A1337" s="38" t="s">
        <v>24</v>
      </c>
      <c r="B1337" s="38">
        <v>764288</v>
      </c>
      <c r="C1337" s="38">
        <v>8.5</v>
      </c>
      <c r="D1337" s="38">
        <v>8.3000000000000007</v>
      </c>
      <c r="E1337" s="38">
        <v>8.6999999999999993</v>
      </c>
      <c r="F1337" s="38">
        <v>2009</v>
      </c>
      <c r="G1337" s="38" t="s">
        <v>7</v>
      </c>
      <c r="H1337" s="38" t="s">
        <v>115</v>
      </c>
      <c r="I1337" s="38" t="s">
        <v>156</v>
      </c>
      <c r="J1337" s="38">
        <v>6496</v>
      </c>
      <c r="K1337" s="38">
        <v>757792</v>
      </c>
      <c r="L1337" s="38">
        <v>2.058071913831016E-4</v>
      </c>
      <c r="M1337" s="38">
        <v>8.2936066421456225</v>
      </c>
      <c r="N1337" s="38">
        <v>8.7052210249118236</v>
      </c>
      <c r="O1337" s="38">
        <v>6.3933578543782232E-3</v>
      </c>
      <c r="P1337" s="38">
        <v>5.2210249118243013E-3</v>
      </c>
      <c r="Q1337" s="38">
        <v>6340</v>
      </c>
      <c r="R1337" s="38">
        <v>6654</v>
      </c>
      <c r="S1337" s="38">
        <v>8.2953022944230455</v>
      </c>
      <c r="T1337" s="38">
        <v>8.7061421872383189</v>
      </c>
      <c r="U1337" s="38">
        <v>4.6977055769552578E-3</v>
      </c>
      <c r="V1337" s="38">
        <v>6.1421872383196074E-3</v>
      </c>
      <c r="W1337" s="38">
        <v>8.5018841978054122E-3</v>
      </c>
      <c r="X1337" s="38">
        <v>2.0585114801864241E-4</v>
      </c>
      <c r="Y1337" s="38">
        <v>8.2960330497867698</v>
      </c>
      <c r="Z1337" s="38">
        <v>8.7077353458240552</v>
      </c>
      <c r="AA1337" s="38">
        <v>3.966950213230902E-3</v>
      </c>
      <c r="AB1337" s="38">
        <v>7.7353458240558837E-3</v>
      </c>
      <c r="AC1337" s="38">
        <v>314.60338368937551</v>
      </c>
      <c r="AD1337" s="38">
        <v>8.2967247504071562</v>
      </c>
      <c r="AE1337" s="38">
        <v>8.7083520459293524</v>
      </c>
      <c r="AF1337" s="38">
        <v>3.2752495928445313E-3</v>
      </c>
      <c r="AG1337" s="38">
        <v>8.3520459293531246E-3</v>
      </c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</row>
    <row r="1338" spans="1:51" x14ac:dyDescent="0.25">
      <c r="A1338" s="38" t="s">
        <v>40</v>
      </c>
      <c r="B1338" s="38">
        <v>80215</v>
      </c>
      <c r="C1338" s="38">
        <v>5.6</v>
      </c>
      <c r="D1338" s="38">
        <v>5.0999999999999996</v>
      </c>
      <c r="E1338" s="38">
        <v>6.2</v>
      </c>
      <c r="F1338" s="38">
        <v>2009</v>
      </c>
      <c r="G1338" s="38" t="s">
        <v>7</v>
      </c>
      <c r="H1338" s="38" t="s">
        <v>116</v>
      </c>
      <c r="I1338" s="38" t="s">
        <v>172</v>
      </c>
      <c r="J1338" s="38">
        <v>449</v>
      </c>
      <c r="K1338" s="38">
        <v>79766</v>
      </c>
      <c r="L1338" s="38">
        <v>5.162936538614947E-4</v>
      </c>
      <c r="M1338" s="38">
        <v>5.0811631808950972</v>
      </c>
      <c r="N1338" s="38">
        <v>6.113750488618086</v>
      </c>
      <c r="O1338" s="38">
        <v>1.8836819104902425E-2</v>
      </c>
      <c r="P1338" s="38">
        <v>8.6249511381914168E-2</v>
      </c>
      <c r="Q1338" s="38">
        <v>408</v>
      </c>
      <c r="R1338" s="38">
        <v>491</v>
      </c>
      <c r="S1338" s="38">
        <v>5.0863304868166805</v>
      </c>
      <c r="T1338" s="38">
        <v>6.1210496789877205</v>
      </c>
      <c r="U1338" s="38">
        <v>1.3669513183319104E-2</v>
      </c>
      <c r="V1338" s="38">
        <v>7.8950321012279723E-2</v>
      </c>
      <c r="W1338" s="38">
        <v>5.6211324074260209E-3</v>
      </c>
      <c r="X1338" s="38">
        <v>5.1790722135770469E-4</v>
      </c>
      <c r="Y1338" s="38">
        <v>5.1032251860683164</v>
      </c>
      <c r="Z1338" s="38">
        <v>6.139039628783725</v>
      </c>
      <c r="AA1338" s="38">
        <v>3.2251860683167877E-3</v>
      </c>
      <c r="AB1338" s="38">
        <v>6.0960371216275178E-2</v>
      </c>
      <c r="AC1338" s="38">
        <v>82.872200294368128</v>
      </c>
      <c r="AD1338" s="38">
        <v>5.1108271050464289</v>
      </c>
      <c r="AE1338" s="38">
        <v>6.1439036091107448</v>
      </c>
      <c r="AF1338" s="38">
        <v>1.0827105046429253E-2</v>
      </c>
      <c r="AG1338" s="38">
        <v>5.6096390889255332E-2</v>
      </c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</row>
    <row r="1339" spans="1:51" x14ac:dyDescent="0.25">
      <c r="A1339" s="38" t="s">
        <v>17</v>
      </c>
      <c r="B1339" s="38">
        <v>689708</v>
      </c>
      <c r="C1339" s="38">
        <v>5.4</v>
      </c>
      <c r="D1339" s="38">
        <v>5.2</v>
      </c>
      <c r="E1339" s="38">
        <v>5.6</v>
      </c>
      <c r="F1339" s="38">
        <v>2010</v>
      </c>
      <c r="G1339" s="38" t="s">
        <v>7</v>
      </c>
      <c r="H1339" s="38" t="s">
        <v>67</v>
      </c>
      <c r="I1339" s="38" t="s">
        <v>149</v>
      </c>
      <c r="J1339" s="38">
        <v>3724</v>
      </c>
      <c r="K1339" s="38">
        <v>685984</v>
      </c>
      <c r="L1339" s="38">
        <v>1.7294659864857417E-4</v>
      </c>
      <c r="M1339" s="38">
        <v>5.2264398083526489</v>
      </c>
      <c r="N1339" s="38">
        <v>5.5723330056497984</v>
      </c>
      <c r="O1339" s="38">
        <v>2.6439808352648697E-2</v>
      </c>
      <c r="P1339" s="38">
        <v>2.7666994350201257E-2</v>
      </c>
      <c r="Q1339" s="38">
        <v>3606</v>
      </c>
      <c r="R1339" s="38">
        <v>3844</v>
      </c>
      <c r="S1339" s="38">
        <v>5.2282995122573608</v>
      </c>
      <c r="T1339" s="38">
        <v>5.573373079622101</v>
      </c>
      <c r="U1339" s="38">
        <v>2.8299512257360604E-2</v>
      </c>
      <c r="V1339" s="38">
        <v>2.66269203778986E-2</v>
      </c>
      <c r="W1339" s="38">
        <v>5.4021411630828199E-3</v>
      </c>
      <c r="X1339" s="38">
        <v>1.7301192244793467E-4</v>
      </c>
      <c r="Y1339" s="38">
        <v>5.2291292406348848</v>
      </c>
      <c r="Z1339" s="38">
        <v>5.5751530855307543</v>
      </c>
      <c r="AA1339" s="38">
        <v>2.9129240634884646E-2</v>
      </c>
      <c r="AB1339" s="38">
        <v>2.4846914469245363E-2</v>
      </c>
      <c r="AC1339" s="38">
        <v>238.58030461847702</v>
      </c>
      <c r="AD1339" s="38">
        <v>5.2299095945222689</v>
      </c>
      <c r="AE1339" s="38">
        <v>5.5758226125064931</v>
      </c>
      <c r="AF1339" s="38">
        <v>2.9909594522268712E-2</v>
      </c>
      <c r="AG1339" s="38">
        <v>2.4177387493506508E-2</v>
      </c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</row>
    <row r="1340" spans="1:51" x14ac:dyDescent="0.25">
      <c r="A1340" s="38" t="s">
        <v>41</v>
      </c>
      <c r="B1340" s="38">
        <v>118994</v>
      </c>
      <c r="C1340" s="38">
        <v>5.6</v>
      </c>
      <c r="D1340" s="38">
        <v>5.2</v>
      </c>
      <c r="E1340" s="38">
        <v>6.1</v>
      </c>
      <c r="F1340" s="38">
        <v>2010</v>
      </c>
      <c r="G1340" s="38" t="s">
        <v>7</v>
      </c>
      <c r="H1340" s="38" t="s">
        <v>68</v>
      </c>
      <c r="I1340" s="38" t="s">
        <v>173</v>
      </c>
      <c r="J1340" s="38">
        <v>666</v>
      </c>
      <c r="K1340" s="38">
        <v>118328</v>
      </c>
      <c r="L1340" s="38">
        <v>4.2387848376728457E-4</v>
      </c>
      <c r="M1340" s="38">
        <v>5.1730423693849747</v>
      </c>
      <c r="N1340" s="38">
        <v>6.0207993369195449</v>
      </c>
      <c r="O1340" s="38">
        <v>2.695763061502543E-2</v>
      </c>
      <c r="P1340" s="38">
        <v>7.9200663080454703E-2</v>
      </c>
      <c r="Q1340" s="38">
        <v>616</v>
      </c>
      <c r="R1340" s="38">
        <v>717</v>
      </c>
      <c r="S1340" s="38">
        <v>5.1767315999126007</v>
      </c>
      <c r="T1340" s="38">
        <v>6.0255138914567121</v>
      </c>
      <c r="U1340" s="38">
        <v>2.3268400087399499E-2</v>
      </c>
      <c r="V1340" s="38">
        <v>7.4486108543287521E-2</v>
      </c>
      <c r="W1340" s="38">
        <v>5.6128810508002513E-3</v>
      </c>
      <c r="X1340" s="38">
        <v>4.2477208936154103E-4</v>
      </c>
      <c r="Y1340" s="38">
        <v>5.1881089614387106</v>
      </c>
      <c r="Z1340" s="38">
        <v>6.0376531401617921</v>
      </c>
      <c r="AA1340" s="38">
        <v>1.1891038561289591E-2</v>
      </c>
      <c r="AB1340" s="38">
        <v>6.2346859838207536E-2</v>
      </c>
      <c r="AC1340" s="38">
        <v>100.91347406203528</v>
      </c>
      <c r="AD1340" s="38">
        <v>5.1930689229617357</v>
      </c>
      <c r="AE1340" s="38">
        <v>6.0410966924146496</v>
      </c>
      <c r="AF1340" s="38">
        <v>6.9310770382644549E-3</v>
      </c>
      <c r="AG1340" s="38">
        <v>5.8903307585350007E-2</v>
      </c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</row>
    <row r="1341" spans="1:51" x14ac:dyDescent="0.25">
      <c r="A1341" s="38" t="s">
        <v>11</v>
      </c>
      <c r="B1341" s="38">
        <v>980187</v>
      </c>
      <c r="C1341" s="38">
        <v>6.8</v>
      </c>
      <c r="D1341" s="38">
        <v>6.7</v>
      </c>
      <c r="E1341" s="38">
        <v>7</v>
      </c>
      <c r="F1341" s="38">
        <v>2010</v>
      </c>
      <c r="G1341" s="38" t="s">
        <v>7</v>
      </c>
      <c r="H1341" s="38" t="s">
        <v>69</v>
      </c>
      <c r="I1341" s="38" t="s">
        <v>143</v>
      </c>
      <c r="J1341" s="38">
        <v>6665</v>
      </c>
      <c r="K1341" s="38">
        <v>973522</v>
      </c>
      <c r="L1341" s="38">
        <v>1.6268879620222264E-4</v>
      </c>
      <c r="M1341" s="38">
        <v>6.6370341138139279</v>
      </c>
      <c r="N1341" s="38">
        <v>6.962411706218373</v>
      </c>
      <c r="O1341" s="38">
        <v>6.296588618607224E-2</v>
      </c>
      <c r="P1341" s="38">
        <v>3.758829378162698E-2</v>
      </c>
      <c r="Q1341" s="38">
        <v>6506</v>
      </c>
      <c r="R1341" s="38">
        <v>6825</v>
      </c>
      <c r="S1341" s="38">
        <v>6.6375089651260426</v>
      </c>
      <c r="T1341" s="38">
        <v>6.9629570683961326</v>
      </c>
      <c r="U1341" s="38">
        <v>6.2491034873957574E-2</v>
      </c>
      <c r="V1341" s="38">
        <v>3.7042931603867402E-2</v>
      </c>
      <c r="W1341" s="38">
        <v>6.8016558076465514E-3</v>
      </c>
      <c r="X1341" s="38">
        <v>1.6272292068543267E-4</v>
      </c>
      <c r="Y1341" s="38">
        <v>6.6389328869611184</v>
      </c>
      <c r="Z1341" s="38">
        <v>6.964378728331984</v>
      </c>
      <c r="AA1341" s="38">
        <v>6.1067113038881793E-2</v>
      </c>
      <c r="AB1341" s="38">
        <v>3.5621271668015986E-2</v>
      </c>
      <c r="AC1341" s="38">
        <v>318.94213976589799</v>
      </c>
      <c r="AD1341" s="38">
        <v>6.6394720132679454</v>
      </c>
      <c r="AE1341" s="38">
        <v>6.9648598115167193</v>
      </c>
      <c r="AF1341" s="38">
        <v>6.0527986732054728E-2</v>
      </c>
      <c r="AG1341" s="38">
        <v>3.514018848328071E-2</v>
      </c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</row>
    <row r="1342" spans="1:51" x14ac:dyDescent="0.25">
      <c r="A1342" s="38" t="s">
        <v>18</v>
      </c>
      <c r="B1342" s="38">
        <v>429836</v>
      </c>
      <c r="C1342" s="38">
        <v>5.8</v>
      </c>
      <c r="D1342" s="38">
        <v>5.6</v>
      </c>
      <c r="E1342" s="38">
        <v>6.1</v>
      </c>
      <c r="F1342" s="38">
        <v>2010</v>
      </c>
      <c r="G1342" s="38" t="s">
        <v>7</v>
      </c>
      <c r="H1342" s="38" t="s">
        <v>70</v>
      </c>
      <c r="I1342" s="38" t="s">
        <v>150</v>
      </c>
      <c r="J1342" s="38">
        <v>2493</v>
      </c>
      <c r="K1342" s="38">
        <v>427343</v>
      </c>
      <c r="L1342" s="38">
        <v>2.2700914259743808E-4</v>
      </c>
      <c r="M1342" s="38">
        <v>5.5728773257300164</v>
      </c>
      <c r="N1342" s="38">
        <v>6.0268956109248935</v>
      </c>
      <c r="O1342" s="38">
        <v>2.7122674269983271E-2</v>
      </c>
      <c r="P1342" s="38">
        <v>7.3104389075106191E-2</v>
      </c>
      <c r="Q1342" s="38">
        <v>2396</v>
      </c>
      <c r="R1342" s="38">
        <v>2591</v>
      </c>
      <c r="S1342" s="38">
        <v>5.5742190044575137</v>
      </c>
      <c r="T1342" s="38">
        <v>6.0278804008970868</v>
      </c>
      <c r="U1342" s="38">
        <v>2.5780995542485918E-2</v>
      </c>
      <c r="V1342" s="38">
        <v>7.2119599102912879E-2</v>
      </c>
      <c r="W1342" s="38">
        <v>5.8043031119286419E-3</v>
      </c>
      <c r="X1342" s="38">
        <v>2.2713698503885868E-4</v>
      </c>
      <c r="Y1342" s="38">
        <v>5.5771661268897832</v>
      </c>
      <c r="Z1342" s="38">
        <v>6.0314400969675006</v>
      </c>
      <c r="AA1342" s="38">
        <v>2.2833873110216452E-2</v>
      </c>
      <c r="AB1342" s="38">
        <v>6.8559903032499037E-2</v>
      </c>
      <c r="AC1342" s="38">
        <v>195.17175499986595</v>
      </c>
      <c r="AD1342" s="38">
        <v>5.5784378753083326</v>
      </c>
      <c r="AE1342" s="38">
        <v>6.0324947964570983</v>
      </c>
      <c r="AF1342" s="38">
        <v>2.1562124691667073E-2</v>
      </c>
      <c r="AG1342" s="38">
        <v>6.7505203542901349E-2</v>
      </c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</row>
    <row r="1343" spans="1:51" x14ac:dyDescent="0.25">
      <c r="A1343" s="38" t="s">
        <v>42</v>
      </c>
      <c r="B1343" s="38">
        <v>5743498</v>
      </c>
      <c r="C1343" s="38">
        <v>8.6</v>
      </c>
      <c r="D1343" s="38">
        <v>8.5</v>
      </c>
      <c r="E1343" s="38">
        <v>8.6</v>
      </c>
      <c r="F1343" s="38">
        <v>2010</v>
      </c>
      <c r="G1343" s="38" t="s">
        <v>7</v>
      </c>
      <c r="H1343" s="38" t="s">
        <v>71</v>
      </c>
      <c r="I1343" s="38" t="s">
        <v>174</v>
      </c>
      <c r="J1343" s="38">
        <v>49394</v>
      </c>
      <c r="K1343" s="38">
        <v>5694104</v>
      </c>
      <c r="L1343" s="38">
        <v>7.5514991177184988E-5</v>
      </c>
      <c r="M1343" s="38">
        <v>8.5244705925211122</v>
      </c>
      <c r="N1343" s="38">
        <v>8.6755005748754819</v>
      </c>
      <c r="O1343" s="38">
        <v>2.4470592521112167E-2</v>
      </c>
      <c r="P1343" s="38">
        <v>7.5500574875482229E-2</v>
      </c>
      <c r="Q1343" s="38">
        <v>48961</v>
      </c>
      <c r="R1343" s="38">
        <v>49828</v>
      </c>
      <c r="S1343" s="38">
        <v>8.5245959866269647</v>
      </c>
      <c r="T1343" s="38">
        <v>8.6755492906935814</v>
      </c>
      <c r="U1343" s="38">
        <v>2.4595986626964716E-2</v>
      </c>
      <c r="V1343" s="38">
        <v>7.5549290693581739E-2</v>
      </c>
      <c r="W1343" s="38">
        <v>8.6003142495491968E-3</v>
      </c>
      <c r="X1343" s="38">
        <v>7.5517111583757007E-5</v>
      </c>
      <c r="Y1343" s="38">
        <v>8.5247971379654395</v>
      </c>
      <c r="Z1343" s="38">
        <v>8.6758313611329534</v>
      </c>
      <c r="AA1343" s="38">
        <v>2.4797137965439475E-2</v>
      </c>
      <c r="AB1343" s="38">
        <v>7.5831361132953745E-2</v>
      </c>
      <c r="AC1343" s="38">
        <v>867.44455520121642</v>
      </c>
      <c r="AD1343" s="38">
        <v>8.524886002190863</v>
      </c>
      <c r="AE1343" s="38">
        <v>8.6759166067150328</v>
      </c>
      <c r="AF1343" s="38">
        <v>2.488600219086301E-2</v>
      </c>
      <c r="AG1343" s="38">
        <v>7.5916606715033197E-2</v>
      </c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</row>
    <row r="1344" spans="1:51" x14ac:dyDescent="0.25">
      <c r="A1344" s="38" t="s">
        <v>19</v>
      </c>
      <c r="B1344" s="38">
        <v>747541</v>
      </c>
      <c r="C1344" s="38">
        <v>4.2</v>
      </c>
      <c r="D1344" s="38">
        <v>4.0999999999999996</v>
      </c>
      <c r="E1344" s="38">
        <v>4.4000000000000004</v>
      </c>
      <c r="F1344" s="38">
        <v>2010</v>
      </c>
      <c r="G1344" s="38" t="s">
        <v>7</v>
      </c>
      <c r="H1344" s="38" t="s">
        <v>72</v>
      </c>
      <c r="I1344" s="38" t="s">
        <v>151</v>
      </c>
      <c r="J1344" s="38">
        <v>3140</v>
      </c>
      <c r="K1344" s="38">
        <v>744401</v>
      </c>
      <c r="L1344" s="38">
        <v>1.466100909713937E-4</v>
      </c>
      <c r="M1344" s="38">
        <v>4.0538284134049549</v>
      </c>
      <c r="N1344" s="38">
        <v>4.3470485953477427</v>
      </c>
      <c r="O1344" s="38">
        <v>4.6171586595044722E-2</v>
      </c>
      <c r="P1344" s="38">
        <v>5.2951404652257672E-2</v>
      </c>
      <c r="Q1344" s="38">
        <v>3031</v>
      </c>
      <c r="R1344" s="38">
        <v>3250</v>
      </c>
      <c r="S1344" s="38">
        <v>4.0546271040651947</v>
      </c>
      <c r="T1344" s="38">
        <v>4.3475876239564117</v>
      </c>
      <c r="U1344" s="38">
        <v>4.537289593480498E-2</v>
      </c>
      <c r="V1344" s="38">
        <v>5.2412376043588615E-2</v>
      </c>
      <c r="W1344" s="38">
        <v>4.2029863028402994E-3</v>
      </c>
      <c r="X1344" s="38">
        <v>1.4667611274601713E-4</v>
      </c>
      <c r="Y1344" s="38">
        <v>4.0563101900942815</v>
      </c>
      <c r="Z1344" s="38">
        <v>4.3496624155863168</v>
      </c>
      <c r="AA1344" s="38">
        <v>4.3689809905718135E-2</v>
      </c>
      <c r="AB1344" s="38">
        <v>5.0337584413683523E-2</v>
      </c>
      <c r="AC1344" s="38">
        <v>219.21039076939289</v>
      </c>
      <c r="AD1344" s="38">
        <v>4.0570349306499986</v>
      </c>
      <c r="AE1344" s="38">
        <v>4.3502753874252837</v>
      </c>
      <c r="AF1344" s="38">
        <v>4.2965069350000995E-2</v>
      </c>
      <c r="AG1344" s="38">
        <v>4.9724612574716609E-2</v>
      </c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</row>
    <row r="1345" spans="1:51" x14ac:dyDescent="0.25">
      <c r="A1345" s="38" t="s">
        <v>31</v>
      </c>
      <c r="B1345" s="38">
        <v>504955</v>
      </c>
      <c r="C1345" s="38">
        <v>10.1</v>
      </c>
      <c r="D1345" s="38">
        <v>9.9</v>
      </c>
      <c r="E1345" s="38">
        <v>10.4</v>
      </c>
      <c r="F1345" s="38">
        <v>2010</v>
      </c>
      <c r="G1345" s="38" t="s">
        <v>7</v>
      </c>
      <c r="H1345" s="38" t="s">
        <v>73</v>
      </c>
      <c r="I1345" s="38" t="s">
        <v>163</v>
      </c>
      <c r="J1345" s="38">
        <v>5100</v>
      </c>
      <c r="K1345" s="38">
        <v>499855</v>
      </c>
      <c r="L1345" s="38">
        <v>2.7578851990095227E-4</v>
      </c>
      <c r="M1345" s="38">
        <v>9.8241213730598052</v>
      </c>
      <c r="N1345" s="38">
        <v>10.375698412861711</v>
      </c>
      <c r="O1345" s="38">
        <v>7.5878626940195204E-2</v>
      </c>
      <c r="P1345" s="38">
        <v>2.4301587138289449E-2</v>
      </c>
      <c r="Q1345" s="38">
        <v>4961</v>
      </c>
      <c r="R1345" s="38">
        <v>5240</v>
      </c>
      <c r="S1345" s="38">
        <v>9.8246378390153577</v>
      </c>
      <c r="T1345" s="38">
        <v>10.377162321394977</v>
      </c>
      <c r="U1345" s="38">
        <v>7.5362160984642657E-2</v>
      </c>
      <c r="V1345" s="38">
        <v>2.2837678605023726E-2</v>
      </c>
      <c r="W1345" s="38">
        <v>1.010363679279474E-2</v>
      </c>
      <c r="X1345" s="38">
        <v>2.7586300607446314E-4</v>
      </c>
      <c r="Y1345" s="38">
        <v>9.827773786720277</v>
      </c>
      <c r="Z1345" s="38">
        <v>10.379499798869205</v>
      </c>
      <c r="AA1345" s="38">
        <v>7.2226213279723339E-2</v>
      </c>
      <c r="AB1345" s="38">
        <v>2.0500201130795759E-2</v>
      </c>
      <c r="AC1345" s="38">
        <v>278.53456141424329</v>
      </c>
      <c r="AD1345" s="38">
        <v>9.8288277008176124</v>
      </c>
      <c r="AE1345" s="38">
        <v>10.380426244195048</v>
      </c>
      <c r="AF1345" s="38">
        <v>7.1172299182387988E-2</v>
      </c>
      <c r="AG1345" s="38">
        <v>1.9573755804952242E-2</v>
      </c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</row>
    <row r="1346" spans="1:51" x14ac:dyDescent="0.25">
      <c r="A1346" s="38" t="s">
        <v>43</v>
      </c>
      <c r="B1346" s="38">
        <v>117967</v>
      </c>
      <c r="C1346" s="38">
        <v>6.3</v>
      </c>
      <c r="D1346" s="38">
        <v>5.9</v>
      </c>
      <c r="E1346" s="38">
        <v>6.8</v>
      </c>
      <c r="F1346" s="38">
        <v>2010</v>
      </c>
      <c r="G1346" s="38" t="s">
        <v>7</v>
      </c>
      <c r="H1346" s="38" t="s">
        <v>74</v>
      </c>
      <c r="I1346" s="38" t="s">
        <v>175</v>
      </c>
      <c r="J1346" s="38">
        <v>743</v>
      </c>
      <c r="K1346" s="38">
        <v>117224</v>
      </c>
      <c r="L1346" s="38">
        <v>4.5145031831294821E-4</v>
      </c>
      <c r="M1346" s="38">
        <v>5.8469212601793421</v>
      </c>
      <c r="N1346" s="38">
        <v>6.7498218968052379</v>
      </c>
      <c r="O1346" s="38">
        <v>5.3078739820658249E-2</v>
      </c>
      <c r="P1346" s="38">
        <v>5.0178103194761903E-2</v>
      </c>
      <c r="Q1346" s="38">
        <v>690</v>
      </c>
      <c r="R1346" s="38">
        <v>797</v>
      </c>
      <c r="S1346" s="38">
        <v>5.8490933905244686</v>
      </c>
      <c r="T1346" s="38">
        <v>6.7561267134029004</v>
      </c>
      <c r="U1346" s="38">
        <v>5.0906609475531717E-2</v>
      </c>
      <c r="V1346" s="38">
        <v>4.3873286597099437E-2</v>
      </c>
      <c r="W1346" s="38">
        <v>6.3144478771084431E-3</v>
      </c>
      <c r="X1346" s="38">
        <v>4.5230086253927356E-4</v>
      </c>
      <c r="Y1346" s="38">
        <v>5.8621470145691692</v>
      </c>
      <c r="Z1346" s="38">
        <v>6.7667487396477171</v>
      </c>
      <c r="AA1346" s="38">
        <v>3.7852985430831154E-2</v>
      </c>
      <c r="AB1346" s="38">
        <v>3.3251260352282763E-2</v>
      </c>
      <c r="AC1346" s="38">
        <v>106.54613509424904</v>
      </c>
      <c r="AD1346" s="38">
        <v>5.867107950610202</v>
      </c>
      <c r="AE1346" s="38">
        <v>6.7702644745164955</v>
      </c>
      <c r="AF1346" s="38">
        <v>3.2892049389798395E-2</v>
      </c>
      <c r="AG1346" s="38">
        <v>2.9735525483504333E-2</v>
      </c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</row>
    <row r="1347" spans="1:51" x14ac:dyDescent="0.25">
      <c r="A1347" s="38" t="s">
        <v>58</v>
      </c>
      <c r="B1347" s="38">
        <v>55499</v>
      </c>
      <c r="C1347" s="38">
        <v>7.1</v>
      </c>
      <c r="D1347" s="38">
        <v>6.4</v>
      </c>
      <c r="E1347" s="38">
        <v>7.8</v>
      </c>
      <c r="F1347" s="38">
        <v>2010</v>
      </c>
      <c r="G1347" s="38" t="s">
        <v>7</v>
      </c>
      <c r="H1347" s="38" t="s">
        <v>195</v>
      </c>
      <c r="I1347" s="38" t="s">
        <v>196</v>
      </c>
      <c r="J1347" s="38">
        <v>394</v>
      </c>
      <c r="K1347" s="38">
        <v>55105</v>
      </c>
      <c r="L1347" s="38">
        <v>6.9849607233625694E-4</v>
      </c>
      <c r="M1347" s="38">
        <v>6.4007309407630792</v>
      </c>
      <c r="N1347" s="38">
        <v>7.7977230854355923</v>
      </c>
      <c r="O1347" s="38">
        <v>7.3094076307889111E-4</v>
      </c>
      <c r="P1347" s="38">
        <v>2.276914564407484E-3</v>
      </c>
      <c r="Q1347" s="38">
        <v>356</v>
      </c>
      <c r="R1347" s="38">
        <v>433</v>
      </c>
      <c r="S1347" s="38">
        <v>6.4145299915313787</v>
      </c>
      <c r="T1347" s="38">
        <v>7.801942377340132</v>
      </c>
      <c r="U1347" s="38">
        <v>1.452999153137835E-2</v>
      </c>
      <c r="V1347" s="38">
        <v>1.9423773401321398E-3</v>
      </c>
      <c r="W1347" s="38">
        <v>7.1333416272767432E-3</v>
      </c>
      <c r="X1347" s="38">
        <v>7.0096659966878264E-4</v>
      </c>
      <c r="Y1347" s="38">
        <v>6.4323750276079608</v>
      </c>
      <c r="Z1347" s="38">
        <v>7.8343082269455264</v>
      </c>
      <c r="AA1347" s="38">
        <v>3.2375027607960405E-2</v>
      </c>
      <c r="AB1347" s="38">
        <v>3.4308226945526599E-2</v>
      </c>
      <c r="AC1347" s="38">
        <v>77.577975599586367</v>
      </c>
      <c r="AD1347" s="38">
        <v>6.4434852740988431</v>
      </c>
      <c r="AE1347" s="38">
        <v>7.8412150760431976</v>
      </c>
      <c r="AF1347" s="38">
        <v>4.348527409884273E-2</v>
      </c>
      <c r="AG1347" s="38">
        <v>4.121507604319774E-2</v>
      </c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</row>
    <row r="1348" spans="1:51" x14ac:dyDescent="0.25">
      <c r="A1348" s="38" t="s">
        <v>25</v>
      </c>
      <c r="B1348" s="38">
        <v>2393471</v>
      </c>
      <c r="C1348" s="38">
        <v>6.6</v>
      </c>
      <c r="D1348" s="38">
        <v>6.5</v>
      </c>
      <c r="E1348" s="38">
        <v>6.7</v>
      </c>
      <c r="F1348" s="38">
        <v>2010</v>
      </c>
      <c r="G1348" s="38" t="s">
        <v>7</v>
      </c>
      <c r="H1348" s="38" t="s">
        <v>75</v>
      </c>
      <c r="I1348" s="38" t="s">
        <v>157</v>
      </c>
      <c r="J1348" s="38">
        <v>15797</v>
      </c>
      <c r="K1348" s="38">
        <v>2377674</v>
      </c>
      <c r="L1348" s="38">
        <v>1.0258156011603466E-4</v>
      </c>
      <c r="M1348" s="38">
        <v>6.4974566271024452</v>
      </c>
      <c r="N1348" s="38">
        <v>6.7026197473345137</v>
      </c>
      <c r="O1348" s="38">
        <v>2.5433728975547965E-3</v>
      </c>
      <c r="P1348" s="38">
        <v>2.6197473345135336E-3</v>
      </c>
      <c r="Q1348" s="38">
        <v>15552</v>
      </c>
      <c r="R1348" s="38">
        <v>16043</v>
      </c>
      <c r="S1348" s="38">
        <v>6.4976763871381769</v>
      </c>
      <c r="T1348" s="38">
        <v>6.7028177905644144</v>
      </c>
      <c r="U1348" s="38">
        <v>2.3236128618231433E-3</v>
      </c>
      <c r="V1348" s="38">
        <v>2.8177905644142243E-3</v>
      </c>
      <c r="W1348" s="38">
        <v>6.6008300800775993E-3</v>
      </c>
      <c r="X1348" s="38">
        <v>1.0259064707196385E-4</v>
      </c>
      <c r="Y1348" s="38">
        <v>6.4982394330056348</v>
      </c>
      <c r="Z1348" s="38">
        <v>6.7034207271495632</v>
      </c>
      <c r="AA1348" s="38">
        <v>1.7605669943652202E-3</v>
      </c>
      <c r="AB1348" s="38">
        <v>3.4207271495629854E-3</v>
      </c>
      <c r="AC1348" s="38">
        <v>491.05928454174983</v>
      </c>
      <c r="AD1348" s="38">
        <v>6.4984560596673715</v>
      </c>
      <c r="AE1348" s="38">
        <v>6.7036219030829001</v>
      </c>
      <c r="AF1348" s="38">
        <v>1.5439403326285017E-3</v>
      </c>
      <c r="AG1348" s="38">
        <v>3.621903082899891E-3</v>
      </c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</row>
    <row r="1349" spans="1:51" x14ac:dyDescent="0.25">
      <c r="A1349" s="38" t="s">
        <v>12</v>
      </c>
      <c r="B1349" s="38">
        <v>1502243</v>
      </c>
      <c r="C1349" s="38">
        <v>6.5</v>
      </c>
      <c r="D1349" s="38">
        <v>6.4</v>
      </c>
      <c r="E1349" s="38">
        <v>6.6</v>
      </c>
      <c r="F1349" s="38">
        <v>2010</v>
      </c>
      <c r="G1349" s="38" t="s">
        <v>7</v>
      </c>
      <c r="H1349" s="38" t="s">
        <v>76</v>
      </c>
      <c r="I1349" s="38" t="s">
        <v>144</v>
      </c>
      <c r="J1349" s="38">
        <v>9765</v>
      </c>
      <c r="K1349" s="38">
        <v>1492478</v>
      </c>
      <c r="L1349" s="38">
        <v>1.2850733000928672E-4</v>
      </c>
      <c r="M1349" s="38">
        <v>6.3717725847581654</v>
      </c>
      <c r="N1349" s="38">
        <v>6.6287872447767375</v>
      </c>
      <c r="O1349" s="38">
        <v>2.8227415241834919E-2</v>
      </c>
      <c r="P1349" s="38">
        <v>2.8787244776737886E-2</v>
      </c>
      <c r="Q1349" s="38">
        <v>9572</v>
      </c>
      <c r="R1349" s="38">
        <v>9958</v>
      </c>
      <c r="S1349" s="38">
        <v>6.3718053603844389</v>
      </c>
      <c r="T1349" s="38">
        <v>6.6287544691504641</v>
      </c>
      <c r="U1349" s="38">
        <v>2.8194639615561456E-2</v>
      </c>
      <c r="V1349" s="38">
        <v>2.8754469150464423E-2</v>
      </c>
      <c r="W1349" s="38">
        <v>6.50154186373643E-3</v>
      </c>
      <c r="X1349" s="38">
        <v>1.2852575294667942E-4</v>
      </c>
      <c r="Y1349" s="38">
        <v>6.3730161107897505</v>
      </c>
      <c r="Z1349" s="38">
        <v>6.6300676166831103</v>
      </c>
      <c r="AA1349" s="38">
        <v>2.6983889210249856E-2</v>
      </c>
      <c r="AB1349" s="38">
        <v>3.0067616683110643E-2</v>
      </c>
      <c r="AC1349" s="38">
        <v>386.10776387396248</v>
      </c>
      <c r="AD1349" s="38">
        <v>6.3733646050976347</v>
      </c>
      <c r="AE1349" s="38">
        <v>6.6303847919392433</v>
      </c>
      <c r="AF1349" s="38">
        <v>2.6635394902365661E-2</v>
      </c>
      <c r="AG1349" s="38">
        <v>3.0384791939243705E-2</v>
      </c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</row>
    <row r="1350" spans="1:51" x14ac:dyDescent="0.25">
      <c r="A1350" s="38" t="s">
        <v>56</v>
      </c>
      <c r="B1350" s="38">
        <v>161965</v>
      </c>
      <c r="C1350" s="38">
        <v>6.1</v>
      </c>
      <c r="D1350" s="38">
        <v>5.7</v>
      </c>
      <c r="E1350" s="38">
        <v>6.5</v>
      </c>
      <c r="F1350" s="38">
        <v>2010</v>
      </c>
      <c r="G1350" s="38" t="s">
        <v>7</v>
      </c>
      <c r="H1350" s="38" t="s">
        <v>77</v>
      </c>
      <c r="I1350" s="38" t="s">
        <v>188</v>
      </c>
      <c r="J1350" s="38">
        <v>988</v>
      </c>
      <c r="K1350" s="38">
        <v>160977</v>
      </c>
      <c r="L1350" s="38">
        <v>3.7920732256336697E-4</v>
      </c>
      <c r="M1350" s="38">
        <v>5.7208760287779716</v>
      </c>
      <c r="N1350" s="38">
        <v>6.479290673904706</v>
      </c>
      <c r="O1350" s="38">
        <v>2.0876028777971456E-2</v>
      </c>
      <c r="P1350" s="38">
        <v>2.0709326095293967E-2</v>
      </c>
      <c r="Q1350" s="38">
        <v>927</v>
      </c>
      <c r="R1350" s="38">
        <v>1050</v>
      </c>
      <c r="S1350" s="38">
        <v>5.7234587719569046</v>
      </c>
      <c r="T1350" s="38">
        <v>6.482882104158306</v>
      </c>
      <c r="U1350" s="38">
        <v>2.3458771956904378E-2</v>
      </c>
      <c r="V1350" s="38">
        <v>1.7117895841693986E-2</v>
      </c>
      <c r="W1350" s="38">
        <v>6.1117973092499186E-3</v>
      </c>
      <c r="X1350" s="38">
        <v>3.7974520885922166E-4</v>
      </c>
      <c r="Y1350" s="38">
        <v>5.732052100390697</v>
      </c>
      <c r="Z1350" s="38">
        <v>6.4915425181091404</v>
      </c>
      <c r="AA1350" s="38">
        <v>3.2052100390696836E-2</v>
      </c>
      <c r="AB1350" s="38">
        <v>8.4574818908595972E-3</v>
      </c>
      <c r="AC1350" s="38">
        <v>122.86579986023357</v>
      </c>
      <c r="AD1350" s="38">
        <v>5.7355959400155259</v>
      </c>
      <c r="AE1350" s="38">
        <v>6.4941727054823035</v>
      </c>
      <c r="AF1350" s="38">
        <v>3.5595940015525684E-2</v>
      </c>
      <c r="AG1350" s="38">
        <v>5.8272945176964797E-3</v>
      </c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</row>
    <row r="1351" spans="1:51" x14ac:dyDescent="0.25">
      <c r="A1351" s="38" t="s">
        <v>32</v>
      </c>
      <c r="B1351" s="38">
        <v>252894</v>
      </c>
      <c r="C1351" s="38">
        <v>6.9</v>
      </c>
      <c r="D1351" s="38">
        <v>6.6</v>
      </c>
      <c r="E1351" s="38">
        <v>7.2</v>
      </c>
      <c r="F1351" s="38">
        <v>2010</v>
      </c>
      <c r="G1351" s="38" t="s">
        <v>7</v>
      </c>
      <c r="H1351" s="38" t="s">
        <v>78</v>
      </c>
      <c r="I1351" s="38" t="s">
        <v>164</v>
      </c>
      <c r="J1351" s="38">
        <v>1745</v>
      </c>
      <c r="K1351" s="38">
        <v>251149</v>
      </c>
      <c r="L1351" s="38">
        <v>3.2262925462891052E-4</v>
      </c>
      <c r="M1351" s="38">
        <v>6.577494908063759</v>
      </c>
      <c r="N1351" s="38">
        <v>7.2227534173215799</v>
      </c>
      <c r="O1351" s="38">
        <v>2.2505091936240618E-2</v>
      </c>
      <c r="P1351" s="38">
        <v>2.2753417321579761E-2</v>
      </c>
      <c r="Q1351" s="38">
        <v>1664</v>
      </c>
      <c r="R1351" s="38">
        <v>1827</v>
      </c>
      <c r="S1351" s="38">
        <v>6.5798318663155317</v>
      </c>
      <c r="T1351" s="38">
        <v>7.2243706849510074</v>
      </c>
      <c r="U1351" s="38">
        <v>2.0168133684467904E-2</v>
      </c>
      <c r="V1351" s="38">
        <v>2.4370684951007249E-2</v>
      </c>
      <c r="W1351" s="38">
        <v>6.9076142340060171E-3</v>
      </c>
      <c r="X1351" s="38">
        <v>3.228875280862368E-4</v>
      </c>
      <c r="Y1351" s="38">
        <v>6.5847267059197803</v>
      </c>
      <c r="Z1351" s="38">
        <v>7.2305017620922545</v>
      </c>
      <c r="AA1351" s="38">
        <v>1.527329408021938E-2</v>
      </c>
      <c r="AB1351" s="38">
        <v>3.0501762092254303E-2</v>
      </c>
      <c r="AC1351" s="38">
        <v>163.2040036234159</v>
      </c>
      <c r="AD1351" s="38">
        <v>6.5869234707164717</v>
      </c>
      <c r="AE1351" s="38">
        <v>7.2322591631130013</v>
      </c>
      <c r="AF1351" s="38">
        <v>1.3076529283527982E-2</v>
      </c>
      <c r="AG1351" s="38">
        <v>3.2259163113001144E-2</v>
      </c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</row>
    <row r="1352" spans="1:51" x14ac:dyDescent="0.25">
      <c r="A1352" s="38" t="s">
        <v>45</v>
      </c>
      <c r="B1352" s="38">
        <v>1867169</v>
      </c>
      <c r="C1352" s="38">
        <v>7.3</v>
      </c>
      <c r="D1352" s="38">
        <v>7.1</v>
      </c>
      <c r="E1352" s="38">
        <v>7.4</v>
      </c>
      <c r="F1352" s="38">
        <v>2010</v>
      </c>
      <c r="G1352" s="38" t="s">
        <v>7</v>
      </c>
      <c r="H1352" s="38" t="s">
        <v>79</v>
      </c>
      <c r="I1352" s="38" t="s">
        <v>177</v>
      </c>
      <c r="J1352" s="38">
        <v>13630</v>
      </c>
      <c r="K1352" s="38">
        <v>1853539</v>
      </c>
      <c r="L1352" s="38">
        <v>1.2210162410909318E-4</v>
      </c>
      <c r="M1352" s="38">
        <v>7.177719656128529</v>
      </c>
      <c r="N1352" s="38">
        <v>7.4219229043467152</v>
      </c>
      <c r="O1352" s="38">
        <v>7.771965612852938E-2</v>
      </c>
      <c r="P1352" s="38">
        <v>2.1922904346714844E-2</v>
      </c>
      <c r="Q1352" s="38">
        <v>13403</v>
      </c>
      <c r="R1352" s="38">
        <v>13859</v>
      </c>
      <c r="S1352" s="38">
        <v>7.1782468539269875</v>
      </c>
      <c r="T1352" s="38">
        <v>7.4224668468681729</v>
      </c>
      <c r="U1352" s="38">
        <v>7.8246853926987825E-2</v>
      </c>
      <c r="V1352" s="38">
        <v>2.2466846868172574E-2</v>
      </c>
      <c r="W1352" s="38">
        <v>7.3008349450711472E-3</v>
      </c>
      <c r="X1352" s="38">
        <v>1.2211412072336895E-4</v>
      </c>
      <c r="Y1352" s="38">
        <v>7.1787208243477778</v>
      </c>
      <c r="Z1352" s="38">
        <v>7.4229490657945165</v>
      </c>
      <c r="AA1352" s="38">
        <v>7.8720824347778162E-2</v>
      </c>
      <c r="AB1352" s="38">
        <v>2.2949065794516166E-2</v>
      </c>
      <c r="AC1352" s="38">
        <v>455.97661468969915</v>
      </c>
      <c r="AD1352" s="38">
        <v>7.1789992465789219</v>
      </c>
      <c r="AE1352" s="38">
        <v>7.4232062126214675</v>
      </c>
      <c r="AF1352" s="38">
        <v>7.8999246578922211E-2</v>
      </c>
      <c r="AG1352" s="38">
        <v>2.3206212621467159E-2</v>
      </c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</row>
    <row r="1353" spans="1:51" x14ac:dyDescent="0.25">
      <c r="A1353" s="38" t="s">
        <v>33</v>
      </c>
      <c r="B1353" s="38">
        <v>958815</v>
      </c>
      <c r="C1353" s="38">
        <v>10.5</v>
      </c>
      <c r="D1353" s="38">
        <v>10.3</v>
      </c>
      <c r="E1353" s="38">
        <v>10.7</v>
      </c>
      <c r="F1353" s="38">
        <v>2010</v>
      </c>
      <c r="G1353" s="38" t="s">
        <v>7</v>
      </c>
      <c r="H1353" s="38" t="s">
        <v>80</v>
      </c>
      <c r="I1353" s="38" t="s">
        <v>165</v>
      </c>
      <c r="J1353" s="38">
        <v>10068</v>
      </c>
      <c r="K1353" s="38">
        <v>948747</v>
      </c>
      <c r="L1353" s="38">
        <v>2.0402936259647216E-4</v>
      </c>
      <c r="M1353" s="38">
        <v>10.296432144576446</v>
      </c>
      <c r="N1353" s="38">
        <v>10.704490869769389</v>
      </c>
      <c r="O1353" s="38">
        <v>3.5678554235545334E-3</v>
      </c>
      <c r="P1353" s="38">
        <v>4.490869769389505E-3</v>
      </c>
      <c r="Q1353" s="38">
        <v>9872</v>
      </c>
      <c r="R1353" s="38">
        <v>10264</v>
      </c>
      <c r="S1353" s="38">
        <v>10.296042510807611</v>
      </c>
      <c r="T1353" s="38">
        <v>10.704880503538222</v>
      </c>
      <c r="U1353" s="38">
        <v>3.9574891923894739E-3</v>
      </c>
      <c r="V1353" s="38">
        <v>4.8805035382226691E-3</v>
      </c>
      <c r="W1353" s="38">
        <v>1.0502422662125825E-2</v>
      </c>
      <c r="X1353" s="38">
        <v>2.0405722815220077E-4</v>
      </c>
      <c r="Y1353" s="38">
        <v>10.298365433973625</v>
      </c>
      <c r="Z1353" s="38">
        <v>10.706479890278027</v>
      </c>
      <c r="AA1353" s="38">
        <v>1.6345660263752393E-3</v>
      </c>
      <c r="AB1353" s="38">
        <v>6.4798902780278667E-3</v>
      </c>
      <c r="AC1353" s="38">
        <v>391.26207272344362</v>
      </c>
      <c r="AD1353" s="38">
        <v>10.298910770281028</v>
      </c>
      <c r="AE1353" s="38">
        <v>10.706977503855168</v>
      </c>
      <c r="AF1353" s="38">
        <v>1.0892297189730726E-3</v>
      </c>
      <c r="AG1353" s="38">
        <v>6.9775038551682655E-3</v>
      </c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</row>
    <row r="1354" spans="1:51" x14ac:dyDescent="0.25">
      <c r="A1354" s="38" t="s">
        <v>44</v>
      </c>
      <c r="B1354" s="38">
        <v>429258</v>
      </c>
      <c r="C1354" s="38">
        <v>1.5</v>
      </c>
      <c r="D1354" s="38">
        <v>1.4</v>
      </c>
      <c r="E1354" s="38">
        <v>1.6</v>
      </c>
      <c r="F1354" s="38">
        <v>2010</v>
      </c>
      <c r="G1354" s="38" t="s">
        <v>7</v>
      </c>
      <c r="H1354" s="38" t="s">
        <v>81</v>
      </c>
      <c r="I1354" s="38" t="s">
        <v>176</v>
      </c>
      <c r="J1354" s="38">
        <v>644</v>
      </c>
      <c r="K1354" s="38">
        <v>428614</v>
      </c>
      <c r="L1354" s="38">
        <v>1.157834815080014E-4</v>
      </c>
      <c r="M1354" s="38">
        <v>1.3844797634402581</v>
      </c>
      <c r="N1354" s="38">
        <v>1.616046726456261</v>
      </c>
      <c r="O1354" s="38">
        <v>1.5520236559741774E-2</v>
      </c>
      <c r="P1354" s="38">
        <v>1.6046726456260929E-2</v>
      </c>
      <c r="Q1354" s="38">
        <v>595</v>
      </c>
      <c r="R1354" s="38">
        <v>694</v>
      </c>
      <c r="S1354" s="38">
        <v>1.3861127806587181</v>
      </c>
      <c r="T1354" s="38">
        <v>1.6167433105498326</v>
      </c>
      <c r="U1354" s="38">
        <v>1.3887219341281787E-2</v>
      </c>
      <c r="V1354" s="38">
        <v>1.6743310549832469E-2</v>
      </c>
      <c r="W1354" s="38">
        <v>1.504724312823204E-3</v>
      </c>
      <c r="X1354" s="38">
        <v>1.1604049925400575E-4</v>
      </c>
      <c r="Y1354" s="38">
        <v>1.3886838135691983</v>
      </c>
      <c r="Z1354" s="38">
        <v>1.6207648120772098</v>
      </c>
      <c r="AA1354" s="38">
        <v>1.1316186430801567E-2</v>
      </c>
      <c r="AB1354" s="38">
        <v>2.0764812077209704E-2</v>
      </c>
      <c r="AC1354" s="38">
        <v>99.437663148010827</v>
      </c>
      <c r="AD1354" s="38">
        <v>1.3900650843049218</v>
      </c>
      <c r="AE1354" s="38">
        <v>1.6217131218059444</v>
      </c>
      <c r="AF1354" s="38">
        <v>9.9349156950780948E-3</v>
      </c>
      <c r="AG1354" s="38">
        <v>2.1713121805944313E-2</v>
      </c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</row>
    <row r="1355" spans="1:51" x14ac:dyDescent="0.25">
      <c r="A1355" s="38" t="s">
        <v>46</v>
      </c>
      <c r="B1355" s="38">
        <v>424755</v>
      </c>
      <c r="C1355" s="38">
        <v>5</v>
      </c>
      <c r="D1355" s="38">
        <v>4.8</v>
      </c>
      <c r="E1355" s="38">
        <v>5.3</v>
      </c>
      <c r="F1355" s="38">
        <v>2010</v>
      </c>
      <c r="G1355" s="38" t="s">
        <v>7</v>
      </c>
      <c r="H1355" s="38" t="s">
        <v>82</v>
      </c>
      <c r="I1355" s="38" t="s">
        <v>178</v>
      </c>
      <c r="J1355" s="38">
        <v>2124</v>
      </c>
      <c r="K1355" s="38">
        <v>422631</v>
      </c>
      <c r="L1355" s="38">
        <v>2.1212813421947797E-4</v>
      </c>
      <c r="M1355" s="38">
        <v>4.7884015829115736</v>
      </c>
      <c r="N1355" s="38">
        <v>5.2126578513505297</v>
      </c>
      <c r="O1355" s="38">
        <v>1.1598417088426238E-2</v>
      </c>
      <c r="P1355" s="38">
        <v>8.7342148649470097E-2</v>
      </c>
      <c r="Q1355" s="38">
        <v>2034</v>
      </c>
      <c r="R1355" s="38">
        <v>2214</v>
      </c>
      <c r="S1355" s="38">
        <v>4.788642864710245</v>
      </c>
      <c r="T1355" s="38">
        <v>5.2124165695518592</v>
      </c>
      <c r="U1355" s="38">
        <v>1.1357135289754794E-2</v>
      </c>
      <c r="V1355" s="38">
        <v>8.7583430448140653E-2</v>
      </c>
      <c r="W1355" s="38">
        <v>5.0050064222534833E-3</v>
      </c>
      <c r="X1355" s="38">
        <v>2.1226884013272749E-4</v>
      </c>
      <c r="Y1355" s="38">
        <v>4.7927375821207558</v>
      </c>
      <c r="Z1355" s="38">
        <v>5.2172752623862104</v>
      </c>
      <c r="AA1355" s="38">
        <v>7.2624178792439764E-3</v>
      </c>
      <c r="AB1355" s="38">
        <v>8.2724737613789401E-2</v>
      </c>
      <c r="AC1355" s="38">
        <v>180.22481071711468</v>
      </c>
      <c r="AD1355" s="38">
        <v>4.7940339912835102</v>
      </c>
      <c r="AE1355" s="38">
        <v>5.2183331302917484</v>
      </c>
      <c r="AF1355" s="38">
        <v>5.966008716489668E-3</v>
      </c>
      <c r="AG1355" s="38">
        <v>8.1666869708251433E-2</v>
      </c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</row>
    <row r="1356" spans="1:51" x14ac:dyDescent="0.25">
      <c r="A1356" s="38" t="s">
        <v>47</v>
      </c>
      <c r="B1356" s="38">
        <v>597317</v>
      </c>
      <c r="C1356" s="38">
        <v>5.5</v>
      </c>
      <c r="D1356" s="38">
        <v>5.3</v>
      </c>
      <c r="E1356" s="38">
        <v>5.7</v>
      </c>
      <c r="F1356" s="38">
        <v>2010</v>
      </c>
      <c r="G1356" s="38" t="s">
        <v>7</v>
      </c>
      <c r="H1356" s="38" t="s">
        <v>83</v>
      </c>
      <c r="I1356" s="38" t="s">
        <v>179</v>
      </c>
      <c r="J1356" s="38">
        <v>3285</v>
      </c>
      <c r="K1356" s="38">
        <v>594032</v>
      </c>
      <c r="L1356" s="38">
        <v>1.8754840951164104E-4</v>
      </c>
      <c r="M1356" s="38">
        <v>5.3120439342522232</v>
      </c>
      <c r="N1356" s="38">
        <v>5.6871407532755045</v>
      </c>
      <c r="O1356" s="38">
        <v>1.2043934252223387E-2</v>
      </c>
      <c r="P1356" s="38">
        <v>1.2859246724495677E-2</v>
      </c>
      <c r="Q1356" s="38">
        <v>3174</v>
      </c>
      <c r="R1356" s="38">
        <v>3398</v>
      </c>
      <c r="S1356" s="38">
        <v>5.3137613695910213</v>
      </c>
      <c r="T1356" s="38">
        <v>5.6887716237776589</v>
      </c>
      <c r="U1356" s="38">
        <v>1.3761369591021477E-2</v>
      </c>
      <c r="V1356" s="38">
        <v>1.1228376222341296E-2</v>
      </c>
      <c r="W1356" s="38">
        <v>5.5027725491425816E-3</v>
      </c>
      <c r="X1356" s="38">
        <v>1.8762867750468106E-4</v>
      </c>
      <c r="Y1356" s="38">
        <v>5.3151438716379005</v>
      </c>
      <c r="Z1356" s="38">
        <v>5.6904012266472632</v>
      </c>
      <c r="AA1356" s="38">
        <v>1.5143871637900652E-2</v>
      </c>
      <c r="AB1356" s="38">
        <v>9.5987733527369556E-3</v>
      </c>
      <c r="AC1356" s="38">
        <v>224.06768093535362</v>
      </c>
      <c r="AD1356" s="38">
        <v>5.3160490452459488</v>
      </c>
      <c r="AE1356" s="38">
        <v>5.6911701951929672</v>
      </c>
      <c r="AF1356" s="38">
        <v>1.6049045245948967E-2</v>
      </c>
      <c r="AG1356" s="38">
        <v>8.8298048070329926E-3</v>
      </c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</row>
    <row r="1357" spans="1:51" x14ac:dyDescent="0.25">
      <c r="A1357" s="38" t="s">
        <v>48</v>
      </c>
      <c r="B1357" s="38">
        <v>612625</v>
      </c>
      <c r="C1357" s="38">
        <v>4.5999999999999996</v>
      </c>
      <c r="D1357" s="38">
        <v>4.4000000000000004</v>
      </c>
      <c r="E1357" s="38">
        <v>4.8</v>
      </c>
      <c r="F1357" s="38">
        <v>2010</v>
      </c>
      <c r="G1357" s="38" t="s">
        <v>7</v>
      </c>
      <c r="H1357" s="38" t="s">
        <v>84</v>
      </c>
      <c r="I1357" s="38" t="s">
        <v>180</v>
      </c>
      <c r="J1357" s="38">
        <v>2818</v>
      </c>
      <c r="K1357" s="38">
        <v>609807</v>
      </c>
      <c r="L1357" s="38">
        <v>1.6944264212962929E-4</v>
      </c>
      <c r="M1357" s="38">
        <v>4.4304349338752678</v>
      </c>
      <c r="N1357" s="38">
        <v>4.7693202181345269</v>
      </c>
      <c r="O1357" s="38">
        <v>3.0434933875267411E-2</v>
      </c>
      <c r="P1357" s="38">
        <v>3.0679781865472933E-2</v>
      </c>
      <c r="Q1357" s="38">
        <v>2715</v>
      </c>
      <c r="R1357" s="38">
        <v>2922</v>
      </c>
      <c r="S1357" s="38">
        <v>4.4317486227300549</v>
      </c>
      <c r="T1357" s="38">
        <v>4.7696388492144459</v>
      </c>
      <c r="U1357" s="38">
        <v>3.1748622730054521E-2</v>
      </c>
      <c r="V1357" s="38">
        <v>3.0361150785553903E-2</v>
      </c>
      <c r="W1357" s="38">
        <v>4.6029839579465751E-3</v>
      </c>
      <c r="X1357" s="38">
        <v>1.6952751277283663E-4</v>
      </c>
      <c r="Y1357" s="38">
        <v>4.4334564451737384</v>
      </c>
      <c r="Z1357" s="38">
        <v>4.7725114707194116</v>
      </c>
      <c r="AA1357" s="38">
        <v>3.3456445173738025E-2</v>
      </c>
      <c r="AB1357" s="38">
        <v>2.7488529280588203E-2</v>
      </c>
      <c r="AC1357" s="38">
        <v>207.62680328236294</v>
      </c>
      <c r="AD1357" s="38">
        <v>4.4343444903773257</v>
      </c>
      <c r="AE1357" s="38">
        <v>4.773255735215149</v>
      </c>
      <c r="AF1357" s="38">
        <v>3.4344490377325343E-2</v>
      </c>
      <c r="AG1357" s="38">
        <v>2.6744264784850813E-2</v>
      </c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</row>
    <row r="1358" spans="1:51" x14ac:dyDescent="0.25">
      <c r="A1358" s="38" t="s">
        <v>34</v>
      </c>
      <c r="B1358" s="38">
        <v>171011</v>
      </c>
      <c r="C1358" s="38">
        <v>12.5</v>
      </c>
      <c r="D1358" s="38">
        <v>12</v>
      </c>
      <c r="E1358" s="38">
        <v>13.1</v>
      </c>
      <c r="F1358" s="38">
        <v>2010</v>
      </c>
      <c r="G1358" s="38" t="s">
        <v>7</v>
      </c>
      <c r="H1358" s="38" t="s">
        <v>85</v>
      </c>
      <c r="I1358" s="38" t="s">
        <v>166</v>
      </c>
      <c r="J1358" s="38">
        <v>2138</v>
      </c>
      <c r="K1358" s="38">
        <v>168873</v>
      </c>
      <c r="L1358" s="38">
        <v>5.2661834139624175E-4</v>
      </c>
      <c r="M1358" s="38">
        <v>11.975501405286721</v>
      </c>
      <c r="N1358" s="38">
        <v>13.028738088079205</v>
      </c>
      <c r="O1358" s="38">
        <v>2.4498594713278976E-2</v>
      </c>
      <c r="P1358" s="38">
        <v>7.1261911920794674E-2</v>
      </c>
      <c r="Q1358" s="38">
        <v>2048</v>
      </c>
      <c r="R1358" s="38">
        <v>2228</v>
      </c>
      <c r="S1358" s="38">
        <v>11.975837811602762</v>
      </c>
      <c r="T1358" s="38">
        <v>13.028401681763162</v>
      </c>
      <c r="U1358" s="38">
        <v>2.4162188397237827E-2</v>
      </c>
      <c r="V1358" s="38">
        <v>7.1598318236837599E-2</v>
      </c>
      <c r="W1358" s="38">
        <v>1.2513070275983192E-2</v>
      </c>
      <c r="X1358" s="38">
        <v>5.2695387101106452E-4</v>
      </c>
      <c r="Y1358" s="38">
        <v>11.986116404972128</v>
      </c>
      <c r="Z1358" s="38">
        <v>13.040024146994256</v>
      </c>
      <c r="AA1358" s="38">
        <v>1.3883595027872175E-2</v>
      </c>
      <c r="AB1358" s="38">
        <v>5.9975853005743929E-2</v>
      </c>
      <c r="AC1358" s="38">
        <v>180.13522759214749</v>
      </c>
      <c r="AD1358" s="38">
        <v>11.989328517478327</v>
      </c>
      <c r="AE1358" s="38">
        <v>13.042659480192006</v>
      </c>
      <c r="AF1358" s="38">
        <v>1.0671482521672715E-2</v>
      </c>
      <c r="AG1358" s="38">
        <v>5.7340519807993928E-2</v>
      </c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</row>
    <row r="1359" spans="1:51" x14ac:dyDescent="0.25">
      <c r="A1359" s="38" t="s">
        <v>13</v>
      </c>
      <c r="B1359" s="38">
        <v>760130</v>
      </c>
      <c r="C1359" s="38">
        <v>9.6</v>
      </c>
      <c r="D1359" s="38">
        <v>9.4</v>
      </c>
      <c r="E1359" s="38">
        <v>9.9</v>
      </c>
      <c r="F1359" s="38">
        <v>2010</v>
      </c>
      <c r="G1359" s="38" t="s">
        <v>7</v>
      </c>
      <c r="H1359" s="38" t="s">
        <v>86</v>
      </c>
      <c r="I1359" s="38" t="s">
        <v>145</v>
      </c>
      <c r="J1359" s="38">
        <v>7297</v>
      </c>
      <c r="K1359" s="38">
        <v>752833</v>
      </c>
      <c r="L1359" s="38">
        <v>2.1919860118649914E-4</v>
      </c>
      <c r="M1359" s="38">
        <v>9.3804751388316561</v>
      </c>
      <c r="N1359" s="38">
        <v>9.8188723412046528</v>
      </c>
      <c r="O1359" s="38">
        <v>1.9524861168344287E-2</v>
      </c>
      <c r="P1359" s="38">
        <v>8.1127658795347557E-2</v>
      </c>
      <c r="Q1359" s="38">
        <v>7131</v>
      </c>
      <c r="R1359" s="38">
        <v>7464</v>
      </c>
      <c r="S1359" s="38">
        <v>9.381290042492731</v>
      </c>
      <c r="T1359" s="38">
        <v>9.8193730019865022</v>
      </c>
      <c r="U1359" s="38">
        <v>1.8709957507269337E-2</v>
      </c>
      <c r="V1359" s="38">
        <v>8.0626998013498152E-2</v>
      </c>
      <c r="W1359" s="38">
        <v>9.602152057067383E-3</v>
      </c>
      <c r="X1359" s="38">
        <v>2.192400739298007E-4</v>
      </c>
      <c r="Y1359" s="38">
        <v>9.382911983137582</v>
      </c>
      <c r="Z1359" s="38">
        <v>9.8213921309971841</v>
      </c>
      <c r="AA1359" s="38">
        <v>1.7088016862418343E-2</v>
      </c>
      <c r="AB1359" s="38">
        <v>7.8607869002816244E-2</v>
      </c>
      <c r="AC1359" s="38">
        <v>333.24970041963735</v>
      </c>
      <c r="AD1359" s="38">
        <v>9.3836052155124801</v>
      </c>
      <c r="AE1359" s="38">
        <v>9.8220144564167882</v>
      </c>
      <c r="AF1359" s="38">
        <v>1.6394784487520297E-2</v>
      </c>
      <c r="AG1359" s="38">
        <v>7.7985543583212191E-2</v>
      </c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</row>
    <row r="1360" spans="1:51" x14ac:dyDescent="0.25">
      <c r="A1360" s="38" t="s">
        <v>28</v>
      </c>
      <c r="B1360" s="38">
        <v>859444</v>
      </c>
      <c r="C1360" s="38">
        <v>10.6</v>
      </c>
      <c r="D1360" s="38">
        <v>10.4</v>
      </c>
      <c r="E1360" s="38">
        <v>10.9</v>
      </c>
      <c r="F1360" s="38">
        <v>2010</v>
      </c>
      <c r="G1360" s="38" t="s">
        <v>7</v>
      </c>
      <c r="H1360" s="38" t="s">
        <v>87</v>
      </c>
      <c r="I1360" s="38" t="s">
        <v>160</v>
      </c>
      <c r="J1360" s="38">
        <v>9110</v>
      </c>
      <c r="K1360" s="38">
        <v>850334</v>
      </c>
      <c r="L1360" s="38">
        <v>2.165088611873043E-4</v>
      </c>
      <c r="M1360" s="38">
        <v>10.383367337843696</v>
      </c>
      <c r="N1360" s="38">
        <v>10.816385060218305</v>
      </c>
      <c r="O1360" s="38">
        <v>1.6632662156304434E-2</v>
      </c>
      <c r="P1360" s="38">
        <v>8.3614939781694986E-2</v>
      </c>
      <c r="Q1360" s="38">
        <v>8924</v>
      </c>
      <c r="R1360" s="38">
        <v>9297</v>
      </c>
      <c r="S1360" s="38">
        <v>10.383457211871862</v>
      </c>
      <c r="T1360" s="38">
        <v>10.817458729131857</v>
      </c>
      <c r="U1360" s="38">
        <v>1.6542788128138142E-2</v>
      </c>
      <c r="V1360" s="38">
        <v>8.2541270868143002E-2</v>
      </c>
      <c r="W1360" s="38">
        <v>1.0602063662111055E-2</v>
      </c>
      <c r="X1360" s="38">
        <v>2.1654152574373346E-4</v>
      </c>
      <c r="Y1360" s="38">
        <v>10.385522136367321</v>
      </c>
      <c r="Z1360" s="38">
        <v>10.818605187854789</v>
      </c>
      <c r="AA1360" s="38">
        <v>1.4477863632679444E-2</v>
      </c>
      <c r="AB1360" s="38">
        <v>8.1394812145211048E-2</v>
      </c>
      <c r="AC1360" s="38">
        <v>372.16420605142861</v>
      </c>
      <c r="AD1360" s="38">
        <v>10.386131881177487</v>
      </c>
      <c r="AE1360" s="38">
        <v>10.819158980785671</v>
      </c>
      <c r="AF1360" s="38">
        <v>1.3868118822513154E-2</v>
      </c>
      <c r="AG1360" s="38">
        <v>8.0841019214329179E-2</v>
      </c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</row>
    <row r="1361" spans="1:51" x14ac:dyDescent="0.25">
      <c r="A1361" s="38" t="s">
        <v>49</v>
      </c>
      <c r="B1361" s="38">
        <v>1438099</v>
      </c>
      <c r="C1361" s="38">
        <v>8.6999999999999993</v>
      </c>
      <c r="D1361" s="38">
        <v>8.5</v>
      </c>
      <c r="E1361" s="38">
        <v>8.8000000000000007</v>
      </c>
      <c r="F1361" s="38">
        <v>2010</v>
      </c>
      <c r="G1361" s="38" t="s">
        <v>7</v>
      </c>
      <c r="H1361" s="38" t="s">
        <v>88</v>
      </c>
      <c r="I1361" s="38" t="s">
        <v>181</v>
      </c>
      <c r="J1361" s="38">
        <v>12511</v>
      </c>
      <c r="K1361" s="38">
        <v>1425588</v>
      </c>
      <c r="L1361" s="38">
        <v>1.5177769118499365E-4</v>
      </c>
      <c r="M1361" s="38">
        <v>8.5479015381309313</v>
      </c>
      <c r="N1361" s="38">
        <v>8.851456920500917</v>
      </c>
      <c r="O1361" s="38">
        <v>4.7901538130931343E-2</v>
      </c>
      <c r="P1361" s="38">
        <v>5.1456920500916326E-2</v>
      </c>
      <c r="Q1361" s="38">
        <v>12294</v>
      </c>
      <c r="R1361" s="38">
        <v>12730</v>
      </c>
      <c r="S1361" s="38">
        <v>8.5487855843026104</v>
      </c>
      <c r="T1361" s="38">
        <v>8.8519635991680676</v>
      </c>
      <c r="U1361" s="38">
        <v>4.8785584302610374E-2</v>
      </c>
      <c r="V1361" s="38">
        <v>5.1963599168066921E-2</v>
      </c>
      <c r="W1361" s="38">
        <v>8.7009915902239391E-3</v>
      </c>
      <c r="X1361" s="38">
        <v>1.5179450868234981E-4</v>
      </c>
      <c r="Y1361" s="38">
        <v>8.549197081541589</v>
      </c>
      <c r="Z1361" s="38">
        <v>8.8527860989062894</v>
      </c>
      <c r="AA1361" s="38">
        <v>4.9197081541588972E-2</v>
      </c>
      <c r="AB1361" s="38">
        <v>5.2786098906288714E-2</v>
      </c>
      <c r="AC1361" s="38">
        <v>436.55094703180004</v>
      </c>
      <c r="AD1361" s="38">
        <v>8.5495591145777681</v>
      </c>
      <c r="AE1361" s="38">
        <v>8.8531194264320714</v>
      </c>
      <c r="AF1361" s="38">
        <v>4.9559114577768071E-2</v>
      </c>
      <c r="AG1361" s="38">
        <v>5.3119426432070682E-2</v>
      </c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</row>
    <row r="1362" spans="1:51" x14ac:dyDescent="0.25">
      <c r="A1362" s="38" t="s">
        <v>26</v>
      </c>
      <c r="B1362" s="38">
        <v>760671</v>
      </c>
      <c r="C1362" s="38">
        <v>15.8</v>
      </c>
      <c r="D1362" s="38">
        <v>15.5</v>
      </c>
      <c r="E1362" s="38">
        <v>16.100000000000001</v>
      </c>
      <c r="F1362" s="38">
        <v>2010</v>
      </c>
      <c r="G1362" s="38" t="s">
        <v>7</v>
      </c>
      <c r="H1362" s="38" t="s">
        <v>89</v>
      </c>
      <c r="I1362" s="38" t="s">
        <v>158</v>
      </c>
      <c r="J1362" s="38">
        <v>12019</v>
      </c>
      <c r="K1362" s="38">
        <v>748652</v>
      </c>
      <c r="L1362" s="38">
        <v>2.8023796075519428E-4</v>
      </c>
      <c r="M1362" s="38">
        <v>15.520285524430912</v>
      </c>
      <c r="N1362" s="38">
        <v>16.080761445941299</v>
      </c>
      <c r="O1362" s="38">
        <v>2.0285524430912361E-2</v>
      </c>
      <c r="P1362" s="38">
        <v>1.9238554058702562E-2</v>
      </c>
      <c r="Q1362" s="38">
        <v>11806</v>
      </c>
      <c r="R1362" s="38">
        <v>12232</v>
      </c>
      <c r="S1362" s="38">
        <v>15.520507551885112</v>
      </c>
      <c r="T1362" s="38">
        <v>16.080539418487099</v>
      </c>
      <c r="U1362" s="38">
        <v>2.0507551885112107E-2</v>
      </c>
      <c r="V1362" s="38">
        <v>1.9460581512902309E-2</v>
      </c>
      <c r="W1362" s="38">
        <v>1.5802968724924111E-2</v>
      </c>
      <c r="X1362" s="38">
        <v>2.8026925545139955E-4</v>
      </c>
      <c r="Y1362" s="38">
        <v>15.522699469472713</v>
      </c>
      <c r="Z1362" s="38">
        <v>16.083237980375511</v>
      </c>
      <c r="AA1362" s="38">
        <v>2.2699469472712508E-2</v>
      </c>
      <c r="AB1362" s="38">
        <v>1.6762019624490421E-2</v>
      </c>
      <c r="AC1362" s="38">
        <v>426.34636044355716</v>
      </c>
      <c r="AD1362" s="38">
        <v>15.523383850243734</v>
      </c>
      <c r="AE1362" s="38">
        <v>16.083868221760362</v>
      </c>
      <c r="AF1362" s="38">
        <v>2.3383850243734017E-2</v>
      </c>
      <c r="AG1362" s="38">
        <v>1.6131778239639516E-2</v>
      </c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  <c r="AU1362" s="38"/>
      <c r="AV1362" s="38"/>
      <c r="AW1362" s="38"/>
      <c r="AX1362" s="38"/>
      <c r="AY1362" s="38"/>
    </row>
    <row r="1363" spans="1:51" x14ac:dyDescent="0.25">
      <c r="A1363" s="38" t="s">
        <v>59</v>
      </c>
      <c r="B1363" s="38">
        <v>439999</v>
      </c>
      <c r="C1363" s="38">
        <v>4.7</v>
      </c>
      <c r="D1363" s="38">
        <v>4.5</v>
      </c>
      <c r="E1363" s="38">
        <v>4.9000000000000004</v>
      </c>
      <c r="F1363" s="38">
        <v>2010</v>
      </c>
      <c r="G1363" s="38" t="s">
        <v>7</v>
      </c>
      <c r="H1363" s="38" t="s">
        <v>90</v>
      </c>
      <c r="I1363" s="38" t="s">
        <v>190</v>
      </c>
      <c r="J1363" s="38">
        <v>2068</v>
      </c>
      <c r="K1363" s="38">
        <v>437931</v>
      </c>
      <c r="L1363" s="38">
        <v>2.0209178900790949E-4</v>
      </c>
      <c r="M1363" s="38">
        <v>4.4979188928345497</v>
      </c>
      <c r="N1363" s="38">
        <v>4.9021024708503678</v>
      </c>
      <c r="O1363" s="38">
        <v>2.0811071654502911E-3</v>
      </c>
      <c r="P1363" s="38">
        <v>2.1024708503674105E-3</v>
      </c>
      <c r="Q1363" s="38">
        <v>1980</v>
      </c>
      <c r="R1363" s="38">
        <v>2157</v>
      </c>
      <c r="S1363" s="38">
        <v>4.500010227295971</v>
      </c>
      <c r="T1363" s="38">
        <v>4.9022838688269745</v>
      </c>
      <c r="U1363" s="38">
        <v>1.0227295970999251E-5</v>
      </c>
      <c r="V1363" s="38">
        <v>2.283868826974178E-3</v>
      </c>
      <c r="W1363" s="38">
        <v>4.7043349141736579E-3</v>
      </c>
      <c r="X1363" s="38">
        <v>2.0222964937411587E-4</v>
      </c>
      <c r="Y1363" s="38">
        <v>4.5021052647995417</v>
      </c>
      <c r="Z1363" s="38">
        <v>4.9065645635477741</v>
      </c>
      <c r="AA1363" s="38">
        <v>2.1052647995416507E-3</v>
      </c>
      <c r="AB1363" s="38">
        <v>6.564563547773794E-3</v>
      </c>
      <c r="AC1363" s="38">
        <v>177.86046033850329</v>
      </c>
      <c r="AD1363" s="38">
        <v>4.5033584162127296</v>
      </c>
      <c r="AE1363" s="38">
        <v>4.9075841247304526</v>
      </c>
      <c r="AF1363" s="38">
        <v>3.3584162127295869E-3</v>
      </c>
      <c r="AG1363" s="38">
        <v>7.5841247304522241E-3</v>
      </c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</row>
    <row r="1364" spans="1:51" x14ac:dyDescent="0.25">
      <c r="A1364" s="38" t="s">
        <v>20</v>
      </c>
      <c r="B1364" s="38">
        <v>820839</v>
      </c>
      <c r="C1364" s="38">
        <v>7.9</v>
      </c>
      <c r="D1364" s="38">
        <v>7.7</v>
      </c>
      <c r="E1364" s="38">
        <v>8.1</v>
      </c>
      <c r="F1364" s="38">
        <v>2010</v>
      </c>
      <c r="G1364" s="38" t="s">
        <v>7</v>
      </c>
      <c r="H1364" s="38" t="s">
        <v>91</v>
      </c>
      <c r="I1364" s="38" t="s">
        <v>152</v>
      </c>
      <c r="J1364" s="38">
        <v>6485</v>
      </c>
      <c r="K1364" s="38">
        <v>814354</v>
      </c>
      <c r="L1364" s="38">
        <v>1.9152378868141876E-4</v>
      </c>
      <c r="M1364" s="38">
        <v>7.7089292843328998</v>
      </c>
      <c r="N1364" s="38">
        <v>8.0919768616957377</v>
      </c>
      <c r="O1364" s="38">
        <v>8.9292843328996341E-3</v>
      </c>
      <c r="P1364" s="38">
        <v>8.0231383042619342E-3</v>
      </c>
      <c r="Q1364" s="38">
        <v>6328</v>
      </c>
      <c r="R1364" s="38">
        <v>6642</v>
      </c>
      <c r="S1364" s="38">
        <v>7.709185357908189</v>
      </c>
      <c r="T1364" s="38">
        <v>8.0917207881204476</v>
      </c>
      <c r="U1364" s="38">
        <v>9.1853579081888626E-3</v>
      </c>
      <c r="V1364" s="38">
        <v>8.2792118795520508E-3</v>
      </c>
      <c r="W1364" s="38">
        <v>7.9027560475299317E-3</v>
      </c>
      <c r="X1364" s="38">
        <v>1.915648740409829E-4</v>
      </c>
      <c r="Y1364" s="38">
        <v>7.7111911734889489</v>
      </c>
      <c r="Z1364" s="38">
        <v>8.0943209215709153</v>
      </c>
      <c r="AA1364" s="38">
        <v>1.1191173488948714E-2</v>
      </c>
      <c r="AB1364" s="38">
        <v>5.6790784290843277E-3</v>
      </c>
      <c r="AC1364" s="38">
        <v>314.43183228095648</v>
      </c>
      <c r="AD1364" s="38">
        <v>7.7118353155394326</v>
      </c>
      <c r="AE1364" s="38">
        <v>8.0948950395203845</v>
      </c>
      <c r="AF1364" s="38">
        <v>1.1835315539432401E-2</v>
      </c>
      <c r="AG1364" s="38">
        <v>5.1049604796151726E-3</v>
      </c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</row>
    <row r="1365" spans="1:51" x14ac:dyDescent="0.25">
      <c r="A1365" s="38" t="s">
        <v>50</v>
      </c>
      <c r="B1365" s="38">
        <v>129227</v>
      </c>
      <c r="C1365" s="38">
        <v>4.2</v>
      </c>
      <c r="D1365" s="38">
        <v>3.8</v>
      </c>
      <c r="E1365" s="38">
        <v>4.5</v>
      </c>
      <c r="F1365" s="38">
        <v>2010</v>
      </c>
      <c r="G1365" s="38" t="s">
        <v>7</v>
      </c>
      <c r="H1365" s="38" t="s">
        <v>92</v>
      </c>
      <c r="I1365" s="38" t="s">
        <v>182</v>
      </c>
      <c r="J1365" s="38">
        <v>543</v>
      </c>
      <c r="K1365" s="38">
        <v>128684</v>
      </c>
      <c r="L1365" s="38">
        <v>3.5267963962409967E-4</v>
      </c>
      <c r="M1365" s="38">
        <v>3.8492286303194878</v>
      </c>
      <c r="N1365" s="38">
        <v>4.5545879095676876</v>
      </c>
      <c r="O1365" s="38">
        <v>4.9228630319487987E-2</v>
      </c>
      <c r="P1365" s="38">
        <v>5.4587909567687554E-2</v>
      </c>
      <c r="Q1365" s="38">
        <v>498</v>
      </c>
      <c r="R1365" s="38">
        <v>589</v>
      </c>
      <c r="S1365" s="38">
        <v>3.8536838276830694</v>
      </c>
      <c r="T1365" s="38">
        <v>4.5578710331432282</v>
      </c>
      <c r="U1365" s="38">
        <v>5.3683827683069563E-2</v>
      </c>
      <c r="V1365" s="38">
        <v>5.7871033143228168E-2</v>
      </c>
      <c r="W1365" s="38">
        <v>4.2166461446742614E-3</v>
      </c>
      <c r="X1365" s="38">
        <v>3.5359698293225991E-4</v>
      </c>
      <c r="Y1365" s="38">
        <v>3.8630491617420017</v>
      </c>
      <c r="Z1365" s="38">
        <v>4.5702431276065214</v>
      </c>
      <c r="AA1365" s="38">
        <v>6.3049161742001925E-2</v>
      </c>
      <c r="AB1365" s="38">
        <v>7.0243127606521405E-2</v>
      </c>
      <c r="AC1365" s="38">
        <v>91.190612110027971</v>
      </c>
      <c r="AD1365" s="38">
        <v>3.8676945666611791</v>
      </c>
      <c r="AE1365" s="38">
        <v>4.5733358136005631</v>
      </c>
      <c r="AF1365" s="38">
        <v>6.7694566661179234E-2</v>
      </c>
      <c r="AG1365" s="38">
        <v>7.3335813600563071E-2</v>
      </c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</row>
    <row r="1366" spans="1:51" x14ac:dyDescent="0.25">
      <c r="A1366" s="38" t="s">
        <v>51</v>
      </c>
      <c r="B1366" s="38">
        <v>262433</v>
      </c>
      <c r="C1366" s="38">
        <v>6.6</v>
      </c>
      <c r="D1366" s="38">
        <v>6.3</v>
      </c>
      <c r="E1366" s="38">
        <v>6.9</v>
      </c>
      <c r="F1366" s="38">
        <v>2010</v>
      </c>
      <c r="G1366" s="38" t="s">
        <v>7</v>
      </c>
      <c r="H1366" s="38" t="s">
        <v>93</v>
      </c>
      <c r="I1366" s="38" t="s">
        <v>183</v>
      </c>
      <c r="J1366" s="38">
        <v>1732</v>
      </c>
      <c r="K1366" s="38">
        <v>260701</v>
      </c>
      <c r="L1366" s="38">
        <v>3.0978880240155766E-4</v>
      </c>
      <c r="M1366" s="38">
        <v>6.2899909509069056</v>
      </c>
      <c r="N1366" s="38">
        <v>6.9095685557100213</v>
      </c>
      <c r="O1366" s="38">
        <v>1.0009049093094191E-2</v>
      </c>
      <c r="P1366" s="38">
        <v>9.5685557100209095E-3</v>
      </c>
      <c r="Q1366" s="38">
        <v>1651</v>
      </c>
      <c r="R1366" s="38">
        <v>1814</v>
      </c>
      <c r="S1366" s="38">
        <v>6.2911295454458855</v>
      </c>
      <c r="T1366" s="38">
        <v>6.9122404575644065</v>
      </c>
      <c r="U1366" s="38">
        <v>8.8704545541142821E-3</v>
      </c>
      <c r="V1366" s="38">
        <v>1.2240457564406171E-2</v>
      </c>
      <c r="W1366" s="38">
        <v>6.6070019733964029E-3</v>
      </c>
      <c r="X1366" s="38">
        <v>3.1003899178923028E-4</v>
      </c>
      <c r="Y1366" s="38">
        <v>6.296962981607173</v>
      </c>
      <c r="Z1366" s="38">
        <v>6.9170409651856328</v>
      </c>
      <c r="AA1366" s="38">
        <v>3.0370183928267735E-3</v>
      </c>
      <c r="AB1366" s="38">
        <v>1.7040965185632473E-2</v>
      </c>
      <c r="AC1366" s="38">
        <v>162.61967260995229</v>
      </c>
      <c r="AD1366" s="38">
        <v>6.2990808909150919</v>
      </c>
      <c r="AE1366" s="38">
        <v>6.9187334964943643</v>
      </c>
      <c r="AF1366" s="38">
        <v>9.1910908490788756E-4</v>
      </c>
      <c r="AG1366" s="38">
        <v>1.8733496494363955E-2</v>
      </c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</row>
    <row r="1367" spans="1:51" x14ac:dyDescent="0.25">
      <c r="A1367" s="38" t="s">
        <v>29</v>
      </c>
      <c r="B1367" s="38">
        <v>399604</v>
      </c>
      <c r="C1367" s="38">
        <v>7.3</v>
      </c>
      <c r="D1367" s="38">
        <v>7</v>
      </c>
      <c r="E1367" s="38">
        <v>7.5</v>
      </c>
      <c r="F1367" s="38">
        <v>2010</v>
      </c>
      <c r="G1367" s="38" t="s">
        <v>7</v>
      </c>
      <c r="H1367" s="38" t="s">
        <v>94</v>
      </c>
      <c r="I1367" s="38" t="s">
        <v>161</v>
      </c>
      <c r="J1367" s="38">
        <v>2917</v>
      </c>
      <c r="K1367" s="38">
        <v>396687</v>
      </c>
      <c r="L1367" s="38">
        <v>2.6393412750029272E-4</v>
      </c>
      <c r="M1367" s="38">
        <v>7.0357926019618739</v>
      </c>
      <c r="N1367" s="38">
        <v>7.5636608569624597</v>
      </c>
      <c r="O1367" s="38">
        <v>3.5792601961873949E-2</v>
      </c>
      <c r="P1367" s="38">
        <v>6.3660856962459711E-2</v>
      </c>
      <c r="Q1367" s="38">
        <v>2812</v>
      </c>
      <c r="R1367" s="38">
        <v>3023</v>
      </c>
      <c r="S1367" s="38">
        <v>7.036966596930962</v>
      </c>
      <c r="T1367" s="38">
        <v>7.5649893394460515</v>
      </c>
      <c r="U1367" s="38">
        <v>3.6966596930962048E-2</v>
      </c>
      <c r="V1367" s="38">
        <v>6.4989339446051453E-2</v>
      </c>
      <c r="W1367" s="38">
        <v>7.3044630925020023E-3</v>
      </c>
      <c r="X1367" s="38">
        <v>2.6406032030312391E-4</v>
      </c>
      <c r="Y1367" s="38">
        <v>7.0404027721988784</v>
      </c>
      <c r="Z1367" s="38">
        <v>7.5685234128051269</v>
      </c>
      <c r="AA1367" s="38">
        <v>4.0402772198878445E-2</v>
      </c>
      <c r="AB1367" s="38">
        <v>6.852341280512686E-2</v>
      </c>
      <c r="AC1367" s="38">
        <v>210.95529900988467</v>
      </c>
      <c r="AD1367" s="38">
        <v>7.0417614169750458</v>
      </c>
      <c r="AE1367" s="38">
        <v>7.5696672214251413</v>
      </c>
      <c r="AF1367" s="38">
        <v>4.1761416975045762E-2</v>
      </c>
      <c r="AG1367" s="38">
        <v>6.9667221425141257E-2</v>
      </c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</row>
    <row r="1368" spans="1:51" x14ac:dyDescent="0.25">
      <c r="A1368" s="38" t="s">
        <v>35</v>
      </c>
      <c r="B1368" s="38">
        <v>179644</v>
      </c>
      <c r="C1368" s="38">
        <v>7.6</v>
      </c>
      <c r="D1368" s="38">
        <v>7.2</v>
      </c>
      <c r="E1368" s="38">
        <v>8</v>
      </c>
      <c r="F1368" s="38">
        <v>2010</v>
      </c>
      <c r="G1368" s="38" t="s">
        <v>7</v>
      </c>
      <c r="H1368" s="38" t="s">
        <v>95</v>
      </c>
      <c r="I1368" s="38" t="s">
        <v>167</v>
      </c>
      <c r="J1368" s="38">
        <v>1365</v>
      </c>
      <c r="K1368" s="38">
        <v>178279</v>
      </c>
      <c r="L1368" s="38">
        <v>4.0155536850211955E-4</v>
      </c>
      <c r="M1368" s="38">
        <v>7.1968058347665673</v>
      </c>
      <c r="N1368" s="38">
        <v>7.9999165717708074</v>
      </c>
      <c r="O1368" s="38">
        <v>3.1941652334328552E-3</v>
      </c>
      <c r="P1368" s="38">
        <v>8.3428229192605841E-5</v>
      </c>
      <c r="Q1368" s="38">
        <v>1294</v>
      </c>
      <c r="R1368" s="38">
        <v>1438</v>
      </c>
      <c r="S1368" s="38">
        <v>7.2031350893990336</v>
      </c>
      <c r="T1368" s="38">
        <v>8.0047204471065001</v>
      </c>
      <c r="U1368" s="38">
        <v>3.1350893990333972E-3</v>
      </c>
      <c r="V1368" s="38">
        <v>4.720447106500103E-3</v>
      </c>
      <c r="W1368" s="38">
        <v>7.6088903618899088E-3</v>
      </c>
      <c r="X1368" s="38">
        <v>4.0196498407497308E-4</v>
      </c>
      <c r="Y1368" s="38">
        <v>7.2069253778149358</v>
      </c>
      <c r="Z1368" s="38">
        <v>8.0108553459648828</v>
      </c>
      <c r="AA1368" s="38">
        <v>6.9253778149356293E-3</v>
      </c>
      <c r="AB1368" s="38">
        <v>1.0855345964882801E-2</v>
      </c>
      <c r="AC1368" s="38">
        <v>144.2989431025054</v>
      </c>
      <c r="AD1368" s="38">
        <v>7.2100574509602433</v>
      </c>
      <c r="AE1368" s="38">
        <v>8.0132897187722776</v>
      </c>
      <c r="AF1368" s="38">
        <v>1.0057450960243131E-2</v>
      </c>
      <c r="AG1368" s="38">
        <v>1.3289718772277581E-2</v>
      </c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</row>
    <row r="1369" spans="1:51" x14ac:dyDescent="0.25">
      <c r="A1369" s="38" t="s">
        <v>14</v>
      </c>
      <c r="B1369" s="38">
        <v>1199711</v>
      </c>
      <c r="C1369" s="38">
        <v>9.5</v>
      </c>
      <c r="D1369" s="38">
        <v>9.3000000000000007</v>
      </c>
      <c r="E1369" s="38">
        <v>9.6</v>
      </c>
      <c r="F1369" s="38">
        <v>2010</v>
      </c>
      <c r="G1369" s="38" t="s">
        <v>7</v>
      </c>
      <c r="H1369" s="38" t="s">
        <v>96</v>
      </c>
      <c r="I1369" s="38" t="s">
        <v>146</v>
      </c>
      <c r="J1369" s="38">
        <v>11397</v>
      </c>
      <c r="K1369" s="38">
        <v>1188314</v>
      </c>
      <c r="L1369" s="38">
        <v>1.735777324972331E-4</v>
      </c>
      <c r="M1369" s="38">
        <v>9.3262101330803944</v>
      </c>
      <c r="N1369" s="38">
        <v>9.6733655980748576</v>
      </c>
      <c r="O1369" s="38">
        <v>2.6210133080393661E-2</v>
      </c>
      <c r="P1369" s="38">
        <v>7.3365598074857985E-2</v>
      </c>
      <c r="Q1369" s="38">
        <v>11189</v>
      </c>
      <c r="R1369" s="38">
        <v>11606</v>
      </c>
      <c r="S1369" s="38">
        <v>9.3264127777439736</v>
      </c>
      <c r="T1369" s="38">
        <v>9.673996487487404</v>
      </c>
      <c r="U1369" s="38">
        <v>2.6412777743972882E-2</v>
      </c>
      <c r="V1369" s="38">
        <v>7.3996487487404394E-2</v>
      </c>
      <c r="W1369" s="38">
        <v>9.5013584357675936E-3</v>
      </c>
      <c r="X1369" s="38">
        <v>1.7359876956437453E-4</v>
      </c>
      <c r="Y1369" s="38">
        <v>9.3277596662032192</v>
      </c>
      <c r="Z1369" s="38">
        <v>9.6749572053319675</v>
      </c>
      <c r="AA1369" s="38">
        <v>2.7759666203218458E-2</v>
      </c>
      <c r="AB1369" s="38">
        <v>7.4957205331967813E-2</v>
      </c>
      <c r="AC1369" s="38">
        <v>416.49489755590832</v>
      </c>
      <c r="AD1369" s="38">
        <v>9.3281944124524045</v>
      </c>
      <c r="AE1369" s="38">
        <v>9.6753559904899493</v>
      </c>
      <c r="AF1369" s="38">
        <v>2.8194412452403839E-2</v>
      </c>
      <c r="AG1369" s="38">
        <v>7.5355990489949676E-2</v>
      </c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</row>
    <row r="1370" spans="1:51" x14ac:dyDescent="0.25">
      <c r="A1370" s="38" t="s">
        <v>60</v>
      </c>
      <c r="B1370" s="38">
        <v>303454</v>
      </c>
      <c r="C1370" s="38">
        <v>4.4000000000000004</v>
      </c>
      <c r="D1370" s="38">
        <v>4.0999999999999996</v>
      </c>
      <c r="E1370" s="38">
        <v>4.5999999999999996</v>
      </c>
      <c r="F1370" s="38">
        <v>2010</v>
      </c>
      <c r="G1370" s="38" t="s">
        <v>7</v>
      </c>
      <c r="H1370" s="38" t="s">
        <v>97</v>
      </c>
      <c r="I1370" s="38" t="s">
        <v>191</v>
      </c>
      <c r="J1370" s="38">
        <v>1335</v>
      </c>
      <c r="K1370" s="38">
        <v>302119</v>
      </c>
      <c r="L1370" s="38">
        <v>2.3547155040371578E-4</v>
      </c>
      <c r="M1370" s="38">
        <v>4.163877280061528</v>
      </c>
      <c r="N1370" s="38">
        <v>4.634820380868959</v>
      </c>
      <c r="O1370" s="38">
        <v>6.3877280061528374E-2</v>
      </c>
      <c r="P1370" s="38">
        <v>3.4820380868959333E-2</v>
      </c>
      <c r="Q1370" s="38">
        <v>1264</v>
      </c>
      <c r="R1370" s="38">
        <v>1407</v>
      </c>
      <c r="S1370" s="38">
        <v>4.1653759713169043</v>
      </c>
      <c r="T1370" s="38">
        <v>4.6366170819959533</v>
      </c>
      <c r="U1370" s="38">
        <v>6.5375971316904646E-2</v>
      </c>
      <c r="V1370" s="38">
        <v>3.6617081995953704E-2</v>
      </c>
      <c r="W1370" s="38">
        <v>4.4056226162531619E-3</v>
      </c>
      <c r="X1370" s="38">
        <v>2.3572065844969887E-4</v>
      </c>
      <c r="Y1370" s="38">
        <v>4.1699019578034635</v>
      </c>
      <c r="Z1370" s="38">
        <v>4.6413432747028605</v>
      </c>
      <c r="AA1370" s="38">
        <v>6.9901957803463866E-2</v>
      </c>
      <c r="AB1370" s="38">
        <v>4.1343274702860811E-2</v>
      </c>
      <c r="AC1370" s="38">
        <v>142.9345515226824</v>
      </c>
      <c r="AD1370" s="38">
        <v>4.1717605567981213</v>
      </c>
      <c r="AE1370" s="38">
        <v>4.6427800263743553</v>
      </c>
      <c r="AF1370" s="38">
        <v>7.1760556798121655E-2</v>
      </c>
      <c r="AG1370" s="38">
        <v>4.2780026374355629E-2</v>
      </c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</row>
    <row r="1371" spans="1:51" x14ac:dyDescent="0.25">
      <c r="A1371" s="38" t="s">
        <v>36</v>
      </c>
      <c r="B1371" s="38">
        <v>2461595</v>
      </c>
      <c r="C1371" s="38">
        <v>7.8</v>
      </c>
      <c r="D1371" s="38">
        <v>7.7</v>
      </c>
      <c r="E1371" s="38">
        <v>8</v>
      </c>
      <c r="F1371" s="38">
        <v>2010</v>
      </c>
      <c r="G1371" s="38" t="s">
        <v>7</v>
      </c>
      <c r="H1371" s="38" t="s">
        <v>98</v>
      </c>
      <c r="I1371" s="38" t="s">
        <v>168</v>
      </c>
      <c r="J1371" s="38">
        <v>19200</v>
      </c>
      <c r="K1371" s="38">
        <v>2442395</v>
      </c>
      <c r="L1371" s="38">
        <v>1.098959670006763E-4</v>
      </c>
      <c r="M1371" s="38">
        <v>7.6899248808642247</v>
      </c>
      <c r="N1371" s="38">
        <v>7.9097168148655763</v>
      </c>
      <c r="O1371" s="38">
        <v>1.0075119135775523E-2</v>
      </c>
      <c r="P1371" s="38">
        <v>9.0283185134423682E-2</v>
      </c>
      <c r="Q1371" s="38">
        <v>18930</v>
      </c>
      <c r="R1371" s="38">
        <v>19471</v>
      </c>
      <c r="S1371" s="38">
        <v>7.6901358671918008</v>
      </c>
      <c r="T1371" s="38">
        <v>7.9099120692071603</v>
      </c>
      <c r="U1371" s="38">
        <v>9.8641328081994217E-3</v>
      </c>
      <c r="V1371" s="38">
        <v>9.0087930792839721E-2</v>
      </c>
      <c r="W1371" s="38">
        <v>7.8005889530036862E-3</v>
      </c>
      <c r="X1371" s="38">
        <v>1.0990393382293647E-4</v>
      </c>
      <c r="Y1371" s="38">
        <v>7.6906850191807496</v>
      </c>
      <c r="Z1371" s="38">
        <v>7.9104928868266224</v>
      </c>
      <c r="AA1371" s="38">
        <v>9.314980819250529E-3</v>
      </c>
      <c r="AB1371" s="38">
        <v>8.9507113173377562E-2</v>
      </c>
      <c r="AC1371" s="38">
        <v>541.04537381718524</v>
      </c>
      <c r="AD1371" s="38">
        <v>7.690894927169416</v>
      </c>
      <c r="AE1371" s="38">
        <v>7.910689218873153</v>
      </c>
      <c r="AF1371" s="38">
        <v>9.1050728305841488E-3</v>
      </c>
      <c r="AG1371" s="38">
        <v>8.9310781126846983E-2</v>
      </c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</row>
    <row r="1372" spans="1:51" x14ac:dyDescent="0.25">
      <c r="A1372" s="38" t="s">
        <v>21</v>
      </c>
      <c r="B1372" s="38">
        <v>1350523</v>
      </c>
      <c r="C1372" s="38">
        <v>7.4</v>
      </c>
      <c r="D1372" s="38">
        <v>7.2</v>
      </c>
      <c r="E1372" s="38">
        <v>7.5</v>
      </c>
      <c r="F1372" s="38">
        <v>2010</v>
      </c>
      <c r="G1372" s="38" t="s">
        <v>7</v>
      </c>
      <c r="H1372" s="38" t="s">
        <v>99</v>
      </c>
      <c r="I1372" s="38" t="s">
        <v>153</v>
      </c>
      <c r="J1372" s="38">
        <v>9994</v>
      </c>
      <c r="K1372" s="38">
        <v>1340529</v>
      </c>
      <c r="L1372" s="38">
        <v>1.445449399952118E-4</v>
      </c>
      <c r="M1372" s="38">
        <v>7.2555511709188565</v>
      </c>
      <c r="N1372" s="38">
        <v>7.5446410509092798</v>
      </c>
      <c r="O1372" s="38">
        <v>5.5551170918856307E-2</v>
      </c>
      <c r="P1372" s="38">
        <v>4.4641050909279834E-2</v>
      </c>
      <c r="Q1372" s="38">
        <v>9799</v>
      </c>
      <c r="R1372" s="38">
        <v>10190</v>
      </c>
      <c r="S1372" s="38">
        <v>7.2557076036468837</v>
      </c>
      <c r="T1372" s="38">
        <v>7.5452250720646745</v>
      </c>
      <c r="U1372" s="38">
        <v>5.5707603646883541E-2</v>
      </c>
      <c r="V1372" s="38">
        <v>4.5225072064674521E-2</v>
      </c>
      <c r="W1372" s="38">
        <v>7.4014972694751409E-3</v>
      </c>
      <c r="X1372" s="38">
        <v>1.4456510633054499E-4</v>
      </c>
      <c r="Y1372" s="38">
        <v>7.2569321631445955</v>
      </c>
      <c r="Z1372" s="38">
        <v>7.5460623758056862</v>
      </c>
      <c r="AA1372" s="38">
        <v>5.6932163144595371E-2</v>
      </c>
      <c r="AB1372" s="38">
        <v>4.6062375805686173E-2</v>
      </c>
      <c r="AC1372" s="38">
        <v>390.43173677723581</v>
      </c>
      <c r="AD1372" s="38">
        <v>7.2573195586654178</v>
      </c>
      <c r="AE1372" s="38">
        <v>7.5464154320621253</v>
      </c>
      <c r="AF1372" s="38">
        <v>5.7319558665417603E-2</v>
      </c>
      <c r="AG1372" s="38">
        <v>4.6415432062125284E-2</v>
      </c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/>
      <c r="AW1372" s="38"/>
      <c r="AX1372" s="38"/>
      <c r="AY1372" s="38"/>
    </row>
    <row r="1373" spans="1:51" x14ac:dyDescent="0.25">
      <c r="A1373" s="38" t="s">
        <v>57</v>
      </c>
      <c r="B1373" s="38">
        <v>87345</v>
      </c>
      <c r="C1373" s="38">
        <v>6.1</v>
      </c>
      <c r="D1373" s="38">
        <v>5.6</v>
      </c>
      <c r="E1373" s="38">
        <v>6.6</v>
      </c>
      <c r="F1373" s="38">
        <v>2010</v>
      </c>
      <c r="G1373" s="38" t="s">
        <v>7</v>
      </c>
      <c r="H1373" s="38" t="s">
        <v>100</v>
      </c>
      <c r="I1373" s="38" t="s">
        <v>189</v>
      </c>
      <c r="J1373" s="38">
        <v>533</v>
      </c>
      <c r="K1373" s="38">
        <v>86812</v>
      </c>
      <c r="L1373" s="38">
        <v>5.1646928976511563E-4</v>
      </c>
      <c r="M1373" s="38">
        <v>5.5857689608502605</v>
      </c>
      <c r="N1373" s="38">
        <v>6.618707540380492</v>
      </c>
      <c r="O1373" s="38">
        <v>1.4231039149739111E-2</v>
      </c>
      <c r="P1373" s="38">
        <v>1.8707540380492382E-2</v>
      </c>
      <c r="Q1373" s="38">
        <v>488</v>
      </c>
      <c r="R1373" s="38">
        <v>578</v>
      </c>
      <c r="S1373" s="38">
        <v>5.5870398992501</v>
      </c>
      <c r="T1373" s="38">
        <v>6.6174366019806516</v>
      </c>
      <c r="U1373" s="38">
        <v>1.2960100749899617E-2</v>
      </c>
      <c r="V1373" s="38">
        <v>1.7436601980652E-2</v>
      </c>
      <c r="W1373" s="38">
        <v>6.1239590643286023E-3</v>
      </c>
      <c r="X1373" s="38">
        <v>5.1782633716269261E-4</v>
      </c>
      <c r="Y1373" s="38">
        <v>5.6061327271659094</v>
      </c>
      <c r="Z1373" s="38">
        <v>6.6417854014912949</v>
      </c>
      <c r="AA1373" s="38">
        <v>6.1327271659097349E-3</v>
      </c>
      <c r="AB1373" s="38">
        <v>4.1785401491295282E-2</v>
      </c>
      <c r="AC1373" s="38">
        <v>90.261733555541582</v>
      </c>
      <c r="AD1373" s="38">
        <v>5.6130093364056357</v>
      </c>
      <c r="AE1373" s="38">
        <v>6.6463571410023823</v>
      </c>
      <c r="AF1373" s="38">
        <v>1.3009336405636063E-2</v>
      </c>
      <c r="AG1373" s="38">
        <v>4.635714100238264E-2</v>
      </c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  <c r="AU1373" s="38"/>
      <c r="AV1373" s="38"/>
      <c r="AW1373" s="38"/>
      <c r="AX1373" s="38"/>
      <c r="AY1373" s="38"/>
    </row>
    <row r="1374" spans="1:51" x14ac:dyDescent="0.25">
      <c r="A1374" s="38" t="s">
        <v>52</v>
      </c>
      <c r="B1374" s="38">
        <v>1594180</v>
      </c>
      <c r="C1374" s="38">
        <v>8.6999999999999993</v>
      </c>
      <c r="D1374" s="38">
        <v>8.6</v>
      </c>
      <c r="E1374" s="38">
        <v>8.8000000000000007</v>
      </c>
      <c r="F1374" s="38">
        <v>2010</v>
      </c>
      <c r="G1374" s="38" t="s">
        <v>7</v>
      </c>
      <c r="H1374" s="38" t="s">
        <v>101</v>
      </c>
      <c r="I1374" s="38" t="s">
        <v>184</v>
      </c>
      <c r="J1374" s="38">
        <v>13869</v>
      </c>
      <c r="K1374" s="38">
        <v>1580311</v>
      </c>
      <c r="L1374" s="38">
        <v>1.4415705854320919E-4</v>
      </c>
      <c r="M1374" s="38">
        <v>8.5556133563409329</v>
      </c>
      <c r="N1374" s="38">
        <v>8.8439274734273514</v>
      </c>
      <c r="O1374" s="38">
        <v>4.4386643659066749E-2</v>
      </c>
      <c r="P1374" s="38">
        <v>4.3927473427350705E-2</v>
      </c>
      <c r="Q1374" s="38">
        <v>13640</v>
      </c>
      <c r="R1374" s="38">
        <v>14100</v>
      </c>
      <c r="S1374" s="38">
        <v>8.5561228970379748</v>
      </c>
      <c r="T1374" s="38">
        <v>8.8446724962049448</v>
      </c>
      <c r="U1374" s="38">
        <v>4.387710296202485E-2</v>
      </c>
      <c r="V1374" s="38">
        <v>4.4672496204944068E-2</v>
      </c>
      <c r="W1374" s="38">
        <v>8.7009542868764847E-3</v>
      </c>
      <c r="X1374" s="38">
        <v>1.4417146770559115E-4</v>
      </c>
      <c r="Y1374" s="38">
        <v>8.556782819170893</v>
      </c>
      <c r="Z1374" s="38">
        <v>8.8451257545820763</v>
      </c>
      <c r="AA1374" s="38">
        <v>4.3217180829106638E-2</v>
      </c>
      <c r="AB1374" s="38">
        <v>4.5125754582075572E-2</v>
      </c>
      <c r="AC1374" s="38">
        <v>459.6324398185115</v>
      </c>
      <c r="AD1374" s="38">
        <v>8.5571087566775272</v>
      </c>
      <c r="AE1374" s="38">
        <v>8.8454270973012186</v>
      </c>
      <c r="AF1374" s="38">
        <v>4.2891243322472405E-2</v>
      </c>
      <c r="AG1374" s="38">
        <v>4.5427097301217856E-2</v>
      </c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</row>
    <row r="1375" spans="1:51" x14ac:dyDescent="0.25">
      <c r="A1375" s="38" t="s">
        <v>37</v>
      </c>
      <c r="B1375" s="38">
        <v>565311</v>
      </c>
      <c r="C1375" s="38">
        <v>4.9000000000000004</v>
      </c>
      <c r="D1375" s="38">
        <v>4.7</v>
      </c>
      <c r="E1375" s="38">
        <v>5.0999999999999996</v>
      </c>
      <c r="F1375" s="38">
        <v>2010</v>
      </c>
      <c r="G1375" s="38" t="s">
        <v>7</v>
      </c>
      <c r="H1375" s="38" t="s">
        <v>102</v>
      </c>
      <c r="I1375" s="38" t="s">
        <v>169</v>
      </c>
      <c r="J1375" s="38">
        <v>2770</v>
      </c>
      <c r="K1375" s="38">
        <v>562541</v>
      </c>
      <c r="L1375" s="38">
        <v>1.8202620373656981E-4</v>
      </c>
      <c r="M1375" s="38">
        <v>4.7179315186498689</v>
      </c>
      <c r="N1375" s="38">
        <v>5.0819839261230086</v>
      </c>
      <c r="O1375" s="38">
        <v>1.793151864986875E-2</v>
      </c>
      <c r="P1375" s="38">
        <v>1.8016073876991001E-2</v>
      </c>
      <c r="Q1375" s="38">
        <v>2668</v>
      </c>
      <c r="R1375" s="38">
        <v>2873</v>
      </c>
      <c r="S1375" s="38">
        <v>4.7195260661830387</v>
      </c>
      <c r="T1375" s="38">
        <v>5.0821583163957538</v>
      </c>
      <c r="U1375" s="38">
        <v>1.9526066183038537E-2</v>
      </c>
      <c r="V1375" s="38">
        <v>1.7841683604245873E-2</v>
      </c>
      <c r="W1375" s="38">
        <v>4.9033220537024642E-3</v>
      </c>
      <c r="X1375" s="38">
        <v>1.8211883384415425E-4</v>
      </c>
      <c r="Y1375" s="38">
        <v>4.7212032198583094</v>
      </c>
      <c r="Z1375" s="38">
        <v>5.0854408875466186</v>
      </c>
      <c r="AA1375" s="38">
        <v>2.1203219858309197E-2</v>
      </c>
      <c r="AB1375" s="38">
        <v>1.455911245338104E-2</v>
      </c>
      <c r="AC1375" s="38">
        <v>205.82019877517575</v>
      </c>
      <c r="AD1375" s="38">
        <v>4.7221661881969448</v>
      </c>
      <c r="AE1375" s="38">
        <v>5.0862468449935134</v>
      </c>
      <c r="AF1375" s="38">
        <v>2.2166188196944603E-2</v>
      </c>
      <c r="AG1375" s="38">
        <v>1.3753155006486217E-2</v>
      </c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</row>
    <row r="1376" spans="1:51" x14ac:dyDescent="0.25">
      <c r="A1376" s="38" t="s">
        <v>30</v>
      </c>
      <c r="B1376" s="38">
        <v>520672</v>
      </c>
      <c r="C1376" s="38">
        <v>12.9</v>
      </c>
      <c r="D1376" s="38">
        <v>12.6</v>
      </c>
      <c r="E1376" s="38">
        <v>13.2</v>
      </c>
      <c r="F1376" s="38">
        <v>2010</v>
      </c>
      <c r="G1376" s="38" t="s">
        <v>7</v>
      </c>
      <c r="H1376" s="38" t="s">
        <v>103</v>
      </c>
      <c r="I1376" s="38" t="s">
        <v>162</v>
      </c>
      <c r="J1376" s="38">
        <v>6717</v>
      </c>
      <c r="K1376" s="38">
        <v>513955</v>
      </c>
      <c r="L1376" s="38">
        <v>3.0651517308645862E-4</v>
      </c>
      <c r="M1376" s="38">
        <v>12.594120927952201</v>
      </c>
      <c r="N1376" s="38">
        <v>13.207151274125117</v>
      </c>
      <c r="O1376" s="38">
        <v>5.8790720477990277E-3</v>
      </c>
      <c r="P1376" s="38">
        <v>7.1512741251176237E-3</v>
      </c>
      <c r="Q1376" s="38">
        <v>6558</v>
      </c>
      <c r="R1376" s="38">
        <v>6877</v>
      </c>
      <c r="S1376" s="38">
        <v>12.595261508204782</v>
      </c>
      <c r="T1376" s="38">
        <v>13.207931288796017</v>
      </c>
      <c r="U1376" s="38">
        <v>4.7384917952175698E-3</v>
      </c>
      <c r="V1376" s="38">
        <v>7.931288796017455E-3</v>
      </c>
      <c r="W1376" s="38">
        <v>1.2904229838252892E-2</v>
      </c>
      <c r="X1376" s="38">
        <v>3.0657723778701197E-4</v>
      </c>
      <c r="Y1376" s="38">
        <v>12.597652600465882</v>
      </c>
      <c r="Z1376" s="38">
        <v>13.210807076039904</v>
      </c>
      <c r="AA1376" s="38">
        <v>2.3473995341181109E-3</v>
      </c>
      <c r="AB1376" s="38">
        <v>1.0807076039904828E-2</v>
      </c>
      <c r="AC1376" s="38">
        <v>319.1991277865306</v>
      </c>
      <c r="AD1376" s="38">
        <v>12.598666277924258</v>
      </c>
      <c r="AE1376" s="38">
        <v>13.211713979335187</v>
      </c>
      <c r="AF1376" s="38">
        <v>1.3337220757421164E-3</v>
      </c>
      <c r="AG1376" s="38">
        <v>1.1713979335187474E-2</v>
      </c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</row>
    <row r="1377" spans="1:51" x14ac:dyDescent="0.25">
      <c r="A1377" s="38" t="s">
        <v>22</v>
      </c>
      <c r="B1377" s="38">
        <v>1646680</v>
      </c>
      <c r="C1377" s="38">
        <v>10.199999999999999</v>
      </c>
      <c r="D1377" s="38">
        <v>10.1</v>
      </c>
      <c r="E1377" s="38">
        <v>10.4</v>
      </c>
      <c r="F1377" s="38">
        <v>2010</v>
      </c>
      <c r="G1377" s="38" t="s">
        <v>7</v>
      </c>
      <c r="H1377" s="38" t="s">
        <v>104</v>
      </c>
      <c r="I1377" s="38" t="s">
        <v>154</v>
      </c>
      <c r="J1377" s="38">
        <v>16796</v>
      </c>
      <c r="K1377" s="38">
        <v>1629884</v>
      </c>
      <c r="L1377" s="38">
        <v>1.534671952658635E-4</v>
      </c>
      <c r="M1377" s="38">
        <v>10.046450214309768</v>
      </c>
      <c r="N1377" s="38">
        <v>10.353384604841494</v>
      </c>
      <c r="O1377" s="38">
        <v>5.3549785690231388E-2</v>
      </c>
      <c r="P1377" s="38">
        <v>4.661539515850599E-2</v>
      </c>
      <c r="Q1377" s="38">
        <v>16544</v>
      </c>
      <c r="R1377" s="38">
        <v>17049</v>
      </c>
      <c r="S1377" s="38">
        <v>10.046882211480069</v>
      </c>
      <c r="T1377" s="38">
        <v>10.353559890203318</v>
      </c>
      <c r="U1377" s="38">
        <v>5.3117788519930542E-2</v>
      </c>
      <c r="V1377" s="38">
        <v>4.6440109796682449E-2</v>
      </c>
      <c r="W1377" s="38">
        <v>1.0201060037444002E-2</v>
      </c>
      <c r="X1377" s="38">
        <v>1.5347977673092753E-4</v>
      </c>
      <c r="Y1377" s="38">
        <v>10.047580260713074</v>
      </c>
      <c r="Z1377" s="38">
        <v>10.354539814174929</v>
      </c>
      <c r="AA1377" s="38">
        <v>5.2419739286925449E-2</v>
      </c>
      <c r="AB1377" s="38">
        <v>4.5460185825071164E-2</v>
      </c>
      <c r="AC1377" s="38">
        <v>505.42987518843677</v>
      </c>
      <c r="AD1377" s="38">
        <v>10.047894668813932</v>
      </c>
      <c r="AE1377" s="38">
        <v>10.354832687189496</v>
      </c>
      <c r="AF1377" s="38">
        <v>5.2105331186067971E-2</v>
      </c>
      <c r="AG1377" s="38">
        <v>4.5167312810503901E-2</v>
      </c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</row>
    <row r="1378" spans="1:51" x14ac:dyDescent="0.25">
      <c r="A1378" s="38" t="s">
        <v>38</v>
      </c>
      <c r="B1378" s="38">
        <v>131682</v>
      </c>
      <c r="C1378" s="38">
        <v>11.3</v>
      </c>
      <c r="D1378" s="38">
        <v>10.7</v>
      </c>
      <c r="E1378" s="38">
        <v>11.9</v>
      </c>
      <c r="F1378" s="38">
        <v>2010</v>
      </c>
      <c r="G1378" s="38" t="s">
        <v>7</v>
      </c>
      <c r="H1378" s="38" t="s">
        <v>105</v>
      </c>
      <c r="I1378" s="38" t="s">
        <v>170</v>
      </c>
      <c r="J1378" s="38">
        <v>1488</v>
      </c>
      <c r="K1378" s="38">
        <v>130194</v>
      </c>
      <c r="L1378" s="38">
        <v>5.7089392377571353E-4</v>
      </c>
      <c r="M1378" s="38">
        <v>10.729055955478856</v>
      </c>
      <c r="N1378" s="38">
        <v>11.870843803030281</v>
      </c>
      <c r="O1378" s="38">
        <v>2.9055955478856532E-2</v>
      </c>
      <c r="P1378" s="38">
        <v>2.9156196969719161E-2</v>
      </c>
      <c r="Q1378" s="38">
        <v>1413</v>
      </c>
      <c r="R1378" s="38">
        <v>1564</v>
      </c>
      <c r="S1378" s="38">
        <v>10.730395953888914</v>
      </c>
      <c r="T1378" s="38">
        <v>11.87709785695843</v>
      </c>
      <c r="U1378" s="38">
        <v>3.0395953888914917E-2</v>
      </c>
      <c r="V1378" s="38">
        <v>2.29021430415699E-2</v>
      </c>
      <c r="W1378" s="38">
        <v>1.1314205938200714E-2</v>
      </c>
      <c r="X1378" s="38">
        <v>5.7141933160605391E-4</v>
      </c>
      <c r="Y1378" s="38">
        <v>10.742786606594661</v>
      </c>
      <c r="Z1378" s="38">
        <v>11.885625269806768</v>
      </c>
      <c r="AA1378" s="38">
        <v>4.2786606594662047E-2</v>
      </c>
      <c r="AB1378" s="38">
        <v>1.437473019323221E-2</v>
      </c>
      <c r="AC1378" s="38">
        <v>150.37700701303251</v>
      </c>
      <c r="AD1378" s="38">
        <v>10.747034079182963</v>
      </c>
      <c r="AE1378" s="38">
        <v>11.888971628027628</v>
      </c>
      <c r="AF1378" s="38">
        <v>4.7034079182964206E-2</v>
      </c>
      <c r="AG1378" s="38">
        <v>1.1028371972372497E-2</v>
      </c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</row>
    <row r="1379" spans="1:51" x14ac:dyDescent="0.25">
      <c r="A1379" s="38" t="s">
        <v>15</v>
      </c>
      <c r="B1379" s="38">
        <v>647026</v>
      </c>
      <c r="C1379" s="38">
        <v>4.7</v>
      </c>
      <c r="D1379" s="38">
        <v>4.5999999999999996</v>
      </c>
      <c r="E1379" s="38">
        <v>4.9000000000000004</v>
      </c>
      <c r="F1379" s="38">
        <v>2010</v>
      </c>
      <c r="G1379" s="38" t="s">
        <v>7</v>
      </c>
      <c r="H1379" s="38" t="s">
        <v>106</v>
      </c>
      <c r="I1379" s="38" t="s">
        <v>147</v>
      </c>
      <c r="J1379" s="38">
        <v>3041</v>
      </c>
      <c r="K1379" s="38">
        <v>643985</v>
      </c>
      <c r="L1379" s="38">
        <v>1.6665240212915665E-4</v>
      </c>
      <c r="M1379" s="38">
        <v>4.533313287039439</v>
      </c>
      <c r="N1379" s="38">
        <v>4.8666180912977532</v>
      </c>
      <c r="O1379" s="38">
        <v>6.6686712960560612E-2</v>
      </c>
      <c r="P1379" s="38">
        <v>3.3381908702247109E-2</v>
      </c>
      <c r="Q1379" s="38">
        <v>2934</v>
      </c>
      <c r="R1379" s="38">
        <v>3149</v>
      </c>
      <c r="S1379" s="38">
        <v>4.5345936639331343</v>
      </c>
      <c r="T1379" s="38">
        <v>4.8668832473501835</v>
      </c>
      <c r="U1379" s="38">
        <v>6.54063360668653E-2</v>
      </c>
      <c r="V1379" s="38">
        <v>3.3116752649816839E-2</v>
      </c>
      <c r="W1379" s="38">
        <v>4.7029063181222835E-3</v>
      </c>
      <c r="X1379" s="38">
        <v>1.6672972136682875E-4</v>
      </c>
      <c r="Y1379" s="38">
        <v>4.5361765967554541</v>
      </c>
      <c r="Z1379" s="38">
        <v>4.8696360394891123</v>
      </c>
      <c r="AA1379" s="38">
        <v>6.3823403244545496E-2</v>
      </c>
      <c r="AB1379" s="38">
        <v>3.0363960510888077E-2</v>
      </c>
      <c r="AC1379" s="38">
        <v>215.67344186391597</v>
      </c>
      <c r="AD1379" s="38">
        <v>4.5370148645071726</v>
      </c>
      <c r="AE1379" s="38">
        <v>4.8703432955075874</v>
      </c>
      <c r="AF1379" s="38">
        <v>6.2985135492827027E-2</v>
      </c>
      <c r="AG1379" s="38">
        <v>2.9656704492412977E-2</v>
      </c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</row>
    <row r="1380" spans="1:51" x14ac:dyDescent="0.25">
      <c r="A1380" s="38" t="s">
        <v>53</v>
      </c>
      <c r="B1380" s="38">
        <v>113105</v>
      </c>
      <c r="C1380" s="38">
        <v>4.9000000000000004</v>
      </c>
      <c r="D1380" s="38">
        <v>4.5999999999999996</v>
      </c>
      <c r="E1380" s="38">
        <v>5.4</v>
      </c>
      <c r="F1380" s="38">
        <v>2010</v>
      </c>
      <c r="G1380" s="38" t="s">
        <v>7</v>
      </c>
      <c r="H1380" s="38" t="s">
        <v>107</v>
      </c>
      <c r="I1380" s="38" t="s">
        <v>185</v>
      </c>
      <c r="J1380" s="38">
        <v>554</v>
      </c>
      <c r="K1380" s="38">
        <v>112551</v>
      </c>
      <c r="L1380" s="38">
        <v>4.0686932297125057E-4</v>
      </c>
      <c r="M1380" s="38">
        <v>4.4912342091449249</v>
      </c>
      <c r="N1380" s="38">
        <v>5.3049728550874251</v>
      </c>
      <c r="O1380" s="38">
        <v>0.10876579085507476</v>
      </c>
      <c r="P1380" s="38">
        <v>9.5027144912575245E-2</v>
      </c>
      <c r="Q1380" s="38">
        <v>509</v>
      </c>
      <c r="R1380" s="38">
        <v>601</v>
      </c>
      <c r="S1380" s="38">
        <v>4.5002431369081828</v>
      </c>
      <c r="T1380" s="38">
        <v>5.313646611555634</v>
      </c>
      <c r="U1380" s="38">
        <v>9.9756863091816861E-2</v>
      </c>
      <c r="V1380" s="38">
        <v>8.6353388444366352E-2</v>
      </c>
      <c r="W1380" s="38">
        <v>4.9149184293673445E-3</v>
      </c>
      <c r="X1380" s="38">
        <v>4.079034410673107E-4</v>
      </c>
      <c r="Y1380" s="38">
        <v>4.5070149883000337</v>
      </c>
      <c r="Z1380" s="38">
        <v>5.3228218704346553</v>
      </c>
      <c r="AA1380" s="38">
        <v>9.298501169996598E-2</v>
      </c>
      <c r="AB1380" s="38">
        <v>7.7178129565345088E-2</v>
      </c>
      <c r="AC1380" s="38">
        <v>92.07673925551525</v>
      </c>
      <c r="AD1380" s="38">
        <v>4.5123117980870067</v>
      </c>
      <c r="AE1380" s="38">
        <v>5.3263661024893505</v>
      </c>
      <c r="AF1380" s="38">
        <v>8.768820191299298E-2</v>
      </c>
      <c r="AG1380" s="38">
        <v>7.3633897510649859E-2</v>
      </c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</row>
    <row r="1381" spans="1:51" x14ac:dyDescent="0.25">
      <c r="A1381" s="38" t="s">
        <v>27</v>
      </c>
      <c r="B1381" s="38">
        <v>881993</v>
      </c>
      <c r="C1381" s="38">
        <v>5.7</v>
      </c>
      <c r="D1381" s="38">
        <v>5.5</v>
      </c>
      <c r="E1381" s="38">
        <v>5.8</v>
      </c>
      <c r="F1381" s="38">
        <v>2010</v>
      </c>
      <c r="G1381" s="38" t="s">
        <v>7</v>
      </c>
      <c r="H1381" s="38" t="s">
        <v>108</v>
      </c>
      <c r="I1381" s="38" t="s">
        <v>159</v>
      </c>
      <c r="J1381" s="38">
        <v>5027</v>
      </c>
      <c r="K1381" s="38">
        <v>876966</v>
      </c>
      <c r="L1381" s="38">
        <v>1.5710724180931609E-4</v>
      </c>
      <c r="M1381" s="38">
        <v>5.5424844783063767</v>
      </c>
      <c r="N1381" s="38">
        <v>5.8566989619250078</v>
      </c>
      <c r="O1381" s="38">
        <v>4.2484478306376694E-2</v>
      </c>
      <c r="P1381" s="38">
        <v>5.6698961925008007E-2</v>
      </c>
      <c r="Q1381" s="38">
        <v>4889</v>
      </c>
      <c r="R1381" s="38">
        <v>5166</v>
      </c>
      <c r="S1381" s="38">
        <v>5.5431278933052752</v>
      </c>
      <c r="T1381" s="38">
        <v>5.8571893427725614</v>
      </c>
      <c r="U1381" s="38">
        <v>4.3127893305275222E-2</v>
      </c>
      <c r="V1381" s="38">
        <v>5.7189342772561602E-2</v>
      </c>
      <c r="W1381" s="38">
        <v>5.7017446015934971E-3</v>
      </c>
      <c r="X1381" s="38">
        <v>1.5715114559270964E-4</v>
      </c>
      <c r="Y1381" s="38">
        <v>5.5445934560007881</v>
      </c>
      <c r="Z1381" s="38">
        <v>5.8588957471862066</v>
      </c>
      <c r="AA1381" s="38">
        <v>4.4593456000788123E-2</v>
      </c>
      <c r="AB1381" s="38">
        <v>5.8895747186206826E-2</v>
      </c>
      <c r="AC1381" s="38">
        <v>277.14789528149686</v>
      </c>
      <c r="AD1381" s="38">
        <v>5.5451976150845947</v>
      </c>
      <c r="AE1381" s="38">
        <v>5.8594253790107063</v>
      </c>
      <c r="AF1381" s="38">
        <v>4.5197615084594744E-2</v>
      </c>
      <c r="AG1381" s="38">
        <v>5.9425379010706436E-2</v>
      </c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</row>
    <row r="1382" spans="1:51" x14ac:dyDescent="0.25">
      <c r="A1382" s="38" t="s">
        <v>61</v>
      </c>
      <c r="B1382" s="38">
        <v>4312398</v>
      </c>
      <c r="C1382" s="38">
        <v>6.4</v>
      </c>
      <c r="D1382" s="38">
        <v>6.3</v>
      </c>
      <c r="E1382" s="38">
        <v>6.5</v>
      </c>
      <c r="F1382" s="38">
        <v>2010</v>
      </c>
      <c r="G1382" s="38" t="s">
        <v>7</v>
      </c>
      <c r="H1382" s="38" t="s">
        <v>109</v>
      </c>
      <c r="I1382" s="38" t="s">
        <v>192</v>
      </c>
      <c r="J1382" s="38">
        <v>27599</v>
      </c>
      <c r="K1382" s="38">
        <v>4284799</v>
      </c>
      <c r="L1382" s="38">
        <v>7.5263036724448814E-5</v>
      </c>
      <c r="M1382" s="38">
        <v>6.324656451226339</v>
      </c>
      <c r="N1382" s="38">
        <v>6.4751825246752368</v>
      </c>
      <c r="O1382" s="38">
        <v>2.4656451226339193E-2</v>
      </c>
      <c r="P1382" s="38">
        <v>2.4817475324763194E-2</v>
      </c>
      <c r="Q1382" s="38">
        <v>27275</v>
      </c>
      <c r="R1382" s="38">
        <v>27924</v>
      </c>
      <c r="S1382" s="38">
        <v>6.3247872761280384</v>
      </c>
      <c r="T1382" s="38">
        <v>6.4752835893161995</v>
      </c>
      <c r="U1382" s="38">
        <v>2.4787276128038549E-2</v>
      </c>
      <c r="V1382" s="38">
        <v>2.4716410683800483E-2</v>
      </c>
      <c r="W1382" s="38">
        <v>6.4003591836129473E-3</v>
      </c>
      <c r="X1382" s="38">
        <v>7.5266856234163182E-5</v>
      </c>
      <c r="Y1382" s="38">
        <v>6.3250923273787842</v>
      </c>
      <c r="Z1382" s="38">
        <v>6.4756260398471106</v>
      </c>
      <c r="AA1382" s="38">
        <v>2.5092327378784418E-2</v>
      </c>
      <c r="AB1382" s="38">
        <v>2.4373960152889396E-2</v>
      </c>
      <c r="AC1382" s="38">
        <v>649.13386257187187</v>
      </c>
      <c r="AD1382" s="38">
        <v>6.3252115180660109</v>
      </c>
      <c r="AE1382" s="38">
        <v>6.4757387384959797</v>
      </c>
      <c r="AF1382" s="38">
        <v>2.5211518066011074E-2</v>
      </c>
      <c r="AG1382" s="38">
        <v>2.4261261504020304E-2</v>
      </c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</row>
    <row r="1383" spans="1:51" x14ac:dyDescent="0.25">
      <c r="A1383" s="38" t="s">
        <v>23</v>
      </c>
      <c r="B1383" s="38">
        <v>527133</v>
      </c>
      <c r="C1383" s="38">
        <v>6.4</v>
      </c>
      <c r="D1383" s="38">
        <v>6.1</v>
      </c>
      <c r="E1383" s="38">
        <v>6.6</v>
      </c>
      <c r="F1383" s="38">
        <v>2010</v>
      </c>
      <c r="G1383" s="38" t="s">
        <v>7</v>
      </c>
      <c r="H1383" s="38" t="s">
        <v>110</v>
      </c>
      <c r="I1383" s="38" t="s">
        <v>155</v>
      </c>
      <c r="J1383" s="38">
        <v>3374</v>
      </c>
      <c r="K1383" s="38">
        <v>523759</v>
      </c>
      <c r="L1383" s="38">
        <v>2.1528118328094936E-4</v>
      </c>
      <c r="M1383" s="38">
        <v>6.1853805093089651</v>
      </c>
      <c r="N1383" s="38">
        <v>6.6159428758708652</v>
      </c>
      <c r="O1383" s="38">
        <v>8.5380509308965458E-2</v>
      </c>
      <c r="P1383" s="38">
        <v>1.5942875870865514E-2</v>
      </c>
      <c r="Q1383" s="38">
        <v>3261</v>
      </c>
      <c r="R1383" s="38">
        <v>3488</v>
      </c>
      <c r="S1383" s="38">
        <v>6.1862945404670171</v>
      </c>
      <c r="T1383" s="38">
        <v>6.6169258991563797</v>
      </c>
      <c r="U1383" s="38">
        <v>8.6294540467017455E-2</v>
      </c>
      <c r="V1383" s="38">
        <v>1.6925899156380098E-2</v>
      </c>
      <c r="W1383" s="38">
        <v>6.4042587500954809E-3</v>
      </c>
      <c r="X1383" s="38">
        <v>2.1537053261335378E-4</v>
      </c>
      <c r="Y1383" s="38">
        <v>6.1888882174821269</v>
      </c>
      <c r="Z1383" s="38">
        <v>6.6196292827088348</v>
      </c>
      <c r="AA1383" s="38">
        <v>8.8888217482127274E-2</v>
      </c>
      <c r="AB1383" s="38">
        <v>1.9629282708835127E-2</v>
      </c>
      <c r="AC1383" s="38">
        <v>226.97943182317954</v>
      </c>
      <c r="AD1383" s="38">
        <v>6.1899126694859428</v>
      </c>
      <c r="AE1383" s="38">
        <v>6.6205018713239845</v>
      </c>
      <c r="AF1383" s="38">
        <v>8.991266948594312E-2</v>
      </c>
      <c r="AG1383" s="38">
        <v>2.0501871323984844E-2</v>
      </c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</row>
    <row r="1384" spans="1:51" x14ac:dyDescent="0.25">
      <c r="A1384" s="38" t="s">
        <v>55</v>
      </c>
      <c r="B1384" s="38">
        <v>79921</v>
      </c>
      <c r="C1384" s="38">
        <v>8.8000000000000007</v>
      </c>
      <c r="D1384" s="38">
        <v>8.1</v>
      </c>
      <c r="E1384" s="38">
        <v>9.4</v>
      </c>
      <c r="F1384" s="38">
        <v>2010</v>
      </c>
      <c r="G1384" s="38" t="s">
        <v>7</v>
      </c>
      <c r="H1384" s="38" t="s">
        <v>111</v>
      </c>
      <c r="I1384" s="38" t="s">
        <v>187</v>
      </c>
      <c r="J1384" s="38">
        <v>703</v>
      </c>
      <c r="K1384" s="38">
        <v>79218</v>
      </c>
      <c r="L1384" s="38">
        <v>6.4736069361281067E-4</v>
      </c>
      <c r="M1384" s="38">
        <v>8.1488255402931706</v>
      </c>
      <c r="N1384" s="38">
        <v>9.4435469275187938</v>
      </c>
      <c r="O1384" s="38">
        <v>4.8825540293170988E-2</v>
      </c>
      <c r="P1384" s="38">
        <v>4.354692751879341E-2</v>
      </c>
      <c r="Q1384" s="38">
        <v>652</v>
      </c>
      <c r="R1384" s="38">
        <v>756</v>
      </c>
      <c r="S1384" s="38">
        <v>8.1580560803793745</v>
      </c>
      <c r="T1384" s="38">
        <v>9.4593410993355942</v>
      </c>
      <c r="U1384" s="38">
        <v>5.8056080379374819E-2</v>
      </c>
      <c r="V1384" s="38">
        <v>5.9341099335593839E-2</v>
      </c>
      <c r="W1384" s="38">
        <v>8.8197951543456006E-3</v>
      </c>
      <c r="X1384" s="38">
        <v>6.4863532777162326E-4</v>
      </c>
      <c r="Y1384" s="38">
        <v>8.1711598265739767</v>
      </c>
      <c r="Z1384" s="38">
        <v>9.468430482117224</v>
      </c>
      <c r="AA1384" s="38">
        <v>7.1159826573977014E-2</v>
      </c>
      <c r="AB1384" s="38">
        <v>6.843048211722369E-2</v>
      </c>
      <c r="AC1384" s="38">
        <v>103.51025648846361</v>
      </c>
      <c r="AD1384" s="38">
        <v>8.1785035695428974</v>
      </c>
      <c r="AE1384" s="38">
        <v>9.4735984937135598</v>
      </c>
      <c r="AF1384" s="38">
        <v>7.8503569542897722E-2</v>
      </c>
      <c r="AG1384" s="38">
        <v>7.3598493713559421E-2</v>
      </c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</row>
    <row r="1385" spans="1:51" x14ac:dyDescent="0.25">
      <c r="A1385" s="38" t="s">
        <v>54</v>
      </c>
      <c r="B1385" s="38">
        <v>1127720</v>
      </c>
      <c r="C1385" s="38">
        <v>8.9</v>
      </c>
      <c r="D1385" s="38">
        <v>8.6999999999999993</v>
      </c>
      <c r="E1385" s="38">
        <v>9.1</v>
      </c>
      <c r="F1385" s="38">
        <v>2010</v>
      </c>
      <c r="G1385" s="38" t="s">
        <v>7</v>
      </c>
      <c r="H1385" s="38" t="s">
        <v>112</v>
      </c>
      <c r="I1385" s="38" t="s">
        <v>186</v>
      </c>
      <c r="J1385" s="38">
        <v>10037</v>
      </c>
      <c r="K1385" s="38">
        <v>1117683</v>
      </c>
      <c r="L1385" s="38">
        <v>1.7334345631539512E-4</v>
      </c>
      <c r="M1385" s="38">
        <v>8.7269154732061178</v>
      </c>
      <c r="N1385" s="38">
        <v>9.0736023858369084</v>
      </c>
      <c r="O1385" s="38">
        <v>2.6915473206118534E-2</v>
      </c>
      <c r="P1385" s="38">
        <v>2.6397614163091276E-2</v>
      </c>
      <c r="Q1385" s="38">
        <v>9842</v>
      </c>
      <c r="R1385" s="38">
        <v>10233</v>
      </c>
      <c r="S1385" s="38">
        <v>8.7273436668676627</v>
      </c>
      <c r="T1385" s="38">
        <v>9.0740609371120495</v>
      </c>
      <c r="U1385" s="38">
        <v>2.734366686766343E-2</v>
      </c>
      <c r="V1385" s="38">
        <v>2.5939062887950115E-2</v>
      </c>
      <c r="W1385" s="38">
        <v>8.9019318031123874E-3</v>
      </c>
      <c r="X1385" s="38">
        <v>1.7336737577207631E-4</v>
      </c>
      <c r="Y1385" s="38">
        <v>8.7285644273403111</v>
      </c>
      <c r="Z1385" s="38">
        <v>9.0752991788844621</v>
      </c>
      <c r="AA1385" s="38">
        <v>2.8564427340311838E-2</v>
      </c>
      <c r="AB1385" s="38">
        <v>2.4700821115537508E-2</v>
      </c>
      <c r="AC1385" s="38">
        <v>390.97498658398013</v>
      </c>
      <c r="AD1385" s="38">
        <v>8.7290282196962963</v>
      </c>
      <c r="AE1385" s="38">
        <v>9.0757221284445713</v>
      </c>
      <c r="AF1385" s="38">
        <v>2.9028219696296986E-2</v>
      </c>
      <c r="AG1385" s="38">
        <v>2.4277871555428376E-2</v>
      </c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</row>
    <row r="1386" spans="1:51" x14ac:dyDescent="0.25">
      <c r="A1386" s="38" t="s">
        <v>39</v>
      </c>
      <c r="B1386" s="38">
        <v>955799</v>
      </c>
      <c r="C1386" s="38">
        <v>7.5</v>
      </c>
      <c r="D1386" s="38">
        <v>7.3</v>
      </c>
      <c r="E1386" s="38">
        <v>7.7</v>
      </c>
      <c r="F1386" s="38">
        <v>2010</v>
      </c>
      <c r="G1386" s="38" t="s">
        <v>7</v>
      </c>
      <c r="H1386" s="38" t="s">
        <v>113</v>
      </c>
      <c r="I1386" s="38" t="s">
        <v>171</v>
      </c>
      <c r="J1386" s="38">
        <v>7168</v>
      </c>
      <c r="K1386" s="38">
        <v>948631</v>
      </c>
      <c r="L1386" s="38">
        <v>1.7296008418523932E-4</v>
      </c>
      <c r="M1386" s="38">
        <v>7.3265246401134894</v>
      </c>
      <c r="N1386" s="38">
        <v>7.6724448084839674</v>
      </c>
      <c r="O1386" s="38">
        <v>2.6524640113489539E-2</v>
      </c>
      <c r="P1386" s="38">
        <v>2.7555191516032806E-2</v>
      </c>
      <c r="Q1386" s="38">
        <v>7004</v>
      </c>
      <c r="R1386" s="38">
        <v>7334</v>
      </c>
      <c r="S1386" s="38">
        <v>7.3279005313878756</v>
      </c>
      <c r="T1386" s="38">
        <v>7.6731614073670302</v>
      </c>
      <c r="U1386" s="38">
        <v>2.7900531387875738E-2</v>
      </c>
      <c r="V1386" s="38">
        <v>2.6838592632969949E-2</v>
      </c>
      <c r="W1386" s="38">
        <v>7.501464128801978E-3</v>
      </c>
      <c r="X1386" s="38">
        <v>1.7299371251235093E-4</v>
      </c>
      <c r="Y1386" s="38">
        <v>7.328470416289627</v>
      </c>
      <c r="Z1386" s="38">
        <v>7.6744578413143287</v>
      </c>
      <c r="AA1386" s="38">
        <v>2.8470416289627209E-2</v>
      </c>
      <c r="AB1386" s="38">
        <v>2.5542158685671446E-2</v>
      </c>
      <c r="AC1386" s="38">
        <v>330.64102267542677</v>
      </c>
      <c r="AD1386" s="38">
        <v>7.3290221730047422</v>
      </c>
      <c r="AE1386" s="38">
        <v>7.674952325472983</v>
      </c>
      <c r="AF1386" s="38">
        <v>2.9022173004742413E-2</v>
      </c>
      <c r="AG1386" s="38">
        <v>2.5047674527017172E-2</v>
      </c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</row>
    <row r="1387" spans="1:51" x14ac:dyDescent="0.25">
      <c r="A1387" s="38" t="s">
        <v>16</v>
      </c>
      <c r="B1387" s="38">
        <v>246963</v>
      </c>
      <c r="C1387" s="38">
        <v>5</v>
      </c>
      <c r="D1387" s="38">
        <v>4.7</v>
      </c>
      <c r="E1387" s="38">
        <v>5.3</v>
      </c>
      <c r="F1387" s="38">
        <v>2010</v>
      </c>
      <c r="G1387" s="38" t="s">
        <v>7</v>
      </c>
      <c r="H1387" s="38" t="s">
        <v>114</v>
      </c>
      <c r="I1387" s="38" t="s">
        <v>148</v>
      </c>
      <c r="J1387" s="38">
        <v>1235</v>
      </c>
      <c r="K1387" s="38">
        <v>245728</v>
      </c>
      <c r="L1387" s="38">
        <v>2.782025167984021E-4</v>
      </c>
      <c r="M1387" s="38">
        <v>4.7225465832692199</v>
      </c>
      <c r="N1387" s="38">
        <v>5.2789516168660233</v>
      </c>
      <c r="O1387" s="38">
        <v>2.2546583269219767E-2</v>
      </c>
      <c r="P1387" s="38">
        <v>2.10483831339765E-2</v>
      </c>
      <c r="Q1387" s="38">
        <v>1167</v>
      </c>
      <c r="R1387" s="38">
        <v>1304</v>
      </c>
      <c r="S1387" s="38">
        <v>4.7254042103472989</v>
      </c>
      <c r="T1387" s="38">
        <v>5.2801431793426543</v>
      </c>
      <c r="U1387" s="38">
        <v>2.5404210347298672E-2</v>
      </c>
      <c r="V1387" s="38">
        <v>1.9856820657345509E-2</v>
      </c>
      <c r="W1387" s="38">
        <v>5.0084485921426478E-3</v>
      </c>
      <c r="X1387" s="38">
        <v>2.7851980226036575E-4</v>
      </c>
      <c r="Y1387" s="38">
        <v>4.7299287898822824</v>
      </c>
      <c r="Z1387" s="38">
        <v>5.2869683944030132</v>
      </c>
      <c r="AA1387" s="38">
        <v>2.9928789882282203E-2</v>
      </c>
      <c r="AB1387" s="38">
        <v>1.3031605596986573E-2</v>
      </c>
      <c r="AC1387" s="38">
        <v>137.43747319851528</v>
      </c>
      <c r="AD1387" s="38">
        <v>4.7322222931128151</v>
      </c>
      <c r="AE1387" s="38">
        <v>5.288724017743859</v>
      </c>
      <c r="AF1387" s="38">
        <v>3.2222293112814882E-2</v>
      </c>
      <c r="AG1387" s="38">
        <v>1.1275982256140793E-2</v>
      </c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</row>
    <row r="1388" spans="1:51" x14ac:dyDescent="0.25">
      <c r="A1388" s="38" t="s">
        <v>24</v>
      </c>
      <c r="B1388" s="38">
        <v>761365</v>
      </c>
      <c r="C1388" s="38">
        <v>9.1999999999999993</v>
      </c>
      <c r="D1388" s="38">
        <v>9</v>
      </c>
      <c r="E1388" s="38">
        <v>9.5</v>
      </c>
      <c r="F1388" s="38">
        <v>2010</v>
      </c>
      <c r="G1388" s="38" t="s">
        <v>7</v>
      </c>
      <c r="H1388" s="38" t="s">
        <v>115</v>
      </c>
      <c r="I1388" s="38" t="s">
        <v>156</v>
      </c>
      <c r="J1388" s="38">
        <v>7005</v>
      </c>
      <c r="K1388" s="38">
        <v>754360</v>
      </c>
      <c r="L1388" s="38">
        <v>2.1446287524795054E-4</v>
      </c>
      <c r="M1388" s="38">
        <v>8.9861176610257143</v>
      </c>
      <c r="N1388" s="38">
        <v>9.4150434115216175</v>
      </c>
      <c r="O1388" s="38">
        <v>1.3882338974285702E-2</v>
      </c>
      <c r="P1388" s="38">
        <v>8.49565884783825E-2</v>
      </c>
      <c r="Q1388" s="38">
        <v>6842</v>
      </c>
      <c r="R1388" s="38">
        <v>7168</v>
      </c>
      <c r="S1388" s="38">
        <v>8.9864913674781484</v>
      </c>
      <c r="T1388" s="38">
        <v>9.4146697050691852</v>
      </c>
      <c r="U1388" s="38">
        <v>1.3508632521851638E-2</v>
      </c>
      <c r="V1388" s="38">
        <v>8.5330294930814787E-2</v>
      </c>
      <c r="W1388" s="38">
        <v>9.2030568469084421E-3</v>
      </c>
      <c r="X1388" s="38">
        <v>2.1450521916071221E-4</v>
      </c>
      <c r="Y1388" s="38">
        <v>8.9885516277477304</v>
      </c>
      <c r="Z1388" s="38">
        <v>9.4175620660691539</v>
      </c>
      <c r="AA1388" s="38">
        <v>1.1448372252269579E-2</v>
      </c>
      <c r="AB1388" s="38">
        <v>8.2437933930846086E-2</v>
      </c>
      <c r="AC1388" s="38">
        <v>326.58010090241157</v>
      </c>
      <c r="AD1388" s="38">
        <v>8.9892445110381001</v>
      </c>
      <c r="AE1388" s="38">
        <v>9.4181826066353231</v>
      </c>
      <c r="AF1388" s="38">
        <v>1.0755488961899928E-2</v>
      </c>
      <c r="AG1388" s="38">
        <v>8.181739336467686E-2</v>
      </c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</row>
    <row r="1389" spans="1:51" x14ac:dyDescent="0.25">
      <c r="A1389" s="38" t="s">
        <v>40</v>
      </c>
      <c r="B1389" s="38">
        <v>80816</v>
      </c>
      <c r="C1389" s="38">
        <v>6.3</v>
      </c>
      <c r="D1389" s="38">
        <v>5.8</v>
      </c>
      <c r="E1389" s="38">
        <v>6.9</v>
      </c>
      <c r="F1389" s="38">
        <v>2010</v>
      </c>
      <c r="G1389" s="38" t="s">
        <v>7</v>
      </c>
      <c r="H1389" s="38" t="s">
        <v>116</v>
      </c>
      <c r="I1389" s="38" t="s">
        <v>172</v>
      </c>
      <c r="J1389" s="38">
        <v>509</v>
      </c>
      <c r="K1389" s="38">
        <v>80307</v>
      </c>
      <c r="L1389" s="38">
        <v>5.4542828584471328E-4</v>
      </c>
      <c r="M1389" s="38">
        <v>5.7528294848937547</v>
      </c>
      <c r="N1389" s="38">
        <v>6.8436860565831807</v>
      </c>
      <c r="O1389" s="38">
        <v>4.7170515106245148E-2</v>
      </c>
      <c r="P1389" s="38">
        <v>5.6313943416819612E-2</v>
      </c>
      <c r="Q1389" s="38">
        <v>466</v>
      </c>
      <c r="R1389" s="38">
        <v>554</v>
      </c>
      <c r="S1389" s="38">
        <v>5.7661849138784396</v>
      </c>
      <c r="T1389" s="38">
        <v>6.8550782023361707</v>
      </c>
      <c r="U1389" s="38">
        <v>3.3815086121560256E-2</v>
      </c>
      <c r="V1389" s="38">
        <v>4.4921797663829643E-2</v>
      </c>
      <c r="W1389" s="38">
        <v>6.321723975054705E-3</v>
      </c>
      <c r="X1389" s="38">
        <v>5.4692758623211114E-4</v>
      </c>
      <c r="Y1389" s="38">
        <v>5.7747963888225931</v>
      </c>
      <c r="Z1389" s="38">
        <v>6.8686515612868169</v>
      </c>
      <c r="AA1389" s="38">
        <v>2.5203611177406771E-2</v>
      </c>
      <c r="AB1389" s="38">
        <v>3.1348438713183491E-2</v>
      </c>
      <c r="AC1389" s="38">
        <v>88.19932414684898</v>
      </c>
      <c r="AD1389" s="38">
        <v>5.7822566699172739</v>
      </c>
      <c r="AE1389" s="38">
        <v>6.8735644794208133</v>
      </c>
      <c r="AF1389" s="38">
        <v>1.7743330082725883E-2</v>
      </c>
      <c r="AG1389" s="38">
        <v>2.6435520579187077E-2</v>
      </c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</row>
    <row r="1390" spans="1:51" x14ac:dyDescent="0.25">
      <c r="A1390" s="38" t="s">
        <v>17</v>
      </c>
      <c r="B1390" s="38">
        <v>678737</v>
      </c>
      <c r="C1390" s="38">
        <v>6.1</v>
      </c>
      <c r="D1390" s="38">
        <v>5.9</v>
      </c>
      <c r="E1390" s="38">
        <v>6.3</v>
      </c>
      <c r="F1390" s="38">
        <v>2011</v>
      </c>
      <c r="G1390" s="38" t="s">
        <v>7</v>
      </c>
      <c r="H1390" s="38" t="s">
        <v>67</v>
      </c>
      <c r="I1390" s="38" t="s">
        <v>149</v>
      </c>
      <c r="J1390" s="38">
        <v>4140</v>
      </c>
      <c r="K1390" s="38">
        <v>674597</v>
      </c>
      <c r="L1390" s="38">
        <v>1.8523292194289647E-4</v>
      </c>
      <c r="M1390" s="38">
        <v>5.9143314159376086</v>
      </c>
      <c r="N1390" s="38">
        <v>6.2847972598234012</v>
      </c>
      <c r="O1390" s="38">
        <v>1.4331415937608227E-2</v>
      </c>
      <c r="P1390" s="38">
        <v>1.5202740176598617E-2</v>
      </c>
      <c r="Q1390" s="38">
        <v>4015</v>
      </c>
      <c r="R1390" s="38">
        <v>4266</v>
      </c>
      <c r="S1390" s="38">
        <v>5.9153987479686538</v>
      </c>
      <c r="T1390" s="38">
        <v>6.2852032525116499</v>
      </c>
      <c r="U1390" s="38">
        <v>1.5398747968653481E-2</v>
      </c>
      <c r="V1390" s="38">
        <v>1.4796747488349915E-2</v>
      </c>
      <c r="W1390" s="38">
        <v>6.1023596583757922E-3</v>
      </c>
      <c r="X1390" s="38">
        <v>1.8529566238336344E-4</v>
      </c>
      <c r="Y1390" s="38">
        <v>5.9170639959924287</v>
      </c>
      <c r="Z1390" s="38">
        <v>6.2876553207591561</v>
      </c>
      <c r="AA1390" s="38">
        <v>1.706399599242836E-2</v>
      </c>
      <c r="AB1390" s="38">
        <v>1.2344679240843703E-2</v>
      </c>
      <c r="AC1390" s="38">
        <v>251.46312769149191</v>
      </c>
      <c r="AD1390" s="38">
        <v>5.9178539439758966</v>
      </c>
      <c r="AE1390" s="38">
        <v>6.2883386891564292</v>
      </c>
      <c r="AF1390" s="38">
        <v>1.7853943975896236E-2</v>
      </c>
      <c r="AG1390" s="38">
        <v>1.1661310843570583E-2</v>
      </c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</row>
    <row r="1391" spans="1:51" x14ac:dyDescent="0.25">
      <c r="A1391" s="38" t="s">
        <v>41</v>
      </c>
      <c r="B1391" s="38">
        <v>117959</v>
      </c>
      <c r="C1391" s="38">
        <v>6.3</v>
      </c>
      <c r="D1391" s="38">
        <v>5.9</v>
      </c>
      <c r="E1391" s="38">
        <v>6.8</v>
      </c>
      <c r="F1391" s="38">
        <v>2011</v>
      </c>
      <c r="G1391" s="38" t="s">
        <v>7</v>
      </c>
      <c r="H1391" s="38" t="s">
        <v>68</v>
      </c>
      <c r="I1391" s="38" t="s">
        <v>173</v>
      </c>
      <c r="J1391" s="38">
        <v>743</v>
      </c>
      <c r="K1391" s="38">
        <v>117216</v>
      </c>
      <c r="L1391" s="38">
        <v>4.5148083871471799E-4</v>
      </c>
      <c r="M1391" s="38">
        <v>5.8473178964390211</v>
      </c>
      <c r="N1391" s="38">
        <v>6.7502795738684576</v>
      </c>
      <c r="O1391" s="38">
        <v>5.2682103560979243E-2</v>
      </c>
      <c r="P1391" s="38">
        <v>4.9720426131542261E-2</v>
      </c>
      <c r="Q1391" s="38">
        <v>690</v>
      </c>
      <c r="R1391" s="38">
        <v>797</v>
      </c>
      <c r="S1391" s="38">
        <v>5.8494900770606737</v>
      </c>
      <c r="T1391" s="38">
        <v>6.7565849150976183</v>
      </c>
      <c r="U1391" s="38">
        <v>5.0509922939326657E-2</v>
      </c>
      <c r="V1391" s="38">
        <v>4.3415084902381551E-2</v>
      </c>
      <c r="W1391" s="38">
        <v>6.3148761101214168E-3</v>
      </c>
      <c r="X1391" s="38">
        <v>4.5233143882426598E-4</v>
      </c>
      <c r="Y1391" s="38">
        <v>5.862544671297151</v>
      </c>
      <c r="Z1391" s="38">
        <v>6.7672075489456827</v>
      </c>
      <c r="AA1391" s="38">
        <v>3.74553287028494E-2</v>
      </c>
      <c r="AB1391" s="38">
        <v>3.2792451054317162E-2</v>
      </c>
      <c r="AC1391" s="38">
        <v>106.54611223932356</v>
      </c>
      <c r="AD1391" s="38">
        <v>5.867505942812552</v>
      </c>
      <c r="AE1391" s="38">
        <v>6.7707235232106751</v>
      </c>
      <c r="AF1391" s="38">
        <v>3.2494057187448355E-2</v>
      </c>
      <c r="AG1391" s="38">
        <v>2.9276476789324768E-2</v>
      </c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  <c r="AU1391" s="38"/>
      <c r="AV1391" s="38"/>
      <c r="AW1391" s="38"/>
      <c r="AX1391" s="38"/>
      <c r="AY1391" s="38"/>
    </row>
    <row r="1392" spans="1:51" x14ac:dyDescent="0.25">
      <c r="A1392" s="38" t="s">
        <v>11</v>
      </c>
      <c r="B1392" s="38">
        <v>986805</v>
      </c>
      <c r="C1392" s="38">
        <v>7.6</v>
      </c>
      <c r="D1392" s="38">
        <v>7.4</v>
      </c>
      <c r="E1392" s="38">
        <v>7.7</v>
      </c>
      <c r="F1392" s="38">
        <v>2011</v>
      </c>
      <c r="G1392" s="38" t="s">
        <v>7</v>
      </c>
      <c r="H1392" s="38" t="s">
        <v>69</v>
      </c>
      <c r="I1392" s="38" t="s">
        <v>143</v>
      </c>
      <c r="J1392" s="38">
        <v>7500</v>
      </c>
      <c r="K1392" s="38">
        <v>979305</v>
      </c>
      <c r="L1392" s="38">
        <v>1.7135259925794478E-4</v>
      </c>
      <c r="M1392" s="38">
        <v>7.428933171487035</v>
      </c>
      <c r="N1392" s="38">
        <v>7.7716383700029246</v>
      </c>
      <c r="O1392" s="38">
        <v>2.893317148703467E-2</v>
      </c>
      <c r="P1392" s="38">
        <v>7.163837000292439E-2</v>
      </c>
      <c r="Q1392" s="38">
        <v>7331</v>
      </c>
      <c r="R1392" s="38">
        <v>7669</v>
      </c>
      <c r="S1392" s="38">
        <v>7.4290259980441933</v>
      </c>
      <c r="T1392" s="38">
        <v>7.7715455434457672</v>
      </c>
      <c r="U1392" s="38">
        <v>2.9025998044192924E-2</v>
      </c>
      <c r="V1392" s="38">
        <v>7.1545543445767024E-2</v>
      </c>
      <c r="W1392" s="38">
        <v>7.6022025890243317E-3</v>
      </c>
      <c r="X1392" s="38">
        <v>1.7138442609215471E-4</v>
      </c>
      <c r="Y1392" s="38">
        <v>7.4308181629321766</v>
      </c>
      <c r="Z1392" s="38">
        <v>7.7735870151164868</v>
      </c>
      <c r="AA1392" s="38">
        <v>3.0818162932176207E-2</v>
      </c>
      <c r="AB1392" s="38">
        <v>7.3587015116486576E-2</v>
      </c>
      <c r="AC1392" s="38">
        <v>338.19383457639367</v>
      </c>
      <c r="AD1392" s="38">
        <v>7.4313519539216326</v>
      </c>
      <c r="AE1392" s="38">
        <v>7.7740665916182659</v>
      </c>
      <c r="AF1392" s="38">
        <v>3.1351953921632258E-2</v>
      </c>
      <c r="AG1392" s="38">
        <v>7.4066591618265676E-2</v>
      </c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  <c r="AU1392" s="38"/>
      <c r="AV1392" s="38"/>
      <c r="AW1392" s="38"/>
      <c r="AX1392" s="38"/>
      <c r="AY1392" s="38"/>
    </row>
    <row r="1393" spans="1:51" x14ac:dyDescent="0.25">
      <c r="A1393" s="38" t="s">
        <v>18</v>
      </c>
      <c r="B1393" s="38">
        <v>430885</v>
      </c>
      <c r="C1393" s="38">
        <v>6.6</v>
      </c>
      <c r="D1393" s="38">
        <v>6.3</v>
      </c>
      <c r="E1393" s="38">
        <v>6.8</v>
      </c>
      <c r="F1393" s="38">
        <v>2011</v>
      </c>
      <c r="G1393" s="38" t="s">
        <v>7</v>
      </c>
      <c r="H1393" s="38" t="s">
        <v>70</v>
      </c>
      <c r="I1393" s="38" t="s">
        <v>150</v>
      </c>
      <c r="J1393" s="38">
        <v>2844</v>
      </c>
      <c r="K1393" s="38">
        <v>428041</v>
      </c>
      <c r="L1393" s="38">
        <v>2.4177617832728786E-4</v>
      </c>
      <c r="M1393" s="38">
        <v>6.3585928296446763</v>
      </c>
      <c r="N1393" s="38">
        <v>6.8421451862992519</v>
      </c>
      <c r="O1393" s="38">
        <v>5.8592829644676492E-2</v>
      </c>
      <c r="P1393" s="38">
        <v>4.2145186299252124E-2</v>
      </c>
      <c r="Q1393" s="38">
        <v>2740</v>
      </c>
      <c r="R1393" s="38">
        <v>2948</v>
      </c>
      <c r="S1393" s="38">
        <v>6.3590053030390941</v>
      </c>
      <c r="T1393" s="38">
        <v>6.8417327129048351</v>
      </c>
      <c r="U1393" s="38">
        <v>5.9005303039094237E-2</v>
      </c>
      <c r="V1393" s="38">
        <v>4.1732712904835267E-2</v>
      </c>
      <c r="W1393" s="38">
        <v>6.6047677627834945E-3</v>
      </c>
      <c r="X1393" s="38">
        <v>2.4189511337865583E-4</v>
      </c>
      <c r="Y1393" s="38">
        <v>6.3628726494048387</v>
      </c>
      <c r="Z1393" s="38">
        <v>6.8466628761621502</v>
      </c>
      <c r="AA1393" s="38">
        <v>6.2872649404838832E-2</v>
      </c>
      <c r="AB1393" s="38">
        <v>4.6662876162150368E-2</v>
      </c>
      <c r="AC1393" s="38">
        <v>208.37267537590631</v>
      </c>
      <c r="AD1393" s="38">
        <v>6.3641341521824124</v>
      </c>
      <c r="AE1393" s="38">
        <v>6.8477221575492688</v>
      </c>
      <c r="AF1393" s="38">
        <v>6.4134152182412585E-2</v>
      </c>
      <c r="AG1393" s="38">
        <v>4.7722157549269006E-2</v>
      </c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</row>
    <row r="1394" spans="1:51" x14ac:dyDescent="0.25">
      <c r="A1394" s="38" t="s">
        <v>42</v>
      </c>
      <c r="B1394" s="38">
        <v>5719777</v>
      </c>
      <c r="C1394" s="38">
        <v>9.5</v>
      </c>
      <c r="D1394" s="38">
        <v>9.4</v>
      </c>
      <c r="E1394" s="38">
        <v>9.6</v>
      </c>
      <c r="F1394" s="38">
        <v>2011</v>
      </c>
      <c r="G1394" s="38" t="s">
        <v>7</v>
      </c>
      <c r="H1394" s="38" t="s">
        <v>71</v>
      </c>
      <c r="I1394" s="38" t="s">
        <v>174</v>
      </c>
      <c r="J1394" s="38">
        <v>54338</v>
      </c>
      <c r="K1394" s="38">
        <v>5665439</v>
      </c>
      <c r="L1394" s="38">
        <v>7.9496508371687573E-5</v>
      </c>
      <c r="M1394" s="38">
        <v>9.4205242092192272</v>
      </c>
      <c r="N1394" s="38">
        <v>9.5795172259626007</v>
      </c>
      <c r="O1394" s="38">
        <v>2.0524209219226819E-2</v>
      </c>
      <c r="P1394" s="38">
        <v>2.0482774037398954E-2</v>
      </c>
      <c r="Q1394" s="38">
        <v>53884</v>
      </c>
      <c r="R1394" s="38">
        <v>54793</v>
      </c>
      <c r="S1394" s="38">
        <v>9.4206469937551756</v>
      </c>
      <c r="T1394" s="38">
        <v>9.5795692734174782</v>
      </c>
      <c r="U1394" s="38">
        <v>2.0646993755175203E-2</v>
      </c>
      <c r="V1394" s="38">
        <v>2.043072658252143E-2</v>
      </c>
      <c r="W1394" s="38">
        <v>9.5003501420084201E-3</v>
      </c>
      <c r="X1394" s="38">
        <v>7.9498529294855276E-5</v>
      </c>
      <c r="Y1394" s="38">
        <v>9.4208516127135642</v>
      </c>
      <c r="Z1394" s="38">
        <v>9.5798486713032744</v>
      </c>
      <c r="AA1394" s="38">
        <v>2.0851612713563838E-2</v>
      </c>
      <c r="AB1394" s="38">
        <v>2.0151328696725201E-2</v>
      </c>
      <c r="AC1394" s="38">
        <v>909.40856987579377</v>
      </c>
      <c r="AD1394" s="38">
        <v>9.4209407559624232</v>
      </c>
      <c r="AE1394" s="38">
        <v>9.5799343599278259</v>
      </c>
      <c r="AF1394" s="38">
        <v>2.0940755962422841E-2</v>
      </c>
      <c r="AG1394" s="38">
        <v>2.0065640072173707E-2</v>
      </c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</row>
    <row r="1395" spans="1:51" x14ac:dyDescent="0.25">
      <c r="A1395" s="38" t="s">
        <v>19</v>
      </c>
      <c r="B1395" s="38">
        <v>756813</v>
      </c>
      <c r="C1395" s="38">
        <v>4.9000000000000004</v>
      </c>
      <c r="D1395" s="38">
        <v>4.7</v>
      </c>
      <c r="E1395" s="38">
        <v>5</v>
      </c>
      <c r="F1395" s="38">
        <v>2011</v>
      </c>
      <c r="G1395" s="38" t="s">
        <v>7</v>
      </c>
      <c r="H1395" s="38" t="s">
        <v>72</v>
      </c>
      <c r="I1395" s="38" t="s">
        <v>151</v>
      </c>
      <c r="J1395" s="38">
        <v>3708</v>
      </c>
      <c r="K1395" s="38">
        <v>753105</v>
      </c>
      <c r="L1395" s="38">
        <v>1.5731235915083993E-4</v>
      </c>
      <c r="M1395" s="38">
        <v>4.7421806463868554</v>
      </c>
      <c r="N1395" s="38">
        <v>5.056805364688536</v>
      </c>
      <c r="O1395" s="38">
        <v>4.2180646386855258E-2</v>
      </c>
      <c r="P1395" s="38">
        <v>5.6805364688536031E-2</v>
      </c>
      <c r="Q1395" s="38">
        <v>3590</v>
      </c>
      <c r="R1395" s="38">
        <v>3828</v>
      </c>
      <c r="S1395" s="38">
        <v>4.7435760220820731</v>
      </c>
      <c r="T1395" s="38">
        <v>5.0580526497298539</v>
      </c>
      <c r="U1395" s="38">
        <v>4.3576022082072896E-2</v>
      </c>
      <c r="V1395" s="38">
        <v>5.8052649729853911E-2</v>
      </c>
      <c r="W1395" s="38">
        <v>4.9020060418571015E-3</v>
      </c>
      <c r="X1395" s="38">
        <v>1.5737216617965944E-4</v>
      </c>
      <c r="Y1395" s="38">
        <v>4.744633875677442</v>
      </c>
      <c r="Z1395" s="38">
        <v>5.0593782080367609</v>
      </c>
      <c r="AA1395" s="38">
        <v>4.4633875677441814E-2</v>
      </c>
      <c r="AB1395" s="38">
        <v>5.937820803676086E-2</v>
      </c>
      <c r="AC1395" s="38">
        <v>238.12708864984364</v>
      </c>
      <c r="AD1395" s="38">
        <v>4.745345225355738</v>
      </c>
      <c r="AE1395" s="38">
        <v>5.05998818201991</v>
      </c>
      <c r="AF1395" s="38">
        <v>4.5345225355737817E-2</v>
      </c>
      <c r="AG1395" s="38">
        <v>5.9988182019909964E-2</v>
      </c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</row>
    <row r="1396" spans="1:51" x14ac:dyDescent="0.25">
      <c r="A1396" s="38" t="s">
        <v>31</v>
      </c>
      <c r="B1396" s="38">
        <v>499575</v>
      </c>
      <c r="C1396" s="38">
        <v>11.2</v>
      </c>
      <c r="D1396" s="38">
        <v>10.9</v>
      </c>
      <c r="E1396" s="38">
        <v>11.5</v>
      </c>
      <c r="F1396" s="38">
        <v>2011</v>
      </c>
      <c r="G1396" s="38" t="s">
        <v>7</v>
      </c>
      <c r="H1396" s="38" t="s">
        <v>73</v>
      </c>
      <c r="I1396" s="38" t="s">
        <v>163</v>
      </c>
      <c r="J1396" s="38">
        <v>5595</v>
      </c>
      <c r="K1396" s="38">
        <v>493980</v>
      </c>
      <c r="L1396" s="38">
        <v>2.9181107720774487E-4</v>
      </c>
      <c r="M1396" s="38">
        <v>10.90770851444516</v>
      </c>
      <c r="N1396" s="38">
        <v>11.49133066886065</v>
      </c>
      <c r="O1396" s="38">
        <v>7.708514445159409E-3</v>
      </c>
      <c r="P1396" s="38">
        <v>8.6693311393499783E-3</v>
      </c>
      <c r="Q1396" s="38">
        <v>5450</v>
      </c>
      <c r="R1396" s="38">
        <v>5741</v>
      </c>
      <c r="S1396" s="38">
        <v>10.909272881949658</v>
      </c>
      <c r="T1396" s="38">
        <v>11.491768002802383</v>
      </c>
      <c r="U1396" s="38">
        <v>9.2728819496574744E-3</v>
      </c>
      <c r="V1396" s="38">
        <v>8.2319971976172468E-3</v>
      </c>
      <c r="W1396" s="38">
        <v>1.1203278171402884E-2</v>
      </c>
      <c r="X1396" s="38">
        <v>2.9188256275433834E-4</v>
      </c>
      <c r="Y1396" s="38">
        <v>10.911395608648546</v>
      </c>
      <c r="Z1396" s="38">
        <v>11.495160734157222</v>
      </c>
      <c r="AA1396" s="38">
        <v>1.1395608648545164E-2</v>
      </c>
      <c r="AB1396" s="38">
        <v>4.839265842777607E-3</v>
      </c>
      <c r="AC1396" s="38">
        <v>291.57546360604783</v>
      </c>
      <c r="AD1396" s="38">
        <v>10.912457744783595</v>
      </c>
      <c r="AE1396" s="38">
        <v>11.49610028407653</v>
      </c>
      <c r="AF1396" s="38">
        <v>1.2457744783594293E-2</v>
      </c>
      <c r="AG1396" s="38">
        <v>3.8997159234703815E-3</v>
      </c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</row>
    <row r="1397" spans="1:51" x14ac:dyDescent="0.25">
      <c r="A1397" s="38" t="s">
        <v>43</v>
      </c>
      <c r="B1397" s="38">
        <v>117428</v>
      </c>
      <c r="C1397" s="38">
        <v>7.1</v>
      </c>
      <c r="D1397" s="38">
        <v>6.6</v>
      </c>
      <c r="E1397" s="38">
        <v>7.6</v>
      </c>
      <c r="F1397" s="38">
        <v>2011</v>
      </c>
      <c r="G1397" s="38" t="s">
        <v>7</v>
      </c>
      <c r="H1397" s="38" t="s">
        <v>74</v>
      </c>
      <c r="I1397" s="38" t="s">
        <v>175</v>
      </c>
      <c r="J1397" s="38">
        <v>834</v>
      </c>
      <c r="K1397" s="38">
        <v>116594</v>
      </c>
      <c r="L1397" s="38">
        <v>4.8029904272674164E-4</v>
      </c>
      <c r="M1397" s="38">
        <v>6.6219252989975486</v>
      </c>
      <c r="N1397" s="38">
        <v>7.582523384451032</v>
      </c>
      <c r="O1397" s="38">
        <v>2.1925298997548914E-2</v>
      </c>
      <c r="P1397" s="38">
        <v>1.7476615548967622E-2</v>
      </c>
      <c r="Q1397" s="38">
        <v>778</v>
      </c>
      <c r="R1397" s="38">
        <v>891</v>
      </c>
      <c r="S1397" s="38">
        <v>6.625336376332732</v>
      </c>
      <c r="T1397" s="38">
        <v>7.5876281636406988</v>
      </c>
      <c r="U1397" s="38">
        <v>2.5336376332732335E-2</v>
      </c>
      <c r="V1397" s="38">
        <v>1.2371836359300836E-2</v>
      </c>
      <c r="W1397" s="38">
        <v>7.1183481330613016E-3</v>
      </c>
      <c r="X1397" s="38">
        <v>4.8110240965716384E-4</v>
      </c>
      <c r="Y1397" s="38">
        <v>6.6372457234041375</v>
      </c>
      <c r="Z1397" s="38">
        <v>7.5994505427184658</v>
      </c>
      <c r="AA1397" s="38">
        <v>3.7245723404137898E-2</v>
      </c>
      <c r="AB1397" s="38">
        <v>5.4945728153388274E-4</v>
      </c>
      <c r="AC1397" s="38">
        <v>112.83294665451912</v>
      </c>
      <c r="AD1397" s="38">
        <v>6.6421870456370904</v>
      </c>
      <c r="AE1397" s="38">
        <v>7.6030247984376018</v>
      </c>
      <c r="AF1397" s="38">
        <v>4.2187045637090748E-2</v>
      </c>
      <c r="AG1397" s="38">
        <v>3.0247984376021719E-3</v>
      </c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</row>
    <row r="1398" spans="1:51" x14ac:dyDescent="0.25">
      <c r="A1398" s="38" t="s">
        <v>58</v>
      </c>
      <c r="B1398" s="38">
        <v>55520</v>
      </c>
      <c r="C1398" s="38">
        <v>8</v>
      </c>
      <c r="D1398" s="38">
        <v>7.3</v>
      </c>
      <c r="E1398" s="38">
        <v>8.8000000000000007</v>
      </c>
      <c r="F1398" s="38">
        <v>2011</v>
      </c>
      <c r="G1398" s="38" t="s">
        <v>7</v>
      </c>
      <c r="H1398" s="38" t="s">
        <v>195</v>
      </c>
      <c r="I1398" s="38" t="s">
        <v>196</v>
      </c>
      <c r="J1398" s="38">
        <v>444</v>
      </c>
      <c r="K1398" s="38">
        <v>55076</v>
      </c>
      <c r="L1398" s="38">
        <v>7.4087780675277648E-4</v>
      </c>
      <c r="M1398" s="38">
        <v>7.2562403488668199</v>
      </c>
      <c r="N1398" s="38">
        <v>8.7379959623723735</v>
      </c>
      <c r="O1398" s="38">
        <v>4.3759651133179922E-2</v>
      </c>
      <c r="P1398" s="38">
        <v>6.2004037627627184E-2</v>
      </c>
      <c r="Q1398" s="38">
        <v>403</v>
      </c>
      <c r="R1398" s="38">
        <v>486</v>
      </c>
      <c r="S1398" s="38">
        <v>7.2586455331412107</v>
      </c>
      <c r="T1398" s="38">
        <v>8.7536023054755034</v>
      </c>
      <c r="U1398" s="38">
        <v>4.1354466858789074E-2</v>
      </c>
      <c r="V1398" s="38">
        <v>4.6397694524497268E-2</v>
      </c>
      <c r="W1398" s="38">
        <v>8.031157745831843E-3</v>
      </c>
      <c r="X1398" s="38">
        <v>7.4319431449622699E-4</v>
      </c>
      <c r="Y1398" s="38">
        <v>7.2879634313356165</v>
      </c>
      <c r="Z1398" s="38">
        <v>8.77435206032807</v>
      </c>
      <c r="AA1398" s="38">
        <v>1.2036568664383296E-2</v>
      </c>
      <c r="AB1398" s="38">
        <v>2.5647939671930686E-2</v>
      </c>
      <c r="AC1398" s="38">
        <v>82.310799906524224</v>
      </c>
      <c r="AD1398" s="38">
        <v>7.2989425588942787</v>
      </c>
      <c r="AE1398" s="38">
        <v>8.7813832140058334</v>
      </c>
      <c r="AF1398" s="38">
        <v>1.0574411057211464E-3</v>
      </c>
      <c r="AG1398" s="38">
        <v>1.8616785994167273E-2</v>
      </c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  <c r="AU1398" s="38"/>
      <c r="AV1398" s="38"/>
      <c r="AW1398" s="38"/>
      <c r="AX1398" s="38"/>
      <c r="AY1398" s="38"/>
    </row>
    <row r="1399" spans="1:51" x14ac:dyDescent="0.25">
      <c r="A1399" s="38" t="s">
        <v>25</v>
      </c>
      <c r="B1399" s="38">
        <v>2409916</v>
      </c>
      <c r="C1399" s="38">
        <v>7.4</v>
      </c>
      <c r="D1399" s="38">
        <v>7.3</v>
      </c>
      <c r="E1399" s="38">
        <v>7.5</v>
      </c>
      <c r="F1399" s="38">
        <v>2011</v>
      </c>
      <c r="G1399" s="38" t="s">
        <v>7</v>
      </c>
      <c r="H1399" s="38" t="s">
        <v>75</v>
      </c>
      <c r="I1399" s="38" t="s">
        <v>157</v>
      </c>
      <c r="J1399" s="38">
        <v>17833</v>
      </c>
      <c r="K1399" s="38">
        <v>2392083</v>
      </c>
      <c r="L1399" s="38">
        <v>1.0820455928800486E-4</v>
      </c>
      <c r="M1399" s="38">
        <v>7.2916384227910385</v>
      </c>
      <c r="N1399" s="38">
        <v>7.5080475413670476</v>
      </c>
      <c r="O1399" s="38">
        <v>8.3615772089613571E-3</v>
      </c>
      <c r="P1399" s="38">
        <v>8.0475413670475504E-3</v>
      </c>
      <c r="Q1399" s="38">
        <v>17573</v>
      </c>
      <c r="R1399" s="38">
        <v>18095</v>
      </c>
      <c r="S1399" s="38">
        <v>7.2919554042547539</v>
      </c>
      <c r="T1399" s="38">
        <v>7.5085604643481352</v>
      </c>
      <c r="U1399" s="38">
        <v>8.0445957452459638E-3</v>
      </c>
      <c r="V1399" s="38">
        <v>8.5604643481351772E-3</v>
      </c>
      <c r="W1399" s="38">
        <v>7.4006281962532647E-3</v>
      </c>
      <c r="X1399" s="38">
        <v>1.0821301986600999E-4</v>
      </c>
      <c r="Y1399" s="38">
        <v>7.2924151763872542</v>
      </c>
      <c r="Z1399" s="38">
        <v>7.5088412161192748</v>
      </c>
      <c r="AA1399" s="38">
        <v>7.5848236127455948E-3</v>
      </c>
      <c r="AB1399" s="38">
        <v>8.8412161192747973E-3</v>
      </c>
      <c r="AC1399" s="38">
        <v>521.53468825632126</v>
      </c>
      <c r="AD1399" s="38">
        <v>7.2926298555405662</v>
      </c>
      <c r="AE1399" s="38">
        <v>7.5090414885269228</v>
      </c>
      <c r="AF1399" s="38">
        <v>7.3701444594336252E-3</v>
      </c>
      <c r="AG1399" s="38">
        <v>9.0414885269227696E-3</v>
      </c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</row>
    <row r="1400" spans="1:51" x14ac:dyDescent="0.25">
      <c r="A1400" s="38" t="s">
        <v>12</v>
      </c>
      <c r="B1400" s="38">
        <v>1506291</v>
      </c>
      <c r="C1400" s="38">
        <v>7.2</v>
      </c>
      <c r="D1400" s="38">
        <v>7</v>
      </c>
      <c r="E1400" s="38">
        <v>7.3</v>
      </c>
      <c r="F1400" s="38">
        <v>2011</v>
      </c>
      <c r="G1400" s="38" t="s">
        <v>7</v>
      </c>
      <c r="H1400" s="38" t="s">
        <v>76</v>
      </c>
      <c r="I1400" s="38" t="s">
        <v>144</v>
      </c>
      <c r="J1400" s="38">
        <v>10845</v>
      </c>
      <c r="K1400" s="38">
        <v>1495446</v>
      </c>
      <c r="L1400" s="38">
        <v>1.3501589980272524E-4</v>
      </c>
      <c r="M1400" s="38">
        <v>7.0647881221292916</v>
      </c>
      <c r="N1400" s="38">
        <v>7.3348199217347414</v>
      </c>
      <c r="O1400" s="38">
        <v>6.4788122129291636E-2</v>
      </c>
      <c r="P1400" s="38">
        <v>3.4819921734741577E-2</v>
      </c>
      <c r="Q1400" s="38">
        <v>10642</v>
      </c>
      <c r="R1400" s="38">
        <v>11049</v>
      </c>
      <c r="S1400" s="38">
        <v>7.0650359060765817</v>
      </c>
      <c r="T1400" s="38">
        <v>7.3352360201315685</v>
      </c>
      <c r="U1400" s="38">
        <v>6.5035906076581718E-2</v>
      </c>
      <c r="V1400" s="38">
        <v>3.5236020131568679E-2</v>
      </c>
      <c r="W1400" s="38">
        <v>7.2010607955779026E-3</v>
      </c>
      <c r="X1400" s="38">
        <v>1.3503327418759915E-4</v>
      </c>
      <c r="Y1400" s="38">
        <v>7.0660275213903034</v>
      </c>
      <c r="Z1400" s="38">
        <v>7.3360940697655019</v>
      </c>
      <c r="AA1400" s="38">
        <v>6.6027521390303434E-2</v>
      </c>
      <c r="AB1400" s="38">
        <v>3.6094069765502113E-2</v>
      </c>
      <c r="AC1400" s="38">
        <v>406.75530105266591</v>
      </c>
      <c r="AD1400" s="38">
        <v>7.0663742488658077</v>
      </c>
      <c r="AE1400" s="38">
        <v>7.3364112229410354</v>
      </c>
      <c r="AF1400" s="38">
        <v>6.6374248865807672E-2</v>
      </c>
      <c r="AG1400" s="38">
        <v>3.6411222941035604E-2</v>
      </c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</row>
    <row r="1401" spans="1:51" x14ac:dyDescent="0.25">
      <c r="A1401" s="38" t="s">
        <v>56</v>
      </c>
      <c r="B1401" s="38">
        <v>164163</v>
      </c>
      <c r="C1401" s="38">
        <v>6.4</v>
      </c>
      <c r="D1401" s="38">
        <v>6</v>
      </c>
      <c r="E1401" s="38">
        <v>6.8</v>
      </c>
      <c r="F1401" s="38">
        <v>2011</v>
      </c>
      <c r="G1401" s="38" t="s">
        <v>7</v>
      </c>
      <c r="H1401" s="38" t="s">
        <v>77</v>
      </c>
      <c r="I1401" s="38" t="s">
        <v>188</v>
      </c>
      <c r="J1401" s="38">
        <v>1051</v>
      </c>
      <c r="K1401" s="38">
        <v>163112</v>
      </c>
      <c r="L1401" s="38">
        <v>3.8581533488694908E-4</v>
      </c>
      <c r="M1401" s="38">
        <v>6.0163581146723297</v>
      </c>
      <c r="N1401" s="38">
        <v>6.7879887844462283</v>
      </c>
      <c r="O1401" s="38">
        <v>1.6358114672329727E-2</v>
      </c>
      <c r="P1401" s="38">
        <v>1.2011215553771493E-2</v>
      </c>
      <c r="Q1401" s="38">
        <v>988</v>
      </c>
      <c r="R1401" s="38">
        <v>1114</v>
      </c>
      <c r="S1401" s="38">
        <v>6.0184085329824626</v>
      </c>
      <c r="T1401" s="38">
        <v>6.7859383661360964</v>
      </c>
      <c r="U1401" s="38">
        <v>1.8408532982462589E-2</v>
      </c>
      <c r="V1401" s="38">
        <v>1.4061633863903467E-2</v>
      </c>
      <c r="W1401" s="38">
        <v>6.4137235025896484E-3</v>
      </c>
      <c r="X1401" s="38">
        <v>3.8632912304662029E-4</v>
      </c>
      <c r="Y1401" s="38">
        <v>6.0273943795430283</v>
      </c>
      <c r="Z1401" s="38">
        <v>6.8000526256362681</v>
      </c>
      <c r="AA1401" s="38">
        <v>2.7394379543028258E-2</v>
      </c>
      <c r="AB1401" s="38">
        <v>5.2625636268288645E-5</v>
      </c>
      <c r="AC1401" s="38">
        <v>126.70151248985131</v>
      </c>
      <c r="AD1401" s="38">
        <v>6.0308766640537996</v>
      </c>
      <c r="AE1401" s="38">
        <v>6.802661705198255</v>
      </c>
      <c r="AF1401" s="38">
        <v>3.087666405379963E-2</v>
      </c>
      <c r="AG1401" s="38">
        <v>2.6617051982551487E-3</v>
      </c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</row>
    <row r="1402" spans="1:51" x14ac:dyDescent="0.25">
      <c r="A1402" s="38" t="s">
        <v>32</v>
      </c>
      <c r="B1402" s="38">
        <v>256634</v>
      </c>
      <c r="C1402" s="38">
        <v>7.2</v>
      </c>
      <c r="D1402" s="38">
        <v>6.9</v>
      </c>
      <c r="E1402" s="38">
        <v>7.5</v>
      </c>
      <c r="F1402" s="38">
        <v>2011</v>
      </c>
      <c r="G1402" s="38" t="s">
        <v>7</v>
      </c>
      <c r="H1402" s="38" t="s">
        <v>78</v>
      </c>
      <c r="I1402" s="38" t="s">
        <v>164</v>
      </c>
      <c r="J1402" s="38">
        <v>1848</v>
      </c>
      <c r="K1402" s="38">
        <v>254786</v>
      </c>
      <c r="L1402" s="38">
        <v>3.2712637805282105E-4</v>
      </c>
      <c r="M1402" s="38">
        <v>6.8737901022264873</v>
      </c>
      <c r="N1402" s="38">
        <v>7.5280428583321299</v>
      </c>
      <c r="O1402" s="38">
        <v>2.6209897773513013E-2</v>
      </c>
      <c r="P1402" s="38">
        <v>2.8042858332129939E-2</v>
      </c>
      <c r="Q1402" s="38">
        <v>1764</v>
      </c>
      <c r="R1402" s="38">
        <v>1932</v>
      </c>
      <c r="S1402" s="38">
        <v>6.8736020948120666</v>
      </c>
      <c r="T1402" s="38">
        <v>7.5282308657465498</v>
      </c>
      <c r="U1402" s="38">
        <v>2.6397905187933723E-2</v>
      </c>
      <c r="V1402" s="38">
        <v>2.823086574654976E-2</v>
      </c>
      <c r="W1402" s="38">
        <v>7.2082928959141023E-3</v>
      </c>
      <c r="X1402" s="38">
        <v>3.2737333047092157E-4</v>
      </c>
      <c r="Y1402" s="38">
        <v>6.8809195654431807</v>
      </c>
      <c r="Z1402" s="38">
        <v>7.5356662263850236</v>
      </c>
      <c r="AA1402" s="38">
        <v>1.9080434556819625E-2</v>
      </c>
      <c r="AB1402" s="38">
        <v>3.5666226385023592E-2</v>
      </c>
      <c r="AC1402" s="38">
        <v>167.92489524057396</v>
      </c>
      <c r="AD1402" s="38">
        <v>6.8830780049772997</v>
      </c>
      <c r="AE1402" s="38">
        <v>7.5374043283520189</v>
      </c>
      <c r="AF1402" s="38">
        <v>1.6921995022700642E-2</v>
      </c>
      <c r="AG1402" s="38">
        <v>3.7404328352018901E-2</v>
      </c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</row>
    <row r="1403" spans="1:51" x14ac:dyDescent="0.25">
      <c r="A1403" s="38" t="s">
        <v>45</v>
      </c>
      <c r="B1403" s="38">
        <v>1856885</v>
      </c>
      <c r="C1403" s="38">
        <v>7.9</v>
      </c>
      <c r="D1403" s="38">
        <v>7.8</v>
      </c>
      <c r="E1403" s="38">
        <v>8</v>
      </c>
      <c r="F1403" s="38">
        <v>2011</v>
      </c>
      <c r="G1403" s="38" t="s">
        <v>7</v>
      </c>
      <c r="H1403" s="38" t="s">
        <v>79</v>
      </c>
      <c r="I1403" s="38" t="s">
        <v>177</v>
      </c>
      <c r="J1403" s="38">
        <v>14669</v>
      </c>
      <c r="K1403" s="38">
        <v>1842216</v>
      </c>
      <c r="L1403" s="38">
        <v>1.2733304016481162E-4</v>
      </c>
      <c r="M1403" s="38">
        <v>7.7724561228689781</v>
      </c>
      <c r="N1403" s="38">
        <v>8.0271222031986014</v>
      </c>
      <c r="O1403" s="38">
        <v>2.7543877131021688E-2</v>
      </c>
      <c r="P1403" s="38">
        <v>2.7122203198601369E-2</v>
      </c>
      <c r="Q1403" s="38">
        <v>14433</v>
      </c>
      <c r="R1403" s="38">
        <v>14906</v>
      </c>
      <c r="S1403" s="38">
        <v>7.7726945933646938</v>
      </c>
      <c r="T1403" s="38">
        <v>8.0274222690150445</v>
      </c>
      <c r="U1403" s="38">
        <v>2.7305406635306007E-2</v>
      </c>
      <c r="V1403" s="38">
        <v>2.742226901504452E-2</v>
      </c>
      <c r="W1403" s="38">
        <v>7.9008072006531566E-3</v>
      </c>
      <c r="X1403" s="38">
        <v>1.2734511679169896E-4</v>
      </c>
      <c r="Y1403" s="38">
        <v>7.7734620838614576</v>
      </c>
      <c r="Z1403" s="38">
        <v>8.0281523174448548</v>
      </c>
      <c r="AA1403" s="38">
        <v>2.6537916138542172E-2</v>
      </c>
      <c r="AB1403" s="38">
        <v>2.8152317444854802E-2</v>
      </c>
      <c r="AC1403" s="38">
        <v>472.89323234816504</v>
      </c>
      <c r="AD1403" s="38">
        <v>7.7737416429815855</v>
      </c>
      <c r="AE1403" s="38">
        <v>8.0284112935227814</v>
      </c>
      <c r="AF1403" s="38">
        <v>2.625835701841428E-2</v>
      </c>
      <c r="AG1403" s="38">
        <v>2.8411293522781378E-2</v>
      </c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</row>
    <row r="1404" spans="1:51" x14ac:dyDescent="0.25">
      <c r="A1404" s="38" t="s">
        <v>33</v>
      </c>
      <c r="B1404" s="38">
        <v>953059</v>
      </c>
      <c r="C1404" s="38">
        <v>11.2</v>
      </c>
      <c r="D1404" s="38">
        <v>11</v>
      </c>
      <c r="E1404" s="38">
        <v>11.4</v>
      </c>
      <c r="F1404" s="38">
        <v>2011</v>
      </c>
      <c r="G1404" s="38" t="s">
        <v>7</v>
      </c>
      <c r="H1404" s="38" t="s">
        <v>80</v>
      </c>
      <c r="I1404" s="38" t="s">
        <v>165</v>
      </c>
      <c r="J1404" s="38">
        <v>10674</v>
      </c>
      <c r="K1404" s="38">
        <v>942385</v>
      </c>
      <c r="L1404" s="38">
        <v>2.1127406692164142E-4</v>
      </c>
      <c r="M1404" s="38">
        <v>10.988452287900044</v>
      </c>
      <c r="N1404" s="38">
        <v>11.411000421743326</v>
      </c>
      <c r="O1404" s="38">
        <v>1.1547712099956087E-2</v>
      </c>
      <c r="P1404" s="38">
        <v>1.1000421743325717E-2</v>
      </c>
      <c r="Q1404" s="38">
        <v>10473</v>
      </c>
      <c r="R1404" s="38">
        <v>10876</v>
      </c>
      <c r="S1404" s="38">
        <v>10.988826504969786</v>
      </c>
      <c r="T1404" s="38">
        <v>11.411675457657921</v>
      </c>
      <c r="U1404" s="38">
        <v>1.1173495030213587E-2</v>
      </c>
      <c r="V1404" s="38">
        <v>1.1675457657920774E-2</v>
      </c>
      <c r="W1404" s="38">
        <v>1.1201696535633557E-2</v>
      </c>
      <c r="X1404" s="38">
        <v>2.1130119788849021E-4</v>
      </c>
      <c r="Y1404" s="38">
        <v>10.990395337745067</v>
      </c>
      <c r="Z1404" s="38">
        <v>11.412997733522047</v>
      </c>
      <c r="AA1404" s="38">
        <v>9.6046622549330607E-3</v>
      </c>
      <c r="AB1404" s="38">
        <v>1.2997733522047028E-2</v>
      </c>
      <c r="AC1404" s="38">
        <v>402.72229823855764</v>
      </c>
      <c r="AD1404" s="38">
        <v>10.990943224958023</v>
      </c>
      <c r="AE1404" s="38">
        <v>11.413499095064262</v>
      </c>
      <c r="AF1404" s="38">
        <v>9.0567750419765503E-3</v>
      </c>
      <c r="AG1404" s="38">
        <v>1.3499095064261724E-2</v>
      </c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</row>
    <row r="1405" spans="1:51" x14ac:dyDescent="0.25">
      <c r="A1405" s="38" t="s">
        <v>44</v>
      </c>
      <c r="B1405" s="38">
        <v>428753</v>
      </c>
      <c r="C1405" s="38">
        <v>1.5</v>
      </c>
      <c r="D1405" s="38">
        <v>1.4</v>
      </c>
      <c r="E1405" s="38">
        <v>1.6</v>
      </c>
      <c r="F1405" s="38">
        <v>2011</v>
      </c>
      <c r="G1405" s="38" t="s">
        <v>7</v>
      </c>
      <c r="H1405" s="38" t="s">
        <v>81</v>
      </c>
      <c r="I1405" s="38" t="s">
        <v>176</v>
      </c>
      <c r="J1405" s="38">
        <v>643</v>
      </c>
      <c r="K1405" s="38">
        <v>428110</v>
      </c>
      <c r="L1405" s="38">
        <v>1.1582985320160709E-4</v>
      </c>
      <c r="M1405" s="38">
        <v>1.3838681080954567</v>
      </c>
      <c r="N1405" s="38">
        <v>1.6155278144986709</v>
      </c>
      <c r="O1405" s="38">
        <v>1.6131891904543227E-2</v>
      </c>
      <c r="P1405" s="38">
        <v>1.55278144986708E-2</v>
      </c>
      <c r="Q1405" s="38">
        <v>594</v>
      </c>
      <c r="R1405" s="38">
        <v>693</v>
      </c>
      <c r="S1405" s="38">
        <v>1.3854130466725598</v>
      </c>
      <c r="T1405" s="38">
        <v>1.6163152211179863</v>
      </c>
      <c r="U1405" s="38">
        <v>1.4586953327440089E-2</v>
      </c>
      <c r="V1405" s="38">
        <v>1.6315221117986223E-2</v>
      </c>
      <c r="W1405" s="38">
        <v>1.5041642885884714E-3</v>
      </c>
      <c r="X1405" s="38">
        <v>1.1608737394289411E-4</v>
      </c>
      <c r="Y1405" s="38">
        <v>1.3880769146455771</v>
      </c>
      <c r="Z1405" s="38">
        <v>1.6202516625313657</v>
      </c>
      <c r="AA1405" s="38">
        <v>1.1923085354422769E-2</v>
      </c>
      <c r="AB1405" s="38">
        <v>2.0251662531365566E-2</v>
      </c>
      <c r="AC1405" s="38">
        <v>99.360513516635336</v>
      </c>
      <c r="AD1405" s="38">
        <v>1.389459980685221</v>
      </c>
      <c r="AE1405" s="38">
        <v>1.6212009207914286</v>
      </c>
      <c r="AF1405" s="38">
        <v>1.0540019314778881E-2</v>
      </c>
      <c r="AG1405" s="38">
        <v>2.1200920791428546E-2</v>
      </c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</row>
    <row r="1406" spans="1:51" x14ac:dyDescent="0.25">
      <c r="A1406" s="38" t="s">
        <v>46</v>
      </c>
      <c r="B1406" s="38">
        <v>424810</v>
      </c>
      <c r="C1406" s="38">
        <v>5.5</v>
      </c>
      <c r="D1406" s="38">
        <v>5.3</v>
      </c>
      <c r="E1406" s="38">
        <v>5.7</v>
      </c>
      <c r="F1406" s="38">
        <v>2011</v>
      </c>
      <c r="G1406" s="38" t="s">
        <v>7</v>
      </c>
      <c r="H1406" s="38" t="s">
        <v>82</v>
      </c>
      <c r="I1406" s="38" t="s">
        <v>178</v>
      </c>
      <c r="J1406" s="38">
        <v>2336</v>
      </c>
      <c r="K1406" s="38">
        <v>422474</v>
      </c>
      <c r="L1406" s="38">
        <v>2.223783002517794E-4</v>
      </c>
      <c r="M1406" s="38">
        <v>5.2765506326829437</v>
      </c>
      <c r="N1406" s="38">
        <v>5.7213072331865034</v>
      </c>
      <c r="O1406" s="38">
        <v>2.3449367317056158E-2</v>
      </c>
      <c r="P1406" s="38">
        <v>2.1307233186503183E-2</v>
      </c>
      <c r="Q1406" s="38">
        <v>2242</v>
      </c>
      <c r="R1406" s="38">
        <v>2431</v>
      </c>
      <c r="S1406" s="38">
        <v>5.2776535392293029</v>
      </c>
      <c r="T1406" s="38">
        <v>5.7225583201902026</v>
      </c>
      <c r="U1406" s="38">
        <v>2.2346460770696908E-2</v>
      </c>
      <c r="V1406" s="38">
        <v>2.255832019020243E-2</v>
      </c>
      <c r="W1406" s="38">
        <v>5.5034005515966055E-3</v>
      </c>
      <c r="X1406" s="38">
        <v>2.225121273567912E-4</v>
      </c>
      <c r="Y1406" s="38">
        <v>5.280888424239814</v>
      </c>
      <c r="Z1406" s="38">
        <v>5.7259126789533967</v>
      </c>
      <c r="AA1406" s="38">
        <v>1.911157576018585E-2</v>
      </c>
      <c r="AB1406" s="38">
        <v>2.5912678953396551E-2</v>
      </c>
      <c r="AC1406" s="38">
        <v>188.95599431928693</v>
      </c>
      <c r="AD1406" s="38">
        <v>5.2821789528913454</v>
      </c>
      <c r="AE1406" s="38">
        <v>5.7269761225654969</v>
      </c>
      <c r="AF1406" s="38">
        <v>1.7821047108654398E-2</v>
      </c>
      <c r="AG1406" s="38">
        <v>2.6976122565496752E-2</v>
      </c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</row>
    <row r="1407" spans="1:51" x14ac:dyDescent="0.25">
      <c r="A1407" s="38" t="s">
        <v>47</v>
      </c>
      <c r="B1407" s="38">
        <v>601070</v>
      </c>
      <c r="C1407" s="38">
        <v>6.1</v>
      </c>
      <c r="D1407" s="38">
        <v>5.9</v>
      </c>
      <c r="E1407" s="38">
        <v>6.3</v>
      </c>
      <c r="F1407" s="38">
        <v>2011</v>
      </c>
      <c r="G1407" s="38" t="s">
        <v>7</v>
      </c>
      <c r="H1407" s="38" t="s">
        <v>83</v>
      </c>
      <c r="I1407" s="38" t="s">
        <v>179</v>
      </c>
      <c r="J1407" s="38">
        <v>3667</v>
      </c>
      <c r="K1407" s="38">
        <v>597403</v>
      </c>
      <c r="L1407" s="38">
        <v>1.968564581214283E-4</v>
      </c>
      <c r="M1407" s="38">
        <v>5.9039304718534495</v>
      </c>
      <c r="N1407" s="38">
        <v>6.2976433880963061</v>
      </c>
      <c r="O1407" s="38">
        <v>3.9304718534491911E-3</v>
      </c>
      <c r="P1407" s="38">
        <v>2.3566119036937394E-3</v>
      </c>
      <c r="Q1407" s="38">
        <v>3549</v>
      </c>
      <c r="R1407" s="38">
        <v>3785</v>
      </c>
      <c r="S1407" s="38">
        <v>5.9044703611892126</v>
      </c>
      <c r="T1407" s="38">
        <v>6.2971034987605439</v>
      </c>
      <c r="U1407" s="38">
        <v>4.4703611892122908E-3</v>
      </c>
      <c r="V1407" s="38">
        <v>2.8965012394559508E-3</v>
      </c>
      <c r="W1407" s="38">
        <v>6.1039434364766037E-3</v>
      </c>
      <c r="X1407" s="38">
        <v>1.9693173397456696E-4</v>
      </c>
      <c r="Y1407" s="38">
        <v>5.9070117025020368</v>
      </c>
      <c r="Z1407" s="38">
        <v>6.300875170451171</v>
      </c>
      <c r="AA1407" s="38">
        <v>7.011702502036421E-3</v>
      </c>
      <c r="AB1407" s="38">
        <v>8.7517045117113668E-4</v>
      </c>
      <c r="AC1407" s="38">
        <v>236.66416608141864</v>
      </c>
      <c r="AD1407" s="38">
        <v>5.9079074839641335</v>
      </c>
      <c r="AE1407" s="38">
        <v>6.3016430780918506</v>
      </c>
      <c r="AF1407" s="38">
        <v>7.9074839641330996E-3</v>
      </c>
      <c r="AG1407" s="38">
        <v>1.6430780918508248E-3</v>
      </c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</row>
    <row r="1408" spans="1:51" x14ac:dyDescent="0.25">
      <c r="A1408" s="38" t="s">
        <v>48</v>
      </c>
      <c r="B1408" s="38">
        <v>617931</v>
      </c>
      <c r="C1408" s="38">
        <v>4.9000000000000004</v>
      </c>
      <c r="D1408" s="38">
        <v>4.8</v>
      </c>
      <c r="E1408" s="38">
        <v>5.0999999999999996</v>
      </c>
      <c r="F1408" s="38">
        <v>2011</v>
      </c>
      <c r="G1408" s="38" t="s">
        <v>7</v>
      </c>
      <c r="H1408" s="38" t="s">
        <v>84</v>
      </c>
      <c r="I1408" s="38" t="s">
        <v>180</v>
      </c>
      <c r="J1408" s="38">
        <v>3028</v>
      </c>
      <c r="K1408" s="38">
        <v>614903</v>
      </c>
      <c r="L1408" s="38">
        <v>1.741082529033158E-4</v>
      </c>
      <c r="M1408" s="38">
        <v>4.7261152348323696</v>
      </c>
      <c r="N1408" s="38">
        <v>5.0743317406390007</v>
      </c>
      <c r="O1408" s="38">
        <v>7.3884765167630206E-2</v>
      </c>
      <c r="P1408" s="38">
        <v>2.5668259360998924E-2</v>
      </c>
      <c r="Q1408" s="38">
        <v>2921</v>
      </c>
      <c r="R1408" s="38">
        <v>3136</v>
      </c>
      <c r="S1408" s="38">
        <v>4.7270649959299664</v>
      </c>
      <c r="T1408" s="38">
        <v>5.0750002832031411</v>
      </c>
      <c r="U1408" s="38">
        <v>7.2935004070033393E-2</v>
      </c>
      <c r="V1408" s="38">
        <v>2.4999716796858529E-2</v>
      </c>
      <c r="W1408" s="38">
        <v>4.9033013290807649E-3</v>
      </c>
      <c r="X1408" s="38">
        <v>1.7418930629092662E-4</v>
      </c>
      <c r="Y1408" s="38">
        <v>4.7291120227898382</v>
      </c>
      <c r="Z1408" s="38">
        <v>5.0774906353716913</v>
      </c>
      <c r="AA1408" s="38">
        <v>7.0887977210161601E-2</v>
      </c>
      <c r="AB1408" s="38">
        <v>2.2509364628308326E-2</v>
      </c>
      <c r="AC1408" s="38">
        <v>215.19038557669882</v>
      </c>
      <c r="AD1408" s="38">
        <v>4.7299898638532669</v>
      </c>
      <c r="AE1408" s="38">
        <v>5.0782310879096375</v>
      </c>
      <c r="AF1408" s="38">
        <v>7.0010136146732904E-2</v>
      </c>
      <c r="AG1408" s="38">
        <v>2.1768912090362136E-2</v>
      </c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</row>
    <row r="1409" spans="1:51" x14ac:dyDescent="0.25">
      <c r="A1409" s="38" t="s">
        <v>34</v>
      </c>
      <c r="B1409" s="38">
        <v>170277</v>
      </c>
      <c r="C1409" s="38">
        <v>13.3</v>
      </c>
      <c r="D1409" s="38">
        <v>12.8</v>
      </c>
      <c r="E1409" s="38">
        <v>13.9</v>
      </c>
      <c r="F1409" s="38">
        <v>2011</v>
      </c>
      <c r="G1409" s="38" t="s">
        <v>7</v>
      </c>
      <c r="H1409" s="38" t="s">
        <v>85</v>
      </c>
      <c r="I1409" s="38" t="s">
        <v>166</v>
      </c>
      <c r="J1409" s="38">
        <v>2265</v>
      </c>
      <c r="K1409" s="38">
        <v>168012</v>
      </c>
      <c r="L1409" s="38">
        <v>5.4414965729642027E-4</v>
      </c>
      <c r="M1409" s="38">
        <v>12.757705555092803</v>
      </c>
      <c r="N1409" s="38">
        <v>13.846004869685645</v>
      </c>
      <c r="O1409" s="38">
        <v>4.2294444907197359E-2</v>
      </c>
      <c r="P1409" s="38">
        <v>5.3995130314355322E-2</v>
      </c>
      <c r="Q1409" s="38">
        <v>2172</v>
      </c>
      <c r="R1409" s="38">
        <v>2358</v>
      </c>
      <c r="S1409" s="38">
        <v>12.755686322873906</v>
      </c>
      <c r="T1409" s="38">
        <v>13.848024101904544</v>
      </c>
      <c r="U1409" s="38">
        <v>4.4313677126094575E-2</v>
      </c>
      <c r="V1409" s="38">
        <v>5.197589809545633E-2</v>
      </c>
      <c r="W1409" s="38">
        <v>1.3312834902560428E-2</v>
      </c>
      <c r="X1409" s="38">
        <v>5.4447573160749745E-4</v>
      </c>
      <c r="Y1409" s="38">
        <v>12.76835917095293</v>
      </c>
      <c r="Z1409" s="38">
        <v>13.857310634167925</v>
      </c>
      <c r="AA1409" s="38">
        <v>3.164082904707044E-2</v>
      </c>
      <c r="AB1409" s="38">
        <v>4.2689365832075055E-2</v>
      </c>
      <c r="AC1409" s="38">
        <v>185.33197916764732</v>
      </c>
      <c r="AD1409" s="38">
        <v>12.771576186698891</v>
      </c>
      <c r="AE1409" s="38">
        <v>13.859966269692853</v>
      </c>
      <c r="AF1409" s="38">
        <v>2.8423813301110101E-2</v>
      </c>
      <c r="AG1409" s="38">
        <v>4.0033730307147408E-2</v>
      </c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</row>
    <row r="1410" spans="1:51" x14ac:dyDescent="0.25">
      <c r="A1410" s="38" t="s">
        <v>13</v>
      </c>
      <c r="B1410" s="38">
        <v>760509</v>
      </c>
      <c r="C1410" s="38">
        <v>10.1</v>
      </c>
      <c r="D1410" s="38">
        <v>9.9</v>
      </c>
      <c r="E1410" s="38">
        <v>10.3</v>
      </c>
      <c r="F1410" s="38">
        <v>2011</v>
      </c>
      <c r="G1410" s="38" t="s">
        <v>7</v>
      </c>
      <c r="H1410" s="38" t="s">
        <v>86</v>
      </c>
      <c r="I1410" s="38" t="s">
        <v>145</v>
      </c>
      <c r="J1410" s="38">
        <v>7681</v>
      </c>
      <c r="K1410" s="38">
        <v>752828</v>
      </c>
      <c r="L1410" s="38">
        <v>2.2472341107950279E-4</v>
      </c>
      <c r="M1410" s="38">
        <v>9.8750913182662376</v>
      </c>
      <c r="N1410" s="38">
        <v>10.324538140425243</v>
      </c>
      <c r="O1410" s="38">
        <v>2.4908681733762705E-2</v>
      </c>
      <c r="P1410" s="38">
        <v>2.4538140425242716E-2</v>
      </c>
      <c r="Q1410" s="38">
        <v>7511</v>
      </c>
      <c r="R1410" s="38">
        <v>7853</v>
      </c>
      <c r="S1410" s="38">
        <v>9.8762802281103834</v>
      </c>
      <c r="T1410" s="38">
        <v>10.32597904824269</v>
      </c>
      <c r="U1410" s="38">
        <v>2.3719771889616936E-2</v>
      </c>
      <c r="V1410" s="38">
        <v>2.5979048242689373E-2</v>
      </c>
      <c r="W1410" s="38">
        <v>1.0102289285047335E-2</v>
      </c>
      <c r="X1410" s="38">
        <v>2.2476371278831183E-4</v>
      </c>
      <c r="Y1410" s="38">
        <v>9.8775255722590227</v>
      </c>
      <c r="Z1410" s="38">
        <v>10.327052997835647</v>
      </c>
      <c r="AA1410" s="38">
        <v>2.2474427740977632E-2</v>
      </c>
      <c r="AB1410" s="38">
        <v>2.7052997835646408E-2</v>
      </c>
      <c r="AC1410" s="38">
        <v>341.81892785901857</v>
      </c>
      <c r="AD1410" s="38">
        <v>9.878217507899393</v>
      </c>
      <c r="AE1410" s="38">
        <v>10.327675964384282</v>
      </c>
      <c r="AF1410" s="38">
        <v>2.1782492100607342E-2</v>
      </c>
      <c r="AG1410" s="38">
        <v>2.7675964384281215E-2</v>
      </c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8"/>
      <c r="AR1410" s="38"/>
      <c r="AS1410" s="38"/>
      <c r="AT1410" s="38"/>
      <c r="AU1410" s="38"/>
      <c r="AV1410" s="38"/>
      <c r="AW1410" s="38"/>
      <c r="AX1410" s="38"/>
      <c r="AY1410" s="38"/>
    </row>
    <row r="1411" spans="1:51" x14ac:dyDescent="0.25">
      <c r="A1411" s="38" t="s">
        <v>28</v>
      </c>
      <c r="B1411" s="38">
        <v>856298</v>
      </c>
      <c r="C1411" s="38">
        <v>11.7</v>
      </c>
      <c r="D1411" s="38">
        <v>11.5</v>
      </c>
      <c r="E1411" s="38">
        <v>11.9</v>
      </c>
      <c r="F1411" s="38">
        <v>2011</v>
      </c>
      <c r="G1411" s="38" t="s">
        <v>7</v>
      </c>
      <c r="H1411" s="38" t="s">
        <v>87</v>
      </c>
      <c r="I1411" s="38" t="s">
        <v>160</v>
      </c>
      <c r="J1411" s="38">
        <v>10019</v>
      </c>
      <c r="K1411" s="38">
        <v>846279</v>
      </c>
      <c r="L1411" s="38">
        <v>2.2776116046704337E-4</v>
      </c>
      <c r="M1411" s="38">
        <v>11.472604833614456</v>
      </c>
      <c r="N1411" s="38">
        <v>11.928127154548545</v>
      </c>
      <c r="O1411" s="38">
        <v>2.7395166385543845E-2</v>
      </c>
      <c r="P1411" s="38">
        <v>2.8127154548544198E-2</v>
      </c>
      <c r="Q1411" s="38">
        <v>9824</v>
      </c>
      <c r="R1411" s="38">
        <v>10214</v>
      </c>
      <c r="S1411" s="38">
        <v>11.472641533671689</v>
      </c>
      <c r="T1411" s="38">
        <v>11.92809045449131</v>
      </c>
      <c r="U1411" s="38">
        <v>2.7358466328310627E-2</v>
      </c>
      <c r="V1411" s="38">
        <v>2.8090454491309202E-2</v>
      </c>
      <c r="W1411" s="38">
        <v>1.1702556556854316E-2</v>
      </c>
      <c r="X1411" s="38">
        <v>2.2779224993668172E-4</v>
      </c>
      <c r="Y1411" s="38">
        <v>11.474764306917633</v>
      </c>
      <c r="Z1411" s="38">
        <v>11.930348806790997</v>
      </c>
      <c r="AA1411" s="38">
        <v>2.523569308236695E-2</v>
      </c>
      <c r="AB1411" s="38">
        <v>3.0348806790996719E-2</v>
      </c>
      <c r="AC1411" s="38">
        <v>390.07215033838247</v>
      </c>
      <c r="AD1411" s="38">
        <v>11.475374895259645</v>
      </c>
      <c r="AE1411" s="38">
        <v>11.930906030955727</v>
      </c>
      <c r="AF1411" s="38">
        <v>2.4625104740355397E-2</v>
      </c>
      <c r="AG1411" s="38">
        <v>3.0906030955726749E-2</v>
      </c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</row>
    <row r="1412" spans="1:51" x14ac:dyDescent="0.25">
      <c r="A1412" s="38" t="s">
        <v>49</v>
      </c>
      <c r="B1412" s="38">
        <v>1420628</v>
      </c>
      <c r="C1412" s="38">
        <v>9.1</v>
      </c>
      <c r="D1412" s="38">
        <v>8.9</v>
      </c>
      <c r="E1412" s="38">
        <v>9.1999999999999993</v>
      </c>
      <c r="F1412" s="38">
        <v>2011</v>
      </c>
      <c r="G1412" s="38" t="s">
        <v>7</v>
      </c>
      <c r="H1412" s="38" t="s">
        <v>88</v>
      </c>
      <c r="I1412" s="38" t="s">
        <v>181</v>
      </c>
      <c r="J1412" s="38">
        <v>12928</v>
      </c>
      <c r="K1412" s="38">
        <v>1407700</v>
      </c>
      <c r="L1412" s="38">
        <v>1.5615225589389457E-4</v>
      </c>
      <c r="M1412" s="38">
        <v>8.9440485003913555</v>
      </c>
      <c r="N1412" s="38">
        <v>9.2563530121791437</v>
      </c>
      <c r="O1412" s="38">
        <v>4.4048500391355105E-2</v>
      </c>
      <c r="P1412" s="38">
        <v>5.6353012179144457E-2</v>
      </c>
      <c r="Q1412" s="38">
        <v>12706</v>
      </c>
      <c r="R1412" s="38">
        <v>13150</v>
      </c>
      <c r="S1412" s="38">
        <v>8.9439318385953257</v>
      </c>
      <c r="T1412" s="38">
        <v>9.2564696739751717</v>
      </c>
      <c r="U1412" s="38">
        <v>4.3931838595325345E-2</v>
      </c>
      <c r="V1412" s="38">
        <v>5.6469673975172441E-2</v>
      </c>
      <c r="W1412" s="38">
        <v>9.1015281736419838E-3</v>
      </c>
      <c r="X1412" s="38">
        <v>1.5616896997390766E-4</v>
      </c>
      <c r="Y1412" s="38">
        <v>8.945359203668076</v>
      </c>
      <c r="Z1412" s="38">
        <v>9.2576971436158928</v>
      </c>
      <c r="AA1412" s="38">
        <v>4.5359203668075665E-2</v>
      </c>
      <c r="AB1412" s="38">
        <v>5.7697143615893509E-2</v>
      </c>
      <c r="AC1412" s="38">
        <v>443.67666352269578</v>
      </c>
      <c r="AD1412" s="38">
        <v>8.9457254348169393</v>
      </c>
      <c r="AE1412" s="38">
        <v>9.2580348246072557</v>
      </c>
      <c r="AF1412" s="38">
        <v>4.5725434816938915E-2</v>
      </c>
      <c r="AG1412" s="38">
        <v>5.8034824607256397E-2</v>
      </c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</row>
    <row r="1413" spans="1:51" x14ac:dyDescent="0.25">
      <c r="A1413" s="38" t="s">
        <v>26</v>
      </c>
      <c r="B1413" s="38">
        <v>761037</v>
      </c>
      <c r="C1413" s="38">
        <v>16.600000000000001</v>
      </c>
      <c r="D1413" s="38">
        <v>16.3</v>
      </c>
      <c r="E1413" s="38">
        <v>16.899999999999999</v>
      </c>
      <c r="F1413" s="38">
        <v>2011</v>
      </c>
      <c r="G1413" s="38" t="s">
        <v>7</v>
      </c>
      <c r="H1413" s="38" t="s">
        <v>89</v>
      </c>
      <c r="I1413" s="38" t="s">
        <v>158</v>
      </c>
      <c r="J1413" s="38">
        <v>12633</v>
      </c>
      <c r="K1413" s="38">
        <v>748404</v>
      </c>
      <c r="L1413" s="38">
        <v>2.8705210201989035E-4</v>
      </c>
      <c r="M1413" s="38">
        <v>16.312666439916963</v>
      </c>
      <c r="N1413" s="38">
        <v>16.886770643956748</v>
      </c>
      <c r="O1413" s="38">
        <v>1.2666439916962702E-2</v>
      </c>
      <c r="P1413" s="38">
        <v>1.3229356043250817E-2</v>
      </c>
      <c r="Q1413" s="38">
        <v>12415</v>
      </c>
      <c r="R1413" s="38">
        <v>12852</v>
      </c>
      <c r="S1413" s="38">
        <v>16.313267291866229</v>
      </c>
      <c r="T1413" s="38">
        <v>16.88748378856744</v>
      </c>
      <c r="U1413" s="38">
        <v>1.3267291866227993E-2</v>
      </c>
      <c r="V1413" s="38">
        <v>1.2516211432558322E-2</v>
      </c>
      <c r="W1413" s="38">
        <v>1.6602158571661901E-2</v>
      </c>
      <c r="X1413" s="38">
        <v>2.8708248727356414E-4</v>
      </c>
      <c r="Y1413" s="38">
        <v>16.315076084388338</v>
      </c>
      <c r="Z1413" s="38">
        <v>16.889241058935465</v>
      </c>
      <c r="AA1413" s="38">
        <v>1.5076084388336852E-2</v>
      </c>
      <c r="AB1413" s="38">
        <v>1.07589410645339E-2</v>
      </c>
      <c r="AC1413" s="38">
        <v>436.92292821778801</v>
      </c>
      <c r="AD1413" s="38">
        <v>16.315759403266298</v>
      </c>
      <c r="AE1413" s="38">
        <v>16.889871729984876</v>
      </c>
      <c r="AF1413" s="38">
        <v>1.5759403266297767E-2</v>
      </c>
      <c r="AG1413" s="38">
        <v>1.0128270015123064E-2</v>
      </c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</row>
    <row r="1414" spans="1:51" x14ac:dyDescent="0.25">
      <c r="A1414" s="38" t="s">
        <v>59</v>
      </c>
      <c r="B1414" s="38">
        <v>437230</v>
      </c>
      <c r="C1414" s="38">
        <v>5.5</v>
      </c>
      <c r="D1414" s="38">
        <v>5.3</v>
      </c>
      <c r="E1414" s="38">
        <v>5.7</v>
      </c>
      <c r="F1414" s="38">
        <v>2011</v>
      </c>
      <c r="G1414" s="38" t="s">
        <v>7</v>
      </c>
      <c r="H1414" s="38" t="s">
        <v>90</v>
      </c>
      <c r="I1414" s="38" t="s">
        <v>190</v>
      </c>
      <c r="J1414" s="38">
        <v>2405</v>
      </c>
      <c r="K1414" s="38">
        <v>434825</v>
      </c>
      <c r="L1414" s="38">
        <v>2.1922897577535488E-4</v>
      </c>
      <c r="M1414" s="38">
        <v>5.2813084987803718</v>
      </c>
      <c r="N1414" s="38">
        <v>5.7197664503310808</v>
      </c>
      <c r="O1414" s="38">
        <v>1.8691501219628037E-2</v>
      </c>
      <c r="P1414" s="38">
        <v>1.9766450331080598E-2</v>
      </c>
      <c r="Q1414" s="38">
        <v>2309</v>
      </c>
      <c r="R1414" s="38">
        <v>2501</v>
      </c>
      <c r="S1414" s="38">
        <v>5.2809734007273059</v>
      </c>
      <c r="T1414" s="38">
        <v>5.7201015483841458</v>
      </c>
      <c r="U1414" s="38">
        <v>1.90265992726939E-2</v>
      </c>
      <c r="V1414" s="38">
        <v>2.0101548384145573E-2</v>
      </c>
      <c r="W1414" s="38">
        <v>5.504882058945189E-3</v>
      </c>
      <c r="X1414" s="38">
        <v>2.1935712275677588E-4</v>
      </c>
      <c r="Y1414" s="38">
        <v>5.2855249361884127</v>
      </c>
      <c r="Z1414" s="38">
        <v>5.7242391817019653</v>
      </c>
      <c r="AA1414" s="38">
        <v>1.4475063811587141E-2</v>
      </c>
      <c r="AB1414" s="38">
        <v>2.4239181701965151E-2</v>
      </c>
      <c r="AC1414" s="38">
        <v>191.72563940795251</v>
      </c>
      <c r="AD1414" s="38">
        <v>5.286777212838583</v>
      </c>
      <c r="AE1414" s="38">
        <v>5.7252740107265598</v>
      </c>
      <c r="AF1414" s="38">
        <v>1.3222787161416782E-2</v>
      </c>
      <c r="AG1414" s="38">
        <v>2.5274010726559659E-2</v>
      </c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</row>
    <row r="1415" spans="1:51" x14ac:dyDescent="0.25">
      <c r="A1415" s="38" t="s">
        <v>20</v>
      </c>
      <c r="B1415" s="38">
        <v>816789</v>
      </c>
      <c r="C1415" s="38">
        <v>8.6999999999999993</v>
      </c>
      <c r="D1415" s="38">
        <v>8.5</v>
      </c>
      <c r="E1415" s="38">
        <v>8.9</v>
      </c>
      <c r="F1415" s="38">
        <v>2011</v>
      </c>
      <c r="G1415" s="38" t="s">
        <v>7</v>
      </c>
      <c r="H1415" s="38" t="s">
        <v>91</v>
      </c>
      <c r="I1415" s="38" t="s">
        <v>152</v>
      </c>
      <c r="J1415" s="38">
        <v>7106</v>
      </c>
      <c r="K1415" s="38">
        <v>809683</v>
      </c>
      <c r="L1415" s="38">
        <v>2.0139717880686964E-4</v>
      </c>
      <c r="M1415" s="38">
        <v>8.4985240982916217</v>
      </c>
      <c r="N1415" s="38">
        <v>8.9013184559053613</v>
      </c>
      <c r="O1415" s="38">
        <v>1.4759017083783021E-3</v>
      </c>
      <c r="P1415" s="38">
        <v>1.318455905360949E-3</v>
      </c>
      <c r="Q1415" s="38">
        <v>6942</v>
      </c>
      <c r="R1415" s="38">
        <v>7271</v>
      </c>
      <c r="S1415" s="38">
        <v>8.4991350275285296</v>
      </c>
      <c r="T1415" s="38">
        <v>8.9019318330682715</v>
      </c>
      <c r="U1415" s="38">
        <v>8.6497247147043765E-4</v>
      </c>
      <c r="V1415" s="38">
        <v>1.9318330682711604E-3</v>
      </c>
      <c r="W1415" s="38">
        <v>8.7022319107441619E-3</v>
      </c>
      <c r="X1415" s="38">
        <v>2.0143646610765395E-4</v>
      </c>
      <c r="Y1415" s="38">
        <v>8.500795444636509</v>
      </c>
      <c r="Z1415" s="38">
        <v>8.9036683768518152</v>
      </c>
      <c r="AA1415" s="38">
        <v>7.9544463650904618E-4</v>
      </c>
      <c r="AB1415" s="38">
        <v>3.6683768518148696E-3</v>
      </c>
      <c r="AC1415" s="38">
        <v>329.00895419152187</v>
      </c>
      <c r="AD1415" s="38">
        <v>8.5014411241808965</v>
      </c>
      <c r="AE1415" s="38">
        <v>8.9042469979492065</v>
      </c>
      <c r="AF1415" s="38">
        <v>1.4411241808964803E-3</v>
      </c>
      <c r="AG1415" s="38">
        <v>4.2469979492061327E-3</v>
      </c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</row>
    <row r="1416" spans="1:51" x14ac:dyDescent="0.25">
      <c r="A1416" s="38" t="s">
        <v>50</v>
      </c>
      <c r="B1416" s="38">
        <v>129177</v>
      </c>
      <c r="C1416" s="38">
        <v>3</v>
      </c>
      <c r="D1416" s="38">
        <v>2.7</v>
      </c>
      <c r="E1416" s="38">
        <v>3.3</v>
      </c>
      <c r="F1416" s="38">
        <v>2011</v>
      </c>
      <c r="G1416" s="38" t="s">
        <v>7</v>
      </c>
      <c r="H1416" s="38" t="s">
        <v>92</v>
      </c>
      <c r="I1416" s="38" t="s">
        <v>182</v>
      </c>
      <c r="J1416" s="38">
        <v>388</v>
      </c>
      <c r="K1416" s="38">
        <v>128789</v>
      </c>
      <c r="L1416" s="38">
        <v>2.9841836591040582E-4</v>
      </c>
      <c r="M1416" s="38">
        <v>2.705212311377347</v>
      </c>
      <c r="N1416" s="38">
        <v>3.3020490431981582</v>
      </c>
      <c r="O1416" s="38">
        <v>5.21231137734679E-3</v>
      </c>
      <c r="P1416" s="38">
        <v>2.0490431981583512E-3</v>
      </c>
      <c r="Q1416" s="38">
        <v>349</v>
      </c>
      <c r="R1416" s="38">
        <v>427</v>
      </c>
      <c r="S1416" s="38">
        <v>2.7017193463232618</v>
      </c>
      <c r="T1416" s="38">
        <v>3.3055420082522429</v>
      </c>
      <c r="U1416" s="38">
        <v>1.7193463232616502E-3</v>
      </c>
      <c r="V1416" s="38">
        <v>5.5420082522430469E-3</v>
      </c>
      <c r="W1416" s="38">
        <v>3.0184098896324581E-3</v>
      </c>
      <c r="X1416" s="38">
        <v>2.9950981417858034E-4</v>
      </c>
      <c r="Y1416" s="38">
        <v>2.7189000754538779</v>
      </c>
      <c r="Z1416" s="38">
        <v>3.3179197038110386</v>
      </c>
      <c r="AA1416" s="38">
        <v>1.8900075453877729E-2</v>
      </c>
      <c r="AB1416" s="38">
        <v>1.7919703811038801E-2</v>
      </c>
      <c r="AC1416" s="38">
        <v>77.143740013944893</v>
      </c>
      <c r="AD1416" s="38">
        <v>2.7236922706958397</v>
      </c>
      <c r="AE1416" s="38">
        <v>3.3208685945436467</v>
      </c>
      <c r="AF1416" s="38">
        <v>2.3692270695839568E-2</v>
      </c>
      <c r="AG1416" s="38">
        <v>2.0868594543646868E-2</v>
      </c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</row>
    <row r="1417" spans="1:51" x14ac:dyDescent="0.25">
      <c r="A1417" s="38" t="s">
        <v>51</v>
      </c>
      <c r="B1417" s="38">
        <v>264594</v>
      </c>
      <c r="C1417" s="38">
        <v>7.5</v>
      </c>
      <c r="D1417" s="38">
        <v>7.1</v>
      </c>
      <c r="E1417" s="38">
        <v>7.8</v>
      </c>
      <c r="F1417" s="38">
        <v>2011</v>
      </c>
      <c r="G1417" s="38" t="s">
        <v>7</v>
      </c>
      <c r="H1417" s="38" t="s">
        <v>93</v>
      </c>
      <c r="I1417" s="38" t="s">
        <v>183</v>
      </c>
      <c r="J1417" s="38">
        <v>1984</v>
      </c>
      <c r="K1417" s="38">
        <v>262610</v>
      </c>
      <c r="L1417" s="38">
        <v>3.2870368063244999E-4</v>
      </c>
      <c r="M1417" s="38">
        <v>7.1695767036544202</v>
      </c>
      <c r="N1417" s="38">
        <v>7.8269840649193201</v>
      </c>
      <c r="O1417" s="38">
        <v>6.9576703654420591E-2</v>
      </c>
      <c r="P1417" s="38">
        <v>2.6984064919320261E-2</v>
      </c>
      <c r="Q1417" s="38">
        <v>1898</v>
      </c>
      <c r="R1417" s="38">
        <v>2072</v>
      </c>
      <c r="S1417" s="38">
        <v>7.1732541176292735</v>
      </c>
      <c r="T1417" s="38">
        <v>7.8308654013318515</v>
      </c>
      <c r="U1417" s="38">
        <v>7.3254117629273807E-2</v>
      </c>
      <c r="V1417" s="38">
        <v>3.0865401331851672E-2</v>
      </c>
      <c r="W1417" s="38">
        <v>7.5054305751750278E-3</v>
      </c>
      <c r="X1417" s="38">
        <v>3.2893451399819087E-4</v>
      </c>
      <c r="Y1417" s="38">
        <v>7.1764960611768371</v>
      </c>
      <c r="Z1417" s="38">
        <v>7.8343650891732182</v>
      </c>
      <c r="AA1417" s="38">
        <v>7.6496061176837493E-2</v>
      </c>
      <c r="AB1417" s="38">
        <v>3.4365089173218344E-2</v>
      </c>
      <c r="AC1417" s="38">
        <v>173.96670683485334</v>
      </c>
      <c r="AD1417" s="38">
        <v>7.1785822798880599</v>
      </c>
      <c r="AE1417" s="38">
        <v>7.8360581907863276</v>
      </c>
      <c r="AF1417" s="38">
        <v>7.8582279888060214E-2</v>
      </c>
      <c r="AG1417" s="38">
        <v>3.6058190786327771E-2</v>
      </c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</row>
    <row r="1418" spans="1:51" x14ac:dyDescent="0.25">
      <c r="A1418" s="38" t="s">
        <v>29</v>
      </c>
      <c r="B1418" s="38">
        <v>401059</v>
      </c>
      <c r="C1418" s="38">
        <v>8.1999999999999993</v>
      </c>
      <c r="D1418" s="38">
        <v>7.9</v>
      </c>
      <c r="E1418" s="38">
        <v>8.5</v>
      </c>
      <c r="F1418" s="38">
        <v>2011</v>
      </c>
      <c r="G1418" s="38" t="s">
        <v>7</v>
      </c>
      <c r="H1418" s="38" t="s">
        <v>94</v>
      </c>
      <c r="I1418" s="38" t="s">
        <v>161</v>
      </c>
      <c r="J1418" s="38">
        <v>3289</v>
      </c>
      <c r="K1418" s="38">
        <v>397770</v>
      </c>
      <c r="L1418" s="38">
        <v>2.7911529811095544E-4</v>
      </c>
      <c r="M1418" s="38">
        <v>7.92167311456648</v>
      </c>
      <c r="N1418" s="38">
        <v>8.4799037107883919</v>
      </c>
      <c r="O1418" s="38">
        <v>2.167311456647969E-2</v>
      </c>
      <c r="P1418" s="38">
        <v>2.0096289211608109E-2</v>
      </c>
      <c r="Q1418" s="38">
        <v>3177</v>
      </c>
      <c r="R1418" s="38">
        <v>3401</v>
      </c>
      <c r="S1418" s="38">
        <v>7.9215277552679284</v>
      </c>
      <c r="T1418" s="38">
        <v>8.4800490700869453</v>
      </c>
      <c r="U1418" s="38">
        <v>2.152775526792805E-2</v>
      </c>
      <c r="V1418" s="38">
        <v>1.9950929913054694E-2</v>
      </c>
      <c r="W1418" s="38">
        <v>8.2054989623072411E-3</v>
      </c>
      <c r="X1418" s="38">
        <v>2.7923318327635149E-4</v>
      </c>
      <c r="Y1418" s="38">
        <v>7.9262657790308904</v>
      </c>
      <c r="Z1418" s="38">
        <v>8.4847321455835925</v>
      </c>
      <c r="AA1418" s="38">
        <v>2.6265779030890002E-2</v>
      </c>
      <c r="AB1418" s="38">
        <v>1.5267854416407545E-2</v>
      </c>
      <c r="AC1418" s="38">
        <v>223.89948366683387</v>
      </c>
      <c r="AD1418" s="38">
        <v>7.9276129795818644</v>
      </c>
      <c r="AE1418" s="38">
        <v>8.4858783198772265</v>
      </c>
      <c r="AF1418" s="38">
        <v>2.7612979581864039E-2</v>
      </c>
      <c r="AG1418" s="38">
        <v>1.4121680122773483E-2</v>
      </c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</row>
    <row r="1419" spans="1:51" x14ac:dyDescent="0.25">
      <c r="A1419" s="38" t="s">
        <v>35</v>
      </c>
      <c r="B1419" s="38">
        <v>176757</v>
      </c>
      <c r="C1419" s="38">
        <v>8.8000000000000007</v>
      </c>
      <c r="D1419" s="38">
        <v>8.4</v>
      </c>
      <c r="E1419" s="38">
        <v>9.1999999999999993</v>
      </c>
      <c r="F1419" s="38">
        <v>2011</v>
      </c>
      <c r="G1419" s="38" t="s">
        <v>7</v>
      </c>
      <c r="H1419" s="38" t="s">
        <v>95</v>
      </c>
      <c r="I1419" s="38" t="s">
        <v>167</v>
      </c>
      <c r="J1419" s="38">
        <v>1555</v>
      </c>
      <c r="K1419" s="38">
        <v>175202</v>
      </c>
      <c r="L1419" s="38">
        <v>4.3532928606306698E-4</v>
      </c>
      <c r="M1419" s="38">
        <v>8.3620592190597858</v>
      </c>
      <c r="N1419" s="38">
        <v>9.2327177911859195</v>
      </c>
      <c r="O1419" s="38">
        <v>3.794078094021458E-2</v>
      </c>
      <c r="P1419" s="38">
        <v>3.271779118592022E-2</v>
      </c>
      <c r="Q1419" s="38">
        <v>1479</v>
      </c>
      <c r="R1419" s="38">
        <v>1633</v>
      </c>
      <c r="S1419" s="38">
        <v>8.3674196778628289</v>
      </c>
      <c r="T1419" s="38">
        <v>9.2386723015212979</v>
      </c>
      <c r="U1419" s="38">
        <v>3.2580322137171436E-2</v>
      </c>
      <c r="V1419" s="38">
        <v>3.8672301521298635E-2</v>
      </c>
      <c r="W1419" s="38">
        <v>8.8080635765306493E-3</v>
      </c>
      <c r="X1419" s="38">
        <v>4.3571703289922936E-4</v>
      </c>
      <c r="Y1419" s="38">
        <v>8.3723465436314211</v>
      </c>
      <c r="Z1419" s="38">
        <v>9.2437806094298782</v>
      </c>
      <c r="AA1419" s="38">
        <v>2.7653456368579299E-2</v>
      </c>
      <c r="AB1419" s="38">
        <v>4.3780609429878936E-2</v>
      </c>
      <c r="AC1419" s="38">
        <v>153.91841741376024</v>
      </c>
      <c r="AD1419" s="38">
        <v>8.3755061838646245</v>
      </c>
      <c r="AE1419" s="38">
        <v>9.24627833081448</v>
      </c>
      <c r="AF1419" s="38">
        <v>2.4493816135375823E-2</v>
      </c>
      <c r="AG1419" s="38">
        <v>4.6278330814480739E-2</v>
      </c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</row>
    <row r="1420" spans="1:51" x14ac:dyDescent="0.25">
      <c r="A1420" s="38" t="s">
        <v>14</v>
      </c>
      <c r="B1420" s="38">
        <v>1177240</v>
      </c>
      <c r="C1420" s="38">
        <v>10.5</v>
      </c>
      <c r="D1420" s="38">
        <v>10.3</v>
      </c>
      <c r="E1420" s="38">
        <v>10.7</v>
      </c>
      <c r="F1420" s="38">
        <v>2011</v>
      </c>
      <c r="G1420" s="38" t="s">
        <v>7</v>
      </c>
      <c r="H1420" s="38" t="s">
        <v>96</v>
      </c>
      <c r="I1420" s="38" t="s">
        <v>146</v>
      </c>
      <c r="J1420" s="38">
        <v>12361</v>
      </c>
      <c r="K1420" s="38">
        <v>1164879</v>
      </c>
      <c r="L1420" s="38">
        <v>1.8412713142159189E-4</v>
      </c>
      <c r="M1420" s="38">
        <v>10.315855879689142</v>
      </c>
      <c r="N1420" s="38">
        <v>10.684110142532324</v>
      </c>
      <c r="O1420" s="38">
        <v>1.5855879689141261E-2</v>
      </c>
      <c r="P1420" s="38">
        <v>1.5889857467675128E-2</v>
      </c>
      <c r="Q1420" s="38">
        <v>12145</v>
      </c>
      <c r="R1420" s="38">
        <v>12578</v>
      </c>
      <c r="S1420" s="38">
        <v>10.316503007033401</v>
      </c>
      <c r="T1420" s="38">
        <v>10.684312459651387</v>
      </c>
      <c r="U1420" s="38">
        <v>1.6503007033399797E-2</v>
      </c>
      <c r="V1420" s="38">
        <v>1.5687540348611861E-2</v>
      </c>
      <c r="W1420" s="38">
        <v>1.0501580296304989E-2</v>
      </c>
      <c r="X1420" s="38">
        <v>1.8414761424595118E-4</v>
      </c>
      <c r="Y1420" s="38">
        <v>10.317432682059037</v>
      </c>
      <c r="Z1420" s="38">
        <v>10.685727910550941</v>
      </c>
      <c r="AA1420" s="38">
        <v>1.7432682059036253E-2</v>
      </c>
      <c r="AB1420" s="38">
        <v>1.4272089449058001E-2</v>
      </c>
      <c r="AC1420" s="38">
        <v>433.53199298197961</v>
      </c>
      <c r="AD1420" s="38">
        <v>10.317874942431152</v>
      </c>
      <c r="AE1420" s="38">
        <v>10.68613509187033</v>
      </c>
      <c r="AF1420" s="38">
        <v>1.7874942431150842E-2</v>
      </c>
      <c r="AG1420" s="38">
        <v>1.3864908129669118E-2</v>
      </c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</row>
    <row r="1421" spans="1:51" x14ac:dyDescent="0.25">
      <c r="A1421" s="38" t="s">
        <v>60</v>
      </c>
      <c r="B1421" s="38">
        <v>302619</v>
      </c>
      <c r="C1421" s="38">
        <v>4.9000000000000004</v>
      </c>
      <c r="D1421" s="38">
        <v>4.7</v>
      </c>
      <c r="E1421" s="38">
        <v>5.2</v>
      </c>
      <c r="F1421" s="38">
        <v>2011</v>
      </c>
      <c r="G1421" s="38" t="s">
        <v>7</v>
      </c>
      <c r="H1421" s="38" t="s">
        <v>97</v>
      </c>
      <c r="I1421" s="38" t="s">
        <v>191</v>
      </c>
      <c r="J1421" s="38">
        <v>1483</v>
      </c>
      <c r="K1421" s="38">
        <v>301136</v>
      </c>
      <c r="L1421" s="38">
        <v>2.4880306005568658E-4</v>
      </c>
      <c r="M1421" s="38">
        <v>4.6517484585204762</v>
      </c>
      <c r="N1421" s="38">
        <v>5.1493545786318498</v>
      </c>
      <c r="O1421" s="38">
        <v>4.8251541479523929E-2</v>
      </c>
      <c r="P1421" s="38">
        <v>5.0645421368150423E-2</v>
      </c>
      <c r="Q1421" s="38">
        <v>1408</v>
      </c>
      <c r="R1421" s="38">
        <v>1559</v>
      </c>
      <c r="S1421" s="38">
        <v>4.6527151302462837</v>
      </c>
      <c r="T1421" s="38">
        <v>5.1516923920837749</v>
      </c>
      <c r="U1421" s="38">
        <v>4.7284869753716485E-2</v>
      </c>
      <c r="V1421" s="38">
        <v>4.8307607916225237E-2</v>
      </c>
      <c r="W1421" s="38">
        <v>4.9068362528490997E-3</v>
      </c>
      <c r="X1421" s="38">
        <v>2.4903949296173659E-4</v>
      </c>
      <c r="Y1421" s="38">
        <v>4.6577967598873631</v>
      </c>
      <c r="Z1421" s="38">
        <v>5.1558757458108362</v>
      </c>
      <c r="AA1421" s="38">
        <v>4.2203240112637097E-2</v>
      </c>
      <c r="AB1421" s="38">
        <v>4.4124254189163992E-2</v>
      </c>
      <c r="AC1421" s="38">
        <v>150.60880259122681</v>
      </c>
      <c r="AD1421" s="38">
        <v>4.659649355339937</v>
      </c>
      <c r="AE1421" s="38">
        <v>5.1573275935892493</v>
      </c>
      <c r="AF1421" s="38">
        <v>4.0350644660063217E-2</v>
      </c>
      <c r="AG1421" s="38">
        <v>4.2672406410750874E-2</v>
      </c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</row>
    <row r="1422" spans="1:51" x14ac:dyDescent="0.25">
      <c r="A1422" s="38" t="s">
        <v>36</v>
      </c>
      <c r="B1422" s="38">
        <v>2427519</v>
      </c>
      <c r="C1422" s="38">
        <v>8.4</v>
      </c>
      <c r="D1422" s="38">
        <v>8.3000000000000007</v>
      </c>
      <c r="E1422" s="38">
        <v>8.6</v>
      </c>
      <c r="F1422" s="38">
        <v>2011</v>
      </c>
      <c r="G1422" s="38" t="s">
        <v>7</v>
      </c>
      <c r="H1422" s="38" t="s">
        <v>98</v>
      </c>
      <c r="I1422" s="38" t="s">
        <v>168</v>
      </c>
      <c r="J1422" s="38">
        <v>20391</v>
      </c>
      <c r="K1422" s="38">
        <v>2407128</v>
      </c>
      <c r="L1422" s="38">
        <v>1.1480822141702355E-4</v>
      </c>
      <c r="M1422" s="38">
        <v>8.2851260324446354</v>
      </c>
      <c r="N1422" s="38">
        <v>8.5147424752786822</v>
      </c>
      <c r="O1422" s="38">
        <v>1.4873967555365297E-2</v>
      </c>
      <c r="P1422" s="38">
        <v>8.5257524721317424E-2</v>
      </c>
      <c r="Q1422" s="38">
        <v>20113</v>
      </c>
      <c r="R1422" s="38">
        <v>20670</v>
      </c>
      <c r="S1422" s="38">
        <v>8.2854140379539771</v>
      </c>
      <c r="T1422" s="38">
        <v>8.5148664129920295</v>
      </c>
      <c r="U1422" s="38">
        <v>1.4585962046023582E-2</v>
      </c>
      <c r="V1422" s="38">
        <v>8.5133587007970135E-2</v>
      </c>
      <c r="W1422" s="38">
        <v>8.4007121915092731E-3</v>
      </c>
      <c r="X1422" s="38">
        <v>1.1481603722791325E-4</v>
      </c>
      <c r="Y1422" s="38">
        <v>8.2858961542813603</v>
      </c>
      <c r="Z1422" s="38">
        <v>8.5155282287371872</v>
      </c>
      <c r="AA1422" s="38">
        <v>1.4103845718640429E-2</v>
      </c>
      <c r="AB1422" s="38">
        <v>8.4471771262812467E-2</v>
      </c>
      <c r="AC1422" s="38">
        <v>557.4047388861452</v>
      </c>
      <c r="AD1422" s="38">
        <v>8.2861087922366696</v>
      </c>
      <c r="AE1422" s="38">
        <v>8.515727533352683</v>
      </c>
      <c r="AF1422" s="38">
        <v>1.3891207763331082E-2</v>
      </c>
      <c r="AG1422" s="38">
        <v>8.4272466647316691E-2</v>
      </c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</row>
    <row r="1423" spans="1:51" x14ac:dyDescent="0.25">
      <c r="A1423" s="38" t="s">
        <v>21</v>
      </c>
      <c r="B1423" s="38">
        <v>1356317</v>
      </c>
      <c r="C1423" s="38">
        <v>8.1</v>
      </c>
      <c r="D1423" s="38">
        <v>7.9</v>
      </c>
      <c r="E1423" s="38">
        <v>8.1999999999999993</v>
      </c>
      <c r="F1423" s="38">
        <v>2011</v>
      </c>
      <c r="G1423" s="38" t="s">
        <v>7</v>
      </c>
      <c r="H1423" s="38" t="s">
        <v>99</v>
      </c>
      <c r="I1423" s="38" t="s">
        <v>153</v>
      </c>
      <c r="J1423" s="38">
        <v>10986</v>
      </c>
      <c r="K1423" s="38">
        <v>1345331</v>
      </c>
      <c r="L1423" s="38">
        <v>1.5084838167307878E-4</v>
      </c>
      <c r="M1423" s="38">
        <v>7.9490279746654462</v>
      </c>
      <c r="N1423" s="38">
        <v>8.2507247380116038</v>
      </c>
      <c r="O1423" s="38">
        <v>4.9027974665445839E-2</v>
      </c>
      <c r="P1423" s="38">
        <v>5.0724738011604487E-2</v>
      </c>
      <c r="Q1423" s="38">
        <v>10782</v>
      </c>
      <c r="R1423" s="38">
        <v>11191</v>
      </c>
      <c r="S1423" s="38">
        <v>7.9494690400547956</v>
      </c>
      <c r="T1423" s="38">
        <v>8.2510209633883527</v>
      </c>
      <c r="U1423" s="38">
        <v>4.9469040054795244E-2</v>
      </c>
      <c r="V1423" s="38">
        <v>5.102096338835338E-2</v>
      </c>
      <c r="W1423" s="38">
        <v>8.1012695473970942E-3</v>
      </c>
      <c r="X1423" s="38">
        <v>1.5086746744092587E-4</v>
      </c>
      <c r="Y1423" s="38">
        <v>7.9504020799561692</v>
      </c>
      <c r="Z1423" s="38">
        <v>8.25213701483802</v>
      </c>
      <c r="AA1423" s="38">
        <v>5.0402079956168855E-2</v>
      </c>
      <c r="AB1423" s="38">
        <v>5.213701483802069E-2</v>
      </c>
      <c r="AC1423" s="38">
        <v>409.20524458704415</v>
      </c>
      <c r="AD1423" s="38">
        <v>7.9507869948514935</v>
      </c>
      <c r="AE1423" s="38">
        <v>8.2524893886205906</v>
      </c>
      <c r="AF1423" s="38">
        <v>5.0786994851493183E-2</v>
      </c>
      <c r="AG1423" s="38">
        <v>5.2489388620591271E-2</v>
      </c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</row>
    <row r="1424" spans="1:51" x14ac:dyDescent="0.25">
      <c r="A1424" s="38" t="s">
        <v>57</v>
      </c>
      <c r="B1424" s="38">
        <v>87704</v>
      </c>
      <c r="C1424" s="38">
        <v>6.6</v>
      </c>
      <c r="D1424" s="38">
        <v>6.1</v>
      </c>
      <c r="E1424" s="38">
        <v>7.2</v>
      </c>
      <c r="F1424" s="38">
        <v>2011</v>
      </c>
      <c r="G1424" s="38" t="s">
        <v>7</v>
      </c>
      <c r="H1424" s="38" t="s">
        <v>100</v>
      </c>
      <c r="I1424" s="38" t="s">
        <v>189</v>
      </c>
      <c r="J1424" s="38">
        <v>579</v>
      </c>
      <c r="K1424" s="38">
        <v>87125</v>
      </c>
      <c r="L1424" s="38">
        <v>5.3595665356686261E-4</v>
      </c>
      <c r="M1424" s="38">
        <v>6.0657946918677812</v>
      </c>
      <c r="N1424" s="38">
        <v>7.1377079990015062</v>
      </c>
      <c r="O1424" s="38">
        <v>3.4205308132218448E-2</v>
      </c>
      <c r="P1424" s="38">
        <v>6.2292000998493968E-2</v>
      </c>
      <c r="Q1424" s="38">
        <v>532</v>
      </c>
      <c r="R1424" s="38">
        <v>626</v>
      </c>
      <c r="S1424" s="38">
        <v>6.0658578856152516</v>
      </c>
      <c r="T1424" s="38">
        <v>7.1376448052540367</v>
      </c>
      <c r="U1424" s="38">
        <v>3.4142114384748012E-2</v>
      </c>
      <c r="V1424" s="38">
        <v>6.2355194745963516E-2</v>
      </c>
      <c r="W1424" s="38">
        <v>6.6233613750840345E-3</v>
      </c>
      <c r="X1424" s="38">
        <v>5.3725028825612369E-4</v>
      </c>
      <c r="Y1424" s="38">
        <v>6.0861110868279109</v>
      </c>
      <c r="Z1424" s="38">
        <v>7.1606116633401582</v>
      </c>
      <c r="AA1424" s="38">
        <v>1.3888913172088735E-2</v>
      </c>
      <c r="AB1424" s="38">
        <v>3.9388336659841983E-2</v>
      </c>
      <c r="AC1424" s="38">
        <v>94.049238860442046</v>
      </c>
      <c r="AD1424" s="38">
        <v>6.092911432907945</v>
      </c>
      <c r="AE1424" s="38">
        <v>7.1652128063786247</v>
      </c>
      <c r="AF1424" s="38">
        <v>7.0885670920546318E-3</v>
      </c>
      <c r="AG1424" s="38">
        <v>3.4787193621375501E-2</v>
      </c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</row>
    <row r="1425" spans="1:51" x14ac:dyDescent="0.25">
      <c r="A1425" s="38" t="s">
        <v>52</v>
      </c>
      <c r="B1425" s="38">
        <v>1579692</v>
      </c>
      <c r="C1425" s="38">
        <v>9.4</v>
      </c>
      <c r="D1425" s="38">
        <v>9.3000000000000007</v>
      </c>
      <c r="E1425" s="38">
        <v>9.6</v>
      </c>
      <c r="F1425" s="38">
        <v>2011</v>
      </c>
      <c r="G1425" s="38" t="s">
        <v>7</v>
      </c>
      <c r="H1425" s="38" t="s">
        <v>101</v>
      </c>
      <c r="I1425" s="38" t="s">
        <v>184</v>
      </c>
      <c r="J1425" s="38">
        <v>14849</v>
      </c>
      <c r="K1425" s="38">
        <v>1564843</v>
      </c>
      <c r="L1425" s="38">
        <v>1.5047815310086131E-4</v>
      </c>
      <c r="M1425" s="38">
        <v>9.2494555048527154</v>
      </c>
      <c r="N1425" s="38">
        <v>9.5504118110544365</v>
      </c>
      <c r="O1425" s="38">
        <v>5.0544495147285318E-2</v>
      </c>
      <c r="P1425" s="38">
        <v>4.9588188945563161E-2</v>
      </c>
      <c r="Q1425" s="38">
        <v>14612</v>
      </c>
      <c r="R1425" s="38">
        <v>15087</v>
      </c>
      <c r="S1425" s="38">
        <v>9.2499044117460869</v>
      </c>
      <c r="T1425" s="38">
        <v>9.5505959389551887</v>
      </c>
      <c r="U1425" s="38">
        <v>5.0095588253913803E-2</v>
      </c>
      <c r="V1425" s="38">
        <v>4.9404061044810987E-2</v>
      </c>
      <c r="W1425" s="38">
        <v>9.4011266850558967E-3</v>
      </c>
      <c r="X1425" s="38">
        <v>1.5049215736053539E-4</v>
      </c>
      <c r="Y1425" s="38">
        <v>9.2506345276953628</v>
      </c>
      <c r="Z1425" s="38">
        <v>9.5516188424164312</v>
      </c>
      <c r="AA1425" s="38">
        <v>4.9365472304637947E-2</v>
      </c>
      <c r="AB1425" s="38">
        <v>4.8381157583568424E-2</v>
      </c>
      <c r="AC1425" s="38">
        <v>475.42586074633346</v>
      </c>
      <c r="AD1425" s="38">
        <v>9.2509630116780475</v>
      </c>
      <c r="AE1425" s="38">
        <v>9.5519233916884723</v>
      </c>
      <c r="AF1425" s="38">
        <v>4.9036988321953245E-2</v>
      </c>
      <c r="AG1425" s="38">
        <v>4.807660831152738E-2</v>
      </c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</row>
    <row r="1426" spans="1:51" x14ac:dyDescent="0.25">
      <c r="A1426" s="38" t="s">
        <v>37</v>
      </c>
      <c r="B1426" s="38">
        <v>568946</v>
      </c>
      <c r="C1426" s="38">
        <v>5.6</v>
      </c>
      <c r="D1426" s="38">
        <v>5.5</v>
      </c>
      <c r="E1426" s="38">
        <v>5.8</v>
      </c>
      <c r="F1426" s="38">
        <v>2011</v>
      </c>
      <c r="G1426" s="38" t="s">
        <v>7</v>
      </c>
      <c r="H1426" s="38" t="s">
        <v>102</v>
      </c>
      <c r="I1426" s="38" t="s">
        <v>169</v>
      </c>
      <c r="J1426" s="38">
        <v>3186</v>
      </c>
      <c r="K1426" s="38">
        <v>565760</v>
      </c>
      <c r="L1426" s="38">
        <v>1.9390121195378299E-4</v>
      </c>
      <c r="M1426" s="38">
        <v>5.4059272427677545</v>
      </c>
      <c r="N1426" s="38">
        <v>5.7937296666753211</v>
      </c>
      <c r="O1426" s="38">
        <v>9.4072757232245507E-2</v>
      </c>
      <c r="P1426" s="38">
        <v>6.2703333246787452E-3</v>
      </c>
      <c r="Q1426" s="38">
        <v>3076</v>
      </c>
      <c r="R1426" s="38">
        <v>3297</v>
      </c>
      <c r="S1426" s="38">
        <v>5.4064884892415099</v>
      </c>
      <c r="T1426" s="38">
        <v>5.7949260562513842</v>
      </c>
      <c r="U1426" s="38">
        <v>9.3511510758490068E-2</v>
      </c>
      <c r="V1426" s="38">
        <v>5.0739437486155836E-3</v>
      </c>
      <c r="W1426" s="38">
        <v>5.6031665660303751E-3</v>
      </c>
      <c r="X1426" s="38">
        <v>1.9398673892618445E-4</v>
      </c>
      <c r="Y1426" s="38">
        <v>5.4091798271041904</v>
      </c>
      <c r="Z1426" s="38">
        <v>5.7971533049565593</v>
      </c>
      <c r="AA1426" s="38">
        <v>9.082017289580957E-2</v>
      </c>
      <c r="AB1426" s="38">
        <v>2.8466950434404836E-3</v>
      </c>
      <c r="AC1426" s="38">
        <v>220.65486273761985</v>
      </c>
      <c r="AD1426" s="38">
        <v>5.4101312167503659</v>
      </c>
      <c r="AE1426" s="38">
        <v>5.7979595394929246</v>
      </c>
      <c r="AF1426" s="38">
        <v>8.9868783249634099E-2</v>
      </c>
      <c r="AG1426" s="38">
        <v>2.0404605070751813E-3</v>
      </c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</row>
    <row r="1427" spans="1:51" x14ac:dyDescent="0.25">
      <c r="A1427" s="38" t="s">
        <v>30</v>
      </c>
      <c r="B1427" s="38">
        <v>519468</v>
      </c>
      <c r="C1427" s="38">
        <v>13.4</v>
      </c>
      <c r="D1427" s="38">
        <v>13.1</v>
      </c>
      <c r="E1427" s="38">
        <v>13.8</v>
      </c>
      <c r="F1427" s="38">
        <v>2011</v>
      </c>
      <c r="G1427" s="38" t="s">
        <v>7</v>
      </c>
      <c r="H1427" s="38" t="s">
        <v>103</v>
      </c>
      <c r="I1427" s="38" t="s">
        <v>162</v>
      </c>
      <c r="J1427" s="38">
        <v>6961</v>
      </c>
      <c r="K1427" s="38">
        <v>512507</v>
      </c>
      <c r="L1427" s="38">
        <v>3.1267676451455075E-4</v>
      </c>
      <c r="M1427" s="38">
        <v>13.087571181460948</v>
      </c>
      <c r="N1427" s="38">
        <v>13.712924710490048</v>
      </c>
      <c r="O1427" s="38">
        <v>1.2428818539051534E-2</v>
      </c>
      <c r="P1427" s="38">
        <v>8.7075289509952469E-2</v>
      </c>
      <c r="Q1427" s="38">
        <v>6799</v>
      </c>
      <c r="R1427" s="38">
        <v>7124</v>
      </c>
      <c r="S1427" s="38">
        <v>13.088390430209367</v>
      </c>
      <c r="T1427" s="38">
        <v>13.714030508135247</v>
      </c>
      <c r="U1427" s="38">
        <v>1.1609569790632435E-2</v>
      </c>
      <c r="V1427" s="38">
        <v>8.5969491864753778E-2</v>
      </c>
      <c r="W1427" s="38">
        <v>1.3403846317938117E-2</v>
      </c>
      <c r="X1427" s="38">
        <v>3.127377186139619E-4</v>
      </c>
      <c r="Y1427" s="38">
        <v>13.091108599324155</v>
      </c>
      <c r="Z1427" s="38">
        <v>13.71658403655208</v>
      </c>
      <c r="AA1427" s="38">
        <v>8.8914006758447073E-3</v>
      </c>
      <c r="AB1427" s="38">
        <v>8.3415963447921015E-2</v>
      </c>
      <c r="AC1427" s="38">
        <v>324.8623516284178</v>
      </c>
      <c r="AD1427" s="38">
        <v>13.092123597107935</v>
      </c>
      <c r="AE1427" s="38">
        <v>13.71749407092633</v>
      </c>
      <c r="AF1427" s="38">
        <v>7.8764028920641493E-3</v>
      </c>
      <c r="AG1427" s="38">
        <v>8.2505929073670714E-2</v>
      </c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</row>
    <row r="1428" spans="1:51" x14ac:dyDescent="0.25">
      <c r="A1428" s="38" t="s">
        <v>22</v>
      </c>
      <c r="B1428" s="38">
        <v>1626936</v>
      </c>
      <c r="C1428" s="38">
        <v>11.7</v>
      </c>
      <c r="D1428" s="38">
        <v>11.5</v>
      </c>
      <c r="E1428" s="38">
        <v>11.9</v>
      </c>
      <c r="F1428" s="38">
        <v>2011</v>
      </c>
      <c r="G1428" s="38" t="s">
        <v>7</v>
      </c>
      <c r="H1428" s="38" t="s">
        <v>104</v>
      </c>
      <c r="I1428" s="38" t="s">
        <v>154</v>
      </c>
      <c r="J1428" s="38">
        <v>19035</v>
      </c>
      <c r="K1428" s="38">
        <v>1607901</v>
      </c>
      <c r="L1428" s="38">
        <v>1.652336439466844E-4</v>
      </c>
      <c r="M1428" s="38">
        <v>11.534673420621312</v>
      </c>
      <c r="N1428" s="38">
        <v>11.865140708514682</v>
      </c>
      <c r="O1428" s="38">
        <v>3.4673420621311735E-2</v>
      </c>
      <c r="P1428" s="38">
        <v>3.4859291485318522E-2</v>
      </c>
      <c r="Q1428" s="38">
        <v>18767</v>
      </c>
      <c r="R1428" s="38">
        <v>19304</v>
      </c>
      <c r="S1428" s="38">
        <v>11.53518024064868</v>
      </c>
      <c r="T1428" s="38">
        <v>11.865248540815374</v>
      </c>
      <c r="U1428" s="38">
        <v>3.5180240648680083E-2</v>
      </c>
      <c r="V1428" s="38">
        <v>3.4751459184626299E-2</v>
      </c>
      <c r="W1428" s="38">
        <v>1.1701060017277958E-2</v>
      </c>
      <c r="X1428" s="38">
        <v>1.6524551587769311E-4</v>
      </c>
      <c r="Y1428" s="38">
        <v>11.535814501400266</v>
      </c>
      <c r="Z1428" s="38">
        <v>11.86630553315565</v>
      </c>
      <c r="AA1428" s="38">
        <v>3.5814501400265542E-2</v>
      </c>
      <c r="AB1428" s="38">
        <v>3.3694466844350401E-2</v>
      </c>
      <c r="AC1428" s="38">
        <v>537.65587317727272</v>
      </c>
      <c r="AD1428" s="38">
        <v>11.536132015792644</v>
      </c>
      <c r="AE1428" s="38">
        <v>11.86660266964004</v>
      </c>
      <c r="AF1428" s="38">
        <v>3.6132015792643912E-2</v>
      </c>
      <c r="AG1428" s="38">
        <v>3.339733035996062E-2</v>
      </c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</row>
    <row r="1429" spans="1:51" x14ac:dyDescent="0.25">
      <c r="A1429" s="38" t="s">
        <v>38</v>
      </c>
      <c r="B1429" s="38">
        <v>130711</v>
      </c>
      <c r="C1429" s="38">
        <v>12.7</v>
      </c>
      <c r="D1429" s="38">
        <v>12.1</v>
      </c>
      <c r="E1429" s="38">
        <v>13.3</v>
      </c>
      <c r="F1429" s="38">
        <v>2011</v>
      </c>
      <c r="G1429" s="38" t="s">
        <v>7</v>
      </c>
      <c r="H1429" s="38" t="s">
        <v>105</v>
      </c>
      <c r="I1429" s="38" t="s">
        <v>170</v>
      </c>
      <c r="J1429" s="38">
        <v>1660</v>
      </c>
      <c r="K1429" s="38">
        <v>129051</v>
      </c>
      <c r="L1429" s="38">
        <v>6.0703623596659948E-4</v>
      </c>
      <c r="M1429" s="38">
        <v>12.092736545207137</v>
      </c>
      <c r="N1429" s="38">
        <v>13.306809017140333</v>
      </c>
      <c r="O1429" s="38">
        <v>7.2634547928629445E-3</v>
      </c>
      <c r="P1429" s="38">
        <v>6.8090171403323296E-3</v>
      </c>
      <c r="Q1429" s="38">
        <v>1581</v>
      </c>
      <c r="R1429" s="38">
        <v>1740</v>
      </c>
      <c r="S1429" s="38">
        <v>12.095386004238359</v>
      </c>
      <c r="T1429" s="38">
        <v>13.311810023639939</v>
      </c>
      <c r="U1429" s="38">
        <v>4.6139957616411209E-3</v>
      </c>
      <c r="V1429" s="38">
        <v>1.1810023639938549E-2</v>
      </c>
      <c r="W1429" s="38">
        <v>1.271409360148216E-2</v>
      </c>
      <c r="X1429" s="38">
        <v>6.0753386907655383E-4</v>
      </c>
      <c r="Y1429" s="38">
        <v>12.106559732405605</v>
      </c>
      <c r="Z1429" s="38">
        <v>13.321627470558715</v>
      </c>
      <c r="AA1429" s="38">
        <v>6.5597324056057005E-3</v>
      </c>
      <c r="AB1429" s="38">
        <v>2.1627470558714279E-2</v>
      </c>
      <c r="AC1429" s="38">
        <v>158.715527996383</v>
      </c>
      <c r="AD1429" s="38">
        <v>12.110812725966319</v>
      </c>
      <c r="AE1429" s="38">
        <v>13.325024717696298</v>
      </c>
      <c r="AF1429" s="38">
        <v>1.0812725966319547E-2</v>
      </c>
      <c r="AG1429" s="38">
        <v>2.5024717696297216E-2</v>
      </c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</row>
    <row r="1430" spans="1:51" x14ac:dyDescent="0.25">
      <c r="A1430" s="38" t="s">
        <v>15</v>
      </c>
      <c r="B1430" s="38">
        <v>647570</v>
      </c>
      <c r="C1430" s="38">
        <v>5.4</v>
      </c>
      <c r="D1430" s="38">
        <v>5.2</v>
      </c>
      <c r="E1430" s="38">
        <v>5.6</v>
      </c>
      <c r="F1430" s="38">
        <v>2011</v>
      </c>
      <c r="G1430" s="38" t="s">
        <v>7</v>
      </c>
      <c r="H1430" s="38" t="s">
        <v>106</v>
      </c>
      <c r="I1430" s="38" t="s">
        <v>147</v>
      </c>
      <c r="J1430" s="38">
        <v>3497</v>
      </c>
      <c r="K1430" s="38">
        <v>644073</v>
      </c>
      <c r="L1430" s="38">
        <v>1.7849800745739399E-4</v>
      </c>
      <c r="M1430" s="38">
        <v>5.22169038916382</v>
      </c>
      <c r="N1430" s="38">
        <v>5.5786864040786082</v>
      </c>
      <c r="O1430" s="38">
        <v>2.1690389163819823E-2</v>
      </c>
      <c r="P1430" s="38">
        <v>2.1313595921391482E-2</v>
      </c>
      <c r="Q1430" s="38">
        <v>3382</v>
      </c>
      <c r="R1430" s="38">
        <v>3613</v>
      </c>
      <c r="S1430" s="38">
        <v>5.222601417607363</v>
      </c>
      <c r="T1430" s="38">
        <v>5.5793196102351867</v>
      </c>
      <c r="U1430" s="38">
        <v>2.2601417607362784E-2</v>
      </c>
      <c r="V1430" s="38">
        <v>2.0680389764812901E-2</v>
      </c>
      <c r="W1430" s="38">
        <v>5.403122401498121E-3</v>
      </c>
      <c r="X1430" s="38">
        <v>1.7856980333127442E-4</v>
      </c>
      <c r="Y1430" s="38">
        <v>5.2245525981668459</v>
      </c>
      <c r="Z1430" s="38">
        <v>5.5816922048293955</v>
      </c>
      <c r="AA1430" s="38">
        <v>2.455259816684574E-2</v>
      </c>
      <c r="AB1430" s="38">
        <v>1.8307795170604102E-2</v>
      </c>
      <c r="AC1430" s="38">
        <v>231.19538784520341</v>
      </c>
      <c r="AD1430" s="38">
        <v>5.2253856145035824</v>
      </c>
      <c r="AE1430" s="38">
        <v>5.5824034139322594</v>
      </c>
      <c r="AF1430" s="38">
        <v>2.5385614503582232E-2</v>
      </c>
      <c r="AG1430" s="38">
        <v>1.7596586067740283E-2</v>
      </c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8"/>
      <c r="AR1430" s="38"/>
      <c r="AS1430" s="38"/>
      <c r="AT1430" s="38"/>
      <c r="AU1430" s="38"/>
      <c r="AV1430" s="38"/>
      <c r="AW1430" s="38"/>
      <c r="AX1430" s="38"/>
      <c r="AY1430" s="38"/>
    </row>
    <row r="1431" spans="1:51" x14ac:dyDescent="0.25">
      <c r="A1431" s="38" t="s">
        <v>53</v>
      </c>
      <c r="B1431" s="38">
        <v>113645</v>
      </c>
      <c r="C1431" s="38">
        <v>5.5</v>
      </c>
      <c r="D1431" s="38">
        <v>5.0999999999999996</v>
      </c>
      <c r="E1431" s="38">
        <v>5.9</v>
      </c>
      <c r="F1431" s="38">
        <v>2011</v>
      </c>
      <c r="G1431" s="38" t="s">
        <v>7</v>
      </c>
      <c r="H1431" s="38" t="s">
        <v>107</v>
      </c>
      <c r="I1431" s="38" t="s">
        <v>185</v>
      </c>
      <c r="J1431" s="38">
        <v>625</v>
      </c>
      <c r="K1431" s="38">
        <v>113020</v>
      </c>
      <c r="L1431" s="38">
        <v>4.299720759272804E-4</v>
      </c>
      <c r="M1431" s="38">
        <v>5.0696099558383052</v>
      </c>
      <c r="N1431" s="38">
        <v>5.9295541076928666</v>
      </c>
      <c r="O1431" s="38">
        <v>3.0390044161694441E-2</v>
      </c>
      <c r="P1431" s="38">
        <v>2.955410769286626E-2</v>
      </c>
      <c r="Q1431" s="38">
        <v>577</v>
      </c>
      <c r="R1431" s="38">
        <v>674</v>
      </c>
      <c r="S1431" s="38">
        <v>5.0772141317259889</v>
      </c>
      <c r="T1431" s="38">
        <v>5.9307492630560077</v>
      </c>
      <c r="U1431" s="38">
        <v>2.2785868274010745E-2</v>
      </c>
      <c r="V1431" s="38">
        <v>3.0749263056007337E-2</v>
      </c>
      <c r="W1431" s="38">
        <v>5.5162967027473338E-3</v>
      </c>
      <c r="X1431" s="38">
        <v>4.3093833597047547E-4</v>
      </c>
      <c r="Y1431" s="38">
        <v>5.0853583667768589</v>
      </c>
      <c r="Z1431" s="38">
        <v>5.9472350387178086</v>
      </c>
      <c r="AA1431" s="38">
        <v>1.4641633223140715E-2</v>
      </c>
      <c r="AB1431" s="38">
        <v>4.7235038717808209E-2</v>
      </c>
      <c r="AC1431" s="38">
        <v>97.764970040752445</v>
      </c>
      <c r="AD1431" s="38">
        <v>5.0905775805871034</v>
      </c>
      <c r="AE1431" s="38">
        <v>5.9508148587310821</v>
      </c>
      <c r="AF1431" s="38">
        <v>9.4224194128962324E-3</v>
      </c>
      <c r="AG1431" s="38">
        <v>5.0814858731081713E-2</v>
      </c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</row>
    <row r="1432" spans="1:51" x14ac:dyDescent="0.25">
      <c r="A1432" s="38" t="s">
        <v>27</v>
      </c>
      <c r="B1432" s="38">
        <v>891908</v>
      </c>
      <c r="C1432" s="38">
        <v>6.3</v>
      </c>
      <c r="D1432" s="38">
        <v>6.1</v>
      </c>
      <c r="E1432" s="38">
        <v>6.4</v>
      </c>
      <c r="F1432" s="38">
        <v>2011</v>
      </c>
      <c r="G1432" s="38" t="s">
        <v>7</v>
      </c>
      <c r="H1432" s="38" t="s">
        <v>108</v>
      </c>
      <c r="I1432" s="38" t="s">
        <v>159</v>
      </c>
      <c r="J1432" s="38">
        <v>5619</v>
      </c>
      <c r="K1432" s="38">
        <v>886289</v>
      </c>
      <c r="L1432" s="38">
        <v>1.6420455402662825E-4</v>
      </c>
      <c r="M1432" s="38">
        <v>6.1357725736591862</v>
      </c>
      <c r="N1432" s="38">
        <v>6.4641816817124438</v>
      </c>
      <c r="O1432" s="38">
        <v>3.5772573659186513E-2</v>
      </c>
      <c r="P1432" s="38">
        <v>6.4181681712443428E-2</v>
      </c>
      <c r="Q1432" s="38">
        <v>5473</v>
      </c>
      <c r="R1432" s="38">
        <v>5766</v>
      </c>
      <c r="S1432" s="38">
        <v>6.1362831144019339</v>
      </c>
      <c r="T1432" s="38">
        <v>6.4647923328415038</v>
      </c>
      <c r="U1432" s="38">
        <v>3.6283114401934213E-2</v>
      </c>
      <c r="V1432" s="38">
        <v>6.4792332841503431E-2</v>
      </c>
      <c r="W1432" s="38">
        <v>6.3021034906507213E-3</v>
      </c>
      <c r="X1432" s="38">
        <v>1.6424549806000517E-4</v>
      </c>
      <c r="Y1432" s="38">
        <v>6.1378579925907166</v>
      </c>
      <c r="Z1432" s="38">
        <v>6.4663489887107266</v>
      </c>
      <c r="AA1432" s="38">
        <v>3.7857992590716982E-2</v>
      </c>
      <c r="AB1432" s="38">
        <v>6.6348988710726253E-2</v>
      </c>
      <c r="AC1432" s="38">
        <v>292.92295088948714</v>
      </c>
      <c r="AD1432" s="38">
        <v>6.1384533756281341</v>
      </c>
      <c r="AE1432" s="38">
        <v>6.4668747927161503</v>
      </c>
      <c r="AF1432" s="38">
        <v>3.8453375628134445E-2</v>
      </c>
      <c r="AG1432" s="38">
        <v>6.6874792716149933E-2</v>
      </c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</row>
    <row r="1433" spans="1:51" x14ac:dyDescent="0.25">
      <c r="A1433" s="38" t="s">
        <v>61</v>
      </c>
      <c r="B1433" s="38">
        <v>4371500</v>
      </c>
      <c r="C1433" s="38">
        <v>7</v>
      </c>
      <c r="D1433" s="38">
        <v>7</v>
      </c>
      <c r="E1433" s="38">
        <v>7.1</v>
      </c>
      <c r="F1433" s="38">
        <v>2011</v>
      </c>
      <c r="G1433" s="38" t="s">
        <v>7</v>
      </c>
      <c r="H1433" s="38" t="s">
        <v>109</v>
      </c>
      <c r="I1433" s="38" t="s">
        <v>192</v>
      </c>
      <c r="J1433" s="38">
        <v>30601</v>
      </c>
      <c r="K1433" s="38">
        <v>4340899</v>
      </c>
      <c r="L1433" s="38">
        <v>7.8155584786423224E-5</v>
      </c>
      <c r="M1433" s="38">
        <v>6.9219587924296357</v>
      </c>
      <c r="N1433" s="38">
        <v>7.0782699620024818</v>
      </c>
      <c r="O1433" s="38">
        <v>7.8041207570364257E-2</v>
      </c>
      <c r="P1433" s="38">
        <v>2.1730037997517826E-2</v>
      </c>
      <c r="Q1433" s="38">
        <v>30259</v>
      </c>
      <c r="R1433" s="38">
        <v>30943</v>
      </c>
      <c r="S1433" s="38">
        <v>6.9218803614320024</v>
      </c>
      <c r="T1433" s="38">
        <v>7.0783483930001143</v>
      </c>
      <c r="U1433" s="38">
        <v>7.811963856799764E-2</v>
      </c>
      <c r="V1433" s="38">
        <v>2.1651606999885331E-2</v>
      </c>
      <c r="W1433" s="38">
        <v>7.0005476008452514E-3</v>
      </c>
      <c r="X1433" s="38">
        <v>7.8159152460139438E-5</v>
      </c>
      <c r="Y1433" s="38">
        <v>6.9223884483851119</v>
      </c>
      <c r="Z1433" s="38">
        <v>7.0787067533053909</v>
      </c>
      <c r="AA1433" s="38">
        <v>7.7611551614888086E-2</v>
      </c>
      <c r="AB1433" s="38">
        <v>2.1293246694608747E-2</v>
      </c>
      <c r="AC1433" s="38">
        <v>683.31953263351033</v>
      </c>
      <c r="AD1433" s="38">
        <v>6.9225058608194878</v>
      </c>
      <c r="AE1433" s="38">
        <v>7.0788180951021138</v>
      </c>
      <c r="AF1433" s="38">
        <v>7.7494139180512178E-2</v>
      </c>
      <c r="AG1433" s="38">
        <v>2.118190489788585E-2</v>
      </c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38"/>
      <c r="AT1433" s="38"/>
      <c r="AU1433" s="38"/>
      <c r="AV1433" s="38"/>
      <c r="AW1433" s="38"/>
      <c r="AX1433" s="38"/>
      <c r="AY1433" s="38"/>
    </row>
    <row r="1434" spans="1:51" x14ac:dyDescent="0.25">
      <c r="A1434" s="38" t="s">
        <v>23</v>
      </c>
      <c r="B1434" s="38">
        <v>537907</v>
      </c>
      <c r="C1434" s="38">
        <v>6.8</v>
      </c>
      <c r="D1434" s="38">
        <v>6.5</v>
      </c>
      <c r="E1434" s="38">
        <v>7</v>
      </c>
      <c r="F1434" s="38">
        <v>2011</v>
      </c>
      <c r="G1434" s="38" t="s">
        <v>7</v>
      </c>
      <c r="H1434" s="38" t="s">
        <v>110</v>
      </c>
      <c r="I1434" s="38" t="s">
        <v>155</v>
      </c>
      <c r="J1434" s="38">
        <v>3658</v>
      </c>
      <c r="K1434" s="38">
        <v>534249</v>
      </c>
      <c r="L1434" s="38">
        <v>2.1962461166991738E-4</v>
      </c>
      <c r="M1434" s="38">
        <v>6.5808074332746544</v>
      </c>
      <c r="N1434" s="38">
        <v>7.0200566566144893</v>
      </c>
      <c r="O1434" s="38">
        <v>8.080743327465445E-2</v>
      </c>
      <c r="P1434" s="38">
        <v>2.0056656614489299E-2</v>
      </c>
      <c r="Q1434" s="38">
        <v>3540</v>
      </c>
      <c r="R1434" s="38">
        <v>3776</v>
      </c>
      <c r="S1434" s="38">
        <v>6.5810632693011986</v>
      </c>
      <c r="T1434" s="38">
        <v>7.0198008205879452</v>
      </c>
      <c r="U1434" s="38">
        <v>8.1063269301198559E-2</v>
      </c>
      <c r="V1434" s="38">
        <v>1.9800820587945189E-2</v>
      </c>
      <c r="W1434" s="38">
        <v>6.8039542008199684E-3</v>
      </c>
      <c r="X1434" s="38">
        <v>2.1970853889686462E-4</v>
      </c>
      <c r="Y1434" s="38">
        <v>6.584245661923104</v>
      </c>
      <c r="Z1434" s="38">
        <v>7.0236627397168325</v>
      </c>
      <c r="AA1434" s="38">
        <v>8.4245661923104009E-2</v>
      </c>
      <c r="AB1434" s="38">
        <v>2.3662739716832526E-2</v>
      </c>
      <c r="AC1434" s="38">
        <v>236.29042219727341</v>
      </c>
      <c r="AD1434" s="38">
        <v>6.5852465600154408</v>
      </c>
      <c r="AE1434" s="38">
        <v>7.024520885768851</v>
      </c>
      <c r="AF1434" s="38">
        <v>8.5246560015440842E-2</v>
      </c>
      <c r="AG1434" s="38">
        <v>2.4520885768851031E-2</v>
      </c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</row>
    <row r="1435" spans="1:51" x14ac:dyDescent="0.25">
      <c r="A1435" s="38" t="s">
        <v>55</v>
      </c>
      <c r="B1435" s="38">
        <v>78287</v>
      </c>
      <c r="C1435" s="38">
        <v>9.5</v>
      </c>
      <c r="D1435" s="38">
        <v>8.8000000000000007</v>
      </c>
      <c r="E1435" s="38">
        <v>10.199999999999999</v>
      </c>
      <c r="F1435" s="38">
        <v>2011</v>
      </c>
      <c r="G1435" s="38" t="s">
        <v>7</v>
      </c>
      <c r="H1435" s="38" t="s">
        <v>111</v>
      </c>
      <c r="I1435" s="38" t="s">
        <v>187</v>
      </c>
      <c r="J1435" s="38">
        <v>744</v>
      </c>
      <c r="K1435" s="38">
        <v>77543</v>
      </c>
      <c r="L1435" s="38">
        <v>6.7962818588538992E-4</v>
      </c>
      <c r="M1435" s="38">
        <v>8.8238653698773799</v>
      </c>
      <c r="N1435" s="38">
        <v>10.183121741648161</v>
      </c>
      <c r="O1435" s="38">
        <v>2.3865369877379194E-2</v>
      </c>
      <c r="P1435" s="38">
        <v>1.6878258351837871E-2</v>
      </c>
      <c r="Q1435" s="38">
        <v>691</v>
      </c>
      <c r="R1435" s="38">
        <v>797</v>
      </c>
      <c r="S1435" s="38">
        <v>8.826497375043111</v>
      </c>
      <c r="T1435" s="38">
        <v>10.18048973648243</v>
      </c>
      <c r="U1435" s="38">
        <v>2.6497375043110338E-2</v>
      </c>
      <c r="V1435" s="38">
        <v>1.9510263517569015E-2</v>
      </c>
      <c r="W1435" s="38">
        <v>9.527560510416604E-3</v>
      </c>
      <c r="X1435" s="38">
        <v>6.808886672262128E-4</v>
      </c>
      <c r="Y1435" s="38">
        <v>8.846671843190391</v>
      </c>
      <c r="Z1435" s="38">
        <v>10.208449177642816</v>
      </c>
      <c r="AA1435" s="38">
        <v>4.6671843190390305E-2</v>
      </c>
      <c r="AB1435" s="38">
        <v>8.4491776428166077E-3</v>
      </c>
      <c r="AC1435" s="38">
        <v>106.44602226443703</v>
      </c>
      <c r="AD1435" s="38">
        <v>8.8541354947977631</v>
      </c>
      <c r="AE1435" s="38">
        <v>10.213758412127438</v>
      </c>
      <c r="AF1435" s="38">
        <v>5.4135494797762362E-2</v>
      </c>
      <c r="AG1435" s="38">
        <v>1.3758412127439001E-2</v>
      </c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</row>
    <row r="1436" spans="1:51" x14ac:dyDescent="0.25">
      <c r="A1436" s="38" t="s">
        <v>54</v>
      </c>
      <c r="B1436" s="38">
        <v>1130504</v>
      </c>
      <c r="C1436" s="38">
        <v>9.9</v>
      </c>
      <c r="D1436" s="38">
        <v>9.6999999999999993</v>
      </c>
      <c r="E1436" s="38">
        <v>10.1</v>
      </c>
      <c r="F1436" s="38">
        <v>2011</v>
      </c>
      <c r="G1436" s="38" t="s">
        <v>7</v>
      </c>
      <c r="H1436" s="38" t="s">
        <v>112</v>
      </c>
      <c r="I1436" s="38" t="s">
        <v>186</v>
      </c>
      <c r="J1436" s="38">
        <v>11192</v>
      </c>
      <c r="K1436" s="38">
        <v>1119312</v>
      </c>
      <c r="L1436" s="38">
        <v>1.8250273057255443E-4</v>
      </c>
      <c r="M1436" s="38">
        <v>9.7175064688641566</v>
      </c>
      <c r="N1436" s="38">
        <v>10.082511930009266</v>
      </c>
      <c r="O1436" s="38">
        <v>1.7506468864157299E-2</v>
      </c>
      <c r="P1436" s="38">
        <v>1.7488069990733379E-2</v>
      </c>
      <c r="Q1436" s="38">
        <v>10986</v>
      </c>
      <c r="R1436" s="38">
        <v>11399</v>
      </c>
      <c r="S1436" s="38">
        <v>9.7177895876529412</v>
      </c>
      <c r="T1436" s="38">
        <v>10.083113372442734</v>
      </c>
      <c r="U1436" s="38">
        <v>1.7789587652941918E-2</v>
      </c>
      <c r="V1436" s="38">
        <v>1.688662755726611E-2</v>
      </c>
      <c r="W1436" s="38">
        <v>9.9016745562468447E-3</v>
      </c>
      <c r="X1436" s="38">
        <v>1.8252521387539415E-4</v>
      </c>
      <c r="Y1436" s="38">
        <v>9.7191493423714501</v>
      </c>
      <c r="Z1436" s="38">
        <v>10.08419977012224</v>
      </c>
      <c r="AA1436" s="38">
        <v>1.9149342371450828E-2</v>
      </c>
      <c r="AB1436" s="38">
        <v>1.5800229877759975E-2</v>
      </c>
      <c r="AC1436" s="38">
        <v>412.64888957503473</v>
      </c>
      <c r="AD1436" s="38">
        <v>9.7196108524498701</v>
      </c>
      <c r="AE1436" s="38">
        <v>10.084622818260337</v>
      </c>
      <c r="AF1436" s="38">
        <v>1.9610852449870819E-2</v>
      </c>
      <c r="AG1436" s="38">
        <v>1.5377181739662404E-2</v>
      </c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</row>
    <row r="1437" spans="1:51" x14ac:dyDescent="0.25">
      <c r="A1437" s="38" t="s">
        <v>39</v>
      </c>
      <c r="B1437" s="38">
        <v>955171</v>
      </c>
      <c r="C1437" s="38">
        <v>8.1999999999999993</v>
      </c>
      <c r="D1437" s="38">
        <v>8</v>
      </c>
      <c r="E1437" s="38">
        <v>8.4</v>
      </c>
      <c r="F1437" s="38">
        <v>2011</v>
      </c>
      <c r="G1437" s="38" t="s">
        <v>7</v>
      </c>
      <c r="H1437" s="38" t="s">
        <v>113</v>
      </c>
      <c r="I1437" s="38" t="s">
        <v>171</v>
      </c>
      <c r="J1437" s="38">
        <v>7832</v>
      </c>
      <c r="K1437" s="38">
        <v>947339</v>
      </c>
      <c r="L1437" s="38">
        <v>1.8084872289606205E-4</v>
      </c>
      <c r="M1437" s="38">
        <v>8.0187302006684114</v>
      </c>
      <c r="N1437" s="38">
        <v>8.3804276464605341</v>
      </c>
      <c r="O1437" s="38">
        <v>1.8730200668411356E-2</v>
      </c>
      <c r="P1437" s="38">
        <v>1.9572353539466292E-2</v>
      </c>
      <c r="Q1437" s="38">
        <v>7660</v>
      </c>
      <c r="R1437" s="38">
        <v>8006</v>
      </c>
      <c r="S1437" s="38">
        <v>8.0195064548651498</v>
      </c>
      <c r="T1437" s="38">
        <v>8.3817452581789027</v>
      </c>
      <c r="U1437" s="38">
        <v>1.9506454865149792E-2</v>
      </c>
      <c r="V1437" s="38">
        <v>1.8254741821097653E-2</v>
      </c>
      <c r="W1437" s="38">
        <v>8.2015568138768674E-3</v>
      </c>
      <c r="X1437" s="38">
        <v>1.8088080368112937E-4</v>
      </c>
      <c r="Y1437" s="38">
        <v>8.0206760101957375</v>
      </c>
      <c r="Z1437" s="38">
        <v>8.3824376175579971</v>
      </c>
      <c r="AA1437" s="38">
        <v>2.0676010195737504E-2</v>
      </c>
      <c r="AB1437" s="38">
        <v>1.7562382442003255E-2</v>
      </c>
      <c r="AC1437" s="38">
        <v>345.49333085743507</v>
      </c>
      <c r="AD1437" s="38">
        <v>8.021226828252825</v>
      </c>
      <c r="AE1437" s="38">
        <v>8.3829337282479806</v>
      </c>
      <c r="AF1437" s="38">
        <v>2.1226828252824959E-2</v>
      </c>
      <c r="AG1437" s="38">
        <v>1.7066271752019802E-2</v>
      </c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</row>
    <row r="1438" spans="1:51" x14ac:dyDescent="0.25">
      <c r="A1438" s="38" t="s">
        <v>16</v>
      </c>
      <c r="B1438" s="38">
        <v>246418</v>
      </c>
      <c r="C1438" s="38">
        <v>5.4</v>
      </c>
      <c r="D1438" s="38">
        <v>5.0999999999999996</v>
      </c>
      <c r="E1438" s="38">
        <v>5.7</v>
      </c>
      <c r="F1438" s="38">
        <v>2011</v>
      </c>
      <c r="G1438" s="38" t="s">
        <v>7</v>
      </c>
      <c r="H1438" s="38" t="s">
        <v>114</v>
      </c>
      <c r="I1438" s="38" t="s">
        <v>148</v>
      </c>
      <c r="J1438" s="38">
        <v>1331</v>
      </c>
      <c r="K1438" s="38">
        <v>245087</v>
      </c>
      <c r="L1438" s="38">
        <v>2.8939339457485785E-4</v>
      </c>
      <c r="M1438" s="38">
        <v>5.1119977375664627</v>
      </c>
      <c r="N1438" s="38">
        <v>5.6907845267161781</v>
      </c>
      <c r="O1438" s="38">
        <v>1.1997737566463051E-2</v>
      </c>
      <c r="P1438" s="38">
        <v>9.2154732838221065E-3</v>
      </c>
      <c r="Q1438" s="38">
        <v>1260</v>
      </c>
      <c r="R1438" s="38">
        <v>1402</v>
      </c>
      <c r="S1438" s="38">
        <v>5.113262829825743</v>
      </c>
      <c r="T1438" s="38">
        <v>5.6895194344568987</v>
      </c>
      <c r="U1438" s="38">
        <v>1.3262829825743339E-2</v>
      </c>
      <c r="V1438" s="38">
        <v>1.0480565543101505E-2</v>
      </c>
      <c r="W1438" s="38">
        <v>5.4091014072431155E-3</v>
      </c>
      <c r="X1438" s="38">
        <v>2.8969910858973262E-4</v>
      </c>
      <c r="Y1438" s="38">
        <v>5.1194022986533829</v>
      </c>
      <c r="Z1438" s="38">
        <v>5.6988005158328479</v>
      </c>
      <c r="AA1438" s="38">
        <v>1.9402298653383276E-2</v>
      </c>
      <c r="AB1438" s="38">
        <v>1.1994841671523204E-3</v>
      </c>
      <c r="AC1438" s="38">
        <v>142.64857088333679</v>
      </c>
      <c r="AD1438" s="38">
        <v>5.1216906606048003</v>
      </c>
      <c r="AE1438" s="38">
        <v>5.700570235722231</v>
      </c>
      <c r="AF1438" s="38">
        <v>2.1690660604800627E-2</v>
      </c>
      <c r="AG1438" s="38">
        <v>5.7023572223080521E-4</v>
      </c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</row>
    <row r="1439" spans="1:51" x14ac:dyDescent="0.25">
      <c r="A1439" s="38" t="s">
        <v>24</v>
      </c>
      <c r="B1439" s="38">
        <v>755792</v>
      </c>
      <c r="C1439" s="38">
        <v>10.1</v>
      </c>
      <c r="D1439" s="38">
        <v>9.9</v>
      </c>
      <c r="E1439" s="38">
        <v>10.3</v>
      </c>
      <c r="F1439" s="38">
        <v>2011</v>
      </c>
      <c r="G1439" s="38" t="s">
        <v>7</v>
      </c>
      <c r="H1439" s="38" t="s">
        <v>115</v>
      </c>
      <c r="I1439" s="38" t="s">
        <v>156</v>
      </c>
      <c r="J1439" s="38">
        <v>7633</v>
      </c>
      <c r="K1439" s="38">
        <v>748159</v>
      </c>
      <c r="L1439" s="38">
        <v>2.2541833549328933E-4</v>
      </c>
      <c r="M1439" s="38">
        <v>9.8739211653217502</v>
      </c>
      <c r="N1439" s="38">
        <v>10.324757836308329</v>
      </c>
      <c r="O1439" s="38">
        <v>2.6078834678250118E-2</v>
      </c>
      <c r="P1439" s="38">
        <v>2.4757836308328507E-2</v>
      </c>
      <c r="Q1439" s="38">
        <v>7464</v>
      </c>
      <c r="R1439" s="38">
        <v>7804</v>
      </c>
      <c r="S1439" s="38">
        <v>9.8757330059063868</v>
      </c>
      <c r="T1439" s="38">
        <v>10.325592226432668</v>
      </c>
      <c r="U1439" s="38">
        <v>2.4266994093613548E-2</v>
      </c>
      <c r="V1439" s="38">
        <v>2.5592226432667786E-2</v>
      </c>
      <c r="W1439" s="38">
        <v>1.010182950289008E-2</v>
      </c>
      <c r="X1439" s="38">
        <v>2.2545901610999662E-4</v>
      </c>
      <c r="Y1439" s="38">
        <v>9.8763704867800843</v>
      </c>
      <c r="Z1439" s="38">
        <v>10.327288519000076</v>
      </c>
      <c r="AA1439" s="38">
        <v>2.3629513219916021E-2</v>
      </c>
      <c r="AB1439" s="38">
        <v>2.728851900007534E-2</v>
      </c>
      <c r="AC1439" s="38">
        <v>340.7493570065941</v>
      </c>
      <c r="AD1439" s="38">
        <v>9.8770668498230698</v>
      </c>
      <c r="AE1439" s="38">
        <v>10.327915264586622</v>
      </c>
      <c r="AF1439" s="38">
        <v>2.2933150176930539E-2</v>
      </c>
      <c r="AG1439" s="38">
        <v>2.7915264586621191E-2</v>
      </c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</row>
    <row r="1440" spans="1:51" x14ac:dyDescent="0.25">
      <c r="A1440" s="38" t="s">
        <v>40</v>
      </c>
      <c r="B1440" s="38">
        <v>81708</v>
      </c>
      <c r="C1440" s="38">
        <v>7.5</v>
      </c>
      <c r="D1440" s="38">
        <v>6.9</v>
      </c>
      <c r="E1440" s="38">
        <v>8.1</v>
      </c>
      <c r="F1440" s="38">
        <v>2011</v>
      </c>
      <c r="G1440" s="38" t="s">
        <v>7</v>
      </c>
      <c r="H1440" s="38" t="s">
        <v>116</v>
      </c>
      <c r="I1440" s="38" t="s">
        <v>172</v>
      </c>
      <c r="J1440" s="38">
        <v>613</v>
      </c>
      <c r="K1440" s="38">
        <v>81095</v>
      </c>
      <c r="L1440" s="38">
        <v>5.9166856626545678E-4</v>
      </c>
      <c r="M1440" s="38">
        <v>6.91065678743308</v>
      </c>
      <c r="N1440" s="38">
        <v>8.0939939199639923</v>
      </c>
      <c r="O1440" s="38">
        <v>1.0656787433079629E-2</v>
      </c>
      <c r="P1440" s="38">
        <v>6.006080036007333E-3</v>
      </c>
      <c r="Q1440" s="38">
        <v>565</v>
      </c>
      <c r="R1440" s="38">
        <v>662</v>
      </c>
      <c r="S1440" s="38">
        <v>6.9148675772262198</v>
      </c>
      <c r="T1440" s="38">
        <v>8.1020218338473597</v>
      </c>
      <c r="U1440" s="38">
        <v>1.4867577226219453E-2</v>
      </c>
      <c r="V1440" s="38">
        <v>2.0218338473600994E-3</v>
      </c>
      <c r="W1440" s="38">
        <v>7.5254787853513382E-3</v>
      </c>
      <c r="X1440" s="38">
        <v>5.9301214425086632E-4</v>
      </c>
      <c r="Y1440" s="38">
        <v>6.9324666411004721</v>
      </c>
      <c r="Z1440" s="38">
        <v>8.1184909296022045</v>
      </c>
      <c r="AA1440" s="38">
        <v>3.2466641100471705E-2</v>
      </c>
      <c r="AB1440" s="38">
        <v>1.8490929602204886E-2</v>
      </c>
      <c r="AC1440" s="38">
        <v>96.725280140385763</v>
      </c>
      <c r="AD1440" s="38">
        <v>6.9397296550454968</v>
      </c>
      <c r="AE1440" s="38">
        <v>8.123466043964493</v>
      </c>
      <c r="AF1440" s="38">
        <v>3.9729655045496415E-2</v>
      </c>
      <c r="AG1440" s="38">
        <v>2.3466043964493366E-2</v>
      </c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</row>
    <row r="1441" spans="1:51" x14ac:dyDescent="0.25">
      <c r="A1441" s="38" t="s">
        <v>17</v>
      </c>
      <c r="B1441" s="38">
        <v>676177</v>
      </c>
      <c r="C1441" s="38">
        <v>6.8</v>
      </c>
      <c r="D1441" s="38">
        <v>6.6</v>
      </c>
      <c r="E1441" s="38">
        <v>7</v>
      </c>
      <c r="F1441" s="38">
        <v>2012</v>
      </c>
      <c r="G1441" s="38" t="s">
        <v>7</v>
      </c>
      <c r="H1441" s="38" t="s">
        <v>67</v>
      </c>
      <c r="I1441" s="38" t="s">
        <v>149</v>
      </c>
      <c r="J1441" s="38">
        <v>4598</v>
      </c>
      <c r="K1441" s="38">
        <v>671579</v>
      </c>
      <c r="L1441" s="38">
        <v>1.9588019912482142E-4</v>
      </c>
      <c r="M1441" s="38">
        <v>6.6041144768254103</v>
      </c>
      <c r="N1441" s="38">
        <v>6.995874875075053</v>
      </c>
      <c r="O1441" s="38">
        <v>4.1144768254106623E-3</v>
      </c>
      <c r="P1441" s="38">
        <v>4.1251249249469879E-3</v>
      </c>
      <c r="Q1441" s="38">
        <v>4466</v>
      </c>
      <c r="R1441" s="38">
        <v>4731</v>
      </c>
      <c r="S1441" s="38">
        <v>6.6047795177889812</v>
      </c>
      <c r="T1441" s="38">
        <v>6.9966887368248258</v>
      </c>
      <c r="U1441" s="38">
        <v>4.7795177889815577E-3</v>
      </c>
      <c r="V1441" s="38">
        <v>3.3112631751741617E-3</v>
      </c>
      <c r="W1441" s="38">
        <v>6.8027966002205658E-3</v>
      </c>
      <c r="X1441" s="38">
        <v>1.9593975256531766E-4</v>
      </c>
      <c r="Y1441" s="38">
        <v>6.6068568476552487</v>
      </c>
      <c r="Z1441" s="38">
        <v>6.9987363527858832</v>
      </c>
      <c r="AA1441" s="38">
        <v>6.8568476552490765E-3</v>
      </c>
      <c r="AB1441" s="38">
        <v>1.2636472141167587E-3</v>
      </c>
      <c r="AC1441" s="38">
        <v>264.91291970046103</v>
      </c>
      <c r="AD1441" s="38">
        <v>6.6076469423782322</v>
      </c>
      <c r="AE1441" s="38">
        <v>6.9994251523744317</v>
      </c>
      <c r="AF1441" s="38">
        <v>7.6469423782326018E-3</v>
      </c>
      <c r="AG1441" s="38">
        <v>5.7484762556825331E-4</v>
      </c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</row>
    <row r="1442" spans="1:51" x14ac:dyDescent="0.25">
      <c r="A1442" s="38" t="s">
        <v>41</v>
      </c>
      <c r="B1442" s="38">
        <v>117789</v>
      </c>
      <c r="C1442" s="38">
        <v>7.1</v>
      </c>
      <c r="D1442" s="38">
        <v>6.7</v>
      </c>
      <c r="E1442" s="38">
        <v>7.6</v>
      </c>
      <c r="F1442" s="38">
        <v>2012</v>
      </c>
      <c r="G1442" s="38" t="s">
        <v>7</v>
      </c>
      <c r="H1442" s="38" t="s">
        <v>68</v>
      </c>
      <c r="I1442" s="38" t="s">
        <v>173</v>
      </c>
      <c r="J1442" s="38">
        <v>836</v>
      </c>
      <c r="K1442" s="38">
        <v>116953</v>
      </c>
      <c r="L1442" s="38">
        <v>4.794019661832196E-4</v>
      </c>
      <c r="M1442" s="38">
        <v>6.6180349761458608</v>
      </c>
      <c r="N1442" s="38">
        <v>7.5768389085122987</v>
      </c>
      <c r="O1442" s="38">
        <v>8.1965023854139396E-2</v>
      </c>
      <c r="P1442" s="38">
        <v>2.3161091487700958E-2</v>
      </c>
      <c r="Q1442" s="38">
        <v>780</v>
      </c>
      <c r="R1442" s="38">
        <v>893</v>
      </c>
      <c r="S1442" s="38">
        <v>6.6220105442783286</v>
      </c>
      <c r="T1442" s="38">
        <v>7.5813530974878809</v>
      </c>
      <c r="U1442" s="38">
        <v>7.7989455721671597E-2</v>
      </c>
      <c r="V1442" s="38">
        <v>1.8646902512118757E-2</v>
      </c>
      <c r="W1442" s="38">
        <v>7.1135114751712351E-3</v>
      </c>
      <c r="X1442" s="38">
        <v>4.8020193317819426E-4</v>
      </c>
      <c r="Y1442" s="38">
        <v>6.6333095419930412</v>
      </c>
      <c r="Z1442" s="38">
        <v>7.5937134083494291</v>
      </c>
      <c r="AA1442" s="38">
        <v>6.6690458006958941E-2</v>
      </c>
      <c r="AB1442" s="38">
        <v>6.2865916505705499E-3</v>
      </c>
      <c r="AC1442" s="38">
        <v>112.96835257179205</v>
      </c>
      <c r="AD1442" s="38">
        <v>6.6382349168290409</v>
      </c>
      <c r="AE1442" s="38">
        <v>7.5972775137536148</v>
      </c>
      <c r="AF1442" s="38">
        <v>6.1765083170959301E-2</v>
      </c>
      <c r="AG1442" s="38">
        <v>2.7224862463848254E-3</v>
      </c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</row>
    <row r="1443" spans="1:51" x14ac:dyDescent="0.25">
      <c r="A1443" s="38" t="s">
        <v>11</v>
      </c>
      <c r="B1443" s="38">
        <v>993616</v>
      </c>
      <c r="C1443" s="38">
        <v>8.1999999999999993</v>
      </c>
      <c r="D1443" s="38">
        <v>8</v>
      </c>
      <c r="E1443" s="38">
        <v>8.4</v>
      </c>
      <c r="F1443" s="38">
        <v>2012</v>
      </c>
      <c r="G1443" s="38" t="s">
        <v>7</v>
      </c>
      <c r="H1443" s="38" t="s">
        <v>69</v>
      </c>
      <c r="I1443" s="38" t="s">
        <v>143</v>
      </c>
      <c r="J1443" s="38">
        <v>8148</v>
      </c>
      <c r="K1443" s="38">
        <v>985468</v>
      </c>
      <c r="L1443" s="38">
        <v>1.7732378796326992E-4</v>
      </c>
      <c r="M1443" s="38">
        <v>8.023027253082768</v>
      </c>
      <c r="N1443" s="38">
        <v>8.3776748290093082</v>
      </c>
      <c r="O1443" s="38">
        <v>2.3027253082767984E-2</v>
      </c>
      <c r="P1443" s="38">
        <v>2.23251709906922E-2</v>
      </c>
      <c r="Q1443" s="38">
        <v>7972</v>
      </c>
      <c r="R1443" s="38">
        <v>8324</v>
      </c>
      <c r="S1443" s="38">
        <v>8.0232202379993875</v>
      </c>
      <c r="T1443" s="38">
        <v>8.3774818440926886</v>
      </c>
      <c r="U1443" s="38">
        <v>2.322023799938755E-2</v>
      </c>
      <c r="V1443" s="38">
        <v>2.2518155907311765E-2</v>
      </c>
      <c r="W1443" s="38">
        <v>8.2022524001178678E-3</v>
      </c>
      <c r="X1443" s="38">
        <v>1.7735402354975943E-4</v>
      </c>
      <c r="Y1443" s="38">
        <v>8.0248983765681086</v>
      </c>
      <c r="Z1443" s="38">
        <v>8.3796064236676262</v>
      </c>
      <c r="AA1443" s="38">
        <v>2.489837656810856E-2</v>
      </c>
      <c r="AB1443" s="38">
        <v>2.0393576332374153E-2</v>
      </c>
      <c r="AC1443" s="38">
        <v>352.39372163929312</v>
      </c>
      <c r="AD1443" s="38">
        <v>8.0254273675564303</v>
      </c>
      <c r="AE1443" s="38">
        <v>8.3800838538056492</v>
      </c>
      <c r="AF1443" s="38">
        <v>2.5427367556430269E-2</v>
      </c>
      <c r="AG1443" s="38">
        <v>1.9916146194351114E-2</v>
      </c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</row>
    <row r="1444" spans="1:51" x14ac:dyDescent="0.25">
      <c r="A1444" s="38" t="s">
        <v>18</v>
      </c>
      <c r="B1444" s="38">
        <v>431069</v>
      </c>
      <c r="C1444" s="38">
        <v>7.2</v>
      </c>
      <c r="D1444" s="38">
        <v>7</v>
      </c>
      <c r="E1444" s="38">
        <v>7.5</v>
      </c>
      <c r="F1444" s="38">
        <v>2012</v>
      </c>
      <c r="G1444" s="38" t="s">
        <v>7</v>
      </c>
      <c r="H1444" s="38" t="s">
        <v>70</v>
      </c>
      <c r="I1444" s="38" t="s">
        <v>150</v>
      </c>
      <c r="J1444" s="38">
        <v>3104</v>
      </c>
      <c r="K1444" s="38">
        <v>427965</v>
      </c>
      <c r="L1444" s="38">
        <v>2.5240205452607803E-4</v>
      </c>
      <c r="M1444" s="38">
        <v>6.9483013131482387</v>
      </c>
      <c r="N1444" s="38">
        <v>7.4531054222003945</v>
      </c>
      <c r="O1444" s="38">
        <v>5.1698686851761266E-2</v>
      </c>
      <c r="P1444" s="38">
        <v>4.6894577799605486E-2</v>
      </c>
      <c r="Q1444" s="38">
        <v>2995</v>
      </c>
      <c r="R1444" s="38">
        <v>3213</v>
      </c>
      <c r="S1444" s="38">
        <v>6.9478436166831763</v>
      </c>
      <c r="T1444" s="38">
        <v>7.453563118665457</v>
      </c>
      <c r="U1444" s="38">
        <v>5.2156383316823707E-2</v>
      </c>
      <c r="V1444" s="38">
        <v>4.6436881334543045E-2</v>
      </c>
      <c r="W1444" s="38">
        <v>7.2050948950980196E-3</v>
      </c>
      <c r="X1444" s="38">
        <v>2.5251551523923954E-4</v>
      </c>
      <c r="Y1444" s="38">
        <v>6.9525793798587801</v>
      </c>
      <c r="Z1444" s="38">
        <v>7.4576104103372591</v>
      </c>
      <c r="AA1444" s="38">
        <v>4.7420620141219949E-2</v>
      </c>
      <c r="AB1444" s="38">
        <v>4.2389589662740867E-2</v>
      </c>
      <c r="AC1444" s="38">
        <v>217.6219100063241</v>
      </c>
      <c r="AD1444" s="38">
        <v>6.9538358395828999</v>
      </c>
      <c r="AE1444" s="38">
        <v>7.4586737441696442</v>
      </c>
      <c r="AF1444" s="38">
        <v>4.6164160417100142E-2</v>
      </c>
      <c r="AG1444" s="38">
        <v>4.1326255830355763E-2</v>
      </c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</row>
    <row r="1445" spans="1:51" x14ac:dyDescent="0.25">
      <c r="A1445" s="38" t="s">
        <v>42</v>
      </c>
      <c r="B1445" s="38">
        <v>5728978</v>
      </c>
      <c r="C1445" s="38">
        <v>10.3</v>
      </c>
      <c r="D1445" s="38">
        <v>10.199999999999999</v>
      </c>
      <c r="E1445" s="38">
        <v>10.4</v>
      </c>
      <c r="F1445" s="38">
        <v>2012</v>
      </c>
      <c r="G1445" s="38" t="s">
        <v>7</v>
      </c>
      <c r="H1445" s="38" t="s">
        <v>71</v>
      </c>
      <c r="I1445" s="38" t="s">
        <v>174</v>
      </c>
      <c r="J1445" s="38">
        <v>59008</v>
      </c>
      <c r="K1445" s="38">
        <v>5669970</v>
      </c>
      <c r="L1445" s="38">
        <v>8.2675758367063039E-5</v>
      </c>
      <c r="M1445" s="38">
        <v>10.217241609093591</v>
      </c>
      <c r="N1445" s="38">
        <v>10.382593125827716</v>
      </c>
      <c r="O1445" s="38">
        <v>1.7241609093591848E-2</v>
      </c>
      <c r="P1445" s="38">
        <v>1.7406874172284148E-2</v>
      </c>
      <c r="Q1445" s="38">
        <v>58535</v>
      </c>
      <c r="R1445" s="38">
        <v>59483</v>
      </c>
      <c r="S1445" s="38">
        <v>10.217354648595265</v>
      </c>
      <c r="T1445" s="38">
        <v>10.382829188731394</v>
      </c>
      <c r="U1445" s="38">
        <v>1.7354648595265587E-2</v>
      </c>
      <c r="V1445" s="38">
        <v>1.7170811268606201E-2</v>
      </c>
      <c r="W1445" s="38">
        <v>1.0300245726452528E-2</v>
      </c>
      <c r="X1445" s="38">
        <v>8.2677686814328779E-5</v>
      </c>
      <c r="Y1445" s="38">
        <v>10.217568039638198</v>
      </c>
      <c r="Z1445" s="38">
        <v>10.382923413266857</v>
      </c>
      <c r="AA1445" s="38">
        <v>1.7568039638199195E-2</v>
      </c>
      <c r="AB1445" s="38">
        <v>1.7076586733143273E-2</v>
      </c>
      <c r="AC1445" s="38">
        <v>947.29901889414873</v>
      </c>
      <c r="AD1445" s="38">
        <v>10.217656965911686</v>
      </c>
      <c r="AE1445" s="38">
        <v>10.383009038079003</v>
      </c>
      <c r="AF1445" s="38">
        <v>1.7656965911687195E-2</v>
      </c>
      <c r="AG1445" s="38">
        <v>1.6990961920997805E-2</v>
      </c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</row>
    <row r="1446" spans="1:51" x14ac:dyDescent="0.25">
      <c r="A1446" s="38" t="s">
        <v>19</v>
      </c>
      <c r="B1446" s="38">
        <v>766235</v>
      </c>
      <c r="C1446" s="38">
        <v>5.4</v>
      </c>
      <c r="D1446" s="38">
        <v>5.2</v>
      </c>
      <c r="E1446" s="38">
        <v>5.5</v>
      </c>
      <c r="F1446" s="38">
        <v>2012</v>
      </c>
      <c r="G1446" s="38" t="s">
        <v>7</v>
      </c>
      <c r="H1446" s="38" t="s">
        <v>72</v>
      </c>
      <c r="I1446" s="38" t="s">
        <v>151</v>
      </c>
      <c r="J1446" s="38">
        <v>4138</v>
      </c>
      <c r="K1446" s="38">
        <v>762097</v>
      </c>
      <c r="L1446" s="38">
        <v>1.6409882884885687E-4</v>
      </c>
      <c r="M1446" s="38">
        <v>5.2363331535064255</v>
      </c>
      <c r="N1446" s="38">
        <v>5.5645308112041398</v>
      </c>
      <c r="O1446" s="38">
        <v>3.6333153506425298E-2</v>
      </c>
      <c r="P1446" s="38">
        <v>6.4530811204139837E-2</v>
      </c>
      <c r="Q1446" s="38">
        <v>4012</v>
      </c>
      <c r="R1446" s="38">
        <v>4264</v>
      </c>
      <c r="S1446" s="38">
        <v>5.2359915691661172</v>
      </c>
      <c r="T1446" s="38">
        <v>5.5648723955444481</v>
      </c>
      <c r="U1446" s="38">
        <v>3.599156916611701E-2</v>
      </c>
      <c r="V1446" s="38">
        <v>6.4872395544448125E-2</v>
      </c>
      <c r="W1446" s="38">
        <v>5.4029116059014547E-3</v>
      </c>
      <c r="X1446" s="38">
        <v>1.6415461045313226E-4</v>
      </c>
      <c r="Y1446" s="38">
        <v>5.2387569954483224</v>
      </c>
      <c r="Z1446" s="38">
        <v>5.5670662163545872</v>
      </c>
      <c r="AA1446" s="38">
        <v>3.8756995448322229E-2</v>
      </c>
      <c r="AB1446" s="38">
        <v>6.7066216354587205E-2</v>
      </c>
      <c r="AC1446" s="38">
        <v>251.4907615317945</v>
      </c>
      <c r="AD1446" s="38">
        <v>5.2394568526453469</v>
      </c>
      <c r="AE1446" s="38">
        <v>5.5676714352590251</v>
      </c>
      <c r="AF1446" s="38">
        <v>3.9456852645346707E-2</v>
      </c>
      <c r="AG1446" s="38">
        <v>6.7671435259025081E-2</v>
      </c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</row>
    <row r="1447" spans="1:51" x14ac:dyDescent="0.25">
      <c r="A1447" s="38" t="s">
        <v>31</v>
      </c>
      <c r="B1447" s="38">
        <v>495151</v>
      </c>
      <c r="C1447" s="38">
        <v>12.2</v>
      </c>
      <c r="D1447" s="38">
        <v>11.9</v>
      </c>
      <c r="E1447" s="38">
        <v>12.5</v>
      </c>
      <c r="F1447" s="38">
        <v>2012</v>
      </c>
      <c r="G1447" s="38" t="s">
        <v>7</v>
      </c>
      <c r="H1447" s="38" t="s">
        <v>73</v>
      </c>
      <c r="I1447" s="38" t="s">
        <v>163</v>
      </c>
      <c r="J1447" s="38">
        <v>6041</v>
      </c>
      <c r="K1447" s="38">
        <v>489110</v>
      </c>
      <c r="L1447" s="38">
        <v>3.057731091576216E-4</v>
      </c>
      <c r="M1447" s="38">
        <v>11.894545581504419</v>
      </c>
      <c r="N1447" s="38">
        <v>12.506091799819661</v>
      </c>
      <c r="O1447" s="38">
        <v>5.4544184955815922E-3</v>
      </c>
      <c r="P1447" s="38">
        <v>6.0917998196607925E-3</v>
      </c>
      <c r="Q1447" s="38">
        <v>5890</v>
      </c>
      <c r="R1447" s="38">
        <v>6193</v>
      </c>
      <c r="S1447" s="38">
        <v>11.895361213044101</v>
      </c>
      <c r="T1447" s="38">
        <v>12.507295754224469</v>
      </c>
      <c r="U1447" s="38">
        <v>4.6387869558994765E-3</v>
      </c>
      <c r="V1447" s="38">
        <v>7.295754224468709E-3</v>
      </c>
      <c r="W1447" s="38">
        <v>1.2204103087443817E-2</v>
      </c>
      <c r="X1447" s="38">
        <v>3.0584217100881487E-4</v>
      </c>
      <c r="Y1447" s="38">
        <v>11.898260916435001</v>
      </c>
      <c r="Z1447" s="38">
        <v>12.509945258452632</v>
      </c>
      <c r="AA1447" s="38">
        <v>1.7390835649990777E-3</v>
      </c>
      <c r="AB1447" s="38">
        <v>9.9452584526318333E-3</v>
      </c>
      <c r="AC1447" s="38">
        <v>302.819711339668</v>
      </c>
      <c r="AD1447" s="38">
        <v>11.899330028525068</v>
      </c>
      <c r="AE1447" s="38">
        <v>12.510895716638915</v>
      </c>
      <c r="AF1447" s="38">
        <v>6.6997147493275122E-4</v>
      </c>
      <c r="AG1447" s="38">
        <v>1.0895716638914976E-2</v>
      </c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</row>
    <row r="1448" spans="1:51" x14ac:dyDescent="0.25">
      <c r="A1448" s="38" t="s">
        <v>43</v>
      </c>
      <c r="B1448" s="38">
        <v>117607</v>
      </c>
      <c r="C1448" s="38">
        <v>7.7</v>
      </c>
      <c r="D1448" s="38">
        <v>7.2</v>
      </c>
      <c r="E1448" s="38">
        <v>8.1999999999999993</v>
      </c>
      <c r="F1448" s="38">
        <v>2012</v>
      </c>
      <c r="G1448" s="38" t="s">
        <v>7</v>
      </c>
      <c r="H1448" s="38" t="s">
        <v>74</v>
      </c>
      <c r="I1448" s="38" t="s">
        <v>175</v>
      </c>
      <c r="J1448" s="38">
        <v>906</v>
      </c>
      <c r="K1448" s="38">
        <v>116701</v>
      </c>
      <c r="L1448" s="38">
        <v>4.9968892145229075E-4</v>
      </c>
      <c r="M1448" s="38">
        <v>7.2039341622076956</v>
      </c>
      <c r="N1448" s="38">
        <v>8.2033120051122772</v>
      </c>
      <c r="O1448" s="38">
        <v>3.9341622076953797E-3</v>
      </c>
      <c r="P1448" s="38">
        <v>3.3120051122779159E-3</v>
      </c>
      <c r="Q1448" s="38">
        <v>847</v>
      </c>
      <c r="R1448" s="38">
        <v>965</v>
      </c>
      <c r="S1448" s="38">
        <v>7.2019522647461462</v>
      </c>
      <c r="T1448" s="38">
        <v>8.2052939025738265</v>
      </c>
      <c r="U1448" s="38">
        <v>1.9522647461460707E-3</v>
      </c>
      <c r="V1448" s="38">
        <v>5.293902573827225E-3</v>
      </c>
      <c r="W1448" s="38">
        <v>7.7197026919345628E-3</v>
      </c>
      <c r="X1448" s="38">
        <v>5.0045629063673964E-4</v>
      </c>
      <c r="Y1448" s="38">
        <v>7.2192464012978235</v>
      </c>
      <c r="Z1448" s="38">
        <v>8.2201589825713022</v>
      </c>
      <c r="AA1448" s="38">
        <v>1.924640129782329E-2</v>
      </c>
      <c r="AB1448" s="38">
        <v>2.0158982571302886E-2</v>
      </c>
      <c r="AC1448" s="38">
        <v>117.56442240618144</v>
      </c>
      <c r="AD1448" s="38">
        <v>7.2241513424146522</v>
      </c>
      <c r="AE1448" s="38">
        <v>8.2237566589648647</v>
      </c>
      <c r="AF1448" s="38">
        <v>2.4151342414651999E-2</v>
      </c>
      <c r="AG1448" s="38">
        <v>2.3756658964865451E-2</v>
      </c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</row>
    <row r="1449" spans="1:51" x14ac:dyDescent="0.25">
      <c r="A1449" s="38" t="s">
        <v>58</v>
      </c>
      <c r="B1449" s="38">
        <v>56954</v>
      </c>
      <c r="C1449" s="38">
        <v>9</v>
      </c>
      <c r="D1449" s="38">
        <v>8.1999999999999993</v>
      </c>
      <c r="E1449" s="38">
        <v>9.8000000000000007</v>
      </c>
      <c r="F1449" s="38">
        <v>2012</v>
      </c>
      <c r="G1449" s="38" t="s">
        <v>7</v>
      </c>
      <c r="H1449" s="38" t="s">
        <v>195</v>
      </c>
      <c r="I1449" s="38" t="s">
        <v>196</v>
      </c>
      <c r="J1449" s="38">
        <v>513</v>
      </c>
      <c r="K1449" s="38">
        <v>56441</v>
      </c>
      <c r="L1449" s="38">
        <v>7.7592148432487507E-4</v>
      </c>
      <c r="M1449" s="38">
        <v>8.2313475397998577</v>
      </c>
      <c r="N1449" s="38">
        <v>9.7831905084496054</v>
      </c>
      <c r="O1449" s="38">
        <v>3.1347539799858382E-2</v>
      </c>
      <c r="P1449" s="38">
        <v>1.680949155039535E-2</v>
      </c>
      <c r="Q1449" s="38">
        <v>469</v>
      </c>
      <c r="R1449" s="38">
        <v>557</v>
      </c>
      <c r="S1449" s="38">
        <v>8.234715735505846</v>
      </c>
      <c r="T1449" s="38">
        <v>9.779822312743617</v>
      </c>
      <c r="U1449" s="38">
        <v>3.4715735505846723E-2</v>
      </c>
      <c r="V1449" s="38">
        <v>2.0177687256383692E-2</v>
      </c>
      <c r="W1449" s="38">
        <v>9.0403834875418115E-3</v>
      </c>
      <c r="X1449" s="38">
        <v>7.7801222751017651E-4</v>
      </c>
      <c r="Y1449" s="38">
        <v>8.2623712600316352</v>
      </c>
      <c r="Z1449" s="38">
        <v>9.818395715051988</v>
      </c>
      <c r="AA1449" s="38">
        <v>6.2371260031635956E-2</v>
      </c>
      <c r="AB1449" s="38">
        <v>1.8395715051987338E-2</v>
      </c>
      <c r="AC1449" s="38">
        <v>88.4244556907949</v>
      </c>
      <c r="AD1449" s="38">
        <v>8.2729346740715801</v>
      </c>
      <c r="AE1449" s="38">
        <v>9.8253891461169083</v>
      </c>
      <c r="AF1449" s="38">
        <v>7.2934674071580829E-2</v>
      </c>
      <c r="AG1449" s="38">
        <v>2.5389146116907568E-2</v>
      </c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</row>
    <row r="1450" spans="1:51" x14ac:dyDescent="0.25">
      <c r="A1450" s="38" t="s">
        <v>25</v>
      </c>
      <c r="B1450" s="38">
        <v>2426549</v>
      </c>
      <c r="C1450" s="38">
        <v>8.3000000000000007</v>
      </c>
      <c r="D1450" s="38">
        <v>8.1999999999999993</v>
      </c>
      <c r="E1450" s="38">
        <v>8.4</v>
      </c>
      <c r="F1450" s="38">
        <v>2012</v>
      </c>
      <c r="G1450" s="38" t="s">
        <v>7</v>
      </c>
      <c r="H1450" s="38" t="s">
        <v>75</v>
      </c>
      <c r="I1450" s="38" t="s">
        <v>157</v>
      </c>
      <c r="J1450" s="38">
        <v>20140</v>
      </c>
      <c r="K1450" s="38">
        <v>2406409</v>
      </c>
      <c r="L1450" s="38">
        <v>1.1415079681145705E-4</v>
      </c>
      <c r="M1450" s="38">
        <v>8.185702204302471</v>
      </c>
      <c r="N1450" s="38">
        <v>8.4140037979253854</v>
      </c>
      <c r="O1450" s="38">
        <v>1.4297795697528315E-2</v>
      </c>
      <c r="P1450" s="38">
        <v>1.4003797925385086E-2</v>
      </c>
      <c r="Q1450" s="38">
        <v>19864</v>
      </c>
      <c r="R1450" s="38">
        <v>20418</v>
      </c>
      <c r="S1450" s="38">
        <v>8.1861112221512933</v>
      </c>
      <c r="T1450" s="38">
        <v>8.4144189958661464</v>
      </c>
      <c r="U1450" s="38">
        <v>1.3888777848706013E-2</v>
      </c>
      <c r="V1450" s="38">
        <v>1.4418995866146034E-2</v>
      </c>
      <c r="W1450" s="38">
        <v>8.300631408175399E-3</v>
      </c>
      <c r="X1450" s="38">
        <v>1.1415866823912627E-4</v>
      </c>
      <c r="Y1450" s="38">
        <v>8.1864727399362724</v>
      </c>
      <c r="Z1450" s="38">
        <v>8.4147900764145263</v>
      </c>
      <c r="AA1450" s="38">
        <v>1.3527260063726843E-2</v>
      </c>
      <c r="AB1450" s="38">
        <v>1.4790076414525899E-2</v>
      </c>
      <c r="AC1450" s="38">
        <v>553.99150331917519</v>
      </c>
      <c r="AD1450" s="38">
        <v>8.1866855064272386</v>
      </c>
      <c r="AE1450" s="38">
        <v>8.4149894171659465</v>
      </c>
      <c r="AF1450" s="38">
        <v>1.3314493572760711E-2</v>
      </c>
      <c r="AG1450" s="38">
        <v>1.4989417165946151E-2</v>
      </c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</row>
    <row r="1451" spans="1:51" x14ac:dyDescent="0.25">
      <c r="A1451" s="38" t="s">
        <v>12</v>
      </c>
      <c r="B1451" s="38">
        <v>1521243</v>
      </c>
      <c r="C1451" s="38">
        <v>7.8</v>
      </c>
      <c r="D1451" s="38">
        <v>7.6</v>
      </c>
      <c r="E1451" s="38">
        <v>7.9</v>
      </c>
      <c r="F1451" s="38">
        <v>2012</v>
      </c>
      <c r="G1451" s="38" t="s">
        <v>7</v>
      </c>
      <c r="H1451" s="38" t="s">
        <v>76</v>
      </c>
      <c r="I1451" s="38" t="s">
        <v>144</v>
      </c>
      <c r="J1451" s="38">
        <v>11866</v>
      </c>
      <c r="K1451" s="38">
        <v>1509377</v>
      </c>
      <c r="L1451" s="38">
        <v>1.3979808994779398E-4</v>
      </c>
      <c r="M1451" s="38">
        <v>7.6604021410475172</v>
      </c>
      <c r="N1451" s="38">
        <v>7.9399983209431042</v>
      </c>
      <c r="O1451" s="38">
        <v>6.040214104751751E-2</v>
      </c>
      <c r="P1451" s="38">
        <v>3.9998320943103849E-2</v>
      </c>
      <c r="Q1451" s="38">
        <v>11653</v>
      </c>
      <c r="R1451" s="38">
        <v>12079</v>
      </c>
      <c r="S1451" s="38">
        <v>7.6601831528559208</v>
      </c>
      <c r="T1451" s="38">
        <v>7.9402173091347015</v>
      </c>
      <c r="U1451" s="38">
        <v>6.0183152855921129E-2</v>
      </c>
      <c r="V1451" s="38">
        <v>4.0217309134701118E-2</v>
      </c>
      <c r="W1451" s="38">
        <v>7.8014431359669676E-3</v>
      </c>
      <c r="X1451" s="38">
        <v>1.3981448790562507E-4</v>
      </c>
      <c r="Y1451" s="38">
        <v>7.6616286480613427</v>
      </c>
      <c r="Z1451" s="38">
        <v>7.9412576238725929</v>
      </c>
      <c r="AA1451" s="38">
        <v>6.162864806134305E-2</v>
      </c>
      <c r="AB1451" s="38">
        <v>4.1257623872592575E-2</v>
      </c>
      <c r="AC1451" s="38">
        <v>425.34218799452992</v>
      </c>
      <c r="AD1451" s="38">
        <v>7.6619712973311023</v>
      </c>
      <c r="AE1451" s="38">
        <v>7.9415723301172365</v>
      </c>
      <c r="AF1451" s="38">
        <v>6.1971297331102626E-2</v>
      </c>
      <c r="AG1451" s="38">
        <v>4.1572330117236156E-2</v>
      </c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</row>
    <row r="1452" spans="1:51" x14ac:dyDescent="0.25">
      <c r="A1452" s="38" t="s">
        <v>56</v>
      </c>
      <c r="B1452" s="38">
        <v>165531</v>
      </c>
      <c r="C1452" s="38">
        <v>6.8</v>
      </c>
      <c r="D1452" s="38">
        <v>6.4</v>
      </c>
      <c r="E1452" s="38">
        <v>7.2</v>
      </c>
      <c r="F1452" s="38">
        <v>2012</v>
      </c>
      <c r="G1452" s="38" t="s">
        <v>7</v>
      </c>
      <c r="H1452" s="38" t="s">
        <v>77</v>
      </c>
      <c r="I1452" s="38" t="s">
        <v>188</v>
      </c>
      <c r="J1452" s="38">
        <v>1126</v>
      </c>
      <c r="K1452" s="38">
        <v>164405</v>
      </c>
      <c r="L1452" s="38">
        <v>3.9596407853947587E-4</v>
      </c>
      <c r="M1452" s="38">
        <v>6.4063871426819272</v>
      </c>
      <c r="N1452" s="38">
        <v>7.1983152997608784</v>
      </c>
      <c r="O1452" s="38">
        <v>6.3871426819268606E-3</v>
      </c>
      <c r="P1452" s="38">
        <v>1.6847002391218169E-3</v>
      </c>
      <c r="Q1452" s="38">
        <v>1061</v>
      </c>
      <c r="R1452" s="38">
        <v>1192</v>
      </c>
      <c r="S1452" s="38">
        <v>6.4096755290549803</v>
      </c>
      <c r="T1452" s="38">
        <v>7.2010680778826925</v>
      </c>
      <c r="U1452" s="38">
        <v>9.6755290549799255E-3</v>
      </c>
      <c r="V1452" s="38">
        <v>1.0680778826923643E-3</v>
      </c>
      <c r="W1452" s="38">
        <v>6.8137965365492846E-3</v>
      </c>
      <c r="X1452" s="38">
        <v>3.9645540687018694E-4</v>
      </c>
      <c r="Y1452" s="38">
        <v>6.4173411296790972</v>
      </c>
      <c r="Z1452" s="38">
        <v>7.2102519434194718</v>
      </c>
      <c r="AA1452" s="38">
        <v>1.7341129679096845E-2</v>
      </c>
      <c r="AB1452" s="38">
        <v>1.0251943419471665E-2</v>
      </c>
      <c r="AC1452" s="38">
        <v>131.11603681082707</v>
      </c>
      <c r="AD1452" s="38">
        <v>6.4207794663538369</v>
      </c>
      <c r="AE1452" s="38">
        <v>7.2128546310462456</v>
      </c>
      <c r="AF1452" s="38">
        <v>2.077946635383654E-2</v>
      </c>
      <c r="AG1452" s="38">
        <v>1.2854631046245402E-2</v>
      </c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</row>
    <row r="1453" spans="1:51" x14ac:dyDescent="0.25">
      <c r="A1453" s="38" t="s">
        <v>32</v>
      </c>
      <c r="B1453" s="38">
        <v>259742</v>
      </c>
      <c r="C1453" s="38">
        <v>7.6</v>
      </c>
      <c r="D1453" s="38">
        <v>7.2</v>
      </c>
      <c r="E1453" s="38">
        <v>7.9</v>
      </c>
      <c r="F1453" s="38">
        <v>2012</v>
      </c>
      <c r="G1453" s="38" t="s">
        <v>7</v>
      </c>
      <c r="H1453" s="38" t="s">
        <v>78</v>
      </c>
      <c r="I1453" s="38" t="s">
        <v>164</v>
      </c>
      <c r="J1453" s="38">
        <v>1974</v>
      </c>
      <c r="K1453" s="38">
        <v>257768</v>
      </c>
      <c r="L1453" s="38">
        <v>3.3398187285441842E-4</v>
      </c>
      <c r="M1453" s="38">
        <v>7.265867208156739</v>
      </c>
      <c r="N1453" s="38">
        <v>7.9338309538655762</v>
      </c>
      <c r="O1453" s="38">
        <v>6.5867208156738855E-2</v>
      </c>
      <c r="P1453" s="38">
        <v>3.3830953865575886E-2</v>
      </c>
      <c r="Q1453" s="38">
        <v>1888</v>
      </c>
      <c r="R1453" s="38">
        <v>2061</v>
      </c>
      <c r="S1453" s="38">
        <v>7.2687512993662944</v>
      </c>
      <c r="T1453" s="38">
        <v>7.9347968368611932</v>
      </c>
      <c r="U1453" s="38">
        <v>6.8751299366294205E-2</v>
      </c>
      <c r="V1453" s="38">
        <v>3.4796836861192837E-2</v>
      </c>
      <c r="W1453" s="38">
        <v>7.6071313338951134E-3</v>
      </c>
      <c r="X1453" s="38">
        <v>3.3421749356930645E-4</v>
      </c>
      <c r="Y1453" s="38">
        <v>7.2729138403258071</v>
      </c>
      <c r="Z1453" s="38">
        <v>7.9413488274644211</v>
      </c>
      <c r="AA1453" s="38">
        <v>7.2913840325806945E-2</v>
      </c>
      <c r="AB1453" s="38">
        <v>4.1348827464420701E-2</v>
      </c>
      <c r="AC1453" s="38">
        <v>173.51896054933752</v>
      </c>
      <c r="AD1453" s="38">
        <v>7.2750394713643933</v>
      </c>
      <c r="AE1453" s="38">
        <v>7.9430731136925878</v>
      </c>
      <c r="AF1453" s="38">
        <v>7.5039471364393151E-2</v>
      </c>
      <c r="AG1453" s="38">
        <v>4.3073113692587484E-2</v>
      </c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</row>
    <row r="1454" spans="1:51" x14ac:dyDescent="0.25">
      <c r="A1454" s="38" t="s">
        <v>45</v>
      </c>
      <c r="B1454" s="38">
        <v>1844090</v>
      </c>
      <c r="C1454" s="38">
        <v>8.4</v>
      </c>
      <c r="D1454" s="38">
        <v>8.3000000000000007</v>
      </c>
      <c r="E1454" s="38">
        <v>8.6</v>
      </c>
      <c r="F1454" s="38">
        <v>2012</v>
      </c>
      <c r="G1454" s="38" t="s">
        <v>7</v>
      </c>
      <c r="H1454" s="38" t="s">
        <v>79</v>
      </c>
      <c r="I1454" s="38" t="s">
        <v>177</v>
      </c>
      <c r="J1454" s="38">
        <v>15490</v>
      </c>
      <c r="K1454" s="38">
        <v>1828600</v>
      </c>
      <c r="L1454" s="38">
        <v>1.3172250719328693E-4</v>
      </c>
      <c r="M1454" s="38">
        <v>8.2680844436605216</v>
      </c>
      <c r="N1454" s="38">
        <v>8.5315294580470944</v>
      </c>
      <c r="O1454" s="38">
        <v>3.1915556339479068E-2</v>
      </c>
      <c r="P1454" s="38">
        <v>6.8470541952905251E-2</v>
      </c>
      <c r="Q1454" s="38">
        <v>15248</v>
      </c>
      <c r="R1454" s="38">
        <v>15734</v>
      </c>
      <c r="S1454" s="38">
        <v>8.2685769132742983</v>
      </c>
      <c r="T1454" s="38">
        <v>8.5321215341984402</v>
      </c>
      <c r="U1454" s="38">
        <v>3.1423086725702376E-2</v>
      </c>
      <c r="V1454" s="38">
        <v>6.7878465801559429E-2</v>
      </c>
      <c r="W1454" s="38">
        <v>8.4008310103975189E-3</v>
      </c>
      <c r="X1454" s="38">
        <v>1.3173431157004892E-4</v>
      </c>
      <c r="Y1454" s="38">
        <v>8.2690966988274699</v>
      </c>
      <c r="Z1454" s="38">
        <v>8.5325653219675672</v>
      </c>
      <c r="AA1454" s="38">
        <v>3.0903301172530817E-2</v>
      </c>
      <c r="AB1454" s="38">
        <v>6.7434678032432416E-2</v>
      </c>
      <c r="AC1454" s="38">
        <v>485.82372977417282</v>
      </c>
      <c r="AD1454" s="38">
        <v>8.2693779034909198</v>
      </c>
      <c r="AE1454" s="38">
        <v>8.5328263890570604</v>
      </c>
      <c r="AF1454" s="38">
        <v>3.0622096509080876E-2</v>
      </c>
      <c r="AG1454" s="38">
        <v>6.7173610942939277E-2</v>
      </c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</row>
    <row r="1455" spans="1:51" x14ac:dyDescent="0.25">
      <c r="A1455" s="38" t="s">
        <v>33</v>
      </c>
      <c r="B1455" s="38">
        <v>951574</v>
      </c>
      <c r="C1455" s="38">
        <v>12.3</v>
      </c>
      <c r="D1455" s="38">
        <v>12.1</v>
      </c>
      <c r="E1455" s="38">
        <v>12.5</v>
      </c>
      <c r="F1455" s="38">
        <v>2012</v>
      </c>
      <c r="G1455" s="38" t="s">
        <v>7</v>
      </c>
      <c r="H1455" s="38" t="s">
        <v>80</v>
      </c>
      <c r="I1455" s="38" t="s">
        <v>165</v>
      </c>
      <c r="J1455" s="38">
        <v>11704</v>
      </c>
      <c r="K1455" s="38">
        <v>939870</v>
      </c>
      <c r="L1455" s="38">
        <v>2.2145489813817995E-4</v>
      </c>
      <c r="M1455" s="38">
        <v>12.078166571132735</v>
      </c>
      <c r="N1455" s="38">
        <v>12.521076367409094</v>
      </c>
      <c r="O1455" s="38">
        <v>2.1833428867264359E-2</v>
      </c>
      <c r="P1455" s="38">
        <v>2.1076367409094132E-2</v>
      </c>
      <c r="Q1455" s="38">
        <v>11494</v>
      </c>
      <c r="R1455" s="38">
        <v>11916</v>
      </c>
      <c r="S1455" s="38">
        <v>12.078934481185909</v>
      </c>
      <c r="T1455" s="38">
        <v>12.522410238194823</v>
      </c>
      <c r="U1455" s="38">
        <v>2.1065518814090467E-2</v>
      </c>
      <c r="V1455" s="38">
        <v>2.2410238194822796E-2</v>
      </c>
      <c r="W1455" s="38">
        <v>1.2301590284473769E-2</v>
      </c>
      <c r="X1455" s="38">
        <v>2.2148070476193772E-4</v>
      </c>
      <c r="Y1455" s="38">
        <v>12.080109579711831</v>
      </c>
      <c r="Z1455" s="38">
        <v>12.523070989235705</v>
      </c>
      <c r="AA1455" s="38">
        <v>1.9890420288168897E-2</v>
      </c>
      <c r="AB1455" s="38">
        <v>2.3070989235705497E-2</v>
      </c>
      <c r="AC1455" s="38">
        <v>421.47006269573836</v>
      </c>
      <c r="AD1455" s="38">
        <v>12.080657196093348</v>
      </c>
      <c r="AE1455" s="38">
        <v>12.523574259031259</v>
      </c>
      <c r="AF1455" s="38">
        <v>1.934280390665144E-2</v>
      </c>
      <c r="AG1455" s="38">
        <v>2.3574259031258649E-2</v>
      </c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8"/>
      <c r="AR1455" s="38"/>
      <c r="AS1455" s="38"/>
      <c r="AT1455" s="38"/>
      <c r="AU1455" s="38"/>
      <c r="AV1455" s="38"/>
      <c r="AW1455" s="38"/>
      <c r="AX1455" s="38"/>
      <c r="AY1455" s="38"/>
    </row>
    <row r="1456" spans="1:51" x14ac:dyDescent="0.25">
      <c r="A1456" s="38" t="s">
        <v>44</v>
      </c>
      <c r="B1456" s="38">
        <v>430715</v>
      </c>
      <c r="C1456" s="38">
        <v>1.5</v>
      </c>
      <c r="D1456" s="38">
        <v>1.3</v>
      </c>
      <c r="E1456" s="38">
        <v>1.6</v>
      </c>
      <c r="F1456" s="38">
        <v>2012</v>
      </c>
      <c r="G1456" s="38" t="s">
        <v>7</v>
      </c>
      <c r="H1456" s="38" t="s">
        <v>81</v>
      </c>
      <c r="I1456" s="38" t="s">
        <v>176</v>
      </c>
      <c r="J1456" s="38">
        <v>646</v>
      </c>
      <c r="K1456" s="38">
        <v>430069</v>
      </c>
      <c r="L1456" s="38">
        <v>1.1557088116350783E-4</v>
      </c>
      <c r="M1456" s="38">
        <v>1.3842607940741785</v>
      </c>
      <c r="N1456" s="38">
        <v>1.615402556401194</v>
      </c>
      <c r="O1456" s="38">
        <v>8.4260794074178413E-2</v>
      </c>
      <c r="P1456" s="38">
        <v>1.5402556401193923E-2</v>
      </c>
      <c r="Q1456" s="38">
        <v>597</v>
      </c>
      <c r="R1456" s="38">
        <v>696</v>
      </c>
      <c r="S1456" s="38">
        <v>1.3860673531221341</v>
      </c>
      <c r="T1456" s="38">
        <v>1.6159177182127393</v>
      </c>
      <c r="U1456" s="38">
        <v>8.6067353122134094E-2</v>
      </c>
      <c r="V1456" s="38">
        <v>1.591771821273924E-2</v>
      </c>
      <c r="W1456" s="38">
        <v>1.5042776564309927E-3</v>
      </c>
      <c r="X1456" s="38">
        <v>1.1582663409756932E-4</v>
      </c>
      <c r="Y1456" s="38">
        <v>1.3884510223334234</v>
      </c>
      <c r="Z1456" s="38">
        <v>1.6201042905285619</v>
      </c>
      <c r="AA1456" s="38">
        <v>8.845102233342339E-2</v>
      </c>
      <c r="AB1456" s="38">
        <v>2.0104290528561775E-2</v>
      </c>
      <c r="AC1456" s="38">
        <v>99.591860584131339</v>
      </c>
      <c r="AD1456" s="38">
        <v>1.3898272875427797</v>
      </c>
      <c r="AE1456" s="38">
        <v>1.6210497254719385</v>
      </c>
      <c r="AF1456" s="38">
        <v>8.9827287542779688E-2</v>
      </c>
      <c r="AG1456" s="38">
        <v>2.1049725471938396E-2</v>
      </c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</row>
    <row r="1457" spans="1:51" x14ac:dyDescent="0.25">
      <c r="A1457" s="38" t="s">
        <v>46</v>
      </c>
      <c r="B1457" s="38">
        <v>426652</v>
      </c>
      <c r="C1457" s="38">
        <v>6.4</v>
      </c>
      <c r="D1457" s="38">
        <v>6.1</v>
      </c>
      <c r="E1457" s="38">
        <v>6.6</v>
      </c>
      <c r="F1457" s="38">
        <v>2012</v>
      </c>
      <c r="G1457" s="38" t="s">
        <v>7</v>
      </c>
      <c r="H1457" s="38" t="s">
        <v>82</v>
      </c>
      <c r="I1457" s="38" t="s">
        <v>178</v>
      </c>
      <c r="J1457" s="38">
        <v>2731</v>
      </c>
      <c r="K1457" s="38">
        <v>423921</v>
      </c>
      <c r="L1457" s="38">
        <v>2.3929891411175809E-4</v>
      </c>
      <c r="M1457" s="38">
        <v>6.1617023703073937</v>
      </c>
      <c r="N1457" s="38">
        <v>6.6403001985309107</v>
      </c>
      <c r="O1457" s="38">
        <v>6.1702370307394006E-2</v>
      </c>
      <c r="P1457" s="38">
        <v>4.0300198530911047E-2</v>
      </c>
      <c r="Q1457" s="38">
        <v>2629</v>
      </c>
      <c r="R1457" s="38">
        <v>2833</v>
      </c>
      <c r="S1457" s="38">
        <v>6.1619305663632185</v>
      </c>
      <c r="T1457" s="38">
        <v>6.640072002475085</v>
      </c>
      <c r="U1457" s="38">
        <v>6.1930566363218809E-2</v>
      </c>
      <c r="V1457" s="38">
        <v>4.0072002475085355E-2</v>
      </c>
      <c r="W1457" s="38">
        <v>6.4054454758335211E-3</v>
      </c>
      <c r="X1457" s="38">
        <v>2.394216086508408E-4</v>
      </c>
      <c r="Y1457" s="38">
        <v>6.1660238671826804</v>
      </c>
      <c r="Z1457" s="38">
        <v>6.6448670844843623</v>
      </c>
      <c r="AA1457" s="38">
        <v>6.6023867182680718E-2</v>
      </c>
      <c r="AB1457" s="38">
        <v>4.4867084484362607E-2</v>
      </c>
      <c r="AC1457" s="38">
        <v>204.21228209835428</v>
      </c>
      <c r="AD1457" s="38">
        <v>6.1673000406233403</v>
      </c>
      <c r="AE1457" s="38">
        <v>6.645934720509854</v>
      </c>
      <c r="AF1457" s="38">
        <v>6.7300040623340607E-2</v>
      </c>
      <c r="AG1457" s="38">
        <v>4.5934720509854365E-2</v>
      </c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</row>
    <row r="1458" spans="1:51" x14ac:dyDescent="0.25">
      <c r="A1458" s="38" t="s">
        <v>47</v>
      </c>
      <c r="B1458" s="38">
        <v>604045</v>
      </c>
      <c r="C1458" s="38">
        <v>6.8</v>
      </c>
      <c r="D1458" s="38">
        <v>6.5</v>
      </c>
      <c r="E1458" s="38">
        <v>7</v>
      </c>
      <c r="F1458" s="38">
        <v>2012</v>
      </c>
      <c r="G1458" s="38" t="s">
        <v>7</v>
      </c>
      <c r="H1458" s="38" t="s">
        <v>83</v>
      </c>
      <c r="I1458" s="38" t="s">
        <v>179</v>
      </c>
      <c r="J1458" s="38">
        <v>4108</v>
      </c>
      <c r="K1458" s="38">
        <v>599937</v>
      </c>
      <c r="L1458" s="38">
        <v>2.0725842394594431E-4</v>
      </c>
      <c r="M1458" s="38">
        <v>6.5935593959184695</v>
      </c>
      <c r="N1458" s="38">
        <v>7.0080762438103585</v>
      </c>
      <c r="O1458" s="38">
        <v>9.3559395918469512E-2</v>
      </c>
      <c r="P1458" s="38">
        <v>8.076243810358541E-3</v>
      </c>
      <c r="Q1458" s="38">
        <v>3983</v>
      </c>
      <c r="R1458" s="38">
        <v>4233</v>
      </c>
      <c r="S1458" s="38">
        <v>6.5938795950632816</v>
      </c>
      <c r="T1458" s="38">
        <v>7.0077560446655465</v>
      </c>
      <c r="U1458" s="38">
        <v>9.3879595063281585E-2</v>
      </c>
      <c r="V1458" s="38">
        <v>7.7560446655464688E-3</v>
      </c>
      <c r="W1458" s="38">
        <v>6.8039543284026463E-3</v>
      </c>
      <c r="X1458" s="38">
        <v>2.0732895115382704E-4</v>
      </c>
      <c r="Y1458" s="38">
        <v>6.5966253772488193</v>
      </c>
      <c r="Z1458" s="38">
        <v>7.0112832795564737</v>
      </c>
      <c r="AA1458" s="38">
        <v>9.6625377248819255E-2</v>
      </c>
      <c r="AB1458" s="38">
        <v>1.128327955647368E-2</v>
      </c>
      <c r="AC1458" s="38">
        <v>250.40116355863339</v>
      </c>
      <c r="AD1458" s="38">
        <v>6.5975131050768043</v>
      </c>
      <c r="AE1458" s="38">
        <v>7.0120510469986819</v>
      </c>
      <c r="AF1458" s="38">
        <v>9.7513105076804329E-2</v>
      </c>
      <c r="AG1458" s="38">
        <v>1.2051046998681869E-2</v>
      </c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</row>
    <row r="1459" spans="1:51" x14ac:dyDescent="0.25">
      <c r="A1459" s="38" t="s">
        <v>48</v>
      </c>
      <c r="B1459" s="38">
        <v>622786</v>
      </c>
      <c r="C1459" s="38">
        <v>5.4</v>
      </c>
      <c r="D1459" s="38">
        <v>5.2</v>
      </c>
      <c r="E1459" s="38">
        <v>5.5</v>
      </c>
      <c r="F1459" s="38">
        <v>2012</v>
      </c>
      <c r="G1459" s="38" t="s">
        <v>7</v>
      </c>
      <c r="H1459" s="38" t="s">
        <v>84</v>
      </c>
      <c r="I1459" s="38" t="s">
        <v>180</v>
      </c>
      <c r="J1459" s="38">
        <v>3363</v>
      </c>
      <c r="K1459" s="38">
        <v>619423</v>
      </c>
      <c r="L1459" s="38">
        <v>1.8201070273783272E-4</v>
      </c>
      <c r="M1459" s="38">
        <v>5.2179180047154494</v>
      </c>
      <c r="N1459" s="38">
        <v>5.5819394101911159</v>
      </c>
      <c r="O1459" s="38">
        <v>1.7918004715449243E-2</v>
      </c>
      <c r="P1459" s="38">
        <v>8.1939410191115947E-2</v>
      </c>
      <c r="Q1459" s="38">
        <v>3250</v>
      </c>
      <c r="R1459" s="38">
        <v>3477</v>
      </c>
      <c r="S1459" s="38">
        <v>5.2184859646812871</v>
      </c>
      <c r="T1459" s="38">
        <v>5.5829771382144111</v>
      </c>
      <c r="U1459" s="38">
        <v>1.8485964681286937E-2</v>
      </c>
      <c r="V1459" s="38">
        <v>8.2977138214411106E-2</v>
      </c>
      <c r="W1459" s="38">
        <v>5.4029794730247509E-3</v>
      </c>
      <c r="X1459" s="38">
        <v>1.8208682795003476E-4</v>
      </c>
      <c r="Y1459" s="38">
        <v>5.2208926450747164</v>
      </c>
      <c r="Z1459" s="38">
        <v>5.5850663009747858</v>
      </c>
      <c r="AA1459" s="38">
        <v>2.0892645074716221E-2</v>
      </c>
      <c r="AB1459" s="38">
        <v>8.5066300974785847E-2</v>
      </c>
      <c r="AC1459" s="38">
        <v>226.72321882554436</v>
      </c>
      <c r="AD1459" s="38">
        <v>5.2217600601512109</v>
      </c>
      <c r="AE1459" s="38">
        <v>5.5858045639833049</v>
      </c>
      <c r="AF1459" s="38">
        <v>2.1760060151210681E-2</v>
      </c>
      <c r="AG1459" s="38">
        <v>8.5804563983304938E-2</v>
      </c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</row>
    <row r="1460" spans="1:51" x14ac:dyDescent="0.25">
      <c r="A1460" s="38" t="s">
        <v>34</v>
      </c>
      <c r="B1460" s="38">
        <v>167122</v>
      </c>
      <c r="C1460" s="38">
        <v>14.6</v>
      </c>
      <c r="D1460" s="38">
        <v>14</v>
      </c>
      <c r="E1460" s="38">
        <v>15.2</v>
      </c>
      <c r="F1460" s="38">
        <v>2012</v>
      </c>
      <c r="G1460" s="38" t="s">
        <v>7</v>
      </c>
      <c r="H1460" s="38" t="s">
        <v>85</v>
      </c>
      <c r="I1460" s="38" t="s">
        <v>166</v>
      </c>
      <c r="J1460" s="38">
        <v>2440</v>
      </c>
      <c r="K1460" s="38">
        <v>164682</v>
      </c>
      <c r="L1460" s="38">
        <v>5.7506327592144781E-4</v>
      </c>
      <c r="M1460" s="38">
        <v>14.025049216748577</v>
      </c>
      <c r="N1460" s="38">
        <v>15.175175768591473</v>
      </c>
      <c r="O1460" s="38">
        <v>2.5049216748577408E-2</v>
      </c>
      <c r="P1460" s="38">
        <v>2.4824231408526742E-2</v>
      </c>
      <c r="Q1460" s="38">
        <v>2344</v>
      </c>
      <c r="R1460" s="38">
        <v>2537</v>
      </c>
      <c r="S1460" s="38">
        <v>14.025681837220713</v>
      </c>
      <c r="T1460" s="38">
        <v>15.180526800780269</v>
      </c>
      <c r="U1460" s="38">
        <v>2.5681837220712822E-2</v>
      </c>
      <c r="V1460" s="38">
        <v>1.947319921973012E-2</v>
      </c>
      <c r="W1460" s="38">
        <v>1.4611269616326982E-2</v>
      </c>
      <c r="X1460" s="38">
        <v>5.7538126987695913E-4</v>
      </c>
      <c r="Y1460" s="38">
        <v>14.035888346450022</v>
      </c>
      <c r="Z1460" s="38">
        <v>15.186650886203941</v>
      </c>
      <c r="AA1460" s="38">
        <v>3.5888346450022368E-2</v>
      </c>
      <c r="AB1460" s="38">
        <v>1.3349113796058631E-2</v>
      </c>
      <c r="AC1460" s="38">
        <v>192.23043350203804</v>
      </c>
      <c r="AD1460" s="38">
        <v>14.039154520801326</v>
      </c>
      <c r="AE1460" s="38">
        <v>15.189368226976759</v>
      </c>
      <c r="AF1460" s="38">
        <v>3.9154520801325532E-2</v>
      </c>
      <c r="AG1460" s="38">
        <v>1.0631773023240143E-2</v>
      </c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</row>
    <row r="1461" spans="1:51" x14ac:dyDescent="0.25">
      <c r="A1461" s="38" t="s">
        <v>13</v>
      </c>
      <c r="B1461" s="38">
        <v>763071</v>
      </c>
      <c r="C1461" s="38">
        <v>10.6</v>
      </c>
      <c r="D1461" s="38">
        <v>10.4</v>
      </c>
      <c r="E1461" s="38">
        <v>10.8</v>
      </c>
      <c r="F1461" s="38">
        <v>2012</v>
      </c>
      <c r="G1461" s="38" t="s">
        <v>7</v>
      </c>
      <c r="H1461" s="38" t="s">
        <v>86</v>
      </c>
      <c r="I1461" s="38" t="s">
        <v>145</v>
      </c>
      <c r="J1461" s="38">
        <v>8089</v>
      </c>
      <c r="K1461" s="38">
        <v>754982</v>
      </c>
      <c r="L1461" s="38">
        <v>2.2978220057263057E-4</v>
      </c>
      <c r="M1461" s="38">
        <v>10.370804114462274</v>
      </c>
      <c r="N1461" s="38">
        <v>10.830368515607535</v>
      </c>
      <c r="O1461" s="38">
        <v>2.919588553772634E-2</v>
      </c>
      <c r="P1461" s="38">
        <v>3.0368515607534619E-2</v>
      </c>
      <c r="Q1461" s="38">
        <v>7914</v>
      </c>
      <c r="R1461" s="38">
        <v>8264</v>
      </c>
      <c r="S1461" s="38">
        <v>10.371249857483773</v>
      </c>
      <c r="T1461" s="38">
        <v>10.829922772586038</v>
      </c>
      <c r="U1461" s="38">
        <v>2.8750142516226873E-2</v>
      </c>
      <c r="V1461" s="38">
        <v>2.9922772586036928E-2</v>
      </c>
      <c r="W1461" s="38">
        <v>1.0603050041516763E-2</v>
      </c>
      <c r="X1461" s="38">
        <v>2.2982124281422666E-4</v>
      </c>
      <c r="Y1461" s="38">
        <v>10.373228798702536</v>
      </c>
      <c r="Z1461" s="38">
        <v>10.83287128433099</v>
      </c>
      <c r="AA1461" s="38">
        <v>2.6771201297464131E-2</v>
      </c>
      <c r="AB1461" s="38">
        <v>3.287128433098907E-2</v>
      </c>
      <c r="AC1461" s="38">
        <v>350.69058518282174</v>
      </c>
      <c r="AD1461" s="38">
        <v>10.373917480604197</v>
      </c>
      <c r="AE1461" s="38">
        <v>10.833493089875214</v>
      </c>
      <c r="AF1461" s="38">
        <v>2.6082519395803416E-2</v>
      </c>
      <c r="AG1461" s="38">
        <v>3.3493089875213045E-2</v>
      </c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</row>
    <row r="1462" spans="1:51" x14ac:dyDescent="0.25">
      <c r="A1462" s="38" t="s">
        <v>28</v>
      </c>
      <c r="B1462" s="38">
        <v>855783</v>
      </c>
      <c r="C1462" s="38">
        <v>13.1</v>
      </c>
      <c r="D1462" s="38">
        <v>12.9</v>
      </c>
      <c r="E1462" s="38">
        <v>13.3</v>
      </c>
      <c r="F1462" s="38">
        <v>2012</v>
      </c>
      <c r="G1462" s="38" t="s">
        <v>7</v>
      </c>
      <c r="H1462" s="38" t="s">
        <v>87</v>
      </c>
      <c r="I1462" s="38" t="s">
        <v>160</v>
      </c>
      <c r="J1462" s="38">
        <v>11211</v>
      </c>
      <c r="K1462" s="38">
        <v>844572</v>
      </c>
      <c r="L1462" s="38">
        <v>2.4090350809845873E-4</v>
      </c>
      <c r="M1462" s="38">
        <v>12.859380091832833</v>
      </c>
      <c r="N1462" s="38">
        <v>13.341187108029748</v>
      </c>
      <c r="O1462" s="38">
        <v>4.0619908167167651E-2</v>
      </c>
      <c r="P1462" s="38">
        <v>4.1187108029747677E-2</v>
      </c>
      <c r="Q1462" s="38">
        <v>11005</v>
      </c>
      <c r="R1462" s="38">
        <v>11417</v>
      </c>
      <c r="S1462" s="38">
        <v>12.859568371888669</v>
      </c>
      <c r="T1462" s="38">
        <v>13.340998827973914</v>
      </c>
      <c r="U1462" s="38">
        <v>4.0431628111331719E-2</v>
      </c>
      <c r="V1462" s="38">
        <v>4.0998827973913521E-2</v>
      </c>
      <c r="W1462" s="38">
        <v>1.3102469196997929E-2</v>
      </c>
      <c r="X1462" s="38">
        <v>2.4093270875489892E-4</v>
      </c>
      <c r="Y1462" s="38">
        <v>12.861536488243029</v>
      </c>
      <c r="Z1462" s="38">
        <v>13.343401905752827</v>
      </c>
      <c r="AA1462" s="38">
        <v>3.8463511756971158E-2</v>
      </c>
      <c r="AB1462" s="38">
        <v>4.3401905752826764E-2</v>
      </c>
      <c r="AC1462" s="38">
        <v>412.33107584980974</v>
      </c>
      <c r="AD1462" s="38">
        <v>12.862145873523689</v>
      </c>
      <c r="AE1462" s="38">
        <v>13.343961035751384</v>
      </c>
      <c r="AF1462" s="38">
        <v>3.7854126476311478E-2</v>
      </c>
      <c r="AG1462" s="38">
        <v>4.3961035751383548E-2</v>
      </c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</row>
    <row r="1463" spans="1:51" x14ac:dyDescent="0.25">
      <c r="A1463" s="38" t="s">
        <v>49</v>
      </c>
      <c r="B1463" s="38">
        <v>1407009</v>
      </c>
      <c r="C1463" s="38">
        <v>9.5</v>
      </c>
      <c r="D1463" s="38">
        <v>9.4</v>
      </c>
      <c r="E1463" s="38">
        <v>9.6999999999999993</v>
      </c>
      <c r="F1463" s="38">
        <v>2012</v>
      </c>
      <c r="G1463" s="38" t="s">
        <v>7</v>
      </c>
      <c r="H1463" s="38" t="s">
        <v>88</v>
      </c>
      <c r="I1463" s="38" t="s">
        <v>181</v>
      </c>
      <c r="J1463" s="38">
        <v>13367</v>
      </c>
      <c r="K1463" s="38">
        <v>1393642</v>
      </c>
      <c r="L1463" s="38">
        <v>1.6028591656068187E-4</v>
      </c>
      <c r="M1463" s="38">
        <v>9.3400086799912962</v>
      </c>
      <c r="N1463" s="38">
        <v>9.6605805131126576</v>
      </c>
      <c r="O1463" s="38">
        <v>5.9991320008704108E-2</v>
      </c>
      <c r="P1463" s="38">
        <v>3.9419486887341648E-2</v>
      </c>
      <c r="Q1463" s="38">
        <v>13142</v>
      </c>
      <c r="R1463" s="38">
        <v>13593</v>
      </c>
      <c r="S1463" s="38">
        <v>9.3403809073005224</v>
      </c>
      <c r="T1463" s="38">
        <v>9.6609190133112151</v>
      </c>
      <c r="U1463" s="38">
        <v>5.961909269947796E-2</v>
      </c>
      <c r="V1463" s="38">
        <v>3.9080986688784236E-2</v>
      </c>
      <c r="W1463" s="38">
        <v>9.5016337701290393E-3</v>
      </c>
      <c r="X1463" s="38">
        <v>1.6030247985258453E-4</v>
      </c>
      <c r="Y1463" s="38">
        <v>9.3413312902764556</v>
      </c>
      <c r="Z1463" s="38">
        <v>9.6619362499816237</v>
      </c>
      <c r="AA1463" s="38">
        <v>5.8668709723544765E-2</v>
      </c>
      <c r="AB1463" s="38">
        <v>3.8063750018375586E-2</v>
      </c>
      <c r="AC1463" s="38">
        <v>451.05545772056041</v>
      </c>
      <c r="AD1463" s="38">
        <v>9.3417008098676622</v>
      </c>
      <c r="AE1463" s="38">
        <v>9.6622774559577582</v>
      </c>
      <c r="AF1463" s="38">
        <v>5.8299190132338197E-2</v>
      </c>
      <c r="AG1463" s="38">
        <v>3.7722544042241068E-2</v>
      </c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</row>
    <row r="1464" spans="1:51" x14ac:dyDescent="0.25">
      <c r="A1464" s="38" t="s">
        <v>26</v>
      </c>
      <c r="B1464" s="38">
        <v>764964</v>
      </c>
      <c r="C1464" s="38">
        <v>17.3</v>
      </c>
      <c r="D1464" s="38">
        <v>17</v>
      </c>
      <c r="E1464" s="38">
        <v>17.600000000000001</v>
      </c>
      <c r="F1464" s="38">
        <v>2012</v>
      </c>
      <c r="G1464" s="38" t="s">
        <v>7</v>
      </c>
      <c r="H1464" s="38" t="s">
        <v>89</v>
      </c>
      <c r="I1464" s="38" t="s">
        <v>158</v>
      </c>
      <c r="J1464" s="38">
        <v>13234</v>
      </c>
      <c r="K1464" s="38">
        <v>751730</v>
      </c>
      <c r="L1464" s="38">
        <v>2.9218848825086425E-4</v>
      </c>
      <c r="M1464" s="38">
        <v>17.007972042179325</v>
      </c>
      <c r="N1464" s="38">
        <v>17.592349018681055</v>
      </c>
      <c r="O1464" s="38">
        <v>7.9720421793254559E-3</v>
      </c>
      <c r="P1464" s="38">
        <v>7.6509813189460374E-3</v>
      </c>
      <c r="Q1464" s="38">
        <v>13011</v>
      </c>
      <c r="R1464" s="38">
        <v>13458</v>
      </c>
      <c r="S1464" s="38">
        <v>17.008643544009914</v>
      </c>
      <c r="T1464" s="38">
        <v>17.592984767910647</v>
      </c>
      <c r="U1464" s="38">
        <v>8.6435440099137395E-3</v>
      </c>
      <c r="V1464" s="38">
        <v>7.0152320893548392E-3</v>
      </c>
      <c r="W1464" s="38">
        <v>1.730258451671508E-2</v>
      </c>
      <c r="X1464" s="38">
        <v>2.9221791694032445E-4</v>
      </c>
      <c r="Y1464" s="38">
        <v>17.010366599774756</v>
      </c>
      <c r="Z1464" s="38">
        <v>17.594802433655403</v>
      </c>
      <c r="AA1464" s="38">
        <v>1.0366599774755514E-2</v>
      </c>
      <c r="AB1464" s="38">
        <v>5.1975663445986697E-3</v>
      </c>
      <c r="AC1464" s="38">
        <v>447.03555884661233</v>
      </c>
      <c r="AD1464" s="38">
        <v>17.011045752159951</v>
      </c>
      <c r="AE1464" s="38">
        <v>17.595430525765728</v>
      </c>
      <c r="AF1464" s="38">
        <v>1.1045752159951405E-2</v>
      </c>
      <c r="AG1464" s="38">
        <v>4.5694742342732297E-3</v>
      </c>
      <c r="AH1464" s="38"/>
      <c r="AI1464" s="38"/>
      <c r="AJ1464" s="38"/>
      <c r="AK1464" s="38"/>
      <c r="AL1464" s="38"/>
      <c r="AM1464" s="38"/>
      <c r="AN1464" s="38"/>
      <c r="AO1464" s="38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</row>
    <row r="1465" spans="1:51" x14ac:dyDescent="0.25">
      <c r="A1465" s="38" t="s">
        <v>59</v>
      </c>
      <c r="B1465" s="38">
        <v>437820</v>
      </c>
      <c r="C1465" s="38">
        <v>6.4</v>
      </c>
      <c r="D1465" s="38">
        <v>6.2</v>
      </c>
      <c r="E1465" s="38">
        <v>6.7</v>
      </c>
      <c r="F1465" s="38">
        <v>2012</v>
      </c>
      <c r="G1465" s="38" t="s">
        <v>7</v>
      </c>
      <c r="H1465" s="38" t="s">
        <v>90</v>
      </c>
      <c r="I1465" s="38" t="s">
        <v>190</v>
      </c>
      <c r="J1465" s="38">
        <v>2802</v>
      </c>
      <c r="K1465" s="38">
        <v>435018</v>
      </c>
      <c r="L1465" s="38">
        <v>2.3620678866728115E-4</v>
      </c>
      <c r="M1465" s="38">
        <v>6.1636835772365153</v>
      </c>
      <c r="N1465" s="38">
        <v>6.6360971545710772</v>
      </c>
      <c r="O1465" s="38">
        <v>3.6316422763484901E-2</v>
      </c>
      <c r="P1465" s="38">
        <v>6.3902845428922994E-2</v>
      </c>
      <c r="Q1465" s="38">
        <v>2699</v>
      </c>
      <c r="R1465" s="38">
        <v>2906</v>
      </c>
      <c r="S1465" s="38">
        <v>6.1646338677995525</v>
      </c>
      <c r="T1465" s="38">
        <v>6.6374309076789544</v>
      </c>
      <c r="U1465" s="38">
        <v>3.5366132200447709E-2</v>
      </c>
      <c r="V1465" s="38">
        <v>6.2569092321045794E-2</v>
      </c>
      <c r="W1465" s="38">
        <v>6.4042212047378151E-3</v>
      </c>
      <c r="X1465" s="38">
        <v>2.363248304375485E-4</v>
      </c>
      <c r="Y1465" s="38">
        <v>6.167896374300267</v>
      </c>
      <c r="Z1465" s="38">
        <v>6.6405460351753636</v>
      </c>
      <c r="AA1465" s="38">
        <v>3.2103625699733129E-2</v>
      </c>
      <c r="AB1465" s="38">
        <v>5.9453964824636607E-2</v>
      </c>
      <c r="AC1465" s="38">
        <v>206.84944996494755</v>
      </c>
      <c r="AD1465" s="38">
        <v>6.1691387006888565</v>
      </c>
      <c r="AE1465" s="38">
        <v>6.6415877324175305</v>
      </c>
      <c r="AF1465" s="38">
        <v>3.0861299311143675E-2</v>
      </c>
      <c r="AG1465" s="38">
        <v>5.8412267582469646E-2</v>
      </c>
      <c r="AH1465" s="38"/>
      <c r="AI1465" s="38"/>
      <c r="AJ1465" s="38"/>
      <c r="AK1465" s="38"/>
      <c r="AL1465" s="38"/>
      <c r="AM1465" s="38"/>
      <c r="AN1465" s="38"/>
      <c r="AO1465" s="38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</row>
    <row r="1466" spans="1:51" x14ac:dyDescent="0.25">
      <c r="A1466" s="38" t="s">
        <v>20</v>
      </c>
      <c r="B1466" s="38">
        <v>816438</v>
      </c>
      <c r="C1466" s="38">
        <v>9.5</v>
      </c>
      <c r="D1466" s="38">
        <v>9.3000000000000007</v>
      </c>
      <c r="E1466" s="38">
        <v>9.6999999999999993</v>
      </c>
      <c r="F1466" s="38">
        <v>2012</v>
      </c>
      <c r="G1466" s="38" t="s">
        <v>7</v>
      </c>
      <c r="H1466" s="38" t="s">
        <v>91</v>
      </c>
      <c r="I1466" s="38" t="s">
        <v>152</v>
      </c>
      <c r="J1466" s="38">
        <v>7756</v>
      </c>
      <c r="K1466" s="38">
        <v>808682</v>
      </c>
      <c r="L1466" s="38">
        <v>2.1041227122213377E-4</v>
      </c>
      <c r="M1466" s="38">
        <v>9.2893905307052638</v>
      </c>
      <c r="N1466" s="38">
        <v>9.7102150731495307</v>
      </c>
      <c r="O1466" s="38">
        <v>1.060946929473694E-2</v>
      </c>
      <c r="P1466" s="38">
        <v>1.0215073149531406E-2</v>
      </c>
      <c r="Q1466" s="38">
        <v>7585</v>
      </c>
      <c r="R1466" s="38">
        <v>7928</v>
      </c>
      <c r="S1466" s="38">
        <v>9.2903564018333302</v>
      </c>
      <c r="T1466" s="38">
        <v>9.7104740347705523</v>
      </c>
      <c r="U1466" s="38">
        <v>9.6435981666704862E-3</v>
      </c>
      <c r="V1466" s="38">
        <v>1.0474034770552976E-2</v>
      </c>
      <c r="W1466" s="38">
        <v>9.5021106654069459E-3</v>
      </c>
      <c r="X1466" s="38">
        <v>2.1044974268405898E-4</v>
      </c>
      <c r="Y1466" s="38">
        <v>9.2916609227228868</v>
      </c>
      <c r="Z1466" s="38">
        <v>9.7125604080910062</v>
      </c>
      <c r="AA1466" s="38">
        <v>8.3390772771139154E-3</v>
      </c>
      <c r="AB1466" s="38">
        <v>1.2560408091006892E-2</v>
      </c>
      <c r="AC1466" s="38">
        <v>343.58765451540279</v>
      </c>
      <c r="AD1466" s="38">
        <v>9.2923053632293513</v>
      </c>
      <c r="AE1466" s="38">
        <v>9.7131407945706432</v>
      </c>
      <c r="AF1466" s="38">
        <v>7.6946367706494101E-3</v>
      </c>
      <c r="AG1466" s="38">
        <v>1.3140794570643877E-2</v>
      </c>
      <c r="AH1466" s="38"/>
      <c r="AI1466" s="38"/>
      <c r="AJ1466" s="38"/>
      <c r="AK1466" s="38"/>
      <c r="AL1466" s="38"/>
      <c r="AM1466" s="38"/>
      <c r="AN1466" s="38"/>
      <c r="AO1466" s="38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</row>
    <row r="1467" spans="1:51" x14ac:dyDescent="0.25">
      <c r="A1467" s="38" t="s">
        <v>50</v>
      </c>
      <c r="B1467" s="38">
        <v>129878</v>
      </c>
      <c r="C1467" s="38">
        <v>3.5</v>
      </c>
      <c r="D1467" s="38">
        <v>3.2</v>
      </c>
      <c r="E1467" s="38">
        <v>3.8</v>
      </c>
      <c r="F1467" s="38">
        <v>2012</v>
      </c>
      <c r="G1467" s="38" t="s">
        <v>7</v>
      </c>
      <c r="H1467" s="38" t="s">
        <v>92</v>
      </c>
      <c r="I1467" s="38" t="s">
        <v>182</v>
      </c>
      <c r="J1467" s="38">
        <v>455</v>
      </c>
      <c r="K1467" s="38">
        <v>129423</v>
      </c>
      <c r="L1467" s="38">
        <v>3.2133359450555203E-4</v>
      </c>
      <c r="M1467" s="38">
        <v>3.1819541062597816</v>
      </c>
      <c r="N1467" s="38">
        <v>3.8246212952708856</v>
      </c>
      <c r="O1467" s="38">
        <v>1.8045893740218588E-2</v>
      </c>
      <c r="P1467" s="38">
        <v>2.4621295270885746E-2</v>
      </c>
      <c r="Q1467" s="38">
        <v>413</v>
      </c>
      <c r="R1467" s="38">
        <v>497</v>
      </c>
      <c r="S1467" s="38">
        <v>3.1799072976177643</v>
      </c>
      <c r="T1467" s="38">
        <v>3.8266681039129029</v>
      </c>
      <c r="U1467" s="38">
        <v>2.0092702382235927E-2</v>
      </c>
      <c r="V1467" s="38">
        <v>2.6668103912903085E-2</v>
      </c>
      <c r="W1467" s="38">
        <v>3.517972368410058E-3</v>
      </c>
      <c r="X1467" s="38">
        <v>3.2233387082245349E-4</v>
      </c>
      <c r="Y1467" s="38">
        <v>3.1956384975876047</v>
      </c>
      <c r="Z1467" s="38">
        <v>3.8403062392325111</v>
      </c>
      <c r="AA1467" s="38">
        <v>4.3615024123955237E-3</v>
      </c>
      <c r="AB1467" s="38">
        <v>4.0306239232511309E-2</v>
      </c>
      <c r="AC1467" s="38">
        <v>83.511015230072303</v>
      </c>
      <c r="AD1467" s="38">
        <v>3.2003336041943817</v>
      </c>
      <c r="AE1467" s="38">
        <v>3.843310438308253</v>
      </c>
      <c r="AF1467" s="38">
        <v>3.3360419438155375E-4</v>
      </c>
      <c r="AG1467" s="38">
        <v>4.3310438308253207E-2</v>
      </c>
      <c r="AH1467" s="38"/>
      <c r="AI1467" s="38"/>
      <c r="AJ1467" s="38"/>
      <c r="AK1467" s="38"/>
      <c r="AL1467" s="38"/>
      <c r="AM1467" s="38"/>
      <c r="AN1467" s="38"/>
      <c r="AO1467" s="38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</row>
    <row r="1468" spans="1:51" x14ac:dyDescent="0.25">
      <c r="A1468" s="38" t="s">
        <v>51</v>
      </c>
      <c r="B1468" s="38">
        <v>267579</v>
      </c>
      <c r="C1468" s="38">
        <v>8.1</v>
      </c>
      <c r="D1468" s="38">
        <v>7.8</v>
      </c>
      <c r="E1468" s="38">
        <v>8.4</v>
      </c>
      <c r="F1468" s="38">
        <v>2012</v>
      </c>
      <c r="G1468" s="38" t="s">
        <v>7</v>
      </c>
      <c r="H1468" s="38" t="s">
        <v>93</v>
      </c>
      <c r="I1468" s="38" t="s">
        <v>183</v>
      </c>
      <c r="J1468" s="38">
        <v>2167</v>
      </c>
      <c r="K1468" s="38">
        <v>265412</v>
      </c>
      <c r="L1468" s="38">
        <v>3.3959382484361074E-4</v>
      </c>
      <c r="M1468" s="38">
        <v>7.7589490353957951</v>
      </c>
      <c r="N1468" s="38">
        <v>8.4381366850830162</v>
      </c>
      <c r="O1468" s="38">
        <v>4.1050964604204765E-2</v>
      </c>
      <c r="P1468" s="38">
        <v>3.813668508301582E-2</v>
      </c>
      <c r="Q1468" s="38">
        <v>2077</v>
      </c>
      <c r="R1468" s="38">
        <v>2259</v>
      </c>
      <c r="S1468" s="38">
        <v>7.7621935951625503</v>
      </c>
      <c r="T1468" s="38">
        <v>8.4423665534290802</v>
      </c>
      <c r="U1468" s="38">
        <v>3.780640483744957E-2</v>
      </c>
      <c r="V1468" s="38">
        <v>4.2366553429079801E-2</v>
      </c>
      <c r="W1468" s="38">
        <v>8.1056046702610799E-3</v>
      </c>
      <c r="X1468" s="38">
        <v>3.3981158838183227E-4</v>
      </c>
      <c r="Y1468" s="38">
        <v>7.7657930818792469</v>
      </c>
      <c r="Z1468" s="38">
        <v>8.4454162586429113</v>
      </c>
      <c r="AA1468" s="38">
        <v>3.4206918120752938E-2</v>
      </c>
      <c r="AB1468" s="38">
        <v>4.5416258642910989E-2</v>
      </c>
      <c r="AC1468" s="38">
        <v>181.75615531545293</v>
      </c>
      <c r="AD1468" s="38">
        <v>7.7678472970117385</v>
      </c>
      <c r="AE1468" s="38">
        <v>8.4470992039148349</v>
      </c>
      <c r="AF1468" s="38">
        <v>3.2152702988261339E-2</v>
      </c>
      <c r="AG1468" s="38">
        <v>4.7099203914834575E-2</v>
      </c>
      <c r="AH1468" s="38"/>
      <c r="AI1468" s="38"/>
      <c r="AJ1468" s="38"/>
      <c r="AK1468" s="38"/>
      <c r="AL1468" s="38"/>
      <c r="AM1468" s="38"/>
      <c r="AN1468" s="38"/>
      <c r="AO1468" s="3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</row>
    <row r="1469" spans="1:51" x14ac:dyDescent="0.25">
      <c r="A1469" s="38" t="s">
        <v>29</v>
      </c>
      <c r="B1469" s="38">
        <v>405383</v>
      </c>
      <c r="C1469" s="38">
        <v>9</v>
      </c>
      <c r="D1469" s="38">
        <v>8.6999999999999993</v>
      </c>
      <c r="E1469" s="38">
        <v>9.3000000000000007</v>
      </c>
      <c r="F1469" s="38">
        <v>2012</v>
      </c>
      <c r="G1469" s="38" t="s">
        <v>7</v>
      </c>
      <c r="H1469" s="38" t="s">
        <v>94</v>
      </c>
      <c r="I1469" s="38" t="s">
        <v>161</v>
      </c>
      <c r="J1469" s="38">
        <v>3648</v>
      </c>
      <c r="K1469" s="38">
        <v>401735</v>
      </c>
      <c r="L1469" s="38">
        <v>2.9070134583314834E-4</v>
      </c>
      <c r="M1469" s="38">
        <v>8.7081959932264574</v>
      </c>
      <c r="N1469" s="38">
        <v>9.2895986848927539</v>
      </c>
      <c r="O1469" s="38">
        <v>8.1959932264581425E-3</v>
      </c>
      <c r="P1469" s="38">
        <v>1.0401315107246845E-2</v>
      </c>
      <c r="Q1469" s="38">
        <v>3531</v>
      </c>
      <c r="R1469" s="38">
        <v>3767</v>
      </c>
      <c r="S1469" s="38">
        <v>8.7102813882180552</v>
      </c>
      <c r="T1469" s="38">
        <v>9.292446895898447</v>
      </c>
      <c r="U1469" s="38">
        <v>1.0281388218055909E-2</v>
      </c>
      <c r="V1469" s="38">
        <v>7.5531041015537426E-3</v>
      </c>
      <c r="W1469" s="38">
        <v>9.0035500813883881E-3</v>
      </c>
      <c r="X1469" s="38">
        <v>2.9081164882734838E-4</v>
      </c>
      <c r="Y1469" s="38">
        <v>8.7127384325610393</v>
      </c>
      <c r="Z1469" s="38">
        <v>9.2943617302157353</v>
      </c>
      <c r="AA1469" s="38">
        <v>1.2738432561040014E-2</v>
      </c>
      <c r="AB1469" s="38">
        <v>5.6382697842654039E-3</v>
      </c>
      <c r="AC1469" s="38">
        <v>235.70606689492325</v>
      </c>
      <c r="AD1469" s="38">
        <v>8.7140660097664391</v>
      </c>
      <c r="AE1469" s="38">
        <v>9.2955009326334803</v>
      </c>
      <c r="AF1469" s="38">
        <v>1.4066009766439791E-2</v>
      </c>
      <c r="AG1469" s="38">
        <v>4.4990673665203929E-3</v>
      </c>
      <c r="AH1469" s="38"/>
      <c r="AI1469" s="38"/>
      <c r="AJ1469" s="38"/>
      <c r="AK1469" s="38"/>
      <c r="AL1469" s="38"/>
      <c r="AM1469" s="38"/>
      <c r="AN1469" s="38"/>
      <c r="AO1469" s="38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</row>
    <row r="1470" spans="1:51" x14ac:dyDescent="0.25">
      <c r="A1470" s="38" t="s">
        <v>35</v>
      </c>
      <c r="B1470" s="38">
        <v>173822</v>
      </c>
      <c r="C1470" s="38">
        <v>10.199999999999999</v>
      </c>
      <c r="D1470" s="38">
        <v>9.8000000000000007</v>
      </c>
      <c r="E1470" s="38">
        <v>10.7</v>
      </c>
      <c r="F1470" s="38">
        <v>2012</v>
      </c>
      <c r="G1470" s="38" t="s">
        <v>7</v>
      </c>
      <c r="H1470" s="38" t="s">
        <v>95</v>
      </c>
      <c r="I1470" s="38" t="s">
        <v>167</v>
      </c>
      <c r="J1470" s="38">
        <v>1773</v>
      </c>
      <c r="K1470" s="38">
        <v>172049</v>
      </c>
      <c r="L1470" s="38">
        <v>4.7235815896068899E-4</v>
      </c>
      <c r="M1470" s="38">
        <v>9.7277315880218573</v>
      </c>
      <c r="N1470" s="38">
        <v>10.672447905943235</v>
      </c>
      <c r="O1470" s="38">
        <v>7.2268411978143376E-2</v>
      </c>
      <c r="P1470" s="38">
        <v>2.7552094056764176E-2</v>
      </c>
      <c r="Q1470" s="38">
        <v>1691</v>
      </c>
      <c r="R1470" s="38">
        <v>1856</v>
      </c>
      <c r="S1470" s="38">
        <v>9.728342787449229</v>
      </c>
      <c r="T1470" s="38">
        <v>10.677589718217487</v>
      </c>
      <c r="U1470" s="38">
        <v>7.1657212550771732E-2</v>
      </c>
      <c r="V1470" s="38">
        <v>2.2410281782512698E-2</v>
      </c>
      <c r="W1470" s="38">
        <v>1.0210914064988577E-2</v>
      </c>
      <c r="X1470" s="38">
        <v>4.7272485577439237E-4</v>
      </c>
      <c r="Y1470" s="38">
        <v>9.738189209214184</v>
      </c>
      <c r="Z1470" s="38">
        <v>10.68363892076297</v>
      </c>
      <c r="AA1470" s="38">
        <v>6.1810790785816749E-2</v>
      </c>
      <c r="AB1470" s="38">
        <v>1.636107923702923E-2</v>
      </c>
      <c r="AC1470" s="38">
        <v>164.23449432321843</v>
      </c>
      <c r="AD1470" s="38">
        <v>9.7413794637081121</v>
      </c>
      <c r="AE1470" s="38">
        <v>10.686201550832168</v>
      </c>
      <c r="AF1470" s="38">
        <v>5.862053629188857E-2</v>
      </c>
      <c r="AG1470" s="38">
        <v>1.379844916783135E-2</v>
      </c>
      <c r="AH1470" s="38"/>
      <c r="AI1470" s="38"/>
      <c r="AJ1470" s="38"/>
      <c r="AK1470" s="38"/>
      <c r="AL1470" s="38"/>
      <c r="AM1470" s="38"/>
      <c r="AN1470" s="38"/>
      <c r="AO1470" s="38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</row>
    <row r="1471" spans="1:51" x14ac:dyDescent="0.25">
      <c r="A1471" s="38" t="s">
        <v>14</v>
      </c>
      <c r="B1471" s="38">
        <v>1189043</v>
      </c>
      <c r="C1471" s="38">
        <v>11.2</v>
      </c>
      <c r="D1471" s="38">
        <v>11</v>
      </c>
      <c r="E1471" s="38">
        <v>11.4</v>
      </c>
      <c r="F1471" s="38">
        <v>2012</v>
      </c>
      <c r="G1471" s="38" t="s">
        <v>7</v>
      </c>
      <c r="H1471" s="38" t="s">
        <v>96</v>
      </c>
      <c r="I1471" s="38" t="s">
        <v>146</v>
      </c>
      <c r="J1471" s="38">
        <v>13317</v>
      </c>
      <c r="K1471" s="38">
        <v>1175726</v>
      </c>
      <c r="L1471" s="38">
        <v>1.8915072543482399E-4</v>
      </c>
      <c r="M1471" s="38">
        <v>11.010612445451342</v>
      </c>
      <c r="N1471" s="38">
        <v>11.388913896320989</v>
      </c>
      <c r="O1471" s="38">
        <v>1.0612445451341657E-2</v>
      </c>
      <c r="P1471" s="38">
        <v>1.1086103679010861E-2</v>
      </c>
      <c r="Q1471" s="38">
        <v>13093</v>
      </c>
      <c r="R1471" s="38">
        <v>13543</v>
      </c>
      <c r="S1471" s="38">
        <v>11.011376375791288</v>
      </c>
      <c r="T1471" s="38">
        <v>11.38983199093725</v>
      </c>
      <c r="U1471" s="38">
        <v>1.137637579128814E-2</v>
      </c>
      <c r="V1471" s="38">
        <v>1.0168009062750727E-2</v>
      </c>
      <c r="W1471" s="38">
        <v>1.1201342339944822E-2</v>
      </c>
      <c r="X1471" s="38">
        <v>1.8917019491708213E-4</v>
      </c>
      <c r="Y1471" s="38">
        <v>11.012172145027741</v>
      </c>
      <c r="Z1471" s="38">
        <v>11.390512534861903</v>
      </c>
      <c r="AA1471" s="38">
        <v>1.2172145027740555E-2</v>
      </c>
      <c r="AB1471" s="38">
        <v>9.487465138096951E-3</v>
      </c>
      <c r="AC1471" s="38">
        <v>449.82474634270608</v>
      </c>
      <c r="AD1471" s="38">
        <v>11.012609343609684</v>
      </c>
      <c r="AE1471" s="38">
        <v>11.390916346040997</v>
      </c>
      <c r="AF1471" s="38">
        <v>1.2609343609684132E-2</v>
      </c>
      <c r="AG1471" s="38">
        <v>9.083653959002902E-3</v>
      </c>
      <c r="AH1471" s="38"/>
      <c r="AI1471" s="38"/>
      <c r="AJ1471" s="38"/>
      <c r="AK1471" s="38"/>
      <c r="AL1471" s="38"/>
      <c r="AM1471" s="38"/>
      <c r="AN1471" s="38"/>
      <c r="AO1471" s="38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</row>
    <row r="1472" spans="1:51" x14ac:dyDescent="0.25">
      <c r="A1472" s="38" t="s">
        <v>60</v>
      </c>
      <c r="B1472" s="38">
        <v>303049</v>
      </c>
      <c r="C1472" s="38">
        <v>5.6</v>
      </c>
      <c r="D1472" s="38">
        <v>5.3</v>
      </c>
      <c r="E1472" s="38">
        <v>5.8</v>
      </c>
      <c r="F1472" s="38">
        <v>2012</v>
      </c>
      <c r="G1472" s="38" t="s">
        <v>7</v>
      </c>
      <c r="H1472" s="38" t="s">
        <v>97</v>
      </c>
      <c r="I1472" s="38" t="s">
        <v>191</v>
      </c>
      <c r="J1472" s="38">
        <v>1697</v>
      </c>
      <c r="K1472" s="38">
        <v>301352</v>
      </c>
      <c r="L1472" s="38">
        <v>2.6567871884477465E-4</v>
      </c>
      <c r="M1472" s="38">
        <v>5.3340757763028748</v>
      </c>
      <c r="N1472" s="38">
        <v>5.8654332139924241</v>
      </c>
      <c r="O1472" s="38">
        <v>3.4075776302874949E-2</v>
      </c>
      <c r="P1472" s="38">
        <v>6.5433213992424299E-2</v>
      </c>
      <c r="Q1472" s="38">
        <v>1617</v>
      </c>
      <c r="R1472" s="38">
        <v>1778</v>
      </c>
      <c r="S1472" s="38">
        <v>5.3357707829426921</v>
      </c>
      <c r="T1472" s="38">
        <v>5.8670380037551686</v>
      </c>
      <c r="U1472" s="38">
        <v>3.5770782942692314E-2</v>
      </c>
      <c r="V1472" s="38">
        <v>6.7038003755168774E-2</v>
      </c>
      <c r="W1472" s="38">
        <v>5.6060214490389433E-3</v>
      </c>
      <c r="X1472" s="38">
        <v>2.6589868288133897E-4</v>
      </c>
      <c r="Y1472" s="38">
        <v>5.3401227661576041</v>
      </c>
      <c r="Z1472" s="38">
        <v>5.8719201319202821</v>
      </c>
      <c r="AA1472" s="38">
        <v>4.0122766157604239E-2</v>
      </c>
      <c r="AB1472" s="38">
        <v>7.1920131920282238E-2</v>
      </c>
      <c r="AC1472" s="38">
        <v>161.04957060238391</v>
      </c>
      <c r="AD1472" s="38">
        <v>5.3419592976465573</v>
      </c>
      <c r="AE1472" s="38">
        <v>5.873383355006097</v>
      </c>
      <c r="AF1472" s="38">
        <v>4.1959297646557481E-2</v>
      </c>
      <c r="AG1472" s="38">
        <v>7.3383355006097162E-2</v>
      </c>
      <c r="AH1472" s="38"/>
      <c r="AI1472" s="38"/>
      <c r="AJ1472" s="38"/>
      <c r="AK1472" s="38"/>
      <c r="AL1472" s="38"/>
      <c r="AM1472" s="38"/>
      <c r="AN1472" s="38"/>
      <c r="AO1472" s="38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</row>
    <row r="1473" spans="1:51" x14ac:dyDescent="0.25">
      <c r="A1473" s="38" t="s">
        <v>36</v>
      </c>
      <c r="B1473" s="38">
        <v>2427513</v>
      </c>
      <c r="C1473" s="38">
        <v>9.1999999999999993</v>
      </c>
      <c r="D1473" s="38">
        <v>9</v>
      </c>
      <c r="E1473" s="38">
        <v>9.3000000000000007</v>
      </c>
      <c r="F1473" s="38">
        <v>2012</v>
      </c>
      <c r="G1473" s="38" t="s">
        <v>7</v>
      </c>
      <c r="H1473" s="38" t="s">
        <v>98</v>
      </c>
      <c r="I1473" s="38" t="s">
        <v>168</v>
      </c>
      <c r="J1473" s="38">
        <v>22333</v>
      </c>
      <c r="K1473" s="38">
        <v>2405180</v>
      </c>
      <c r="L1473" s="38">
        <v>1.2010278257748586E-4</v>
      </c>
      <c r="M1473" s="38">
        <v>9.079847948891306</v>
      </c>
      <c r="N1473" s="38">
        <v>9.3200535140462772</v>
      </c>
      <c r="O1473" s="38">
        <v>7.9847948891305975E-2</v>
      </c>
      <c r="P1473" s="38">
        <v>2.0053514046276533E-2</v>
      </c>
      <c r="Q1473" s="38">
        <v>22042</v>
      </c>
      <c r="R1473" s="38">
        <v>22625</v>
      </c>
      <c r="S1473" s="38">
        <v>9.0800749573740696</v>
      </c>
      <c r="T1473" s="38">
        <v>9.3202384498043891</v>
      </c>
      <c r="U1473" s="38">
        <v>8.0074957374069555E-2</v>
      </c>
      <c r="V1473" s="38">
        <v>2.0238449804388381E-2</v>
      </c>
      <c r="W1473" s="38">
        <v>9.2007274050416622E-3</v>
      </c>
      <c r="X1473" s="38">
        <v>1.2011022112613242E-4</v>
      </c>
      <c r="Y1473" s="38">
        <v>9.0806171839155301</v>
      </c>
      <c r="Z1473" s="38">
        <v>9.3208376261677941</v>
      </c>
      <c r="AA1473" s="38">
        <v>8.0617183915530077E-2</v>
      </c>
      <c r="AB1473" s="38">
        <v>2.0837626167793388E-2</v>
      </c>
      <c r="AC1473" s="38">
        <v>583.10831900673588</v>
      </c>
      <c r="AD1473" s="38">
        <v>9.0808295099858825</v>
      </c>
      <c r="AE1473" s="38">
        <v>9.3210372436864315</v>
      </c>
      <c r="AF1473" s="38">
        <v>8.0829509985882453E-2</v>
      </c>
      <c r="AG1473" s="38">
        <v>2.1037243686430784E-2</v>
      </c>
      <c r="AH1473" s="38"/>
      <c r="AI1473" s="38"/>
      <c r="AJ1473" s="38"/>
      <c r="AK1473" s="38"/>
      <c r="AL1473" s="38"/>
      <c r="AM1473" s="38"/>
      <c r="AN1473" s="38"/>
      <c r="AO1473" s="38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</row>
    <row r="1474" spans="1:51" x14ac:dyDescent="0.25">
      <c r="A1474" s="38" t="s">
        <v>21</v>
      </c>
      <c r="B1474" s="38">
        <v>1366747</v>
      </c>
      <c r="C1474" s="38">
        <v>8.6999999999999993</v>
      </c>
      <c r="D1474" s="38">
        <v>8.5</v>
      </c>
      <c r="E1474" s="38">
        <v>8.9</v>
      </c>
      <c r="F1474" s="38">
        <v>2012</v>
      </c>
      <c r="G1474" s="38" t="s">
        <v>7</v>
      </c>
      <c r="H1474" s="38" t="s">
        <v>99</v>
      </c>
      <c r="I1474" s="38" t="s">
        <v>153</v>
      </c>
      <c r="J1474" s="38">
        <v>11891</v>
      </c>
      <c r="K1474" s="38">
        <v>1354856</v>
      </c>
      <c r="L1474" s="38">
        <v>1.5569392101845545E-4</v>
      </c>
      <c r="M1474" s="38">
        <v>8.544526383105131</v>
      </c>
      <c r="N1474" s="38">
        <v>8.855914225142044</v>
      </c>
      <c r="O1474" s="38">
        <v>4.4526383105131018E-2</v>
      </c>
      <c r="P1474" s="38">
        <v>4.4085774857956395E-2</v>
      </c>
      <c r="Q1474" s="38">
        <v>11678</v>
      </c>
      <c r="R1474" s="38">
        <v>12104</v>
      </c>
      <c r="S1474" s="38">
        <v>8.5443758062026109</v>
      </c>
      <c r="T1474" s="38">
        <v>8.8560648020445623</v>
      </c>
      <c r="U1474" s="38">
        <v>4.4375806202610946E-2</v>
      </c>
      <c r="V1474" s="38">
        <v>4.3935197955438099E-2</v>
      </c>
      <c r="W1474" s="38">
        <v>8.7016011760536194E-3</v>
      </c>
      <c r="X1474" s="38">
        <v>1.5571207183786442E-4</v>
      </c>
      <c r="Y1474" s="38">
        <v>8.545889104215755</v>
      </c>
      <c r="Z1474" s="38">
        <v>8.8573132478914829</v>
      </c>
      <c r="AA1474" s="38">
        <v>4.5889104215754983E-2</v>
      </c>
      <c r="AB1474" s="38">
        <v>4.2686752108517467E-2</v>
      </c>
      <c r="AC1474" s="38">
        <v>425.59686662878858</v>
      </c>
      <c r="AD1474" s="38">
        <v>8.5462704260188893</v>
      </c>
      <c r="AE1474" s="38">
        <v>8.8576635883413815</v>
      </c>
      <c r="AF1474" s="38">
        <v>4.627042601888931E-2</v>
      </c>
      <c r="AG1474" s="38">
        <v>4.23364116586189E-2</v>
      </c>
      <c r="AH1474" s="38"/>
      <c r="AI1474" s="38"/>
      <c r="AJ1474" s="38"/>
      <c r="AK1474" s="38"/>
      <c r="AL1474" s="38"/>
      <c r="AM1474" s="38"/>
      <c r="AN1474" s="38"/>
      <c r="AO1474" s="38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</row>
    <row r="1475" spans="1:51" x14ac:dyDescent="0.25">
      <c r="A1475" s="38" t="s">
        <v>57</v>
      </c>
      <c r="B1475" s="38">
        <v>90685</v>
      </c>
      <c r="C1475" s="38">
        <v>7.1</v>
      </c>
      <c r="D1475" s="38">
        <v>6.5</v>
      </c>
      <c r="E1475" s="38">
        <v>7.6</v>
      </c>
      <c r="F1475" s="38">
        <v>2012</v>
      </c>
      <c r="G1475" s="38" t="s">
        <v>7</v>
      </c>
      <c r="H1475" s="38" t="s">
        <v>100</v>
      </c>
      <c r="I1475" s="38" t="s">
        <v>189</v>
      </c>
      <c r="J1475" s="38">
        <v>644</v>
      </c>
      <c r="K1475" s="38">
        <v>90041</v>
      </c>
      <c r="L1475" s="38">
        <v>5.4652243359056788E-4</v>
      </c>
      <c r="M1475" s="38">
        <v>6.5549827767529294</v>
      </c>
      <c r="N1475" s="38">
        <v>7.6480276439340651</v>
      </c>
      <c r="O1475" s="38">
        <v>5.4982776752929396E-2</v>
      </c>
      <c r="P1475" s="38">
        <v>4.8027643934065445E-2</v>
      </c>
      <c r="Q1475" s="38">
        <v>595</v>
      </c>
      <c r="R1475" s="38">
        <v>694</v>
      </c>
      <c r="S1475" s="38">
        <v>6.5611732921651873</v>
      </c>
      <c r="T1475" s="38">
        <v>7.6528643105254455</v>
      </c>
      <c r="U1475" s="38">
        <v>6.1173292165187299E-2</v>
      </c>
      <c r="V1475" s="38">
        <v>5.2864310525445823E-2</v>
      </c>
      <c r="W1475" s="38">
        <v>7.1223837356400883E-3</v>
      </c>
      <c r="X1475" s="38">
        <v>5.4770594437658258E-4</v>
      </c>
      <c r="Y1475" s="38">
        <v>6.5746777912635057</v>
      </c>
      <c r="Z1475" s="38">
        <v>7.6700896800166714</v>
      </c>
      <c r="AA1475" s="38">
        <v>7.4677791263505711E-2</v>
      </c>
      <c r="AB1475" s="38">
        <v>7.0089680016671707E-2</v>
      </c>
      <c r="AC1475" s="38">
        <v>99.158999835281236</v>
      </c>
      <c r="AD1475" s="38">
        <v>6.58119808227692</v>
      </c>
      <c r="AE1475" s="38">
        <v>7.674596103910118</v>
      </c>
      <c r="AF1475" s="38">
        <v>8.1198082276920047E-2</v>
      </c>
      <c r="AG1475" s="38">
        <v>7.4596103910118394E-2</v>
      </c>
      <c r="AH1475" s="38"/>
      <c r="AI1475" s="38"/>
      <c r="AJ1475" s="38"/>
      <c r="AK1475" s="38"/>
      <c r="AL1475" s="38"/>
      <c r="AM1475" s="38"/>
      <c r="AN1475" s="38"/>
      <c r="AO1475" s="38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</row>
    <row r="1476" spans="1:51" x14ac:dyDescent="0.25">
      <c r="A1476" s="38" t="s">
        <v>52</v>
      </c>
      <c r="B1476" s="38">
        <v>1570484</v>
      </c>
      <c r="C1476" s="38">
        <v>10</v>
      </c>
      <c r="D1476" s="38">
        <v>9.8000000000000007</v>
      </c>
      <c r="E1476" s="38">
        <v>10.199999999999999</v>
      </c>
      <c r="F1476" s="38">
        <v>2012</v>
      </c>
      <c r="G1476" s="38" t="s">
        <v>7</v>
      </c>
      <c r="H1476" s="38" t="s">
        <v>101</v>
      </c>
      <c r="I1476" s="38" t="s">
        <v>184</v>
      </c>
      <c r="J1476" s="38">
        <v>15705</v>
      </c>
      <c r="K1476" s="38">
        <v>1554779</v>
      </c>
      <c r="L1476" s="38">
        <v>1.5561487927573679E-4</v>
      </c>
      <c r="M1476" s="38">
        <v>9.8444870001448752</v>
      </c>
      <c r="N1476" s="38">
        <v>10.155716758696348</v>
      </c>
      <c r="O1476" s="38">
        <v>4.44870001448745E-2</v>
      </c>
      <c r="P1476" s="38">
        <v>4.4283241303650911E-2</v>
      </c>
      <c r="Q1476" s="38">
        <v>15461</v>
      </c>
      <c r="R1476" s="38">
        <v>15950</v>
      </c>
      <c r="S1476" s="38">
        <v>9.8447357629877157</v>
      </c>
      <c r="T1476" s="38">
        <v>10.156104742232332</v>
      </c>
      <c r="U1476" s="38">
        <v>4.4735762987714978E-2</v>
      </c>
      <c r="V1476" s="38">
        <v>4.3895257767667673E-2</v>
      </c>
      <c r="W1476" s="38">
        <v>1.000130043338651E-2</v>
      </c>
      <c r="X1476" s="38">
        <v>1.5562853531172428E-4</v>
      </c>
      <c r="Y1476" s="38">
        <v>9.8456718980747873</v>
      </c>
      <c r="Z1476" s="38">
        <v>10.156928968698233</v>
      </c>
      <c r="AA1476" s="38">
        <v>4.5671898074786554E-2</v>
      </c>
      <c r="AB1476" s="38">
        <v>4.3071031301765927E-2</v>
      </c>
      <c r="AC1476" s="38">
        <v>488.78874950735093</v>
      </c>
      <c r="AD1476" s="38">
        <v>9.8460019533122392</v>
      </c>
      <c r="AE1476" s="38">
        <v>10.157235658282103</v>
      </c>
      <c r="AF1476" s="38">
        <v>4.6001953312238442E-2</v>
      </c>
      <c r="AG1476" s="38">
        <v>4.276434171789667E-2</v>
      </c>
      <c r="AH1476" s="38"/>
      <c r="AI1476" s="38"/>
      <c r="AJ1476" s="38"/>
      <c r="AK1476" s="38"/>
      <c r="AL1476" s="38"/>
      <c r="AM1476" s="38"/>
      <c r="AN1476" s="38"/>
      <c r="AO1476" s="38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</row>
    <row r="1477" spans="1:51" x14ac:dyDescent="0.25">
      <c r="A1477" s="38" t="s">
        <v>37</v>
      </c>
      <c r="B1477" s="38">
        <v>574282</v>
      </c>
      <c r="C1477" s="38">
        <v>6.5</v>
      </c>
      <c r="D1477" s="38">
        <v>6.3</v>
      </c>
      <c r="E1477" s="38">
        <v>6.7</v>
      </c>
      <c r="F1477" s="38">
        <v>2012</v>
      </c>
      <c r="G1477" s="38" t="s">
        <v>7</v>
      </c>
      <c r="H1477" s="38" t="s">
        <v>102</v>
      </c>
      <c r="I1477" s="38" t="s">
        <v>169</v>
      </c>
      <c r="J1477" s="38">
        <v>3733</v>
      </c>
      <c r="K1477" s="38">
        <v>570549</v>
      </c>
      <c r="L1477" s="38">
        <v>2.0784316826135944E-4</v>
      </c>
      <c r="M1477" s="38">
        <v>6.292447629639323</v>
      </c>
      <c r="N1477" s="38">
        <v>6.7081339661620429</v>
      </c>
      <c r="O1477" s="38">
        <v>7.5523703606767967E-3</v>
      </c>
      <c r="P1477" s="38">
        <v>8.1339661620427606E-3</v>
      </c>
      <c r="Q1477" s="38">
        <v>3614</v>
      </c>
      <c r="R1477" s="38">
        <v>3853</v>
      </c>
      <c r="S1477" s="38">
        <v>6.2930755273541568</v>
      </c>
      <c r="T1477" s="38">
        <v>6.709247373241717</v>
      </c>
      <c r="U1477" s="38">
        <v>6.9244726458430605E-3</v>
      </c>
      <c r="V1477" s="38">
        <v>9.2473732417168719E-3</v>
      </c>
      <c r="W1477" s="38">
        <v>6.5035918697260104E-3</v>
      </c>
      <c r="X1477" s="38">
        <v>2.0792110195600835E-4</v>
      </c>
      <c r="Y1477" s="38">
        <v>6.2956707677700017</v>
      </c>
      <c r="Z1477" s="38">
        <v>6.7115129716820192</v>
      </c>
      <c r="AA1477" s="38">
        <v>4.3292322299981478E-3</v>
      </c>
      <c r="AB1477" s="38">
        <v>1.1512971682019035E-2</v>
      </c>
      <c r="AC1477" s="38">
        <v>238.73620564121299</v>
      </c>
      <c r="AD1477" s="38">
        <v>6.2966076569189289</v>
      </c>
      <c r="AE1477" s="38">
        <v>6.7123173756798282</v>
      </c>
      <c r="AF1477" s="38">
        <v>3.3923430810709476E-3</v>
      </c>
      <c r="AG1477" s="38">
        <v>1.2317375679828046E-2</v>
      </c>
      <c r="AH1477" s="38"/>
      <c r="AI1477" s="38"/>
      <c r="AJ1477" s="38"/>
      <c r="AK1477" s="38"/>
      <c r="AL1477" s="38"/>
      <c r="AM1477" s="38"/>
      <c r="AN1477" s="38"/>
      <c r="AO1477" s="38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</row>
    <row r="1478" spans="1:51" x14ac:dyDescent="0.25">
      <c r="A1478" s="38" t="s">
        <v>30</v>
      </c>
      <c r="B1478" s="38">
        <v>521072</v>
      </c>
      <c r="C1478" s="38">
        <v>13.9</v>
      </c>
      <c r="D1478" s="38">
        <v>13.6</v>
      </c>
      <c r="E1478" s="38">
        <v>14.2</v>
      </c>
      <c r="F1478" s="38">
        <v>2012</v>
      </c>
      <c r="G1478" s="38" t="s">
        <v>7</v>
      </c>
      <c r="H1478" s="38" t="s">
        <v>103</v>
      </c>
      <c r="I1478" s="38" t="s">
        <v>162</v>
      </c>
      <c r="J1478" s="38">
        <v>7243</v>
      </c>
      <c r="K1478" s="38">
        <v>513829</v>
      </c>
      <c r="L1478" s="38">
        <v>3.1788499918297821E-4</v>
      </c>
      <c r="M1478" s="38">
        <v>13.582305377578775</v>
      </c>
      <c r="N1478" s="38">
        <v>14.218075375944732</v>
      </c>
      <c r="O1478" s="38">
        <v>1.7694622421224437E-2</v>
      </c>
      <c r="P1478" s="38">
        <v>1.8075375944732741E-2</v>
      </c>
      <c r="Q1478" s="38">
        <v>7078</v>
      </c>
      <c r="R1478" s="38">
        <v>7409</v>
      </c>
      <c r="S1478" s="38">
        <v>13.583535480701324</v>
      </c>
      <c r="T1478" s="38">
        <v>14.218764393404367</v>
      </c>
      <c r="U1478" s="38">
        <v>1.6464519298676095E-2</v>
      </c>
      <c r="V1478" s="38">
        <v>1.8764393404367752E-2</v>
      </c>
      <c r="W1478" s="38">
        <v>1.3903773986387922E-2</v>
      </c>
      <c r="X1478" s="38">
        <v>3.1794442003493442E-4</v>
      </c>
      <c r="Y1478" s="38">
        <v>13.585829566352988</v>
      </c>
      <c r="Z1478" s="38">
        <v>14.221718406422857</v>
      </c>
      <c r="AA1478" s="38">
        <v>1.4170433647011649E-2</v>
      </c>
      <c r="AB1478" s="38">
        <v>2.1718406422857939E-2</v>
      </c>
      <c r="AC1478" s="38">
        <v>331.29294329831635</v>
      </c>
      <c r="AD1478" s="38">
        <v>13.586840330076376</v>
      </c>
      <c r="AE1478" s="38">
        <v>14.222626749133568</v>
      </c>
      <c r="AF1478" s="38">
        <v>1.3159669923624051E-2</v>
      </c>
      <c r="AG1478" s="38">
        <v>2.2626749133568325E-2</v>
      </c>
      <c r="AH1478" s="38"/>
      <c r="AI1478" s="38"/>
      <c r="AJ1478" s="38"/>
      <c r="AK1478" s="38"/>
      <c r="AL1478" s="38"/>
      <c r="AM1478" s="38"/>
      <c r="AN1478" s="38"/>
      <c r="AO1478" s="3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</row>
    <row r="1479" spans="1:51" x14ac:dyDescent="0.25">
      <c r="A1479" s="38" t="s">
        <v>22</v>
      </c>
      <c r="B1479" s="38">
        <v>1620867</v>
      </c>
      <c r="C1479" s="38">
        <v>12.7</v>
      </c>
      <c r="D1479" s="38">
        <v>12.5</v>
      </c>
      <c r="E1479" s="38">
        <v>12.9</v>
      </c>
      <c r="F1479" s="38">
        <v>2012</v>
      </c>
      <c r="G1479" s="38" t="s">
        <v>7</v>
      </c>
      <c r="H1479" s="38" t="s">
        <v>104</v>
      </c>
      <c r="I1479" s="38" t="s">
        <v>154</v>
      </c>
      <c r="J1479" s="38">
        <v>20585</v>
      </c>
      <c r="K1479" s="38">
        <v>1600282</v>
      </c>
      <c r="L1479" s="38">
        <v>1.7238549343752039E-4</v>
      </c>
      <c r="M1479" s="38">
        <v>12.527607781766429</v>
      </c>
      <c r="N1479" s="38">
        <v>12.87237876864147</v>
      </c>
      <c r="O1479" s="38">
        <v>2.7607781766429085E-2</v>
      </c>
      <c r="P1479" s="38">
        <v>2.7621231358530451E-2</v>
      </c>
      <c r="Q1479" s="38">
        <v>20306</v>
      </c>
      <c r="R1479" s="38">
        <v>20865</v>
      </c>
      <c r="S1479" s="38">
        <v>12.527863174461569</v>
      </c>
      <c r="T1479" s="38">
        <v>12.872740329712432</v>
      </c>
      <c r="U1479" s="38">
        <v>2.7863174461568718E-2</v>
      </c>
      <c r="V1479" s="38">
        <v>2.7259670287568483E-2</v>
      </c>
      <c r="W1479" s="38">
        <v>1.2701148174694567E-2</v>
      </c>
      <c r="X1479" s="38">
        <v>1.7239689465906909E-4</v>
      </c>
      <c r="Y1479" s="38">
        <v>12.528751280035499</v>
      </c>
      <c r="Z1479" s="38">
        <v>12.873545069353636</v>
      </c>
      <c r="AA1479" s="38">
        <v>2.8751280035498539E-2</v>
      </c>
      <c r="AB1479" s="38">
        <v>2.6454930646364616E-2</v>
      </c>
      <c r="AC1479" s="38">
        <v>558.83441896491252</v>
      </c>
      <c r="AD1479" s="38">
        <v>12.529069559700526</v>
      </c>
      <c r="AE1479" s="38">
        <v>12.873843741992529</v>
      </c>
      <c r="AF1479" s="38">
        <v>2.9069559700525716E-2</v>
      </c>
      <c r="AG1479" s="38">
        <v>2.6156258007471678E-2</v>
      </c>
      <c r="AH1479" s="38"/>
      <c r="AI1479" s="38"/>
      <c r="AJ1479" s="38"/>
      <c r="AK1479" s="38"/>
      <c r="AL1479" s="38"/>
      <c r="AM1479" s="38"/>
      <c r="AN1479" s="38"/>
      <c r="AO1479" s="38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</row>
    <row r="1480" spans="1:51" x14ac:dyDescent="0.25">
      <c r="A1480" s="38" t="s">
        <v>38</v>
      </c>
      <c r="B1480" s="38">
        <v>129627</v>
      </c>
      <c r="C1480" s="38">
        <v>13.4</v>
      </c>
      <c r="D1480" s="38">
        <v>12.8</v>
      </c>
      <c r="E1480" s="38">
        <v>14.1</v>
      </c>
      <c r="F1480" s="38">
        <v>2012</v>
      </c>
      <c r="G1480" s="38" t="s">
        <v>7</v>
      </c>
      <c r="H1480" s="38" t="s">
        <v>105</v>
      </c>
      <c r="I1480" s="38" t="s">
        <v>170</v>
      </c>
      <c r="J1480" s="38">
        <v>1737</v>
      </c>
      <c r="K1480" s="38">
        <v>127890</v>
      </c>
      <c r="L1480" s="38">
        <v>6.2592613963441304E-4</v>
      </c>
      <c r="M1480" s="38">
        <v>12.774059974369615</v>
      </c>
      <c r="N1480" s="38">
        <v>14.02591225363844</v>
      </c>
      <c r="O1480" s="38">
        <v>2.5940025630385222E-2</v>
      </c>
      <c r="P1480" s="38">
        <v>7.4087746361559681E-2</v>
      </c>
      <c r="Q1480" s="38">
        <v>1656</v>
      </c>
      <c r="R1480" s="38">
        <v>1819</v>
      </c>
      <c r="S1480" s="38">
        <v>12.775116295216275</v>
      </c>
      <c r="T1480" s="38">
        <v>14.032570374999036</v>
      </c>
      <c r="U1480" s="38">
        <v>2.4883704783725591E-2</v>
      </c>
      <c r="V1480" s="38">
        <v>6.7429625000963611E-2</v>
      </c>
      <c r="W1480" s="38">
        <v>1.3414405937978449E-2</v>
      </c>
      <c r="X1480" s="38">
        <v>6.2641495649023602E-4</v>
      </c>
      <c r="Y1480" s="38">
        <v>12.787990981488212</v>
      </c>
      <c r="Z1480" s="38">
        <v>14.040820894468686</v>
      </c>
      <c r="AA1480" s="38">
        <v>1.2009018511788483E-2</v>
      </c>
      <c r="AB1480" s="38">
        <v>5.917910553131378E-2</v>
      </c>
      <c r="AC1480" s="38">
        <v>162.29628433364053</v>
      </c>
      <c r="AD1480" s="38">
        <v>12.792268942960643</v>
      </c>
      <c r="AE1480" s="38">
        <v>14.044257146595012</v>
      </c>
      <c r="AF1480" s="38">
        <v>7.7310570393578359E-3</v>
      </c>
      <c r="AG1480" s="38">
        <v>5.5742853404987969E-2</v>
      </c>
      <c r="AH1480" s="38"/>
      <c r="AI1480" s="38"/>
      <c r="AJ1480" s="38"/>
      <c r="AK1480" s="38"/>
      <c r="AL1480" s="38"/>
      <c r="AM1480" s="38"/>
      <c r="AN1480" s="38"/>
      <c r="AO1480" s="38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</row>
    <row r="1481" spans="1:51" x14ac:dyDescent="0.25">
      <c r="A1481" s="38" t="s">
        <v>15</v>
      </c>
      <c r="B1481" s="38">
        <v>653571</v>
      </c>
      <c r="C1481" s="38">
        <v>6.3</v>
      </c>
      <c r="D1481" s="38">
        <v>6.2</v>
      </c>
      <c r="E1481" s="38">
        <v>6.5</v>
      </c>
      <c r="F1481" s="38">
        <v>2012</v>
      </c>
      <c r="G1481" s="38" t="s">
        <v>7</v>
      </c>
      <c r="H1481" s="38" t="s">
        <v>106</v>
      </c>
      <c r="I1481" s="38" t="s">
        <v>147</v>
      </c>
      <c r="J1481" s="38">
        <v>4117</v>
      </c>
      <c r="K1481" s="38">
        <v>649454</v>
      </c>
      <c r="L1481" s="38">
        <v>1.9181102322158271E-4</v>
      </c>
      <c r="M1481" s="38">
        <v>6.1074280801046053</v>
      </c>
      <c r="N1481" s="38">
        <v>6.4910501265477709</v>
      </c>
      <c r="O1481" s="38">
        <v>9.2571919895394927E-2</v>
      </c>
      <c r="P1481" s="38">
        <v>8.9498734522290846E-3</v>
      </c>
      <c r="Q1481" s="38">
        <v>3993</v>
      </c>
      <c r="R1481" s="38">
        <v>4243</v>
      </c>
      <c r="S1481" s="38">
        <v>6.1095122029588218</v>
      </c>
      <c r="T1481" s="38">
        <v>6.4920261149898018</v>
      </c>
      <c r="U1481" s="38">
        <v>9.0487797041178375E-2</v>
      </c>
      <c r="V1481" s="38">
        <v>7.973885010198245E-3</v>
      </c>
      <c r="W1481" s="38">
        <v>6.3021408844573228E-3</v>
      </c>
      <c r="X1481" s="38">
        <v>1.9187629670203336E-4</v>
      </c>
      <c r="Y1481" s="38">
        <v>6.1102645877552897</v>
      </c>
      <c r="Z1481" s="38">
        <v>6.4940171811593563</v>
      </c>
      <c r="AA1481" s="38">
        <v>8.9735412244710488E-2</v>
      </c>
      <c r="AB1481" s="38">
        <v>5.9828188406436666E-3</v>
      </c>
      <c r="AC1481" s="38">
        <v>250.73854403241316</v>
      </c>
      <c r="AD1481" s="38">
        <v>6.1110850724901873</v>
      </c>
      <c r="AE1481" s="38">
        <v>6.494726743079509</v>
      </c>
      <c r="AF1481" s="38">
        <v>8.8914927509812891E-2</v>
      </c>
      <c r="AG1481" s="38">
        <v>5.2732569204909652E-3</v>
      </c>
      <c r="AH1481" s="38"/>
      <c r="AI1481" s="38"/>
      <c r="AJ1481" s="38"/>
      <c r="AK1481" s="38"/>
      <c r="AL1481" s="38"/>
      <c r="AM1481" s="38"/>
      <c r="AN1481" s="38"/>
      <c r="AO1481" s="38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</row>
    <row r="1482" spans="1:51" x14ac:dyDescent="0.25">
      <c r="A1482" s="38" t="s">
        <v>53</v>
      </c>
      <c r="B1482" s="38">
        <v>115453</v>
      </c>
      <c r="C1482" s="38">
        <v>5.9</v>
      </c>
      <c r="D1482" s="38">
        <v>5.4</v>
      </c>
      <c r="E1482" s="38">
        <v>6.3</v>
      </c>
      <c r="F1482" s="38">
        <v>2012</v>
      </c>
      <c r="G1482" s="38" t="s">
        <v>7</v>
      </c>
      <c r="H1482" s="38" t="s">
        <v>107</v>
      </c>
      <c r="I1482" s="38" t="s">
        <v>185</v>
      </c>
      <c r="J1482" s="38">
        <v>681</v>
      </c>
      <c r="K1482" s="38">
        <v>114772</v>
      </c>
      <c r="L1482" s="38">
        <v>4.4170446385830004E-4</v>
      </c>
      <c r="M1482" s="38">
        <v>5.4567996893468997</v>
      </c>
      <c r="N1482" s="38">
        <v>6.3402086170635004</v>
      </c>
      <c r="O1482" s="38">
        <v>5.6799689346899385E-2</v>
      </c>
      <c r="P1482" s="38">
        <v>4.020861706350054E-2</v>
      </c>
      <c r="Q1482" s="38">
        <v>631</v>
      </c>
      <c r="R1482" s="38">
        <v>733</v>
      </c>
      <c r="S1482" s="38">
        <v>5.4654274899742754</v>
      </c>
      <c r="T1482" s="38">
        <v>6.3489038829653621</v>
      </c>
      <c r="U1482" s="38">
        <v>6.5427489974275055E-2</v>
      </c>
      <c r="V1482" s="38">
        <v>4.89038829653623E-2</v>
      </c>
      <c r="W1482" s="38">
        <v>5.9149438074132688E-3</v>
      </c>
      <c r="X1482" s="38">
        <v>4.4261394203313359E-4</v>
      </c>
      <c r="Y1482" s="38">
        <v>5.4723298653801358</v>
      </c>
      <c r="Z1482" s="38">
        <v>6.3575577494464026</v>
      </c>
      <c r="AA1482" s="38">
        <v>7.2329865380135416E-2</v>
      </c>
      <c r="AB1482" s="38">
        <v>5.7557749446402795E-2</v>
      </c>
      <c r="AC1482" s="38">
        <v>102.02732761926669</v>
      </c>
      <c r="AD1482" s="38">
        <v>5.4774325852857357</v>
      </c>
      <c r="AE1482" s="38">
        <v>6.3611162746204757</v>
      </c>
      <c r="AF1482" s="38">
        <v>7.7432585285735378E-2</v>
      </c>
      <c r="AG1482" s="38">
        <v>6.1116274620475863E-2</v>
      </c>
      <c r="AH1482" s="38"/>
      <c r="AI1482" s="38"/>
      <c r="AJ1482" s="38"/>
      <c r="AK1482" s="38"/>
      <c r="AL1482" s="38"/>
      <c r="AM1482" s="38"/>
      <c r="AN1482" s="38"/>
      <c r="AO1482" s="38"/>
      <c r="AP1482" s="38"/>
      <c r="AQ1482" s="38"/>
      <c r="AR1482" s="38"/>
      <c r="AS1482" s="38"/>
      <c r="AT1482" s="38"/>
      <c r="AU1482" s="38"/>
      <c r="AV1482" s="38"/>
      <c r="AW1482" s="38"/>
      <c r="AX1482" s="38"/>
      <c r="AY1482" s="38"/>
    </row>
    <row r="1483" spans="1:51" x14ac:dyDescent="0.25">
      <c r="A1483" s="38" t="s">
        <v>27</v>
      </c>
      <c r="B1483" s="38">
        <v>885214</v>
      </c>
      <c r="C1483" s="38">
        <v>6.8</v>
      </c>
      <c r="D1483" s="38">
        <v>6.7</v>
      </c>
      <c r="E1483" s="38">
        <v>7</v>
      </c>
      <c r="F1483" s="38">
        <v>2012</v>
      </c>
      <c r="G1483" s="38" t="s">
        <v>7</v>
      </c>
      <c r="H1483" s="38" t="s">
        <v>108</v>
      </c>
      <c r="I1483" s="38" t="s">
        <v>159</v>
      </c>
      <c r="J1483" s="38">
        <v>6019</v>
      </c>
      <c r="K1483" s="38">
        <v>879195</v>
      </c>
      <c r="L1483" s="38">
        <v>1.7119081389410095E-4</v>
      </c>
      <c r="M1483" s="38">
        <v>6.6282949601673122</v>
      </c>
      <c r="N1483" s="38">
        <v>6.9706765879555146</v>
      </c>
      <c r="O1483" s="38">
        <v>7.1705039832687945E-2</v>
      </c>
      <c r="P1483" s="38">
        <v>2.9323412044485409E-2</v>
      </c>
      <c r="Q1483" s="38">
        <v>5868</v>
      </c>
      <c r="R1483" s="38">
        <v>6171</v>
      </c>
      <c r="S1483" s="38">
        <v>6.6289055527815872</v>
      </c>
      <c r="T1483" s="38">
        <v>6.9711956656808409</v>
      </c>
      <c r="U1483" s="38">
        <v>7.1094447218412959E-2</v>
      </c>
      <c r="V1483" s="38">
        <v>2.8804334319159075E-2</v>
      </c>
      <c r="W1483" s="38">
        <v>6.8016260488920934E-3</v>
      </c>
      <c r="X1483" s="38">
        <v>1.7123057511619132E-4</v>
      </c>
      <c r="Y1483" s="38">
        <v>6.6303954737759021</v>
      </c>
      <c r="Z1483" s="38">
        <v>6.9728566240082843</v>
      </c>
      <c r="AA1483" s="38">
        <v>6.9604526224098073E-2</v>
      </c>
      <c r="AB1483" s="38">
        <v>2.7143375991715679E-2</v>
      </c>
      <c r="AC1483" s="38">
        <v>303.09285234798847</v>
      </c>
      <c r="AD1483" s="38">
        <v>6.6309941218117796</v>
      </c>
      <c r="AE1483" s="38">
        <v>6.973387641409734</v>
      </c>
      <c r="AF1483" s="38">
        <v>6.9005878188220571E-2</v>
      </c>
      <c r="AG1483" s="38">
        <v>2.6612358590266005E-2</v>
      </c>
      <c r="AH1483" s="38"/>
      <c r="AI1483" s="38"/>
      <c r="AJ1483" s="38"/>
      <c r="AK1483" s="38"/>
      <c r="AL1483" s="38"/>
      <c r="AM1483" s="38"/>
      <c r="AN1483" s="38"/>
      <c r="AO1483" s="38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</row>
    <row r="1484" spans="1:51" x14ac:dyDescent="0.25">
      <c r="A1484" s="38" t="s">
        <v>61</v>
      </c>
      <c r="B1484" s="38">
        <v>4436112</v>
      </c>
      <c r="C1484" s="38">
        <v>7.6</v>
      </c>
      <c r="D1484" s="38">
        <v>7.5</v>
      </c>
      <c r="E1484" s="38">
        <v>7.7</v>
      </c>
      <c r="F1484" s="38">
        <v>2012</v>
      </c>
      <c r="G1484" s="38" t="s">
        <v>7</v>
      </c>
      <c r="H1484" s="38" t="s">
        <v>109</v>
      </c>
      <c r="I1484" s="38" t="s">
        <v>192</v>
      </c>
      <c r="J1484" s="38">
        <v>33714</v>
      </c>
      <c r="K1484" s="38">
        <v>4402398</v>
      </c>
      <c r="L1484" s="38">
        <v>8.0815400574222397E-5</v>
      </c>
      <c r="M1484" s="38">
        <v>7.5190828887385806</v>
      </c>
      <c r="N1484" s="38">
        <v>7.6807136898870265</v>
      </c>
      <c r="O1484" s="38">
        <v>1.908288873858055E-2</v>
      </c>
      <c r="P1484" s="38">
        <v>1.9286310112973659E-2</v>
      </c>
      <c r="Q1484" s="38">
        <v>33356</v>
      </c>
      <c r="R1484" s="38">
        <v>34073</v>
      </c>
      <c r="S1484" s="38">
        <v>7.5191969905178224</v>
      </c>
      <c r="T1484" s="38">
        <v>7.6808250107301168</v>
      </c>
      <c r="U1484" s="38">
        <v>1.9196990517822421E-2</v>
      </c>
      <c r="V1484" s="38">
        <v>1.9174989269883369E-2</v>
      </c>
      <c r="W1484" s="38">
        <v>7.6003246836590351E-3</v>
      </c>
      <c r="X1484" s="38">
        <v>8.0818740093357839E-5</v>
      </c>
      <c r="Y1484" s="38">
        <v>7.5195059435656768</v>
      </c>
      <c r="Z1484" s="38">
        <v>7.6811434237523928</v>
      </c>
      <c r="AA1484" s="38">
        <v>1.9505943565676809E-2</v>
      </c>
      <c r="AB1484" s="38">
        <v>1.8856576247607393E-2</v>
      </c>
      <c r="AC1484" s="38">
        <v>717.01735085196151</v>
      </c>
      <c r="AD1484" s="38">
        <v>7.5196214991118406</v>
      </c>
      <c r="AE1484" s="38">
        <v>7.6812532906333564</v>
      </c>
      <c r="AF1484" s="38">
        <v>1.9621499111840635E-2</v>
      </c>
      <c r="AG1484" s="38">
        <v>1.8746709366643799E-2</v>
      </c>
      <c r="AH1484" s="38"/>
      <c r="AI1484" s="38"/>
      <c r="AJ1484" s="38"/>
      <c r="AK1484" s="38"/>
      <c r="AL1484" s="38"/>
      <c r="AM1484" s="38"/>
      <c r="AN1484" s="38"/>
      <c r="AO1484" s="38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</row>
    <row r="1485" spans="1:51" x14ac:dyDescent="0.25">
      <c r="A1485" s="38" t="s">
        <v>23</v>
      </c>
      <c r="B1485" s="38">
        <v>550572</v>
      </c>
      <c r="C1485" s="38">
        <v>7.3</v>
      </c>
      <c r="D1485" s="38">
        <v>7.1</v>
      </c>
      <c r="E1485" s="38">
        <v>7.5</v>
      </c>
      <c r="F1485" s="38">
        <v>2012</v>
      </c>
      <c r="G1485" s="38" t="s">
        <v>7</v>
      </c>
      <c r="H1485" s="38" t="s">
        <v>110</v>
      </c>
      <c r="I1485" s="38" t="s">
        <v>155</v>
      </c>
      <c r="J1485" s="38">
        <v>4019</v>
      </c>
      <c r="K1485" s="38">
        <v>546553</v>
      </c>
      <c r="L1485" s="38">
        <v>2.2485474348062621E-4</v>
      </c>
      <c r="M1485" s="38">
        <v>7.0748263154907711</v>
      </c>
      <c r="N1485" s="38">
        <v>7.5245358024520232</v>
      </c>
      <c r="O1485" s="38">
        <v>2.5173684509228522E-2</v>
      </c>
      <c r="P1485" s="38">
        <v>2.4535802452023248E-2</v>
      </c>
      <c r="Q1485" s="38">
        <v>3896</v>
      </c>
      <c r="R1485" s="38">
        <v>4143</v>
      </c>
      <c r="S1485" s="38">
        <v>7.0762770355194231</v>
      </c>
      <c r="T1485" s="38">
        <v>7.524901375296964</v>
      </c>
      <c r="U1485" s="38">
        <v>2.3722964480576536E-2</v>
      </c>
      <c r="V1485" s="38">
        <v>2.4901375296964012E-2</v>
      </c>
      <c r="W1485" s="38">
        <v>7.3031187106873527E-3</v>
      </c>
      <c r="X1485" s="38">
        <v>2.249327788545998E-4</v>
      </c>
      <c r="Y1485" s="38">
        <v>7.0781859318327536</v>
      </c>
      <c r="Z1485" s="38">
        <v>7.5280514895419524</v>
      </c>
      <c r="AA1485" s="38">
        <v>2.181406816724607E-2</v>
      </c>
      <c r="AB1485" s="38">
        <v>2.8051489541952357E-2</v>
      </c>
      <c r="AC1485" s="38">
        <v>247.61196278272493</v>
      </c>
      <c r="AD1485" s="38">
        <v>7.0791604980192346</v>
      </c>
      <c r="AE1485" s="38">
        <v>7.5288932035564873</v>
      </c>
      <c r="AF1485" s="38">
        <v>2.0839501980765007E-2</v>
      </c>
      <c r="AG1485" s="38">
        <v>2.8893203556487279E-2</v>
      </c>
      <c r="AH1485" s="38"/>
      <c r="AI1485" s="38"/>
      <c r="AJ1485" s="38"/>
      <c r="AK1485" s="38"/>
      <c r="AL1485" s="38"/>
      <c r="AM1485" s="38"/>
      <c r="AN1485" s="38"/>
      <c r="AO1485" s="38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</row>
    <row r="1486" spans="1:51" x14ac:dyDescent="0.25">
      <c r="A1486" s="38" t="s">
        <v>55</v>
      </c>
      <c r="B1486" s="38">
        <v>77646</v>
      </c>
      <c r="C1486" s="38">
        <v>10.199999999999999</v>
      </c>
      <c r="D1486" s="38">
        <v>9.5</v>
      </c>
      <c r="E1486" s="38">
        <v>10.9</v>
      </c>
      <c r="F1486" s="38">
        <v>2012</v>
      </c>
      <c r="G1486" s="38" t="s">
        <v>7</v>
      </c>
      <c r="H1486" s="38" t="s">
        <v>111</v>
      </c>
      <c r="I1486" s="38" t="s">
        <v>187</v>
      </c>
      <c r="J1486" s="38">
        <v>792</v>
      </c>
      <c r="K1486" s="38">
        <v>76854</v>
      </c>
      <c r="L1486" s="38">
        <v>7.0674913959722734E-4</v>
      </c>
      <c r="M1486" s="38">
        <v>9.4933899532085828</v>
      </c>
      <c r="N1486" s="38">
        <v>10.906888232403038</v>
      </c>
      <c r="O1486" s="38">
        <v>6.6100467914171901E-3</v>
      </c>
      <c r="P1486" s="38">
        <v>6.8882324030372644E-3</v>
      </c>
      <c r="Q1486" s="38">
        <v>738</v>
      </c>
      <c r="R1486" s="38">
        <v>847</v>
      </c>
      <c r="S1486" s="38">
        <v>9.5046750637508701</v>
      </c>
      <c r="T1486" s="38">
        <v>10.90848208536177</v>
      </c>
      <c r="U1486" s="38">
        <v>4.6750637508701232E-3</v>
      </c>
      <c r="V1486" s="38">
        <v>8.4820853617699754E-3</v>
      </c>
      <c r="W1486" s="38">
        <v>1.0224370256201739E-2</v>
      </c>
      <c r="X1486" s="38">
        <v>7.0797669188690749E-4</v>
      </c>
      <c r="Y1486" s="38">
        <v>9.5163935643148303</v>
      </c>
      <c r="Z1486" s="38">
        <v>10.932346948088647</v>
      </c>
      <c r="AA1486" s="38">
        <v>1.63935643148303E-2</v>
      </c>
      <c r="AB1486" s="38">
        <v>3.2346948088646243E-2</v>
      </c>
      <c r="AC1486" s="38">
        <v>109.78542280239193</v>
      </c>
      <c r="AD1486" s="38">
        <v>9.5238831672481652</v>
      </c>
      <c r="AE1486" s="38">
        <v>10.937735671513911</v>
      </c>
      <c r="AF1486" s="38">
        <v>2.3883167248165194E-2</v>
      </c>
      <c r="AG1486" s="38">
        <v>3.7735671513910773E-2</v>
      </c>
      <c r="AH1486" s="38"/>
      <c r="AI1486" s="38"/>
      <c r="AJ1486" s="38"/>
      <c r="AK1486" s="38"/>
      <c r="AL1486" s="38"/>
      <c r="AM1486" s="38"/>
      <c r="AN1486" s="38"/>
      <c r="AO1486" s="38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</row>
    <row r="1487" spans="1:51" x14ac:dyDescent="0.25">
      <c r="A1487" s="38" t="s">
        <v>54</v>
      </c>
      <c r="B1487" s="38">
        <v>1135632</v>
      </c>
      <c r="C1487" s="38">
        <v>10.9</v>
      </c>
      <c r="D1487" s="38">
        <v>10.7</v>
      </c>
      <c r="E1487" s="38">
        <v>11.1</v>
      </c>
      <c r="F1487" s="38">
        <v>2012</v>
      </c>
      <c r="G1487" s="38" t="s">
        <v>7</v>
      </c>
      <c r="H1487" s="38" t="s">
        <v>112</v>
      </c>
      <c r="I1487" s="38" t="s">
        <v>186</v>
      </c>
      <c r="J1487" s="38">
        <v>12378</v>
      </c>
      <c r="K1487" s="38">
        <v>1123254</v>
      </c>
      <c r="L1487" s="38">
        <v>1.9096592667927926E-4</v>
      </c>
      <c r="M1487" s="38">
        <v>10.708691708892808</v>
      </c>
      <c r="N1487" s="38">
        <v>11.090623562251366</v>
      </c>
      <c r="O1487" s="38">
        <v>8.6917088928082364E-3</v>
      </c>
      <c r="P1487" s="38">
        <v>9.3764377486333927E-3</v>
      </c>
      <c r="Q1487" s="38">
        <v>12162</v>
      </c>
      <c r="R1487" s="38">
        <v>12596</v>
      </c>
      <c r="S1487" s="38">
        <v>10.70945517562027</v>
      </c>
      <c r="T1487" s="38">
        <v>11.091621229412345</v>
      </c>
      <c r="U1487" s="38">
        <v>9.4551756202712056E-3</v>
      </c>
      <c r="V1487" s="38">
        <v>8.3787705876545715E-3</v>
      </c>
      <c r="W1487" s="38">
        <v>1.0901312090949232E-2</v>
      </c>
      <c r="X1487" s="38">
        <v>1.9098710279504704E-4</v>
      </c>
      <c r="Y1487" s="38">
        <v>10.710324988154186</v>
      </c>
      <c r="Z1487" s="38">
        <v>11.09229919374428</v>
      </c>
      <c r="AA1487" s="38">
        <v>1.0324988154186698E-2</v>
      </c>
      <c r="AB1487" s="38">
        <v>7.7008062557197832E-3</v>
      </c>
      <c r="AC1487" s="38">
        <v>433.7423821175588</v>
      </c>
      <c r="AD1487" s="38">
        <v>10.710783416915104</v>
      </c>
      <c r="AE1487" s="38">
        <v>11.092721328948929</v>
      </c>
      <c r="AF1487" s="38">
        <v>1.0783416915105093E-2</v>
      </c>
      <c r="AG1487" s="38">
        <v>7.2786710510701624E-3</v>
      </c>
      <c r="AH1487" s="38"/>
      <c r="AI1487" s="38"/>
      <c r="AJ1487" s="38"/>
      <c r="AK1487" s="38"/>
      <c r="AL1487" s="38"/>
      <c r="AM1487" s="38"/>
      <c r="AN1487" s="38"/>
      <c r="AO1487" s="38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</row>
    <row r="1488" spans="1:51" x14ac:dyDescent="0.25">
      <c r="A1488" s="38" t="s">
        <v>39</v>
      </c>
      <c r="B1488" s="38">
        <v>958439</v>
      </c>
      <c r="C1488" s="38">
        <v>8.9</v>
      </c>
      <c r="D1488" s="38">
        <v>8.6999999999999993</v>
      </c>
      <c r="E1488" s="38">
        <v>9</v>
      </c>
      <c r="F1488" s="38">
        <v>2012</v>
      </c>
      <c r="G1488" s="38" t="s">
        <v>7</v>
      </c>
      <c r="H1488" s="38" t="s">
        <v>113</v>
      </c>
      <c r="I1488" s="38" t="s">
        <v>171</v>
      </c>
      <c r="J1488" s="38">
        <v>8530</v>
      </c>
      <c r="K1488" s="38">
        <v>949909</v>
      </c>
      <c r="L1488" s="38">
        <v>1.8802556042550451E-4</v>
      </c>
      <c r="M1488" s="38">
        <v>8.7118626953737692</v>
      </c>
      <c r="N1488" s="38">
        <v>9.0879138162247788</v>
      </c>
      <c r="O1488" s="38">
        <v>1.1862695373769938E-2</v>
      </c>
      <c r="P1488" s="38">
        <v>8.7913816224778785E-2</v>
      </c>
      <c r="Q1488" s="38">
        <v>8350</v>
      </c>
      <c r="R1488" s="38">
        <v>8711</v>
      </c>
      <c r="S1488" s="38">
        <v>8.7120828764271909</v>
      </c>
      <c r="T1488" s="38">
        <v>9.0887369983900914</v>
      </c>
      <c r="U1488" s="38">
        <v>1.2082876427191636E-2</v>
      </c>
      <c r="V1488" s="38">
        <v>8.8736998390091415E-2</v>
      </c>
      <c r="W1488" s="38">
        <v>8.9018565952499931E-3</v>
      </c>
      <c r="X1488" s="38">
        <v>1.880560892641088E-4</v>
      </c>
      <c r="Y1488" s="38">
        <v>8.7138005059858834</v>
      </c>
      <c r="Z1488" s="38">
        <v>9.0899126845141023</v>
      </c>
      <c r="AA1488" s="38">
        <v>1.3800505985884115E-2</v>
      </c>
      <c r="AB1488" s="38">
        <v>8.9912684514102281E-2</v>
      </c>
      <c r="AC1488" s="38">
        <v>360.43206312665393</v>
      </c>
      <c r="AD1488" s="38">
        <v>8.7143482496403735</v>
      </c>
      <c r="AE1488" s="38">
        <v>9.0904082998965254</v>
      </c>
      <c r="AF1488" s="38">
        <v>1.4348249640374178E-2</v>
      </c>
      <c r="AG1488" s="38">
        <v>9.0408299896525435E-2</v>
      </c>
      <c r="AH1488" s="38"/>
      <c r="AI1488" s="38"/>
      <c r="AJ1488" s="38"/>
      <c r="AK1488" s="38"/>
      <c r="AL1488" s="38"/>
      <c r="AM1488" s="38"/>
      <c r="AN1488" s="38"/>
      <c r="AO1488" s="3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</row>
    <row r="1489" spans="1:51" x14ac:dyDescent="0.25">
      <c r="A1489" s="38" t="s">
        <v>16</v>
      </c>
      <c r="B1489" s="38">
        <v>245478</v>
      </c>
      <c r="C1489" s="38">
        <v>5.8</v>
      </c>
      <c r="D1489" s="38">
        <v>5.5</v>
      </c>
      <c r="E1489" s="38">
        <v>6.1</v>
      </c>
      <c r="F1489" s="38">
        <v>2012</v>
      </c>
      <c r="G1489" s="38" t="s">
        <v>7</v>
      </c>
      <c r="H1489" s="38" t="s">
        <v>114</v>
      </c>
      <c r="I1489" s="38" t="s">
        <v>148</v>
      </c>
      <c r="J1489" s="38">
        <v>1424</v>
      </c>
      <c r="K1489" s="38">
        <v>244054</v>
      </c>
      <c r="L1489" s="38">
        <v>3.0041885483173903E-4</v>
      </c>
      <c r="M1489" s="38">
        <v>5.5005083158312127</v>
      </c>
      <c r="N1489" s="38">
        <v>6.1013460254946903</v>
      </c>
      <c r="O1489" s="38">
        <v>5.0831583121269119E-4</v>
      </c>
      <c r="P1489" s="38">
        <v>1.3460254946906502E-3</v>
      </c>
      <c r="Q1489" s="38">
        <v>1351</v>
      </c>
      <c r="R1489" s="38">
        <v>1498</v>
      </c>
      <c r="S1489" s="38">
        <v>5.5035481794702577</v>
      </c>
      <c r="T1489" s="38">
        <v>6.102379846666504</v>
      </c>
      <c r="U1489" s="38">
        <v>3.5481794702576508E-3</v>
      </c>
      <c r="V1489" s="38">
        <v>2.3798466665043705E-3</v>
      </c>
      <c r="W1489" s="38">
        <v>5.8086607177808046E-3</v>
      </c>
      <c r="X1489" s="38">
        <v>3.0071497546686261E-4</v>
      </c>
      <c r="Y1489" s="38">
        <v>5.5079457423139422</v>
      </c>
      <c r="Z1489" s="38">
        <v>6.1093756932476673</v>
      </c>
      <c r="AA1489" s="38">
        <v>7.9457423139421834E-3</v>
      </c>
      <c r="AB1489" s="38">
        <v>9.3756932476676269E-3</v>
      </c>
      <c r="AC1489" s="38">
        <v>147.51671992423101</v>
      </c>
      <c r="AD1489" s="38">
        <v>5.5102339195835759</v>
      </c>
      <c r="AE1489" s="38">
        <v>6.1111611370412344</v>
      </c>
      <c r="AF1489" s="38">
        <v>1.023391958357589E-2</v>
      </c>
      <c r="AG1489" s="38">
        <v>1.1161137041234781E-2</v>
      </c>
      <c r="AH1489" s="38"/>
      <c r="AI1489" s="38"/>
      <c r="AJ1489" s="38"/>
      <c r="AK1489" s="38"/>
      <c r="AL1489" s="38"/>
      <c r="AM1489" s="38"/>
      <c r="AN1489" s="38"/>
      <c r="AO1489" s="38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</row>
    <row r="1490" spans="1:51" x14ac:dyDescent="0.25">
      <c r="A1490" s="38" t="s">
        <v>24</v>
      </c>
      <c r="B1490" s="38">
        <v>755006</v>
      </c>
      <c r="C1490" s="38">
        <v>10.9</v>
      </c>
      <c r="D1490" s="38">
        <v>10.6</v>
      </c>
      <c r="E1490" s="38">
        <v>11.1</v>
      </c>
      <c r="F1490" s="38">
        <v>2012</v>
      </c>
      <c r="G1490" s="38" t="s">
        <v>7</v>
      </c>
      <c r="H1490" s="38" t="s">
        <v>115</v>
      </c>
      <c r="I1490" s="38" t="s">
        <v>156</v>
      </c>
      <c r="J1490" s="38">
        <v>8230</v>
      </c>
      <c r="K1490" s="38">
        <v>746776</v>
      </c>
      <c r="L1490" s="38">
        <v>2.3421655036369389E-4</v>
      </c>
      <c r="M1490" s="38">
        <v>10.666359074200878</v>
      </c>
      <c r="N1490" s="38">
        <v>11.134792174928267</v>
      </c>
      <c r="O1490" s="38">
        <v>6.6359074200878609E-2</v>
      </c>
      <c r="P1490" s="38">
        <v>3.4792174928266917E-2</v>
      </c>
      <c r="Q1490" s="38">
        <v>8053</v>
      </c>
      <c r="R1490" s="38">
        <v>8407</v>
      </c>
      <c r="S1490" s="38">
        <v>10.666140401533234</v>
      </c>
      <c r="T1490" s="38">
        <v>11.135010847595913</v>
      </c>
      <c r="U1490" s="38">
        <v>6.6140401533234083E-2</v>
      </c>
      <c r="V1490" s="38">
        <v>3.5010847595913219E-2</v>
      </c>
      <c r="W1490" s="38">
        <v>1.0903064142190163E-2</v>
      </c>
      <c r="X1490" s="38">
        <v>2.3425561128289008E-4</v>
      </c>
      <c r="Y1490" s="38">
        <v>10.668808530907274</v>
      </c>
      <c r="Z1490" s="38">
        <v>11.137319753473053</v>
      </c>
      <c r="AA1490" s="38">
        <v>6.8808530907274346E-2</v>
      </c>
      <c r="AB1490" s="38">
        <v>3.7319753473052941E-2</v>
      </c>
      <c r="AC1490" s="38">
        <v>353.68003898604849</v>
      </c>
      <c r="AD1490" s="38">
        <v>10.669504246927998</v>
      </c>
      <c r="AE1490" s="38">
        <v>11.137948523498848</v>
      </c>
      <c r="AF1490" s="38">
        <v>6.9504246927998281E-2</v>
      </c>
      <c r="AG1490" s="38">
        <v>3.7948523498847919E-2</v>
      </c>
      <c r="AH1490" s="38"/>
      <c r="AI1490" s="38"/>
      <c r="AJ1490" s="38"/>
      <c r="AK1490" s="38"/>
      <c r="AL1490" s="38"/>
      <c r="AM1490" s="38"/>
      <c r="AN1490" s="38"/>
      <c r="AO1490" s="38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</row>
    <row r="1491" spans="1:51" x14ac:dyDescent="0.25">
      <c r="A1491" s="38" t="s">
        <v>40</v>
      </c>
      <c r="B1491" s="38">
        <v>82862</v>
      </c>
      <c r="C1491" s="38">
        <v>8</v>
      </c>
      <c r="D1491" s="38">
        <v>7.5</v>
      </c>
      <c r="E1491" s="38">
        <v>8.6999999999999993</v>
      </c>
      <c r="F1491" s="38">
        <v>2012</v>
      </c>
      <c r="G1491" s="38" t="s">
        <v>7</v>
      </c>
      <c r="H1491" s="38" t="s">
        <v>116</v>
      </c>
      <c r="I1491" s="38" t="s">
        <v>172</v>
      </c>
      <c r="J1491" s="38">
        <v>663</v>
      </c>
      <c r="K1491" s="38">
        <v>82199</v>
      </c>
      <c r="L1491" s="38">
        <v>6.0660363035627319E-4</v>
      </c>
      <c r="M1491" s="38">
        <v>7.3946514684827598</v>
      </c>
      <c r="N1491" s="38">
        <v>8.6078587291953053</v>
      </c>
      <c r="O1491" s="38">
        <v>0.10534853151724022</v>
      </c>
      <c r="P1491" s="38">
        <v>9.2141270804694031E-2</v>
      </c>
      <c r="Q1491" s="38">
        <v>613</v>
      </c>
      <c r="R1491" s="38">
        <v>714</v>
      </c>
      <c r="S1491" s="38">
        <v>7.3978421954575078</v>
      </c>
      <c r="T1491" s="38">
        <v>8.6167362602881905</v>
      </c>
      <c r="U1491" s="38">
        <v>0.10215780454249224</v>
      </c>
      <c r="V1491" s="38">
        <v>8.3263739711808782E-2</v>
      </c>
      <c r="W1491" s="38">
        <v>8.0240629637577804E-3</v>
      </c>
      <c r="X1491" s="38">
        <v>6.0787451832091093E-4</v>
      </c>
      <c r="Y1491" s="38">
        <v>7.4161884454368696</v>
      </c>
      <c r="Z1491" s="38">
        <v>8.6319374820786923</v>
      </c>
      <c r="AA1491" s="38">
        <v>8.3811554563130386E-2</v>
      </c>
      <c r="AB1491" s="38">
        <v>6.806251792130702E-2</v>
      </c>
      <c r="AC1491" s="38">
        <v>100.56456833098919</v>
      </c>
      <c r="AD1491" s="38">
        <v>7.4233053622045082</v>
      </c>
      <c r="AE1491" s="38">
        <v>8.6368882639235949</v>
      </c>
      <c r="AF1491" s="38">
        <v>7.6694637795491793E-2</v>
      </c>
      <c r="AG1491" s="38">
        <v>6.3111736076404412E-2</v>
      </c>
      <c r="AH1491" s="38"/>
      <c r="AI1491" s="38"/>
      <c r="AJ1491" s="38"/>
      <c r="AK1491" s="38"/>
      <c r="AL1491" s="38"/>
      <c r="AM1491" s="38"/>
      <c r="AN1491" s="38"/>
      <c r="AO1491" s="38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</row>
    <row r="1492" spans="1:51" x14ac:dyDescent="0.25">
      <c r="A1492" s="38" t="s">
        <v>17</v>
      </c>
      <c r="B1492" s="38">
        <v>677032</v>
      </c>
      <c r="C1492" s="38">
        <v>7.5</v>
      </c>
      <c r="D1492" s="38">
        <v>7.3</v>
      </c>
      <c r="E1492" s="38">
        <v>7.7</v>
      </c>
      <c r="F1492" s="38">
        <v>2013</v>
      </c>
      <c r="G1492" s="38" t="s">
        <v>7</v>
      </c>
      <c r="H1492" s="38" t="s">
        <v>67</v>
      </c>
      <c r="I1492" s="38" t="s">
        <v>149</v>
      </c>
      <c r="J1492" s="38">
        <v>5078</v>
      </c>
      <c r="K1492" s="38">
        <v>671954</v>
      </c>
      <c r="L1492" s="38">
        <v>2.055182611693435E-4</v>
      </c>
      <c r="M1492" s="38">
        <v>7.2948657679459714</v>
      </c>
      <c r="N1492" s="38">
        <v>7.7059022902846577</v>
      </c>
      <c r="O1492" s="38">
        <v>5.1342320540284092E-3</v>
      </c>
      <c r="P1492" s="38">
        <v>5.9022902846574965E-3</v>
      </c>
      <c r="Q1492" s="38">
        <v>4939</v>
      </c>
      <c r="R1492" s="38">
        <v>5217</v>
      </c>
      <c r="S1492" s="38">
        <v>7.2950761559276369</v>
      </c>
      <c r="T1492" s="38">
        <v>7.7056919023029931</v>
      </c>
      <c r="U1492" s="38">
        <v>4.923844072362904E-3</v>
      </c>
      <c r="V1492" s="38">
        <v>5.6919023029928795E-3</v>
      </c>
      <c r="W1492" s="38">
        <v>7.5031784409885227E-3</v>
      </c>
      <c r="X1492" s="38">
        <v>2.0557466307872599E-4</v>
      </c>
      <c r="Y1492" s="38">
        <v>7.2976037779097966</v>
      </c>
      <c r="Z1492" s="38">
        <v>7.7087531040672488</v>
      </c>
      <c r="AA1492" s="38">
        <v>2.3962220902031817E-3</v>
      </c>
      <c r="AB1492" s="38">
        <v>8.7531040672486071E-3</v>
      </c>
      <c r="AC1492" s="38">
        <v>278.29779534969862</v>
      </c>
      <c r="AD1492" s="38">
        <v>7.2983903202058755</v>
      </c>
      <c r="AE1492" s="38">
        <v>7.709443588449469</v>
      </c>
      <c r="AF1492" s="38">
        <v>1.6096797941242968E-3</v>
      </c>
      <c r="AG1492" s="38">
        <v>9.4435884494687983E-3</v>
      </c>
      <c r="AH1492" s="38"/>
      <c r="AI1492" s="38"/>
      <c r="AJ1492" s="38"/>
      <c r="AK1492" s="38"/>
      <c r="AL1492" s="38"/>
      <c r="AM1492" s="38"/>
      <c r="AN1492" s="38"/>
      <c r="AO1492" s="38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</row>
    <row r="1493" spans="1:51" x14ac:dyDescent="0.25">
      <c r="A1493" s="38" t="s">
        <v>41</v>
      </c>
      <c r="B1493" s="38">
        <v>117065</v>
      </c>
      <c r="C1493" s="38">
        <v>7.8</v>
      </c>
      <c r="D1493" s="38">
        <v>7.3</v>
      </c>
      <c r="E1493" s="38">
        <v>8.3000000000000007</v>
      </c>
      <c r="F1493" s="38">
        <v>2013</v>
      </c>
      <c r="G1493" s="38" t="s">
        <v>7</v>
      </c>
      <c r="H1493" s="38" t="s">
        <v>68</v>
      </c>
      <c r="I1493" s="38" t="s">
        <v>173</v>
      </c>
      <c r="J1493" s="38">
        <v>913</v>
      </c>
      <c r="K1493" s="38">
        <v>116152</v>
      </c>
      <c r="L1493" s="38">
        <v>5.0391376491617352E-4</v>
      </c>
      <c r="M1493" s="38">
        <v>7.2951722129593657</v>
      </c>
      <c r="N1493" s="38">
        <v>8.3029997427917124</v>
      </c>
      <c r="O1493" s="38">
        <v>4.827787040634135E-3</v>
      </c>
      <c r="P1493" s="38">
        <v>2.9997427917116681E-3</v>
      </c>
      <c r="Q1493" s="38">
        <v>855</v>
      </c>
      <c r="R1493" s="38">
        <v>973</v>
      </c>
      <c r="S1493" s="38">
        <v>7.3036347328407292</v>
      </c>
      <c r="T1493" s="38">
        <v>8.3116217486012047</v>
      </c>
      <c r="U1493" s="38">
        <v>3.6347328407293489E-3</v>
      </c>
      <c r="V1493" s="38">
        <v>1.1621748601204018E-2</v>
      </c>
      <c r="W1493" s="38">
        <v>7.8152368983011849E-3</v>
      </c>
      <c r="X1493" s="38">
        <v>5.046813659521439E-4</v>
      </c>
      <c r="Y1493" s="38">
        <v>7.3105555323490412</v>
      </c>
      <c r="Z1493" s="38">
        <v>8.319918264253328</v>
      </c>
      <c r="AA1493" s="38">
        <v>1.0555532349041385E-2</v>
      </c>
      <c r="AB1493" s="38">
        <v>1.9918264253327322E-2</v>
      </c>
      <c r="AC1493" s="38">
        <v>118.01181242359156</v>
      </c>
      <c r="AD1493" s="38">
        <v>7.3154804688128534</v>
      </c>
      <c r="AE1493" s="38">
        <v>8.3235353103319145</v>
      </c>
      <c r="AF1493" s="38">
        <v>1.5480468812853587E-2</v>
      </c>
      <c r="AG1493" s="38">
        <v>2.3535310331913806E-2</v>
      </c>
      <c r="AH1493" s="38"/>
      <c r="AI1493" s="38"/>
      <c r="AJ1493" s="38"/>
      <c r="AK1493" s="38"/>
      <c r="AL1493" s="38"/>
      <c r="AM1493" s="38"/>
      <c r="AN1493" s="38"/>
      <c r="AO1493" s="38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</row>
    <row r="1494" spans="1:51" x14ac:dyDescent="0.25">
      <c r="A1494" s="38" t="s">
        <v>11</v>
      </c>
      <c r="B1494" s="38">
        <v>1007136</v>
      </c>
      <c r="C1494" s="38">
        <v>8.8000000000000007</v>
      </c>
      <c r="D1494" s="38">
        <v>8.6</v>
      </c>
      <c r="E1494" s="38">
        <v>9</v>
      </c>
      <c r="F1494" s="38">
        <v>2013</v>
      </c>
      <c r="G1494" s="38" t="s">
        <v>7</v>
      </c>
      <c r="H1494" s="38" t="s">
        <v>69</v>
      </c>
      <c r="I1494" s="38" t="s">
        <v>143</v>
      </c>
      <c r="J1494" s="38">
        <v>8863</v>
      </c>
      <c r="K1494" s="38">
        <v>998273</v>
      </c>
      <c r="L1494" s="38">
        <v>1.8240256788604097E-4</v>
      </c>
      <c r="M1494" s="38">
        <v>8.6177991923528943</v>
      </c>
      <c r="N1494" s="38">
        <v>8.9826043281249746</v>
      </c>
      <c r="O1494" s="38">
        <v>1.7799192352894622E-2</v>
      </c>
      <c r="P1494" s="38">
        <v>1.7395671875025442E-2</v>
      </c>
      <c r="Q1494" s="38">
        <v>8680</v>
      </c>
      <c r="R1494" s="38">
        <v>9047</v>
      </c>
      <c r="S1494" s="38">
        <v>8.618498395450068</v>
      </c>
      <c r="T1494" s="38">
        <v>8.9828980395894895</v>
      </c>
      <c r="U1494" s="38">
        <v>1.8498395450068372E-2</v>
      </c>
      <c r="V1494" s="38">
        <v>1.7101960410510486E-2</v>
      </c>
      <c r="W1494" s="38">
        <v>8.8020753072082774E-3</v>
      </c>
      <c r="X1494" s="38">
        <v>1.8243108387564668E-4</v>
      </c>
      <c r="Y1494" s="38">
        <v>8.6196442233326316</v>
      </c>
      <c r="Z1494" s="38">
        <v>8.984506391083924</v>
      </c>
      <c r="AA1494" s="38">
        <v>1.9644223332631938E-2</v>
      </c>
      <c r="AB1494" s="38">
        <v>1.5493608916075985E-2</v>
      </c>
      <c r="AC1494" s="38">
        <v>367.41819584437195</v>
      </c>
      <c r="AD1494" s="38">
        <v>8.6201650198972235</v>
      </c>
      <c r="AE1494" s="38">
        <v>8.9849785052938245</v>
      </c>
      <c r="AF1494" s="38">
        <v>2.0165019897223857E-2</v>
      </c>
      <c r="AG1494" s="38">
        <v>1.5021494706175531E-2</v>
      </c>
      <c r="AH1494" s="38"/>
      <c r="AI1494" s="38"/>
      <c r="AJ1494" s="38"/>
      <c r="AK1494" s="38"/>
      <c r="AL1494" s="38"/>
      <c r="AM1494" s="38"/>
      <c r="AN1494" s="38"/>
      <c r="AO1494" s="38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</row>
    <row r="1495" spans="1:51" x14ac:dyDescent="0.25">
      <c r="A1495" s="38" t="s">
        <v>18</v>
      </c>
      <c r="B1495" s="38">
        <v>434806</v>
      </c>
      <c r="C1495" s="38">
        <v>7.8</v>
      </c>
      <c r="D1495" s="38">
        <v>7.5</v>
      </c>
      <c r="E1495" s="38">
        <v>8</v>
      </c>
      <c r="F1495" s="38">
        <v>2013</v>
      </c>
      <c r="G1495" s="38" t="s">
        <v>7</v>
      </c>
      <c r="H1495" s="38" t="s">
        <v>70</v>
      </c>
      <c r="I1495" s="38" t="s">
        <v>150</v>
      </c>
      <c r="J1495" s="38">
        <v>3391</v>
      </c>
      <c r="K1495" s="38">
        <v>431415</v>
      </c>
      <c r="L1495" s="38">
        <v>2.614666567995946E-4</v>
      </c>
      <c r="M1495" s="38">
        <v>7.537413763433797</v>
      </c>
      <c r="N1495" s="38">
        <v>8.0603470770329864</v>
      </c>
      <c r="O1495" s="38">
        <v>3.7413763433796987E-2</v>
      </c>
      <c r="P1495" s="38">
        <v>6.0347077032986363E-2</v>
      </c>
      <c r="Q1495" s="38">
        <v>3278</v>
      </c>
      <c r="R1495" s="38">
        <v>3506</v>
      </c>
      <c r="S1495" s="38">
        <v>7.5389944021011672</v>
      </c>
      <c r="T1495" s="38">
        <v>8.0633661908989289</v>
      </c>
      <c r="U1495" s="38">
        <v>3.8994402101167225E-2</v>
      </c>
      <c r="V1495" s="38">
        <v>6.336619089892892E-2</v>
      </c>
      <c r="W1495" s="38">
        <v>7.8032289196280262E-3</v>
      </c>
      <c r="X1495" s="38">
        <v>2.6157395984339245E-4</v>
      </c>
      <c r="Y1495" s="38">
        <v>7.5416549597846334</v>
      </c>
      <c r="Z1495" s="38">
        <v>8.0648028794714186</v>
      </c>
      <c r="AA1495" s="38">
        <v>4.1654959784633405E-2</v>
      </c>
      <c r="AB1495" s="38">
        <v>6.4802879471418606E-2</v>
      </c>
      <c r="AC1495" s="38">
        <v>227.39036089037748</v>
      </c>
      <c r="AD1495" s="38">
        <v>7.5428963106295512</v>
      </c>
      <c r="AE1495" s="38">
        <v>8.0658613845742089</v>
      </c>
      <c r="AF1495" s="38">
        <v>4.2896310629551238E-2</v>
      </c>
      <c r="AG1495" s="38">
        <v>6.586138457420887E-2</v>
      </c>
      <c r="AH1495" s="38"/>
      <c r="AI1495" s="38"/>
      <c r="AJ1495" s="38"/>
      <c r="AK1495" s="38"/>
      <c r="AL1495" s="38"/>
      <c r="AM1495" s="38"/>
      <c r="AN1495" s="38"/>
      <c r="AO1495" s="38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</row>
    <row r="1496" spans="1:51" x14ac:dyDescent="0.25">
      <c r="A1496" s="38" t="s">
        <v>42</v>
      </c>
      <c r="B1496" s="38">
        <v>5723381</v>
      </c>
      <c r="C1496" s="38">
        <v>11.1</v>
      </c>
      <c r="D1496" s="38">
        <v>11.1</v>
      </c>
      <c r="E1496" s="38">
        <v>11.2</v>
      </c>
      <c r="F1496" s="38">
        <v>2013</v>
      </c>
      <c r="G1496" s="38" t="s">
        <v>7</v>
      </c>
      <c r="H1496" s="38" t="s">
        <v>71</v>
      </c>
      <c r="I1496" s="38" t="s">
        <v>174</v>
      </c>
      <c r="J1496" s="38">
        <v>63530</v>
      </c>
      <c r="K1496" s="38">
        <v>5659851</v>
      </c>
      <c r="L1496" s="38">
        <v>8.5834332000870458E-5</v>
      </c>
      <c r="M1496" s="38">
        <v>11.014247944541612</v>
      </c>
      <c r="N1496" s="38">
        <v>11.185916608543355</v>
      </c>
      <c r="O1496" s="38">
        <v>8.5752055458387488E-2</v>
      </c>
      <c r="P1496" s="38">
        <v>1.4083391456644279E-2</v>
      </c>
      <c r="Q1496" s="38">
        <v>63039</v>
      </c>
      <c r="R1496" s="38">
        <v>64021</v>
      </c>
      <c r="S1496" s="38">
        <v>11.01429382387788</v>
      </c>
      <c r="T1496" s="38">
        <v>11.185870729207089</v>
      </c>
      <c r="U1496" s="38">
        <v>8.5706176122119615E-2</v>
      </c>
      <c r="V1496" s="38">
        <v>1.4129270792910376E-2</v>
      </c>
      <c r="W1496" s="38">
        <v>1.1100410419582558E-2</v>
      </c>
      <c r="X1496" s="38">
        <v>8.5836184901208571E-5</v>
      </c>
      <c r="Y1496" s="38">
        <v>11.01457423468135</v>
      </c>
      <c r="Z1496" s="38">
        <v>11.186246604483765</v>
      </c>
      <c r="AA1496" s="38">
        <v>8.5425765318650093E-2</v>
      </c>
      <c r="AB1496" s="38">
        <v>1.3753395516234335E-2</v>
      </c>
      <c r="AC1496" s="38">
        <v>982.52885648438246</v>
      </c>
      <c r="AD1496" s="38">
        <v>11.014663184015378</v>
      </c>
      <c r="AE1496" s="38">
        <v>11.186332376931984</v>
      </c>
      <c r="AF1496" s="38">
        <v>8.533681598462195E-2</v>
      </c>
      <c r="AG1496" s="38">
        <v>1.3667623068014834E-2</v>
      </c>
      <c r="AH1496" s="38"/>
      <c r="AI1496" s="38"/>
      <c r="AJ1496" s="38"/>
      <c r="AK1496" s="38"/>
      <c r="AL1496" s="38"/>
      <c r="AM1496" s="38"/>
      <c r="AN1496" s="38"/>
      <c r="AO1496" s="38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</row>
    <row r="1497" spans="1:51" x14ac:dyDescent="0.25">
      <c r="A1497" s="38" t="s">
        <v>19</v>
      </c>
      <c r="B1497" s="38">
        <v>778033</v>
      </c>
      <c r="C1497" s="38">
        <v>5.7</v>
      </c>
      <c r="D1497" s="38">
        <v>5.6</v>
      </c>
      <c r="E1497" s="38">
        <v>5.9</v>
      </c>
      <c r="F1497" s="38">
        <v>2013</v>
      </c>
      <c r="G1497" s="38" t="s">
        <v>7</v>
      </c>
      <c r="H1497" s="38" t="s">
        <v>72</v>
      </c>
      <c r="I1497" s="38" t="s">
        <v>151</v>
      </c>
      <c r="J1497" s="38">
        <v>4435</v>
      </c>
      <c r="K1497" s="38">
        <v>773598</v>
      </c>
      <c r="L1497" s="38">
        <v>1.6728443948372187E-4</v>
      </c>
      <c r="M1497" s="38">
        <v>5.5329879140025691</v>
      </c>
      <c r="N1497" s="38">
        <v>5.8675567929700136</v>
      </c>
      <c r="O1497" s="38">
        <v>6.7012085997430582E-2</v>
      </c>
      <c r="P1497" s="38">
        <v>3.2443207029986709E-2</v>
      </c>
      <c r="Q1497" s="38">
        <v>4305</v>
      </c>
      <c r="R1497" s="38">
        <v>4565</v>
      </c>
      <c r="S1497" s="38">
        <v>5.5331843250864683</v>
      </c>
      <c r="T1497" s="38">
        <v>5.8673603818861153</v>
      </c>
      <c r="U1497" s="38">
        <v>6.6815674913531353E-2</v>
      </c>
      <c r="V1497" s="38">
        <v>3.2639618113885049E-2</v>
      </c>
      <c r="W1497" s="38">
        <v>5.7027128960771461E-3</v>
      </c>
      <c r="X1497" s="38">
        <v>1.6733742612364517E-4</v>
      </c>
      <c r="Y1497" s="38">
        <v>5.5353754699535012</v>
      </c>
      <c r="Z1497" s="38">
        <v>5.8700503222007914</v>
      </c>
      <c r="AA1497" s="38">
        <v>6.4624530046498485E-2</v>
      </c>
      <c r="AB1497" s="38">
        <v>2.9949677799208985E-2</v>
      </c>
      <c r="AC1497" s="38">
        <v>260.31938413920989</v>
      </c>
      <c r="AD1497" s="38">
        <v>5.5360630857333426</v>
      </c>
      <c r="AE1497" s="38">
        <v>5.8706479926011328</v>
      </c>
      <c r="AF1497" s="38">
        <v>6.3936914266657041E-2</v>
      </c>
      <c r="AG1497" s="38">
        <v>2.9352007398867563E-2</v>
      </c>
      <c r="AH1497" s="38"/>
      <c r="AI1497" s="38"/>
      <c r="AJ1497" s="38"/>
      <c r="AK1497" s="38"/>
      <c r="AL1497" s="38"/>
      <c r="AM1497" s="38"/>
      <c r="AN1497" s="38"/>
      <c r="AO1497" s="38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</row>
    <row r="1498" spans="1:51" x14ac:dyDescent="0.25">
      <c r="A1498" s="38" t="s">
        <v>31</v>
      </c>
      <c r="B1498" s="38">
        <v>491004</v>
      </c>
      <c r="C1498" s="38">
        <v>13</v>
      </c>
      <c r="D1498" s="38">
        <v>12.6</v>
      </c>
      <c r="E1498" s="38">
        <v>13.3</v>
      </c>
      <c r="F1498" s="38">
        <v>2013</v>
      </c>
      <c r="G1498" s="38" t="s">
        <v>7</v>
      </c>
      <c r="H1498" s="38" t="s">
        <v>73</v>
      </c>
      <c r="I1498" s="38" t="s">
        <v>163</v>
      </c>
      <c r="J1498" s="38">
        <v>6383</v>
      </c>
      <c r="K1498" s="38">
        <v>484621</v>
      </c>
      <c r="L1498" s="38">
        <v>3.1683567970314447E-4</v>
      </c>
      <c r="M1498" s="38">
        <v>12.683058414845984</v>
      </c>
      <c r="N1498" s="38">
        <v>13.316729774252273</v>
      </c>
      <c r="O1498" s="38">
        <v>8.305841484598453E-2</v>
      </c>
      <c r="P1498" s="38">
        <v>1.6729774252272733E-2</v>
      </c>
      <c r="Q1498" s="38">
        <v>6228</v>
      </c>
      <c r="R1498" s="38">
        <v>6539</v>
      </c>
      <c r="S1498" s="38">
        <v>12.684214385218858</v>
      </c>
      <c r="T1498" s="38">
        <v>13.3176104471654</v>
      </c>
      <c r="U1498" s="38">
        <v>8.4214385218858823E-2</v>
      </c>
      <c r="V1498" s="38">
        <v>1.7610447165399279E-2</v>
      </c>
      <c r="W1498" s="38">
        <v>1.3003704198369367E-2</v>
      </c>
      <c r="X1498" s="38">
        <v>3.1690316011784872E-4</v>
      </c>
      <c r="Y1498" s="38">
        <v>12.68680103825152</v>
      </c>
      <c r="Z1498" s="38">
        <v>13.320607358487216</v>
      </c>
      <c r="AA1498" s="38">
        <v>8.6801038251520524E-2</v>
      </c>
      <c r="AB1498" s="38">
        <v>2.0607358487215066E-2</v>
      </c>
      <c r="AC1498" s="38">
        <v>311.14686080031441</v>
      </c>
      <c r="AD1498" s="38">
        <v>12.687877408435785</v>
      </c>
      <c r="AE1498" s="38">
        <v>13.321567615655029</v>
      </c>
      <c r="AF1498" s="38">
        <v>8.7877408435785398E-2</v>
      </c>
      <c r="AG1498" s="38">
        <v>2.1567615655028405E-2</v>
      </c>
      <c r="AH1498" s="38"/>
      <c r="AI1498" s="38"/>
      <c r="AJ1498" s="38"/>
      <c r="AK1498" s="38"/>
      <c r="AL1498" s="38"/>
      <c r="AM1498" s="38"/>
      <c r="AN1498" s="38"/>
      <c r="AO1498" s="3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</row>
    <row r="1499" spans="1:51" x14ac:dyDescent="0.25">
      <c r="A1499" s="38" t="s">
        <v>43</v>
      </c>
      <c r="B1499" s="38">
        <v>119786</v>
      </c>
      <c r="C1499" s="38">
        <v>8.1999999999999993</v>
      </c>
      <c r="D1499" s="38">
        <v>7.7</v>
      </c>
      <c r="E1499" s="38">
        <v>8.6999999999999993</v>
      </c>
      <c r="F1499" s="38">
        <v>2013</v>
      </c>
      <c r="G1499" s="38" t="s">
        <v>7</v>
      </c>
      <c r="H1499" s="38" t="s">
        <v>74</v>
      </c>
      <c r="I1499" s="38" t="s">
        <v>175</v>
      </c>
      <c r="J1499" s="38">
        <v>982</v>
      </c>
      <c r="K1499" s="38">
        <v>118804</v>
      </c>
      <c r="L1499" s="38">
        <v>5.1063463939222985E-4</v>
      </c>
      <c r="M1499" s="38">
        <v>7.6873183768200164</v>
      </c>
      <c r="N1499" s="38">
        <v>8.7085876556044752</v>
      </c>
      <c r="O1499" s="38">
        <v>1.2681623179983781E-2</v>
      </c>
      <c r="P1499" s="38">
        <v>8.5876556044759411E-3</v>
      </c>
      <c r="Q1499" s="38">
        <v>922</v>
      </c>
      <c r="R1499" s="38">
        <v>1044</v>
      </c>
      <c r="S1499" s="38">
        <v>7.697059756565876</v>
      </c>
      <c r="T1499" s="38">
        <v>8.7155427178468265</v>
      </c>
      <c r="U1499" s="38">
        <v>2.9402434341241346E-3</v>
      </c>
      <c r="V1499" s="38">
        <v>1.5542717846827259E-2</v>
      </c>
      <c r="W1499" s="38">
        <v>8.2137242810241349E-3</v>
      </c>
      <c r="X1499" s="38">
        <v>5.1135657584309947E-4</v>
      </c>
      <c r="Y1499" s="38">
        <v>7.7023677051810351</v>
      </c>
      <c r="Z1499" s="38">
        <v>8.7250808568672351</v>
      </c>
      <c r="AA1499" s="38">
        <v>2.367705181034907E-3</v>
      </c>
      <c r="AB1499" s="38">
        <v>2.5080856867235823E-2</v>
      </c>
      <c r="AC1499" s="38">
        <v>122.36318526281575</v>
      </c>
      <c r="AD1499" s="38">
        <v>7.7071571807390251</v>
      </c>
      <c r="AE1499" s="38">
        <v>8.7286393345899409</v>
      </c>
      <c r="AF1499" s="38">
        <v>7.1571807390249376E-3</v>
      </c>
      <c r="AG1499" s="38">
        <v>2.8639334589941612E-2</v>
      </c>
      <c r="AH1499" s="38"/>
      <c r="AI1499" s="38"/>
      <c r="AJ1499" s="38"/>
      <c r="AK1499" s="38"/>
      <c r="AL1499" s="38"/>
      <c r="AM1499" s="38"/>
      <c r="AN1499" s="38"/>
      <c r="AO1499" s="38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</row>
    <row r="1500" spans="1:51" x14ac:dyDescent="0.25">
      <c r="A1500" s="38" t="s">
        <v>58</v>
      </c>
      <c r="B1500" s="38">
        <v>58956</v>
      </c>
      <c r="C1500" s="38">
        <v>9.8000000000000007</v>
      </c>
      <c r="D1500" s="38">
        <v>9</v>
      </c>
      <c r="E1500" s="38">
        <v>10.6</v>
      </c>
      <c r="F1500" s="38">
        <v>2013</v>
      </c>
      <c r="G1500" s="38" t="s">
        <v>7</v>
      </c>
      <c r="H1500" s="38" t="s">
        <v>195</v>
      </c>
      <c r="I1500" s="38" t="s">
        <v>196</v>
      </c>
      <c r="J1500" s="38">
        <v>578</v>
      </c>
      <c r="K1500" s="38">
        <v>58378</v>
      </c>
      <c r="L1500" s="38">
        <v>7.9532493940695287E-4</v>
      </c>
      <c r="M1500" s="38">
        <v>9.0085966292204969</v>
      </c>
      <c r="N1500" s="38">
        <v>10.599246508034405</v>
      </c>
      <c r="O1500" s="38">
        <v>8.5966292204968653E-3</v>
      </c>
      <c r="P1500" s="38">
        <v>7.5349196559493237E-4</v>
      </c>
      <c r="Q1500" s="38">
        <v>531</v>
      </c>
      <c r="R1500" s="38">
        <v>625</v>
      </c>
      <c r="S1500" s="38">
        <v>9.0067168736006522</v>
      </c>
      <c r="T1500" s="38">
        <v>10.601126263654251</v>
      </c>
      <c r="U1500" s="38">
        <v>6.7168736006522067E-3</v>
      </c>
      <c r="V1500" s="38">
        <v>1.1262636542515025E-3</v>
      </c>
      <c r="W1500" s="38">
        <v>9.8358597150465694E-3</v>
      </c>
      <c r="X1500" s="38">
        <v>7.9722047323588761E-4</v>
      </c>
      <c r="Y1500" s="38">
        <v>9.0386392418106816</v>
      </c>
      <c r="Z1500" s="38">
        <v>10.633080188282458</v>
      </c>
      <c r="AA1500" s="38">
        <v>3.8639241810681568E-2</v>
      </c>
      <c r="AB1500" s="38">
        <v>3.3080188282458067E-2</v>
      </c>
      <c r="AC1500" s="38">
        <v>93.816865196818426</v>
      </c>
      <c r="AD1500" s="38">
        <v>9.0487403563416731</v>
      </c>
      <c r="AE1500" s="38">
        <v>10.639939770647139</v>
      </c>
      <c r="AF1500" s="38">
        <v>4.8740356341673063E-2</v>
      </c>
      <c r="AG1500" s="38">
        <v>3.9939770647139383E-2</v>
      </c>
      <c r="AH1500" s="38"/>
      <c r="AI1500" s="38"/>
      <c r="AJ1500" s="38"/>
      <c r="AK1500" s="38"/>
      <c r="AL1500" s="38"/>
      <c r="AM1500" s="38"/>
      <c r="AN1500" s="38"/>
      <c r="AO1500" s="38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</row>
    <row r="1501" spans="1:51" x14ac:dyDescent="0.25">
      <c r="A1501" s="38" t="s">
        <v>25</v>
      </c>
      <c r="B1501" s="38">
        <v>2454956</v>
      </c>
      <c r="C1501" s="38">
        <v>9.3000000000000007</v>
      </c>
      <c r="D1501" s="38">
        <v>9.1999999999999993</v>
      </c>
      <c r="E1501" s="38">
        <v>9.4</v>
      </c>
      <c r="F1501" s="38">
        <v>2013</v>
      </c>
      <c r="G1501" s="38" t="s">
        <v>7</v>
      </c>
      <c r="H1501" s="38" t="s">
        <v>75</v>
      </c>
      <c r="I1501" s="38" t="s">
        <v>157</v>
      </c>
      <c r="J1501" s="38">
        <v>22831</v>
      </c>
      <c r="K1501" s="38">
        <v>2432125</v>
      </c>
      <c r="L1501" s="38">
        <v>1.2007094672834402E-4</v>
      </c>
      <c r="M1501" s="38">
        <v>9.1798920668653832</v>
      </c>
      <c r="N1501" s="38">
        <v>9.4200339603220691</v>
      </c>
      <c r="O1501" s="38">
        <v>2.0107933134616118E-2</v>
      </c>
      <c r="P1501" s="38">
        <v>2.0033960322068722E-2</v>
      </c>
      <c r="Q1501" s="38">
        <v>22537</v>
      </c>
      <c r="R1501" s="38">
        <v>23126</v>
      </c>
      <c r="S1501" s="38">
        <v>9.1802052664080342</v>
      </c>
      <c r="T1501" s="38">
        <v>9.4201281000555603</v>
      </c>
      <c r="U1501" s="38">
        <v>1.9794733591965041E-2</v>
      </c>
      <c r="V1501" s="38">
        <v>2.0128100055559983E-2</v>
      </c>
      <c r="W1501" s="38">
        <v>9.3007308485511721E-3</v>
      </c>
      <c r="X1501" s="38">
        <v>1.2007821783168192E-4</v>
      </c>
      <c r="Y1501" s="38">
        <v>9.1806526307194893</v>
      </c>
      <c r="Z1501" s="38">
        <v>9.420809066382855</v>
      </c>
      <c r="AA1501" s="38">
        <v>1.9347369280509952E-2</v>
      </c>
      <c r="AB1501" s="38">
        <v>2.0809066382854624E-2</v>
      </c>
      <c r="AC1501" s="38">
        <v>589.54390287851948</v>
      </c>
      <c r="AD1501" s="38">
        <v>9.1808625124302878</v>
      </c>
      <c r="AE1501" s="38">
        <v>9.4210065233108047</v>
      </c>
      <c r="AF1501" s="38">
        <v>1.9137487569711453E-2</v>
      </c>
      <c r="AG1501" s="38">
        <v>2.1006523310804326E-2</v>
      </c>
      <c r="AH1501" s="38"/>
      <c r="AI1501" s="38"/>
      <c r="AJ1501" s="38"/>
      <c r="AK1501" s="38"/>
      <c r="AL1501" s="38"/>
      <c r="AM1501" s="38"/>
      <c r="AN1501" s="38"/>
      <c r="AO1501" s="38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</row>
    <row r="1502" spans="1:51" x14ac:dyDescent="0.25">
      <c r="A1502" s="38" t="s">
        <v>12</v>
      </c>
      <c r="B1502" s="38">
        <v>1541824</v>
      </c>
      <c r="C1502" s="38">
        <v>8.3000000000000007</v>
      </c>
      <c r="D1502" s="38">
        <v>8.1999999999999993</v>
      </c>
      <c r="E1502" s="38">
        <v>8.5</v>
      </c>
      <c r="F1502" s="38">
        <v>2013</v>
      </c>
      <c r="G1502" s="38" t="s">
        <v>7</v>
      </c>
      <c r="H1502" s="38" t="s">
        <v>76</v>
      </c>
      <c r="I1502" s="38" t="s">
        <v>144</v>
      </c>
      <c r="J1502" s="38">
        <v>12797</v>
      </c>
      <c r="K1502" s="38">
        <v>1529027</v>
      </c>
      <c r="L1502" s="38">
        <v>1.432047919835137E-4</v>
      </c>
      <c r="M1502" s="38">
        <v>8.1567049253383068</v>
      </c>
      <c r="N1502" s="38">
        <v>8.4431145093053352</v>
      </c>
      <c r="O1502" s="38">
        <v>4.3295074661692468E-2</v>
      </c>
      <c r="P1502" s="38">
        <v>5.6885490694664753E-2</v>
      </c>
      <c r="Q1502" s="38">
        <v>12577</v>
      </c>
      <c r="R1502" s="38">
        <v>13018</v>
      </c>
      <c r="S1502" s="38">
        <v>8.1572215765223532</v>
      </c>
      <c r="T1502" s="38">
        <v>8.44324644057947</v>
      </c>
      <c r="U1502" s="38">
        <v>4.2778423477646044E-2</v>
      </c>
      <c r="V1502" s="38">
        <v>5.6753559420529953E-2</v>
      </c>
      <c r="W1502" s="38">
        <v>8.3011347864236761E-3</v>
      </c>
      <c r="X1502" s="38">
        <v>1.4322033278864457E-4</v>
      </c>
      <c r="Y1502" s="38">
        <v>8.1579144536350316</v>
      </c>
      <c r="Z1502" s="38">
        <v>8.4443551192123216</v>
      </c>
      <c r="AA1502" s="38">
        <v>4.2085546364967641E-2</v>
      </c>
      <c r="AB1502" s="38">
        <v>5.5644880787678375E-2</v>
      </c>
      <c r="AC1502" s="38">
        <v>441.60132422379496</v>
      </c>
      <c r="AD1502" s="38">
        <v>8.158251997445463</v>
      </c>
      <c r="AE1502" s="38">
        <v>8.4446661562441303</v>
      </c>
      <c r="AF1502" s="38">
        <v>4.1748002554536257E-2</v>
      </c>
      <c r="AG1502" s="38">
        <v>5.5333843755869694E-2</v>
      </c>
      <c r="AH1502" s="38"/>
      <c r="AI1502" s="38"/>
      <c r="AJ1502" s="38"/>
      <c r="AK1502" s="38"/>
      <c r="AL1502" s="38"/>
      <c r="AM1502" s="38"/>
      <c r="AN1502" s="38"/>
      <c r="AO1502" s="38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</row>
    <row r="1503" spans="1:51" x14ac:dyDescent="0.25">
      <c r="A1503" s="38" t="s">
        <v>56</v>
      </c>
      <c r="B1503" s="38">
        <v>167476</v>
      </c>
      <c r="C1503" s="38">
        <v>6.9</v>
      </c>
      <c r="D1503" s="38">
        <v>6.6</v>
      </c>
      <c r="E1503" s="38">
        <v>7.4</v>
      </c>
      <c r="F1503" s="38">
        <v>2013</v>
      </c>
      <c r="G1503" s="38" t="s">
        <v>7</v>
      </c>
      <c r="H1503" s="38" t="s">
        <v>77</v>
      </c>
      <c r="I1503" s="38" t="s">
        <v>188</v>
      </c>
      <c r="J1503" s="38">
        <v>1156</v>
      </c>
      <c r="K1503" s="38">
        <v>166320</v>
      </c>
      <c r="L1503" s="38">
        <v>3.96524820095478E-4</v>
      </c>
      <c r="M1503" s="38">
        <v>6.5059567294996876</v>
      </c>
      <c r="N1503" s="38">
        <v>7.2990063696906438</v>
      </c>
      <c r="O1503" s="38">
        <v>9.4043270500312026E-2</v>
      </c>
      <c r="P1503" s="38">
        <v>0.1009936303093566</v>
      </c>
      <c r="Q1503" s="38">
        <v>1090</v>
      </c>
      <c r="R1503" s="38">
        <v>1222</v>
      </c>
      <c r="S1503" s="38">
        <v>6.5083952327497672</v>
      </c>
      <c r="T1503" s="38">
        <v>7.2965678664405642</v>
      </c>
      <c r="U1503" s="38">
        <v>9.1604767250232477E-2</v>
      </c>
      <c r="V1503" s="38">
        <v>0.10343213355943615</v>
      </c>
      <c r="W1503" s="38">
        <v>6.9137916499344906E-3</v>
      </c>
      <c r="X1503" s="38">
        <v>3.9700387007508115E-4</v>
      </c>
      <c r="Y1503" s="38">
        <v>6.5167877798594089</v>
      </c>
      <c r="Z1503" s="38">
        <v>7.310795520009572</v>
      </c>
      <c r="AA1503" s="38">
        <v>8.3212220140590709E-2</v>
      </c>
      <c r="AB1503" s="38">
        <v>8.9204479990428354E-2</v>
      </c>
      <c r="AC1503" s="38">
        <v>132.84380823544538</v>
      </c>
      <c r="AD1503" s="38">
        <v>6.5201806723773439</v>
      </c>
      <c r="AE1503" s="38">
        <v>7.3133734953363305</v>
      </c>
      <c r="AF1503" s="38">
        <v>7.9819327622655756E-2</v>
      </c>
      <c r="AG1503" s="38">
        <v>8.6626504663669834E-2</v>
      </c>
      <c r="AH1503" s="38"/>
      <c r="AI1503" s="38"/>
      <c r="AJ1503" s="38"/>
      <c r="AK1503" s="38"/>
      <c r="AL1503" s="38"/>
      <c r="AM1503" s="38"/>
      <c r="AN1503" s="38"/>
      <c r="AO1503" s="38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</row>
    <row r="1504" spans="1:51" x14ac:dyDescent="0.25">
      <c r="A1504" s="38" t="s">
        <v>32</v>
      </c>
      <c r="B1504" s="38">
        <v>268999</v>
      </c>
      <c r="C1504" s="38">
        <v>7.9</v>
      </c>
      <c r="D1504" s="38">
        <v>7.5</v>
      </c>
      <c r="E1504" s="38">
        <v>8.1999999999999993</v>
      </c>
      <c r="F1504" s="38">
        <v>2013</v>
      </c>
      <c r="G1504" s="38" t="s">
        <v>7</v>
      </c>
      <c r="H1504" s="38" t="s">
        <v>78</v>
      </c>
      <c r="I1504" s="38" t="s">
        <v>164</v>
      </c>
      <c r="J1504" s="38">
        <v>2125</v>
      </c>
      <c r="K1504" s="38">
        <v>266874</v>
      </c>
      <c r="L1504" s="38">
        <v>3.3454511478231435E-4</v>
      </c>
      <c r="M1504" s="38">
        <v>7.5651125047627392</v>
      </c>
      <c r="N1504" s="38">
        <v>8.2342027343273667</v>
      </c>
      <c r="O1504" s="38">
        <v>6.5112504762739221E-2</v>
      </c>
      <c r="P1504" s="38">
        <v>3.4202734327367423E-2</v>
      </c>
      <c r="Q1504" s="38">
        <v>2036</v>
      </c>
      <c r="R1504" s="38">
        <v>2216</v>
      </c>
      <c r="S1504" s="38">
        <v>7.5688013710088144</v>
      </c>
      <c r="T1504" s="38">
        <v>8.2379488399585128</v>
      </c>
      <c r="U1504" s="38">
        <v>6.8801371008814449E-2</v>
      </c>
      <c r="V1504" s="38">
        <v>3.7948839958513503E-2</v>
      </c>
      <c r="W1504" s="38">
        <v>7.9066849921581167E-3</v>
      </c>
      <c r="X1504" s="38">
        <v>3.3476407415061266E-4</v>
      </c>
      <c r="Y1504" s="38">
        <v>7.5719209180075042</v>
      </c>
      <c r="Z1504" s="38">
        <v>8.2414490663087285</v>
      </c>
      <c r="AA1504" s="38">
        <v>7.192091800750422E-2</v>
      </c>
      <c r="AB1504" s="38">
        <v>4.1449066308729243E-2</v>
      </c>
      <c r="AC1504" s="38">
        <v>180.00459009264429</v>
      </c>
      <c r="AD1504" s="38">
        <v>7.5739662202635722</v>
      </c>
      <c r="AE1504" s="38">
        <v>8.243121196904216</v>
      </c>
      <c r="AF1504" s="38">
        <v>7.3966220263572247E-2</v>
      </c>
      <c r="AG1504" s="38">
        <v>4.3121196904216674E-2</v>
      </c>
      <c r="AH1504" s="38"/>
      <c r="AI1504" s="38"/>
      <c r="AJ1504" s="38"/>
      <c r="AK1504" s="38"/>
      <c r="AL1504" s="38"/>
      <c r="AM1504" s="38"/>
      <c r="AN1504" s="38"/>
      <c r="AO1504" s="38"/>
      <c r="AP1504" s="38"/>
      <c r="AQ1504" s="38"/>
      <c r="AR1504" s="38"/>
      <c r="AS1504" s="38"/>
      <c r="AT1504" s="38"/>
      <c r="AU1504" s="38"/>
      <c r="AV1504" s="38"/>
      <c r="AW1504" s="38"/>
      <c r="AX1504" s="38"/>
      <c r="AY1504" s="38"/>
    </row>
    <row r="1505" spans="1:51" x14ac:dyDescent="0.25">
      <c r="A1505" s="38" t="s">
        <v>45</v>
      </c>
      <c r="B1505" s="38">
        <v>1840920</v>
      </c>
      <c r="C1505" s="38">
        <v>9.1999999999999993</v>
      </c>
      <c r="D1505" s="38">
        <v>9.1</v>
      </c>
      <c r="E1505" s="38">
        <v>9.3000000000000007</v>
      </c>
      <c r="F1505" s="38">
        <v>2013</v>
      </c>
      <c r="G1505" s="38" t="s">
        <v>7</v>
      </c>
      <c r="H1505" s="38" t="s">
        <v>79</v>
      </c>
      <c r="I1505" s="38" t="s">
        <v>177</v>
      </c>
      <c r="J1505" s="38">
        <v>16936</v>
      </c>
      <c r="K1505" s="38">
        <v>1823984</v>
      </c>
      <c r="L1505" s="38">
        <v>1.3791504699266688E-4</v>
      </c>
      <c r="M1505" s="38">
        <v>9.0618329051182336</v>
      </c>
      <c r="N1505" s="38">
        <v>9.3376629991035696</v>
      </c>
      <c r="O1505" s="38">
        <v>3.8167094881766062E-2</v>
      </c>
      <c r="P1505" s="38">
        <v>3.7662999103568851E-2</v>
      </c>
      <c r="Q1505" s="38">
        <v>16683</v>
      </c>
      <c r="R1505" s="38">
        <v>17191</v>
      </c>
      <c r="S1505" s="38">
        <v>9.0623166677530804</v>
      </c>
      <c r="T1505" s="38">
        <v>9.3382656497838035</v>
      </c>
      <c r="U1505" s="38">
        <v>3.7683332246919221E-2</v>
      </c>
      <c r="V1505" s="38">
        <v>3.8265649783802758E-2</v>
      </c>
      <c r="W1505" s="38">
        <v>9.2007721058075254E-3</v>
      </c>
      <c r="X1505" s="38">
        <v>1.3792631062481119E-4</v>
      </c>
      <c r="Y1505" s="38">
        <v>9.0628457951827155</v>
      </c>
      <c r="Z1505" s="38">
        <v>9.3386984164323366</v>
      </c>
      <c r="AA1505" s="38">
        <v>3.7154204817284153E-2</v>
      </c>
      <c r="AB1505" s="38">
        <v>3.8698416432335847E-2</v>
      </c>
      <c r="AC1505" s="38">
        <v>507.78824125271569</v>
      </c>
      <c r="AD1505" s="38">
        <v>9.0631270197264158</v>
      </c>
      <c r="AE1505" s="38">
        <v>9.3389603974126594</v>
      </c>
      <c r="AF1505" s="38">
        <v>3.6872980273583877E-2</v>
      </c>
      <c r="AG1505" s="38">
        <v>3.8960397412658665E-2</v>
      </c>
      <c r="AH1505" s="38"/>
      <c r="AI1505" s="38"/>
      <c r="AJ1505" s="38"/>
      <c r="AK1505" s="38"/>
      <c r="AL1505" s="38"/>
      <c r="AM1505" s="38"/>
      <c r="AN1505" s="38"/>
      <c r="AO1505" s="38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</row>
    <row r="1506" spans="1:51" x14ac:dyDescent="0.25">
      <c r="A1506" s="38" t="s">
        <v>33</v>
      </c>
      <c r="B1506" s="38">
        <v>951113</v>
      </c>
      <c r="C1506" s="38">
        <v>12.8</v>
      </c>
      <c r="D1506" s="38">
        <v>12.6</v>
      </c>
      <c r="E1506" s="38">
        <v>13</v>
      </c>
      <c r="F1506" s="38">
        <v>2013</v>
      </c>
      <c r="G1506" s="38" t="s">
        <v>7</v>
      </c>
      <c r="H1506" s="38" t="s">
        <v>80</v>
      </c>
      <c r="I1506" s="38" t="s">
        <v>165</v>
      </c>
      <c r="J1506" s="38">
        <v>12174</v>
      </c>
      <c r="K1506" s="38">
        <v>938939</v>
      </c>
      <c r="L1506" s="38">
        <v>2.2590989427333395E-4</v>
      </c>
      <c r="M1506" s="38">
        <v>12.573831040820602</v>
      </c>
      <c r="N1506" s="38">
        <v>13.025650829367271</v>
      </c>
      <c r="O1506" s="38">
        <v>2.6168959179397433E-2</v>
      </c>
      <c r="P1506" s="38">
        <v>2.5650829367270589E-2</v>
      </c>
      <c r="Q1506" s="38">
        <v>11960</v>
      </c>
      <c r="R1506" s="38">
        <v>12390</v>
      </c>
      <c r="S1506" s="38">
        <v>12.574741381938844</v>
      </c>
      <c r="T1506" s="38">
        <v>13.026843287811227</v>
      </c>
      <c r="U1506" s="38">
        <v>2.5258618061155147E-2</v>
      </c>
      <c r="V1506" s="38">
        <v>2.6843287811226801E-2</v>
      </c>
      <c r="W1506" s="38">
        <v>1.2801708684639574E-2</v>
      </c>
      <c r="X1506" s="38">
        <v>2.2593514616472835E-4</v>
      </c>
      <c r="Y1506" s="38">
        <v>12.575773538474847</v>
      </c>
      <c r="Z1506" s="38">
        <v>13.027643830804303</v>
      </c>
      <c r="AA1506" s="38">
        <v>2.4226461525152843E-2</v>
      </c>
      <c r="AB1506" s="38">
        <v>2.7643830804302993E-2</v>
      </c>
      <c r="AC1506" s="38">
        <v>429.74013388242059</v>
      </c>
      <c r="AD1506" s="38">
        <v>12.57632095350403</v>
      </c>
      <c r="AE1506" s="38">
        <v>13.028147811309729</v>
      </c>
      <c r="AF1506" s="38">
        <v>2.3679046495969303E-2</v>
      </c>
      <c r="AG1506" s="38">
        <v>2.814781130972932E-2</v>
      </c>
      <c r="AH1506" s="38"/>
      <c r="AI1506" s="38"/>
      <c r="AJ1506" s="38"/>
      <c r="AK1506" s="38"/>
      <c r="AL1506" s="38"/>
      <c r="AM1506" s="38"/>
      <c r="AN1506" s="38"/>
      <c r="AO1506" s="38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</row>
    <row r="1507" spans="1:51" x14ac:dyDescent="0.25">
      <c r="A1507" s="38" t="s">
        <v>44</v>
      </c>
      <c r="B1507" s="38">
        <v>433649</v>
      </c>
      <c r="C1507" s="38">
        <v>1.4</v>
      </c>
      <c r="D1507" s="38">
        <v>1.3</v>
      </c>
      <c r="E1507" s="38">
        <v>1.5</v>
      </c>
      <c r="F1507" s="38">
        <v>2013</v>
      </c>
      <c r="G1507" s="38" t="s">
        <v>7</v>
      </c>
      <c r="H1507" s="38" t="s">
        <v>81</v>
      </c>
      <c r="I1507" s="38" t="s">
        <v>176</v>
      </c>
      <c r="J1507" s="38">
        <v>607</v>
      </c>
      <c r="K1507" s="38">
        <v>433042</v>
      </c>
      <c r="L1507" s="38">
        <v>1.1127559435056523E-4</v>
      </c>
      <c r="M1507" s="38">
        <v>1.2884739726955943</v>
      </c>
      <c r="N1507" s="38">
        <v>1.5110251613967245</v>
      </c>
      <c r="O1507" s="38">
        <v>1.1526027304405773E-2</v>
      </c>
      <c r="P1507" s="38">
        <v>1.1025161396724492E-2</v>
      </c>
      <c r="Q1507" s="38">
        <v>559</v>
      </c>
      <c r="R1507" s="38">
        <v>656</v>
      </c>
      <c r="S1507" s="38">
        <v>1.2890609686635965</v>
      </c>
      <c r="T1507" s="38">
        <v>1.5127441778950257</v>
      </c>
      <c r="U1507" s="38">
        <v>1.0939031336403504E-2</v>
      </c>
      <c r="V1507" s="38">
        <v>1.2744177895025688E-2</v>
      </c>
      <c r="W1507" s="38">
        <v>1.4041663542706652E-3</v>
      </c>
      <c r="X1507" s="38">
        <v>1.1153775917213121E-4</v>
      </c>
      <c r="Y1507" s="38">
        <v>1.2926285950985339</v>
      </c>
      <c r="Z1507" s="38">
        <v>1.5157041134427964</v>
      </c>
      <c r="AA1507" s="38">
        <v>7.3714049014661498E-3</v>
      </c>
      <c r="AB1507" s="38">
        <v>1.570411344279643E-2</v>
      </c>
      <c r="AC1507" s="38">
        <v>96.54585363089528</v>
      </c>
      <c r="AD1507" s="38">
        <v>1.2940023653648436</v>
      </c>
      <c r="AE1507" s="38">
        <v>1.5166363352152707</v>
      </c>
      <c r="AF1507" s="38">
        <v>5.9976346351564569E-3</v>
      </c>
      <c r="AG1507" s="38">
        <v>1.6636335215270748E-2</v>
      </c>
      <c r="AH1507" s="38"/>
      <c r="AI1507" s="38"/>
      <c r="AJ1507" s="38"/>
      <c r="AK1507" s="38"/>
      <c r="AL1507" s="38"/>
      <c r="AM1507" s="38"/>
      <c r="AN1507" s="38"/>
      <c r="AO1507" s="38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</row>
    <row r="1508" spans="1:51" x14ac:dyDescent="0.25">
      <c r="A1508" s="38" t="s">
        <v>46</v>
      </c>
      <c r="B1508" s="38">
        <v>432946</v>
      </c>
      <c r="C1508" s="38">
        <v>6.9</v>
      </c>
      <c r="D1508" s="38">
        <v>6.7</v>
      </c>
      <c r="E1508" s="38">
        <v>7.1</v>
      </c>
      <c r="F1508" s="38">
        <v>2013</v>
      </c>
      <c r="G1508" s="38" t="s">
        <v>7</v>
      </c>
      <c r="H1508" s="38" t="s">
        <v>82</v>
      </c>
      <c r="I1508" s="38" t="s">
        <v>178</v>
      </c>
      <c r="J1508" s="38">
        <v>2987</v>
      </c>
      <c r="K1508" s="38">
        <v>429959</v>
      </c>
      <c r="L1508" s="38">
        <v>2.4656340961454247E-4</v>
      </c>
      <c r="M1508" s="38">
        <v>6.6526803759845849</v>
      </c>
      <c r="N1508" s="38">
        <v>7.1458071952136706</v>
      </c>
      <c r="O1508" s="38">
        <v>4.7319624015415229E-2</v>
      </c>
      <c r="P1508" s="38">
        <v>4.5807195213670937E-2</v>
      </c>
      <c r="Q1508" s="38">
        <v>2881</v>
      </c>
      <c r="R1508" s="38">
        <v>3095</v>
      </c>
      <c r="S1508" s="38">
        <v>6.6544095568500463</v>
      </c>
      <c r="T1508" s="38">
        <v>7.1486975280981921</v>
      </c>
      <c r="U1508" s="38">
        <v>4.5590443149953863E-2</v>
      </c>
      <c r="V1508" s="38">
        <v>4.86975280981925E-2</v>
      </c>
      <c r="W1508" s="38">
        <v>6.9036189488814797E-3</v>
      </c>
      <c r="X1508" s="38">
        <v>2.4667874088856188E-4</v>
      </c>
      <c r="Y1508" s="38">
        <v>6.6569402079929185</v>
      </c>
      <c r="Z1508" s="38">
        <v>7.1502976897700412</v>
      </c>
      <c r="AA1508" s="38">
        <v>4.3059792007081654E-2</v>
      </c>
      <c r="AB1508" s="38">
        <v>5.0297689770041565E-2</v>
      </c>
      <c r="AC1508" s="38">
        <v>213.51409816512057</v>
      </c>
      <c r="AD1508" s="38">
        <v>6.658193176869351</v>
      </c>
      <c r="AE1508" s="38">
        <v>7.1513544572746888</v>
      </c>
      <c r="AF1508" s="38">
        <v>4.1806823130649207E-2</v>
      </c>
      <c r="AG1508" s="38">
        <v>5.1354457274689125E-2</v>
      </c>
      <c r="AH1508" s="38"/>
      <c r="AI1508" s="38"/>
      <c r="AJ1508" s="38"/>
      <c r="AK1508" s="38"/>
      <c r="AL1508" s="38"/>
      <c r="AM1508" s="38"/>
      <c r="AN1508" s="38"/>
      <c r="AO1508" s="3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</row>
    <row r="1509" spans="1:51" x14ac:dyDescent="0.25">
      <c r="A1509" s="38" t="s">
        <v>47</v>
      </c>
      <c r="B1509" s="38">
        <v>597518</v>
      </c>
      <c r="C1509" s="38">
        <v>7.6</v>
      </c>
      <c r="D1509" s="38">
        <v>7.4</v>
      </c>
      <c r="E1509" s="38">
        <v>7.8</v>
      </c>
      <c r="F1509" s="38">
        <v>2013</v>
      </c>
      <c r="G1509" s="38" t="s">
        <v>7</v>
      </c>
      <c r="H1509" s="38" t="s">
        <v>83</v>
      </c>
      <c r="I1509" s="38" t="s">
        <v>179</v>
      </c>
      <c r="J1509" s="38">
        <v>4541</v>
      </c>
      <c r="K1509" s="38">
        <v>592977</v>
      </c>
      <c r="L1509" s="38">
        <v>2.2019947393721182E-4</v>
      </c>
      <c r="M1509" s="38">
        <v>7.3795715789850433</v>
      </c>
      <c r="N1509" s="38">
        <v>7.8199705268594668</v>
      </c>
      <c r="O1509" s="38">
        <v>2.042842101495701E-2</v>
      </c>
      <c r="P1509" s="38">
        <v>1.9970526859466986E-2</v>
      </c>
      <c r="Q1509" s="38">
        <v>4410</v>
      </c>
      <c r="R1509" s="38">
        <v>4673</v>
      </c>
      <c r="S1509" s="38">
        <v>7.3805307957249822</v>
      </c>
      <c r="T1509" s="38">
        <v>7.820684899869125</v>
      </c>
      <c r="U1509" s="38">
        <v>1.9469204275018193E-2</v>
      </c>
      <c r="V1509" s="38">
        <v>2.068489986912514E-2</v>
      </c>
      <c r="W1509" s="38">
        <v>7.6029366864967226E-3</v>
      </c>
      <c r="X1509" s="38">
        <v>2.2026702002194543E-4</v>
      </c>
      <c r="Y1509" s="38">
        <v>7.3826696664747766</v>
      </c>
      <c r="Z1509" s="38">
        <v>7.823203706518667</v>
      </c>
      <c r="AA1509" s="38">
        <v>1.7330333525223729E-2</v>
      </c>
      <c r="AB1509" s="38">
        <v>2.3203706518667211E-2</v>
      </c>
      <c r="AC1509" s="38">
        <v>263.15996103481285</v>
      </c>
      <c r="AD1509" s="38">
        <v>7.383563985078176</v>
      </c>
      <c r="AE1509" s="38">
        <v>7.8239829669053851</v>
      </c>
      <c r="AF1509" s="38">
        <v>1.6436014921824338E-2</v>
      </c>
      <c r="AG1509" s="38">
        <v>2.3982966905385261E-2</v>
      </c>
      <c r="AH1509" s="38"/>
      <c r="AI1509" s="38"/>
      <c r="AJ1509" s="38"/>
      <c r="AK1509" s="38"/>
      <c r="AL1509" s="38"/>
      <c r="AM1509" s="38"/>
      <c r="AN1509" s="38"/>
      <c r="AO1509" s="38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</row>
    <row r="1510" spans="1:51" x14ac:dyDescent="0.25">
      <c r="A1510" s="38" t="s">
        <v>48</v>
      </c>
      <c r="B1510" s="38">
        <v>624795</v>
      </c>
      <c r="C1510" s="38">
        <v>5.8</v>
      </c>
      <c r="D1510" s="38">
        <v>5.6</v>
      </c>
      <c r="E1510" s="38">
        <v>6</v>
      </c>
      <c r="F1510" s="38">
        <v>2013</v>
      </c>
      <c r="G1510" s="38" t="s">
        <v>7</v>
      </c>
      <c r="H1510" s="38" t="s">
        <v>84</v>
      </c>
      <c r="I1510" s="38" t="s">
        <v>180</v>
      </c>
      <c r="J1510" s="38">
        <v>3624</v>
      </c>
      <c r="K1510" s="38">
        <v>621171</v>
      </c>
      <c r="L1510" s="38">
        <v>1.8829615570907526E-4</v>
      </c>
      <c r="M1510" s="38">
        <v>5.6120063435106688</v>
      </c>
      <c r="N1510" s="38">
        <v>5.9885986549288193</v>
      </c>
      <c r="O1510" s="38">
        <v>1.2006343510669204E-2</v>
      </c>
      <c r="P1510" s="38">
        <v>1.1401345071180735E-2</v>
      </c>
      <c r="Q1510" s="38">
        <v>3507</v>
      </c>
      <c r="R1510" s="38">
        <v>3742</v>
      </c>
      <c r="S1510" s="38">
        <v>5.6130410774734116</v>
      </c>
      <c r="T1510" s="38">
        <v>5.9891644459382674</v>
      </c>
      <c r="U1510" s="38">
        <v>1.3041077473411988E-2</v>
      </c>
      <c r="V1510" s="38">
        <v>1.0835554061732644E-2</v>
      </c>
      <c r="W1510" s="38">
        <v>5.8033409936297468E-3</v>
      </c>
      <c r="X1510" s="38">
        <v>1.8836910956472692E-4</v>
      </c>
      <c r="Y1510" s="38">
        <v>5.61497188406502</v>
      </c>
      <c r="Z1510" s="38">
        <v>5.9917101031944737</v>
      </c>
      <c r="AA1510" s="38">
        <v>1.4971884065020369E-2</v>
      </c>
      <c r="AB1510" s="38">
        <v>8.2898968055262756E-3</v>
      </c>
      <c r="AC1510" s="38">
        <v>235.30821418614627</v>
      </c>
      <c r="AD1510" s="38">
        <v>5.6158340724908822</v>
      </c>
      <c r="AE1510" s="38">
        <v>5.9924484299002732</v>
      </c>
      <c r="AF1510" s="38">
        <v>1.5834072490882534E-2</v>
      </c>
      <c r="AG1510" s="38">
        <v>7.5515700997268453E-3</v>
      </c>
      <c r="AH1510" s="38"/>
      <c r="AI1510" s="38"/>
      <c r="AJ1510" s="38"/>
      <c r="AK1510" s="38"/>
      <c r="AL1510" s="38"/>
      <c r="AM1510" s="38"/>
      <c r="AN1510" s="38"/>
      <c r="AO1510" s="38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</row>
    <row r="1511" spans="1:51" x14ac:dyDescent="0.25">
      <c r="A1511" s="38" t="s">
        <v>34</v>
      </c>
      <c r="B1511" s="38">
        <v>165540</v>
      </c>
      <c r="C1511" s="38">
        <v>15</v>
      </c>
      <c r="D1511" s="38">
        <v>14.4</v>
      </c>
      <c r="E1511" s="38">
        <v>15.6</v>
      </c>
      <c r="F1511" s="38">
        <v>2013</v>
      </c>
      <c r="G1511" s="38" t="s">
        <v>7</v>
      </c>
      <c r="H1511" s="38" t="s">
        <v>85</v>
      </c>
      <c r="I1511" s="38" t="s">
        <v>166</v>
      </c>
      <c r="J1511" s="38">
        <v>2483</v>
      </c>
      <c r="K1511" s="38">
        <v>163057</v>
      </c>
      <c r="L1511" s="38">
        <v>5.8553350140443659E-4</v>
      </c>
      <c r="M1511" s="38">
        <v>14.413862414990392</v>
      </c>
      <c r="N1511" s="38">
        <v>15.584929417799264</v>
      </c>
      <c r="O1511" s="38">
        <v>1.3862414990391869E-2</v>
      </c>
      <c r="P1511" s="38">
        <v>1.5070582200735316E-2</v>
      </c>
      <c r="Q1511" s="38">
        <v>2387</v>
      </c>
      <c r="R1511" s="38">
        <v>2580</v>
      </c>
      <c r="S1511" s="38">
        <v>14.419475655430711</v>
      </c>
      <c r="T1511" s="38">
        <v>15.585357013410656</v>
      </c>
      <c r="U1511" s="38">
        <v>1.9475655430710503E-2</v>
      </c>
      <c r="V1511" s="38">
        <v>1.464298658934382E-2</v>
      </c>
      <c r="W1511" s="38">
        <v>1.501065039636932E-2</v>
      </c>
      <c r="X1511" s="38">
        <v>5.8585109589095411E-4</v>
      </c>
      <c r="Y1511" s="38">
        <v>14.424799300478366</v>
      </c>
      <c r="Z1511" s="38">
        <v>15.596501492260273</v>
      </c>
      <c r="AA1511" s="38">
        <v>2.4799300478365538E-2</v>
      </c>
      <c r="AB1511" s="38">
        <v>3.4985077397262643E-3</v>
      </c>
      <c r="AC1511" s="38">
        <v>193.87727010436987</v>
      </c>
      <c r="AD1511" s="38">
        <v>14.428093931554084</v>
      </c>
      <c r="AE1511" s="38">
        <v>15.599247557058161</v>
      </c>
      <c r="AF1511" s="38">
        <v>2.8093931554083795E-2</v>
      </c>
      <c r="AG1511" s="38">
        <v>7.5244294183818283E-4</v>
      </c>
      <c r="AH1511" s="38"/>
      <c r="AI1511" s="38"/>
      <c r="AJ1511" s="38"/>
      <c r="AK1511" s="38"/>
      <c r="AL1511" s="38"/>
      <c r="AM1511" s="38"/>
      <c r="AN1511" s="38"/>
      <c r="AO1511" s="38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</row>
    <row r="1512" spans="1:51" x14ac:dyDescent="0.25">
      <c r="A1512" s="38" t="s">
        <v>13</v>
      </c>
      <c r="B1512" s="38">
        <v>768810</v>
      </c>
      <c r="C1512" s="38">
        <v>11.1</v>
      </c>
      <c r="D1512" s="38">
        <v>10.9</v>
      </c>
      <c r="E1512" s="38">
        <v>11.3</v>
      </c>
      <c r="F1512" s="38">
        <v>2013</v>
      </c>
      <c r="G1512" s="38" t="s">
        <v>7</v>
      </c>
      <c r="H1512" s="38" t="s">
        <v>86</v>
      </c>
      <c r="I1512" s="38" t="s">
        <v>145</v>
      </c>
      <c r="J1512" s="38">
        <v>8534</v>
      </c>
      <c r="K1512" s="38">
        <v>760276</v>
      </c>
      <c r="L1512" s="38">
        <v>2.3419710129472438E-4</v>
      </c>
      <c r="M1512" s="38">
        <v>10.866074747406515</v>
      </c>
      <c r="N1512" s="38">
        <v>11.334468949995964</v>
      </c>
      <c r="O1512" s="38">
        <v>3.3925252593485666E-2</v>
      </c>
      <c r="P1512" s="38">
        <v>3.4468949995963172E-2</v>
      </c>
      <c r="Q1512" s="38">
        <v>8354</v>
      </c>
      <c r="R1512" s="38">
        <v>8714</v>
      </c>
      <c r="S1512" s="38">
        <v>10.866143780648015</v>
      </c>
      <c r="T1512" s="38">
        <v>11.334399916754466</v>
      </c>
      <c r="U1512" s="38">
        <v>3.3856219351985573E-2</v>
      </c>
      <c r="V1512" s="38">
        <v>3.4399916754464854E-2</v>
      </c>
      <c r="W1512" s="38">
        <v>1.1102714687359785E-2</v>
      </c>
      <c r="X1512" s="38">
        <v>2.3423473374449173E-4</v>
      </c>
      <c r="Y1512" s="38">
        <v>10.868479953615292</v>
      </c>
      <c r="Z1512" s="38">
        <v>11.336949421104277</v>
      </c>
      <c r="AA1512" s="38">
        <v>3.1520046384708067E-2</v>
      </c>
      <c r="AB1512" s="38">
        <v>3.6949421104276681E-2</v>
      </c>
      <c r="AC1512" s="38">
        <v>360.11620552004672</v>
      </c>
      <c r="AD1512" s="38">
        <v>10.86916256709708</v>
      </c>
      <c r="AE1512" s="38">
        <v>11.337567512612535</v>
      </c>
      <c r="AF1512" s="38">
        <v>3.0837432902920625E-2</v>
      </c>
      <c r="AG1512" s="38">
        <v>3.756751261253477E-2</v>
      </c>
      <c r="AH1512" s="38"/>
      <c r="AI1512" s="38"/>
      <c r="AJ1512" s="38"/>
      <c r="AK1512" s="38"/>
      <c r="AL1512" s="38"/>
      <c r="AM1512" s="38"/>
      <c r="AN1512" s="38"/>
      <c r="AO1512" s="38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</row>
    <row r="1513" spans="1:51" x14ac:dyDescent="0.25">
      <c r="A1513" s="38" t="s">
        <v>28</v>
      </c>
      <c r="B1513" s="38">
        <v>856567</v>
      </c>
      <c r="C1513" s="38">
        <v>14.4</v>
      </c>
      <c r="D1513" s="38">
        <v>14.1</v>
      </c>
      <c r="E1513" s="38">
        <v>14.6</v>
      </c>
      <c r="F1513" s="38">
        <v>2013</v>
      </c>
      <c r="G1513" s="38" t="s">
        <v>7</v>
      </c>
      <c r="H1513" s="38" t="s">
        <v>87</v>
      </c>
      <c r="I1513" s="38" t="s">
        <v>160</v>
      </c>
      <c r="J1513" s="38">
        <v>12335</v>
      </c>
      <c r="K1513" s="38">
        <v>844232</v>
      </c>
      <c r="L1513" s="38">
        <v>2.5229379217557118E-4</v>
      </c>
      <c r="M1513" s="38">
        <v>14.148214282499264</v>
      </c>
      <c r="N1513" s="38">
        <v>14.652801866850405</v>
      </c>
      <c r="O1513" s="38">
        <v>4.8214282499264627E-2</v>
      </c>
      <c r="P1513" s="38">
        <v>5.2801866850405332E-2</v>
      </c>
      <c r="Q1513" s="38">
        <v>12119</v>
      </c>
      <c r="R1513" s="38">
        <v>12551</v>
      </c>
      <c r="S1513" s="38">
        <v>14.148338658855641</v>
      </c>
      <c r="T1513" s="38">
        <v>14.65267749049403</v>
      </c>
      <c r="U1513" s="38">
        <v>4.833865885564137E-2</v>
      </c>
      <c r="V1513" s="38">
        <v>5.2677490494030366E-2</v>
      </c>
      <c r="W1513" s="38">
        <v>1.4402685840203723E-2</v>
      </c>
      <c r="X1513" s="38">
        <v>2.5232142206740377E-4</v>
      </c>
      <c r="Y1513" s="38">
        <v>14.15036441813632</v>
      </c>
      <c r="Z1513" s="38">
        <v>14.655007262271127</v>
      </c>
      <c r="AA1513" s="38">
        <v>5.036441813632031E-2</v>
      </c>
      <c r="AB1513" s="38">
        <v>5.5007262271127288E-2</v>
      </c>
      <c r="AC1513" s="38">
        <v>432.22151259176911</v>
      </c>
      <c r="AD1513" s="38">
        <v>14.150971976200744</v>
      </c>
      <c r="AE1513" s="38">
        <v>14.655567149970206</v>
      </c>
      <c r="AF1513" s="38">
        <v>5.0971976200743896E-2</v>
      </c>
      <c r="AG1513" s="38">
        <v>5.5567149970206842E-2</v>
      </c>
      <c r="AH1513" s="38"/>
      <c r="AI1513" s="38"/>
      <c r="AJ1513" s="38"/>
      <c r="AK1513" s="38"/>
      <c r="AL1513" s="38"/>
      <c r="AM1513" s="38"/>
      <c r="AN1513" s="38"/>
      <c r="AO1513" s="38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</row>
    <row r="1514" spans="1:51" x14ac:dyDescent="0.25">
      <c r="A1514" s="38" t="s">
        <v>49</v>
      </c>
      <c r="B1514" s="38">
        <v>1398112</v>
      </c>
      <c r="C1514" s="38">
        <v>10</v>
      </c>
      <c r="D1514" s="38">
        <v>9.8000000000000007</v>
      </c>
      <c r="E1514" s="38">
        <v>10.1</v>
      </c>
      <c r="F1514" s="38">
        <v>2013</v>
      </c>
      <c r="G1514" s="38" t="s">
        <v>7</v>
      </c>
      <c r="H1514" s="38" t="s">
        <v>88</v>
      </c>
      <c r="I1514" s="38" t="s">
        <v>181</v>
      </c>
      <c r="J1514" s="38">
        <v>13981</v>
      </c>
      <c r="K1514" s="38">
        <v>1384131</v>
      </c>
      <c r="L1514" s="38">
        <v>1.6492741865833295E-4</v>
      </c>
      <c r="M1514" s="38">
        <v>9.8349867513080209</v>
      </c>
      <c r="N1514" s="38">
        <v>10.164841588624686</v>
      </c>
      <c r="O1514" s="38">
        <v>3.4986751308020203E-2</v>
      </c>
      <c r="P1514" s="38">
        <v>6.4841588624686253E-2</v>
      </c>
      <c r="Q1514" s="38">
        <v>13751</v>
      </c>
      <c r="R1514" s="38">
        <v>14212</v>
      </c>
      <c r="S1514" s="38">
        <v>9.8354066054793901</v>
      </c>
      <c r="T1514" s="38">
        <v>10.165136984733698</v>
      </c>
      <c r="U1514" s="38">
        <v>3.5406605479389341E-2</v>
      </c>
      <c r="V1514" s="38">
        <v>6.5136984733698E-2</v>
      </c>
      <c r="W1514" s="38">
        <v>1.0001260492707314E-2</v>
      </c>
      <c r="X1514" s="38">
        <v>1.649436765311037E-4</v>
      </c>
      <c r="Y1514" s="38">
        <v>9.8363168161762093</v>
      </c>
      <c r="Z1514" s="38">
        <v>10.166204169238418</v>
      </c>
      <c r="AA1514" s="38">
        <v>3.6316816176208633E-2</v>
      </c>
      <c r="AB1514" s="38">
        <v>6.6204169238417876E-2</v>
      </c>
      <c r="AC1514" s="38">
        <v>461.18184226937353</v>
      </c>
      <c r="AD1514" s="38">
        <v>9.8366883490324337</v>
      </c>
      <c r="AE1514" s="38">
        <v>10.166547884697351</v>
      </c>
      <c r="AF1514" s="38">
        <v>3.668834903243301E-2</v>
      </c>
      <c r="AG1514" s="38">
        <v>6.6547884697351734E-2</v>
      </c>
      <c r="AH1514" s="38"/>
      <c r="AI1514" s="38"/>
      <c r="AJ1514" s="38"/>
      <c r="AK1514" s="38"/>
      <c r="AL1514" s="38"/>
      <c r="AM1514" s="38"/>
      <c r="AN1514" s="38"/>
      <c r="AO1514" s="38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</row>
    <row r="1515" spans="1:51" x14ac:dyDescent="0.25">
      <c r="A1515" s="38" t="s">
        <v>26</v>
      </c>
      <c r="B1515" s="38">
        <v>770799</v>
      </c>
      <c r="C1515" s="38">
        <v>18</v>
      </c>
      <c r="D1515" s="38">
        <v>17.7</v>
      </c>
      <c r="E1515" s="38">
        <v>18.3</v>
      </c>
      <c r="F1515" s="38">
        <v>2013</v>
      </c>
      <c r="G1515" s="38" t="s">
        <v>7</v>
      </c>
      <c r="H1515" s="38" t="s">
        <v>89</v>
      </c>
      <c r="I1515" s="38" t="s">
        <v>158</v>
      </c>
      <c r="J1515" s="38">
        <v>13874</v>
      </c>
      <c r="K1515" s="38">
        <v>756925</v>
      </c>
      <c r="L1515" s="38">
        <v>2.9679982944021371E-4</v>
      </c>
      <c r="M1515" s="38">
        <v>17.702704580918386</v>
      </c>
      <c r="N1515" s="38">
        <v>18.296304239798815</v>
      </c>
      <c r="O1515" s="38">
        <v>2.7045809183867675E-3</v>
      </c>
      <c r="P1515" s="38">
        <v>3.6957602011860047E-3</v>
      </c>
      <c r="Q1515" s="38">
        <v>13646</v>
      </c>
      <c r="R1515" s="38">
        <v>14104</v>
      </c>
      <c r="S1515" s="38">
        <v>17.703707451618385</v>
      </c>
      <c r="T1515" s="38">
        <v>18.297896079263207</v>
      </c>
      <c r="U1515" s="38">
        <v>3.7074516183857043E-3</v>
      </c>
      <c r="V1515" s="38">
        <v>2.1039207367934409E-3</v>
      </c>
      <c r="W1515" s="38">
        <v>1.8001906561668602E-2</v>
      </c>
      <c r="X1515" s="38">
        <v>2.9682825109210339E-4</v>
      </c>
      <c r="Y1515" s="38">
        <v>17.705078310576496</v>
      </c>
      <c r="Z1515" s="38">
        <v>18.298734812760706</v>
      </c>
      <c r="AA1515" s="38">
        <v>5.0783105764971026E-3</v>
      </c>
      <c r="AB1515" s="38">
        <v>1.2651872392943631E-3</v>
      </c>
      <c r="AC1515" s="38">
        <v>457.55405587716416</v>
      </c>
      <c r="AD1515" s="38">
        <v>17.705751675282158</v>
      </c>
      <c r="AE1515" s="38">
        <v>18.299358796671591</v>
      </c>
      <c r="AF1515" s="38">
        <v>5.751675282159141E-3</v>
      </c>
      <c r="AG1515" s="38">
        <v>6.4120332841000049E-4</v>
      </c>
      <c r="AH1515" s="38"/>
      <c r="AI1515" s="38"/>
      <c r="AJ1515" s="38"/>
      <c r="AK1515" s="38"/>
      <c r="AL1515" s="38"/>
      <c r="AM1515" s="38"/>
      <c r="AN1515" s="38"/>
      <c r="AO1515" s="38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</row>
    <row r="1516" spans="1:51" x14ac:dyDescent="0.25">
      <c r="A1516" s="38" t="s">
        <v>59</v>
      </c>
      <c r="B1516" s="38">
        <v>437397</v>
      </c>
      <c r="C1516" s="38">
        <v>7.2</v>
      </c>
      <c r="D1516" s="38">
        <v>7</v>
      </c>
      <c r="E1516" s="38">
        <v>7.5</v>
      </c>
      <c r="F1516" s="38">
        <v>2013</v>
      </c>
      <c r="G1516" s="38" t="s">
        <v>7</v>
      </c>
      <c r="H1516" s="38" t="s">
        <v>90</v>
      </c>
      <c r="I1516" s="38" t="s">
        <v>190</v>
      </c>
      <c r="J1516" s="38">
        <v>3149</v>
      </c>
      <c r="K1516" s="38">
        <v>434248</v>
      </c>
      <c r="L1516" s="38">
        <v>2.5054724683074741E-4</v>
      </c>
      <c r="M1516" s="38">
        <v>6.9488619855142391</v>
      </c>
      <c r="N1516" s="38">
        <v>7.449956479175734</v>
      </c>
      <c r="O1516" s="38">
        <v>5.1138014485760941E-2</v>
      </c>
      <c r="P1516" s="38">
        <v>5.0043520824265997E-2</v>
      </c>
      <c r="Q1516" s="38">
        <v>3040</v>
      </c>
      <c r="R1516" s="38">
        <v>3259</v>
      </c>
      <c r="S1516" s="38">
        <v>6.9502077060427938</v>
      </c>
      <c r="T1516" s="38">
        <v>7.4508970111820609</v>
      </c>
      <c r="U1516" s="38">
        <v>4.9792293957206191E-2</v>
      </c>
      <c r="V1516" s="38">
        <v>4.9102988817939064E-2</v>
      </c>
      <c r="W1516" s="38">
        <v>7.2037372376819991E-3</v>
      </c>
      <c r="X1516" s="38">
        <v>2.5065826533663744E-4</v>
      </c>
      <c r="Y1516" s="38">
        <v>6.9530789723453621</v>
      </c>
      <c r="Z1516" s="38">
        <v>7.4543955030186364</v>
      </c>
      <c r="AA1516" s="38">
        <v>4.6921027654637903E-2</v>
      </c>
      <c r="AB1516" s="38">
        <v>4.5604496981363596E-2</v>
      </c>
      <c r="AC1516" s="38">
        <v>219.19361734578624</v>
      </c>
      <c r="AD1516" s="38">
        <v>6.9543165728542116</v>
      </c>
      <c r="AE1516" s="38">
        <v>7.4554441349657319</v>
      </c>
      <c r="AF1516" s="38">
        <v>4.5683427145788436E-2</v>
      </c>
      <c r="AG1516" s="38">
        <v>4.4555865034268116E-2</v>
      </c>
      <c r="AH1516" s="38"/>
      <c r="AI1516" s="38"/>
      <c r="AJ1516" s="38"/>
      <c r="AK1516" s="38"/>
      <c r="AL1516" s="38"/>
      <c r="AM1516" s="38"/>
      <c r="AN1516" s="38"/>
      <c r="AO1516" s="38"/>
      <c r="AP1516" s="38"/>
      <c r="AQ1516" s="38"/>
      <c r="AR1516" s="38"/>
      <c r="AS1516" s="38"/>
      <c r="AT1516" s="38"/>
      <c r="AU1516" s="38"/>
      <c r="AV1516" s="38"/>
      <c r="AW1516" s="38"/>
      <c r="AX1516" s="38"/>
      <c r="AY1516" s="38"/>
    </row>
    <row r="1517" spans="1:51" x14ac:dyDescent="0.25">
      <c r="A1517" s="38" t="s">
        <v>20</v>
      </c>
      <c r="B1517" s="38">
        <v>817104</v>
      </c>
      <c r="C1517" s="38">
        <v>10</v>
      </c>
      <c r="D1517" s="38">
        <v>9.8000000000000007</v>
      </c>
      <c r="E1517" s="38">
        <v>10.199999999999999</v>
      </c>
      <c r="F1517" s="38">
        <v>2013</v>
      </c>
      <c r="G1517" s="38" t="s">
        <v>7</v>
      </c>
      <c r="H1517" s="38" t="s">
        <v>91</v>
      </c>
      <c r="I1517" s="38" t="s">
        <v>152</v>
      </c>
      <c r="J1517" s="38">
        <v>8171</v>
      </c>
      <c r="K1517" s="38">
        <v>808933</v>
      </c>
      <c r="L1517" s="38">
        <v>2.1573766195695355E-4</v>
      </c>
      <c r="M1517" s="38">
        <v>9.7842133846662431</v>
      </c>
      <c r="N1517" s="38">
        <v>10.215688708580149</v>
      </c>
      <c r="O1517" s="38">
        <v>1.5786615333757581E-2</v>
      </c>
      <c r="P1517" s="38">
        <v>1.5688708580150035E-2</v>
      </c>
      <c r="Q1517" s="38">
        <v>7995</v>
      </c>
      <c r="R1517" s="38">
        <v>8348</v>
      </c>
      <c r="S1517" s="38">
        <v>9.7845561886858956</v>
      </c>
      <c r="T1517" s="38">
        <v>10.216569738980596</v>
      </c>
      <c r="U1517" s="38">
        <v>1.5443811314105105E-2</v>
      </c>
      <c r="V1517" s="38">
        <v>1.6569738980596327E-2</v>
      </c>
      <c r="W1517" s="38">
        <v>1.0002254677692056E-2</v>
      </c>
      <c r="X1517" s="38">
        <v>2.1577404860019492E-4</v>
      </c>
      <c r="Y1517" s="38">
        <v>9.7864806290918605</v>
      </c>
      <c r="Z1517" s="38">
        <v>10.218028726292252</v>
      </c>
      <c r="AA1517" s="38">
        <v>1.351937090814026E-2</v>
      </c>
      <c r="AB1517" s="38">
        <v>1.8028726292252273E-2</v>
      </c>
      <c r="AC1517" s="38">
        <v>352.57046300285009</v>
      </c>
      <c r="AD1517" s="38">
        <v>9.7871236722331076</v>
      </c>
      <c r="AE1517" s="38">
        <v>10.218609511817499</v>
      </c>
      <c r="AF1517" s="38">
        <v>1.287632776689307E-2</v>
      </c>
      <c r="AG1517" s="38">
        <v>1.8609511817500035E-2</v>
      </c>
      <c r="AH1517" s="38"/>
      <c r="AI1517" s="38"/>
      <c r="AJ1517" s="38"/>
      <c r="AK1517" s="38"/>
      <c r="AL1517" s="38"/>
      <c r="AM1517" s="38"/>
      <c r="AN1517" s="38"/>
      <c r="AO1517" s="38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</row>
    <row r="1518" spans="1:51" x14ac:dyDescent="0.25">
      <c r="A1518" s="38" t="s">
        <v>50</v>
      </c>
      <c r="B1518" s="38">
        <v>130651</v>
      </c>
      <c r="C1518" s="38">
        <v>3.9</v>
      </c>
      <c r="D1518" s="38">
        <v>3.6</v>
      </c>
      <c r="E1518" s="38">
        <v>4.2</v>
      </c>
      <c r="F1518" s="38">
        <v>2013</v>
      </c>
      <c r="G1518" s="38" t="s">
        <v>7</v>
      </c>
      <c r="H1518" s="38" t="s">
        <v>92</v>
      </c>
      <c r="I1518" s="38" t="s">
        <v>182</v>
      </c>
      <c r="J1518" s="38">
        <v>510</v>
      </c>
      <c r="K1518" s="38">
        <v>130141</v>
      </c>
      <c r="L1518" s="38">
        <v>3.3812021899776612E-4</v>
      </c>
      <c r="M1518" s="38">
        <v>3.5654090306826802</v>
      </c>
      <c r="N1518" s="38">
        <v>4.2416494686782125</v>
      </c>
      <c r="O1518" s="38">
        <v>3.4590969317319864E-2</v>
      </c>
      <c r="P1518" s="38">
        <v>4.1649468678212287E-2</v>
      </c>
      <c r="Q1518" s="38">
        <v>466</v>
      </c>
      <c r="R1518" s="38">
        <v>554</v>
      </c>
      <c r="S1518" s="38">
        <v>3.5667541771589959</v>
      </c>
      <c r="T1518" s="38">
        <v>4.2403043222018963</v>
      </c>
      <c r="U1518" s="38">
        <v>3.3245822841004191E-2</v>
      </c>
      <c r="V1518" s="38">
        <v>4.030432220189617E-2</v>
      </c>
      <c r="W1518" s="38">
        <v>3.9181152699319776E-3</v>
      </c>
      <c r="X1518" s="38">
        <v>3.3905775075332076E-4</v>
      </c>
      <c r="Y1518" s="38">
        <v>3.5790575191786567</v>
      </c>
      <c r="Z1518" s="38">
        <v>4.2571730206852987</v>
      </c>
      <c r="AA1518" s="38">
        <v>2.0942480821343423E-2</v>
      </c>
      <c r="AB1518" s="38">
        <v>5.7173020685298503E-2</v>
      </c>
      <c r="AC1518" s="38">
        <v>88.391852172131649</v>
      </c>
      <c r="AD1518" s="38">
        <v>3.5836774060290346</v>
      </c>
      <c r="AE1518" s="38">
        <v>4.2602068877167882</v>
      </c>
      <c r="AF1518" s="38">
        <v>1.6322593970965471E-2</v>
      </c>
      <c r="AG1518" s="38">
        <v>6.020688771678806E-2</v>
      </c>
      <c r="AH1518" s="38"/>
      <c r="AI1518" s="38"/>
      <c r="AJ1518" s="38"/>
      <c r="AK1518" s="38"/>
      <c r="AL1518" s="38"/>
      <c r="AM1518" s="38"/>
      <c r="AN1518" s="38"/>
      <c r="AO1518" s="3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</row>
    <row r="1519" spans="1:51" x14ac:dyDescent="0.25">
      <c r="A1519" s="38" t="s">
        <v>51</v>
      </c>
      <c r="B1519" s="38">
        <v>269195</v>
      </c>
      <c r="C1519" s="38">
        <v>8.9</v>
      </c>
      <c r="D1519" s="38">
        <v>8.6</v>
      </c>
      <c r="E1519" s="38">
        <v>9.3000000000000007</v>
      </c>
      <c r="F1519" s="38">
        <v>2013</v>
      </c>
      <c r="G1519" s="38" t="s">
        <v>7</v>
      </c>
      <c r="H1519" s="38" t="s">
        <v>93</v>
      </c>
      <c r="I1519" s="38" t="s">
        <v>183</v>
      </c>
      <c r="J1519" s="38">
        <v>2396</v>
      </c>
      <c r="K1519" s="38">
        <v>266799</v>
      </c>
      <c r="L1519" s="38">
        <v>3.5479959300466175E-4</v>
      </c>
      <c r="M1519" s="38">
        <v>8.5458114881818386</v>
      </c>
      <c r="N1519" s="38">
        <v>9.2554106741911628</v>
      </c>
      <c r="O1519" s="38">
        <v>5.4188511818161089E-2</v>
      </c>
      <c r="P1519" s="38">
        <v>4.4589325808837899E-2</v>
      </c>
      <c r="Q1519" s="38">
        <v>2301</v>
      </c>
      <c r="R1519" s="38">
        <v>2492</v>
      </c>
      <c r="S1519" s="38">
        <v>8.5477070525084056</v>
      </c>
      <c r="T1519" s="38">
        <v>9.2572298891138391</v>
      </c>
      <c r="U1519" s="38">
        <v>5.2292947491594077E-2</v>
      </c>
      <c r="V1519" s="38">
        <v>4.2770110886161561E-2</v>
      </c>
      <c r="W1519" s="38">
        <v>8.9076190536917909E-3</v>
      </c>
      <c r="X1519" s="38">
        <v>3.550046306555817E-4</v>
      </c>
      <c r="Y1519" s="38">
        <v>8.5526144230362089</v>
      </c>
      <c r="Z1519" s="38">
        <v>9.262623684347373</v>
      </c>
      <c r="AA1519" s="38">
        <v>4.7385576963790754E-2</v>
      </c>
      <c r="AB1519" s="38">
        <v>3.7376315652627667E-2</v>
      </c>
      <c r="AC1519" s="38">
        <v>191.03942593353864</v>
      </c>
      <c r="AD1519" s="38">
        <v>8.5546468326679346</v>
      </c>
      <c r="AE1519" s="38">
        <v>9.2643060009551128</v>
      </c>
      <c r="AF1519" s="38">
        <v>4.535316733206507E-2</v>
      </c>
      <c r="AG1519" s="38">
        <v>3.5693999044887903E-2</v>
      </c>
      <c r="AH1519" s="38"/>
      <c r="AI1519" s="38"/>
      <c r="AJ1519" s="38"/>
      <c r="AK1519" s="38"/>
      <c r="AL1519" s="38"/>
      <c r="AM1519" s="38"/>
      <c r="AN1519" s="38"/>
      <c r="AO1519" s="38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</row>
    <row r="1520" spans="1:51" x14ac:dyDescent="0.25">
      <c r="A1520" s="38" t="s">
        <v>29</v>
      </c>
      <c r="B1520" s="38">
        <v>411226</v>
      </c>
      <c r="C1520" s="38">
        <v>9.6</v>
      </c>
      <c r="D1520" s="38">
        <v>9.3000000000000007</v>
      </c>
      <c r="E1520" s="38">
        <v>9.9</v>
      </c>
      <c r="F1520" s="38">
        <v>2013</v>
      </c>
      <c r="G1520" s="38" t="s">
        <v>7</v>
      </c>
      <c r="H1520" s="38" t="s">
        <v>94</v>
      </c>
      <c r="I1520" s="38" t="s">
        <v>161</v>
      </c>
      <c r="J1520" s="38">
        <v>3948</v>
      </c>
      <c r="K1520" s="38">
        <v>407278</v>
      </c>
      <c r="L1520" s="38">
        <v>2.9803089749636582E-4</v>
      </c>
      <c r="M1520" s="38">
        <v>9.3025293783616778</v>
      </c>
      <c r="N1520" s="38">
        <v>9.8985911733544114</v>
      </c>
      <c r="O1520" s="38">
        <v>2.5293783616771037E-3</v>
      </c>
      <c r="P1520" s="38">
        <v>1.4088266455889453E-3</v>
      </c>
      <c r="Q1520" s="38">
        <v>3826</v>
      </c>
      <c r="R1520" s="38">
        <v>4071</v>
      </c>
      <c r="S1520" s="38">
        <v>9.3038864274146089</v>
      </c>
      <c r="T1520" s="38">
        <v>9.8996658771575721</v>
      </c>
      <c r="U1520" s="38">
        <v>3.8864274146082067E-3</v>
      </c>
      <c r="V1520" s="38">
        <v>3.3412284242828605E-4</v>
      </c>
      <c r="W1520" s="38">
        <v>9.6051412888669956E-3</v>
      </c>
      <c r="X1520" s="38">
        <v>2.9813510794607151E-4</v>
      </c>
      <c r="Y1520" s="38">
        <v>9.3070061809209239</v>
      </c>
      <c r="Z1520" s="38">
        <v>9.9032763968130677</v>
      </c>
      <c r="AA1520" s="38">
        <v>7.0061809209231996E-3</v>
      </c>
      <c r="AB1520" s="38">
        <v>3.2763968130673504E-3</v>
      </c>
      <c r="AC1520" s="38">
        <v>245.13083783416465</v>
      </c>
      <c r="AD1520" s="38">
        <v>9.308311130617632</v>
      </c>
      <c r="AE1520" s="38">
        <v>9.9044031772564978</v>
      </c>
      <c r="AF1520" s="38">
        <v>8.3111306176313349E-3</v>
      </c>
      <c r="AG1520" s="38">
        <v>4.4031772564974148E-3</v>
      </c>
      <c r="AH1520" s="38"/>
      <c r="AI1520" s="38"/>
      <c r="AJ1520" s="38"/>
      <c r="AK1520" s="38"/>
      <c r="AL1520" s="38"/>
      <c r="AM1520" s="38"/>
      <c r="AN1520" s="38"/>
      <c r="AO1520" s="38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</row>
    <row r="1521" spans="1:51" x14ac:dyDescent="0.25">
      <c r="A1521" s="38" t="s">
        <v>35</v>
      </c>
      <c r="B1521" s="38">
        <v>171231</v>
      </c>
      <c r="C1521" s="38">
        <v>11.4</v>
      </c>
      <c r="D1521" s="38">
        <v>10.9</v>
      </c>
      <c r="E1521" s="38">
        <v>11.9</v>
      </c>
      <c r="F1521" s="38">
        <v>2013</v>
      </c>
      <c r="G1521" s="38" t="s">
        <v>7</v>
      </c>
      <c r="H1521" s="38" t="s">
        <v>95</v>
      </c>
      <c r="I1521" s="38" t="s">
        <v>167</v>
      </c>
      <c r="J1521" s="38">
        <v>1952</v>
      </c>
      <c r="K1521" s="38">
        <v>169279</v>
      </c>
      <c r="L1521" s="38">
        <v>5.0282394446354492E-4</v>
      </c>
      <c r="M1521" s="38">
        <v>10.896980997398618</v>
      </c>
      <c r="N1521" s="38">
        <v>11.902628886325708</v>
      </c>
      <c r="O1521" s="38">
        <v>3.0190026013823257E-3</v>
      </c>
      <c r="P1521" s="38">
        <v>2.628886325707569E-3</v>
      </c>
      <c r="Q1521" s="38">
        <v>1866</v>
      </c>
      <c r="R1521" s="38">
        <v>2039</v>
      </c>
      <c r="S1521" s="38">
        <v>10.897559437251433</v>
      </c>
      <c r="T1521" s="38">
        <v>11.907890510479994</v>
      </c>
      <c r="U1521" s="38">
        <v>2.4405627485677428E-3</v>
      </c>
      <c r="V1521" s="38">
        <v>7.8905104799940062E-3</v>
      </c>
      <c r="W1521" s="38">
        <v>1.1410766131262105E-2</v>
      </c>
      <c r="X1521" s="38">
        <v>5.0317659133010612E-4</v>
      </c>
      <c r="Y1521" s="38">
        <v>10.907589539931999</v>
      </c>
      <c r="Z1521" s="38">
        <v>11.913942722592211</v>
      </c>
      <c r="AA1521" s="38">
        <v>7.5895399319989565E-3</v>
      </c>
      <c r="AB1521" s="38">
        <v>1.3942722592210188E-2</v>
      </c>
      <c r="AC1521" s="38">
        <v>172.2191409121379</v>
      </c>
      <c r="AD1521" s="38">
        <v>10.910811976332386</v>
      </c>
      <c r="AE1521" s="38">
        <v>11.916560219183733</v>
      </c>
      <c r="AF1521" s="38">
        <v>1.0811976332385953E-2</v>
      </c>
      <c r="AG1521" s="38">
        <v>1.6560219183732627E-2</v>
      </c>
      <c r="AH1521" s="38"/>
      <c r="AI1521" s="38"/>
      <c r="AJ1521" s="38"/>
      <c r="AK1521" s="38"/>
      <c r="AL1521" s="38"/>
      <c r="AM1521" s="38"/>
      <c r="AN1521" s="38"/>
      <c r="AO1521" s="38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</row>
    <row r="1522" spans="1:51" x14ac:dyDescent="0.25">
      <c r="A1522" s="38" t="s">
        <v>14</v>
      </c>
      <c r="B1522" s="38">
        <v>1191399</v>
      </c>
      <c r="C1522" s="38">
        <v>11.9</v>
      </c>
      <c r="D1522" s="38">
        <v>11.7</v>
      </c>
      <c r="E1522" s="38">
        <v>12.1</v>
      </c>
      <c r="F1522" s="38">
        <v>2013</v>
      </c>
      <c r="G1522" s="38" t="s">
        <v>7</v>
      </c>
      <c r="H1522" s="38" t="s">
        <v>96</v>
      </c>
      <c r="I1522" s="38" t="s">
        <v>146</v>
      </c>
      <c r="J1522" s="38">
        <v>14178</v>
      </c>
      <c r="K1522" s="38">
        <v>1177221</v>
      </c>
      <c r="L1522" s="38">
        <v>1.9471469581980612E-4</v>
      </c>
      <c r="M1522" s="38">
        <v>11.705580671223476</v>
      </c>
      <c r="N1522" s="38">
        <v>12.095010062863089</v>
      </c>
      <c r="O1522" s="38">
        <v>5.5806712234769407E-3</v>
      </c>
      <c r="P1522" s="38">
        <v>4.9899371369104273E-3</v>
      </c>
      <c r="Q1522" s="38">
        <v>13946</v>
      </c>
      <c r="R1522" s="38">
        <v>14410</v>
      </c>
      <c r="S1522" s="38">
        <v>11.705566313216647</v>
      </c>
      <c r="T1522" s="38">
        <v>12.095024420869919</v>
      </c>
      <c r="U1522" s="38">
        <v>5.5663132166472451E-3</v>
      </c>
      <c r="V1522" s="38">
        <v>4.9755791300807317E-3</v>
      </c>
      <c r="W1522" s="38">
        <v>1.1901869154557038E-2</v>
      </c>
      <c r="X1522" s="38">
        <v>1.9473346122214673E-4</v>
      </c>
      <c r="Y1522" s="38">
        <v>11.707135693334891</v>
      </c>
      <c r="Z1522" s="38">
        <v>12.096602615779185</v>
      </c>
      <c r="AA1522" s="38">
        <v>7.1356933348916129E-3</v>
      </c>
      <c r="AB1522" s="38">
        <v>3.3973842208148142E-3</v>
      </c>
      <c r="AC1522" s="38">
        <v>463.97360804690146</v>
      </c>
      <c r="AD1522" s="38">
        <v>11.707571477929035</v>
      </c>
      <c r="AE1522" s="38">
        <v>12.097006177848655</v>
      </c>
      <c r="AF1522" s="38">
        <v>7.5714779290354528E-3</v>
      </c>
      <c r="AG1522" s="38">
        <v>2.9938221513443608E-3</v>
      </c>
      <c r="AH1522" s="38"/>
      <c r="AI1522" s="38"/>
      <c r="AJ1522" s="38"/>
      <c r="AK1522" s="38"/>
      <c r="AL1522" s="38"/>
      <c r="AM1522" s="38"/>
      <c r="AN1522" s="38"/>
      <c r="AO1522" s="38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</row>
    <row r="1523" spans="1:51" x14ac:dyDescent="0.25">
      <c r="A1523" s="38" t="s">
        <v>60</v>
      </c>
      <c r="B1523" s="38">
        <v>304011</v>
      </c>
      <c r="C1523" s="38">
        <v>6.4</v>
      </c>
      <c r="D1523" s="38">
        <v>6.1</v>
      </c>
      <c r="E1523" s="38">
        <v>6.6</v>
      </c>
      <c r="F1523" s="38">
        <v>2013</v>
      </c>
      <c r="G1523" s="38" t="s">
        <v>7</v>
      </c>
      <c r="H1523" s="38" t="s">
        <v>97</v>
      </c>
      <c r="I1523" s="38" t="s">
        <v>191</v>
      </c>
      <c r="J1523" s="38">
        <v>1946</v>
      </c>
      <c r="K1523" s="38">
        <v>302065</v>
      </c>
      <c r="L1523" s="38">
        <v>2.8348870858572003E-4</v>
      </c>
      <c r="M1523" s="38">
        <v>6.1175954627107139</v>
      </c>
      <c r="N1523" s="38">
        <v>6.6845728798821531</v>
      </c>
      <c r="O1523" s="38">
        <v>1.7595462710714216E-2</v>
      </c>
      <c r="P1523" s="38">
        <v>8.4572879882153451E-2</v>
      </c>
      <c r="Q1523" s="38">
        <v>1860</v>
      </c>
      <c r="R1523" s="38">
        <v>2032</v>
      </c>
      <c r="S1523" s="38">
        <v>6.1181996704066632</v>
      </c>
      <c r="T1523" s="38">
        <v>6.6839686721862037</v>
      </c>
      <c r="U1523" s="38">
        <v>1.8199670406663593E-2</v>
      </c>
      <c r="V1523" s="38">
        <v>8.3968672186204074E-2</v>
      </c>
      <c r="W1523" s="38">
        <v>6.4073211691350797E-3</v>
      </c>
      <c r="X1523" s="38">
        <v>2.8369267061997399E-4</v>
      </c>
      <c r="Y1523" s="38">
        <v>6.1236284985151057</v>
      </c>
      <c r="Z1523" s="38">
        <v>6.6910138397550538</v>
      </c>
      <c r="AA1523" s="38">
        <v>2.3628498515106067E-2</v>
      </c>
      <c r="AB1523" s="38">
        <v>9.1013839755054171E-2</v>
      </c>
      <c r="AC1523" s="38">
        <v>172.38817539534892</v>
      </c>
      <c r="AD1523" s="38">
        <v>6.1254464840490837</v>
      </c>
      <c r="AE1523" s="38">
        <v>6.6924851673190879</v>
      </c>
      <c r="AF1523" s="38">
        <v>2.5446484049084006E-2</v>
      </c>
      <c r="AG1523" s="38">
        <v>9.2485167319088291E-2</v>
      </c>
      <c r="AH1523" s="38"/>
      <c r="AI1523" s="38"/>
      <c r="AJ1523" s="38"/>
      <c r="AK1523" s="38"/>
      <c r="AL1523" s="38"/>
      <c r="AM1523" s="38"/>
      <c r="AN1523" s="38"/>
      <c r="AO1523" s="38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</row>
    <row r="1524" spans="1:51" x14ac:dyDescent="0.25">
      <c r="A1524" s="38" t="s">
        <v>36</v>
      </c>
      <c r="B1524" s="38">
        <v>2427327</v>
      </c>
      <c r="C1524" s="38">
        <v>10.1</v>
      </c>
      <c r="D1524" s="38">
        <v>10</v>
      </c>
      <c r="E1524" s="38">
        <v>10.199999999999999</v>
      </c>
      <c r="F1524" s="38">
        <v>2013</v>
      </c>
      <c r="G1524" s="38" t="s">
        <v>7</v>
      </c>
      <c r="H1524" s="38" t="s">
        <v>98</v>
      </c>
      <c r="I1524" s="38" t="s">
        <v>168</v>
      </c>
      <c r="J1524" s="38">
        <v>24516</v>
      </c>
      <c r="K1524" s="38">
        <v>2402811</v>
      </c>
      <c r="L1524" s="38">
        <v>1.2578830730771188E-4</v>
      </c>
      <c r="M1524" s="38">
        <v>9.9742105803576084</v>
      </c>
      <c r="N1524" s="38">
        <v>10.225787194973032</v>
      </c>
      <c r="O1524" s="38">
        <v>2.5789419642391564E-2</v>
      </c>
      <c r="P1524" s="38">
        <v>2.5787194973032612E-2</v>
      </c>
      <c r="Q1524" s="38">
        <v>24211</v>
      </c>
      <c r="R1524" s="38">
        <v>24822</v>
      </c>
      <c r="S1524" s="38">
        <v>9.9743462664898459</v>
      </c>
      <c r="T1524" s="38">
        <v>10.226063484647927</v>
      </c>
      <c r="U1524" s="38">
        <v>2.5653733510154098E-2</v>
      </c>
      <c r="V1524" s="38">
        <v>2.6063484647927737E-2</v>
      </c>
      <c r="W1524" s="38">
        <v>1.0100774196349407E-2</v>
      </c>
      <c r="X1524" s="38">
        <v>1.2579537560013091E-4</v>
      </c>
      <c r="Y1524" s="38">
        <v>9.9749788207492767</v>
      </c>
      <c r="Z1524" s="38">
        <v>10.226569571949538</v>
      </c>
      <c r="AA1524" s="38">
        <v>2.5021179250723335E-2</v>
      </c>
      <c r="AB1524" s="38">
        <v>2.6569571949538684E-2</v>
      </c>
      <c r="AC1524" s="38">
        <v>610.66462828088913</v>
      </c>
      <c r="AD1524" s="38">
        <v>9.9751908564379672</v>
      </c>
      <c r="AE1524" s="38">
        <v>10.226769511415991</v>
      </c>
      <c r="AF1524" s="38">
        <v>2.4809143562032787E-2</v>
      </c>
      <c r="AG1524" s="38">
        <v>2.6769511415992042E-2</v>
      </c>
      <c r="AH1524" s="38"/>
      <c r="AI1524" s="38"/>
      <c r="AJ1524" s="38"/>
      <c r="AK1524" s="38"/>
      <c r="AL1524" s="38"/>
      <c r="AM1524" s="38"/>
      <c r="AN1524" s="38"/>
      <c r="AO1524" s="38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</row>
    <row r="1525" spans="1:51" x14ac:dyDescent="0.25">
      <c r="A1525" s="38" t="s">
        <v>21</v>
      </c>
      <c r="B1525" s="38">
        <v>1377670</v>
      </c>
      <c r="C1525" s="38">
        <v>9.4</v>
      </c>
      <c r="D1525" s="38">
        <v>9.1999999999999993</v>
      </c>
      <c r="E1525" s="38">
        <v>9.5</v>
      </c>
      <c r="F1525" s="38">
        <v>2013</v>
      </c>
      <c r="G1525" s="38" t="s">
        <v>7</v>
      </c>
      <c r="H1525" s="38" t="s">
        <v>99</v>
      </c>
      <c r="I1525" s="38" t="s">
        <v>153</v>
      </c>
      <c r="J1525" s="38">
        <v>12950</v>
      </c>
      <c r="K1525" s="38">
        <v>1364720</v>
      </c>
      <c r="L1525" s="38">
        <v>1.6113391210657949E-4</v>
      </c>
      <c r="M1525" s="38">
        <v>9.2387949532966012</v>
      </c>
      <c r="N1525" s="38">
        <v>9.5610627775097612</v>
      </c>
      <c r="O1525" s="38">
        <v>3.8794953296601875E-2</v>
      </c>
      <c r="P1525" s="38">
        <v>6.106277750976119E-2</v>
      </c>
      <c r="Q1525" s="38">
        <v>12729</v>
      </c>
      <c r="R1525" s="38">
        <v>13173</v>
      </c>
      <c r="S1525" s="38">
        <v>9.2395130909434044</v>
      </c>
      <c r="T1525" s="38">
        <v>9.5617963663286556</v>
      </c>
      <c r="U1525" s="38">
        <v>3.951309094340516E-2</v>
      </c>
      <c r="V1525" s="38">
        <v>6.1796366328655594E-2</v>
      </c>
      <c r="W1525" s="38">
        <v>9.4012968379333841E-3</v>
      </c>
      <c r="X1525" s="38">
        <v>1.6115110692803178E-4</v>
      </c>
      <c r="Y1525" s="38">
        <v>9.2401457310053523</v>
      </c>
      <c r="Z1525" s="38">
        <v>9.5624479448614164</v>
      </c>
      <c r="AA1525" s="38">
        <v>4.0145731005353014E-2</v>
      </c>
      <c r="AB1525" s="38">
        <v>6.244794486141636E-2</v>
      </c>
      <c r="AC1525" s="38">
        <v>443.98684244139884</v>
      </c>
      <c r="AD1525" s="38">
        <v>9.2405233554477473</v>
      </c>
      <c r="AE1525" s="38">
        <v>9.5627961816278972</v>
      </c>
      <c r="AF1525" s="38">
        <v>4.0523355447747988E-2</v>
      </c>
      <c r="AG1525" s="38">
        <v>6.2796181627897241E-2</v>
      </c>
      <c r="AH1525" s="38"/>
      <c r="AI1525" s="38"/>
      <c r="AJ1525" s="38"/>
      <c r="AK1525" s="38"/>
      <c r="AL1525" s="38"/>
      <c r="AM1525" s="38"/>
      <c r="AN1525" s="38"/>
      <c r="AO1525" s="38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</row>
    <row r="1526" spans="1:51" x14ac:dyDescent="0.25">
      <c r="A1526" s="38" t="s">
        <v>57</v>
      </c>
      <c r="B1526" s="38">
        <v>93071</v>
      </c>
      <c r="C1526" s="38">
        <v>7.4</v>
      </c>
      <c r="D1526" s="38">
        <v>6.8</v>
      </c>
      <c r="E1526" s="38">
        <v>7.9</v>
      </c>
      <c r="F1526" s="38">
        <v>2013</v>
      </c>
      <c r="G1526" s="38" t="s">
        <v>7</v>
      </c>
      <c r="H1526" s="38" t="s">
        <v>100</v>
      </c>
      <c r="I1526" s="38" t="s">
        <v>189</v>
      </c>
      <c r="J1526" s="38">
        <v>689</v>
      </c>
      <c r="K1526" s="38">
        <v>92382</v>
      </c>
      <c r="L1526" s="38">
        <v>5.5071868511986802E-4</v>
      </c>
      <c r="M1526" s="38">
        <v>6.8522317505690147</v>
      </c>
      <c r="N1526" s="38">
        <v>7.9536691208087502</v>
      </c>
      <c r="O1526" s="38">
        <v>5.2231750569014856E-2</v>
      </c>
      <c r="P1526" s="38">
        <v>5.3669120808749859E-2</v>
      </c>
      <c r="Q1526" s="38">
        <v>638</v>
      </c>
      <c r="R1526" s="38">
        <v>740</v>
      </c>
      <c r="S1526" s="38">
        <v>6.8549816806524051</v>
      </c>
      <c r="T1526" s="38">
        <v>7.9509191907253598</v>
      </c>
      <c r="U1526" s="38">
        <v>5.4981680652405274E-2</v>
      </c>
      <c r="V1526" s="38">
        <v>5.0919190725359442E-2</v>
      </c>
      <c r="W1526" s="38">
        <v>7.4232812925717692E-3</v>
      </c>
      <c r="X1526" s="38">
        <v>5.5183197851884204E-4</v>
      </c>
      <c r="Y1526" s="38">
        <v>6.8714493140529269</v>
      </c>
      <c r="Z1526" s="38">
        <v>7.9751132710906107</v>
      </c>
      <c r="AA1526" s="38">
        <v>7.1449314052927093E-2</v>
      </c>
      <c r="AB1526" s="38">
        <v>7.511327109061039E-2</v>
      </c>
      <c r="AC1526" s="38">
        <v>102.54692889156298</v>
      </c>
      <c r="AD1526" s="38">
        <v>6.8777690612321623</v>
      </c>
      <c r="AE1526" s="38">
        <v>7.9795375658493093</v>
      </c>
      <c r="AF1526" s="38">
        <v>7.7769061232162429E-2</v>
      </c>
      <c r="AG1526" s="38">
        <v>7.9537565849308933E-2</v>
      </c>
      <c r="AH1526" s="38"/>
      <c r="AI1526" s="38"/>
      <c r="AJ1526" s="38"/>
      <c r="AK1526" s="38"/>
      <c r="AL1526" s="38"/>
      <c r="AM1526" s="38"/>
      <c r="AN1526" s="38"/>
      <c r="AO1526" s="38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</row>
    <row r="1527" spans="1:51" x14ac:dyDescent="0.25">
      <c r="A1527" s="38" t="s">
        <v>52</v>
      </c>
      <c r="B1527" s="38">
        <v>1564631</v>
      </c>
      <c r="C1527" s="38">
        <v>10.7</v>
      </c>
      <c r="D1527" s="38">
        <v>10.5</v>
      </c>
      <c r="E1527" s="38">
        <v>10.8</v>
      </c>
      <c r="F1527" s="38">
        <v>2013</v>
      </c>
      <c r="G1527" s="38" t="s">
        <v>7</v>
      </c>
      <c r="H1527" s="38" t="s">
        <v>101</v>
      </c>
      <c r="I1527" s="38" t="s">
        <v>184</v>
      </c>
      <c r="J1527" s="38">
        <v>16742</v>
      </c>
      <c r="K1527" s="38">
        <v>1547889</v>
      </c>
      <c r="L1527" s="38">
        <v>1.6121437755271901E-4</v>
      </c>
      <c r="M1527" s="38">
        <v>10.539072143678165</v>
      </c>
      <c r="N1527" s="38">
        <v>10.861500898783605</v>
      </c>
      <c r="O1527" s="38">
        <v>3.9072143678165361E-2</v>
      </c>
      <c r="P1527" s="38">
        <v>6.1500898783604541E-2</v>
      </c>
      <c r="Q1527" s="38">
        <v>16490</v>
      </c>
      <c r="R1527" s="38">
        <v>16994</v>
      </c>
      <c r="S1527" s="38">
        <v>10.539226181764263</v>
      </c>
      <c r="T1527" s="38">
        <v>10.861346860697505</v>
      </c>
      <c r="U1527" s="38">
        <v>3.9226181764263401E-2</v>
      </c>
      <c r="V1527" s="38">
        <v>6.1346860697504724E-2</v>
      </c>
      <c r="W1527" s="38">
        <v>1.0701487839679445E-2</v>
      </c>
      <c r="X1527" s="38">
        <v>1.6122760683838944E-4</v>
      </c>
      <c r="Y1527" s="38">
        <v>10.540260232841055</v>
      </c>
      <c r="Z1527" s="38">
        <v>10.862715446517836</v>
      </c>
      <c r="AA1527" s="38">
        <v>4.0260232841054844E-2</v>
      </c>
      <c r="AB1527" s="38">
        <v>6.2715446517835005E-2</v>
      </c>
      <c r="AC1527" s="38">
        <v>504.48919947491169</v>
      </c>
      <c r="AD1527" s="38">
        <v>10.540591128787632</v>
      </c>
      <c r="AE1527" s="38">
        <v>10.863023677333301</v>
      </c>
      <c r="AF1527" s="38">
        <v>4.0591128787632158E-2</v>
      </c>
      <c r="AG1527" s="38">
        <v>6.3023677333299943E-2</v>
      </c>
      <c r="AH1527" s="38"/>
      <c r="AI1527" s="38"/>
      <c r="AJ1527" s="38"/>
      <c r="AK1527" s="38"/>
      <c r="AL1527" s="38"/>
      <c r="AM1527" s="38"/>
      <c r="AN1527" s="38"/>
      <c r="AO1527" s="38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</row>
    <row r="1528" spans="1:51" x14ac:dyDescent="0.25">
      <c r="A1528" s="38" t="s">
        <v>37</v>
      </c>
      <c r="B1528" s="38">
        <v>582209</v>
      </c>
      <c r="C1528" s="38">
        <v>6.8</v>
      </c>
      <c r="D1528" s="38">
        <v>6.6</v>
      </c>
      <c r="E1528" s="38">
        <v>7</v>
      </c>
      <c r="F1528" s="38">
        <v>2013</v>
      </c>
      <c r="G1528" s="38" t="s">
        <v>7</v>
      </c>
      <c r="H1528" s="38" t="s">
        <v>102</v>
      </c>
      <c r="I1528" s="38" t="s">
        <v>169</v>
      </c>
      <c r="J1528" s="38">
        <v>3959</v>
      </c>
      <c r="K1528" s="38">
        <v>578250</v>
      </c>
      <c r="L1528" s="38">
        <v>2.1109613930754532E-4</v>
      </c>
      <c r="M1528" s="38">
        <v>6.5888674476517766</v>
      </c>
      <c r="N1528" s="38">
        <v>7.0110597262668675</v>
      </c>
      <c r="O1528" s="38">
        <v>1.1132552348223079E-2</v>
      </c>
      <c r="P1528" s="38">
        <v>1.1059726266867465E-2</v>
      </c>
      <c r="Q1528" s="38">
        <v>3837</v>
      </c>
      <c r="R1528" s="38">
        <v>4082</v>
      </c>
      <c r="S1528" s="38">
        <v>6.590416843435948</v>
      </c>
      <c r="T1528" s="38">
        <v>7.0112279267410846</v>
      </c>
      <c r="U1528" s="38">
        <v>9.5831565640516203E-3</v>
      </c>
      <c r="V1528" s="38">
        <v>1.1227926741084637E-2</v>
      </c>
      <c r="W1528" s="38">
        <v>6.8032177364650221E-3</v>
      </c>
      <c r="X1528" s="38">
        <v>2.1117067568494823E-4</v>
      </c>
      <c r="Y1528" s="38">
        <v>6.5920470607800743</v>
      </c>
      <c r="Z1528" s="38">
        <v>7.0143884121499704</v>
      </c>
      <c r="AA1528" s="38">
        <v>7.9529392199253479E-3</v>
      </c>
      <c r="AB1528" s="38">
        <v>1.4388412149970442E-2</v>
      </c>
      <c r="AC1528" s="38">
        <v>245.81874571231631</v>
      </c>
      <c r="AD1528" s="38">
        <v>6.5929692428910167</v>
      </c>
      <c r="AE1528" s="38">
        <v>7.0151838149646606</v>
      </c>
      <c r="AF1528" s="38">
        <v>7.0307571089829324E-3</v>
      </c>
      <c r="AG1528" s="38">
        <v>1.5183814964660591E-2</v>
      </c>
      <c r="AH1528" s="38"/>
      <c r="AI1528" s="38"/>
      <c r="AJ1528" s="38"/>
      <c r="AK1528" s="38"/>
      <c r="AL1528" s="38"/>
      <c r="AM1528" s="38"/>
      <c r="AN1528" s="38"/>
      <c r="AO1528" s="3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</row>
    <row r="1529" spans="1:51" x14ac:dyDescent="0.25">
      <c r="A1529" s="38" t="s">
        <v>30</v>
      </c>
      <c r="B1529" s="38">
        <v>524370</v>
      </c>
      <c r="C1529" s="38">
        <v>14.1</v>
      </c>
      <c r="D1529" s="38">
        <v>13.8</v>
      </c>
      <c r="E1529" s="38">
        <v>14.4</v>
      </c>
      <c r="F1529" s="38">
        <v>2013</v>
      </c>
      <c r="G1529" s="38" t="s">
        <v>7</v>
      </c>
      <c r="H1529" s="38" t="s">
        <v>103</v>
      </c>
      <c r="I1529" s="38" t="s">
        <v>162</v>
      </c>
      <c r="J1529" s="38">
        <v>7394</v>
      </c>
      <c r="K1529" s="38">
        <v>516976</v>
      </c>
      <c r="L1529" s="38">
        <v>3.1912898393949407E-4</v>
      </c>
      <c r="M1529" s="38">
        <v>13.781601416350377</v>
      </c>
      <c r="N1529" s="38">
        <v>14.419859384229365</v>
      </c>
      <c r="O1529" s="38">
        <v>1.8398583649624101E-2</v>
      </c>
      <c r="P1529" s="38">
        <v>1.9859384229365062E-2</v>
      </c>
      <c r="Q1529" s="38">
        <v>7227</v>
      </c>
      <c r="R1529" s="38">
        <v>7561</v>
      </c>
      <c r="S1529" s="38">
        <v>13.782252989301448</v>
      </c>
      <c r="T1529" s="38">
        <v>14.419207811278296</v>
      </c>
      <c r="U1529" s="38">
        <v>1.7747010698553112E-2</v>
      </c>
      <c r="V1529" s="38">
        <v>1.920781127829585E-2</v>
      </c>
      <c r="W1529" s="38">
        <v>1.4104290002023588E-2</v>
      </c>
      <c r="X1529" s="38">
        <v>3.191873655416239E-4</v>
      </c>
      <c r="Y1529" s="38">
        <v>13.785102636481964</v>
      </c>
      <c r="Z1529" s="38">
        <v>14.423477367565212</v>
      </c>
      <c r="AA1529" s="38">
        <v>1.4897363518036499E-2</v>
      </c>
      <c r="AB1529" s="38">
        <v>2.3477367565211793E-2</v>
      </c>
      <c r="AC1529" s="38">
        <v>334.6942221537372</v>
      </c>
      <c r="AD1529" s="38">
        <v>13.786106488878278</v>
      </c>
      <c r="AE1529" s="38">
        <v>14.424380551563424</v>
      </c>
      <c r="AF1529" s="38">
        <v>1.3893511121722213E-2</v>
      </c>
      <c r="AG1529" s="38">
        <v>2.4380551563423225E-2</v>
      </c>
      <c r="AH1529" s="38"/>
      <c r="AI1529" s="38"/>
      <c r="AJ1529" s="38"/>
      <c r="AK1529" s="38"/>
      <c r="AL1529" s="38"/>
      <c r="AM1529" s="38"/>
      <c r="AN1529" s="38"/>
      <c r="AO1529" s="38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</row>
    <row r="1530" spans="1:51" x14ac:dyDescent="0.25">
      <c r="A1530" s="38" t="s">
        <v>22</v>
      </c>
      <c r="B1530" s="38">
        <v>1617377</v>
      </c>
      <c r="C1530" s="38">
        <v>14</v>
      </c>
      <c r="D1530" s="38">
        <v>13.8</v>
      </c>
      <c r="E1530" s="38">
        <v>14.2</v>
      </c>
      <c r="F1530" s="38">
        <v>2013</v>
      </c>
      <c r="G1530" s="38" t="s">
        <v>7</v>
      </c>
      <c r="H1530" s="38" t="s">
        <v>104</v>
      </c>
      <c r="I1530" s="38" t="s">
        <v>154</v>
      </c>
      <c r="J1530" s="38">
        <v>22643</v>
      </c>
      <c r="K1530" s="38">
        <v>1594734</v>
      </c>
      <c r="L1530" s="38">
        <v>1.8106825104244342E-4</v>
      </c>
      <c r="M1530" s="38">
        <v>13.818759865716977</v>
      </c>
      <c r="N1530" s="38">
        <v>14.180896367801864</v>
      </c>
      <c r="O1530" s="38">
        <v>1.875986571697652E-2</v>
      </c>
      <c r="P1530" s="38">
        <v>1.9103632198135045E-2</v>
      </c>
      <c r="Q1530" s="38">
        <v>22351</v>
      </c>
      <c r="R1530" s="38">
        <v>22937</v>
      </c>
      <c r="S1530" s="38">
        <v>13.819288885646328</v>
      </c>
      <c r="T1530" s="38">
        <v>14.18160391794863</v>
      </c>
      <c r="U1530" s="38">
        <v>1.9288885646327358E-2</v>
      </c>
      <c r="V1530" s="38">
        <v>1.8396082051369333E-2</v>
      </c>
      <c r="W1530" s="38">
        <v>1.4000982421051448E-2</v>
      </c>
      <c r="X1530" s="38">
        <v>1.8107907364345348E-4</v>
      </c>
      <c r="Y1530" s="38">
        <v>13.819903347407994</v>
      </c>
      <c r="Z1530" s="38">
        <v>14.182061494694901</v>
      </c>
      <c r="AA1530" s="38">
        <v>1.9903347407993266E-2</v>
      </c>
      <c r="AB1530" s="38">
        <v>1.7938505305098218E-2</v>
      </c>
      <c r="AC1530" s="38">
        <v>585.71747165301599</v>
      </c>
      <c r="AD1530" s="38">
        <v>13.820221818271703</v>
      </c>
      <c r="AE1530" s="38">
        <v>14.182361307400754</v>
      </c>
      <c r="AF1530" s="38">
        <v>2.0221818271702219E-2</v>
      </c>
      <c r="AG1530" s="38">
        <v>1.7638692599245331E-2</v>
      </c>
      <c r="AH1530" s="38"/>
      <c r="AI1530" s="38"/>
      <c r="AJ1530" s="38"/>
      <c r="AK1530" s="38"/>
      <c r="AL1530" s="38"/>
      <c r="AM1530" s="38"/>
      <c r="AN1530" s="38"/>
      <c r="AO1530" s="38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</row>
    <row r="1531" spans="1:51" x14ac:dyDescent="0.25">
      <c r="A1531" s="38" t="s">
        <v>38</v>
      </c>
      <c r="B1531" s="38">
        <v>129276</v>
      </c>
      <c r="C1531" s="38">
        <v>14</v>
      </c>
      <c r="D1531" s="38">
        <v>13.4</v>
      </c>
      <c r="E1531" s="38">
        <v>14.7</v>
      </c>
      <c r="F1531" s="38">
        <v>2013</v>
      </c>
      <c r="G1531" s="38" t="s">
        <v>7</v>
      </c>
      <c r="H1531" s="38" t="s">
        <v>105</v>
      </c>
      <c r="I1531" s="38" t="s">
        <v>170</v>
      </c>
      <c r="J1531" s="38">
        <v>1810</v>
      </c>
      <c r="K1531" s="38">
        <v>127466</v>
      </c>
      <c r="L1531" s="38">
        <v>6.4048313473559612E-4</v>
      </c>
      <c r="M1531" s="38">
        <v>13.360568878012323</v>
      </c>
      <c r="N1531" s="38">
        <v>14.641535147483516</v>
      </c>
      <c r="O1531" s="38">
        <v>3.9431121987677287E-2</v>
      </c>
      <c r="P1531" s="38">
        <v>5.8464852516483035E-2</v>
      </c>
      <c r="Q1531" s="38">
        <v>1728</v>
      </c>
      <c r="R1531" s="38">
        <v>1893</v>
      </c>
      <c r="S1531" s="38">
        <v>13.366750208855471</v>
      </c>
      <c r="T1531" s="38">
        <v>14.643089204492714</v>
      </c>
      <c r="U1531" s="38">
        <v>3.3249791144529084E-2</v>
      </c>
      <c r="V1531" s="38">
        <v>5.6910795507285172E-2</v>
      </c>
      <c r="W1531" s="38">
        <v>1.4015493126880848E-2</v>
      </c>
      <c r="X1531" s="38">
        <v>6.4096183604529984E-4</v>
      </c>
      <c r="Y1531" s="38">
        <v>13.374531290835549</v>
      </c>
      <c r="Z1531" s="38">
        <v>14.656454962926148</v>
      </c>
      <c r="AA1531" s="38">
        <v>2.5468709164451653E-2</v>
      </c>
      <c r="AB1531" s="38">
        <v>4.3545037073851489E-2</v>
      </c>
      <c r="AC1531" s="38">
        <v>165.62020206902483</v>
      </c>
      <c r="AD1531" s="38">
        <v>13.378811490318581</v>
      </c>
      <c r="AE1531" s="38">
        <v>14.659909921443898</v>
      </c>
      <c r="AF1531" s="38">
        <v>2.1188509681419276E-2</v>
      </c>
      <c r="AG1531" s="38">
        <v>4.0090078556101361E-2</v>
      </c>
      <c r="AH1531" s="38"/>
      <c r="AI1531" s="38"/>
      <c r="AJ1531" s="38"/>
      <c r="AK1531" s="38"/>
      <c r="AL1531" s="38"/>
      <c r="AM1531" s="38"/>
      <c r="AN1531" s="38"/>
      <c r="AO1531" s="38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</row>
    <row r="1532" spans="1:51" x14ac:dyDescent="0.25">
      <c r="A1532" s="38" t="s">
        <v>15</v>
      </c>
      <c r="B1532" s="38">
        <v>663136</v>
      </c>
      <c r="C1532" s="38">
        <v>7.1</v>
      </c>
      <c r="D1532" s="38">
        <v>6.9</v>
      </c>
      <c r="E1532" s="38">
        <v>7.3</v>
      </c>
      <c r="F1532" s="38">
        <v>2013</v>
      </c>
      <c r="G1532" s="38" t="s">
        <v>7</v>
      </c>
      <c r="H1532" s="38" t="s">
        <v>106</v>
      </c>
      <c r="I1532" s="38" t="s">
        <v>147</v>
      </c>
      <c r="J1532" s="38">
        <v>4708</v>
      </c>
      <c r="K1532" s="38">
        <v>658428</v>
      </c>
      <c r="L1532" s="38">
        <v>2.0207684641973089E-4</v>
      </c>
      <c r="M1532" s="38">
        <v>6.8975226324202055</v>
      </c>
      <c r="N1532" s="38">
        <v>7.3016763252596677</v>
      </c>
      <c r="O1532" s="38">
        <v>2.4773675797948869E-3</v>
      </c>
      <c r="P1532" s="38">
        <v>1.6763252596678768E-3</v>
      </c>
      <c r="Q1532" s="38">
        <v>4575</v>
      </c>
      <c r="R1532" s="38">
        <v>4843</v>
      </c>
      <c r="S1532" s="38">
        <v>6.8990373015490034</v>
      </c>
      <c r="T1532" s="38">
        <v>7.3031776287217101</v>
      </c>
      <c r="U1532" s="38">
        <v>9.6269845099694606E-4</v>
      </c>
      <c r="V1532" s="38">
        <v>3.177628721710235E-3</v>
      </c>
      <c r="W1532" s="38">
        <v>7.1024547688902815E-3</v>
      </c>
      <c r="X1532" s="38">
        <v>2.0213676857616157E-4</v>
      </c>
      <c r="Y1532" s="38">
        <v>6.9003180003141198</v>
      </c>
      <c r="Z1532" s="38">
        <v>7.3045915374664432</v>
      </c>
      <c r="AA1532" s="38">
        <v>3.1800031411943763E-4</v>
      </c>
      <c r="AB1532" s="38">
        <v>4.5915374664433628E-3</v>
      </c>
      <c r="AC1532" s="38">
        <v>268.02226354696239</v>
      </c>
      <c r="AD1532" s="38">
        <v>6.9011229781781243</v>
      </c>
      <c r="AE1532" s="38">
        <v>7.3052945371623466</v>
      </c>
      <c r="AF1532" s="38">
        <v>1.1229781781239012E-3</v>
      </c>
      <c r="AG1532" s="38">
        <v>5.2945371623467352E-3</v>
      </c>
      <c r="AH1532" s="38"/>
      <c r="AI1532" s="38"/>
      <c r="AJ1532" s="38"/>
      <c r="AK1532" s="38"/>
      <c r="AL1532" s="38"/>
      <c r="AM1532" s="38"/>
      <c r="AN1532" s="38"/>
      <c r="AO1532" s="38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</row>
    <row r="1533" spans="1:51" x14ac:dyDescent="0.25">
      <c r="A1533" s="38" t="s">
        <v>53</v>
      </c>
      <c r="B1533" s="38">
        <v>116127</v>
      </c>
      <c r="C1533" s="38">
        <v>6.1</v>
      </c>
      <c r="D1533" s="38">
        <v>5.7</v>
      </c>
      <c r="E1533" s="38">
        <v>6.6</v>
      </c>
      <c r="F1533" s="38">
        <v>2013</v>
      </c>
      <c r="G1533" s="38" t="s">
        <v>7</v>
      </c>
      <c r="H1533" s="38" t="s">
        <v>107</v>
      </c>
      <c r="I1533" s="38" t="s">
        <v>185</v>
      </c>
      <c r="J1533" s="38">
        <v>708</v>
      </c>
      <c r="K1533" s="38">
        <v>115419</v>
      </c>
      <c r="L1533" s="38">
        <v>4.4771697770130682E-4</v>
      </c>
      <c r="M1533" s="38">
        <v>5.6490563824991629</v>
      </c>
      <c r="N1533" s="38">
        <v>6.5444903379017765</v>
      </c>
      <c r="O1533" s="38">
        <v>5.0943617500837313E-2</v>
      </c>
      <c r="P1533" s="38">
        <v>5.5509662098223167E-2</v>
      </c>
      <c r="Q1533" s="38">
        <v>657</v>
      </c>
      <c r="R1533" s="38">
        <v>761</v>
      </c>
      <c r="S1533" s="38">
        <v>5.6575990079826397</v>
      </c>
      <c r="T1533" s="38">
        <v>6.5531702360346857</v>
      </c>
      <c r="U1533" s="38">
        <v>4.2400992017360473E-2</v>
      </c>
      <c r="V1533" s="38">
        <v>4.6829763965313909E-2</v>
      </c>
      <c r="W1533" s="38">
        <v>6.1131110434783217E-3</v>
      </c>
      <c r="X1533" s="38">
        <v>4.4860293654240416E-4</v>
      </c>
      <c r="Y1533" s="38">
        <v>5.6645081069359176</v>
      </c>
      <c r="Z1533" s="38">
        <v>6.561713980020726</v>
      </c>
      <c r="AA1533" s="38">
        <v>3.5491893064082625E-2</v>
      </c>
      <c r="AB1533" s="38">
        <v>3.8286019979273611E-2</v>
      </c>
      <c r="AC1533" s="38">
        <v>104.01851782544638</v>
      </c>
      <c r="AD1533" s="38">
        <v>5.66956600181953</v>
      </c>
      <c r="AE1533" s="38">
        <v>6.5652670620958462</v>
      </c>
      <c r="AF1533" s="38">
        <v>3.0433998180470212E-2</v>
      </c>
      <c r="AG1533" s="38">
        <v>3.4732937904153438E-2</v>
      </c>
      <c r="AH1533" s="38"/>
      <c r="AI1533" s="38"/>
      <c r="AJ1533" s="38"/>
      <c r="AK1533" s="38"/>
      <c r="AL1533" s="38"/>
      <c r="AM1533" s="38"/>
      <c r="AN1533" s="38"/>
      <c r="AO1533" s="38"/>
      <c r="AP1533" s="38"/>
      <c r="AQ1533" s="38"/>
      <c r="AR1533" s="38"/>
      <c r="AS1533" s="38"/>
      <c r="AT1533" s="38"/>
      <c r="AU1533" s="38"/>
      <c r="AV1533" s="38"/>
      <c r="AW1533" s="38"/>
      <c r="AX1533" s="38"/>
      <c r="AY1533" s="38"/>
    </row>
    <row r="1534" spans="1:51" x14ac:dyDescent="0.25">
      <c r="A1534" s="38" t="s">
        <v>27</v>
      </c>
      <c r="B1534" s="38">
        <v>889199</v>
      </c>
      <c r="C1534" s="38">
        <v>7.5</v>
      </c>
      <c r="D1534" s="38">
        <v>7.3</v>
      </c>
      <c r="E1534" s="38">
        <v>7.7</v>
      </c>
      <c r="F1534" s="38">
        <v>2013</v>
      </c>
      <c r="G1534" s="38" t="s">
        <v>7</v>
      </c>
      <c r="H1534" s="38" t="s">
        <v>108</v>
      </c>
      <c r="I1534" s="38" t="s">
        <v>159</v>
      </c>
      <c r="J1534" s="38">
        <v>6669</v>
      </c>
      <c r="K1534" s="38">
        <v>882530</v>
      </c>
      <c r="L1534" s="38">
        <v>1.7932661055772322E-4</v>
      </c>
      <c r="M1534" s="38">
        <v>7.3206818239996707</v>
      </c>
      <c r="N1534" s="38">
        <v>7.6793350451151161</v>
      </c>
      <c r="O1534" s="38">
        <v>2.068182399967089E-2</v>
      </c>
      <c r="P1534" s="38">
        <v>2.0664954884884068E-2</v>
      </c>
      <c r="Q1534" s="38">
        <v>6510</v>
      </c>
      <c r="R1534" s="38">
        <v>6829</v>
      </c>
      <c r="S1534" s="38">
        <v>7.3211958178090617</v>
      </c>
      <c r="T1534" s="38">
        <v>7.6799456589582311</v>
      </c>
      <c r="U1534" s="38">
        <v>2.1195817809061879E-2</v>
      </c>
      <c r="V1534" s="38">
        <v>2.0054341041769064E-2</v>
      </c>
      <c r="W1534" s="38">
        <v>7.5021360913175615E-3</v>
      </c>
      <c r="X1534" s="38">
        <v>1.7936408514222118E-4</v>
      </c>
      <c r="Y1534" s="38">
        <v>7.3227720061753407</v>
      </c>
      <c r="Z1534" s="38">
        <v>7.6815001764597826</v>
      </c>
      <c r="AA1534" s="38">
        <v>2.277200617534092E-2</v>
      </c>
      <c r="AB1534" s="38">
        <v>1.8499823540217619E-2</v>
      </c>
      <c r="AC1534" s="38">
        <v>318.92535662448466</v>
      </c>
      <c r="AD1534" s="38">
        <v>7.3233662191346873</v>
      </c>
      <c r="AE1534" s="38">
        <v>7.6820305662945074</v>
      </c>
      <c r="AF1534" s="38">
        <v>2.3366219134687505E-2</v>
      </c>
      <c r="AG1534" s="38">
        <v>1.7969433705492754E-2</v>
      </c>
      <c r="AH1534" s="38"/>
      <c r="AI1534" s="38"/>
      <c r="AJ1534" s="38"/>
      <c r="AK1534" s="38"/>
      <c r="AL1534" s="38"/>
      <c r="AM1534" s="38"/>
      <c r="AN1534" s="38"/>
      <c r="AO1534" s="38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</row>
    <row r="1535" spans="1:51" x14ac:dyDescent="0.25">
      <c r="A1535" s="38" t="s">
        <v>61</v>
      </c>
      <c r="B1535" s="38">
        <v>4513821</v>
      </c>
      <c r="C1535" s="38">
        <v>8.3000000000000007</v>
      </c>
      <c r="D1535" s="38">
        <v>8.1999999999999993</v>
      </c>
      <c r="E1535" s="38">
        <v>8.4</v>
      </c>
      <c r="F1535" s="38">
        <v>2013</v>
      </c>
      <c r="G1535" s="38" t="s">
        <v>7</v>
      </c>
      <c r="H1535" s="38" t="s">
        <v>109</v>
      </c>
      <c r="I1535" s="38" t="s">
        <v>192</v>
      </c>
      <c r="J1535" s="38">
        <v>37465</v>
      </c>
      <c r="K1535" s="38">
        <v>4476356</v>
      </c>
      <c r="L1535" s="38">
        <v>8.3696398318761959E-5</v>
      </c>
      <c r="M1535" s="38">
        <v>8.2163668961716478</v>
      </c>
      <c r="N1535" s="38">
        <v>8.3837596928091731</v>
      </c>
      <c r="O1535" s="38">
        <v>1.6366896171648548E-2</v>
      </c>
      <c r="P1535" s="38">
        <v>1.6240307190827252E-2</v>
      </c>
      <c r="Q1535" s="38">
        <v>37087</v>
      </c>
      <c r="R1535" s="38">
        <v>37843</v>
      </c>
      <c r="S1535" s="38">
        <v>8.2163204965371914</v>
      </c>
      <c r="T1535" s="38">
        <v>8.3838060924436295</v>
      </c>
      <c r="U1535" s="38">
        <v>1.6320496537192142E-2</v>
      </c>
      <c r="V1535" s="38">
        <v>1.6193907556370846E-2</v>
      </c>
      <c r="W1535" s="38">
        <v>8.3004817522563494E-3</v>
      </c>
      <c r="X1535" s="38">
        <v>8.3699500895533478E-5</v>
      </c>
      <c r="Y1535" s="38">
        <v>8.2167822513608169</v>
      </c>
      <c r="Z1535" s="38">
        <v>8.3841812531518816</v>
      </c>
      <c r="AA1535" s="38">
        <v>1.6782251360817568E-2</v>
      </c>
      <c r="AB1535" s="38">
        <v>1.5818746848118792E-2</v>
      </c>
      <c r="AC1535" s="38">
        <v>755.58588618366491</v>
      </c>
      <c r="AD1535" s="38">
        <v>8.2168956680940983</v>
      </c>
      <c r="AE1535" s="38">
        <v>8.384289378023583</v>
      </c>
      <c r="AF1535" s="38">
        <v>1.6895668094099037E-2</v>
      </c>
      <c r="AG1535" s="38">
        <v>1.5710621976417372E-2</v>
      </c>
      <c r="AH1535" s="38"/>
      <c r="AI1535" s="38"/>
      <c r="AJ1535" s="38"/>
      <c r="AK1535" s="38"/>
      <c r="AL1535" s="38"/>
      <c r="AM1535" s="38"/>
      <c r="AN1535" s="38"/>
      <c r="AO1535" s="38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</row>
    <row r="1536" spans="1:51" x14ac:dyDescent="0.25">
      <c r="A1536" s="38" t="s">
        <v>23</v>
      </c>
      <c r="B1536" s="38">
        <v>562702</v>
      </c>
      <c r="C1536" s="38">
        <v>7.5</v>
      </c>
      <c r="D1536" s="38">
        <v>7.3</v>
      </c>
      <c r="E1536" s="38">
        <v>7.7</v>
      </c>
      <c r="F1536" s="38">
        <v>2013</v>
      </c>
      <c r="G1536" s="38" t="s">
        <v>7</v>
      </c>
      <c r="H1536" s="38" t="s">
        <v>110</v>
      </c>
      <c r="I1536" s="38" t="s">
        <v>155</v>
      </c>
      <c r="J1536" s="38">
        <v>4220</v>
      </c>
      <c r="K1536" s="38">
        <v>558482</v>
      </c>
      <c r="L1536" s="38">
        <v>2.2541936315273792E-4</v>
      </c>
      <c r="M1536" s="38">
        <v>7.2741096948566524</v>
      </c>
      <c r="N1536" s="38">
        <v>7.7249484211621287</v>
      </c>
      <c r="O1536" s="38">
        <v>2.5890305143347447E-2</v>
      </c>
      <c r="P1536" s="38">
        <v>2.4948421162128476E-2</v>
      </c>
      <c r="Q1536" s="38">
        <v>4094</v>
      </c>
      <c r="R1536" s="38">
        <v>4348</v>
      </c>
      <c r="S1536" s="38">
        <v>7.2756094700214327</v>
      </c>
      <c r="T1536" s="38">
        <v>7.7270029251717602</v>
      </c>
      <c r="U1536" s="38">
        <v>2.4390529978567166E-2</v>
      </c>
      <c r="V1536" s="38">
        <v>2.7002925171760062E-2</v>
      </c>
      <c r="W1536" s="38">
        <v>7.5028912414788042E-3</v>
      </c>
      <c r="X1536" s="38">
        <v>2.2549380255650566E-4</v>
      </c>
      <c r="Y1536" s="38">
        <v>7.2773974389222982</v>
      </c>
      <c r="Z1536" s="38">
        <v>7.7283850440353099</v>
      </c>
      <c r="AA1536" s="38">
        <v>2.2602561077701644E-2</v>
      </c>
      <c r="AB1536" s="38">
        <v>2.8385044035309726E-2</v>
      </c>
      <c r="AC1536" s="38">
        <v>253.70202179373342</v>
      </c>
      <c r="AD1536" s="38">
        <v>7.2783493910347072</v>
      </c>
      <c r="AE1536" s="38">
        <v>7.7292102193779995</v>
      </c>
      <c r="AF1536" s="38">
        <v>2.1650608965292584E-2</v>
      </c>
      <c r="AG1536" s="38">
        <v>2.921021937799928E-2</v>
      </c>
      <c r="AH1536" s="38"/>
      <c r="AI1536" s="38"/>
      <c r="AJ1536" s="38"/>
      <c r="AK1536" s="38"/>
      <c r="AL1536" s="38"/>
      <c r="AM1536" s="38"/>
      <c r="AN1536" s="38"/>
      <c r="AO1536" s="38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</row>
    <row r="1537" spans="1:51" x14ac:dyDescent="0.25">
      <c r="A1537" s="38" t="s">
        <v>55</v>
      </c>
      <c r="B1537" s="38">
        <v>76808</v>
      </c>
      <c r="C1537" s="38">
        <v>10.9</v>
      </c>
      <c r="D1537" s="38">
        <v>10.199999999999999</v>
      </c>
      <c r="E1537" s="38">
        <v>11.7</v>
      </c>
      <c r="F1537" s="38">
        <v>2013</v>
      </c>
      <c r="G1537" s="38" t="s">
        <v>7</v>
      </c>
      <c r="H1537" s="38" t="s">
        <v>111</v>
      </c>
      <c r="I1537" s="38" t="s">
        <v>187</v>
      </c>
      <c r="J1537" s="38">
        <v>837</v>
      </c>
      <c r="K1537" s="38">
        <v>75971</v>
      </c>
      <c r="L1537" s="38">
        <v>7.3421804918503497E-4</v>
      </c>
      <c r="M1537" s="38">
        <v>10.163084315152012</v>
      </c>
      <c r="N1537" s="38">
        <v>11.631520413522082</v>
      </c>
      <c r="O1537" s="38">
        <v>3.6915684847986796E-2</v>
      </c>
      <c r="P1537" s="38">
        <v>6.8479586477916854E-2</v>
      </c>
      <c r="Q1537" s="38">
        <v>781</v>
      </c>
      <c r="R1537" s="38">
        <v>894</v>
      </c>
      <c r="S1537" s="38">
        <v>10.168211644620351</v>
      </c>
      <c r="T1537" s="38">
        <v>11.639412561191543</v>
      </c>
      <c r="U1537" s="38">
        <v>3.1788355379648081E-2</v>
      </c>
      <c r="V1537" s="38">
        <v>6.0587438808456184E-2</v>
      </c>
      <c r="W1537" s="38">
        <v>1.0921763018272352E-2</v>
      </c>
      <c r="X1537" s="38">
        <v>7.3542101198188965E-4</v>
      </c>
      <c r="Y1537" s="38">
        <v>10.186342006290463</v>
      </c>
      <c r="Z1537" s="38">
        <v>11.657184030254241</v>
      </c>
      <c r="AA1537" s="38">
        <v>1.3657993709536242E-2</v>
      </c>
      <c r="AB1537" s="38">
        <v>4.2815969745758409E-2</v>
      </c>
      <c r="AC1537" s="38">
        <v>112.81973668583248</v>
      </c>
      <c r="AD1537" s="38">
        <v>10.193882169680931</v>
      </c>
      <c r="AE1537" s="38">
        <v>11.662662692880804</v>
      </c>
      <c r="AF1537" s="38">
        <v>6.1178303190683181E-3</v>
      </c>
      <c r="AG1537" s="38">
        <v>3.7337307119194918E-2</v>
      </c>
      <c r="AH1537" s="38"/>
      <c r="AI1537" s="38"/>
      <c r="AJ1537" s="38"/>
      <c r="AK1537" s="38"/>
      <c r="AL1537" s="38"/>
      <c r="AM1537" s="38"/>
      <c r="AN1537" s="38"/>
      <c r="AO1537" s="38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</row>
    <row r="1538" spans="1:51" x14ac:dyDescent="0.25">
      <c r="A1538" s="38" t="s">
        <v>54</v>
      </c>
      <c r="B1538" s="38">
        <v>1144601</v>
      </c>
      <c r="C1538" s="38">
        <v>11.7</v>
      </c>
      <c r="D1538" s="38">
        <v>11.5</v>
      </c>
      <c r="E1538" s="38">
        <v>11.9</v>
      </c>
      <c r="F1538" s="38">
        <v>2013</v>
      </c>
      <c r="G1538" s="38" t="s">
        <v>7</v>
      </c>
      <c r="H1538" s="38" t="s">
        <v>112</v>
      </c>
      <c r="I1538" s="38" t="s">
        <v>186</v>
      </c>
      <c r="J1538" s="38">
        <v>13392</v>
      </c>
      <c r="K1538" s="38">
        <v>1131209</v>
      </c>
      <c r="L1538" s="38">
        <v>1.9699765465331357E-4</v>
      </c>
      <c r="M1538" s="38">
        <v>11.503149383484867</v>
      </c>
      <c r="N1538" s="38">
        <v>11.897144692791494</v>
      </c>
      <c r="O1538" s="38">
        <v>3.1493834848674851E-3</v>
      </c>
      <c r="P1538" s="38">
        <v>2.8553072085060194E-3</v>
      </c>
      <c r="Q1538" s="38">
        <v>13167</v>
      </c>
      <c r="R1538" s="38">
        <v>13618</v>
      </c>
      <c r="S1538" s="38">
        <v>11.503571987094192</v>
      </c>
      <c r="T1538" s="38">
        <v>11.897595756075699</v>
      </c>
      <c r="U1538" s="38">
        <v>3.5719870941921528E-3</v>
      </c>
      <c r="V1538" s="38">
        <v>2.4042439243014968E-3</v>
      </c>
      <c r="W1538" s="38">
        <v>1.1701785842823748E-2</v>
      </c>
      <c r="X1538" s="38">
        <v>1.9701777257080549E-4</v>
      </c>
      <c r="Y1538" s="38">
        <v>11.504768070252943</v>
      </c>
      <c r="Z1538" s="38">
        <v>11.898803615394552</v>
      </c>
      <c r="AA1538" s="38">
        <v>4.7680702529433461E-3</v>
      </c>
      <c r="AB1538" s="38">
        <v>1.1963846054481309E-3</v>
      </c>
      <c r="AC1538" s="38">
        <v>450.9754672967224</v>
      </c>
      <c r="AD1538" s="38">
        <v>11.505222168183327</v>
      </c>
      <c r="AE1538" s="38">
        <v>11.899223181425542</v>
      </c>
      <c r="AF1538" s="38">
        <v>5.2221681833266587E-3</v>
      </c>
      <c r="AG1538" s="38">
        <v>7.7681857445810465E-4</v>
      </c>
      <c r="AH1538" s="38"/>
      <c r="AI1538" s="38"/>
      <c r="AJ1538" s="38"/>
      <c r="AK1538" s="38"/>
      <c r="AL1538" s="38"/>
      <c r="AM1538" s="38"/>
      <c r="AN1538" s="38"/>
      <c r="AO1538" s="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</row>
    <row r="1539" spans="1:51" x14ac:dyDescent="0.25">
      <c r="A1539" s="38" t="s">
        <v>39</v>
      </c>
      <c r="B1539" s="38">
        <v>965420</v>
      </c>
      <c r="C1539" s="38">
        <v>9.4</v>
      </c>
      <c r="D1539" s="38">
        <v>9.1999999999999993</v>
      </c>
      <c r="E1539" s="38">
        <v>9.6</v>
      </c>
      <c r="F1539" s="38">
        <v>2013</v>
      </c>
      <c r="G1539" s="38" t="s">
        <v>7</v>
      </c>
      <c r="H1539" s="38" t="s">
        <v>113</v>
      </c>
      <c r="I1539" s="38" t="s">
        <v>171</v>
      </c>
      <c r="J1539" s="38">
        <v>9075</v>
      </c>
      <c r="K1539" s="38">
        <v>956345</v>
      </c>
      <c r="L1539" s="38">
        <v>1.9248826868479291E-4</v>
      </c>
      <c r="M1539" s="38">
        <v>9.2075655938827943</v>
      </c>
      <c r="N1539" s="38">
        <v>9.5925421312523795</v>
      </c>
      <c r="O1539" s="38">
        <v>7.5655938827949853E-3</v>
      </c>
      <c r="P1539" s="38">
        <v>7.4578687476201111E-3</v>
      </c>
      <c r="Q1539" s="38">
        <v>8890</v>
      </c>
      <c r="R1539" s="38">
        <v>9261</v>
      </c>
      <c r="S1539" s="38">
        <v>9.2084274201901763</v>
      </c>
      <c r="T1539" s="38">
        <v>9.5927161235524441</v>
      </c>
      <c r="U1539" s="38">
        <v>8.4274201901770596E-3</v>
      </c>
      <c r="V1539" s="38">
        <v>7.2838764475555706E-3</v>
      </c>
      <c r="W1539" s="38">
        <v>9.4020059787362463E-3</v>
      </c>
      <c r="X1539" s="38">
        <v>1.9251757940018331E-4</v>
      </c>
      <c r="Y1539" s="38">
        <v>9.2094883993360632</v>
      </c>
      <c r="Z1539" s="38">
        <v>9.5945235581364301</v>
      </c>
      <c r="AA1539" s="38">
        <v>9.4883993360639352E-3</v>
      </c>
      <c r="AB1539" s="38">
        <v>5.4764418635695478E-3</v>
      </c>
      <c r="AC1539" s="38">
        <v>371.67375939856998</v>
      </c>
      <c r="AD1539" s="38">
        <v>9.2100313539753458</v>
      </c>
      <c r="AE1539" s="38">
        <v>9.5950164179830324</v>
      </c>
      <c r="AF1539" s="38">
        <v>1.0031353975346491E-2</v>
      </c>
      <c r="AG1539" s="38">
        <v>4.9835820169672473E-3</v>
      </c>
      <c r="AH1539" s="38"/>
      <c r="AI1539" s="38"/>
      <c r="AJ1539" s="38"/>
      <c r="AK1539" s="38"/>
      <c r="AL1539" s="38"/>
      <c r="AM1539" s="38"/>
      <c r="AN1539" s="38"/>
      <c r="AO1539" s="38"/>
      <c r="AP1539" s="38"/>
      <c r="AQ1539" s="38"/>
      <c r="AR1539" s="38"/>
      <c r="AS1539" s="38"/>
      <c r="AT1539" s="38"/>
      <c r="AU1539" s="38"/>
      <c r="AV1539" s="38"/>
      <c r="AW1539" s="38"/>
      <c r="AX1539" s="38"/>
      <c r="AY1539" s="38"/>
    </row>
    <row r="1540" spans="1:51" x14ac:dyDescent="0.25">
      <c r="A1540" s="38" t="s">
        <v>16</v>
      </c>
      <c r="B1540" s="38">
        <v>243945</v>
      </c>
      <c r="C1540" s="38">
        <v>6.4</v>
      </c>
      <c r="D1540" s="38">
        <v>6.1</v>
      </c>
      <c r="E1540" s="38">
        <v>6.7</v>
      </c>
      <c r="F1540" s="38">
        <v>2013</v>
      </c>
      <c r="G1540" s="38" t="s">
        <v>7</v>
      </c>
      <c r="H1540" s="38" t="s">
        <v>114</v>
      </c>
      <c r="I1540" s="38" t="s">
        <v>148</v>
      </c>
      <c r="J1540" s="38">
        <v>1561</v>
      </c>
      <c r="K1540" s="38">
        <v>242384</v>
      </c>
      <c r="L1540" s="38">
        <v>3.164197879015524E-4</v>
      </c>
      <c r="M1540" s="38">
        <v>6.0825635894990908</v>
      </c>
      <c r="N1540" s="38">
        <v>6.7154031653021953</v>
      </c>
      <c r="O1540" s="38">
        <v>1.7436410500908828E-2</v>
      </c>
      <c r="P1540" s="38">
        <v>1.5403165302195099E-2</v>
      </c>
      <c r="Q1540" s="38">
        <v>1485</v>
      </c>
      <c r="R1540" s="38">
        <v>1639</v>
      </c>
      <c r="S1540" s="38">
        <v>6.0874377421140009</v>
      </c>
      <c r="T1540" s="38">
        <v>6.7187275820369345</v>
      </c>
      <c r="U1540" s="38">
        <v>1.256225788599874E-2</v>
      </c>
      <c r="V1540" s="38">
        <v>1.8727582036934365E-2</v>
      </c>
      <c r="W1540" s="38">
        <v>6.4067561053540506E-3</v>
      </c>
      <c r="X1540" s="38">
        <v>3.1670356583026783E-4</v>
      </c>
      <c r="Y1540" s="38">
        <v>6.090052539523783</v>
      </c>
      <c r="Z1540" s="38">
        <v>6.723459671184318</v>
      </c>
      <c r="AA1540" s="38">
        <v>9.9474604762166408E-3</v>
      </c>
      <c r="AB1540" s="38">
        <v>2.3459671184317799E-2</v>
      </c>
      <c r="AC1540" s="38">
        <v>154.40127790465911</v>
      </c>
      <c r="AD1540" s="38">
        <v>6.0923433026792875</v>
      </c>
      <c r="AE1540" s="38">
        <v>6.7252681281522655</v>
      </c>
      <c r="AF1540" s="38">
        <v>7.6566973207121691E-3</v>
      </c>
      <c r="AG1540" s="38">
        <v>2.5268128152265312E-2</v>
      </c>
      <c r="AH1540" s="38"/>
      <c r="AI1540" s="38"/>
      <c r="AJ1540" s="38"/>
      <c r="AK1540" s="38"/>
      <c r="AL1540" s="38"/>
      <c r="AM1540" s="38"/>
      <c r="AN1540" s="38"/>
      <c r="AO1540" s="38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</row>
    <row r="1541" spans="1:51" x14ac:dyDescent="0.25">
      <c r="A1541" s="38" t="s">
        <v>24</v>
      </c>
      <c r="B1541" s="38">
        <v>756115</v>
      </c>
      <c r="C1541" s="38">
        <v>11.5</v>
      </c>
      <c r="D1541" s="38">
        <v>11.3</v>
      </c>
      <c r="E1541" s="38">
        <v>11.8</v>
      </c>
      <c r="F1541" s="38">
        <v>2013</v>
      </c>
      <c r="G1541" s="38" t="s">
        <v>7</v>
      </c>
      <c r="H1541" s="38" t="s">
        <v>115</v>
      </c>
      <c r="I1541" s="38" t="s">
        <v>156</v>
      </c>
      <c r="J1541" s="38">
        <v>8695</v>
      </c>
      <c r="K1541" s="38">
        <v>747420</v>
      </c>
      <c r="L1541" s="38">
        <v>2.4031642843463908E-4</v>
      </c>
      <c r="M1541" s="38">
        <v>11.259257049144828</v>
      </c>
      <c r="N1541" s="38">
        <v>11.739889906014108</v>
      </c>
      <c r="O1541" s="38">
        <v>4.0742950855172211E-2</v>
      </c>
      <c r="P1541" s="38">
        <v>6.0110093985892732E-2</v>
      </c>
      <c r="Q1541" s="38">
        <v>8514</v>
      </c>
      <c r="R1541" s="38">
        <v>8877</v>
      </c>
      <c r="S1541" s="38">
        <v>11.260191902025486</v>
      </c>
      <c r="T1541" s="38">
        <v>11.740277603274635</v>
      </c>
      <c r="U1541" s="38">
        <v>3.9808097974514567E-2</v>
      </c>
      <c r="V1541" s="38">
        <v>5.9722396725366167E-2</v>
      </c>
      <c r="W1541" s="38">
        <v>1.1502055302088374E-2</v>
      </c>
      <c r="X1541" s="38">
        <v>2.4035426068959708E-4</v>
      </c>
      <c r="Y1541" s="38">
        <v>11.261701041398778</v>
      </c>
      <c r="Z1541" s="38">
        <v>11.74240956277797</v>
      </c>
      <c r="AA1541" s="38">
        <v>3.8298958601222566E-2</v>
      </c>
      <c r="AB1541" s="38">
        <v>5.7590437222030388E-2</v>
      </c>
      <c r="AC1541" s="38">
        <v>363.42368809539317</v>
      </c>
      <c r="AD1541" s="38">
        <v>11.262394769759783</v>
      </c>
      <c r="AE1541" s="38">
        <v>11.743038377838934</v>
      </c>
      <c r="AF1541" s="38">
        <v>3.7605230240217224E-2</v>
      </c>
      <c r="AG1541" s="38">
        <v>5.6961622161066927E-2</v>
      </c>
      <c r="AH1541" s="38"/>
      <c r="AI1541" s="38"/>
      <c r="AJ1541" s="38"/>
      <c r="AK1541" s="38"/>
      <c r="AL1541" s="38"/>
      <c r="AM1541" s="38"/>
      <c r="AN1541" s="38"/>
      <c r="AO1541" s="38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</row>
    <row r="1542" spans="1:51" x14ac:dyDescent="0.25">
      <c r="A1542" s="38" t="s">
        <v>40</v>
      </c>
      <c r="B1542" s="38">
        <v>84077</v>
      </c>
      <c r="C1542" s="38">
        <v>8.6</v>
      </c>
      <c r="D1542" s="38">
        <v>8</v>
      </c>
      <c r="E1542" s="38">
        <v>9.1999999999999993</v>
      </c>
      <c r="F1542" s="38">
        <v>2013</v>
      </c>
      <c r="G1542" s="38" t="s">
        <v>7</v>
      </c>
      <c r="H1542" s="38" t="s">
        <v>116</v>
      </c>
      <c r="I1542" s="38" t="s">
        <v>172</v>
      </c>
      <c r="J1542" s="38">
        <v>723</v>
      </c>
      <c r="K1542" s="38">
        <v>83354</v>
      </c>
      <c r="L1542" s="38">
        <v>6.2411504519937946E-4</v>
      </c>
      <c r="M1542" s="38">
        <v>7.9751451567583507</v>
      </c>
      <c r="N1542" s="38">
        <v>9.223375247157108</v>
      </c>
      <c r="O1542" s="38">
        <v>2.4854843241649327E-2</v>
      </c>
      <c r="P1542" s="38">
        <v>2.3375247157108703E-2</v>
      </c>
      <c r="Q1542" s="38">
        <v>671</v>
      </c>
      <c r="R1542" s="38">
        <v>776</v>
      </c>
      <c r="S1542" s="38">
        <v>7.980779523532</v>
      </c>
      <c r="T1542" s="38">
        <v>9.2296347395839522</v>
      </c>
      <c r="U1542" s="38">
        <v>1.9220476467999958E-2</v>
      </c>
      <c r="V1542" s="38">
        <v>2.9634739583952907E-2</v>
      </c>
      <c r="W1542" s="38">
        <v>8.6217111631236836E-3</v>
      </c>
      <c r="X1542" s="38">
        <v>6.2531101164427E-4</v>
      </c>
      <c r="Y1542" s="38">
        <v>7.9964001514794134</v>
      </c>
      <c r="Z1542" s="38">
        <v>9.2470221747679542</v>
      </c>
      <c r="AA1542" s="38">
        <v>3.5998485205865904E-3</v>
      </c>
      <c r="AB1542" s="38">
        <v>4.7022174767954894E-2</v>
      </c>
      <c r="AC1542" s="38">
        <v>104.98176705965398</v>
      </c>
      <c r="AD1542" s="38">
        <v>8.0033671667057842</v>
      </c>
      <c r="AE1542" s="38">
        <v>9.2519484753392103</v>
      </c>
      <c r="AF1542" s="38">
        <v>3.3671667057841859E-3</v>
      </c>
      <c r="AG1542" s="38">
        <v>5.1948475339210987E-2</v>
      </c>
      <c r="AH1542" s="38"/>
      <c r="AI1542" s="38"/>
      <c r="AJ1542" s="38"/>
      <c r="AK1542" s="38"/>
      <c r="AL1542" s="38"/>
      <c r="AM1542" s="38"/>
      <c r="AN1542" s="38"/>
      <c r="AO1542" s="38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</row>
    <row r="1543" spans="1:51" x14ac:dyDescent="0.25">
      <c r="A1543" s="38" t="s">
        <v>17</v>
      </c>
      <c r="B1543" s="38">
        <v>675149</v>
      </c>
      <c r="C1543" s="38">
        <v>8.1</v>
      </c>
      <c r="D1543" s="38">
        <v>7.9</v>
      </c>
      <c r="E1543" s="38">
        <v>8.3000000000000007</v>
      </c>
      <c r="F1543" s="38">
        <v>2014</v>
      </c>
      <c r="G1543" s="38" t="s">
        <v>7</v>
      </c>
      <c r="H1543" s="38" t="s">
        <v>67</v>
      </c>
      <c r="I1543" s="38" t="s">
        <v>149</v>
      </c>
      <c r="J1543" s="38">
        <v>5469</v>
      </c>
      <c r="K1543" s="38">
        <v>669680</v>
      </c>
      <c r="L1543" s="38">
        <v>2.1381406683488186E-4</v>
      </c>
      <c r="M1543" s="38">
        <v>7.8866200595579601</v>
      </c>
      <c r="N1543" s="38">
        <v>8.314248193227721</v>
      </c>
      <c r="O1543" s="38">
        <v>1.3379940442040272E-2</v>
      </c>
      <c r="P1543" s="38">
        <v>1.4248193227720307E-2</v>
      </c>
      <c r="Q1543" s="38">
        <v>5325</v>
      </c>
      <c r="R1543" s="38">
        <v>5614</v>
      </c>
      <c r="S1543" s="38">
        <v>7.8871478740248451</v>
      </c>
      <c r="T1543" s="38">
        <v>8.3152015332911695</v>
      </c>
      <c r="U1543" s="38">
        <v>1.2852125975155282E-2</v>
      </c>
      <c r="V1543" s="38">
        <v>1.5201533291168801E-2</v>
      </c>
      <c r="W1543" s="38">
        <v>8.1032329177333877E-3</v>
      </c>
      <c r="X1543" s="38">
        <v>2.1386840492678929E-4</v>
      </c>
      <c r="Y1543" s="38">
        <v>7.8893645128065986</v>
      </c>
      <c r="Z1543" s="38">
        <v>8.3171013226601769</v>
      </c>
      <c r="AA1543" s="38">
        <v>1.0635487193401794E-2</v>
      </c>
      <c r="AB1543" s="38">
        <v>1.7101322660176166E-2</v>
      </c>
      <c r="AC1543" s="38">
        <v>288.7251728395612</v>
      </c>
      <c r="AD1543" s="38">
        <v>7.8901514085021853</v>
      </c>
      <c r="AE1543" s="38">
        <v>8.3177955730675066</v>
      </c>
      <c r="AF1543" s="38">
        <v>9.8485914978150291E-3</v>
      </c>
      <c r="AG1543" s="38">
        <v>1.7795573067505899E-2</v>
      </c>
      <c r="AH1543" s="38"/>
      <c r="AI1543" s="38"/>
      <c r="AJ1543" s="38"/>
      <c r="AK1543" s="38"/>
      <c r="AL1543" s="38"/>
      <c r="AM1543" s="38"/>
      <c r="AN1543" s="38"/>
      <c r="AO1543" s="38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</row>
    <row r="1544" spans="1:51" x14ac:dyDescent="0.25">
      <c r="A1544" s="38" t="s">
        <v>41</v>
      </c>
      <c r="B1544" s="38">
        <v>117543</v>
      </c>
      <c r="C1544" s="38">
        <v>8.5</v>
      </c>
      <c r="D1544" s="38">
        <v>8</v>
      </c>
      <c r="E1544" s="38">
        <v>9.1</v>
      </c>
      <c r="F1544" s="38">
        <v>2014</v>
      </c>
      <c r="G1544" s="38" t="s">
        <v>7</v>
      </c>
      <c r="H1544" s="38" t="s">
        <v>68</v>
      </c>
      <c r="I1544" s="38" t="s">
        <v>173</v>
      </c>
      <c r="J1544" s="38">
        <v>999</v>
      </c>
      <c r="K1544" s="38">
        <v>116544</v>
      </c>
      <c r="L1544" s="38">
        <v>5.2478406439639916E-4</v>
      </c>
      <c r="M1544" s="38">
        <v>7.9742333164769841</v>
      </c>
      <c r="N1544" s="38">
        <v>9.0238014452697808</v>
      </c>
      <c r="O1544" s="38">
        <v>2.5766683523015921E-2</v>
      </c>
      <c r="P1544" s="38">
        <v>7.6198554730218859E-2</v>
      </c>
      <c r="Q1544" s="38">
        <v>938</v>
      </c>
      <c r="R1544" s="38">
        <v>1061</v>
      </c>
      <c r="S1544" s="38">
        <v>7.9800583616208538</v>
      </c>
      <c r="T1544" s="38">
        <v>9.0264839250316911</v>
      </c>
      <c r="U1544" s="38">
        <v>1.9941638379146198E-2</v>
      </c>
      <c r="V1544" s="38">
        <v>7.3516074968308587E-2</v>
      </c>
      <c r="W1544" s="38">
        <v>8.515079750237204E-3</v>
      </c>
      <c r="X1544" s="38">
        <v>5.255124051783504E-4</v>
      </c>
      <c r="Y1544" s="38">
        <v>7.9895673450588545</v>
      </c>
      <c r="Z1544" s="38">
        <v>9.0405921554155544</v>
      </c>
      <c r="AA1544" s="38">
        <v>1.0432654941145536E-2</v>
      </c>
      <c r="AB1544" s="38">
        <v>5.9407844584445257E-2</v>
      </c>
      <c r="AC1544" s="38">
        <v>123.3985818026465</v>
      </c>
      <c r="AD1544" s="38">
        <v>7.9944422737911625</v>
      </c>
      <c r="AE1544" s="38">
        <v>9.0442244735610782</v>
      </c>
      <c r="AF1544" s="38">
        <v>5.5577262088375434E-3</v>
      </c>
      <c r="AG1544" s="38">
        <v>5.5775526438921474E-2</v>
      </c>
      <c r="AH1544" s="38"/>
      <c r="AI1544" s="38"/>
      <c r="AJ1544" s="38"/>
      <c r="AK1544" s="38"/>
      <c r="AL1544" s="38"/>
      <c r="AM1544" s="38"/>
      <c r="AN1544" s="38"/>
      <c r="AO1544" s="38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</row>
    <row r="1545" spans="1:51" x14ac:dyDescent="0.25">
      <c r="A1545" s="38" t="s">
        <v>11</v>
      </c>
      <c r="B1545" s="38">
        <v>1019375</v>
      </c>
      <c r="C1545" s="38">
        <v>9.3000000000000007</v>
      </c>
      <c r="D1545" s="38">
        <v>9.1</v>
      </c>
      <c r="E1545" s="38">
        <v>9.5</v>
      </c>
      <c r="F1545" s="38">
        <v>2014</v>
      </c>
      <c r="G1545" s="38" t="s">
        <v>7</v>
      </c>
      <c r="H1545" s="38" t="s">
        <v>69</v>
      </c>
      <c r="I1545" s="38" t="s">
        <v>143</v>
      </c>
      <c r="J1545" s="38">
        <v>9480</v>
      </c>
      <c r="K1545" s="38">
        <v>1009895</v>
      </c>
      <c r="L1545" s="38">
        <v>1.8633283990714645E-4</v>
      </c>
      <c r="M1545" s="38">
        <v>9.1134832238574148</v>
      </c>
      <c r="N1545" s="38">
        <v>9.4861489036717082</v>
      </c>
      <c r="O1545" s="38">
        <v>1.3483223857415183E-2</v>
      </c>
      <c r="P1545" s="38">
        <v>1.3851096328291845E-2</v>
      </c>
      <c r="Q1545" s="38">
        <v>9291</v>
      </c>
      <c r="R1545" s="38">
        <v>9671</v>
      </c>
      <c r="S1545" s="38">
        <v>9.114408338442674</v>
      </c>
      <c r="T1545" s="38">
        <v>9.4871857755977924</v>
      </c>
      <c r="U1545" s="38">
        <v>1.4408338442674307E-2</v>
      </c>
      <c r="V1545" s="38">
        <v>1.2814224402207586E-2</v>
      </c>
      <c r="W1545" s="38">
        <v>9.3016652335464276E-3</v>
      </c>
      <c r="X1545" s="38">
        <v>1.8636001351202272E-4</v>
      </c>
      <c r="Y1545" s="38">
        <v>9.1153052200344042</v>
      </c>
      <c r="Z1545" s="38">
        <v>9.4880252470584505</v>
      </c>
      <c r="AA1545" s="38">
        <v>1.5305220034404599E-2</v>
      </c>
      <c r="AB1545" s="38">
        <v>1.1974752941549482E-2</v>
      </c>
      <c r="AC1545" s="38">
        <v>379.89557585789129</v>
      </c>
      <c r="AD1545" s="38">
        <v>9.1158189316378735</v>
      </c>
      <c r="AE1545" s="38">
        <v>9.4884925250138448</v>
      </c>
      <c r="AF1545" s="38">
        <v>1.5818931637873845E-2</v>
      </c>
      <c r="AG1545" s="38">
        <v>1.1507474986155231E-2</v>
      </c>
      <c r="AH1545" s="38"/>
      <c r="AI1545" s="38"/>
      <c r="AJ1545" s="38"/>
      <c r="AK1545" s="38"/>
      <c r="AL1545" s="38"/>
      <c r="AM1545" s="38"/>
      <c r="AN1545" s="38"/>
      <c r="AO1545" s="38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</row>
    <row r="1546" spans="1:51" x14ac:dyDescent="0.25">
      <c r="A1546" s="38" t="s">
        <v>18</v>
      </c>
      <c r="B1546" s="38">
        <v>437275</v>
      </c>
      <c r="C1546" s="38">
        <v>8.3000000000000007</v>
      </c>
      <c r="D1546" s="38">
        <v>8</v>
      </c>
      <c r="E1546" s="38">
        <v>8.6</v>
      </c>
      <c r="F1546" s="38">
        <v>2014</v>
      </c>
      <c r="G1546" s="38" t="s">
        <v>7</v>
      </c>
      <c r="H1546" s="38" t="s">
        <v>70</v>
      </c>
      <c r="I1546" s="38" t="s">
        <v>150</v>
      </c>
      <c r="J1546" s="38">
        <v>3629</v>
      </c>
      <c r="K1546" s="38">
        <v>433646</v>
      </c>
      <c r="L1546" s="38">
        <v>2.6889162443129492E-4</v>
      </c>
      <c r="M1546" s="38">
        <v>8.0302336399904082</v>
      </c>
      <c r="N1546" s="38">
        <v>8.5680168888529984</v>
      </c>
      <c r="O1546" s="38">
        <v>3.0233639990408179E-2</v>
      </c>
      <c r="P1546" s="38">
        <v>3.1983111147001253E-2</v>
      </c>
      <c r="Q1546" s="38">
        <v>3512</v>
      </c>
      <c r="R1546" s="38">
        <v>3747</v>
      </c>
      <c r="S1546" s="38">
        <v>8.0315590875307308</v>
      </c>
      <c r="T1546" s="38">
        <v>8.5689783317134527</v>
      </c>
      <c r="U1546" s="38">
        <v>3.1559087530730778E-2</v>
      </c>
      <c r="V1546" s="38">
        <v>3.1021668286546955E-2</v>
      </c>
      <c r="W1546" s="38">
        <v>8.3034448163490128E-3</v>
      </c>
      <c r="X1546" s="38">
        <v>2.6899450851415065E-4</v>
      </c>
      <c r="Y1546" s="38">
        <v>8.0344503078348612</v>
      </c>
      <c r="Z1546" s="38">
        <v>8.5724393248631632</v>
      </c>
      <c r="AA1546" s="38">
        <v>3.4450307834861249E-2</v>
      </c>
      <c r="AB1546" s="38">
        <v>2.7560675136836466E-2</v>
      </c>
      <c r="AC1546" s="38">
        <v>235.17448140981381</v>
      </c>
      <c r="AD1546" s="38">
        <v>8.0356814818270692</v>
      </c>
      <c r="AE1546" s="38">
        <v>8.5734950211815928</v>
      </c>
      <c r="AF1546" s="38">
        <v>3.5681481827069206E-2</v>
      </c>
      <c r="AG1546" s="38">
        <v>2.6504978818406855E-2</v>
      </c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</row>
    <row r="1547" spans="1:51" x14ac:dyDescent="0.25">
      <c r="A1547" s="38" t="s">
        <v>42</v>
      </c>
      <c r="B1547" s="38">
        <v>5717500</v>
      </c>
      <c r="C1547" s="38">
        <v>12</v>
      </c>
      <c r="D1547" s="38">
        <v>11.9</v>
      </c>
      <c r="E1547" s="38">
        <v>12.1</v>
      </c>
      <c r="F1547" s="38">
        <v>2014</v>
      </c>
      <c r="G1547" s="38" t="s">
        <v>7</v>
      </c>
      <c r="H1547" s="38" t="s">
        <v>71</v>
      </c>
      <c r="I1547" s="38" t="s">
        <v>174</v>
      </c>
      <c r="J1547" s="38">
        <v>68610</v>
      </c>
      <c r="K1547" s="38">
        <v>5648890</v>
      </c>
      <c r="L1547" s="38">
        <v>8.92512073366235E-5</v>
      </c>
      <c r="M1547" s="38">
        <v>11.910748792663377</v>
      </c>
      <c r="N1547" s="38">
        <v>12.089251207336623</v>
      </c>
      <c r="O1547" s="38">
        <v>1.074879266337625E-2</v>
      </c>
      <c r="P1547" s="38">
        <v>1.074879266337625E-2</v>
      </c>
      <c r="Q1547" s="38">
        <v>68100</v>
      </c>
      <c r="R1547" s="38">
        <v>69121</v>
      </c>
      <c r="S1547" s="38">
        <v>11.910800174901619</v>
      </c>
      <c r="T1547" s="38">
        <v>12.089374726716223</v>
      </c>
      <c r="U1547" s="38">
        <v>1.080017490161822E-2</v>
      </c>
      <c r="V1547" s="38">
        <v>1.0625273283777048E-2</v>
      </c>
      <c r="W1547" s="38">
        <v>1.2000327875932658E-2</v>
      </c>
      <c r="X1547" s="38">
        <v>8.9252984077214999E-5</v>
      </c>
      <c r="Y1547" s="38">
        <v>11.911074891855442</v>
      </c>
      <c r="Z1547" s="38">
        <v>12.089580860009873</v>
      </c>
      <c r="AA1547" s="38">
        <v>1.1074891855441749E-2</v>
      </c>
      <c r="AB1547" s="38">
        <v>1.041913999012678E-2</v>
      </c>
      <c r="AC1547" s="38">
        <v>1020.59111181896</v>
      </c>
      <c r="AD1547" s="38">
        <v>11.911163868343742</v>
      </c>
      <c r="AE1547" s="38">
        <v>12.089666785021899</v>
      </c>
      <c r="AF1547" s="38">
        <v>1.1163868343741612E-2</v>
      </c>
      <c r="AG1547" s="38">
        <v>1.0333214978100358E-2</v>
      </c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</row>
    <row r="1548" spans="1:51" x14ac:dyDescent="0.25">
      <c r="A1548" s="38" t="s">
        <v>19</v>
      </c>
      <c r="B1548" s="38">
        <v>791275</v>
      </c>
      <c r="C1548" s="38">
        <v>6.2</v>
      </c>
      <c r="D1548" s="38">
        <v>6.1</v>
      </c>
      <c r="E1548" s="38">
        <v>6.4</v>
      </c>
      <c r="F1548" s="38">
        <v>2014</v>
      </c>
      <c r="G1548" s="38" t="s">
        <v>7</v>
      </c>
      <c r="H1548" s="38" t="s">
        <v>72</v>
      </c>
      <c r="I1548" s="38" t="s">
        <v>151</v>
      </c>
      <c r="J1548" s="38">
        <v>4906</v>
      </c>
      <c r="K1548" s="38">
        <v>786369</v>
      </c>
      <c r="L1548" s="38">
        <v>1.7295530532263152E-4</v>
      </c>
      <c r="M1548" s="38">
        <v>6.0271647540751756</v>
      </c>
      <c r="N1548" s="38">
        <v>6.3730753647204388</v>
      </c>
      <c r="O1548" s="38">
        <v>7.2835245924824044E-2</v>
      </c>
      <c r="P1548" s="38">
        <v>2.6924635279561571E-2</v>
      </c>
      <c r="Q1548" s="38">
        <v>4770</v>
      </c>
      <c r="R1548" s="38">
        <v>5043</v>
      </c>
      <c r="S1548" s="38">
        <v>6.0282455530630941</v>
      </c>
      <c r="T1548" s="38">
        <v>6.373258348867334</v>
      </c>
      <c r="U1548" s="38">
        <v>7.175444693690558E-2</v>
      </c>
      <c r="V1548" s="38">
        <v>2.6741651132666355E-2</v>
      </c>
      <c r="W1548" s="38">
        <v>6.202517333032672E-3</v>
      </c>
      <c r="X1548" s="38">
        <v>1.7300471986486491E-4</v>
      </c>
      <c r="Y1548" s="38">
        <v>6.0295126131678076</v>
      </c>
      <c r="Z1548" s="38">
        <v>6.3755220528975372</v>
      </c>
      <c r="AA1548" s="38">
        <v>7.0487386832192023E-2</v>
      </c>
      <c r="AB1548" s="38">
        <v>2.4477947102463204E-2</v>
      </c>
      <c r="AC1548" s="38">
        <v>273.72351436273146</v>
      </c>
      <c r="AD1548" s="38">
        <v>6.0301864807000536</v>
      </c>
      <c r="AE1548" s="38">
        <v>6.3761119623647566</v>
      </c>
      <c r="AF1548" s="38">
        <v>6.9813519299946059E-2</v>
      </c>
      <c r="AG1548" s="38">
        <v>2.388803763524372E-2</v>
      </c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</row>
    <row r="1549" spans="1:51" x14ac:dyDescent="0.25">
      <c r="A1549" s="38" t="s">
        <v>31</v>
      </c>
      <c r="B1549" s="38">
        <v>487037</v>
      </c>
      <c r="C1549" s="38">
        <v>13.9</v>
      </c>
      <c r="D1549" s="38">
        <v>13.6</v>
      </c>
      <c r="E1549" s="38">
        <v>14.2</v>
      </c>
      <c r="F1549" s="38">
        <v>2014</v>
      </c>
      <c r="G1549" s="38" t="s">
        <v>7</v>
      </c>
      <c r="H1549" s="38" t="s">
        <v>73</v>
      </c>
      <c r="I1549" s="38" t="s">
        <v>163</v>
      </c>
      <c r="J1549" s="38">
        <v>6770</v>
      </c>
      <c r="K1549" s="38">
        <v>480267</v>
      </c>
      <c r="L1549" s="38">
        <v>3.2880685649988074E-4</v>
      </c>
      <c r="M1549" s="38">
        <v>13.571574428700217</v>
      </c>
      <c r="N1549" s="38">
        <v>14.229188141699979</v>
      </c>
      <c r="O1549" s="38">
        <v>2.8425571299782959E-2</v>
      </c>
      <c r="P1549" s="38">
        <v>2.9188141699979298E-2</v>
      </c>
      <c r="Q1549" s="38">
        <v>6610</v>
      </c>
      <c r="R1549" s="38">
        <v>6930</v>
      </c>
      <c r="S1549" s="38">
        <v>13.571864149951647</v>
      </c>
      <c r="T1549" s="38">
        <v>14.22889842044855</v>
      </c>
      <c r="U1549" s="38">
        <v>2.8135850048352395E-2</v>
      </c>
      <c r="V1549" s="38">
        <v>2.889842044855051E-2</v>
      </c>
      <c r="W1549" s="38">
        <v>1.3904215320272915E-2</v>
      </c>
      <c r="X1549" s="38">
        <v>3.2887261253619637E-4</v>
      </c>
      <c r="Y1549" s="38">
        <v>13.575342707736718</v>
      </c>
      <c r="Z1549" s="38">
        <v>14.233087932809111</v>
      </c>
      <c r="AA1549" s="38">
        <v>2.4657292263281505E-2</v>
      </c>
      <c r="AB1549" s="38">
        <v>3.308793280911182E-2</v>
      </c>
      <c r="AC1549" s="38">
        <v>320.29358637701483</v>
      </c>
      <c r="AD1549" s="38">
        <v>13.576425985993842</v>
      </c>
      <c r="AE1549" s="38">
        <v>14.234057870452745</v>
      </c>
      <c r="AF1549" s="38">
        <v>2.3574014006157995E-2</v>
      </c>
      <c r="AG1549" s="38">
        <v>3.405787045274522E-2</v>
      </c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</row>
    <row r="1550" spans="1:51" x14ac:dyDescent="0.25">
      <c r="A1550" s="38" t="s">
        <v>43</v>
      </c>
      <c r="B1550" s="38">
        <v>122317</v>
      </c>
      <c r="C1550" s="38">
        <v>9.3000000000000007</v>
      </c>
      <c r="D1550" s="38">
        <v>8.8000000000000007</v>
      </c>
      <c r="E1550" s="38">
        <v>9.9</v>
      </c>
      <c r="F1550" s="38">
        <v>2014</v>
      </c>
      <c r="G1550" s="38" t="s">
        <v>7</v>
      </c>
      <c r="H1550" s="38" t="s">
        <v>74</v>
      </c>
      <c r="I1550" s="38" t="s">
        <v>175</v>
      </c>
      <c r="J1550" s="38">
        <v>1138</v>
      </c>
      <c r="K1550" s="38">
        <v>121179</v>
      </c>
      <c r="L1550" s="38">
        <v>5.3802526852796421E-4</v>
      </c>
      <c r="M1550" s="38">
        <v>8.7656692301925734</v>
      </c>
      <c r="N1550" s="38">
        <v>9.8417197672485024</v>
      </c>
      <c r="O1550" s="38">
        <v>3.433076980742733E-2</v>
      </c>
      <c r="P1550" s="38">
        <v>5.8280232751497962E-2</v>
      </c>
      <c r="Q1550" s="38">
        <v>1072</v>
      </c>
      <c r="R1550" s="38">
        <v>1204</v>
      </c>
      <c r="S1550" s="38">
        <v>8.7641129197086265</v>
      </c>
      <c r="T1550" s="38">
        <v>9.8432760777324493</v>
      </c>
      <c r="U1550" s="38">
        <v>3.5887080291374218E-2</v>
      </c>
      <c r="V1550" s="38">
        <v>5.6723922267551075E-2</v>
      </c>
      <c r="W1550" s="38">
        <v>9.3191047070592739E-3</v>
      </c>
      <c r="X1550" s="38">
        <v>5.3867847551774411E-4</v>
      </c>
      <c r="Y1550" s="38">
        <v>8.7804262315415293</v>
      </c>
      <c r="Z1550" s="38">
        <v>9.8577831825770179</v>
      </c>
      <c r="AA1550" s="38">
        <v>1.9573768458471363E-2</v>
      </c>
      <c r="AB1550" s="38">
        <v>4.2216817422982444E-2</v>
      </c>
      <c r="AC1550" s="38">
        <v>131.64668618442369</v>
      </c>
      <c r="AD1550" s="38">
        <v>8.7850718937369194</v>
      </c>
      <c r="AE1550" s="38">
        <v>9.8613127421024238</v>
      </c>
      <c r="AF1550" s="38">
        <v>1.4928106263081276E-2</v>
      </c>
      <c r="AG1550" s="38">
        <v>3.8687257897576544E-2</v>
      </c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</row>
    <row r="1551" spans="1:51" x14ac:dyDescent="0.25">
      <c r="A1551" s="38" t="s">
        <v>58</v>
      </c>
      <c r="B1551" s="38">
        <v>60718</v>
      </c>
      <c r="C1551" s="38">
        <v>10.199999999999999</v>
      </c>
      <c r="D1551" s="38">
        <v>9.4</v>
      </c>
      <c r="E1551" s="38">
        <v>11</v>
      </c>
      <c r="F1551" s="38">
        <v>2014</v>
      </c>
      <c r="G1551" s="38" t="s">
        <v>7</v>
      </c>
      <c r="H1551" s="38" t="s">
        <v>195</v>
      </c>
      <c r="I1551" s="38" t="s">
        <v>196</v>
      </c>
      <c r="J1551" s="38">
        <v>619</v>
      </c>
      <c r="K1551" s="38">
        <v>60099</v>
      </c>
      <c r="L1551" s="38">
        <v>7.9900749220073787E-4</v>
      </c>
      <c r="M1551" s="38">
        <v>9.3956629514897667</v>
      </c>
      <c r="N1551" s="38">
        <v>10.993677935891242</v>
      </c>
      <c r="O1551" s="38">
        <v>4.3370485102336431E-3</v>
      </c>
      <c r="P1551" s="38">
        <v>6.3220641087582408E-3</v>
      </c>
      <c r="Q1551" s="38">
        <v>571</v>
      </c>
      <c r="R1551" s="38">
        <v>668</v>
      </c>
      <c r="S1551" s="38">
        <v>9.4041305708356671</v>
      </c>
      <c r="T1551" s="38">
        <v>11.001679897229817</v>
      </c>
      <c r="U1551" s="38">
        <v>4.1305708356667026E-3</v>
      </c>
      <c r="V1551" s="38">
        <v>1.6798972298168735E-3</v>
      </c>
      <c r="W1551" s="38">
        <v>1.0225657102830661E-2</v>
      </c>
      <c r="X1551" s="38">
        <v>8.0078269302206605E-4</v>
      </c>
      <c r="Y1551" s="38">
        <v>9.424874409808595</v>
      </c>
      <c r="Z1551" s="38">
        <v>11.026439795852728</v>
      </c>
      <c r="AA1551" s="38">
        <v>2.4874409808594677E-2</v>
      </c>
      <c r="AB1551" s="38">
        <v>2.6439795852727599E-2</v>
      </c>
      <c r="AC1551" s="38">
        <v>97.065526298675024</v>
      </c>
      <c r="AD1551" s="38">
        <v>9.4346276808736267</v>
      </c>
      <c r="AE1551" s="38">
        <v>11.033155063553567</v>
      </c>
      <c r="AF1551" s="38">
        <v>3.4627680873626332E-2</v>
      </c>
      <c r="AG1551" s="38">
        <v>3.3155063553566677E-2</v>
      </c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</row>
    <row r="1552" spans="1:51" x14ac:dyDescent="0.25">
      <c r="A1552" s="38" t="s">
        <v>25</v>
      </c>
      <c r="B1552" s="38">
        <v>2493779</v>
      </c>
      <c r="C1552" s="38">
        <v>10.199999999999999</v>
      </c>
      <c r="D1552" s="38">
        <v>10.1</v>
      </c>
      <c r="E1552" s="38">
        <v>10.4</v>
      </c>
      <c r="F1552" s="38">
        <v>2014</v>
      </c>
      <c r="G1552" s="38" t="s">
        <v>7</v>
      </c>
      <c r="H1552" s="38" t="s">
        <v>75</v>
      </c>
      <c r="I1552" s="38" t="s">
        <v>157</v>
      </c>
      <c r="J1552" s="38">
        <v>25437</v>
      </c>
      <c r="K1552" s="38">
        <v>2468342</v>
      </c>
      <c r="L1552" s="38">
        <v>1.2470870152548989E-4</v>
      </c>
      <c r="M1552" s="38">
        <v>10.075473431694816</v>
      </c>
      <c r="N1552" s="38">
        <v>10.324890834745794</v>
      </c>
      <c r="O1552" s="38">
        <v>2.4526568305184071E-2</v>
      </c>
      <c r="P1552" s="38">
        <v>7.5109165254206189E-2</v>
      </c>
      <c r="Q1552" s="38">
        <v>25126</v>
      </c>
      <c r="R1552" s="38">
        <v>25748</v>
      </c>
      <c r="S1552" s="38">
        <v>10.075471804037166</v>
      </c>
      <c r="T1552" s="38">
        <v>10.324892462403445</v>
      </c>
      <c r="U1552" s="38">
        <v>2.4528195962833621E-2</v>
      </c>
      <c r="V1552" s="38">
        <v>7.5107537596554863E-2</v>
      </c>
      <c r="W1552" s="38">
        <v>1.0200936627877752E-2</v>
      </c>
      <c r="X1552" s="38">
        <v>1.2471545238334692E-4</v>
      </c>
      <c r="Y1552" s="38">
        <v>10.076221175494405</v>
      </c>
      <c r="Z1552" s="38">
        <v>10.325652080261099</v>
      </c>
      <c r="AA1552" s="38">
        <v>2.3778824505594542E-2</v>
      </c>
      <c r="AB1552" s="38">
        <v>7.4347919738901425E-2</v>
      </c>
      <c r="AC1552" s="38">
        <v>621.99769440808097</v>
      </c>
      <c r="AD1552" s="38">
        <v>10.076427451680839</v>
      </c>
      <c r="AE1552" s="38">
        <v>10.325846801300001</v>
      </c>
      <c r="AF1552" s="38">
        <v>2.3572548319160447E-2</v>
      </c>
      <c r="AG1552" s="38">
        <v>7.4153198699999479E-2</v>
      </c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</row>
    <row r="1553" spans="1:51" x14ac:dyDescent="0.25">
      <c r="A1553" s="38" t="s">
        <v>12</v>
      </c>
      <c r="B1553" s="38">
        <v>1564671</v>
      </c>
      <c r="C1553" s="38">
        <v>8.9</v>
      </c>
      <c r="D1553" s="38">
        <v>8.6999999999999993</v>
      </c>
      <c r="E1553" s="38">
        <v>9</v>
      </c>
      <c r="F1553" s="38">
        <v>2014</v>
      </c>
      <c r="G1553" s="38" t="s">
        <v>7</v>
      </c>
      <c r="H1553" s="38" t="s">
        <v>76</v>
      </c>
      <c r="I1553" s="38" t="s">
        <v>144</v>
      </c>
      <c r="J1553" s="38">
        <v>13926</v>
      </c>
      <c r="K1553" s="38">
        <v>1550745</v>
      </c>
      <c r="L1553" s="38">
        <v>1.4716242349330566E-4</v>
      </c>
      <c r="M1553" s="38">
        <v>8.7531111803505688</v>
      </c>
      <c r="N1553" s="38">
        <v>9.0474360273371808</v>
      </c>
      <c r="O1553" s="38">
        <v>5.3111180350569498E-2</v>
      </c>
      <c r="P1553" s="38">
        <v>4.7436027337180775E-2</v>
      </c>
      <c r="Q1553" s="38">
        <v>13696</v>
      </c>
      <c r="R1553" s="38">
        <v>14156</v>
      </c>
      <c r="S1553" s="38">
        <v>8.7532778456301674</v>
      </c>
      <c r="T1553" s="38">
        <v>9.0472693620575821</v>
      </c>
      <c r="U1553" s="38">
        <v>5.327784563016813E-2</v>
      </c>
      <c r="V1553" s="38">
        <v>4.7269362057582143E-2</v>
      </c>
      <c r="W1553" s="38">
        <v>8.9014793108226128E-3</v>
      </c>
      <c r="X1553" s="38">
        <v>1.4717705967901094E-4</v>
      </c>
      <c r="Y1553" s="38">
        <v>8.7543022511436011</v>
      </c>
      <c r="Z1553" s="38">
        <v>9.0486563705016252</v>
      </c>
      <c r="AA1553" s="38">
        <v>5.4302251143601765E-2</v>
      </c>
      <c r="AB1553" s="38">
        <v>4.865637050162519E-2</v>
      </c>
      <c r="AC1553" s="38">
        <v>460.52938137509352</v>
      </c>
      <c r="AD1553" s="38">
        <v>8.7546343021348481</v>
      </c>
      <c r="AE1553" s="38">
        <v>9.0489634299335169</v>
      </c>
      <c r="AF1553" s="38">
        <v>5.4634302134848767E-2</v>
      </c>
      <c r="AG1553" s="38">
        <v>4.8963429933516878E-2</v>
      </c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</row>
    <row r="1554" spans="1:51" x14ac:dyDescent="0.25">
      <c r="A1554" s="38" t="s">
        <v>56</v>
      </c>
      <c r="B1554" s="38">
        <v>168899</v>
      </c>
      <c r="C1554" s="38">
        <v>7.3</v>
      </c>
      <c r="D1554" s="38">
        <v>6.9</v>
      </c>
      <c r="E1554" s="38">
        <v>7.7</v>
      </c>
      <c r="F1554" s="38">
        <v>2014</v>
      </c>
      <c r="G1554" s="38" t="s">
        <v>7</v>
      </c>
      <c r="H1554" s="38" t="s">
        <v>77</v>
      </c>
      <c r="I1554" s="38" t="s">
        <v>188</v>
      </c>
      <c r="J1554" s="38">
        <v>1233</v>
      </c>
      <c r="K1554" s="38">
        <v>167666</v>
      </c>
      <c r="L1554" s="38">
        <v>4.0598642632421275E-4</v>
      </c>
      <c r="M1554" s="38">
        <v>6.8942344157174809</v>
      </c>
      <c r="N1554" s="38">
        <v>7.7062072683659064</v>
      </c>
      <c r="O1554" s="38">
        <v>5.7655842825194981E-3</v>
      </c>
      <c r="P1554" s="38">
        <v>6.2072683659062378E-3</v>
      </c>
      <c r="Q1554" s="38">
        <v>1165</v>
      </c>
      <c r="R1554" s="38">
        <v>1302</v>
      </c>
      <c r="S1554" s="38">
        <v>6.8976133665681854</v>
      </c>
      <c r="T1554" s="38">
        <v>7.7087490156839298</v>
      </c>
      <c r="U1554" s="38">
        <v>2.3866334318149995E-3</v>
      </c>
      <c r="V1554" s="38">
        <v>8.7490156839296063E-3</v>
      </c>
      <c r="W1554" s="38">
        <v>7.3114266091931111E-3</v>
      </c>
      <c r="X1554" s="38">
        <v>4.0644548063757267E-4</v>
      </c>
      <c r="Y1554" s="38">
        <v>6.9049811285555389</v>
      </c>
      <c r="Z1554" s="38">
        <v>7.7178720898306832</v>
      </c>
      <c r="AA1554" s="38">
        <v>4.9811285555385609E-3</v>
      </c>
      <c r="AB1554" s="38">
        <v>1.7872089830683002E-2</v>
      </c>
      <c r="AC1554" s="38">
        <v>137.16759971747476</v>
      </c>
      <c r="AD1554" s="38">
        <v>6.9083321480775099</v>
      </c>
      <c r="AE1554" s="38">
        <v>7.7204416338194468</v>
      </c>
      <c r="AF1554" s="38">
        <v>8.3321480775095935E-3</v>
      </c>
      <c r="AG1554" s="38">
        <v>2.0441633819446636E-2</v>
      </c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</row>
    <row r="1555" spans="1:51" x14ac:dyDescent="0.25">
      <c r="A1555" s="38" t="s">
        <v>32</v>
      </c>
      <c r="B1555" s="38">
        <v>266586</v>
      </c>
      <c r="C1555" s="38">
        <v>8.5</v>
      </c>
      <c r="D1555" s="38">
        <v>8.1</v>
      </c>
      <c r="E1555" s="38">
        <v>8.8000000000000007</v>
      </c>
      <c r="F1555" s="38">
        <v>2014</v>
      </c>
      <c r="G1555" s="38" t="s">
        <v>7</v>
      </c>
      <c r="H1555" s="38" t="s">
        <v>78</v>
      </c>
      <c r="I1555" s="38" t="s">
        <v>164</v>
      </c>
      <c r="J1555" s="38">
        <v>2266</v>
      </c>
      <c r="K1555" s="38">
        <v>264320</v>
      </c>
      <c r="L1555" s="38">
        <v>3.484873750232011E-4</v>
      </c>
      <c r="M1555" s="38">
        <v>8.1515838965364438</v>
      </c>
      <c r="N1555" s="38">
        <v>8.8485586465828483</v>
      </c>
      <c r="O1555" s="38">
        <v>5.1583896536444129E-2</v>
      </c>
      <c r="P1555" s="38">
        <v>4.8558646582847587E-2</v>
      </c>
      <c r="Q1555" s="38">
        <v>2174</v>
      </c>
      <c r="R1555" s="38">
        <v>2359</v>
      </c>
      <c r="S1555" s="38">
        <v>8.1549668774804385</v>
      </c>
      <c r="T1555" s="38">
        <v>8.8489268003571073</v>
      </c>
      <c r="U1555" s="38">
        <v>5.4966877480438825E-2</v>
      </c>
      <c r="V1555" s="38">
        <v>4.8926800357106615E-2</v>
      </c>
      <c r="W1555" s="38">
        <v>8.5071535997018298E-3</v>
      </c>
      <c r="X1555" s="38">
        <v>3.4870069765312138E-4</v>
      </c>
      <c r="Y1555" s="38">
        <v>8.1584529020487082</v>
      </c>
      <c r="Z1555" s="38">
        <v>8.8558542973549521</v>
      </c>
      <c r="AA1555" s="38">
        <v>5.8452902048708566E-2</v>
      </c>
      <c r="AB1555" s="38">
        <v>5.5854297354951399E-2</v>
      </c>
      <c r="AC1555" s="38">
        <v>185.82309705820128</v>
      </c>
      <c r="AD1555" s="38">
        <v>8.1605104267159057</v>
      </c>
      <c r="AE1555" s="38">
        <v>8.8575478533535801</v>
      </c>
      <c r="AF1555" s="38">
        <v>6.0510426715906007E-2</v>
      </c>
      <c r="AG1555" s="38">
        <v>5.754785335357937E-2</v>
      </c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</row>
    <row r="1556" spans="1:51" x14ac:dyDescent="0.25">
      <c r="A1556" s="38" t="s">
        <v>45</v>
      </c>
      <c r="B1556" s="38">
        <v>1831161</v>
      </c>
      <c r="C1556" s="38">
        <v>9.8000000000000007</v>
      </c>
      <c r="D1556" s="38">
        <v>9.6999999999999993</v>
      </c>
      <c r="E1556" s="38">
        <v>10</v>
      </c>
      <c r="F1556" s="38">
        <v>2014</v>
      </c>
      <c r="G1556" s="38" t="s">
        <v>7</v>
      </c>
      <c r="H1556" s="38" t="s">
        <v>79</v>
      </c>
      <c r="I1556" s="38" t="s">
        <v>177</v>
      </c>
      <c r="J1556" s="38">
        <v>17945</v>
      </c>
      <c r="K1556" s="38">
        <v>1813216</v>
      </c>
      <c r="L1556" s="38">
        <v>1.4267727246553623E-4</v>
      </c>
      <c r="M1556" s="38">
        <v>9.6571164103400715</v>
      </c>
      <c r="N1556" s="38">
        <v>9.9424709552711459</v>
      </c>
      <c r="O1556" s="38">
        <v>4.2883589659927779E-2</v>
      </c>
      <c r="P1556" s="38">
        <v>5.7529044728854117E-2</v>
      </c>
      <c r="Q1556" s="38">
        <v>17685</v>
      </c>
      <c r="R1556" s="38">
        <v>18207</v>
      </c>
      <c r="S1556" s="38">
        <v>9.6578072599842404</v>
      </c>
      <c r="T1556" s="38">
        <v>9.9428723088794477</v>
      </c>
      <c r="U1556" s="38">
        <v>4.2192740015758901E-2</v>
      </c>
      <c r="V1556" s="38">
        <v>5.7127691120552271E-2</v>
      </c>
      <c r="W1556" s="38">
        <v>9.8008220358319596E-3</v>
      </c>
      <c r="X1556" s="38">
        <v>1.4268824021771413E-4</v>
      </c>
      <c r="Y1556" s="38">
        <v>9.6581337956142459</v>
      </c>
      <c r="Z1556" s="38">
        <v>9.9435102760496736</v>
      </c>
      <c r="AA1556" s="38">
        <v>4.1866204385753392E-2</v>
      </c>
      <c r="AB1556" s="38">
        <v>5.6489723950326365E-2</v>
      </c>
      <c r="AC1556" s="38">
        <v>522.53702677302465</v>
      </c>
      <c r="AD1556" s="38">
        <v>9.6584162253431742</v>
      </c>
      <c r="AE1556" s="38">
        <v>9.9437739468013575</v>
      </c>
      <c r="AF1556" s="38">
        <v>4.1583774656825057E-2</v>
      </c>
      <c r="AG1556" s="38">
        <v>5.6226053198642489E-2</v>
      </c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</row>
    <row r="1557" spans="1:51" x14ac:dyDescent="0.25">
      <c r="A1557" s="38" t="s">
        <v>33</v>
      </c>
      <c r="B1557" s="38">
        <v>949973</v>
      </c>
      <c r="C1557" s="38">
        <v>13.3</v>
      </c>
      <c r="D1557" s="38">
        <v>13.1</v>
      </c>
      <c r="E1557" s="38">
        <v>13.6</v>
      </c>
      <c r="F1557" s="38">
        <v>2014</v>
      </c>
      <c r="G1557" s="38" t="s">
        <v>7</v>
      </c>
      <c r="H1557" s="38" t="s">
        <v>80</v>
      </c>
      <c r="I1557" s="38" t="s">
        <v>165</v>
      </c>
      <c r="J1557" s="38">
        <v>12635</v>
      </c>
      <c r="K1557" s="38">
        <v>937338</v>
      </c>
      <c r="L1557" s="38">
        <v>2.3036523172922582E-4</v>
      </c>
      <c r="M1557" s="38">
        <v>13.070012779014238</v>
      </c>
      <c r="N1557" s="38">
        <v>13.530743242472688</v>
      </c>
      <c r="O1557" s="38">
        <v>2.9987220985761454E-2</v>
      </c>
      <c r="P1557" s="38">
        <v>6.9256757527311308E-2</v>
      </c>
      <c r="Q1557" s="38">
        <v>12416</v>
      </c>
      <c r="R1557" s="38">
        <v>12854</v>
      </c>
      <c r="S1557" s="38">
        <v>13.069845142967221</v>
      </c>
      <c r="T1557" s="38">
        <v>13.530910878519705</v>
      </c>
      <c r="U1557" s="38">
        <v>3.0154857032778537E-2</v>
      </c>
      <c r="V1557" s="38">
        <v>6.9089121480294224E-2</v>
      </c>
      <c r="W1557" s="38">
        <v>1.3302346097200232E-2</v>
      </c>
      <c r="X1557" s="38">
        <v>2.3038998555025047E-4</v>
      </c>
      <c r="Y1557" s="38">
        <v>13.071956111649982</v>
      </c>
      <c r="Z1557" s="38">
        <v>13.532736082750482</v>
      </c>
      <c r="AA1557" s="38">
        <v>2.8043888350017809E-2</v>
      </c>
      <c r="AB1557" s="38">
        <v>6.7263917249517746E-2</v>
      </c>
      <c r="AC1557" s="38">
        <v>437.68981504108217</v>
      </c>
      <c r="AD1557" s="38">
        <v>13.072503749480216</v>
      </c>
      <c r="AE1557" s="38">
        <v>13.533241102160254</v>
      </c>
      <c r="AF1557" s="38">
        <v>2.7496250519783771E-2</v>
      </c>
      <c r="AG1557" s="38">
        <v>6.6758897839745757E-2</v>
      </c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</row>
    <row r="1558" spans="1:51" x14ac:dyDescent="0.25">
      <c r="A1558" s="38" t="s">
        <v>44</v>
      </c>
      <c r="B1558" s="38">
        <v>436504</v>
      </c>
      <c r="C1558" s="38">
        <v>1.4</v>
      </c>
      <c r="D1558" s="38">
        <v>1.3</v>
      </c>
      <c r="E1558" s="38">
        <v>1.5</v>
      </c>
      <c r="F1558" s="38">
        <v>2014</v>
      </c>
      <c r="G1558" s="38" t="s">
        <v>7</v>
      </c>
      <c r="H1558" s="38" t="s">
        <v>81</v>
      </c>
      <c r="I1558" s="38" t="s">
        <v>176</v>
      </c>
      <c r="J1558" s="38">
        <v>611</v>
      </c>
      <c r="K1558" s="38">
        <v>435893</v>
      </c>
      <c r="L1558" s="38">
        <v>1.1091142924231888E-4</v>
      </c>
      <c r="M1558" s="38">
        <v>1.2888466485759831</v>
      </c>
      <c r="N1558" s="38">
        <v>1.5106695070606206</v>
      </c>
      <c r="O1558" s="38">
        <v>1.1153351424016966E-2</v>
      </c>
      <c r="P1558" s="38">
        <v>1.0669507060620642E-2</v>
      </c>
      <c r="Q1558" s="38">
        <v>563</v>
      </c>
      <c r="R1558" s="38">
        <v>660</v>
      </c>
      <c r="S1558" s="38">
        <v>1.2897934497736561</v>
      </c>
      <c r="T1558" s="38">
        <v>1.5120136356138776</v>
      </c>
      <c r="U1558" s="38">
        <v>1.020655022634398E-2</v>
      </c>
      <c r="V1558" s="38">
        <v>1.2013635613877582E-2</v>
      </c>
      <c r="W1558" s="38">
        <v>1.4041459767640139E-3</v>
      </c>
      <c r="X1558" s="38">
        <v>1.1117102744213809E-4</v>
      </c>
      <c r="Y1558" s="38">
        <v>1.2929749493218758</v>
      </c>
      <c r="Z1558" s="38">
        <v>1.5153170042061521</v>
      </c>
      <c r="AA1558" s="38">
        <v>7.0250506781242006E-3</v>
      </c>
      <c r="AB1558" s="38">
        <v>1.5317004206152118E-2</v>
      </c>
      <c r="AC1558" s="38">
        <v>96.863197765969588</v>
      </c>
      <c r="AD1558" s="38">
        <v>1.2943390172308331</v>
      </c>
      <c r="AE1558" s="38">
        <v>1.5162438458869465</v>
      </c>
      <c r="AF1558" s="38">
        <v>5.6609827691669334E-3</v>
      </c>
      <c r="AG1558" s="38">
        <v>1.6243845886946495E-2</v>
      </c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8"/>
      <c r="AR1558" s="38"/>
      <c r="AS1558" s="38"/>
      <c r="AT1558" s="38"/>
      <c r="AU1558" s="38"/>
      <c r="AV1558" s="38"/>
      <c r="AW1558" s="38"/>
      <c r="AX1558" s="38"/>
      <c r="AY1558" s="38"/>
    </row>
    <row r="1559" spans="1:51" x14ac:dyDescent="0.25">
      <c r="A1559" s="38" t="s">
        <v>46</v>
      </c>
      <c r="B1559" s="38">
        <v>434554</v>
      </c>
      <c r="C1559" s="38">
        <v>7.3</v>
      </c>
      <c r="D1559" s="38">
        <v>7</v>
      </c>
      <c r="E1559" s="38">
        <v>7.6</v>
      </c>
      <c r="F1559" s="38">
        <v>2014</v>
      </c>
      <c r="G1559" s="38" t="s">
        <v>7</v>
      </c>
      <c r="H1559" s="38" t="s">
        <v>82</v>
      </c>
      <c r="I1559" s="38" t="s">
        <v>178</v>
      </c>
      <c r="J1559" s="38">
        <v>3172</v>
      </c>
      <c r="K1559" s="38">
        <v>431382</v>
      </c>
      <c r="L1559" s="38">
        <v>2.5309295840854286E-4</v>
      </c>
      <c r="M1559" s="38">
        <v>7.0463450861152683</v>
      </c>
      <c r="N1559" s="38">
        <v>7.5525310029323531</v>
      </c>
      <c r="O1559" s="38">
        <v>4.634508611526833E-2</v>
      </c>
      <c r="P1559" s="38">
        <v>4.7468997067646512E-2</v>
      </c>
      <c r="Q1559" s="38">
        <v>3063</v>
      </c>
      <c r="R1559" s="38">
        <v>3283</v>
      </c>
      <c r="S1559" s="38">
        <v>7.0486061571174119</v>
      </c>
      <c r="T1559" s="38">
        <v>7.5548723518826195</v>
      </c>
      <c r="U1559" s="38">
        <v>4.8606157117411897E-2</v>
      </c>
      <c r="V1559" s="38">
        <v>4.5127648117380126E-2</v>
      </c>
      <c r="W1559" s="38">
        <v>7.303793480645574E-3</v>
      </c>
      <c r="X1559" s="38">
        <v>2.5320424229008083E-4</v>
      </c>
      <c r="Y1559" s="38">
        <v>7.0505892383554931</v>
      </c>
      <c r="Z1559" s="38">
        <v>7.5569977229356553</v>
      </c>
      <c r="AA1559" s="38">
        <v>5.0589238355493116E-2</v>
      </c>
      <c r="AB1559" s="38">
        <v>4.3002277064344341E-2</v>
      </c>
      <c r="AC1559" s="38">
        <v>219.98144879238521</v>
      </c>
      <c r="AD1559" s="38">
        <v>7.0518345606807884</v>
      </c>
      <c r="AE1559" s="38">
        <v>7.5580535902440387</v>
      </c>
      <c r="AF1559" s="38">
        <v>5.18345606807884E-2</v>
      </c>
      <c r="AG1559" s="38">
        <v>4.1946409755960978E-2</v>
      </c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</row>
    <row r="1560" spans="1:51" x14ac:dyDescent="0.25">
      <c r="A1560" s="38" t="s">
        <v>47</v>
      </c>
      <c r="B1560" s="38">
        <v>608929</v>
      </c>
      <c r="C1560" s="38">
        <v>8</v>
      </c>
      <c r="D1560" s="38">
        <v>7.7</v>
      </c>
      <c r="E1560" s="38">
        <v>8.1999999999999993</v>
      </c>
      <c r="F1560" s="38">
        <v>2014</v>
      </c>
      <c r="G1560" s="38" t="s">
        <v>7</v>
      </c>
      <c r="H1560" s="38" t="s">
        <v>83</v>
      </c>
      <c r="I1560" s="38" t="s">
        <v>179</v>
      </c>
      <c r="J1560" s="38">
        <v>4871</v>
      </c>
      <c r="K1560" s="38">
        <v>604058</v>
      </c>
      <c r="L1560" s="38">
        <v>2.2374147124973597E-4</v>
      </c>
      <c r="M1560" s="38">
        <v>7.7755490864343288</v>
      </c>
      <c r="N1560" s="38">
        <v>8.223032028933801</v>
      </c>
      <c r="O1560" s="38">
        <v>7.5549086434328672E-2</v>
      </c>
      <c r="P1560" s="38">
        <v>2.303202893380174E-2</v>
      </c>
      <c r="Q1560" s="38">
        <v>4736</v>
      </c>
      <c r="R1560" s="38">
        <v>5008</v>
      </c>
      <c r="S1560" s="38">
        <v>7.7775898339543694</v>
      </c>
      <c r="T1560" s="38">
        <v>8.2242757365801271</v>
      </c>
      <c r="U1560" s="38">
        <v>7.7589833954369247E-2</v>
      </c>
      <c r="V1560" s="38">
        <v>2.4275736580127827E-2</v>
      </c>
      <c r="W1560" s="38">
        <v>8.0023943489996186E-3</v>
      </c>
      <c r="X1560" s="38">
        <v>2.2380534071088378E-4</v>
      </c>
      <c r="Y1560" s="38">
        <v>7.7785890082887352</v>
      </c>
      <c r="Z1560" s="38">
        <v>8.2261996897105014</v>
      </c>
      <c r="AA1560" s="38">
        <v>7.8589008288735052E-2</v>
      </c>
      <c r="AB1560" s="38">
        <v>2.6199689710502128E-2</v>
      </c>
      <c r="AC1560" s="38">
        <v>272.49854621708488</v>
      </c>
      <c r="AD1560" s="38">
        <v>7.7794645546674088</v>
      </c>
      <c r="AE1560" s="38">
        <v>8.2269663605550001</v>
      </c>
      <c r="AF1560" s="38">
        <v>7.9464554667408649E-2</v>
      </c>
      <c r="AG1560" s="38">
        <v>2.696636055500079E-2</v>
      </c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</row>
    <row r="1561" spans="1:51" x14ac:dyDescent="0.25">
      <c r="A1561" s="38" t="s">
        <v>48</v>
      </c>
      <c r="B1561" s="38">
        <v>632481</v>
      </c>
      <c r="C1561" s="38">
        <v>6.1</v>
      </c>
      <c r="D1561" s="38">
        <v>5.9</v>
      </c>
      <c r="E1561" s="38">
        <v>6.3</v>
      </c>
      <c r="F1561" s="38">
        <v>2014</v>
      </c>
      <c r="G1561" s="38" t="s">
        <v>7</v>
      </c>
      <c r="H1561" s="38" t="s">
        <v>84</v>
      </c>
      <c r="I1561" s="38" t="s">
        <v>180</v>
      </c>
      <c r="J1561" s="38">
        <v>3858</v>
      </c>
      <c r="K1561" s="38">
        <v>628623</v>
      </c>
      <c r="L1561" s="38">
        <v>1.9189033924360836E-4</v>
      </c>
      <c r="M1561" s="38">
        <v>5.9078976385770696</v>
      </c>
      <c r="N1561" s="38">
        <v>6.291678317064286</v>
      </c>
      <c r="O1561" s="38">
        <v>7.8976385770692659E-3</v>
      </c>
      <c r="P1561" s="38">
        <v>8.3216829357137811E-3</v>
      </c>
      <c r="Q1561" s="38">
        <v>3737</v>
      </c>
      <c r="R1561" s="38">
        <v>3980</v>
      </c>
      <c r="S1561" s="38">
        <v>5.9084778831300859</v>
      </c>
      <c r="T1561" s="38">
        <v>6.2926791476740016</v>
      </c>
      <c r="U1561" s="38">
        <v>8.4778831300855728E-3</v>
      </c>
      <c r="V1561" s="38">
        <v>7.3208523259982172E-3</v>
      </c>
      <c r="W1561" s="38">
        <v>6.1027877292797626E-3</v>
      </c>
      <c r="X1561" s="38">
        <v>1.9196008443443465E-4</v>
      </c>
      <c r="Y1561" s="38">
        <v>5.9108276448453276</v>
      </c>
      <c r="Z1561" s="38">
        <v>6.2947478137141974</v>
      </c>
      <c r="AA1561" s="38">
        <v>1.0827644845327278E-2</v>
      </c>
      <c r="AB1561" s="38">
        <v>5.2521862858023738E-3</v>
      </c>
      <c r="AC1561" s="38">
        <v>242.74875119356915</v>
      </c>
      <c r="AD1561" s="38">
        <v>5.9116774169472341</v>
      </c>
      <c r="AE1561" s="38">
        <v>6.2954791071722065</v>
      </c>
      <c r="AF1561" s="38">
        <v>1.1677416947233787E-2</v>
      </c>
      <c r="AG1561" s="38">
        <v>4.5208928277933325E-3</v>
      </c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</row>
    <row r="1562" spans="1:51" x14ac:dyDescent="0.25">
      <c r="A1562" s="38" t="s">
        <v>34</v>
      </c>
      <c r="B1562" s="38">
        <v>164158</v>
      </c>
      <c r="C1562" s="38">
        <v>15.2</v>
      </c>
      <c r="D1562" s="38">
        <v>14.6</v>
      </c>
      <c r="E1562" s="38">
        <v>15.8</v>
      </c>
      <c r="F1562" s="38">
        <v>2014</v>
      </c>
      <c r="G1562" s="38" t="s">
        <v>7</v>
      </c>
      <c r="H1562" s="38" t="s">
        <v>85</v>
      </c>
      <c r="I1562" s="38" t="s">
        <v>166</v>
      </c>
      <c r="J1562" s="38">
        <v>2495</v>
      </c>
      <c r="K1562" s="38">
        <v>161663</v>
      </c>
      <c r="L1562" s="38">
        <v>5.9182813113543473E-4</v>
      </c>
      <c r="M1562" s="38">
        <v>14.606943783727075</v>
      </c>
      <c r="N1562" s="38">
        <v>15.790600045997943</v>
      </c>
      <c r="O1562" s="38">
        <v>6.9437837270758251E-3</v>
      </c>
      <c r="P1562" s="38">
        <v>9.3999540020579531E-3</v>
      </c>
      <c r="Q1562" s="38">
        <v>2399</v>
      </c>
      <c r="R1562" s="38">
        <v>2593</v>
      </c>
      <c r="S1562" s="38">
        <v>14.613969468438944</v>
      </c>
      <c r="T1562" s="38">
        <v>15.795757745586569</v>
      </c>
      <c r="U1562" s="38">
        <v>1.3969468438943977E-2</v>
      </c>
      <c r="V1562" s="38">
        <v>4.2422544134321782E-3</v>
      </c>
      <c r="W1562" s="38">
        <v>1.5210116475433721E-2</v>
      </c>
      <c r="X1562" s="38">
        <v>5.9214730319620936E-4</v>
      </c>
      <c r="Y1562" s="38">
        <v>14.617969172237512</v>
      </c>
      <c r="Z1562" s="38">
        <v>15.802263778629932</v>
      </c>
      <c r="AA1562" s="38">
        <v>1.7969172237512154E-2</v>
      </c>
      <c r="AB1562" s="38">
        <v>2.2637786299313234E-3</v>
      </c>
      <c r="AC1562" s="38">
        <v>194.32544759230549</v>
      </c>
      <c r="AD1562" s="38">
        <v>14.621290698766247</v>
      </c>
      <c r="AE1562" s="38">
        <v>15.805033801703184</v>
      </c>
      <c r="AF1562" s="38">
        <v>2.1290698766247118E-2</v>
      </c>
      <c r="AG1562" s="38">
        <v>5.0338017031830162E-3</v>
      </c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</row>
    <row r="1563" spans="1:51" x14ac:dyDescent="0.25">
      <c r="A1563" s="38" t="s">
        <v>13</v>
      </c>
      <c r="B1563" s="38">
        <v>777929</v>
      </c>
      <c r="C1563" s="38">
        <v>11.3</v>
      </c>
      <c r="D1563" s="38">
        <v>11.1</v>
      </c>
      <c r="E1563" s="38">
        <v>11.6</v>
      </c>
      <c r="F1563" s="38">
        <v>2014</v>
      </c>
      <c r="G1563" s="38" t="s">
        <v>7</v>
      </c>
      <c r="H1563" s="38" t="s">
        <v>86</v>
      </c>
      <c r="I1563" s="38" t="s">
        <v>145</v>
      </c>
      <c r="J1563" s="38">
        <v>8791</v>
      </c>
      <c r="K1563" s="38">
        <v>769138</v>
      </c>
      <c r="L1563" s="38">
        <v>2.3488723896767375E-4</v>
      </c>
      <c r="M1563" s="38">
        <v>11.065629903342229</v>
      </c>
      <c r="N1563" s="38">
        <v>11.535404381277576</v>
      </c>
      <c r="O1563" s="38">
        <v>3.4370096657770688E-2</v>
      </c>
      <c r="P1563" s="38">
        <v>6.4595618722423254E-2</v>
      </c>
      <c r="Q1563" s="38">
        <v>8608</v>
      </c>
      <c r="R1563" s="38">
        <v>8974</v>
      </c>
      <c r="S1563" s="38">
        <v>11.065277165396843</v>
      </c>
      <c r="T1563" s="38">
        <v>11.535757119222962</v>
      </c>
      <c r="U1563" s="38">
        <v>3.4722834603156727E-2</v>
      </c>
      <c r="V1563" s="38">
        <v>6.4242880777037215E-2</v>
      </c>
      <c r="W1563" s="38">
        <v>1.1302930356971944E-2</v>
      </c>
      <c r="X1563" s="38">
        <v>2.3492384578265984E-4</v>
      </c>
      <c r="Y1563" s="38">
        <v>11.068006511189283</v>
      </c>
      <c r="Z1563" s="38">
        <v>11.537854202754605</v>
      </c>
      <c r="AA1563" s="38">
        <v>3.1993488810716286E-2</v>
      </c>
      <c r="AB1563" s="38">
        <v>6.2145797245394263E-2</v>
      </c>
      <c r="AC1563" s="38">
        <v>365.46110557057017</v>
      </c>
      <c r="AD1563" s="38">
        <v>11.068680633765045</v>
      </c>
      <c r="AE1563" s="38">
        <v>11.538465538185893</v>
      </c>
      <c r="AF1563" s="38">
        <v>3.1319366234955126E-2</v>
      </c>
      <c r="AG1563" s="38">
        <v>6.1534461814106933E-2</v>
      </c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</row>
    <row r="1564" spans="1:51" x14ac:dyDescent="0.25">
      <c r="A1564" s="38" t="s">
        <v>28</v>
      </c>
      <c r="B1564" s="38">
        <v>858611</v>
      </c>
      <c r="C1564" s="38">
        <v>15.5</v>
      </c>
      <c r="D1564" s="38">
        <v>15.2</v>
      </c>
      <c r="E1564" s="38">
        <v>15.7</v>
      </c>
      <c r="F1564" s="38">
        <v>2014</v>
      </c>
      <c r="G1564" s="38" t="s">
        <v>7</v>
      </c>
      <c r="H1564" s="38" t="s">
        <v>87</v>
      </c>
      <c r="I1564" s="38" t="s">
        <v>160</v>
      </c>
      <c r="J1564" s="38">
        <v>13308</v>
      </c>
      <c r="K1564" s="38">
        <v>845303</v>
      </c>
      <c r="L1564" s="38">
        <v>2.6128592766315689E-4</v>
      </c>
      <c r="M1564" s="38">
        <v>15.238166094265283</v>
      </c>
      <c r="N1564" s="38">
        <v>15.760737949591597</v>
      </c>
      <c r="O1564" s="38">
        <v>3.8166094265283945E-2</v>
      </c>
      <c r="P1564" s="38">
        <v>6.073794959159784E-2</v>
      </c>
      <c r="Q1564" s="38">
        <v>13085</v>
      </c>
      <c r="R1564" s="38">
        <v>13533</v>
      </c>
      <c r="S1564" s="38">
        <v>15.239730215429338</v>
      </c>
      <c r="T1564" s="38">
        <v>15.761503171983588</v>
      </c>
      <c r="U1564" s="38">
        <v>3.9730215429338855E-2</v>
      </c>
      <c r="V1564" s="38">
        <v>6.1503171983588345E-2</v>
      </c>
      <c r="W1564" s="38">
        <v>1.5501619686419891E-2</v>
      </c>
      <c r="X1564" s="38">
        <v>2.6131231658116469E-4</v>
      </c>
      <c r="Y1564" s="38">
        <v>15.240307369838725</v>
      </c>
      <c r="Z1564" s="38">
        <v>15.762932003001055</v>
      </c>
      <c r="AA1564" s="38">
        <v>4.0307369838725293E-2</v>
      </c>
      <c r="AB1564" s="38">
        <v>6.2932003001055392E-2</v>
      </c>
      <c r="AC1564" s="38">
        <v>448.69409148894096</v>
      </c>
      <c r="AD1564" s="38">
        <v>15.240912516061469</v>
      </c>
      <c r="AE1564" s="38">
        <v>15.763491523345566</v>
      </c>
      <c r="AF1564" s="38">
        <v>4.0912516061469617E-2</v>
      </c>
      <c r="AG1564" s="38">
        <v>6.3491523345566847E-2</v>
      </c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</row>
    <row r="1565" spans="1:51" x14ac:dyDescent="0.25">
      <c r="A1565" s="38" t="s">
        <v>49</v>
      </c>
      <c r="B1565" s="38">
        <v>1383880</v>
      </c>
      <c r="C1565" s="38">
        <v>10.3</v>
      </c>
      <c r="D1565" s="38">
        <v>10.1</v>
      </c>
      <c r="E1565" s="38">
        <v>10.5</v>
      </c>
      <c r="F1565" s="38">
        <v>2014</v>
      </c>
      <c r="G1565" s="38" t="s">
        <v>7</v>
      </c>
      <c r="H1565" s="38" t="s">
        <v>88</v>
      </c>
      <c r="I1565" s="38" t="s">
        <v>181</v>
      </c>
      <c r="J1565" s="38">
        <v>14254</v>
      </c>
      <c r="K1565" s="38">
        <v>1369626</v>
      </c>
      <c r="L1565" s="38">
        <v>1.68216973399442E-4</v>
      </c>
      <c r="M1565" s="38">
        <v>10.131809040416785</v>
      </c>
      <c r="N1565" s="38">
        <v>10.468242987215667</v>
      </c>
      <c r="O1565" s="38">
        <v>3.180904041678545E-2</v>
      </c>
      <c r="P1565" s="38">
        <v>3.1757012784332517E-2</v>
      </c>
      <c r="Q1565" s="38">
        <v>14022</v>
      </c>
      <c r="R1565" s="38">
        <v>14487</v>
      </c>
      <c r="S1565" s="38">
        <v>10.132381420354365</v>
      </c>
      <c r="T1565" s="38">
        <v>10.468393213284388</v>
      </c>
      <c r="U1565" s="38">
        <v>3.2381420354365531E-2</v>
      </c>
      <c r="V1565" s="38">
        <v>3.160678671561179E-2</v>
      </c>
      <c r="W1565" s="38">
        <v>1.0301385349208551E-2</v>
      </c>
      <c r="X1565" s="38">
        <v>1.6823321596587002E-4</v>
      </c>
      <c r="Y1565" s="38">
        <v>10.13315213324268</v>
      </c>
      <c r="Z1565" s="38">
        <v>10.469618565174422</v>
      </c>
      <c r="AA1565" s="38">
        <v>3.3152133242680293E-2</v>
      </c>
      <c r="AB1565" s="38">
        <v>3.0381434825578424E-2</v>
      </c>
      <c r="AC1565" s="38">
        <v>465.59197698300585</v>
      </c>
      <c r="AD1565" s="38">
        <v>10.133527338635476</v>
      </c>
      <c r="AE1565" s="38">
        <v>10.46996596378208</v>
      </c>
      <c r="AF1565" s="38">
        <v>3.3527338635476411E-2</v>
      </c>
      <c r="AG1565" s="38">
        <v>3.0034036217919891E-2</v>
      </c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</row>
    <row r="1566" spans="1:51" x14ac:dyDescent="0.25">
      <c r="A1566" s="38" t="s">
        <v>26</v>
      </c>
      <c r="B1566" s="38">
        <v>777804</v>
      </c>
      <c r="C1566" s="38">
        <v>18.399999999999999</v>
      </c>
      <c r="D1566" s="38">
        <v>18.100000000000001</v>
      </c>
      <c r="E1566" s="38">
        <v>18.7</v>
      </c>
      <c r="F1566" s="38">
        <v>2014</v>
      </c>
      <c r="G1566" s="38" t="s">
        <v>7</v>
      </c>
      <c r="H1566" s="38" t="s">
        <v>89</v>
      </c>
      <c r="I1566" s="38" t="s">
        <v>158</v>
      </c>
      <c r="J1566" s="38">
        <v>14312</v>
      </c>
      <c r="K1566" s="38">
        <v>763492</v>
      </c>
      <c r="L1566" s="38">
        <v>2.986725031935343E-4</v>
      </c>
      <c r="M1566" s="38">
        <v>18.101849993476577</v>
      </c>
      <c r="N1566" s="38">
        <v>18.69919499986365</v>
      </c>
      <c r="O1566" s="38">
        <v>1.849993476575662E-3</v>
      </c>
      <c r="P1566" s="38">
        <v>8.0500013634932088E-4</v>
      </c>
      <c r="Q1566" s="38">
        <v>14080</v>
      </c>
      <c r="R1566" s="38">
        <v>14544</v>
      </c>
      <c r="S1566" s="38">
        <v>18.102246838535159</v>
      </c>
      <c r="T1566" s="38">
        <v>18.698798154805065</v>
      </c>
      <c r="U1566" s="38">
        <v>2.2468385351572806E-3</v>
      </c>
      <c r="V1566" s="38">
        <v>1.2018451949344922E-3</v>
      </c>
      <c r="W1566" s="38">
        <v>1.8402901033452962E-2</v>
      </c>
      <c r="X1566" s="38">
        <v>2.9870017713809878E-4</v>
      </c>
      <c r="Y1566" s="38">
        <v>18.104200856314865</v>
      </c>
      <c r="Z1566" s="38">
        <v>18.701601210591061</v>
      </c>
      <c r="AA1566" s="38">
        <v>4.2008563148634437E-3</v>
      </c>
      <c r="AB1566" s="38">
        <v>1.6012105910618857E-3</v>
      </c>
      <c r="AC1566" s="38">
        <v>464.62525214247665</v>
      </c>
      <c r="AD1566" s="38">
        <v>18.104867748475453</v>
      </c>
      <c r="AE1566" s="38">
        <v>18.702219983020999</v>
      </c>
      <c r="AF1566" s="38">
        <v>4.86774847545135E-3</v>
      </c>
      <c r="AG1566" s="38">
        <v>2.219983020999905E-3</v>
      </c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</row>
    <row r="1567" spans="1:51" x14ac:dyDescent="0.25">
      <c r="A1567" s="38" t="s">
        <v>59</v>
      </c>
      <c r="B1567" s="38">
        <v>438190</v>
      </c>
      <c r="C1567" s="38">
        <v>7.9</v>
      </c>
      <c r="D1567" s="38">
        <v>7.7</v>
      </c>
      <c r="E1567" s="38">
        <v>8.1999999999999993</v>
      </c>
      <c r="F1567" s="38">
        <v>2014</v>
      </c>
      <c r="G1567" s="38" t="s">
        <v>7</v>
      </c>
      <c r="H1567" s="38" t="s">
        <v>90</v>
      </c>
      <c r="I1567" s="38" t="s">
        <v>190</v>
      </c>
      <c r="J1567" s="38">
        <v>3462</v>
      </c>
      <c r="K1567" s="38">
        <v>434728</v>
      </c>
      <c r="L1567" s="38">
        <v>2.6213604097414768E-4</v>
      </c>
      <c r="M1567" s="38">
        <v>7.6385463114300602</v>
      </c>
      <c r="N1567" s="38">
        <v>8.1628183933783554</v>
      </c>
      <c r="O1567" s="38">
        <v>6.1453688569939935E-2</v>
      </c>
      <c r="P1567" s="38">
        <v>3.7181606621643937E-2</v>
      </c>
      <c r="Q1567" s="38">
        <v>3347</v>
      </c>
      <c r="R1567" s="38">
        <v>3577</v>
      </c>
      <c r="S1567" s="38">
        <v>7.638239120016431</v>
      </c>
      <c r="T1567" s="38">
        <v>8.1631255847919846</v>
      </c>
      <c r="U1567" s="38">
        <v>6.1760879983569161E-2</v>
      </c>
      <c r="V1567" s="38">
        <v>3.687441520801471E-2</v>
      </c>
      <c r="W1567" s="38">
        <v>7.9049963775811513E-3</v>
      </c>
      <c r="X1567" s="38">
        <v>2.6224136502469219E-4</v>
      </c>
      <c r="Y1567" s="38">
        <v>7.6427550125564583</v>
      </c>
      <c r="Z1567" s="38">
        <v>8.1672377426058436</v>
      </c>
      <c r="AA1567" s="38">
        <v>5.7244987443541895E-2</v>
      </c>
      <c r="AB1567" s="38">
        <v>3.2762257394155725E-2</v>
      </c>
      <c r="AC1567" s="38">
        <v>229.74644329875389</v>
      </c>
      <c r="AD1567" s="38">
        <v>7.6439858136978041</v>
      </c>
      <c r="AE1567" s="38">
        <v>8.1682890365224079</v>
      </c>
      <c r="AF1567" s="38">
        <v>5.6014186302196123E-2</v>
      </c>
      <c r="AG1567" s="38">
        <v>3.1710963477591392E-2</v>
      </c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</row>
    <row r="1568" spans="1:51" x14ac:dyDescent="0.25">
      <c r="A1568" s="38" t="s">
        <v>20</v>
      </c>
      <c r="B1568" s="38">
        <v>817879</v>
      </c>
      <c r="C1568" s="38">
        <v>10.8</v>
      </c>
      <c r="D1568" s="38">
        <v>10.6</v>
      </c>
      <c r="E1568" s="38">
        <v>11.1</v>
      </c>
      <c r="F1568" s="38">
        <v>2014</v>
      </c>
      <c r="G1568" s="38" t="s">
        <v>7</v>
      </c>
      <c r="H1568" s="38" t="s">
        <v>91</v>
      </c>
      <c r="I1568" s="38" t="s">
        <v>152</v>
      </c>
      <c r="J1568" s="38">
        <v>8833</v>
      </c>
      <c r="K1568" s="38">
        <v>809046</v>
      </c>
      <c r="L1568" s="38">
        <v>2.2400371851352268E-4</v>
      </c>
      <c r="M1568" s="38">
        <v>10.575882328199988</v>
      </c>
      <c r="N1568" s="38">
        <v>11.023889765227034</v>
      </c>
      <c r="O1568" s="38">
        <v>2.4117671800011564E-2</v>
      </c>
      <c r="P1568" s="38">
        <v>7.6110234772965413E-2</v>
      </c>
      <c r="Q1568" s="38">
        <v>8650</v>
      </c>
      <c r="R1568" s="38">
        <v>9017</v>
      </c>
      <c r="S1568" s="38">
        <v>10.576136567878622</v>
      </c>
      <c r="T1568" s="38">
        <v>11.024858200296132</v>
      </c>
      <c r="U1568" s="38">
        <v>2.3863432121377315E-2</v>
      </c>
      <c r="V1568" s="38">
        <v>7.5141799703867918E-2</v>
      </c>
      <c r="W1568" s="38">
        <v>1.0802183737773368E-2</v>
      </c>
      <c r="X1568" s="38">
        <v>2.2403854201904046E-4</v>
      </c>
      <c r="Y1568" s="38">
        <v>10.578145195754328</v>
      </c>
      <c r="Z1568" s="38">
        <v>11.026222279792409</v>
      </c>
      <c r="AA1568" s="38">
        <v>2.1854804245672099E-2</v>
      </c>
      <c r="AB1568" s="38">
        <v>7.3777720207591102E-2</v>
      </c>
      <c r="AC1568" s="38">
        <v>366.42575371153953</v>
      </c>
      <c r="AD1568" s="38">
        <v>10.57878636642141</v>
      </c>
      <c r="AE1568" s="38">
        <v>11.026803778130358</v>
      </c>
      <c r="AF1568" s="38">
        <v>2.1213633578589963E-2</v>
      </c>
      <c r="AG1568" s="38">
        <v>7.3196221869642031E-2</v>
      </c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</row>
    <row r="1569" spans="1:51" x14ac:dyDescent="0.25">
      <c r="A1569" s="38" t="s">
        <v>50</v>
      </c>
      <c r="B1569" s="38">
        <v>131621</v>
      </c>
      <c r="C1569" s="38">
        <v>4.4000000000000004</v>
      </c>
      <c r="D1569" s="38">
        <v>4</v>
      </c>
      <c r="E1569" s="38">
        <v>4.8</v>
      </c>
      <c r="F1569" s="38">
        <v>2014</v>
      </c>
      <c r="G1569" s="38" t="s">
        <v>7</v>
      </c>
      <c r="H1569" s="38" t="s">
        <v>92</v>
      </c>
      <c r="I1569" s="38" t="s">
        <v>182</v>
      </c>
      <c r="J1569" s="38">
        <v>579</v>
      </c>
      <c r="K1569" s="38">
        <v>131042</v>
      </c>
      <c r="L1569" s="38">
        <v>3.5752371153848449E-4</v>
      </c>
      <c r="M1569" s="38">
        <v>4.0414703699530712</v>
      </c>
      <c r="N1569" s="38">
        <v>4.7565177930300404</v>
      </c>
      <c r="O1569" s="38">
        <v>4.1470369953071184E-2</v>
      </c>
      <c r="P1569" s="38">
        <v>4.3482206969959414E-2</v>
      </c>
      <c r="Q1569" s="38">
        <v>533</v>
      </c>
      <c r="R1569" s="38">
        <v>627</v>
      </c>
      <c r="S1569" s="38">
        <v>4.0495057779533665</v>
      </c>
      <c r="T1569" s="38">
        <v>4.76367752866184</v>
      </c>
      <c r="U1569" s="38">
        <v>4.9505777953366525E-2</v>
      </c>
      <c r="V1569" s="38">
        <v>3.6322471338159801E-2</v>
      </c>
      <c r="W1569" s="38">
        <v>4.4134581509987243E-3</v>
      </c>
      <c r="X1569" s="38">
        <v>3.5839514980939857E-4</v>
      </c>
      <c r="Y1569" s="38">
        <v>4.0550630011893256</v>
      </c>
      <c r="Z1569" s="38">
        <v>4.7718533008081225</v>
      </c>
      <c r="AA1569" s="38">
        <v>5.5063001189325611E-2</v>
      </c>
      <c r="AB1569" s="38">
        <v>2.8146699191877289E-2</v>
      </c>
      <c r="AC1569" s="38">
        <v>94.153189162651955</v>
      </c>
      <c r="AD1569" s="38">
        <v>4.059599456354845</v>
      </c>
      <c r="AE1569" s="38">
        <v>4.7749141957242216</v>
      </c>
      <c r="AF1569" s="38">
        <v>5.9599456354844982E-2</v>
      </c>
      <c r="AG1569" s="38">
        <v>2.5085804275778223E-2</v>
      </c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</row>
    <row r="1570" spans="1:51" x14ac:dyDescent="0.25">
      <c r="A1570" s="38" t="s">
        <v>51</v>
      </c>
      <c r="B1570" s="38">
        <v>273431</v>
      </c>
      <c r="C1570" s="38">
        <v>9.5</v>
      </c>
      <c r="D1570" s="38">
        <v>9.1</v>
      </c>
      <c r="E1570" s="38">
        <v>9.8000000000000007</v>
      </c>
      <c r="F1570" s="38">
        <v>2014</v>
      </c>
      <c r="G1570" s="38" t="s">
        <v>7</v>
      </c>
      <c r="H1570" s="38" t="s">
        <v>93</v>
      </c>
      <c r="I1570" s="38" t="s">
        <v>183</v>
      </c>
      <c r="J1570" s="38">
        <v>2598</v>
      </c>
      <c r="K1570" s="38">
        <v>270833</v>
      </c>
      <c r="L1570" s="38">
        <v>3.6361921795126639E-4</v>
      </c>
      <c r="M1570" s="38">
        <v>9.1378637887304919</v>
      </c>
      <c r="N1570" s="38">
        <v>9.8651022246330271</v>
      </c>
      <c r="O1570" s="38">
        <v>3.7863788730492232E-2</v>
      </c>
      <c r="P1570" s="38">
        <v>6.5102224633026395E-2</v>
      </c>
      <c r="Q1570" s="38">
        <v>2499</v>
      </c>
      <c r="R1570" s="38">
        <v>2697</v>
      </c>
      <c r="S1570" s="38">
        <v>9.13941725700451</v>
      </c>
      <c r="T1570" s="38">
        <v>9.863548756359009</v>
      </c>
      <c r="U1570" s="38">
        <v>3.9417257004510375E-2</v>
      </c>
      <c r="V1570" s="38">
        <v>6.3548756359008252E-2</v>
      </c>
      <c r="W1570" s="38">
        <v>9.5083739714344178E-3</v>
      </c>
      <c r="X1570" s="38">
        <v>3.6381249609815781E-4</v>
      </c>
      <c r="Y1570" s="38">
        <v>9.1445614753362605</v>
      </c>
      <c r="Z1570" s="38">
        <v>9.8721864675325754</v>
      </c>
      <c r="AA1570" s="38">
        <v>4.456147533626087E-2</v>
      </c>
      <c r="AB1570" s="38">
        <v>7.2186467532574738E-2</v>
      </c>
      <c r="AC1570" s="38">
        <v>198.86768604819434</v>
      </c>
      <c r="AD1570" s="38">
        <v>9.14655525624703</v>
      </c>
      <c r="AE1570" s="38">
        <v>9.8738498650364672</v>
      </c>
      <c r="AF1570" s="38">
        <v>4.6555256247030385E-2</v>
      </c>
      <c r="AG1570" s="38">
        <v>7.3849865036466511E-2</v>
      </c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</row>
    <row r="1571" spans="1:51" x14ac:dyDescent="0.25">
      <c r="A1571" s="38" t="s">
        <v>29</v>
      </c>
      <c r="B1571" s="38">
        <v>419082</v>
      </c>
      <c r="C1571" s="38">
        <v>11.1</v>
      </c>
      <c r="D1571" s="38">
        <v>10.8</v>
      </c>
      <c r="E1571" s="38">
        <v>11.4</v>
      </c>
      <c r="F1571" s="38">
        <v>2014</v>
      </c>
      <c r="G1571" s="38" t="s">
        <v>7</v>
      </c>
      <c r="H1571" s="38" t="s">
        <v>94</v>
      </c>
      <c r="I1571" s="38" t="s">
        <v>161</v>
      </c>
      <c r="J1571" s="38">
        <v>4652</v>
      </c>
      <c r="K1571" s="38">
        <v>414430</v>
      </c>
      <c r="L1571" s="38">
        <v>3.1720865260620224E-4</v>
      </c>
      <c r="M1571" s="38">
        <v>10.78324424205403</v>
      </c>
      <c r="N1571" s="38">
        <v>11.417661547266436</v>
      </c>
      <c r="O1571" s="38">
        <v>1.6755757945970728E-2</v>
      </c>
      <c r="P1571" s="38">
        <v>1.7661547266435207E-2</v>
      </c>
      <c r="Q1571" s="38">
        <v>4519</v>
      </c>
      <c r="R1571" s="38">
        <v>4785</v>
      </c>
      <c r="S1571" s="38">
        <v>10.783092568996043</v>
      </c>
      <c r="T1571" s="38">
        <v>11.417813220324424</v>
      </c>
      <c r="U1571" s="38">
        <v>1.690743100395764E-2</v>
      </c>
      <c r="V1571" s="38">
        <v>1.7813220324423895E-2</v>
      </c>
      <c r="W1571" s="38">
        <v>1.1104934285563643E-2</v>
      </c>
      <c r="X1571" s="38">
        <v>3.1730215096314844E-4</v>
      </c>
      <c r="Y1571" s="38">
        <v>10.787632134600495</v>
      </c>
      <c r="Z1571" s="38">
        <v>11.422236436526791</v>
      </c>
      <c r="AA1571" s="38">
        <v>1.2367865399506073E-2</v>
      </c>
      <c r="AB1571" s="38">
        <v>2.2236436526791081E-2</v>
      </c>
      <c r="AC1571" s="38">
        <v>265.88649664631572</v>
      </c>
      <c r="AD1571" s="38">
        <v>10.788905359694594</v>
      </c>
      <c r="AE1571" s="38">
        <v>11.423349357422543</v>
      </c>
      <c r="AF1571" s="38">
        <v>1.1094640305406855E-2</v>
      </c>
      <c r="AG1571" s="38">
        <v>2.3349357422542738E-2</v>
      </c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</row>
    <row r="1572" spans="1:51" x14ac:dyDescent="0.25">
      <c r="A1572" s="38" t="s">
        <v>35</v>
      </c>
      <c r="B1572" s="38">
        <v>169433</v>
      </c>
      <c r="C1572" s="38">
        <v>12.3</v>
      </c>
      <c r="D1572" s="38">
        <v>11.7</v>
      </c>
      <c r="E1572" s="38">
        <v>12.8</v>
      </c>
      <c r="F1572" s="38">
        <v>2014</v>
      </c>
      <c r="G1572" s="38" t="s">
        <v>7</v>
      </c>
      <c r="H1572" s="38" t="s">
        <v>95</v>
      </c>
      <c r="I1572" s="38" t="s">
        <v>167</v>
      </c>
      <c r="J1572" s="38">
        <v>2084</v>
      </c>
      <c r="K1572" s="38">
        <v>167349</v>
      </c>
      <c r="L1572" s="38">
        <v>5.2482136716121882E-4</v>
      </c>
      <c r="M1572" s="38">
        <v>11.775025770055262</v>
      </c>
      <c r="N1572" s="38">
        <v>12.824668504377698</v>
      </c>
      <c r="O1572" s="38">
        <v>7.5025770055262342E-2</v>
      </c>
      <c r="P1572" s="38">
        <v>2.4668504377697076E-2</v>
      </c>
      <c r="Q1572" s="38">
        <v>1996</v>
      </c>
      <c r="R1572" s="38">
        <v>2173</v>
      </c>
      <c r="S1572" s="38">
        <v>11.780467795529797</v>
      </c>
      <c r="T1572" s="38">
        <v>12.825128516876877</v>
      </c>
      <c r="U1572" s="38">
        <v>8.0467795529797215E-2</v>
      </c>
      <c r="V1572" s="38">
        <v>2.5128516876876006E-2</v>
      </c>
      <c r="W1572" s="38">
        <v>1.2310904236947204E-2</v>
      </c>
      <c r="X1572" s="38">
        <v>5.2516472918514299E-4</v>
      </c>
      <c r="Y1572" s="38">
        <v>11.785739507762061</v>
      </c>
      <c r="Z1572" s="38">
        <v>12.836068966132347</v>
      </c>
      <c r="AA1572" s="38">
        <v>8.5739507762061962E-2</v>
      </c>
      <c r="AB1572" s="38">
        <v>3.6068966132345892E-2</v>
      </c>
      <c r="AC1572" s="38">
        <v>177.86453541488092</v>
      </c>
      <c r="AD1572" s="38">
        <v>11.788985468006196</v>
      </c>
      <c r="AE1572" s="38">
        <v>12.838724910051381</v>
      </c>
      <c r="AF1572" s="38">
        <v>8.8985468006196555E-2</v>
      </c>
      <c r="AG1572" s="38">
        <v>3.8724910051380235E-2</v>
      </c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</row>
    <row r="1573" spans="1:51" x14ac:dyDescent="0.25">
      <c r="A1573" s="38" t="s">
        <v>14</v>
      </c>
      <c r="B1573" s="38">
        <v>1194487</v>
      </c>
      <c r="C1573" s="38">
        <v>12.7</v>
      </c>
      <c r="D1573" s="38">
        <v>12.5</v>
      </c>
      <c r="E1573" s="38">
        <v>12.9</v>
      </c>
      <c r="F1573" s="38">
        <v>2014</v>
      </c>
      <c r="G1573" s="38" t="s">
        <v>7</v>
      </c>
      <c r="H1573" s="38" t="s">
        <v>96</v>
      </c>
      <c r="I1573" s="38" t="s">
        <v>146</v>
      </c>
      <c r="J1573" s="38">
        <v>15170</v>
      </c>
      <c r="K1573" s="38">
        <v>1179317</v>
      </c>
      <c r="L1573" s="38">
        <v>2.0080939125378261E-4</v>
      </c>
      <c r="M1573" s="38">
        <v>12.499203250156295</v>
      </c>
      <c r="N1573" s="38">
        <v>12.900822032663861</v>
      </c>
      <c r="O1573" s="38">
        <v>7.967498437047027E-4</v>
      </c>
      <c r="P1573" s="38">
        <v>8.2203266386038365E-4</v>
      </c>
      <c r="Q1573" s="38">
        <v>14931</v>
      </c>
      <c r="R1573" s="38">
        <v>15410</v>
      </c>
      <c r="S1573" s="38">
        <v>12.499926746795905</v>
      </c>
      <c r="T1573" s="38">
        <v>12.900935715499624</v>
      </c>
      <c r="U1573" s="38">
        <v>7.3253204094569924E-5</v>
      </c>
      <c r="V1573" s="38">
        <v>9.3571549962412348E-4</v>
      </c>
      <c r="W1573" s="38">
        <v>1.2701579788490482E-2</v>
      </c>
      <c r="X1573" s="38">
        <v>2.0082741286843279E-4</v>
      </c>
      <c r="Y1573" s="38">
        <v>12.500752375622049</v>
      </c>
      <c r="Z1573" s="38">
        <v>12.902407201358916</v>
      </c>
      <c r="AA1573" s="38">
        <v>7.5237562204932829E-4</v>
      </c>
      <c r="AB1573" s="38">
        <v>2.4072013589151453E-3</v>
      </c>
      <c r="AC1573" s="38">
        <v>479.73599079554356</v>
      </c>
      <c r="AD1573" s="38">
        <v>12.5011864601453</v>
      </c>
      <c r="AE1573" s="38">
        <v>12.902810293618687</v>
      </c>
      <c r="AF1573" s="38">
        <v>1.1864601453002166E-3</v>
      </c>
      <c r="AG1573" s="38">
        <v>2.8102936186868988E-3</v>
      </c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</row>
    <row r="1574" spans="1:51" x14ac:dyDescent="0.25">
      <c r="A1574" s="38" t="s">
        <v>60</v>
      </c>
      <c r="B1574" s="38">
        <v>305701</v>
      </c>
      <c r="C1574" s="38">
        <v>6.8</v>
      </c>
      <c r="D1574" s="38">
        <v>6.5</v>
      </c>
      <c r="E1574" s="38">
        <v>7.1</v>
      </c>
      <c r="F1574" s="38">
        <v>2014</v>
      </c>
      <c r="G1574" s="38" t="s">
        <v>7</v>
      </c>
      <c r="H1574" s="38" t="s">
        <v>97</v>
      </c>
      <c r="I1574" s="38" t="s">
        <v>191</v>
      </c>
      <c r="J1574" s="38">
        <v>2079</v>
      </c>
      <c r="K1574" s="38">
        <v>303622</v>
      </c>
      <c r="L1574" s="38">
        <v>2.9133768500783005E-4</v>
      </c>
      <c r="M1574" s="38">
        <v>6.5094251518818105</v>
      </c>
      <c r="N1574" s="38">
        <v>7.0921005218974704</v>
      </c>
      <c r="O1574" s="38">
        <v>9.4251518818104785E-3</v>
      </c>
      <c r="P1574" s="38">
        <v>7.8994781025292227E-3</v>
      </c>
      <c r="Q1574" s="38">
        <v>1990</v>
      </c>
      <c r="R1574" s="38">
        <v>2168</v>
      </c>
      <c r="S1574" s="38">
        <v>6.5096286894710849</v>
      </c>
      <c r="T1574" s="38">
        <v>7.0918969843081969</v>
      </c>
      <c r="U1574" s="38">
        <v>9.6286894710848614E-3</v>
      </c>
      <c r="V1574" s="38">
        <v>8.1030156918027174E-3</v>
      </c>
      <c r="W1574" s="38">
        <v>6.806960332980702E-3</v>
      </c>
      <c r="X1574" s="38">
        <v>2.9153354106606577E-4</v>
      </c>
      <c r="Y1574" s="38">
        <v>6.5154267919146358</v>
      </c>
      <c r="Z1574" s="38">
        <v>7.0984938740467678</v>
      </c>
      <c r="AA1574" s="38">
        <v>1.5426791914635807E-2</v>
      </c>
      <c r="AB1574" s="38">
        <v>1.5061259532318516E-3</v>
      </c>
      <c r="AC1574" s="38">
        <v>178.14459203730379</v>
      </c>
      <c r="AD1574" s="38">
        <v>6.5172289188624779</v>
      </c>
      <c r="AE1574" s="38">
        <v>7.0999628761894185</v>
      </c>
      <c r="AF1574" s="38">
        <v>1.7228918862477904E-2</v>
      </c>
      <c r="AG1574" s="38">
        <v>3.7123810581185523E-5</v>
      </c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</row>
    <row r="1575" spans="1:51" x14ac:dyDescent="0.25">
      <c r="A1575" s="38" t="s">
        <v>36</v>
      </c>
      <c r="B1575" s="38">
        <v>2435476</v>
      </c>
      <c r="C1575" s="38">
        <v>10.9</v>
      </c>
      <c r="D1575" s="38">
        <v>10.8</v>
      </c>
      <c r="E1575" s="38">
        <v>11</v>
      </c>
      <c r="F1575" s="38">
        <v>2014</v>
      </c>
      <c r="G1575" s="38" t="s">
        <v>7</v>
      </c>
      <c r="H1575" s="38" t="s">
        <v>98</v>
      </c>
      <c r="I1575" s="38" t="s">
        <v>168</v>
      </c>
      <c r="J1575" s="38">
        <v>26547</v>
      </c>
      <c r="K1575" s="38">
        <v>2408929</v>
      </c>
      <c r="L1575" s="38">
        <v>1.3040433672536694E-4</v>
      </c>
      <c r="M1575" s="38">
        <v>10.769723605409968</v>
      </c>
      <c r="N1575" s="38">
        <v>11.030532278860703</v>
      </c>
      <c r="O1575" s="38">
        <v>3.0276394590032396E-2</v>
      </c>
      <c r="P1575" s="38">
        <v>3.0532278860702533E-2</v>
      </c>
      <c r="Q1575" s="38">
        <v>26230</v>
      </c>
      <c r="R1575" s="38">
        <v>26865</v>
      </c>
      <c r="S1575" s="38">
        <v>10.769968581090513</v>
      </c>
      <c r="T1575" s="38">
        <v>11.030697900533612</v>
      </c>
      <c r="U1575" s="38">
        <v>3.0031418909487684E-2</v>
      </c>
      <c r="V1575" s="38">
        <v>3.0697900533612099E-2</v>
      </c>
      <c r="W1575" s="38">
        <v>1.0900899394637523E-2</v>
      </c>
      <c r="X1575" s="38">
        <v>1.3041107939348908E-4</v>
      </c>
      <c r="Y1575" s="38">
        <v>10.770488315244034</v>
      </c>
      <c r="Z1575" s="38">
        <v>11.031310474031011</v>
      </c>
      <c r="AA1575" s="38">
        <v>2.9511684755966883E-2</v>
      </c>
      <c r="AB1575" s="38">
        <v>3.1310474031011282E-2</v>
      </c>
      <c r="AC1575" s="38">
        <v>635.19896489170605</v>
      </c>
      <c r="AD1575" s="38">
        <v>10.770699391727247</v>
      </c>
      <c r="AE1575" s="38">
        <v>11.03150999425362</v>
      </c>
      <c r="AF1575" s="38">
        <v>2.9300608272754047E-2</v>
      </c>
      <c r="AG1575" s="38">
        <v>3.1509994253619666E-2</v>
      </c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</row>
    <row r="1576" spans="1:51" x14ac:dyDescent="0.25">
      <c r="A1576" s="38" t="s">
        <v>21</v>
      </c>
      <c r="B1576" s="38">
        <v>1396051</v>
      </c>
      <c r="C1576" s="38">
        <v>10</v>
      </c>
      <c r="D1576" s="38">
        <v>9.8000000000000007</v>
      </c>
      <c r="E1576" s="38">
        <v>10.199999999999999</v>
      </c>
      <c r="F1576" s="38">
        <v>2014</v>
      </c>
      <c r="G1576" s="38" t="s">
        <v>7</v>
      </c>
      <c r="H1576" s="38" t="s">
        <v>99</v>
      </c>
      <c r="I1576" s="38" t="s">
        <v>153</v>
      </c>
      <c r="J1576" s="38">
        <v>13961</v>
      </c>
      <c r="K1576" s="38">
        <v>1382090</v>
      </c>
      <c r="L1576" s="38">
        <v>1.6505268393542639E-4</v>
      </c>
      <c r="M1576" s="38">
        <v>9.8352983061072017</v>
      </c>
      <c r="N1576" s="38">
        <v>10.165403673978053</v>
      </c>
      <c r="O1576" s="38">
        <v>3.5298306107200972E-2</v>
      </c>
      <c r="P1576" s="38">
        <v>3.4596326021945956E-2</v>
      </c>
      <c r="Q1576" s="38">
        <v>13731</v>
      </c>
      <c r="R1576" s="38">
        <v>14191</v>
      </c>
      <c r="S1576" s="38">
        <v>9.8356005618705904</v>
      </c>
      <c r="T1576" s="38">
        <v>10.165101418214665</v>
      </c>
      <c r="U1576" s="38">
        <v>3.5600561870589686E-2</v>
      </c>
      <c r="V1576" s="38">
        <v>3.489858178533467E-2</v>
      </c>
      <c r="W1576" s="38">
        <v>1.000169929916196E-2</v>
      </c>
      <c r="X1576" s="38">
        <v>1.6506897743100678E-4</v>
      </c>
      <c r="Y1576" s="38">
        <v>9.8366303217309525</v>
      </c>
      <c r="Z1576" s="38">
        <v>10.166768276592967</v>
      </c>
      <c r="AA1576" s="38">
        <v>3.663032173095182E-2</v>
      </c>
      <c r="AB1576" s="38">
        <v>3.3231723407032732E-2</v>
      </c>
      <c r="AC1576" s="38">
        <v>460.85177050001965</v>
      </c>
      <c r="AD1576" s="38">
        <v>9.8370024130355187</v>
      </c>
      <c r="AE1576" s="38">
        <v>10.167112489526817</v>
      </c>
      <c r="AF1576" s="38">
        <v>3.7002413035517989E-2</v>
      </c>
      <c r="AG1576" s="38">
        <v>3.2887510473182502E-2</v>
      </c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</row>
    <row r="1577" spans="1:51" x14ac:dyDescent="0.25">
      <c r="A1577" s="38" t="s">
        <v>57</v>
      </c>
      <c r="B1577" s="38">
        <v>95492</v>
      </c>
      <c r="C1577" s="38">
        <v>8.3000000000000007</v>
      </c>
      <c r="D1577" s="38">
        <v>7.7</v>
      </c>
      <c r="E1577" s="38">
        <v>8.9</v>
      </c>
      <c r="F1577" s="38">
        <v>2014</v>
      </c>
      <c r="G1577" s="38" t="s">
        <v>7</v>
      </c>
      <c r="H1577" s="38" t="s">
        <v>100</v>
      </c>
      <c r="I1577" s="38" t="s">
        <v>189</v>
      </c>
      <c r="J1577" s="38">
        <v>793</v>
      </c>
      <c r="K1577" s="38">
        <v>94699</v>
      </c>
      <c r="L1577" s="38">
        <v>5.7558159338102111E-4</v>
      </c>
      <c r="M1577" s="38">
        <v>7.7287789813268075</v>
      </c>
      <c r="N1577" s="38">
        <v>8.8799421680888493</v>
      </c>
      <c r="O1577" s="38">
        <v>2.877898132680734E-2</v>
      </c>
      <c r="P1577" s="38">
        <v>2.0057831911151069E-2</v>
      </c>
      <c r="Q1577" s="38">
        <v>738</v>
      </c>
      <c r="R1577" s="38">
        <v>848</v>
      </c>
      <c r="S1577" s="38">
        <v>7.7283960960080424</v>
      </c>
      <c r="T1577" s="38">
        <v>8.8803250534076152</v>
      </c>
      <c r="U1577" s="38">
        <v>2.8396096008042271E-2</v>
      </c>
      <c r="V1577" s="38">
        <v>1.9674946592385112E-2</v>
      </c>
      <c r="W1577" s="38">
        <v>8.3241397454268153E-3</v>
      </c>
      <c r="X1577" s="38">
        <v>5.765886258175556E-4</v>
      </c>
      <c r="Y1577" s="38">
        <v>7.7475511196092599</v>
      </c>
      <c r="Z1577" s="38">
        <v>8.9007283712443712</v>
      </c>
      <c r="AA1577" s="38">
        <v>4.7551119609259729E-2</v>
      </c>
      <c r="AB1577" s="38">
        <v>7.2837124437086231E-4</v>
      </c>
      <c r="AC1577" s="38">
        <v>109.95962579675029</v>
      </c>
      <c r="AD1577" s="38">
        <v>7.7536456582903837</v>
      </c>
      <c r="AE1577" s="38">
        <v>8.9051054927394748</v>
      </c>
      <c r="AF1577" s="38">
        <v>5.364565829038348E-2</v>
      </c>
      <c r="AG1577" s="38">
        <v>5.1054927394744709E-3</v>
      </c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</row>
    <row r="1578" spans="1:51" x14ac:dyDescent="0.25">
      <c r="A1578" s="38" t="s">
        <v>52</v>
      </c>
      <c r="B1578" s="38">
        <v>1564662</v>
      </c>
      <c r="C1578" s="38">
        <v>11.2</v>
      </c>
      <c r="D1578" s="38">
        <v>11.1</v>
      </c>
      <c r="E1578" s="38">
        <v>11.4</v>
      </c>
      <c r="F1578" s="38">
        <v>2014</v>
      </c>
      <c r="G1578" s="38" t="s">
        <v>7</v>
      </c>
      <c r="H1578" s="38" t="s">
        <v>101</v>
      </c>
      <c r="I1578" s="38" t="s">
        <v>184</v>
      </c>
      <c r="J1578" s="38">
        <v>17524</v>
      </c>
      <c r="K1578" s="38">
        <v>1547138</v>
      </c>
      <c r="L1578" s="38">
        <v>1.6489156387651971E-4</v>
      </c>
      <c r="M1578" s="38">
        <v>11.034971409724166</v>
      </c>
      <c r="N1578" s="38">
        <v>11.364754537477207</v>
      </c>
      <c r="O1578" s="38">
        <v>6.5028590275833409E-2</v>
      </c>
      <c r="P1578" s="38">
        <v>3.5245462522793147E-2</v>
      </c>
      <c r="Q1578" s="38">
        <v>17267</v>
      </c>
      <c r="R1578" s="38">
        <v>17783</v>
      </c>
      <c r="S1578" s="38">
        <v>11.03561024681369</v>
      </c>
      <c r="T1578" s="38">
        <v>11.365393931724551</v>
      </c>
      <c r="U1578" s="38">
        <v>6.4389753186310017E-2</v>
      </c>
      <c r="V1578" s="38">
        <v>3.4606068275449431E-2</v>
      </c>
      <c r="W1578" s="38">
        <v>1.1201063041722701E-2</v>
      </c>
      <c r="X1578" s="38">
        <v>1.6490446193001288E-4</v>
      </c>
      <c r="Y1578" s="38">
        <v>11.036158579792689</v>
      </c>
      <c r="Z1578" s="38">
        <v>11.365967503652712</v>
      </c>
      <c r="AA1578" s="38">
        <v>6.3841420207310762E-2</v>
      </c>
      <c r="AB1578" s="38">
        <v>3.4032496347288443E-2</v>
      </c>
      <c r="AC1578" s="38">
        <v>516.00614949986095</v>
      </c>
      <c r="AD1578" s="38">
        <v>11.036489196031889</v>
      </c>
      <c r="AE1578" s="38">
        <v>11.366276001512833</v>
      </c>
      <c r="AF1578" s="38">
        <v>6.3510803968110707E-2</v>
      </c>
      <c r="AG1578" s="38">
        <v>3.3723998487166895E-2</v>
      </c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</row>
    <row r="1579" spans="1:51" x14ac:dyDescent="0.25">
      <c r="A1579" s="38" t="s">
        <v>37</v>
      </c>
      <c r="B1579" s="38">
        <v>589376</v>
      </c>
      <c r="C1579" s="38">
        <v>7.5</v>
      </c>
      <c r="D1579" s="38">
        <v>7.3</v>
      </c>
      <c r="E1579" s="38">
        <v>7.7</v>
      </c>
      <c r="F1579" s="38">
        <v>2014</v>
      </c>
      <c r="G1579" s="38" t="s">
        <v>7</v>
      </c>
      <c r="H1579" s="38" t="s">
        <v>102</v>
      </c>
      <c r="I1579" s="38" t="s">
        <v>169</v>
      </c>
      <c r="J1579" s="38">
        <v>4420</v>
      </c>
      <c r="K1579" s="38">
        <v>584956</v>
      </c>
      <c r="L1579" s="38">
        <v>2.2025823524777585E-4</v>
      </c>
      <c r="M1579" s="38">
        <v>7.2791988176352724</v>
      </c>
      <c r="N1579" s="38">
        <v>7.7197152881308249</v>
      </c>
      <c r="O1579" s="38">
        <v>2.0801182364727389E-2</v>
      </c>
      <c r="P1579" s="38">
        <v>1.9715288130824682E-2</v>
      </c>
      <c r="Q1579" s="38">
        <v>4291</v>
      </c>
      <c r="R1579" s="38">
        <v>4551</v>
      </c>
      <c r="S1579" s="38">
        <v>7.2805814963622542</v>
      </c>
      <c r="T1579" s="38">
        <v>7.7217260288847864</v>
      </c>
      <c r="U1579" s="38">
        <v>1.9418503637745665E-2</v>
      </c>
      <c r="V1579" s="38">
        <v>2.1726028884786253E-2</v>
      </c>
      <c r="W1579" s="38">
        <v>7.5026670719943534E-3</v>
      </c>
      <c r="X1579" s="38">
        <v>2.2032767973776855E-4</v>
      </c>
      <c r="Y1579" s="38">
        <v>7.2823393922565849</v>
      </c>
      <c r="Z1579" s="38">
        <v>7.7229947517321227</v>
      </c>
      <c r="AA1579" s="38">
        <v>1.7660607743414936E-2</v>
      </c>
      <c r="AB1579" s="38">
        <v>2.2994751732122509E-2</v>
      </c>
      <c r="AC1579" s="38">
        <v>259.64367988209671</v>
      </c>
      <c r="AD1579" s="38">
        <v>7.2832468766565679</v>
      </c>
      <c r="AE1579" s="38">
        <v>7.7237839660137997</v>
      </c>
      <c r="AF1579" s="38">
        <v>1.675312334343193E-2</v>
      </c>
      <c r="AG1579" s="38">
        <v>2.3783966013799507E-2</v>
      </c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</row>
    <row r="1580" spans="1:51" x14ac:dyDescent="0.25">
      <c r="A1580" s="38" t="s">
        <v>30</v>
      </c>
      <c r="B1580" s="38">
        <v>529212</v>
      </c>
      <c r="C1580" s="38">
        <v>14.5</v>
      </c>
      <c r="D1580" s="38">
        <v>14.2</v>
      </c>
      <c r="E1580" s="38">
        <v>14.8</v>
      </c>
      <c r="F1580" s="38">
        <v>2014</v>
      </c>
      <c r="G1580" s="38" t="s">
        <v>7</v>
      </c>
      <c r="H1580" s="38" t="s">
        <v>103</v>
      </c>
      <c r="I1580" s="38" t="s">
        <v>162</v>
      </c>
      <c r="J1580" s="38">
        <v>7674</v>
      </c>
      <c r="K1580" s="38">
        <v>521538</v>
      </c>
      <c r="L1580" s="38">
        <v>3.2207531635004784E-4</v>
      </c>
      <c r="M1580" s="38">
        <v>14.178729654058786</v>
      </c>
      <c r="N1580" s="38">
        <v>14.822880286758883</v>
      </c>
      <c r="O1580" s="38">
        <v>2.1270345941212909E-2</v>
      </c>
      <c r="P1580" s="38">
        <v>2.2880286758882207E-2</v>
      </c>
      <c r="Q1580" s="38">
        <v>7504</v>
      </c>
      <c r="R1580" s="38">
        <v>7844</v>
      </c>
      <c r="S1580" s="38">
        <v>14.179572647634597</v>
      </c>
      <c r="T1580" s="38">
        <v>14.822037293183072</v>
      </c>
      <c r="U1580" s="38">
        <v>2.0427352365402385E-2</v>
      </c>
      <c r="V1580" s="38">
        <v>2.2037293183071682E-2</v>
      </c>
      <c r="W1580" s="38">
        <v>1.4504329099920991E-2</v>
      </c>
      <c r="X1580" s="38">
        <v>3.2213198324137712E-4</v>
      </c>
      <c r="Y1580" s="38">
        <v>14.182197116679614</v>
      </c>
      <c r="Z1580" s="38">
        <v>14.826461083162368</v>
      </c>
      <c r="AA1580" s="38">
        <v>1.7802883320385376E-2</v>
      </c>
      <c r="AB1580" s="38">
        <v>2.6461083162367061E-2</v>
      </c>
      <c r="AC1580" s="38">
        <v>340.90294681701442</v>
      </c>
      <c r="AD1580" s="38">
        <v>14.183190804173789</v>
      </c>
      <c r="AE1580" s="38">
        <v>14.827356983850668</v>
      </c>
      <c r="AF1580" s="38">
        <v>1.6809195826210654E-2</v>
      </c>
      <c r="AG1580" s="38">
        <v>2.735698385066776E-2</v>
      </c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</row>
    <row r="1581" spans="1:51" x14ac:dyDescent="0.25">
      <c r="A1581" s="38" t="s">
        <v>22</v>
      </c>
      <c r="B1581" s="38">
        <v>1607656</v>
      </c>
      <c r="C1581" s="38">
        <v>15</v>
      </c>
      <c r="D1581" s="38">
        <v>14.8</v>
      </c>
      <c r="E1581" s="38">
        <v>15.1</v>
      </c>
      <c r="F1581" s="38">
        <v>2014</v>
      </c>
      <c r="G1581" s="38" t="s">
        <v>7</v>
      </c>
      <c r="H1581" s="38" t="s">
        <v>104</v>
      </c>
      <c r="I1581" s="38" t="s">
        <v>154</v>
      </c>
      <c r="J1581" s="38">
        <v>24115</v>
      </c>
      <c r="K1581" s="38">
        <v>1583541</v>
      </c>
      <c r="L1581" s="38">
        <v>1.8789563526976896E-4</v>
      </c>
      <c r="M1581" s="38">
        <v>14.81220388850895</v>
      </c>
      <c r="N1581" s="38">
        <v>15.187995159048489</v>
      </c>
      <c r="O1581" s="38">
        <v>1.220388850894949E-2</v>
      </c>
      <c r="P1581" s="38">
        <v>8.7995159048489313E-2</v>
      </c>
      <c r="Q1581" s="38">
        <v>23813</v>
      </c>
      <c r="R1581" s="38">
        <v>24417</v>
      </c>
      <c r="S1581" s="38">
        <v>14.812248391446927</v>
      </c>
      <c r="T1581" s="38">
        <v>15.187950656110511</v>
      </c>
      <c r="U1581" s="38">
        <v>1.2248391446926021E-2</v>
      </c>
      <c r="V1581" s="38">
        <v>8.7950656110511005E-2</v>
      </c>
      <c r="W1581" s="38">
        <v>1.5001258417655192E-2</v>
      </c>
      <c r="X1581" s="38">
        <v>1.8790613212207969E-4</v>
      </c>
      <c r="Y1581" s="38">
        <v>14.813352285533112</v>
      </c>
      <c r="Z1581" s="38">
        <v>15.189164549777272</v>
      </c>
      <c r="AA1581" s="38">
        <v>1.3352285533111186E-2</v>
      </c>
      <c r="AB1581" s="38">
        <v>8.9164549777272839E-2</v>
      </c>
      <c r="AC1581" s="38">
        <v>604.14913603608022</v>
      </c>
      <c r="AD1581" s="38">
        <v>14.813672362296375</v>
      </c>
      <c r="AE1581" s="38">
        <v>15.189466495144694</v>
      </c>
      <c r="AF1581" s="38">
        <v>1.3672362296373919E-2</v>
      </c>
      <c r="AG1581" s="38">
        <v>8.9466495144694846E-2</v>
      </c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</row>
    <row r="1582" spans="1:51" x14ac:dyDescent="0.25">
      <c r="A1582" s="38" t="s">
        <v>38</v>
      </c>
      <c r="B1582" s="38">
        <v>129705</v>
      </c>
      <c r="C1582" s="38">
        <v>14.4</v>
      </c>
      <c r="D1582" s="38">
        <v>13.8</v>
      </c>
      <c r="E1582" s="38">
        <v>15.1</v>
      </c>
      <c r="F1582" s="38">
        <v>2014</v>
      </c>
      <c r="G1582" s="38" t="s">
        <v>7</v>
      </c>
      <c r="H1582" s="38" t="s">
        <v>105</v>
      </c>
      <c r="I1582" s="38" t="s">
        <v>170</v>
      </c>
      <c r="J1582" s="38">
        <v>1868</v>
      </c>
      <c r="K1582" s="38">
        <v>127837</v>
      </c>
      <c r="L1582" s="38">
        <v>6.4838018661724851E-4</v>
      </c>
      <c r="M1582" s="38">
        <v>13.753531844530357</v>
      </c>
      <c r="N1582" s="38">
        <v>15.050292217764852</v>
      </c>
      <c r="O1582" s="38">
        <v>4.6468155469643335E-2</v>
      </c>
      <c r="P1582" s="38">
        <v>4.9707782235147491E-2</v>
      </c>
      <c r="Q1582" s="38">
        <v>1784</v>
      </c>
      <c r="R1582" s="38">
        <v>1952</v>
      </c>
      <c r="S1582" s="38">
        <v>13.754288577926834</v>
      </c>
      <c r="T1582" s="38">
        <v>15.049535484368374</v>
      </c>
      <c r="U1582" s="38">
        <v>4.5711422073166474E-2</v>
      </c>
      <c r="V1582" s="38">
        <v>5.0464515631626128E-2</v>
      </c>
      <c r="W1582" s="38">
        <v>1.441629351075501E-2</v>
      </c>
      <c r="X1582" s="38">
        <v>6.4884888719145186E-4</v>
      </c>
      <c r="Y1582" s="38">
        <v>13.767444623563559</v>
      </c>
      <c r="Z1582" s="38">
        <v>15.065142397946461</v>
      </c>
      <c r="AA1582" s="38">
        <v>3.2555376436441463E-2</v>
      </c>
      <c r="AB1582" s="38">
        <v>3.4857602053538272E-2</v>
      </c>
      <c r="AC1582" s="38">
        <v>168.2179892462506</v>
      </c>
      <c r="AD1582" s="38">
        <v>13.771703722712928</v>
      </c>
      <c r="AE1582" s="38">
        <v>15.068592873477993</v>
      </c>
      <c r="AF1582" s="38">
        <v>2.8296277287072513E-2</v>
      </c>
      <c r="AG1582" s="38">
        <v>3.1407126522006834E-2</v>
      </c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</row>
    <row r="1583" spans="1:51" x14ac:dyDescent="0.25">
      <c r="A1583" s="38" t="s">
        <v>15</v>
      </c>
      <c r="B1583" s="38">
        <v>673967</v>
      </c>
      <c r="C1583" s="38">
        <v>8</v>
      </c>
      <c r="D1583" s="38">
        <v>7.8</v>
      </c>
      <c r="E1583" s="38">
        <v>8.1999999999999993</v>
      </c>
      <c r="F1583" s="38">
        <v>2014</v>
      </c>
      <c r="G1583" s="38" t="s">
        <v>7</v>
      </c>
      <c r="H1583" s="38" t="s">
        <v>106</v>
      </c>
      <c r="I1583" s="38" t="s">
        <v>147</v>
      </c>
      <c r="J1583" s="38">
        <v>5392</v>
      </c>
      <c r="K1583" s="38">
        <v>668575</v>
      </c>
      <c r="L1583" s="38">
        <v>2.1268661081566618E-4</v>
      </c>
      <c r="M1583" s="38">
        <v>7.7877050997576998</v>
      </c>
      <c r="N1583" s="38">
        <v>8.2130783213890322</v>
      </c>
      <c r="O1583" s="38">
        <v>1.2294900242300066E-2</v>
      </c>
      <c r="P1583" s="38">
        <v>1.3078321389032865E-2</v>
      </c>
      <c r="Q1583" s="38">
        <v>5249</v>
      </c>
      <c r="R1583" s="38">
        <v>5536</v>
      </c>
      <c r="S1583" s="38">
        <v>7.7882151499999255</v>
      </c>
      <c r="T1583" s="38">
        <v>8.2140520233186489</v>
      </c>
      <c r="U1583" s="38">
        <v>1.1784850000074343E-2</v>
      </c>
      <c r="V1583" s="38">
        <v>1.4052023318649631E-2</v>
      </c>
      <c r="W1583" s="38">
        <v>8.0031959806081791E-3</v>
      </c>
      <c r="X1583" s="38">
        <v>2.12741458690891E-4</v>
      </c>
      <c r="Y1583" s="38">
        <v>7.7904545219172885</v>
      </c>
      <c r="Z1583" s="38">
        <v>8.2159374392990703</v>
      </c>
      <c r="AA1583" s="38">
        <v>9.5454780827113339E-3</v>
      </c>
      <c r="AB1583" s="38">
        <v>1.5937439299070988E-2</v>
      </c>
      <c r="AC1583" s="38">
        <v>286.70006546035358</v>
      </c>
      <c r="AD1583" s="38">
        <v>7.7912431423800808</v>
      </c>
      <c r="AE1583" s="38">
        <v>8.2166325625511192</v>
      </c>
      <c r="AF1583" s="38">
        <v>8.7568576199190673E-3</v>
      </c>
      <c r="AG1583" s="38">
        <v>1.6632562551119889E-2</v>
      </c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</row>
    <row r="1584" spans="1:51" x14ac:dyDescent="0.25">
      <c r="A1584" s="38" t="s">
        <v>53</v>
      </c>
      <c r="B1584" s="38">
        <v>118485</v>
      </c>
      <c r="C1584" s="38">
        <v>6.6</v>
      </c>
      <c r="D1584" s="38">
        <v>6.2</v>
      </c>
      <c r="E1584" s="38">
        <v>7.1</v>
      </c>
      <c r="F1584" s="38">
        <v>2014</v>
      </c>
      <c r="G1584" s="38" t="s">
        <v>7</v>
      </c>
      <c r="H1584" s="38" t="s">
        <v>107</v>
      </c>
      <c r="I1584" s="38" t="s">
        <v>185</v>
      </c>
      <c r="J1584" s="38">
        <v>782</v>
      </c>
      <c r="K1584" s="38">
        <v>117703</v>
      </c>
      <c r="L1584" s="38">
        <v>4.6105228032095763E-4</v>
      </c>
      <c r="M1584" s="38">
        <v>6.1389392797921367</v>
      </c>
      <c r="N1584" s="38">
        <v>7.0610438404340519</v>
      </c>
      <c r="O1584" s="38">
        <v>6.1060720207863461E-2</v>
      </c>
      <c r="P1584" s="38">
        <v>3.8956159565947779E-2</v>
      </c>
      <c r="Q1584" s="38">
        <v>728</v>
      </c>
      <c r="R1584" s="38">
        <v>837</v>
      </c>
      <c r="S1584" s="38">
        <v>6.1442376672152594</v>
      </c>
      <c r="T1584" s="38">
        <v>7.0641853399164454</v>
      </c>
      <c r="U1584" s="38">
        <v>5.5762332784740742E-2</v>
      </c>
      <c r="V1584" s="38">
        <v>3.5814660083554273E-2</v>
      </c>
      <c r="W1584" s="38">
        <v>6.6159877990096556E-3</v>
      </c>
      <c r="X1584" s="38">
        <v>4.6187652862466846E-4</v>
      </c>
      <c r="Y1584" s="38">
        <v>6.1541112703849876</v>
      </c>
      <c r="Z1584" s="38">
        <v>7.077864327634324</v>
      </c>
      <c r="AA1584" s="38">
        <v>4.5888729615012558E-2</v>
      </c>
      <c r="AB1584" s="38">
        <v>2.2135672365675596E-2</v>
      </c>
      <c r="AC1584" s="38">
        <v>109.28839102885328</v>
      </c>
      <c r="AD1584" s="38">
        <v>6.1590317274689959</v>
      </c>
      <c r="AE1584" s="38">
        <v>7.0813834838310923</v>
      </c>
      <c r="AF1584" s="38">
        <v>4.0968272531004324E-2</v>
      </c>
      <c r="AG1584" s="38">
        <v>1.861651616890736E-2</v>
      </c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</row>
    <row r="1585" spans="1:51" x14ac:dyDescent="0.25">
      <c r="A1585" s="38" t="s">
        <v>27</v>
      </c>
      <c r="B1585" s="38">
        <v>894603</v>
      </c>
      <c r="C1585" s="38">
        <v>8.1</v>
      </c>
      <c r="D1585" s="38">
        <v>7.9</v>
      </c>
      <c r="E1585" s="38">
        <v>8.1999999999999993</v>
      </c>
      <c r="F1585" s="38">
        <v>2014</v>
      </c>
      <c r="G1585" s="38" t="s">
        <v>7</v>
      </c>
      <c r="H1585" s="38" t="s">
        <v>108</v>
      </c>
      <c r="I1585" s="38" t="s">
        <v>159</v>
      </c>
      <c r="J1585" s="38">
        <v>7246</v>
      </c>
      <c r="K1585" s="38">
        <v>887357</v>
      </c>
      <c r="L1585" s="38">
        <v>1.8573806651856931E-4</v>
      </c>
      <c r="M1585" s="38">
        <v>7.9139441388842728</v>
      </c>
      <c r="N1585" s="38">
        <v>8.2854202719214118</v>
      </c>
      <c r="O1585" s="38">
        <v>1.3944138884272483E-2</v>
      </c>
      <c r="P1585" s="38">
        <v>8.5420271921412549E-2</v>
      </c>
      <c r="Q1585" s="38">
        <v>7081</v>
      </c>
      <c r="R1585" s="38">
        <v>7413</v>
      </c>
      <c r="S1585" s="38">
        <v>7.9152428507393786</v>
      </c>
      <c r="T1585" s="38">
        <v>8.2863571886076848</v>
      </c>
      <c r="U1585" s="38">
        <v>1.5242850739378255E-2</v>
      </c>
      <c r="V1585" s="38">
        <v>8.6357188607685487E-2</v>
      </c>
      <c r="W1585" s="38">
        <v>8.1017944347388186E-3</v>
      </c>
      <c r="X1585" s="38">
        <v>1.8577369484702264E-4</v>
      </c>
      <c r="Y1585" s="38">
        <v>7.9160207398917963</v>
      </c>
      <c r="Z1585" s="38">
        <v>8.287568129585841</v>
      </c>
      <c r="AA1585" s="38">
        <v>1.6020739891795976E-2</v>
      </c>
      <c r="AB1585" s="38">
        <v>8.7568129585841703E-2</v>
      </c>
      <c r="AC1585" s="38">
        <v>332.3344931855811</v>
      </c>
      <c r="AD1585" s="38">
        <v>7.9166100175006946</v>
      </c>
      <c r="AE1585" s="38">
        <v>8.2880966614477138</v>
      </c>
      <c r="AF1585" s="38">
        <v>1.6610017500694241E-2</v>
      </c>
      <c r="AG1585" s="38">
        <v>8.8096661447714553E-2</v>
      </c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</row>
    <row r="1586" spans="1:51" x14ac:dyDescent="0.25">
      <c r="A1586" s="38" t="s">
        <v>61</v>
      </c>
      <c r="B1586" s="38">
        <v>4601387</v>
      </c>
      <c r="C1586" s="38">
        <v>8.9</v>
      </c>
      <c r="D1586" s="38">
        <v>8.9</v>
      </c>
      <c r="E1586" s="38">
        <v>9</v>
      </c>
      <c r="F1586" s="38">
        <v>2014</v>
      </c>
      <c r="G1586" s="38" t="s">
        <v>7</v>
      </c>
      <c r="H1586" s="38" t="s">
        <v>109</v>
      </c>
      <c r="I1586" s="38" t="s">
        <v>192</v>
      </c>
      <c r="J1586" s="38">
        <v>40952</v>
      </c>
      <c r="K1586" s="38">
        <v>4560435</v>
      </c>
      <c r="L1586" s="38">
        <v>8.5813505347181906E-5</v>
      </c>
      <c r="M1586" s="38">
        <v>8.8141116693881756</v>
      </c>
      <c r="N1586" s="38">
        <v>8.9857386800825392</v>
      </c>
      <c r="O1586" s="38">
        <v>8.588833061182477E-2</v>
      </c>
      <c r="P1586" s="38">
        <v>1.4261319917460824E-2</v>
      </c>
      <c r="Q1586" s="38">
        <v>40558</v>
      </c>
      <c r="R1586" s="38">
        <v>41348</v>
      </c>
      <c r="S1586" s="38">
        <v>8.814298819030002</v>
      </c>
      <c r="T1586" s="38">
        <v>8.9859861819925158</v>
      </c>
      <c r="U1586" s="38">
        <v>8.5701180969998347E-2</v>
      </c>
      <c r="V1586" s="38">
        <v>1.4013818007484247E-2</v>
      </c>
      <c r="W1586" s="38">
        <v>8.9003351683175774E-3</v>
      </c>
      <c r="X1586" s="38">
        <v>8.5816407731749276E-5</v>
      </c>
      <c r="Y1586" s="38">
        <v>8.8145187605858268</v>
      </c>
      <c r="Z1586" s="38">
        <v>8.9861515760493269</v>
      </c>
      <c r="AA1586" s="38">
        <v>8.5481239414173515E-2</v>
      </c>
      <c r="AB1586" s="38">
        <v>1.3848423950673094E-2</v>
      </c>
      <c r="AC1586" s="38">
        <v>789.726861147107</v>
      </c>
      <c r="AD1586" s="38">
        <v>8.814629901331708</v>
      </c>
      <c r="AE1586" s="38">
        <v>8.986257760897912</v>
      </c>
      <c r="AF1586" s="38">
        <v>8.5370098668292371E-2</v>
      </c>
      <c r="AG1586" s="38">
        <v>1.374223910208805E-2</v>
      </c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</row>
    <row r="1587" spans="1:51" x14ac:dyDescent="0.25">
      <c r="A1587" s="38" t="s">
        <v>23</v>
      </c>
      <c r="B1587" s="38">
        <v>573594</v>
      </c>
      <c r="C1587" s="38">
        <v>7.9</v>
      </c>
      <c r="D1587" s="38">
        <v>7.6</v>
      </c>
      <c r="E1587" s="38">
        <v>8.1</v>
      </c>
      <c r="F1587" s="38">
        <v>2014</v>
      </c>
      <c r="G1587" s="38" t="s">
        <v>7</v>
      </c>
      <c r="H1587" s="38" t="s">
        <v>110</v>
      </c>
      <c r="I1587" s="38" t="s">
        <v>155</v>
      </c>
      <c r="J1587" s="38">
        <v>4531</v>
      </c>
      <c r="K1587" s="38">
        <v>569063</v>
      </c>
      <c r="L1587" s="38">
        <v>2.2909646971201725E-4</v>
      </c>
      <c r="M1587" s="38">
        <v>7.6702190740349545</v>
      </c>
      <c r="N1587" s="38">
        <v>8.1284120134589894</v>
      </c>
      <c r="O1587" s="38">
        <v>7.0219074034954865E-2</v>
      </c>
      <c r="P1587" s="38">
        <v>2.8412013458989804E-2</v>
      </c>
      <c r="Q1587" s="38">
        <v>4400</v>
      </c>
      <c r="R1587" s="38">
        <v>4663</v>
      </c>
      <c r="S1587" s="38">
        <v>7.6709310069491661</v>
      </c>
      <c r="T1587" s="38">
        <v>8.1294434739554458</v>
      </c>
      <c r="U1587" s="38">
        <v>7.0931006949166431E-2</v>
      </c>
      <c r="V1587" s="38">
        <v>2.9443473955446109E-2</v>
      </c>
      <c r="W1587" s="38">
        <v>7.90261120558239E-3</v>
      </c>
      <c r="X1587" s="38">
        <v>2.2916680579215186E-4</v>
      </c>
      <c r="Y1587" s="38">
        <v>7.6734443997902382</v>
      </c>
      <c r="Z1587" s="38">
        <v>8.131778011374541</v>
      </c>
      <c r="AA1587" s="38">
        <v>7.3444399790238535E-2</v>
      </c>
      <c r="AB1587" s="38">
        <v>3.1778011374541393E-2</v>
      </c>
      <c r="AC1587" s="38">
        <v>262.83040928255343</v>
      </c>
      <c r="AD1587" s="38">
        <v>7.674376028984927</v>
      </c>
      <c r="AE1587" s="38">
        <v>8.1325897639147886</v>
      </c>
      <c r="AF1587" s="38">
        <v>7.4376028984927345E-2</v>
      </c>
      <c r="AG1587" s="38">
        <v>3.2589763914788961E-2</v>
      </c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</row>
    <row r="1588" spans="1:51" x14ac:dyDescent="0.25">
      <c r="A1588" s="38" t="s">
        <v>55</v>
      </c>
      <c r="B1588" s="38">
        <v>75559</v>
      </c>
      <c r="C1588" s="38">
        <v>11.3</v>
      </c>
      <c r="D1588" s="38">
        <v>10.6</v>
      </c>
      <c r="E1588" s="38">
        <v>12.1</v>
      </c>
      <c r="F1588" s="38">
        <v>2014</v>
      </c>
      <c r="G1588" s="38" t="s">
        <v>7</v>
      </c>
      <c r="H1588" s="38" t="s">
        <v>111</v>
      </c>
      <c r="I1588" s="38" t="s">
        <v>187</v>
      </c>
      <c r="J1588" s="38">
        <v>854</v>
      </c>
      <c r="K1588" s="38">
        <v>74705</v>
      </c>
      <c r="L1588" s="38">
        <v>7.5374172822729752E-4</v>
      </c>
      <c r="M1588" s="38">
        <v>10.548684190591109</v>
      </c>
      <c r="N1588" s="38">
        <v>12.056167647045704</v>
      </c>
      <c r="O1588" s="38">
        <v>5.13158094088908E-2</v>
      </c>
      <c r="P1588" s="38">
        <v>4.3832352954295217E-2</v>
      </c>
      <c r="Q1588" s="38">
        <v>797</v>
      </c>
      <c r="R1588" s="38">
        <v>911</v>
      </c>
      <c r="S1588" s="38">
        <v>10.54804854484575</v>
      </c>
      <c r="T1588" s="38">
        <v>12.056803292791065</v>
      </c>
      <c r="U1588" s="38">
        <v>5.195145515424926E-2</v>
      </c>
      <c r="V1588" s="38">
        <v>4.3196707208934981E-2</v>
      </c>
      <c r="W1588" s="38">
        <v>1.1327270294312531E-2</v>
      </c>
      <c r="X1588" s="38">
        <v>7.5494989590891637E-4</v>
      </c>
      <c r="Y1588" s="38">
        <v>10.572320398403615</v>
      </c>
      <c r="Z1588" s="38">
        <v>12.082220190221447</v>
      </c>
      <c r="AA1588" s="38">
        <v>2.7679601596384273E-2</v>
      </c>
      <c r="AB1588" s="38">
        <v>1.7779809778552647E-2</v>
      </c>
      <c r="AC1588" s="38">
        <v>113.93575216987739</v>
      </c>
      <c r="AD1588" s="38">
        <v>10.579973408769762</v>
      </c>
      <c r="AE1588" s="38">
        <v>12.087801197802401</v>
      </c>
      <c r="AF1588" s="38">
        <v>2.0026591230237756E-2</v>
      </c>
      <c r="AG1588" s="38">
        <v>1.2198802197598724E-2</v>
      </c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</row>
    <row r="1589" spans="1:51" x14ac:dyDescent="0.25">
      <c r="A1589" s="38" t="s">
        <v>54</v>
      </c>
      <c r="B1589" s="38">
        <v>1153689</v>
      </c>
      <c r="C1589" s="38">
        <v>12.5</v>
      </c>
      <c r="D1589" s="38">
        <v>12.3</v>
      </c>
      <c r="E1589" s="38">
        <v>12.7</v>
      </c>
      <c r="F1589" s="38">
        <v>2014</v>
      </c>
      <c r="G1589" s="38" t="s">
        <v>7</v>
      </c>
      <c r="H1589" s="38" t="s">
        <v>112</v>
      </c>
      <c r="I1589" s="38" t="s">
        <v>186</v>
      </c>
      <c r="J1589" s="38">
        <v>14421</v>
      </c>
      <c r="K1589" s="38">
        <v>1139268</v>
      </c>
      <c r="L1589" s="38">
        <v>2.0273353879365232E-4</v>
      </c>
      <c r="M1589" s="38">
        <v>12.297168947925039</v>
      </c>
      <c r="N1589" s="38">
        <v>12.702636025512344</v>
      </c>
      <c r="O1589" s="38">
        <v>2.8310520749617041E-3</v>
      </c>
      <c r="P1589" s="38">
        <v>2.6360255123449861E-3</v>
      </c>
      <c r="Q1589" s="38">
        <v>14188</v>
      </c>
      <c r="R1589" s="38">
        <v>14655</v>
      </c>
      <c r="S1589" s="38">
        <v>12.297941646318895</v>
      </c>
      <c r="T1589" s="38">
        <v>12.702730111841232</v>
      </c>
      <c r="U1589" s="38">
        <v>2.0583536811056291E-3</v>
      </c>
      <c r="V1589" s="38">
        <v>2.7301118412328407E-3</v>
      </c>
      <c r="W1589" s="38">
        <v>1.250152571907516E-2</v>
      </c>
      <c r="X1589" s="38">
        <v>2.027526954726467E-4</v>
      </c>
      <c r="Y1589" s="38">
        <v>12.298773023602513</v>
      </c>
      <c r="Z1589" s="38">
        <v>12.704278414547806</v>
      </c>
      <c r="AA1589" s="38">
        <v>1.2269763974881442E-3</v>
      </c>
      <c r="AB1589" s="38">
        <v>4.2784145478069746E-3</v>
      </c>
      <c r="AC1589" s="38">
        <v>467.79067358663559</v>
      </c>
      <c r="AD1589" s="38">
        <v>12.299222880393943</v>
      </c>
      <c r="AE1589" s="38">
        <v>12.704695339592982</v>
      </c>
      <c r="AF1589" s="38">
        <v>7.7711960605775232E-4</v>
      </c>
      <c r="AG1589" s="38">
        <v>4.6953395929829611E-3</v>
      </c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8"/>
      <c r="AR1589" s="38"/>
      <c r="AS1589" s="38"/>
      <c r="AT1589" s="38"/>
      <c r="AU1589" s="38"/>
      <c r="AV1589" s="38"/>
      <c r="AW1589" s="38"/>
      <c r="AX1589" s="38"/>
      <c r="AY1589" s="38"/>
    </row>
    <row r="1590" spans="1:51" x14ac:dyDescent="0.25">
      <c r="A1590" s="38" t="s">
        <v>39</v>
      </c>
      <c r="B1590" s="38">
        <v>979763</v>
      </c>
      <c r="C1590" s="38">
        <v>9.9</v>
      </c>
      <c r="D1590" s="38">
        <v>9.6999999999999993</v>
      </c>
      <c r="E1590" s="38">
        <v>10.1</v>
      </c>
      <c r="F1590" s="38">
        <v>2014</v>
      </c>
      <c r="G1590" s="38" t="s">
        <v>7</v>
      </c>
      <c r="H1590" s="38" t="s">
        <v>113</v>
      </c>
      <c r="I1590" s="38" t="s">
        <v>171</v>
      </c>
      <c r="J1590" s="38">
        <v>9700</v>
      </c>
      <c r="K1590" s="38">
        <v>970063</v>
      </c>
      <c r="L1590" s="38">
        <v>1.9604346786503769E-4</v>
      </c>
      <c r="M1590" s="38">
        <v>9.704309984959778</v>
      </c>
      <c r="N1590" s="38">
        <v>10.096396920689855</v>
      </c>
      <c r="O1590" s="38">
        <v>4.3099849597787454E-3</v>
      </c>
      <c r="P1590" s="38">
        <v>3.6030793101442526E-3</v>
      </c>
      <c r="Q1590" s="38">
        <v>9508</v>
      </c>
      <c r="R1590" s="38">
        <v>9892</v>
      </c>
      <c r="S1590" s="38">
        <v>9.7043876937585924</v>
      </c>
      <c r="T1590" s="38">
        <v>10.096319211891039</v>
      </c>
      <c r="U1590" s="38">
        <v>4.3876937585931586E-3</v>
      </c>
      <c r="V1590" s="38">
        <v>3.6807881089604422E-3</v>
      </c>
      <c r="W1590" s="38">
        <v>9.9022750300109177E-3</v>
      </c>
      <c r="X1590" s="38">
        <v>1.9607133379953364E-4</v>
      </c>
      <c r="Y1590" s="38">
        <v>9.706203696211384</v>
      </c>
      <c r="Z1590" s="38">
        <v>10.098346363810451</v>
      </c>
      <c r="AA1590" s="38">
        <v>6.2036962113847238E-3</v>
      </c>
      <c r="AB1590" s="38">
        <v>1.6536361895482798E-3</v>
      </c>
      <c r="AC1590" s="38">
        <v>384.16167743618928</v>
      </c>
      <c r="AD1590" s="38">
        <v>9.7067378566637981</v>
      </c>
      <c r="AE1590" s="38">
        <v>10.098832854351404</v>
      </c>
      <c r="AF1590" s="38">
        <v>6.7378566637987802E-3</v>
      </c>
      <c r="AG1590" s="38">
        <v>1.1671456485959908E-3</v>
      </c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</row>
    <row r="1591" spans="1:51" x14ac:dyDescent="0.25">
      <c r="A1591" s="38" t="s">
        <v>16</v>
      </c>
      <c r="B1591" s="38">
        <v>244197</v>
      </c>
      <c r="C1591" s="38">
        <v>6.7</v>
      </c>
      <c r="D1591" s="38">
        <v>6.4</v>
      </c>
      <c r="E1591" s="38">
        <v>7.1</v>
      </c>
      <c r="F1591" s="38">
        <v>2014</v>
      </c>
      <c r="G1591" s="38" t="s">
        <v>7</v>
      </c>
      <c r="H1591" s="38" t="s">
        <v>114</v>
      </c>
      <c r="I1591" s="38" t="s">
        <v>148</v>
      </c>
      <c r="J1591" s="38">
        <v>1636</v>
      </c>
      <c r="K1591" s="38">
        <v>242561</v>
      </c>
      <c r="L1591" s="38">
        <v>3.2354876131845668E-4</v>
      </c>
      <c r="M1591" s="38">
        <v>6.3759602416586478</v>
      </c>
      <c r="N1591" s="38">
        <v>7.0230577642955616</v>
      </c>
      <c r="O1591" s="38">
        <v>2.4039758341352524E-2</v>
      </c>
      <c r="P1591" s="38">
        <v>7.6942235704438033E-2</v>
      </c>
      <c r="Q1591" s="38">
        <v>1558</v>
      </c>
      <c r="R1591" s="38">
        <v>1716</v>
      </c>
      <c r="S1591" s="38">
        <v>6.3800947595588804</v>
      </c>
      <c r="T1591" s="38">
        <v>7.0271133552009237</v>
      </c>
      <c r="U1591" s="38">
        <v>1.9905240441119965E-2</v>
      </c>
      <c r="V1591" s="38">
        <v>7.2886644799075917E-2</v>
      </c>
      <c r="W1591" s="38">
        <v>6.7072689824721511E-3</v>
      </c>
      <c r="X1591" s="38">
        <v>3.2382526646488485E-4</v>
      </c>
      <c r="Y1591" s="38">
        <v>6.3834437160072666</v>
      </c>
      <c r="Z1591" s="38">
        <v>7.0310942489370358</v>
      </c>
      <c r="AA1591" s="38">
        <v>1.6556283992733789E-2</v>
      </c>
      <c r="AB1591" s="38">
        <v>6.8905751062963816E-2</v>
      </c>
      <c r="AC1591" s="38">
        <v>158.04198077695423</v>
      </c>
      <c r="AD1591" s="38">
        <v>6.3857263132519959</v>
      </c>
      <c r="AE1591" s="38">
        <v>7.0329066416768855</v>
      </c>
      <c r="AF1591" s="38">
        <v>1.4273686748004444E-2</v>
      </c>
      <c r="AG1591" s="38">
        <v>6.7093358323114138E-2</v>
      </c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</row>
    <row r="1592" spans="1:51" x14ac:dyDescent="0.25">
      <c r="A1592" s="38" t="s">
        <v>24</v>
      </c>
      <c r="B1592" s="38">
        <v>755177</v>
      </c>
      <c r="C1592" s="38">
        <v>12.2</v>
      </c>
      <c r="D1592" s="38">
        <v>11.9</v>
      </c>
      <c r="E1592" s="38">
        <v>12.4</v>
      </c>
      <c r="F1592" s="38">
        <v>2014</v>
      </c>
      <c r="G1592" s="38" t="s">
        <v>7</v>
      </c>
      <c r="H1592" s="38" t="s">
        <v>115</v>
      </c>
      <c r="I1592" s="38" t="s">
        <v>156</v>
      </c>
      <c r="J1592" s="38">
        <v>9213</v>
      </c>
      <c r="K1592" s="38">
        <v>745964</v>
      </c>
      <c r="L1592" s="38">
        <v>2.4759075803449401E-4</v>
      </c>
      <c r="M1592" s="38">
        <v>11.952198165621816</v>
      </c>
      <c r="N1592" s="38">
        <v>12.447379681690803</v>
      </c>
      <c r="O1592" s="38">
        <v>5.2198165621815562E-2</v>
      </c>
      <c r="P1592" s="38">
        <v>4.7379681690802755E-2</v>
      </c>
      <c r="Q1592" s="38">
        <v>9027</v>
      </c>
      <c r="R1592" s="38">
        <v>9401</v>
      </c>
      <c r="S1592" s="38">
        <v>11.95348904958705</v>
      </c>
      <c r="T1592" s="38">
        <v>12.448737183468246</v>
      </c>
      <c r="U1592" s="38">
        <v>5.3489049587049919E-2</v>
      </c>
      <c r="V1592" s="38">
        <v>4.8737183468245959E-2</v>
      </c>
      <c r="W1592" s="38">
        <v>1.2202270268945676E-2</v>
      </c>
      <c r="X1592" s="38">
        <v>2.4762742733027787E-4</v>
      </c>
      <c r="Y1592" s="38">
        <v>11.954642841615399</v>
      </c>
      <c r="Z1592" s="38">
        <v>12.449897696275952</v>
      </c>
      <c r="AA1592" s="38">
        <v>5.4642841615399007E-2</v>
      </c>
      <c r="AB1592" s="38">
        <v>4.9897696275952086E-2</v>
      </c>
      <c r="AC1592" s="38">
        <v>373.95940061831664</v>
      </c>
      <c r="AD1592" s="38">
        <v>11.955336435257673</v>
      </c>
      <c r="AE1592" s="38">
        <v>12.450528288769107</v>
      </c>
      <c r="AF1592" s="38">
        <v>5.5336435257672179E-2</v>
      </c>
      <c r="AG1592" s="38">
        <v>5.0528288769106311E-2</v>
      </c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</row>
    <row r="1593" spans="1:51" x14ac:dyDescent="0.25">
      <c r="A1593" s="38" t="s">
        <v>17</v>
      </c>
      <c r="B1593" s="38">
        <v>674946</v>
      </c>
      <c r="C1593" s="38">
        <v>8.6</v>
      </c>
      <c r="D1593" s="38">
        <v>8.4</v>
      </c>
      <c r="E1593" s="38">
        <v>8.8000000000000007</v>
      </c>
      <c r="F1593" s="38">
        <v>2015</v>
      </c>
      <c r="G1593" s="38" t="s">
        <v>7</v>
      </c>
      <c r="H1593" s="38" t="s">
        <v>67</v>
      </c>
      <c r="I1593" s="38" t="s">
        <v>149</v>
      </c>
      <c r="J1593" s="38">
        <v>5805</v>
      </c>
      <c r="K1593" s="38">
        <v>669141</v>
      </c>
      <c r="L1593" s="38">
        <v>2.2029491965344815E-4</v>
      </c>
      <c r="M1593" s="38">
        <v>8.3803931353909551</v>
      </c>
      <c r="N1593" s="38">
        <v>8.8209829746978521</v>
      </c>
      <c r="O1593" s="38">
        <v>1.960686460904526E-2</v>
      </c>
      <c r="P1593" s="38">
        <v>2.0982974697851375E-2</v>
      </c>
      <c r="Q1593" s="38">
        <v>5656</v>
      </c>
      <c r="R1593" s="38">
        <v>5954</v>
      </c>
      <c r="S1593" s="38">
        <v>8.3799296536315495</v>
      </c>
      <c r="T1593" s="38">
        <v>8.8214464564572577</v>
      </c>
      <c r="U1593" s="38">
        <v>2.0070346368450842E-2</v>
      </c>
      <c r="V1593" s="38">
        <v>2.1446456457256957E-2</v>
      </c>
      <c r="W1593" s="38">
        <v>8.6034848409763387E-3</v>
      </c>
      <c r="X1593" s="38">
        <v>2.2034754666178739E-4</v>
      </c>
      <c r="Y1593" s="38">
        <v>8.383137294314551</v>
      </c>
      <c r="Z1593" s="38">
        <v>8.8238323876381273</v>
      </c>
      <c r="AA1593" s="38">
        <v>1.6862705685449342E-2</v>
      </c>
      <c r="AB1593" s="38">
        <v>2.3832387638126562E-2</v>
      </c>
      <c r="AC1593" s="38">
        <v>297.38646554171254</v>
      </c>
      <c r="AD1593" s="38">
        <v>8.3839229955352685</v>
      </c>
      <c r="AE1593" s="38">
        <v>8.8245282779944034</v>
      </c>
      <c r="AF1593" s="38">
        <v>1.6077004464731814E-2</v>
      </c>
      <c r="AG1593" s="38">
        <v>2.4528277994402714E-2</v>
      </c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</row>
    <row r="1594" spans="1:51" x14ac:dyDescent="0.25">
      <c r="A1594" s="38" t="s">
        <v>41</v>
      </c>
      <c r="B1594" s="38">
        <v>118699</v>
      </c>
      <c r="C1594" s="38">
        <v>9.4</v>
      </c>
      <c r="D1594" s="38">
        <v>8.8000000000000007</v>
      </c>
      <c r="E1594" s="38">
        <v>9.9</v>
      </c>
      <c r="F1594" s="38">
        <v>2015</v>
      </c>
      <c r="G1594" s="38" t="s">
        <v>7</v>
      </c>
      <c r="H1594" s="38" t="s">
        <v>68</v>
      </c>
      <c r="I1594" s="38" t="s">
        <v>173</v>
      </c>
      <c r="J1594" s="38">
        <v>1116</v>
      </c>
      <c r="K1594" s="38">
        <v>117583</v>
      </c>
      <c r="L1594" s="38">
        <v>5.4901203690626199E-4</v>
      </c>
      <c r="M1594" s="38">
        <v>8.8529205825766315</v>
      </c>
      <c r="N1594" s="38">
        <v>9.9509446563891562</v>
      </c>
      <c r="O1594" s="38">
        <v>5.2920582576630792E-2</v>
      </c>
      <c r="P1594" s="38">
        <v>5.0944656389155796E-2</v>
      </c>
      <c r="Q1594" s="38">
        <v>1051</v>
      </c>
      <c r="R1594" s="38">
        <v>1181</v>
      </c>
      <c r="S1594" s="38">
        <v>8.8543290170936579</v>
      </c>
      <c r="T1594" s="38">
        <v>9.9495362218721297</v>
      </c>
      <c r="U1594" s="38">
        <v>5.4329017093657228E-2</v>
      </c>
      <c r="V1594" s="38">
        <v>4.953622187212936E-2</v>
      </c>
      <c r="W1594" s="38">
        <v>9.4178093436639923E-3</v>
      </c>
      <c r="X1594" s="38">
        <v>5.496914124738199E-4</v>
      </c>
      <c r="Y1594" s="38">
        <v>8.8681179311901719</v>
      </c>
      <c r="Z1594" s="38">
        <v>9.9675007561378131</v>
      </c>
      <c r="AA1594" s="38">
        <v>6.8117931190171177E-2</v>
      </c>
      <c r="AB1594" s="38">
        <v>6.7500756137812701E-2</v>
      </c>
      <c r="AC1594" s="38">
        <v>130.36204815995285</v>
      </c>
      <c r="AD1594" s="38">
        <v>8.872910642966799</v>
      </c>
      <c r="AE1594" s="38">
        <v>9.9711324425281571</v>
      </c>
      <c r="AF1594" s="38">
        <v>7.2910642966798278E-2</v>
      </c>
      <c r="AG1594" s="38">
        <v>7.1132442528156758E-2</v>
      </c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</row>
    <row r="1595" spans="1:51" x14ac:dyDescent="0.25">
      <c r="A1595" s="38" t="s">
        <v>11</v>
      </c>
      <c r="B1595" s="38">
        <v>1020723</v>
      </c>
      <c r="C1595" s="38">
        <v>9.8000000000000007</v>
      </c>
      <c r="D1595" s="38">
        <v>9.6</v>
      </c>
      <c r="E1595" s="38">
        <v>10</v>
      </c>
      <c r="F1595" s="38">
        <v>2015</v>
      </c>
      <c r="G1595" s="38" t="s">
        <v>7</v>
      </c>
      <c r="H1595" s="38" t="s">
        <v>69</v>
      </c>
      <c r="I1595" s="38" t="s">
        <v>143</v>
      </c>
      <c r="J1595" s="38">
        <v>10003</v>
      </c>
      <c r="K1595" s="38">
        <v>1010720</v>
      </c>
      <c r="L1595" s="38">
        <v>1.9110269158145884E-4</v>
      </c>
      <c r="M1595" s="38">
        <v>9.6088136422329065</v>
      </c>
      <c r="N1595" s="38">
        <v>9.9910190253958238</v>
      </c>
      <c r="O1595" s="38">
        <v>8.8136422329068154E-3</v>
      </c>
      <c r="P1595" s="38">
        <v>8.9809746041762395E-3</v>
      </c>
      <c r="Q1595" s="38">
        <v>9808</v>
      </c>
      <c r="R1595" s="38">
        <v>10199</v>
      </c>
      <c r="S1595" s="38">
        <v>9.6088752776218431</v>
      </c>
      <c r="T1595" s="38">
        <v>9.9919370877309515</v>
      </c>
      <c r="U1595" s="38">
        <v>8.8752776218434803E-3</v>
      </c>
      <c r="V1595" s="38">
        <v>8.0629122690485389E-3</v>
      </c>
      <c r="W1595" s="38">
        <v>9.8017611794271372E-3</v>
      </c>
      <c r="X1595" s="38">
        <v>1.9112904440457863E-4</v>
      </c>
      <c r="Y1595" s="38">
        <v>9.6106321350225574</v>
      </c>
      <c r="Z1595" s="38">
        <v>9.9928902238317168</v>
      </c>
      <c r="AA1595" s="38">
        <v>1.0632135022557776E-2</v>
      </c>
      <c r="AB1595" s="38">
        <v>7.1097761682832328E-3</v>
      </c>
      <c r="AC1595" s="38">
        <v>390.13508435998847</v>
      </c>
      <c r="AD1595" s="38">
        <v>9.6111445185564204</v>
      </c>
      <c r="AE1595" s="38">
        <v>9.9933575343348711</v>
      </c>
      <c r="AF1595" s="38">
        <v>1.1144518556420735E-2</v>
      </c>
      <c r="AG1595" s="38">
        <v>6.6424656651289382E-3</v>
      </c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</row>
    <row r="1596" spans="1:51" x14ac:dyDescent="0.25">
      <c r="A1596" s="38" t="s">
        <v>18</v>
      </c>
      <c r="B1596" s="38">
        <v>438292</v>
      </c>
      <c r="C1596" s="38">
        <v>8.9</v>
      </c>
      <c r="D1596" s="38">
        <v>8.6999999999999993</v>
      </c>
      <c r="E1596" s="38">
        <v>9.1999999999999993</v>
      </c>
      <c r="F1596" s="38">
        <v>2015</v>
      </c>
      <c r="G1596" s="38" t="s">
        <v>7</v>
      </c>
      <c r="H1596" s="38" t="s">
        <v>70</v>
      </c>
      <c r="I1596" s="38" t="s">
        <v>150</v>
      </c>
      <c r="J1596" s="38">
        <v>3901</v>
      </c>
      <c r="K1596" s="38">
        <v>434391</v>
      </c>
      <c r="L1596" s="38">
        <v>2.7805528874145802E-4</v>
      </c>
      <c r="M1596" s="38">
        <v>8.6224037659526722</v>
      </c>
      <c r="N1596" s="38">
        <v>9.1785143434355891</v>
      </c>
      <c r="O1596" s="38">
        <v>7.7596234047327073E-2</v>
      </c>
      <c r="P1596" s="38">
        <v>2.1485656564410149E-2</v>
      </c>
      <c r="Q1596" s="38">
        <v>3779</v>
      </c>
      <c r="R1596" s="38">
        <v>4023</v>
      </c>
      <c r="S1596" s="38">
        <v>8.6221058107380468</v>
      </c>
      <c r="T1596" s="38">
        <v>9.1788122986502145</v>
      </c>
      <c r="U1596" s="38">
        <v>7.7894189261952462E-2</v>
      </c>
      <c r="V1596" s="38">
        <v>2.118770134978476E-2</v>
      </c>
      <c r="W1596" s="38">
        <v>8.9047633133362471E-3</v>
      </c>
      <c r="X1596" s="38">
        <v>2.7815399585416303E-4</v>
      </c>
      <c r="Y1596" s="38">
        <v>8.6266093174820853</v>
      </c>
      <c r="Z1596" s="38">
        <v>9.1829173091904099</v>
      </c>
      <c r="AA1596" s="38">
        <v>7.339068251791403E-2</v>
      </c>
      <c r="AB1596" s="38">
        <v>1.7082690809589351E-2</v>
      </c>
      <c r="AC1596" s="38">
        <v>243.75360851739535</v>
      </c>
      <c r="AD1596" s="38">
        <v>8.6278343699661537</v>
      </c>
      <c r="AE1596" s="38">
        <v>9.1839738206761758</v>
      </c>
      <c r="AF1596" s="38">
        <v>7.2165630033845574E-2</v>
      </c>
      <c r="AG1596" s="38">
        <v>1.6026179323823442E-2</v>
      </c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</row>
    <row r="1597" spans="1:51" x14ac:dyDescent="0.25">
      <c r="A1597" s="38" t="s">
        <v>42</v>
      </c>
      <c r="B1597" s="38">
        <v>5689474</v>
      </c>
      <c r="C1597" s="38">
        <v>12.9</v>
      </c>
      <c r="D1597" s="38">
        <v>12.8</v>
      </c>
      <c r="E1597" s="38">
        <v>13</v>
      </c>
      <c r="F1597" s="38">
        <v>2015</v>
      </c>
      <c r="G1597" s="38" t="s">
        <v>7</v>
      </c>
      <c r="H1597" s="38" t="s">
        <v>71</v>
      </c>
      <c r="I1597" s="38" t="s">
        <v>174</v>
      </c>
      <c r="J1597" s="38">
        <v>73394</v>
      </c>
      <c r="K1597" s="38">
        <v>5616080</v>
      </c>
      <c r="L1597" s="38">
        <v>9.2722863872714219E-5</v>
      </c>
      <c r="M1597" s="38">
        <v>12.80723941735047</v>
      </c>
      <c r="N1597" s="38">
        <v>12.9926851450959</v>
      </c>
      <c r="O1597" s="38">
        <v>7.2394173504690684E-3</v>
      </c>
      <c r="P1597" s="38">
        <v>7.3148549041004429E-3</v>
      </c>
      <c r="Q1597" s="38">
        <v>72867</v>
      </c>
      <c r="R1597" s="38">
        <v>73922</v>
      </c>
      <c r="S1597" s="38">
        <v>12.807335089324601</v>
      </c>
      <c r="T1597" s="38">
        <v>12.992765236294252</v>
      </c>
      <c r="U1597" s="38">
        <v>7.3350893246004745E-3</v>
      </c>
      <c r="V1597" s="38">
        <v>7.2347637057479375E-3</v>
      </c>
      <c r="W1597" s="38">
        <v>1.2900291164609078E-2</v>
      </c>
      <c r="X1597" s="38">
        <v>9.2724582352508977E-5</v>
      </c>
      <c r="Y1597" s="38">
        <v>12.80756658225657</v>
      </c>
      <c r="Z1597" s="38">
        <v>12.993015746961586</v>
      </c>
      <c r="AA1597" s="38">
        <v>7.5665822565689211E-3</v>
      </c>
      <c r="AB1597" s="38">
        <v>6.9842530384143231E-3</v>
      </c>
      <c r="AC1597" s="38">
        <v>1055.092092619351</v>
      </c>
      <c r="AD1597" s="38">
        <v>12.807655942011118</v>
      </c>
      <c r="AE1597" s="38">
        <v>12.993102150260842</v>
      </c>
      <c r="AF1597" s="38">
        <v>7.6559420111177445E-3</v>
      </c>
      <c r="AG1597" s="38">
        <v>6.8978497391576354E-3</v>
      </c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</row>
    <row r="1598" spans="1:51" x14ac:dyDescent="0.25">
      <c r="A1598" s="38" t="s">
        <v>19</v>
      </c>
      <c r="B1598" s="38">
        <v>802257</v>
      </c>
      <c r="C1598" s="38">
        <v>6.8</v>
      </c>
      <c r="D1598" s="38">
        <v>6.6</v>
      </c>
      <c r="E1598" s="38">
        <v>7</v>
      </c>
      <c r="F1598" s="38">
        <v>2015</v>
      </c>
      <c r="G1598" s="38" t="s">
        <v>7</v>
      </c>
      <c r="H1598" s="38" t="s">
        <v>72</v>
      </c>
      <c r="I1598" s="38" t="s">
        <v>151</v>
      </c>
      <c r="J1598" s="38">
        <v>5455</v>
      </c>
      <c r="K1598" s="38">
        <v>796802</v>
      </c>
      <c r="L1598" s="38">
        <v>1.7982513850803303E-4</v>
      </c>
      <c r="M1598" s="38">
        <v>6.61974158387644</v>
      </c>
      <c r="N1598" s="38">
        <v>6.9793918608925054</v>
      </c>
      <c r="O1598" s="38">
        <v>1.9741583876440316E-2</v>
      </c>
      <c r="P1598" s="38">
        <v>2.0608139107494594E-2</v>
      </c>
      <c r="Q1598" s="38">
        <v>5312</v>
      </c>
      <c r="R1598" s="38">
        <v>5600</v>
      </c>
      <c r="S1598" s="38">
        <v>6.6213196020726528</v>
      </c>
      <c r="T1598" s="38">
        <v>6.9803068094139409</v>
      </c>
      <c r="U1598" s="38">
        <v>2.1319602072653154E-2</v>
      </c>
      <c r="V1598" s="38">
        <v>1.9693190586059117E-2</v>
      </c>
      <c r="W1598" s="38">
        <v>6.8019283098593635E-3</v>
      </c>
      <c r="X1598" s="38">
        <v>1.7987122284054852E-4</v>
      </c>
      <c r="Y1598" s="38">
        <v>6.6220570870188142</v>
      </c>
      <c r="Z1598" s="38">
        <v>6.9817995326999123</v>
      </c>
      <c r="AA1598" s="38">
        <v>2.2057087018814592E-2</v>
      </c>
      <c r="AB1598" s="38">
        <v>1.820046730008773E-2</v>
      </c>
      <c r="AC1598" s="38">
        <v>288.54439148185401</v>
      </c>
      <c r="AD1598" s="38">
        <v>6.622719518514776</v>
      </c>
      <c r="AE1598" s="38">
        <v>6.9823835785942485</v>
      </c>
      <c r="AF1598" s="38">
        <v>2.2719518514776382E-2</v>
      </c>
      <c r="AG1598" s="38">
        <v>1.7616421405751481E-2</v>
      </c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8"/>
      <c r="AR1598" s="38"/>
      <c r="AS1598" s="38"/>
      <c r="AT1598" s="38"/>
      <c r="AU1598" s="38"/>
      <c r="AV1598" s="38"/>
      <c r="AW1598" s="38"/>
      <c r="AX1598" s="38"/>
      <c r="AY1598" s="38"/>
    </row>
    <row r="1599" spans="1:51" x14ac:dyDescent="0.25">
      <c r="A1599" s="38" t="s">
        <v>31</v>
      </c>
      <c r="B1599" s="38">
        <v>482907</v>
      </c>
      <c r="C1599" s="38">
        <v>14.7</v>
      </c>
      <c r="D1599" s="38">
        <v>14.4</v>
      </c>
      <c r="E1599" s="38">
        <v>15</v>
      </c>
      <c r="F1599" s="38">
        <v>2015</v>
      </c>
      <c r="G1599" s="38" t="s">
        <v>7</v>
      </c>
      <c r="H1599" s="38" t="s">
        <v>73</v>
      </c>
      <c r="I1599" s="38" t="s">
        <v>163</v>
      </c>
      <c r="J1599" s="38">
        <v>7099</v>
      </c>
      <c r="K1599" s="38">
        <v>475808</v>
      </c>
      <c r="L1599" s="38">
        <v>3.3944334448832386E-4</v>
      </c>
      <c r="M1599" s="38">
        <v>14.361109764081236</v>
      </c>
      <c r="N1599" s="38">
        <v>15.039996453057883</v>
      </c>
      <c r="O1599" s="38">
        <v>3.8890235918763949E-2</v>
      </c>
      <c r="P1599" s="38">
        <v>3.999645305788313E-2</v>
      </c>
      <c r="Q1599" s="38">
        <v>6935</v>
      </c>
      <c r="R1599" s="38">
        <v>7263</v>
      </c>
      <c r="S1599" s="38">
        <v>14.360943204385109</v>
      </c>
      <c r="T1599" s="38">
        <v>15.040163012754009</v>
      </c>
      <c r="U1599" s="38">
        <v>3.9056795614891726E-2</v>
      </c>
      <c r="V1599" s="38">
        <v>4.0163012754009131E-2</v>
      </c>
      <c r="W1599" s="38">
        <v>1.4704413568267063E-2</v>
      </c>
      <c r="X1599" s="38">
        <v>3.3950784474416255E-4</v>
      </c>
      <c r="Y1599" s="38">
        <v>14.364905723522901</v>
      </c>
      <c r="Z1599" s="38">
        <v>15.043921413011226</v>
      </c>
      <c r="AA1599" s="38">
        <v>3.5094276477099839E-2</v>
      </c>
      <c r="AB1599" s="38">
        <v>4.3921413011226207E-2</v>
      </c>
      <c r="AC1599" s="38">
        <v>327.85026727772134</v>
      </c>
      <c r="AD1599" s="38">
        <v>14.365996784860066</v>
      </c>
      <c r="AE1599" s="38">
        <v>15.044901127300012</v>
      </c>
      <c r="AF1599" s="38">
        <v>3.4003215139934539E-2</v>
      </c>
      <c r="AG1599" s="38">
        <v>4.4901127300011723E-2</v>
      </c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</row>
    <row r="1600" spans="1:51" x14ac:dyDescent="0.25">
      <c r="A1600" s="38" t="s">
        <v>43</v>
      </c>
      <c r="B1600" s="38">
        <v>123254</v>
      </c>
      <c r="C1600" s="38">
        <v>10.6</v>
      </c>
      <c r="D1600" s="38">
        <v>10.1</v>
      </c>
      <c r="E1600" s="38">
        <v>11.2</v>
      </c>
      <c r="F1600" s="38">
        <v>2015</v>
      </c>
      <c r="G1600" s="38" t="s">
        <v>7</v>
      </c>
      <c r="H1600" s="38" t="s">
        <v>74</v>
      </c>
      <c r="I1600" s="38" t="s">
        <v>175</v>
      </c>
      <c r="J1600" s="38">
        <v>1306</v>
      </c>
      <c r="K1600" s="38">
        <v>121948</v>
      </c>
      <c r="L1600" s="38">
        <v>5.7161746134884483E-4</v>
      </c>
      <c r="M1600" s="38">
        <v>10.024387536460557</v>
      </c>
      <c r="N1600" s="38">
        <v>11.167622459158247</v>
      </c>
      <c r="O1600" s="38">
        <v>7.5612463539442842E-2</v>
      </c>
      <c r="P1600" s="38">
        <v>3.237754084175215E-2</v>
      </c>
      <c r="Q1600" s="38">
        <v>1236</v>
      </c>
      <c r="R1600" s="38">
        <v>1377</v>
      </c>
      <c r="S1600" s="38">
        <v>10.028072111249939</v>
      </c>
      <c r="T1600" s="38">
        <v>11.172051211319713</v>
      </c>
      <c r="U1600" s="38">
        <v>7.1927888750060731E-2</v>
      </c>
      <c r="V1600" s="38">
        <v>2.794878868028583E-2</v>
      </c>
      <c r="W1600" s="38">
        <v>1.0611257782307596E-2</v>
      </c>
      <c r="X1600" s="38">
        <v>5.7221871629358986E-4</v>
      </c>
      <c r="Y1600" s="38">
        <v>10.039039066014006</v>
      </c>
      <c r="Z1600" s="38">
        <v>11.183476498601186</v>
      </c>
      <c r="AA1600" s="38">
        <v>6.0960933985994004E-2</v>
      </c>
      <c r="AB1600" s="38">
        <v>1.6523501398813423E-2</v>
      </c>
      <c r="AC1600" s="38">
        <v>140.93395349008048</v>
      </c>
      <c r="AD1600" s="38">
        <v>10.043610516081412</v>
      </c>
      <c r="AE1600" s="38">
        <v>11.187018122624361</v>
      </c>
      <c r="AF1600" s="38">
        <v>5.6389483918588112E-2</v>
      </c>
      <c r="AG1600" s="38">
        <v>1.2981877375638717E-2</v>
      </c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</row>
    <row r="1601" spans="1:51" x14ac:dyDescent="0.25">
      <c r="A1601" s="38" t="s">
        <v>58</v>
      </c>
      <c r="B1601" s="38">
        <v>63880</v>
      </c>
      <c r="C1601" s="38">
        <v>10.9</v>
      </c>
      <c r="D1601" s="38">
        <v>10.1</v>
      </c>
      <c r="E1601" s="38">
        <v>11.7</v>
      </c>
      <c r="F1601" s="38">
        <v>2015</v>
      </c>
      <c r="G1601" s="38" t="s">
        <v>7</v>
      </c>
      <c r="H1601" s="38" t="s">
        <v>195</v>
      </c>
      <c r="I1601" s="38" t="s">
        <v>196</v>
      </c>
      <c r="J1601" s="38">
        <v>696</v>
      </c>
      <c r="K1601" s="38">
        <v>63184</v>
      </c>
      <c r="L1601" s="38">
        <v>8.0502414780360149E-4</v>
      </c>
      <c r="M1601" s="38">
        <v>10.090404781438727</v>
      </c>
      <c r="N1601" s="38">
        <v>11.700453077045932</v>
      </c>
      <c r="O1601" s="38">
        <v>9.5952185612731E-3</v>
      </c>
      <c r="P1601" s="38">
        <v>4.5307704593255949E-4</v>
      </c>
      <c r="Q1601" s="38">
        <v>645</v>
      </c>
      <c r="R1601" s="38">
        <v>748</v>
      </c>
      <c r="S1601" s="38">
        <v>10.097056981840952</v>
      </c>
      <c r="T1601" s="38">
        <v>11.709455228553537</v>
      </c>
      <c r="U1601" s="38">
        <v>2.9430181590477389E-3</v>
      </c>
      <c r="V1601" s="38">
        <v>9.4552285535378644E-3</v>
      </c>
      <c r="W1601" s="38">
        <v>1.0924839732128887E-2</v>
      </c>
      <c r="X1601" s="38">
        <v>8.0661002916814612E-4</v>
      </c>
      <c r="Y1601" s="38">
        <v>10.118229702960742</v>
      </c>
      <c r="Z1601" s="38">
        <v>11.731449761297034</v>
      </c>
      <c r="AA1601" s="38">
        <v>1.8229702960741889E-2</v>
      </c>
      <c r="AB1601" s="38">
        <v>3.1449761297034584E-2</v>
      </c>
      <c r="AC1601" s="38">
        <v>102.88508208362643</v>
      </c>
      <c r="AD1601" s="38">
        <v>10.127415221039481</v>
      </c>
      <c r="AE1601" s="38">
        <v>11.737917653801698</v>
      </c>
      <c r="AF1601" s="38">
        <v>2.7415221039481352E-2</v>
      </c>
      <c r="AG1601" s="38">
        <v>3.7917653801699203E-2</v>
      </c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</row>
    <row r="1602" spans="1:51" x14ac:dyDescent="0.25">
      <c r="A1602" s="38" t="s">
        <v>25</v>
      </c>
      <c r="B1602" s="38">
        <v>2532598</v>
      </c>
      <c r="C1602" s="38">
        <v>11.2</v>
      </c>
      <c r="D1602" s="38">
        <v>11.1</v>
      </c>
      <c r="E1602" s="38">
        <v>11.3</v>
      </c>
      <c r="F1602" s="38">
        <v>2015</v>
      </c>
      <c r="G1602" s="38" t="s">
        <v>7</v>
      </c>
      <c r="H1602" s="38" t="s">
        <v>75</v>
      </c>
      <c r="I1602" s="38" t="s">
        <v>157</v>
      </c>
      <c r="J1602" s="38">
        <v>28365</v>
      </c>
      <c r="K1602" s="38">
        <v>2504233</v>
      </c>
      <c r="L1602" s="38">
        <v>1.2960670293201101E-4</v>
      </c>
      <c r="M1602" s="38">
        <v>11.070354759566184</v>
      </c>
      <c r="N1602" s="38">
        <v>11.329568165430205</v>
      </c>
      <c r="O1602" s="38">
        <v>2.9645240433815445E-2</v>
      </c>
      <c r="P1602" s="38">
        <v>2.9568165430204019E-2</v>
      </c>
      <c r="Q1602" s="38">
        <v>28037</v>
      </c>
      <c r="R1602" s="38">
        <v>28694</v>
      </c>
      <c r="S1602" s="38">
        <v>11.070450185935549</v>
      </c>
      <c r="T1602" s="38">
        <v>11.329867590513773</v>
      </c>
      <c r="U1602" s="38">
        <v>2.9549814064450786E-2</v>
      </c>
      <c r="V1602" s="38">
        <v>2.9867590513772413E-2</v>
      </c>
      <c r="W1602" s="38">
        <v>1.1200702876007756E-2</v>
      </c>
      <c r="X1602" s="38">
        <v>1.2961296634702674E-4</v>
      </c>
      <c r="Y1602" s="38">
        <v>11.07108990966073</v>
      </c>
      <c r="Z1602" s="38">
        <v>11.330315842354782</v>
      </c>
      <c r="AA1602" s="38">
        <v>2.8910090339270056E-2</v>
      </c>
      <c r="AB1602" s="38">
        <v>3.0315842354781353E-2</v>
      </c>
      <c r="AC1602" s="38">
        <v>656.48887202812546</v>
      </c>
      <c r="AD1602" s="38">
        <v>11.071292705546346</v>
      </c>
      <c r="AE1602" s="38">
        <v>11.330507897323185</v>
      </c>
      <c r="AF1602" s="38">
        <v>2.8707294453653276E-2</v>
      </c>
      <c r="AG1602" s="38">
        <v>3.0507897323184707E-2</v>
      </c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</row>
    <row r="1603" spans="1:51" x14ac:dyDescent="0.25">
      <c r="A1603" s="38" t="s">
        <v>12</v>
      </c>
      <c r="B1603" s="38">
        <v>1581764</v>
      </c>
      <c r="C1603" s="38">
        <v>9.6</v>
      </c>
      <c r="D1603" s="38">
        <v>9.4</v>
      </c>
      <c r="E1603" s="38">
        <v>9.6999999999999993</v>
      </c>
      <c r="F1603" s="38">
        <v>2015</v>
      </c>
      <c r="G1603" s="38" t="s">
        <v>7</v>
      </c>
      <c r="H1603" s="38" t="s">
        <v>76</v>
      </c>
      <c r="I1603" s="38" t="s">
        <v>144</v>
      </c>
      <c r="J1603" s="38">
        <v>15185</v>
      </c>
      <c r="K1603" s="38">
        <v>1566579</v>
      </c>
      <c r="L1603" s="38">
        <v>1.5195643944177165E-4</v>
      </c>
      <c r="M1603" s="38">
        <v>9.4480850332431547</v>
      </c>
      <c r="N1603" s="38">
        <v>9.7519979121266971</v>
      </c>
      <c r="O1603" s="38">
        <v>4.8085033243154385E-2</v>
      </c>
      <c r="P1603" s="38">
        <v>5.1997912126697798E-2</v>
      </c>
      <c r="Q1603" s="38">
        <v>14945</v>
      </c>
      <c r="R1603" s="38">
        <v>15426</v>
      </c>
      <c r="S1603" s="38">
        <v>9.4483121375881609</v>
      </c>
      <c r="T1603" s="38">
        <v>9.7524030133445958</v>
      </c>
      <c r="U1603" s="38">
        <v>4.8312137588160553E-2</v>
      </c>
      <c r="V1603" s="38">
        <v>5.2403013344596516E-2</v>
      </c>
      <c r="W1603" s="38">
        <v>9.6012324510301537E-3</v>
      </c>
      <c r="X1603" s="38">
        <v>1.5197025593139508E-4</v>
      </c>
      <c r="Y1603" s="38">
        <v>9.4492621950987576</v>
      </c>
      <c r="Z1603" s="38">
        <v>9.7532027069615488</v>
      </c>
      <c r="AA1603" s="38">
        <v>4.9262195098757289E-2</v>
      </c>
      <c r="AB1603" s="38">
        <v>5.3202706961549495E-2</v>
      </c>
      <c r="AC1603" s="38">
        <v>480.72596194339854</v>
      </c>
      <c r="AD1603" s="38">
        <v>9.4495901084026279</v>
      </c>
      <c r="AE1603" s="38">
        <v>9.753506997685216</v>
      </c>
      <c r="AF1603" s="38">
        <v>4.9590108402627564E-2</v>
      </c>
      <c r="AG1603" s="38">
        <v>5.3506997685216717E-2</v>
      </c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/>
      <c r="AU1603" s="38"/>
      <c r="AV1603" s="38"/>
      <c r="AW1603" s="38"/>
      <c r="AX1603" s="38"/>
      <c r="AY1603" s="38"/>
    </row>
    <row r="1604" spans="1:51" x14ac:dyDescent="0.25">
      <c r="A1604" s="38" t="s">
        <v>56</v>
      </c>
      <c r="B1604" s="38">
        <v>165143</v>
      </c>
      <c r="C1604" s="38">
        <v>7.8</v>
      </c>
      <c r="D1604" s="38">
        <v>7.4</v>
      </c>
      <c r="E1604" s="38">
        <v>8.3000000000000007</v>
      </c>
      <c r="F1604" s="38">
        <v>2015</v>
      </c>
      <c r="G1604" s="38" t="s">
        <v>7</v>
      </c>
      <c r="H1604" s="38" t="s">
        <v>77</v>
      </c>
      <c r="I1604" s="38" t="s">
        <v>188</v>
      </c>
      <c r="J1604" s="38">
        <v>1288</v>
      </c>
      <c r="K1604" s="38">
        <v>163855</v>
      </c>
      <c r="L1604" s="38">
        <v>4.2427321703493844E-4</v>
      </c>
      <c r="M1604" s="38">
        <v>7.3750279946422133</v>
      </c>
      <c r="N1604" s="38">
        <v>8.2235744287120909</v>
      </c>
      <c r="O1604" s="38">
        <v>2.4972005357787097E-2</v>
      </c>
      <c r="P1604" s="38">
        <v>7.6425571287909833E-2</v>
      </c>
      <c r="Q1604" s="38">
        <v>1219</v>
      </c>
      <c r="R1604" s="38">
        <v>1359</v>
      </c>
      <c r="S1604" s="38">
        <v>7.3814815039087334</v>
      </c>
      <c r="T1604" s="38">
        <v>8.2292316356127717</v>
      </c>
      <c r="U1604" s="38">
        <v>1.8518496091266989E-2</v>
      </c>
      <c r="V1604" s="38">
        <v>7.0768364387228999E-2</v>
      </c>
      <c r="W1604" s="38">
        <v>7.8107502269850453E-3</v>
      </c>
      <c r="X1604" s="38">
        <v>4.247314519363562E-4</v>
      </c>
      <c r="Y1604" s="38">
        <v>7.3860187750486892</v>
      </c>
      <c r="Z1604" s="38">
        <v>8.2354816789214009</v>
      </c>
      <c r="AA1604" s="38">
        <v>1.3981224951311155E-2</v>
      </c>
      <c r="AB1604" s="38">
        <v>6.4518321078599783E-2</v>
      </c>
      <c r="AC1604" s="38">
        <v>140.15716911465435</v>
      </c>
      <c r="AD1604" s="38">
        <v>7.3894367828845944</v>
      </c>
      <c r="AE1604" s="38">
        <v>8.2381188883162171</v>
      </c>
      <c r="AF1604" s="38">
        <v>1.0563217115405976E-2</v>
      </c>
      <c r="AG1604" s="38">
        <v>6.1881111683783629E-2</v>
      </c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</row>
    <row r="1605" spans="1:51" x14ac:dyDescent="0.25">
      <c r="A1605" s="38" t="s">
        <v>32</v>
      </c>
      <c r="B1605" s="38">
        <v>268654</v>
      </c>
      <c r="C1605" s="38">
        <v>9.1</v>
      </c>
      <c r="D1605" s="38">
        <v>8.6999999999999993</v>
      </c>
      <c r="E1605" s="38">
        <v>9.4</v>
      </c>
      <c r="F1605" s="38">
        <v>2015</v>
      </c>
      <c r="G1605" s="38" t="s">
        <v>7</v>
      </c>
      <c r="H1605" s="38" t="s">
        <v>78</v>
      </c>
      <c r="I1605" s="38" t="s">
        <v>164</v>
      </c>
      <c r="J1605" s="38">
        <v>2445</v>
      </c>
      <c r="K1605" s="38">
        <v>266209</v>
      </c>
      <c r="L1605" s="38">
        <v>3.5909464023320409E-4</v>
      </c>
      <c r="M1605" s="38">
        <v>8.7418307135675946</v>
      </c>
      <c r="N1605" s="38">
        <v>9.4600199940340026</v>
      </c>
      <c r="O1605" s="38">
        <v>4.1830713567595268E-2</v>
      </c>
      <c r="P1605" s="38">
        <v>6.0019994034002266E-2</v>
      </c>
      <c r="Q1605" s="38">
        <v>2349</v>
      </c>
      <c r="R1605" s="38">
        <v>2542</v>
      </c>
      <c r="S1605" s="38">
        <v>8.7435884073938972</v>
      </c>
      <c r="T1605" s="38">
        <v>9.4619845600661066</v>
      </c>
      <c r="U1605" s="38">
        <v>4.358840739389791E-2</v>
      </c>
      <c r="V1605" s="38">
        <v>6.1984560066106198E-2</v>
      </c>
      <c r="W1605" s="38">
        <v>9.1079445741225687E-3</v>
      </c>
      <c r="X1605" s="38">
        <v>3.5929781948903735E-4</v>
      </c>
      <c r="Y1605" s="38">
        <v>8.7486467546335316</v>
      </c>
      <c r="Z1605" s="38">
        <v>9.4672423936116061</v>
      </c>
      <c r="AA1605" s="38">
        <v>4.8646754633532296E-2</v>
      </c>
      <c r="AB1605" s="38">
        <v>6.7242393611605777E-2</v>
      </c>
      <c r="AC1605" s="38">
        <v>192.96311581871228</v>
      </c>
      <c r="AD1605" s="38">
        <v>8.7506813824428722</v>
      </c>
      <c r="AE1605" s="38">
        <v>9.4689299724371789</v>
      </c>
      <c r="AF1605" s="38">
        <v>5.0681382442872902E-2</v>
      </c>
      <c r="AG1605" s="38">
        <v>6.8929972437178577E-2</v>
      </c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</row>
    <row r="1606" spans="1:51" x14ac:dyDescent="0.25">
      <c r="A1606" s="38" t="s">
        <v>45</v>
      </c>
      <c r="B1606" s="38">
        <v>1818262</v>
      </c>
      <c r="C1606" s="38">
        <v>10.4</v>
      </c>
      <c r="D1606" s="38">
        <v>10.3</v>
      </c>
      <c r="E1606" s="38">
        <v>10.6</v>
      </c>
      <c r="F1606" s="38">
        <v>2015</v>
      </c>
      <c r="G1606" s="38" t="s">
        <v>7</v>
      </c>
      <c r="H1606" s="38" t="s">
        <v>79</v>
      </c>
      <c r="I1606" s="38" t="s">
        <v>177</v>
      </c>
      <c r="J1606" s="38">
        <v>18910</v>
      </c>
      <c r="K1606" s="38">
        <v>1799352</v>
      </c>
      <c r="L1606" s="38">
        <v>1.474576224437425E-4</v>
      </c>
      <c r="M1606" s="38">
        <v>10.252583735732362</v>
      </c>
      <c r="N1606" s="38">
        <v>10.547498980619846</v>
      </c>
      <c r="O1606" s="38">
        <v>4.7416264267639008E-2</v>
      </c>
      <c r="P1606" s="38">
        <v>5.2501019380153835E-2</v>
      </c>
      <c r="Q1606" s="38">
        <v>18642</v>
      </c>
      <c r="R1606" s="38">
        <v>19179</v>
      </c>
      <c r="S1606" s="38">
        <v>10.252647858229452</v>
      </c>
      <c r="T1606" s="38">
        <v>10.547984833868826</v>
      </c>
      <c r="U1606" s="38">
        <v>4.7352141770549139E-2</v>
      </c>
      <c r="V1606" s="38">
        <v>5.2015166131173629E-2</v>
      </c>
      <c r="W1606" s="38">
        <v>1.0401075738318354E-2</v>
      </c>
      <c r="X1606" s="38">
        <v>1.4746835015925231E-4</v>
      </c>
      <c r="Y1606" s="38">
        <v>10.253607388159102</v>
      </c>
      <c r="Z1606" s="38">
        <v>10.548544088477605</v>
      </c>
      <c r="AA1606" s="38">
        <v>4.6392611840898823E-2</v>
      </c>
      <c r="AB1606" s="38">
        <v>5.145591152239426E-2</v>
      </c>
      <c r="AC1606" s="38">
        <v>536.2399278693548</v>
      </c>
      <c r="AD1606" s="38">
        <v>10.253891559947625</v>
      </c>
      <c r="AE1606" s="38">
        <v>10.548809891273216</v>
      </c>
      <c r="AF1606" s="38">
        <v>4.6108440052375244E-2</v>
      </c>
      <c r="AG1606" s="38">
        <v>5.1190108726784089E-2</v>
      </c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</row>
    <row r="1607" spans="1:51" x14ac:dyDescent="0.25">
      <c r="A1607" s="38" t="s">
        <v>33</v>
      </c>
      <c r="B1607" s="38">
        <v>950202</v>
      </c>
      <c r="C1607" s="38">
        <v>13.7</v>
      </c>
      <c r="D1607" s="38">
        <v>13.5</v>
      </c>
      <c r="E1607" s="38">
        <v>14</v>
      </c>
      <c r="F1607" s="38">
        <v>2015</v>
      </c>
      <c r="G1607" s="38" t="s">
        <v>7</v>
      </c>
      <c r="H1607" s="38" t="s">
        <v>80</v>
      </c>
      <c r="I1607" s="38" t="s">
        <v>165</v>
      </c>
      <c r="J1607" s="38">
        <v>13018</v>
      </c>
      <c r="K1607" s="38">
        <v>937184</v>
      </c>
      <c r="L1607" s="38">
        <v>2.3372692593301385E-4</v>
      </c>
      <c r="M1607" s="38">
        <v>13.466517864122153</v>
      </c>
      <c r="N1607" s="38">
        <v>13.933971715988182</v>
      </c>
      <c r="O1607" s="38">
        <v>3.3482135877846986E-2</v>
      </c>
      <c r="P1607" s="38">
        <v>6.6028284011817817E-2</v>
      </c>
      <c r="Q1607" s="38">
        <v>12796</v>
      </c>
      <c r="R1607" s="38">
        <v>13240</v>
      </c>
      <c r="S1607" s="38">
        <v>13.466610257608382</v>
      </c>
      <c r="T1607" s="38">
        <v>13.933879322501951</v>
      </c>
      <c r="U1607" s="38">
        <v>3.3389742391618071E-2</v>
      </c>
      <c r="V1607" s="38">
        <v>6.6120677498048508E-2</v>
      </c>
      <c r="W1607" s="38">
        <v>1.3702210785634909E-2</v>
      </c>
      <c r="X1607" s="38">
        <v>2.3375125759191447E-4</v>
      </c>
      <c r="Y1607" s="38">
        <v>13.468459528042995</v>
      </c>
      <c r="Z1607" s="38">
        <v>13.935962043226823</v>
      </c>
      <c r="AA1607" s="38">
        <v>3.1540471957004712E-2</v>
      </c>
      <c r="AB1607" s="38">
        <v>6.4037956773177029E-2</v>
      </c>
      <c r="AC1607" s="38">
        <v>444.18378478539705</v>
      </c>
      <c r="AD1607" s="38">
        <v>13.469006691611979</v>
      </c>
      <c r="AE1607" s="38">
        <v>13.936467283207014</v>
      </c>
      <c r="AF1607" s="38">
        <v>3.099330838802139E-2</v>
      </c>
      <c r="AG1607" s="38">
        <v>6.3532716792986221E-2</v>
      </c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</row>
    <row r="1608" spans="1:51" x14ac:dyDescent="0.25">
      <c r="A1608" s="38" t="s">
        <v>44</v>
      </c>
      <c r="B1608" s="38">
        <v>439825</v>
      </c>
      <c r="C1608" s="38">
        <v>1.4</v>
      </c>
      <c r="D1608" s="38">
        <v>1.3</v>
      </c>
      <c r="E1608" s="38">
        <v>1.5</v>
      </c>
      <c r="F1608" s="38">
        <v>2015</v>
      </c>
      <c r="G1608" s="38" t="s">
        <v>7</v>
      </c>
      <c r="H1608" s="38" t="s">
        <v>81</v>
      </c>
      <c r="I1608" s="38" t="s">
        <v>176</v>
      </c>
      <c r="J1608" s="38">
        <v>616</v>
      </c>
      <c r="K1608" s="38">
        <v>439209</v>
      </c>
      <c r="L1608" s="38">
        <v>1.105233895499885E-4</v>
      </c>
      <c r="M1608" s="38">
        <v>1.2900336501817229</v>
      </c>
      <c r="N1608" s="38">
        <v>1.5110804292816999</v>
      </c>
      <c r="O1608" s="38">
        <v>9.9663498182771537E-3</v>
      </c>
      <c r="P1608" s="38">
        <v>1.1080429281699944E-2</v>
      </c>
      <c r="Q1608" s="38">
        <v>568</v>
      </c>
      <c r="R1608" s="38">
        <v>665</v>
      </c>
      <c r="S1608" s="38">
        <v>1.2914227249474222</v>
      </c>
      <c r="T1608" s="38">
        <v>1.5119649860740068</v>
      </c>
      <c r="U1608" s="38">
        <v>8.5772750525778818E-3</v>
      </c>
      <c r="V1608" s="38">
        <v>1.1964986074006756E-2</v>
      </c>
      <c r="W1608" s="38">
        <v>1.404911800146695E-3</v>
      </c>
      <c r="X1608" s="38">
        <v>1.1077998134249119E-4</v>
      </c>
      <c r="Y1608" s="38">
        <v>1.2941318188042037</v>
      </c>
      <c r="Z1608" s="38">
        <v>1.5156917814891864</v>
      </c>
      <c r="AA1608" s="38">
        <v>5.8681811957963514E-3</v>
      </c>
      <c r="AB1608" s="38">
        <v>1.5691781489186374E-2</v>
      </c>
      <c r="AC1608" s="38">
        <v>97.258383522904168</v>
      </c>
      <c r="AD1608" s="38">
        <v>1.2954847066395534</v>
      </c>
      <c r="AE1608" s="38">
        <v>1.5166125053539767</v>
      </c>
      <c r="AF1608" s="38">
        <v>4.5152933604466483E-3</v>
      </c>
      <c r="AG1608" s="38">
        <v>1.6612505353976736E-2</v>
      </c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8"/>
      <c r="AR1608" s="38"/>
      <c r="AS1608" s="38"/>
      <c r="AT1608" s="38"/>
      <c r="AU1608" s="38"/>
      <c r="AV1608" s="38"/>
      <c r="AW1608" s="38"/>
      <c r="AX1608" s="38"/>
      <c r="AY1608" s="38"/>
    </row>
    <row r="1609" spans="1:51" x14ac:dyDescent="0.25">
      <c r="A1609" s="38" t="s">
        <v>46</v>
      </c>
      <c r="B1609" s="38">
        <v>435155</v>
      </c>
      <c r="C1609" s="38">
        <v>7.7</v>
      </c>
      <c r="D1609" s="38">
        <v>7.4</v>
      </c>
      <c r="E1609" s="38">
        <v>7.9</v>
      </c>
      <c r="F1609" s="38">
        <v>2015</v>
      </c>
      <c r="G1609" s="38" t="s">
        <v>7</v>
      </c>
      <c r="H1609" s="38" t="s">
        <v>82</v>
      </c>
      <c r="I1609" s="38" t="s">
        <v>178</v>
      </c>
      <c r="J1609" s="38">
        <v>3351</v>
      </c>
      <c r="K1609" s="38">
        <v>431804</v>
      </c>
      <c r="L1609" s="38">
        <v>2.5972435025604668E-4</v>
      </c>
      <c r="M1609" s="38">
        <v>7.4409799964709817</v>
      </c>
      <c r="N1609" s="38">
        <v>7.960428696983076</v>
      </c>
      <c r="O1609" s="38">
        <v>4.0979996470981384E-2</v>
      </c>
      <c r="P1609" s="38">
        <v>6.0428696983075625E-2</v>
      </c>
      <c r="Q1609" s="38">
        <v>3238</v>
      </c>
      <c r="R1609" s="38">
        <v>3464</v>
      </c>
      <c r="S1609" s="38">
        <v>7.4410267605795637</v>
      </c>
      <c r="T1609" s="38">
        <v>7.9603819328744931</v>
      </c>
      <c r="U1609" s="38">
        <v>4.1026760579563337E-2</v>
      </c>
      <c r="V1609" s="38">
        <v>6.0381932874492783E-2</v>
      </c>
      <c r="W1609" s="38">
        <v>7.7050502252696057E-3</v>
      </c>
      <c r="X1609" s="38">
        <v>2.5983225763503504E-4</v>
      </c>
      <c r="Y1609" s="38">
        <v>7.4452179676345702</v>
      </c>
      <c r="Z1609" s="38">
        <v>7.964882482904641</v>
      </c>
      <c r="AA1609" s="38">
        <v>4.5217967634569867E-2</v>
      </c>
      <c r="AB1609" s="38">
        <v>6.4882482904640604E-2</v>
      </c>
      <c r="AC1609" s="38">
        <v>226.05660780926718</v>
      </c>
      <c r="AD1609" s="38">
        <v>7.4464588945100258</v>
      </c>
      <c r="AE1609" s="38">
        <v>7.9659395674786317</v>
      </c>
      <c r="AF1609" s="38">
        <v>4.6458894510025495E-2</v>
      </c>
      <c r="AG1609" s="38">
        <v>6.5939567478631389E-2</v>
      </c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</row>
    <row r="1610" spans="1:51" x14ac:dyDescent="0.25">
      <c r="A1610" s="38" t="s">
        <v>47</v>
      </c>
      <c r="B1610" s="38">
        <v>609496</v>
      </c>
      <c r="C1610" s="38">
        <v>8.6999999999999993</v>
      </c>
      <c r="D1610" s="38">
        <v>8.4</v>
      </c>
      <c r="E1610" s="38">
        <v>8.9</v>
      </c>
      <c r="F1610" s="38">
        <v>2015</v>
      </c>
      <c r="G1610" s="38" t="s">
        <v>7</v>
      </c>
      <c r="H1610" s="38" t="s">
        <v>83</v>
      </c>
      <c r="I1610" s="38" t="s">
        <v>179</v>
      </c>
      <c r="J1610" s="38">
        <v>5303</v>
      </c>
      <c r="K1610" s="38">
        <v>604193</v>
      </c>
      <c r="L1610" s="38">
        <v>2.3315270562330131E-4</v>
      </c>
      <c r="M1610" s="38">
        <v>8.4674786356816458</v>
      </c>
      <c r="N1610" s="38">
        <v>8.9337840469282472</v>
      </c>
      <c r="O1610" s="38">
        <v>6.7478635681645471E-2</v>
      </c>
      <c r="P1610" s="38">
        <v>3.378404692824688E-2</v>
      </c>
      <c r="Q1610" s="38">
        <v>5161</v>
      </c>
      <c r="R1610" s="38">
        <v>5445</v>
      </c>
      <c r="S1610" s="38">
        <v>8.4676519616207493</v>
      </c>
      <c r="T1610" s="38">
        <v>8.9336107209891455</v>
      </c>
      <c r="U1610" s="38">
        <v>6.7651961620748935E-2</v>
      </c>
      <c r="V1610" s="38">
        <v>3.3610720989145193E-2</v>
      </c>
      <c r="W1610" s="38">
        <v>8.7037278249542573E-3</v>
      </c>
      <c r="X1610" s="38">
        <v>2.3321364878241458E-4</v>
      </c>
      <c r="Y1610" s="38">
        <v>8.470514176171843</v>
      </c>
      <c r="Z1610" s="38">
        <v>8.9369414737366721</v>
      </c>
      <c r="AA1610" s="38">
        <v>7.0514176171842635E-2</v>
      </c>
      <c r="AB1610" s="38">
        <v>3.6941473736671782E-2</v>
      </c>
      <c r="AC1610" s="38">
        <v>284.22396260855174</v>
      </c>
      <c r="AD1610" s="38">
        <v>8.4713865318616595</v>
      </c>
      <c r="AE1610" s="38">
        <v>8.9377098075630457</v>
      </c>
      <c r="AF1610" s="38">
        <v>7.1386531861659108E-2</v>
      </c>
      <c r="AG1610" s="38">
        <v>3.7709807563045317E-2</v>
      </c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</row>
    <row r="1611" spans="1:51" x14ac:dyDescent="0.25">
      <c r="A1611" s="38" t="s">
        <v>48</v>
      </c>
      <c r="B1611" s="38">
        <v>636551</v>
      </c>
      <c r="C1611" s="38">
        <v>6.7</v>
      </c>
      <c r="D1611" s="38">
        <v>6.5</v>
      </c>
      <c r="E1611" s="38">
        <v>6.9</v>
      </c>
      <c r="F1611" s="38">
        <v>2015</v>
      </c>
      <c r="G1611" s="38" t="s">
        <v>7</v>
      </c>
      <c r="H1611" s="38" t="s">
        <v>84</v>
      </c>
      <c r="I1611" s="38" t="s">
        <v>180</v>
      </c>
      <c r="J1611" s="38">
        <v>4265</v>
      </c>
      <c r="K1611" s="38">
        <v>632286</v>
      </c>
      <c r="L1611" s="38">
        <v>2.0040778340183705E-4</v>
      </c>
      <c r="M1611" s="38">
        <v>6.499762352219661</v>
      </c>
      <c r="N1611" s="38">
        <v>6.9005779190233349</v>
      </c>
      <c r="O1611" s="38">
        <v>2.3764778033896761E-4</v>
      </c>
      <c r="P1611" s="38">
        <v>5.7791902333459433E-4</v>
      </c>
      <c r="Q1611" s="38">
        <v>4138</v>
      </c>
      <c r="R1611" s="38">
        <v>4393</v>
      </c>
      <c r="S1611" s="38">
        <v>6.5006574492852893</v>
      </c>
      <c r="T1611" s="38">
        <v>6.9012537879918501</v>
      </c>
      <c r="U1611" s="38">
        <v>6.5744928528932434E-4</v>
      </c>
      <c r="V1611" s="38">
        <v>1.2537879918497197E-3</v>
      </c>
      <c r="W1611" s="38">
        <v>6.7031470841250025E-3</v>
      </c>
      <c r="X1611" s="38">
        <v>2.0047349894392657E-4</v>
      </c>
      <c r="Y1611" s="38">
        <v>6.5026735851810757</v>
      </c>
      <c r="Z1611" s="38">
        <v>6.9036205830689292</v>
      </c>
      <c r="AA1611" s="38">
        <v>2.6735851810757438E-3</v>
      </c>
      <c r="AB1611" s="38">
        <v>3.6205830689288732E-3</v>
      </c>
      <c r="AC1611" s="38">
        <v>255.1536140072044</v>
      </c>
      <c r="AD1611" s="38">
        <v>6.5035149413352711</v>
      </c>
      <c r="AE1611" s="38">
        <v>6.9043501834684653</v>
      </c>
      <c r="AF1611" s="38">
        <v>3.5149413352710823E-3</v>
      </c>
      <c r="AG1611" s="38">
        <v>4.350183468464941E-3</v>
      </c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</row>
    <row r="1612" spans="1:51" x14ac:dyDescent="0.25">
      <c r="A1612" s="38" t="s">
        <v>34</v>
      </c>
      <c r="B1612" s="38">
        <v>163382</v>
      </c>
      <c r="C1612" s="38">
        <v>16</v>
      </c>
      <c r="D1612" s="38">
        <v>15.4</v>
      </c>
      <c r="E1612" s="38">
        <v>16.600000000000001</v>
      </c>
      <c r="F1612" s="38">
        <v>2015</v>
      </c>
      <c r="G1612" s="38" t="s">
        <v>7</v>
      </c>
      <c r="H1612" s="38" t="s">
        <v>85</v>
      </c>
      <c r="I1612" s="38" t="s">
        <v>166</v>
      </c>
      <c r="J1612" s="38">
        <v>2614</v>
      </c>
      <c r="K1612" s="38">
        <v>160768</v>
      </c>
      <c r="L1612" s="38">
        <v>6.0840724222498512E-4</v>
      </c>
      <c r="M1612" s="38">
        <v>15.390907247743311</v>
      </c>
      <c r="N1612" s="38">
        <v>16.60772173219328</v>
      </c>
      <c r="O1612" s="38">
        <v>9.0927522566897068E-3</v>
      </c>
      <c r="P1612" s="38">
        <v>7.721732193278541E-3</v>
      </c>
      <c r="Q1612" s="38">
        <v>2515</v>
      </c>
      <c r="R1612" s="38">
        <v>2714</v>
      </c>
      <c r="S1612" s="38">
        <v>15.393372586943482</v>
      </c>
      <c r="T1612" s="38">
        <v>16.611377018276187</v>
      </c>
      <c r="U1612" s="38">
        <v>6.627413056518705E-3</v>
      </c>
      <c r="V1612" s="38">
        <v>1.1377018276185424E-2</v>
      </c>
      <c r="W1612" s="38">
        <v>1.6010694109438218E-2</v>
      </c>
      <c r="X1612" s="38">
        <v>6.0871926817304375E-4</v>
      </c>
      <c r="Y1612" s="38">
        <v>15.401974841265174</v>
      </c>
      <c r="Z1612" s="38">
        <v>16.619413377611263</v>
      </c>
      <c r="AA1612" s="38">
        <v>1.9748412651736658E-3</v>
      </c>
      <c r="AB1612" s="38">
        <v>1.9413377611261495E-2</v>
      </c>
      <c r="AC1612" s="38">
        <v>198.82399245628446</v>
      </c>
      <c r="AD1612" s="38">
        <v>15.405305078510031</v>
      </c>
      <c r="AE1612" s="38">
        <v>16.622203621743935</v>
      </c>
      <c r="AF1612" s="38">
        <v>5.3050785100303699E-3</v>
      </c>
      <c r="AG1612" s="38">
        <v>2.2203621743933866E-2</v>
      </c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</row>
    <row r="1613" spans="1:51" x14ac:dyDescent="0.25">
      <c r="A1613" s="38" t="s">
        <v>13</v>
      </c>
      <c r="B1613" s="38">
        <v>783637</v>
      </c>
      <c r="C1613" s="38">
        <v>11.6</v>
      </c>
      <c r="D1613" s="38">
        <v>11.4</v>
      </c>
      <c r="E1613" s="38">
        <v>11.9</v>
      </c>
      <c r="F1613" s="38">
        <v>2015</v>
      </c>
      <c r="G1613" s="38" t="s">
        <v>7</v>
      </c>
      <c r="H1613" s="38" t="s">
        <v>86</v>
      </c>
      <c r="I1613" s="38" t="s">
        <v>145</v>
      </c>
      <c r="J1613" s="38">
        <v>9090</v>
      </c>
      <c r="K1613" s="38">
        <v>774547</v>
      </c>
      <c r="L1613" s="38">
        <v>2.3707268625770462E-4</v>
      </c>
      <c r="M1613" s="38">
        <v>11.362685875423278</v>
      </c>
      <c r="N1613" s="38">
        <v>11.836831247938688</v>
      </c>
      <c r="O1613" s="38">
        <v>3.7314124576722563E-2</v>
      </c>
      <c r="P1613" s="38">
        <v>6.3168752061312006E-2</v>
      </c>
      <c r="Q1613" s="38">
        <v>8905</v>
      </c>
      <c r="R1613" s="38">
        <v>9276</v>
      </c>
      <c r="S1613" s="38">
        <v>11.363679867081315</v>
      </c>
      <c r="T1613" s="38">
        <v>11.837113357332541</v>
      </c>
      <c r="U1613" s="38">
        <v>3.6320132918685744E-2</v>
      </c>
      <c r="V1613" s="38">
        <v>6.2886642667459469E-2</v>
      </c>
      <c r="W1613" s="38">
        <v>1.1602152731709192E-2</v>
      </c>
      <c r="X1613" s="38">
        <v>2.3710836999667038E-4</v>
      </c>
      <c r="Y1613" s="38">
        <v>11.365044361712522</v>
      </c>
      <c r="Z1613" s="38">
        <v>11.839261101705862</v>
      </c>
      <c r="AA1613" s="38">
        <v>3.4955638287478052E-2</v>
      </c>
      <c r="AB1613" s="38">
        <v>6.0738898294138366E-2</v>
      </c>
      <c r="AC1613" s="38">
        <v>371.56761623046799</v>
      </c>
      <c r="AD1613" s="38">
        <v>11.365713028323761</v>
      </c>
      <c r="AE1613" s="38">
        <v>11.839868529890982</v>
      </c>
      <c r="AF1613" s="38">
        <v>3.428697167623973E-2</v>
      </c>
      <c r="AG1613" s="38">
        <v>6.0131470109018537E-2</v>
      </c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</row>
    <row r="1614" spans="1:51" x14ac:dyDescent="0.25">
      <c r="A1614" s="38" t="s">
        <v>28</v>
      </c>
      <c r="B1614" s="38">
        <v>866134</v>
      </c>
      <c r="C1614" s="38">
        <v>16.2</v>
      </c>
      <c r="D1614" s="38">
        <v>16</v>
      </c>
      <c r="E1614" s="38">
        <v>16.5</v>
      </c>
      <c r="F1614" s="38">
        <v>2015</v>
      </c>
      <c r="G1614" s="38" t="s">
        <v>7</v>
      </c>
      <c r="H1614" s="38" t="s">
        <v>87</v>
      </c>
      <c r="I1614" s="38" t="s">
        <v>160</v>
      </c>
      <c r="J1614" s="38">
        <v>14031</v>
      </c>
      <c r="K1614" s="38">
        <v>852103</v>
      </c>
      <c r="L1614" s="38">
        <v>2.6586478681096029E-4</v>
      </c>
      <c r="M1614" s="38">
        <v>15.933707103912644</v>
      </c>
      <c r="N1614" s="38">
        <v>16.465436677534566</v>
      </c>
      <c r="O1614" s="38">
        <v>6.6292896087356112E-2</v>
      </c>
      <c r="P1614" s="38">
        <v>3.4563322465434254E-2</v>
      </c>
      <c r="Q1614" s="38">
        <v>13802</v>
      </c>
      <c r="R1614" s="38">
        <v>14262</v>
      </c>
      <c r="S1614" s="38">
        <v>15.935178621321874</v>
      </c>
      <c r="T1614" s="38">
        <v>16.466274271648498</v>
      </c>
      <c r="U1614" s="38">
        <v>6.4821378678125541E-2</v>
      </c>
      <c r="V1614" s="38">
        <v>3.3725728351502227E-2</v>
      </c>
      <c r="W1614" s="38">
        <v>1.6201717622422483E-2</v>
      </c>
      <c r="X1614" s="38">
        <v>2.6589017244571219E-4</v>
      </c>
      <c r="Y1614" s="38">
        <v>15.93582744997677</v>
      </c>
      <c r="Z1614" s="38">
        <v>16.467607794868194</v>
      </c>
      <c r="AA1614" s="38">
        <v>6.4172550023229746E-2</v>
      </c>
      <c r="AB1614" s="38">
        <v>3.2392205131806406E-2</v>
      </c>
      <c r="AC1614" s="38">
        <v>460.55701253079491</v>
      </c>
      <c r="AD1614" s="38">
        <v>15.936426700739181</v>
      </c>
      <c r="AE1614" s="38">
        <v>16.468163094746725</v>
      </c>
      <c r="AF1614" s="38">
        <v>6.3573299260818672E-2</v>
      </c>
      <c r="AG1614" s="38">
        <v>3.1836905253275205E-2</v>
      </c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</row>
    <row r="1615" spans="1:51" x14ac:dyDescent="0.25">
      <c r="A1615" s="38" t="s">
        <v>49</v>
      </c>
      <c r="B1615" s="38">
        <v>1370222</v>
      </c>
      <c r="C1615" s="38">
        <v>10.8</v>
      </c>
      <c r="D1615" s="38">
        <v>10.6</v>
      </c>
      <c r="E1615" s="38">
        <v>11</v>
      </c>
      <c r="F1615" s="38">
        <v>2015</v>
      </c>
      <c r="G1615" s="38" t="s">
        <v>7</v>
      </c>
      <c r="H1615" s="38" t="s">
        <v>88</v>
      </c>
      <c r="I1615" s="38" t="s">
        <v>181</v>
      </c>
      <c r="J1615" s="38">
        <v>14798</v>
      </c>
      <c r="K1615" s="38">
        <v>1355424</v>
      </c>
      <c r="L1615" s="38">
        <v>1.7306162761924408E-4</v>
      </c>
      <c r="M1615" s="38">
        <v>10.626648200423221</v>
      </c>
      <c r="N1615" s="38">
        <v>10.972771455661707</v>
      </c>
      <c r="O1615" s="38">
        <v>2.6648200423220914E-2</v>
      </c>
      <c r="P1615" s="38">
        <v>2.7228544338292693E-2</v>
      </c>
      <c r="Q1615" s="38">
        <v>14562</v>
      </c>
      <c r="R1615" s="38">
        <v>15036</v>
      </c>
      <c r="S1615" s="38">
        <v>10.627474963910958</v>
      </c>
      <c r="T1615" s="38">
        <v>10.973404309666609</v>
      </c>
      <c r="U1615" s="38">
        <v>2.7474963910957939E-2</v>
      </c>
      <c r="V1615" s="38">
        <v>2.659569033339082E-2</v>
      </c>
      <c r="W1615" s="38">
        <v>1.0801081312007303E-2</v>
      </c>
      <c r="X1615" s="38">
        <v>1.7307768740304808E-4</v>
      </c>
      <c r="Y1615" s="38">
        <v>10.628003624604254</v>
      </c>
      <c r="Z1615" s="38">
        <v>10.974158999410351</v>
      </c>
      <c r="AA1615" s="38">
        <v>2.800362460425454E-2</v>
      </c>
      <c r="AB1615" s="38">
        <v>2.5841000589648999E-2</v>
      </c>
      <c r="AC1615" s="38">
        <v>474.27333165307886</v>
      </c>
      <c r="AD1615" s="38">
        <v>10.628382287754041</v>
      </c>
      <c r="AE1615" s="38">
        <v>10.974510142960845</v>
      </c>
      <c r="AF1615" s="38">
        <v>2.8382287754041613E-2</v>
      </c>
      <c r="AG1615" s="38">
        <v>2.5489857039154629E-2</v>
      </c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</row>
    <row r="1616" spans="1:51" x14ac:dyDescent="0.25">
      <c r="A1616" s="38" t="s">
        <v>26</v>
      </c>
      <c r="B1616" s="38">
        <v>785350</v>
      </c>
      <c r="C1616" s="38">
        <v>18.8</v>
      </c>
      <c r="D1616" s="38">
        <v>18.5</v>
      </c>
      <c r="E1616" s="38">
        <v>19.100000000000001</v>
      </c>
      <c r="F1616" s="38">
        <v>2015</v>
      </c>
      <c r="G1616" s="38" t="s">
        <v>7</v>
      </c>
      <c r="H1616" s="38" t="s">
        <v>89</v>
      </c>
      <c r="I1616" s="38" t="s">
        <v>158</v>
      </c>
      <c r="J1616" s="38">
        <v>14765</v>
      </c>
      <c r="K1616" s="38">
        <v>770585</v>
      </c>
      <c r="L1616" s="38">
        <v>3.0038636813087635E-4</v>
      </c>
      <c r="M1616" s="38">
        <v>18.500148425273338</v>
      </c>
      <c r="N1616" s="38">
        <v>19.100921161535091</v>
      </c>
      <c r="O1616" s="38">
        <v>1.484252733376934E-4</v>
      </c>
      <c r="P1616" s="38">
        <v>9.2116153508925436E-4</v>
      </c>
      <c r="Q1616" s="38">
        <v>14529</v>
      </c>
      <c r="R1616" s="38">
        <v>15001</v>
      </c>
      <c r="S1616" s="38">
        <v>18.500031832940728</v>
      </c>
      <c r="T1616" s="38">
        <v>19.101037753867701</v>
      </c>
      <c r="U1616" s="38">
        <v>3.1832940727838377E-5</v>
      </c>
      <c r="V1616" s="38">
        <v>1.0377538676991094E-3</v>
      </c>
      <c r="W1616" s="38">
        <v>1.8802888519626141E-2</v>
      </c>
      <c r="X1616" s="38">
        <v>3.0041329664429986E-4</v>
      </c>
      <c r="Y1616" s="38">
        <v>18.502475222981843</v>
      </c>
      <c r="Z1616" s="38">
        <v>19.103301816270438</v>
      </c>
      <c r="AA1616" s="38">
        <v>2.475222981843217E-3</v>
      </c>
      <c r="AB1616" s="38">
        <v>3.301816270436575E-3</v>
      </c>
      <c r="AC1616" s="38">
        <v>471.82467092968301</v>
      </c>
      <c r="AD1616" s="38">
        <v>18.503135308987282</v>
      </c>
      <c r="AE1616" s="38">
        <v>19.103915041665807</v>
      </c>
      <c r="AF1616" s="38">
        <v>3.1353089872823148E-3</v>
      </c>
      <c r="AG1616" s="38">
        <v>3.9150416658060294E-3</v>
      </c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</row>
    <row r="1617" spans="1:51" x14ac:dyDescent="0.25">
      <c r="A1617" s="38" t="s">
        <v>59</v>
      </c>
      <c r="B1617" s="38">
        <v>436866</v>
      </c>
      <c r="C1617" s="38">
        <v>8.6</v>
      </c>
      <c r="D1617" s="38">
        <v>8.3000000000000007</v>
      </c>
      <c r="E1617" s="38">
        <v>8.9</v>
      </c>
      <c r="F1617" s="38">
        <v>2015</v>
      </c>
      <c r="G1617" s="38" t="s">
        <v>7</v>
      </c>
      <c r="H1617" s="38" t="s">
        <v>90</v>
      </c>
      <c r="I1617" s="38" t="s">
        <v>190</v>
      </c>
      <c r="J1617" s="38">
        <v>3757</v>
      </c>
      <c r="K1617" s="38">
        <v>433109</v>
      </c>
      <c r="L1617" s="38">
        <v>2.738072374756677E-4</v>
      </c>
      <c r="M1617" s="38">
        <v>8.3260838046287748</v>
      </c>
      <c r="N1617" s="38">
        <v>8.8736982795801111</v>
      </c>
      <c r="O1617" s="38">
        <v>2.6083804628774132E-2</v>
      </c>
      <c r="P1617" s="38">
        <v>2.6301720419889207E-2</v>
      </c>
      <c r="Q1617" s="38">
        <v>3638</v>
      </c>
      <c r="R1617" s="38">
        <v>3877</v>
      </c>
      <c r="S1617" s="38">
        <v>8.3274963032142573</v>
      </c>
      <c r="T1617" s="38">
        <v>8.8745748124138757</v>
      </c>
      <c r="U1617" s="38">
        <v>2.7496303214256557E-2</v>
      </c>
      <c r="V1617" s="38">
        <v>2.5425187586124665E-2</v>
      </c>
      <c r="W1617" s="38">
        <v>8.6042119933441592E-3</v>
      </c>
      <c r="X1617" s="38">
        <v>2.7390829749194845E-4</v>
      </c>
      <c r="Y1617" s="38">
        <v>8.3303036958522103</v>
      </c>
      <c r="Z1617" s="38">
        <v>8.8781202908361081</v>
      </c>
      <c r="AA1617" s="38">
        <v>3.03036958522096E-2</v>
      </c>
      <c r="AB1617" s="38">
        <v>2.1879709163892258E-2</v>
      </c>
      <c r="AC1617" s="38">
        <v>239.2492053492802</v>
      </c>
      <c r="AD1617" s="38">
        <v>8.331534432730562</v>
      </c>
      <c r="AE1617" s="38">
        <v>8.879178565249223</v>
      </c>
      <c r="AF1617" s="38">
        <v>3.1534432730561335E-2</v>
      </c>
      <c r="AG1617" s="38">
        <v>2.0821434750777357E-2</v>
      </c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</row>
    <row r="1618" spans="1:51" x14ac:dyDescent="0.25">
      <c r="A1618" s="38" t="s">
        <v>20</v>
      </c>
      <c r="B1618" s="38">
        <v>818748</v>
      </c>
      <c r="C1618" s="38">
        <v>11.6</v>
      </c>
      <c r="D1618" s="38">
        <v>11.4</v>
      </c>
      <c r="E1618" s="38">
        <v>11.9</v>
      </c>
      <c r="F1618" s="38">
        <v>2015</v>
      </c>
      <c r="G1618" s="38" t="s">
        <v>7</v>
      </c>
      <c r="H1618" s="38" t="s">
        <v>91</v>
      </c>
      <c r="I1618" s="38" t="s">
        <v>152</v>
      </c>
      <c r="J1618" s="38">
        <v>9497</v>
      </c>
      <c r="K1618" s="38">
        <v>809251</v>
      </c>
      <c r="L1618" s="38">
        <v>2.3193033442087525E-4</v>
      </c>
      <c r="M1618" s="38">
        <v>11.367487313011546</v>
      </c>
      <c r="N1618" s="38">
        <v>11.831347981853295</v>
      </c>
      <c r="O1618" s="38">
        <v>3.251268698845422E-2</v>
      </c>
      <c r="P1618" s="38">
        <v>6.8652018146705629E-2</v>
      </c>
      <c r="Q1618" s="38">
        <v>9308</v>
      </c>
      <c r="R1618" s="38">
        <v>9688</v>
      </c>
      <c r="S1618" s="38">
        <v>11.368577388891332</v>
      </c>
      <c r="T1618" s="38">
        <v>11.832700660032147</v>
      </c>
      <c r="U1618" s="38">
        <v>3.1422611108668619E-2</v>
      </c>
      <c r="V1618" s="38">
        <v>6.72993399678532E-2</v>
      </c>
      <c r="W1618" s="38">
        <v>1.1601709148507725E-2</v>
      </c>
      <c r="X1618" s="38">
        <v>2.3196374824493819E-4</v>
      </c>
      <c r="Y1618" s="38">
        <v>11.369745400262786</v>
      </c>
      <c r="Z1618" s="38">
        <v>11.833672896752663</v>
      </c>
      <c r="AA1618" s="38">
        <v>3.0254599737213894E-2</v>
      </c>
      <c r="AB1618" s="38">
        <v>6.6327103247337149E-2</v>
      </c>
      <c r="AC1618" s="38">
        <v>379.79454243582472</v>
      </c>
      <c r="AD1618" s="38">
        <v>11.370384757370537</v>
      </c>
      <c r="AE1618" s="38">
        <v>11.834254910943717</v>
      </c>
      <c r="AF1618" s="38">
        <v>2.9615242629462912E-2</v>
      </c>
      <c r="AG1618" s="38">
        <v>6.5745089056283845E-2</v>
      </c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</row>
    <row r="1619" spans="1:51" x14ac:dyDescent="0.25">
      <c r="A1619" s="38" t="s">
        <v>50</v>
      </c>
      <c r="B1619" s="38">
        <v>132659</v>
      </c>
      <c r="C1619" s="38">
        <v>4.9000000000000004</v>
      </c>
      <c r="D1619" s="38">
        <v>4.5999999999999996</v>
      </c>
      <c r="E1619" s="38">
        <v>5.3</v>
      </c>
      <c r="F1619" s="38">
        <v>2015</v>
      </c>
      <c r="G1619" s="38" t="s">
        <v>7</v>
      </c>
      <c r="H1619" s="38" t="s">
        <v>92</v>
      </c>
      <c r="I1619" s="38" t="s">
        <v>182</v>
      </c>
      <c r="J1619" s="38">
        <v>650</v>
      </c>
      <c r="K1619" s="38">
        <v>132009</v>
      </c>
      <c r="L1619" s="38">
        <v>3.7575213865121191E-4</v>
      </c>
      <c r="M1619" s="38">
        <v>4.5240285019385711</v>
      </c>
      <c r="N1619" s="38">
        <v>5.2755327792409954</v>
      </c>
      <c r="O1619" s="38">
        <v>7.5971498061428555E-2</v>
      </c>
      <c r="P1619" s="38">
        <v>2.4467220759004427E-2</v>
      </c>
      <c r="Q1619" s="38">
        <v>601</v>
      </c>
      <c r="R1619" s="38">
        <v>700</v>
      </c>
      <c r="S1619" s="38">
        <v>4.5304125615299373</v>
      </c>
      <c r="T1619" s="38">
        <v>5.2766868437120742</v>
      </c>
      <c r="U1619" s="38">
        <v>6.9587438470062324E-2</v>
      </c>
      <c r="V1619" s="38">
        <v>2.3313156287925629E-2</v>
      </c>
      <c r="W1619" s="38">
        <v>4.9141170371562338E-3</v>
      </c>
      <c r="X1619" s="38">
        <v>3.7656627607866823E-4</v>
      </c>
      <c r="Y1619" s="38">
        <v>4.5375507610775649</v>
      </c>
      <c r="Z1619" s="38">
        <v>5.2906833132349025</v>
      </c>
      <c r="AA1619" s="38">
        <v>6.2449238922434702E-2</v>
      </c>
      <c r="AB1619" s="38">
        <v>9.3166867650973373E-3</v>
      </c>
      <c r="AC1619" s="38">
        <v>99.729655007124123</v>
      </c>
      <c r="AD1619" s="38">
        <v>4.5420096183739727</v>
      </c>
      <c r="AE1619" s="38">
        <v>5.2937623617228384</v>
      </c>
      <c r="AF1619" s="38">
        <v>5.7990381626026988E-2</v>
      </c>
      <c r="AG1619" s="38">
        <v>6.2376382771613947E-3</v>
      </c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</row>
    <row r="1620" spans="1:51" x14ac:dyDescent="0.25">
      <c r="A1620" s="38" t="s">
        <v>51</v>
      </c>
      <c r="B1620" s="38">
        <v>276975</v>
      </c>
      <c r="C1620" s="38">
        <v>10.1</v>
      </c>
      <c r="D1620" s="38">
        <v>9.8000000000000007</v>
      </c>
      <c r="E1620" s="38">
        <v>10.5</v>
      </c>
      <c r="F1620" s="38">
        <v>2015</v>
      </c>
      <c r="G1620" s="38" t="s">
        <v>7</v>
      </c>
      <c r="H1620" s="38" t="s">
        <v>93</v>
      </c>
      <c r="I1620" s="38" t="s">
        <v>183</v>
      </c>
      <c r="J1620" s="38">
        <v>2797</v>
      </c>
      <c r="K1620" s="38">
        <v>274178</v>
      </c>
      <c r="L1620" s="38">
        <v>3.7234863809767186E-4</v>
      </c>
      <c r="M1620" s="38">
        <v>9.7260356926180975</v>
      </c>
      <c r="N1620" s="38">
        <v>10.47073296881344</v>
      </c>
      <c r="O1620" s="38">
        <v>7.3964307381903183E-2</v>
      </c>
      <c r="P1620" s="38">
        <v>2.9267031186559933E-2</v>
      </c>
      <c r="Q1620" s="38">
        <v>2695</v>
      </c>
      <c r="R1620" s="38">
        <v>2901</v>
      </c>
      <c r="S1620" s="38">
        <v>9.7301200469356441</v>
      </c>
      <c r="T1620" s="38">
        <v>10.473869482805307</v>
      </c>
      <c r="U1620" s="38">
        <v>6.987995306435657E-2</v>
      </c>
      <c r="V1620" s="38">
        <v>2.6130517194692615E-2</v>
      </c>
      <c r="W1620" s="38">
        <v>1.0105178845678983E-2</v>
      </c>
      <c r="X1620" s="38">
        <v>3.7253198494445873E-4</v>
      </c>
      <c r="Y1620" s="38">
        <v>9.7326468607345245</v>
      </c>
      <c r="Z1620" s="38">
        <v>10.47771083062344</v>
      </c>
      <c r="AA1620" s="38">
        <v>6.7353139265476258E-2</v>
      </c>
      <c r="AB1620" s="38">
        <v>2.228916937655967E-2</v>
      </c>
      <c r="AC1620" s="38">
        <v>206.28005122171402</v>
      </c>
      <c r="AD1620" s="38">
        <v>9.7346089311314952</v>
      </c>
      <c r="AE1620" s="38">
        <v>10.479359144307551</v>
      </c>
      <c r="AF1620" s="38">
        <v>6.5391068868505542E-2</v>
      </c>
      <c r="AG1620" s="38">
        <v>2.0640855692448667E-2</v>
      </c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</row>
    <row r="1621" spans="1:51" x14ac:dyDescent="0.25">
      <c r="A1621" s="38" t="s">
        <v>29</v>
      </c>
      <c r="B1621" s="38">
        <v>426638</v>
      </c>
      <c r="C1621" s="38">
        <v>11.8</v>
      </c>
      <c r="D1621" s="38">
        <v>11.5</v>
      </c>
      <c r="E1621" s="38">
        <v>12.2</v>
      </c>
      <c r="F1621" s="38">
        <v>2015</v>
      </c>
      <c r="G1621" s="38" t="s">
        <v>7</v>
      </c>
      <c r="H1621" s="38" t="s">
        <v>94</v>
      </c>
      <c r="I1621" s="38" t="s">
        <v>161</v>
      </c>
      <c r="J1621" s="38">
        <v>5034</v>
      </c>
      <c r="K1621" s="38">
        <v>421604</v>
      </c>
      <c r="L1621" s="38">
        <v>3.2401696948037266E-4</v>
      </c>
      <c r="M1621" s="38">
        <v>11.475213291302774</v>
      </c>
      <c r="N1621" s="38">
        <v>12.123247230263518</v>
      </c>
      <c r="O1621" s="38">
        <v>2.478670869722599E-2</v>
      </c>
      <c r="P1621" s="38">
        <v>7.6752769736481596E-2</v>
      </c>
      <c r="Q1621" s="38">
        <v>4897</v>
      </c>
      <c r="R1621" s="38">
        <v>5173</v>
      </c>
      <c r="S1621" s="38">
        <v>11.478114935847252</v>
      </c>
      <c r="T1621" s="38">
        <v>12.125033400681609</v>
      </c>
      <c r="U1621" s="38">
        <v>2.1885064152748157E-2</v>
      </c>
      <c r="V1621" s="38">
        <v>7.4966599318390337E-2</v>
      </c>
      <c r="W1621" s="38">
        <v>1.1803625992685043E-2</v>
      </c>
      <c r="X1621" s="38">
        <v>3.2410494915881711E-4</v>
      </c>
      <c r="Y1621" s="38">
        <v>11.479521043526226</v>
      </c>
      <c r="Z1621" s="38">
        <v>12.127730941843861</v>
      </c>
      <c r="AA1621" s="38">
        <v>2.0478956473773735E-2</v>
      </c>
      <c r="AB1621" s="38">
        <v>7.2269058156138044E-2</v>
      </c>
      <c r="AC1621" s="38">
        <v>276.48902416465535</v>
      </c>
      <c r="AD1621" s="38">
        <v>11.480768507326044</v>
      </c>
      <c r="AE1621" s="38">
        <v>12.128827364420918</v>
      </c>
      <c r="AF1621" s="38">
        <v>1.9231492673956296E-2</v>
      </c>
      <c r="AG1621" s="38">
        <v>7.11726355790816E-2</v>
      </c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</row>
    <row r="1622" spans="1:51" x14ac:dyDescent="0.25">
      <c r="A1622" s="38" t="s">
        <v>35</v>
      </c>
      <c r="B1622" s="38">
        <v>167477</v>
      </c>
      <c r="C1622" s="38">
        <v>13.2</v>
      </c>
      <c r="D1622" s="38">
        <v>12.6</v>
      </c>
      <c r="E1622" s="38">
        <v>13.7</v>
      </c>
      <c r="F1622" s="38">
        <v>2015</v>
      </c>
      <c r="G1622" s="38" t="s">
        <v>7</v>
      </c>
      <c r="H1622" s="38" t="s">
        <v>95</v>
      </c>
      <c r="I1622" s="38" t="s">
        <v>167</v>
      </c>
      <c r="J1622" s="38">
        <v>2211</v>
      </c>
      <c r="K1622" s="38">
        <v>165266</v>
      </c>
      <c r="L1622" s="38">
        <v>5.4664006706807346E-4</v>
      </c>
      <c r="M1622" s="38">
        <v>12.655172719165261</v>
      </c>
      <c r="N1622" s="38">
        <v>13.748452853301407</v>
      </c>
      <c r="O1622" s="38">
        <v>5.5172719165261341E-2</v>
      </c>
      <c r="P1622" s="38">
        <v>4.8452853301407472E-2</v>
      </c>
      <c r="Q1622" s="38">
        <v>2120</v>
      </c>
      <c r="R1622" s="38">
        <v>2303</v>
      </c>
      <c r="S1622" s="38">
        <v>12.658454593765114</v>
      </c>
      <c r="T1622" s="38">
        <v>13.751141947849556</v>
      </c>
      <c r="U1622" s="38">
        <v>5.8454593765114637E-2</v>
      </c>
      <c r="V1622" s="38">
        <v>5.1141947849556502E-2</v>
      </c>
      <c r="W1622" s="38">
        <v>1.3212978333133396E-2</v>
      </c>
      <c r="X1622" s="38">
        <v>5.4697578448989882E-4</v>
      </c>
      <c r="Y1622" s="38">
        <v>12.666002548643498</v>
      </c>
      <c r="Z1622" s="38">
        <v>13.759954117623295</v>
      </c>
      <c r="AA1622" s="38">
        <v>6.600254864349786E-2</v>
      </c>
      <c r="AB1622" s="38">
        <v>5.9954117623295389E-2</v>
      </c>
      <c r="AC1622" s="38">
        <v>183.11914692120027</v>
      </c>
      <c r="AD1622" s="38">
        <v>12.669276900375852</v>
      </c>
      <c r="AE1622" s="38">
        <v>13.762650598084578</v>
      </c>
      <c r="AF1622" s="38">
        <v>6.9276900375852435E-2</v>
      </c>
      <c r="AG1622" s="38">
        <v>6.2650598084578846E-2</v>
      </c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</row>
    <row r="1623" spans="1:51" x14ac:dyDescent="0.25">
      <c r="A1623" s="38" t="s">
        <v>14</v>
      </c>
      <c r="B1623" s="38">
        <v>1192233</v>
      </c>
      <c r="C1623" s="38">
        <v>13.4</v>
      </c>
      <c r="D1623" s="38">
        <v>13.2</v>
      </c>
      <c r="E1623" s="38">
        <v>13.6</v>
      </c>
      <c r="F1623" s="38">
        <v>2015</v>
      </c>
      <c r="G1623" s="38" t="s">
        <v>7</v>
      </c>
      <c r="H1623" s="38" t="s">
        <v>96</v>
      </c>
      <c r="I1623" s="38" t="s">
        <v>146</v>
      </c>
      <c r="J1623" s="38">
        <v>15976</v>
      </c>
      <c r="K1623" s="38">
        <v>1176257</v>
      </c>
      <c r="L1623" s="38">
        <v>2.0639136322348308E-4</v>
      </c>
      <c r="M1623" s="38">
        <v>13.193673892477374</v>
      </c>
      <c r="N1623" s="38">
        <v>13.606456618924341</v>
      </c>
      <c r="O1623" s="38">
        <v>6.3261075226250796E-3</v>
      </c>
      <c r="P1623" s="38">
        <v>6.4566189243411287E-3</v>
      </c>
      <c r="Q1623" s="38">
        <v>15730</v>
      </c>
      <c r="R1623" s="38">
        <v>16222</v>
      </c>
      <c r="S1623" s="38">
        <v>13.193729749134608</v>
      </c>
      <c r="T1623" s="38">
        <v>13.606400762267107</v>
      </c>
      <c r="U1623" s="38">
        <v>6.2702508653913469E-3</v>
      </c>
      <c r="V1623" s="38">
        <v>6.400762267107396E-3</v>
      </c>
      <c r="W1623" s="38">
        <v>1.3401633109961413E-2</v>
      </c>
      <c r="X1623" s="38">
        <v>2.0640889525179191E-4</v>
      </c>
      <c r="Y1623" s="38">
        <v>13.19522421470962</v>
      </c>
      <c r="Z1623" s="38">
        <v>13.608042005213205</v>
      </c>
      <c r="AA1623" s="38">
        <v>4.77578529037892E-3</v>
      </c>
      <c r="AB1623" s="38">
        <v>8.0420052132055275E-3</v>
      </c>
      <c r="AC1623" s="38">
        <v>492.14058440101388</v>
      </c>
      <c r="AD1623" s="38">
        <v>13.195658689727905</v>
      </c>
      <c r="AE1623" s="38">
        <v>13.608446289714189</v>
      </c>
      <c r="AF1623" s="38">
        <v>4.3413102720943897E-3</v>
      </c>
      <c r="AG1623" s="38">
        <v>8.4462897141897031E-3</v>
      </c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</row>
    <row r="1624" spans="1:51" x14ac:dyDescent="0.25">
      <c r="A1624" s="38" t="s">
        <v>60</v>
      </c>
      <c r="B1624" s="38">
        <v>302489</v>
      </c>
      <c r="C1624" s="38">
        <v>7.8</v>
      </c>
      <c r="D1624" s="38">
        <v>7.5</v>
      </c>
      <c r="E1624" s="38">
        <v>8.1</v>
      </c>
      <c r="F1624" s="38">
        <v>2015</v>
      </c>
      <c r="G1624" s="38" t="s">
        <v>7</v>
      </c>
      <c r="H1624" s="38" t="s">
        <v>97</v>
      </c>
      <c r="I1624" s="38" t="s">
        <v>191</v>
      </c>
      <c r="J1624" s="38">
        <v>2359</v>
      </c>
      <c r="K1624" s="38">
        <v>300130</v>
      </c>
      <c r="L1624" s="38">
        <v>3.1347462124473301E-4</v>
      </c>
      <c r="M1624" s="38">
        <v>7.4851560727639752</v>
      </c>
      <c r="N1624" s="38">
        <v>8.1121053152534408</v>
      </c>
      <c r="O1624" s="38">
        <v>1.484392723602479E-2</v>
      </c>
      <c r="P1624" s="38">
        <v>1.2105315253441162E-2</v>
      </c>
      <c r="Q1624" s="38">
        <v>2265</v>
      </c>
      <c r="R1624" s="38">
        <v>2455</v>
      </c>
      <c r="S1624" s="38">
        <v>7.487875592170294</v>
      </c>
      <c r="T1624" s="38">
        <v>8.1159976065245356</v>
      </c>
      <c r="U1624" s="38">
        <v>1.212440782970603E-2</v>
      </c>
      <c r="V1624" s="38">
        <v>1.5997606524535968E-2</v>
      </c>
      <c r="W1624" s="38">
        <v>7.8048813255362495E-3</v>
      </c>
      <c r="X1624" s="38">
        <v>3.1365952869643964E-4</v>
      </c>
      <c r="Y1624" s="38">
        <v>7.4912217968398096</v>
      </c>
      <c r="Z1624" s="38">
        <v>8.1185408542326893</v>
      </c>
      <c r="AA1624" s="38">
        <v>8.7782031601904009E-3</v>
      </c>
      <c r="AB1624" s="38">
        <v>1.8540854232689696E-2</v>
      </c>
      <c r="AC1624" s="38">
        <v>189.66421468562669</v>
      </c>
      <c r="AD1624" s="38">
        <v>7.4930322685870632</v>
      </c>
      <c r="AE1624" s="38">
        <v>8.1200362458413338</v>
      </c>
      <c r="AF1624" s="38">
        <v>6.9677314129368284E-3</v>
      </c>
      <c r="AG1624" s="38">
        <v>2.0036245841334122E-2</v>
      </c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</row>
    <row r="1625" spans="1:51" x14ac:dyDescent="0.25">
      <c r="A1625" s="38" t="s">
        <v>36</v>
      </c>
      <c r="B1625" s="38">
        <v>2421417</v>
      </c>
      <c r="C1625" s="38">
        <v>11.8</v>
      </c>
      <c r="D1625" s="38">
        <v>11.6</v>
      </c>
      <c r="E1625" s="38">
        <v>11.9</v>
      </c>
      <c r="F1625" s="38">
        <v>2015</v>
      </c>
      <c r="G1625" s="38" t="s">
        <v>7</v>
      </c>
      <c r="H1625" s="38" t="s">
        <v>98</v>
      </c>
      <c r="I1625" s="38" t="s">
        <v>168</v>
      </c>
      <c r="J1625" s="38">
        <v>28573</v>
      </c>
      <c r="K1625" s="38">
        <v>2392844</v>
      </c>
      <c r="L1625" s="38">
        <v>1.360125001872476E-4</v>
      </c>
      <c r="M1625" s="38">
        <v>11.664102886794838</v>
      </c>
      <c r="N1625" s="38">
        <v>11.936127887169333</v>
      </c>
      <c r="O1625" s="38">
        <v>6.4102886794838554E-2</v>
      </c>
      <c r="P1625" s="38">
        <v>3.612788716933224E-2</v>
      </c>
      <c r="Q1625" s="38">
        <v>28244</v>
      </c>
      <c r="R1625" s="38">
        <v>28903</v>
      </c>
      <c r="S1625" s="38">
        <v>11.664244531198054</v>
      </c>
      <c r="T1625" s="38">
        <v>11.936399224090687</v>
      </c>
      <c r="U1625" s="38">
        <v>6.4244531198054844E-2</v>
      </c>
      <c r="V1625" s="38">
        <v>3.6399224090686744E-2</v>
      </c>
      <c r="W1625" s="38">
        <v>1.1800889890827471E-2</v>
      </c>
      <c r="X1625" s="38">
        <v>1.3601900758574093E-4</v>
      </c>
      <c r="Y1625" s="38">
        <v>11.664870883241731</v>
      </c>
      <c r="Z1625" s="38">
        <v>11.936908898413211</v>
      </c>
      <c r="AA1625" s="38">
        <v>6.4870883241731292E-2</v>
      </c>
      <c r="AB1625" s="38">
        <v>3.6908898413210878E-2</v>
      </c>
      <c r="AC1625" s="38">
        <v>658.69146764134564</v>
      </c>
      <c r="AD1625" s="38">
        <v>11.665082959545524</v>
      </c>
      <c r="AE1625" s="38">
        <v>11.937109802778817</v>
      </c>
      <c r="AF1625" s="38">
        <v>6.5082959545524233E-2</v>
      </c>
      <c r="AG1625" s="38">
        <v>3.7109802778816814E-2</v>
      </c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8"/>
      <c r="AR1625" s="38"/>
      <c r="AS1625" s="38"/>
      <c r="AT1625" s="38"/>
      <c r="AU1625" s="38"/>
      <c r="AV1625" s="38"/>
      <c r="AW1625" s="38"/>
      <c r="AX1625" s="38"/>
      <c r="AY1625" s="38"/>
    </row>
    <row r="1626" spans="1:51" x14ac:dyDescent="0.25">
      <c r="A1626" s="38" t="s">
        <v>21</v>
      </c>
      <c r="B1626" s="38">
        <v>1408521</v>
      </c>
      <c r="C1626" s="38">
        <v>10.6</v>
      </c>
      <c r="D1626" s="38">
        <v>10.4</v>
      </c>
      <c r="E1626" s="38">
        <v>10.8</v>
      </c>
      <c r="F1626" s="38">
        <v>2015</v>
      </c>
      <c r="G1626" s="38" t="s">
        <v>7</v>
      </c>
      <c r="H1626" s="38" t="s">
        <v>99</v>
      </c>
      <c r="I1626" s="38" t="s">
        <v>153</v>
      </c>
      <c r="J1626" s="38">
        <v>14930</v>
      </c>
      <c r="K1626" s="38">
        <v>1393591</v>
      </c>
      <c r="L1626" s="38">
        <v>1.6912222037959005E-4</v>
      </c>
      <c r="M1626" s="38">
        <v>10.430648745051524</v>
      </c>
      <c r="N1626" s="38">
        <v>10.768893185810706</v>
      </c>
      <c r="O1626" s="38">
        <v>3.0648745051523818E-2</v>
      </c>
      <c r="P1626" s="38">
        <v>3.1106814189294951E-2</v>
      </c>
      <c r="Q1626" s="38">
        <v>14693</v>
      </c>
      <c r="R1626" s="38">
        <v>15169</v>
      </c>
      <c r="S1626" s="38">
        <v>10.431509363367674</v>
      </c>
      <c r="T1626" s="38">
        <v>10.769452496625894</v>
      </c>
      <c r="U1626" s="38">
        <v>3.1509363367673515E-2</v>
      </c>
      <c r="V1626" s="38">
        <v>3.0547503374107166E-2</v>
      </c>
      <c r="W1626" s="38">
        <v>1.0601105702860898E-2</v>
      </c>
      <c r="X1626" s="38">
        <v>1.6913778991303698E-4</v>
      </c>
      <c r="Y1626" s="38">
        <v>10.43196791294786</v>
      </c>
      <c r="Z1626" s="38">
        <v>10.770243492773934</v>
      </c>
      <c r="AA1626" s="38">
        <v>3.1967912947859389E-2</v>
      </c>
      <c r="AB1626" s="38">
        <v>2.9756507226066375E-2</v>
      </c>
      <c r="AC1626" s="38">
        <v>476.43199274898495</v>
      </c>
      <c r="AD1626" s="38">
        <v>10.432336229027346</v>
      </c>
      <c r="AE1626" s="38">
        <v>10.770585139323838</v>
      </c>
      <c r="AF1626" s="38">
        <v>3.2336229027345453E-2</v>
      </c>
      <c r="AG1626" s="38">
        <v>2.9414860676162391E-2</v>
      </c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</row>
    <row r="1627" spans="1:51" x14ac:dyDescent="0.25">
      <c r="A1627" s="38" t="s">
        <v>57</v>
      </c>
      <c r="B1627" s="38">
        <v>97502</v>
      </c>
      <c r="C1627" s="38">
        <v>8.6999999999999993</v>
      </c>
      <c r="D1627" s="38">
        <v>8.1</v>
      </c>
      <c r="E1627" s="38">
        <v>9.3000000000000007</v>
      </c>
      <c r="F1627" s="38">
        <v>2015</v>
      </c>
      <c r="G1627" s="38" t="s">
        <v>7</v>
      </c>
      <c r="H1627" s="38" t="s">
        <v>100</v>
      </c>
      <c r="I1627" s="38" t="s">
        <v>189</v>
      </c>
      <c r="J1627" s="38">
        <v>848</v>
      </c>
      <c r="K1627" s="38">
        <v>96654</v>
      </c>
      <c r="L1627" s="38">
        <v>5.8282161068120338E-4</v>
      </c>
      <c r="M1627" s="38">
        <v>8.1144358814728044</v>
      </c>
      <c r="N1627" s="38">
        <v>9.2800791028352094</v>
      </c>
      <c r="O1627" s="38">
        <v>1.4435881472804724E-2</v>
      </c>
      <c r="P1627" s="38">
        <v>1.9920897164791285E-2</v>
      </c>
      <c r="Q1627" s="38">
        <v>792</v>
      </c>
      <c r="R1627" s="38">
        <v>906</v>
      </c>
      <c r="S1627" s="38">
        <v>8.1229102992759117</v>
      </c>
      <c r="T1627" s="38">
        <v>9.2921170847777486</v>
      </c>
      <c r="U1627" s="38">
        <v>2.2910299275912038E-2</v>
      </c>
      <c r="V1627" s="38">
        <v>7.8829152222521515E-3</v>
      </c>
      <c r="W1627" s="38">
        <v>8.7166134530441558E-3</v>
      </c>
      <c r="X1627" s="38">
        <v>5.8377355436447977E-4</v>
      </c>
      <c r="Y1627" s="38">
        <v>8.1328398986796753</v>
      </c>
      <c r="Z1627" s="38">
        <v>9.3003870074086361</v>
      </c>
      <c r="AA1627" s="38">
        <v>3.2839898679675628E-2</v>
      </c>
      <c r="AB1627" s="38">
        <v>3.8700740863539806E-4</v>
      </c>
      <c r="AC1627" s="38">
        <v>113.68424938562345</v>
      </c>
      <c r="AD1627" s="38">
        <v>8.1387801268571653</v>
      </c>
      <c r="AE1627" s="38">
        <v>9.3047025750382346</v>
      </c>
      <c r="AF1627" s="38">
        <v>3.8780126857165698E-2</v>
      </c>
      <c r="AG1627" s="38">
        <v>4.7025750382339027E-3</v>
      </c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</row>
    <row r="1628" spans="1:51" x14ac:dyDescent="0.25">
      <c r="A1628" s="38" t="s">
        <v>52</v>
      </c>
      <c r="B1628" s="38">
        <v>1559370</v>
      </c>
      <c r="C1628" s="38">
        <v>11.7</v>
      </c>
      <c r="D1628" s="38">
        <v>11.6</v>
      </c>
      <c r="E1628" s="38">
        <v>11.9</v>
      </c>
      <c r="F1628" s="38">
        <v>2015</v>
      </c>
      <c r="G1628" s="38" t="s">
        <v>7</v>
      </c>
      <c r="H1628" s="38" t="s">
        <v>101</v>
      </c>
      <c r="I1628" s="38" t="s">
        <v>184</v>
      </c>
      <c r="J1628" s="38">
        <v>18245</v>
      </c>
      <c r="K1628" s="38">
        <v>1541125</v>
      </c>
      <c r="L1628" s="38">
        <v>1.6877775099414282E-4</v>
      </c>
      <c r="M1628" s="38">
        <v>11.531460165600381</v>
      </c>
      <c r="N1628" s="38">
        <v>11.869015667588664</v>
      </c>
      <c r="O1628" s="38">
        <v>6.8539834399619082E-2</v>
      </c>
      <c r="P1628" s="38">
        <v>3.0984332411335913E-2</v>
      </c>
      <c r="Q1628" s="38">
        <v>17982</v>
      </c>
      <c r="R1628" s="38">
        <v>18508</v>
      </c>
      <c r="S1628" s="38">
        <v>11.531580061178554</v>
      </c>
      <c r="T1628" s="38">
        <v>11.868895772010491</v>
      </c>
      <c r="U1628" s="38">
        <v>6.8419938821445925E-2</v>
      </c>
      <c r="V1628" s="38">
        <v>3.110422798950907E-2</v>
      </c>
      <c r="W1628" s="38">
        <v>1.1701440824696692E-2</v>
      </c>
      <c r="X1628" s="38">
        <v>1.6879040259931363E-4</v>
      </c>
      <c r="Y1628" s="38">
        <v>11.532650422097378</v>
      </c>
      <c r="Z1628" s="38">
        <v>11.870231227296005</v>
      </c>
      <c r="AA1628" s="38">
        <v>6.734957790262186E-2</v>
      </c>
      <c r="AB1628" s="38">
        <v>2.9768772703995694E-2</v>
      </c>
      <c r="AC1628" s="38">
        <v>526.38081331553462</v>
      </c>
      <c r="AD1628" s="38">
        <v>11.532981921723163</v>
      </c>
      <c r="AE1628" s="38">
        <v>11.870541010711788</v>
      </c>
      <c r="AF1628" s="38">
        <v>6.701807827683659E-2</v>
      </c>
      <c r="AG1628" s="38">
        <v>2.9458989288212223E-2</v>
      </c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</row>
    <row r="1629" spans="1:51" x14ac:dyDescent="0.25">
      <c r="A1629" s="38" t="s">
        <v>37</v>
      </c>
      <c r="B1629" s="38">
        <v>596154</v>
      </c>
      <c r="C1629" s="38">
        <v>8.3000000000000007</v>
      </c>
      <c r="D1629" s="38">
        <v>8.1</v>
      </c>
      <c r="E1629" s="38">
        <v>8.5</v>
      </c>
      <c r="F1629" s="38">
        <v>2015</v>
      </c>
      <c r="G1629" s="38" t="s">
        <v>7</v>
      </c>
      <c r="H1629" s="38" t="s">
        <v>102</v>
      </c>
      <c r="I1629" s="38" t="s">
        <v>169</v>
      </c>
      <c r="J1629" s="38">
        <v>4948</v>
      </c>
      <c r="K1629" s="38">
        <v>591206</v>
      </c>
      <c r="L1629" s="38">
        <v>2.3030038265326919E-4</v>
      </c>
      <c r="M1629" s="38">
        <v>8.0695684431870323</v>
      </c>
      <c r="N1629" s="38">
        <v>8.5301692084935716</v>
      </c>
      <c r="O1629" s="38">
        <v>3.0431556812967386E-2</v>
      </c>
      <c r="P1629" s="38">
        <v>3.0169208493571631E-2</v>
      </c>
      <c r="Q1629" s="38">
        <v>4811</v>
      </c>
      <c r="R1629" s="38">
        <v>5086</v>
      </c>
      <c r="S1629" s="38">
        <v>8.070062433532275</v>
      </c>
      <c r="T1629" s="38">
        <v>8.5313526370702863</v>
      </c>
      <c r="U1629" s="38">
        <v>2.9937566467724608E-2</v>
      </c>
      <c r="V1629" s="38">
        <v>3.1352637070286349E-2</v>
      </c>
      <c r="W1629" s="38">
        <v>8.3030371911198969E-3</v>
      </c>
      <c r="X1629" s="38">
        <v>2.3036501450839582E-4</v>
      </c>
      <c r="Y1629" s="38">
        <v>8.0726721766115013</v>
      </c>
      <c r="Z1629" s="38">
        <v>8.5334022056282937</v>
      </c>
      <c r="AA1629" s="38">
        <v>2.7327823388498373E-2</v>
      </c>
      <c r="AB1629" s="38">
        <v>3.3402205628293657E-2</v>
      </c>
      <c r="AC1629" s="38">
        <v>274.60210141010498</v>
      </c>
      <c r="AD1629" s="38">
        <v>8.0735659987754396</v>
      </c>
      <c r="AE1629" s="38">
        <v>8.5341857915775332</v>
      </c>
      <c r="AF1629" s="38">
        <v>2.6434001224560078E-2</v>
      </c>
      <c r="AG1629" s="38">
        <v>3.4185791577533209E-2</v>
      </c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</row>
    <row r="1630" spans="1:51" x14ac:dyDescent="0.25">
      <c r="A1630" s="38" t="s">
        <v>30</v>
      </c>
      <c r="B1630" s="38">
        <v>534782</v>
      </c>
      <c r="C1630" s="38">
        <v>14.8</v>
      </c>
      <c r="D1630" s="38">
        <v>14.5</v>
      </c>
      <c r="E1630" s="38">
        <v>15.1</v>
      </c>
      <c r="F1630" s="38">
        <v>2015</v>
      </c>
      <c r="G1630" s="38" t="s">
        <v>7</v>
      </c>
      <c r="H1630" s="38" t="s">
        <v>103</v>
      </c>
      <c r="I1630" s="38" t="s">
        <v>162</v>
      </c>
      <c r="J1630" s="38">
        <v>7915</v>
      </c>
      <c r="K1630" s="38">
        <v>526867</v>
      </c>
      <c r="L1630" s="38">
        <v>3.2363752985846932E-4</v>
      </c>
      <c r="M1630" s="38">
        <v>14.476785820216888</v>
      </c>
      <c r="N1630" s="38">
        <v>15.124060879933827</v>
      </c>
      <c r="O1630" s="38">
        <v>2.3214179783112243E-2</v>
      </c>
      <c r="P1630" s="38">
        <v>2.406087993382755E-2</v>
      </c>
      <c r="Q1630" s="38">
        <v>7742</v>
      </c>
      <c r="R1630" s="38">
        <v>8088</v>
      </c>
      <c r="S1630" s="38">
        <v>14.476927046908834</v>
      </c>
      <c r="T1630" s="38">
        <v>15.123919653241881</v>
      </c>
      <c r="U1630" s="38">
        <v>2.3072953091165971E-2</v>
      </c>
      <c r="V1630" s="38">
        <v>2.3919653241881278E-2</v>
      </c>
      <c r="W1630" s="38">
        <v>1.4803908622214264E-2</v>
      </c>
      <c r="X1630" s="38">
        <v>3.2369266204584825E-4</v>
      </c>
      <c r="Y1630" s="38">
        <v>14.480215960168415</v>
      </c>
      <c r="Z1630" s="38">
        <v>15.127601284260113</v>
      </c>
      <c r="AA1630" s="38">
        <v>1.9784039831584721E-2</v>
      </c>
      <c r="AB1630" s="38">
        <v>2.760128426011299E-2</v>
      </c>
      <c r="AC1630" s="38">
        <v>346.16159723503466</v>
      </c>
      <c r="AD1630" s="38">
        <v>14.481198510542756</v>
      </c>
      <c r="AE1630" s="38">
        <v>15.128488641281363</v>
      </c>
      <c r="AF1630" s="38">
        <v>1.8801489457244358E-2</v>
      </c>
      <c r="AG1630" s="38">
        <v>2.8488641281363414E-2</v>
      </c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</row>
    <row r="1631" spans="1:51" x14ac:dyDescent="0.25">
      <c r="A1631" s="38" t="s">
        <v>22</v>
      </c>
      <c r="B1631" s="38">
        <v>1588339</v>
      </c>
      <c r="C1631" s="38">
        <v>16.100000000000001</v>
      </c>
      <c r="D1631" s="38">
        <v>15.9</v>
      </c>
      <c r="E1631" s="38">
        <v>16.3</v>
      </c>
      <c r="F1631" s="38">
        <v>2015</v>
      </c>
      <c r="G1631" s="38" t="s">
        <v>7</v>
      </c>
      <c r="H1631" s="38" t="s">
        <v>104</v>
      </c>
      <c r="I1631" s="38" t="s">
        <v>154</v>
      </c>
      <c r="J1631" s="38">
        <v>25572</v>
      </c>
      <c r="K1631" s="38">
        <v>1562767</v>
      </c>
      <c r="L1631" s="38">
        <v>1.9573241534537845E-4</v>
      </c>
      <c r="M1631" s="38">
        <v>15.904105213775356</v>
      </c>
      <c r="N1631" s="38">
        <v>16.295570044466118</v>
      </c>
      <c r="O1631" s="38">
        <v>4.105213775355665E-3</v>
      </c>
      <c r="P1631" s="38">
        <v>4.4299555338831453E-3</v>
      </c>
      <c r="Q1631" s="38">
        <v>25262</v>
      </c>
      <c r="R1631" s="38">
        <v>25884</v>
      </c>
      <c r="S1631" s="38">
        <v>15.904665187973096</v>
      </c>
      <c r="T1631" s="38">
        <v>16.296269247308036</v>
      </c>
      <c r="U1631" s="38">
        <v>4.6651879730958967E-3</v>
      </c>
      <c r="V1631" s="38">
        <v>3.7307526919647671E-3</v>
      </c>
      <c r="W1631" s="38">
        <v>1.6101007957401606E-2</v>
      </c>
      <c r="X1631" s="38">
        <v>1.957426748438418E-4</v>
      </c>
      <c r="Y1631" s="38">
        <v>15.905265282557764</v>
      </c>
      <c r="Z1631" s="38">
        <v>16.296750632245448</v>
      </c>
      <c r="AA1631" s="38">
        <v>5.2652825577634843E-3</v>
      </c>
      <c r="AB1631" s="38">
        <v>3.2493677545524235E-3</v>
      </c>
      <c r="AC1631" s="38">
        <v>621.78474504770963</v>
      </c>
      <c r="AD1631" s="38">
        <v>15.905588955645804</v>
      </c>
      <c r="AE1631" s="38">
        <v>16.297056546154558</v>
      </c>
      <c r="AF1631" s="38">
        <v>5.5889556458037504E-3</v>
      </c>
      <c r="AG1631" s="38">
        <v>2.9434538454431447E-3</v>
      </c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</row>
    <row r="1632" spans="1:51" x14ac:dyDescent="0.25">
      <c r="A1632" s="38" t="s">
        <v>38</v>
      </c>
      <c r="B1632" s="38">
        <v>129667</v>
      </c>
      <c r="C1632" s="38">
        <v>14.8</v>
      </c>
      <c r="D1632" s="38">
        <v>14.1</v>
      </c>
      <c r="E1632" s="38">
        <v>15.5</v>
      </c>
      <c r="F1632" s="38">
        <v>2015</v>
      </c>
      <c r="G1632" s="38" t="s">
        <v>7</v>
      </c>
      <c r="H1632" s="38" t="s">
        <v>105</v>
      </c>
      <c r="I1632" s="38" t="s">
        <v>170</v>
      </c>
      <c r="J1632" s="38">
        <v>1919</v>
      </c>
      <c r="K1632" s="38">
        <v>127748</v>
      </c>
      <c r="L1632" s="38">
        <v>6.572316034653443E-4</v>
      </c>
      <c r="M1632" s="38">
        <v>14.142216212864177</v>
      </c>
      <c r="N1632" s="38">
        <v>15.456679419794867</v>
      </c>
      <c r="O1632" s="38">
        <v>4.2216212864177649E-2</v>
      </c>
      <c r="P1632" s="38">
        <v>4.3320580205133297E-2</v>
      </c>
      <c r="Q1632" s="38">
        <v>1834</v>
      </c>
      <c r="R1632" s="38">
        <v>2005</v>
      </c>
      <c r="S1632" s="38">
        <v>14.143922509196635</v>
      </c>
      <c r="T1632" s="38">
        <v>15.462685185899264</v>
      </c>
      <c r="U1632" s="38">
        <v>4.3922509196635318E-2</v>
      </c>
      <c r="V1632" s="38">
        <v>3.731481410073556E-2</v>
      </c>
      <c r="W1632" s="38">
        <v>1.4813821733549634E-2</v>
      </c>
      <c r="X1632" s="38">
        <v>6.5769323718144147E-4</v>
      </c>
      <c r="Y1632" s="38">
        <v>14.156128496368192</v>
      </c>
      <c r="Z1632" s="38">
        <v>15.471514970731075</v>
      </c>
      <c r="AA1632" s="38">
        <v>5.612849636819206E-2</v>
      </c>
      <c r="AB1632" s="38">
        <v>2.8485029268924933E-2</v>
      </c>
      <c r="AC1632" s="38">
        <v>170.46391786345075</v>
      </c>
      <c r="AD1632" s="38">
        <v>14.160382934367989</v>
      </c>
      <c r="AE1632" s="38">
        <v>15.47497236670066</v>
      </c>
      <c r="AF1632" s="38">
        <v>6.0382934367989805E-2</v>
      </c>
      <c r="AG1632" s="38">
        <v>2.5027633299339769E-2</v>
      </c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8"/>
      <c r="AR1632" s="38"/>
      <c r="AS1632" s="38"/>
      <c r="AT1632" s="38"/>
      <c r="AU1632" s="38"/>
      <c r="AV1632" s="38"/>
      <c r="AW1632" s="38"/>
      <c r="AX1632" s="38"/>
      <c r="AY1632" s="38"/>
    </row>
    <row r="1633" spans="1:51" x14ac:dyDescent="0.25">
      <c r="A1633" s="38" t="s">
        <v>15</v>
      </c>
      <c r="B1633" s="38">
        <v>683490</v>
      </c>
      <c r="C1633" s="38">
        <v>8.8000000000000007</v>
      </c>
      <c r="D1633" s="38">
        <v>8.6</v>
      </c>
      <c r="E1633" s="38">
        <v>9.1</v>
      </c>
      <c r="F1633" s="38">
        <v>2015</v>
      </c>
      <c r="G1633" s="38" t="s">
        <v>7</v>
      </c>
      <c r="H1633" s="38" t="s">
        <v>106</v>
      </c>
      <c r="I1633" s="38" t="s">
        <v>147</v>
      </c>
      <c r="J1633" s="38">
        <v>6015</v>
      </c>
      <c r="K1633" s="38">
        <v>677475</v>
      </c>
      <c r="L1633" s="38">
        <v>2.2141869987595987E-4</v>
      </c>
      <c r="M1633" s="38">
        <v>8.5790026669326238</v>
      </c>
      <c r="N1633" s="38">
        <v>9.0218400666845451</v>
      </c>
      <c r="O1633" s="38">
        <v>2.0997333067375834E-2</v>
      </c>
      <c r="P1633" s="38">
        <v>7.8159933315454566E-2</v>
      </c>
      <c r="Q1633" s="38">
        <v>5864</v>
      </c>
      <c r="R1633" s="38">
        <v>6167</v>
      </c>
      <c r="S1633" s="38">
        <v>8.5794964081405727</v>
      </c>
      <c r="T1633" s="38">
        <v>9.0228094046730742</v>
      </c>
      <c r="U1633" s="38">
        <v>2.0503591859426962E-2</v>
      </c>
      <c r="V1633" s="38">
        <v>7.7190595326925404E-2</v>
      </c>
      <c r="W1633" s="38">
        <v>8.8031820690118914E-3</v>
      </c>
      <c r="X1633" s="38">
        <v>2.2146970314858443E-4</v>
      </c>
      <c r="Y1633" s="38">
        <v>8.5817123658633072</v>
      </c>
      <c r="Z1633" s="38">
        <v>9.0246517721604764</v>
      </c>
      <c r="AA1633" s="38">
        <v>1.8287634136692432E-2</v>
      </c>
      <c r="AB1633" s="38">
        <v>7.5348227839523219E-2</v>
      </c>
      <c r="AC1633" s="38">
        <v>302.68684311695733</v>
      </c>
      <c r="AD1633" s="38">
        <v>8.5824874373872291</v>
      </c>
      <c r="AE1633" s="38">
        <v>9.0253397716100441</v>
      </c>
      <c r="AF1633" s="38">
        <v>1.7512562612770566E-2</v>
      </c>
      <c r="AG1633" s="38">
        <v>7.4660228389955563E-2</v>
      </c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8"/>
      <c r="AR1633" s="38"/>
      <c r="AS1633" s="38"/>
      <c r="AT1633" s="38"/>
      <c r="AU1633" s="38"/>
      <c r="AV1633" s="38"/>
      <c r="AW1633" s="38"/>
      <c r="AX1633" s="38"/>
      <c r="AY1633" s="38"/>
    </row>
    <row r="1634" spans="1:51" x14ac:dyDescent="0.25">
      <c r="A1634" s="38" t="s">
        <v>53</v>
      </c>
      <c r="B1634" s="38">
        <v>119589</v>
      </c>
      <c r="C1634" s="38">
        <v>7.8</v>
      </c>
      <c r="D1634" s="38">
        <v>7.4</v>
      </c>
      <c r="E1634" s="38">
        <v>8.4</v>
      </c>
      <c r="F1634" s="38">
        <v>2015</v>
      </c>
      <c r="G1634" s="38" t="s">
        <v>7</v>
      </c>
      <c r="H1634" s="38" t="s">
        <v>107</v>
      </c>
      <c r="I1634" s="38" t="s">
        <v>185</v>
      </c>
      <c r="J1634" s="38">
        <v>933</v>
      </c>
      <c r="K1634" s="38">
        <v>118656</v>
      </c>
      <c r="L1634" s="38">
        <v>4.986512514059576E-4</v>
      </c>
      <c r="M1634" s="38">
        <v>7.3030696426562045</v>
      </c>
      <c r="N1634" s="38">
        <v>8.3003721454681205</v>
      </c>
      <c r="O1634" s="38">
        <v>9.6930357343795848E-2</v>
      </c>
      <c r="P1634" s="38">
        <v>9.9627854531879834E-2</v>
      </c>
      <c r="Q1634" s="38">
        <v>874</v>
      </c>
      <c r="R1634" s="38">
        <v>993</v>
      </c>
      <c r="S1634" s="38">
        <v>7.3083644816830979</v>
      </c>
      <c r="T1634" s="38">
        <v>8.3034392795323981</v>
      </c>
      <c r="U1634" s="38">
        <v>9.163551831690242E-2</v>
      </c>
      <c r="V1634" s="38">
        <v>9.6560720467602223E-2</v>
      </c>
      <c r="W1634" s="38">
        <v>7.8175308656101075E-3</v>
      </c>
      <c r="X1634" s="38">
        <v>4.9939455846307354E-4</v>
      </c>
      <c r="Y1634" s="38">
        <v>7.318136307147034</v>
      </c>
      <c r="Z1634" s="38">
        <v>8.3169254240731796</v>
      </c>
      <c r="AA1634" s="38">
        <v>8.1863692852966352E-2</v>
      </c>
      <c r="AB1634" s="38">
        <v>8.3074575926820771E-2</v>
      </c>
      <c r="AC1634" s="38">
        <v>119.29656346229719</v>
      </c>
      <c r="AD1634" s="38">
        <v>7.3229504123852802</v>
      </c>
      <c r="AE1634" s="38">
        <v>8.3204730233299689</v>
      </c>
      <c r="AF1634" s="38">
        <v>7.7049587614720139E-2</v>
      </c>
      <c r="AG1634" s="38">
        <v>7.9526976670031502E-2</v>
      </c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</row>
    <row r="1635" spans="1:51" x14ac:dyDescent="0.25">
      <c r="A1635" s="38" t="s">
        <v>27</v>
      </c>
      <c r="B1635" s="38">
        <v>896643</v>
      </c>
      <c r="C1635" s="38">
        <v>8.6999999999999993</v>
      </c>
      <c r="D1635" s="38">
        <v>8.5</v>
      </c>
      <c r="E1635" s="38">
        <v>8.9</v>
      </c>
      <c r="F1635" s="38">
        <v>2015</v>
      </c>
      <c r="G1635" s="38" t="s">
        <v>7</v>
      </c>
      <c r="H1635" s="38" t="s">
        <v>108</v>
      </c>
      <c r="I1635" s="38" t="s">
        <v>159</v>
      </c>
      <c r="J1635" s="38">
        <v>7801</v>
      </c>
      <c r="K1635" s="38">
        <v>888842</v>
      </c>
      <c r="L1635" s="38">
        <v>1.9222336270614045E-4</v>
      </c>
      <c r="M1635" s="38">
        <v>8.508006271607627</v>
      </c>
      <c r="N1635" s="38">
        <v>8.8924529970199089</v>
      </c>
      <c r="O1635" s="38">
        <v>8.0062716076270135E-3</v>
      </c>
      <c r="P1635" s="38">
        <v>7.5470029800914773E-3</v>
      </c>
      <c r="Q1635" s="38">
        <v>7629</v>
      </c>
      <c r="R1635" s="38">
        <v>7974</v>
      </c>
      <c r="S1635" s="38">
        <v>8.5084030098935699</v>
      </c>
      <c r="T1635" s="38">
        <v>8.8931715298061764</v>
      </c>
      <c r="U1635" s="38">
        <v>8.4030098935699016E-3</v>
      </c>
      <c r="V1635" s="38">
        <v>6.8284701938239323E-3</v>
      </c>
      <c r="W1635" s="38">
        <v>8.7023344851304019E-3</v>
      </c>
      <c r="X1635" s="38">
        <v>1.9225752001349679E-4</v>
      </c>
      <c r="Y1635" s="38">
        <v>8.5100769651169053</v>
      </c>
      <c r="Z1635" s="38">
        <v>8.8945920051438989</v>
      </c>
      <c r="AA1635" s="38">
        <v>1.0076965116905257E-2</v>
      </c>
      <c r="AB1635" s="38">
        <v>5.407994856101439E-3</v>
      </c>
      <c r="AC1635" s="38">
        <v>344.72191955272575</v>
      </c>
      <c r="AD1635" s="38">
        <v>8.5106637494182795</v>
      </c>
      <c r="AE1635" s="38">
        <v>8.8951204871366336</v>
      </c>
      <c r="AF1635" s="38">
        <v>1.0663749418279522E-2</v>
      </c>
      <c r="AG1635" s="38">
        <v>4.8795128633667417E-3</v>
      </c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</row>
    <row r="1636" spans="1:51" x14ac:dyDescent="0.25">
      <c r="A1636" s="38" t="s">
        <v>61</v>
      </c>
      <c r="B1636" s="38">
        <v>4681157</v>
      </c>
      <c r="C1636" s="38">
        <v>9.5</v>
      </c>
      <c r="D1636" s="38">
        <v>9.5</v>
      </c>
      <c r="E1636" s="38">
        <v>9.6</v>
      </c>
      <c r="F1636" s="38">
        <v>2015</v>
      </c>
      <c r="G1636" s="38" t="s">
        <v>7</v>
      </c>
      <c r="H1636" s="38" t="s">
        <v>109</v>
      </c>
      <c r="I1636" s="38" t="s">
        <v>192</v>
      </c>
      <c r="J1636" s="38">
        <v>44471</v>
      </c>
      <c r="K1636" s="38">
        <v>4636686</v>
      </c>
      <c r="L1636" s="38">
        <v>8.7874035483428403E-5</v>
      </c>
      <c r="M1636" s="38">
        <v>9.4121277803069834</v>
      </c>
      <c r="N1636" s="38">
        <v>9.5878758512738411</v>
      </c>
      <c r="O1636" s="38">
        <v>8.7872219693016618E-2</v>
      </c>
      <c r="P1636" s="38">
        <v>1.2124148726158523E-2</v>
      </c>
      <c r="Q1636" s="38">
        <v>44060</v>
      </c>
      <c r="R1636" s="38">
        <v>44883</v>
      </c>
      <c r="S1636" s="38">
        <v>9.4122030087860757</v>
      </c>
      <c r="T1636" s="38">
        <v>9.58801424519622</v>
      </c>
      <c r="U1636" s="38">
        <v>8.7796991213924258E-2</v>
      </c>
      <c r="V1636" s="38">
        <v>1.1985754803779614E-2</v>
      </c>
      <c r="W1636" s="38">
        <v>9.5004043303820677E-3</v>
      </c>
      <c r="X1636" s="38">
        <v>8.7876765012285775E-5</v>
      </c>
      <c r="Y1636" s="38">
        <v>9.412527565369782</v>
      </c>
      <c r="Z1636" s="38">
        <v>9.5882810953943522</v>
      </c>
      <c r="AA1636" s="38">
        <v>8.7472434630218032E-2</v>
      </c>
      <c r="AB1636" s="38">
        <v>1.1718904605647396E-2</v>
      </c>
      <c r="AC1636" s="38">
        <v>822.70870051571774</v>
      </c>
      <c r="AD1636" s="38">
        <v>9.4126367094494316</v>
      </c>
      <c r="AE1636" s="38">
        <v>9.5883855735408723</v>
      </c>
      <c r="AF1636" s="38">
        <v>8.7363290550568351E-2</v>
      </c>
      <c r="AG1636" s="38">
        <v>1.1614426459127358E-2</v>
      </c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</row>
    <row r="1637" spans="1:51" x14ac:dyDescent="0.25">
      <c r="A1637" s="38" t="s">
        <v>23</v>
      </c>
      <c r="B1637" s="38">
        <v>585739</v>
      </c>
      <c r="C1637" s="38">
        <v>8.3000000000000007</v>
      </c>
      <c r="D1637" s="38">
        <v>8.1</v>
      </c>
      <c r="E1637" s="38">
        <v>8.5</v>
      </c>
      <c r="F1637" s="38">
        <v>2015</v>
      </c>
      <c r="G1637" s="38" t="s">
        <v>7</v>
      </c>
      <c r="H1637" s="38" t="s">
        <v>110</v>
      </c>
      <c r="I1637" s="38" t="s">
        <v>155</v>
      </c>
      <c r="J1637" s="38">
        <v>4862</v>
      </c>
      <c r="K1637" s="38">
        <v>580877</v>
      </c>
      <c r="L1637" s="38">
        <v>2.3234934179177378E-4</v>
      </c>
      <c r="M1637" s="38">
        <v>8.0682760220648255</v>
      </c>
      <c r="N1637" s="38">
        <v>8.5329747056483711</v>
      </c>
      <c r="O1637" s="38">
        <v>3.1723977935174119E-2</v>
      </c>
      <c r="P1637" s="38">
        <v>3.2974705648371128E-2</v>
      </c>
      <c r="Q1637" s="38">
        <v>4726</v>
      </c>
      <c r="R1637" s="38">
        <v>4998</v>
      </c>
      <c r="S1637" s="38">
        <v>8.0684400389934758</v>
      </c>
      <c r="T1637" s="38">
        <v>8.532810688719719</v>
      </c>
      <c r="U1637" s="38">
        <v>3.1559961006523807E-2</v>
      </c>
      <c r="V1637" s="38">
        <v>3.2810688719719039E-2</v>
      </c>
      <c r="W1637" s="38">
        <v>8.303850060372089E-3</v>
      </c>
      <c r="X1637" s="38">
        <v>2.3241570164949442E-4</v>
      </c>
      <c r="Y1637" s="38">
        <v>8.0714343587225947</v>
      </c>
      <c r="Z1637" s="38">
        <v>8.5362657620215838</v>
      </c>
      <c r="AA1637" s="38">
        <v>2.8565641277404907E-2</v>
      </c>
      <c r="AB1637" s="38">
        <v>3.6265762021583825E-2</v>
      </c>
      <c r="AC1637" s="38">
        <v>272.2053704759611</v>
      </c>
      <c r="AD1637" s="38">
        <v>8.0723445674491945</v>
      </c>
      <c r="AE1637" s="38">
        <v>8.53706278713417</v>
      </c>
      <c r="AF1637" s="38">
        <v>2.7655432550805159E-2</v>
      </c>
      <c r="AG1637" s="38">
        <v>3.7062787134169994E-2</v>
      </c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</row>
    <row r="1638" spans="1:51" x14ac:dyDescent="0.25">
      <c r="A1638" s="38" t="s">
        <v>55</v>
      </c>
      <c r="B1638" s="38">
        <v>74724</v>
      </c>
      <c r="C1638" s="38">
        <v>11.9</v>
      </c>
      <c r="D1638" s="38">
        <v>11.2</v>
      </c>
      <c r="E1638" s="38">
        <v>12.7</v>
      </c>
      <c r="F1638" s="38">
        <v>2015</v>
      </c>
      <c r="G1638" s="38" t="s">
        <v>7</v>
      </c>
      <c r="H1638" s="38" t="s">
        <v>111</v>
      </c>
      <c r="I1638" s="38" t="s">
        <v>187</v>
      </c>
      <c r="J1638" s="38">
        <v>889</v>
      </c>
      <c r="K1638" s="38">
        <v>73835</v>
      </c>
      <c r="L1638" s="38">
        <v>7.7739177873162801E-4</v>
      </c>
      <c r="M1638" s="38">
        <v>11.119722936754695</v>
      </c>
      <c r="N1638" s="38">
        <v>12.674506494217951</v>
      </c>
      <c r="O1638" s="38">
        <v>8.0277063245304703E-2</v>
      </c>
      <c r="P1638" s="38">
        <v>2.5493505782048231E-2</v>
      </c>
      <c r="Q1638" s="38">
        <v>832</v>
      </c>
      <c r="R1638" s="38">
        <v>948</v>
      </c>
      <c r="S1638" s="38">
        <v>11.134307585247042</v>
      </c>
      <c r="T1638" s="38">
        <v>12.686687008190139</v>
      </c>
      <c r="U1638" s="38">
        <v>6.5692414752957617E-2</v>
      </c>
      <c r="V1638" s="38">
        <v>1.3312991809860009E-2</v>
      </c>
      <c r="W1638" s="38">
        <v>1.1922206128505603E-2</v>
      </c>
      <c r="X1638" s="38">
        <v>7.7858560927970691E-4</v>
      </c>
      <c r="Y1638" s="38">
        <v>11.143620519225896</v>
      </c>
      <c r="Z1638" s="38">
        <v>12.700791737785309</v>
      </c>
      <c r="AA1638" s="38">
        <v>5.637948077410293E-2</v>
      </c>
      <c r="AB1638" s="38">
        <v>7.9173778530972072E-4</v>
      </c>
      <c r="AC1638" s="38">
        <v>116.21087263211415</v>
      </c>
      <c r="AD1638" s="38">
        <v>11.151336326949766</v>
      </c>
      <c r="AE1638" s="38">
        <v>12.70645782334884</v>
      </c>
      <c r="AF1638" s="38">
        <v>4.8663673050233669E-2</v>
      </c>
      <c r="AG1638" s="38">
        <v>6.4578233488408188E-3</v>
      </c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</row>
    <row r="1639" spans="1:51" x14ac:dyDescent="0.25">
      <c r="A1639" s="38" t="s">
        <v>54</v>
      </c>
      <c r="B1639" s="38">
        <v>1159195</v>
      </c>
      <c r="C1639" s="38">
        <v>13.3</v>
      </c>
      <c r="D1639" s="38">
        <v>13.1</v>
      </c>
      <c r="E1639" s="38">
        <v>13.6</v>
      </c>
      <c r="F1639" s="38">
        <v>2015</v>
      </c>
      <c r="G1639" s="38" t="s">
        <v>7</v>
      </c>
      <c r="H1639" s="38" t="s">
        <v>112</v>
      </c>
      <c r="I1639" s="38" t="s">
        <v>186</v>
      </c>
      <c r="J1639" s="38">
        <v>15417</v>
      </c>
      <c r="K1639" s="38">
        <v>1143778</v>
      </c>
      <c r="L1639" s="38">
        <v>2.08537492812794E-4</v>
      </c>
      <c r="M1639" s="38">
        <v>13.091209314238652</v>
      </c>
      <c r="N1639" s="38">
        <v>13.50828429986424</v>
      </c>
      <c r="O1639" s="38">
        <v>8.7906857613475609E-3</v>
      </c>
      <c r="P1639" s="38">
        <v>9.1715700135759803E-2</v>
      </c>
      <c r="Q1639" s="38">
        <v>15176</v>
      </c>
      <c r="R1639" s="38">
        <v>15659</v>
      </c>
      <c r="S1639" s="38">
        <v>13.091843908919552</v>
      </c>
      <c r="T1639" s="38">
        <v>13.508512372810442</v>
      </c>
      <c r="U1639" s="38">
        <v>8.1560910804476805E-3</v>
      </c>
      <c r="V1639" s="38">
        <v>9.1487627189557941E-2</v>
      </c>
      <c r="W1639" s="38">
        <v>1.3301359678729533E-2</v>
      </c>
      <c r="X1639" s="38">
        <v>2.0855585782665647E-4</v>
      </c>
      <c r="Y1639" s="38">
        <v>13.092803820902876</v>
      </c>
      <c r="Z1639" s="38">
        <v>13.509915536556189</v>
      </c>
      <c r="AA1639" s="38">
        <v>7.1961790971233341E-3</v>
      </c>
      <c r="AB1639" s="38">
        <v>9.0084463443810492E-2</v>
      </c>
      <c r="AC1639" s="38">
        <v>483.47876497669313</v>
      </c>
      <c r="AD1639" s="38">
        <v>13.093250962726371</v>
      </c>
      <c r="AE1639" s="38">
        <v>13.510331059501011</v>
      </c>
      <c r="AF1639" s="38">
        <v>6.7490372736287441E-3</v>
      </c>
      <c r="AG1639" s="38">
        <v>8.9668940498988547E-2</v>
      </c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</row>
    <row r="1640" spans="1:51" x14ac:dyDescent="0.25">
      <c r="A1640" s="38" t="s">
        <v>39</v>
      </c>
      <c r="B1640" s="38">
        <v>993605</v>
      </c>
      <c r="C1640" s="38">
        <v>10.6</v>
      </c>
      <c r="D1640" s="38">
        <v>10.4</v>
      </c>
      <c r="E1640" s="38">
        <v>10.8</v>
      </c>
      <c r="F1640" s="38">
        <v>2015</v>
      </c>
      <c r="G1640" s="38" t="s">
        <v>7</v>
      </c>
      <c r="H1640" s="38" t="s">
        <v>113</v>
      </c>
      <c r="I1640" s="38" t="s">
        <v>171</v>
      </c>
      <c r="J1640" s="38">
        <v>10532</v>
      </c>
      <c r="K1640" s="38">
        <v>983073</v>
      </c>
      <c r="L1640" s="38">
        <v>2.013611802084385E-4</v>
      </c>
      <c r="M1640" s="38">
        <v>10.398424448889642</v>
      </c>
      <c r="N1640" s="38">
        <v>10.80114680930652</v>
      </c>
      <c r="O1640" s="38">
        <v>1.5755511103581199E-3</v>
      </c>
      <c r="P1640" s="38">
        <v>1.1468093065190033E-3</v>
      </c>
      <c r="Q1640" s="38">
        <v>10333</v>
      </c>
      <c r="R1640" s="38">
        <v>10733</v>
      </c>
      <c r="S1640" s="38">
        <v>10.399504833409654</v>
      </c>
      <c r="T1640" s="38">
        <v>10.802079297104987</v>
      </c>
      <c r="U1640" s="38">
        <v>4.9516659034587462E-4</v>
      </c>
      <c r="V1640" s="38">
        <v>2.0792971049861109E-3</v>
      </c>
      <c r="W1640" s="38">
        <v>1.0601677732601894E-2</v>
      </c>
      <c r="X1640" s="38">
        <v>2.013874580541474E-4</v>
      </c>
      <c r="Y1640" s="38">
        <v>10.400290274547746</v>
      </c>
      <c r="Z1640" s="38">
        <v>10.803065190656042</v>
      </c>
      <c r="AA1640" s="38">
        <v>2.9027454774599448E-4</v>
      </c>
      <c r="AB1640" s="38">
        <v>3.0651906560414943E-3</v>
      </c>
      <c r="AC1640" s="38">
        <v>400.15599344643817</v>
      </c>
      <c r="AD1640" s="38">
        <v>10.40081599667954</v>
      </c>
      <c r="AE1640" s="38">
        <v>10.803545900792438</v>
      </c>
      <c r="AF1640" s="38">
        <v>8.1599667954002086E-4</v>
      </c>
      <c r="AG1640" s="38">
        <v>3.5459007924369956E-3</v>
      </c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</row>
    <row r="1641" spans="1:51" x14ac:dyDescent="0.25">
      <c r="A1641" s="38" t="s">
        <v>16</v>
      </c>
      <c r="B1641" s="38">
        <v>242212</v>
      </c>
      <c r="C1641" s="38">
        <v>7.7</v>
      </c>
      <c r="D1641" s="38">
        <v>7.4</v>
      </c>
      <c r="E1641" s="38">
        <v>8.1</v>
      </c>
      <c r="F1641" s="38">
        <v>2015</v>
      </c>
      <c r="G1641" s="38" t="s">
        <v>7</v>
      </c>
      <c r="H1641" s="38" t="s">
        <v>114</v>
      </c>
      <c r="I1641" s="38" t="s">
        <v>148</v>
      </c>
      <c r="J1641" s="38">
        <v>1865</v>
      </c>
      <c r="K1641" s="38">
        <v>240347</v>
      </c>
      <c r="L1641" s="38">
        <v>3.4810749839588371E-4</v>
      </c>
      <c r="M1641" s="38">
        <v>7.3517587344910087</v>
      </c>
      <c r="N1641" s="38">
        <v>8.0479737312827755</v>
      </c>
      <c r="O1641" s="38">
        <v>4.824126550899166E-2</v>
      </c>
      <c r="P1641" s="38">
        <v>5.2026268717224156E-2</v>
      </c>
      <c r="Q1641" s="38">
        <v>1781</v>
      </c>
      <c r="R1641" s="38">
        <v>1950</v>
      </c>
      <c r="S1641" s="38">
        <v>7.3530626063118261</v>
      </c>
      <c r="T1641" s="38">
        <v>8.0507984740640435</v>
      </c>
      <c r="U1641" s="38">
        <v>4.6937393688174289E-2</v>
      </c>
      <c r="V1641" s="38">
        <v>4.920152593595617E-2</v>
      </c>
      <c r="W1641" s="38">
        <v>7.707673941416188E-3</v>
      </c>
      <c r="X1641" s="38">
        <v>3.4836731566329415E-4</v>
      </c>
      <c r="Y1641" s="38">
        <v>7.3593066257528932</v>
      </c>
      <c r="Z1641" s="38">
        <v>8.0560412570794817</v>
      </c>
      <c r="AA1641" s="38">
        <v>4.0693374247107172E-2</v>
      </c>
      <c r="AB1641" s="38">
        <v>4.3958742920517935E-2</v>
      </c>
      <c r="AC1641" s="38">
        <v>168.65295059810805</v>
      </c>
      <c r="AD1641" s="38">
        <v>7.3615922202777915</v>
      </c>
      <c r="AE1641" s="38">
        <v>8.0578842116782816</v>
      </c>
      <c r="AF1641" s="38">
        <v>3.8407779722208879E-2</v>
      </c>
      <c r="AG1641" s="38">
        <v>4.2115788321718028E-2</v>
      </c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</row>
    <row r="1642" spans="1:51" x14ac:dyDescent="0.25">
      <c r="A1642" s="38" t="s">
        <v>24</v>
      </c>
      <c r="B1642" s="38">
        <v>753815</v>
      </c>
      <c r="C1642" s="38">
        <v>12.9</v>
      </c>
      <c r="D1642" s="38">
        <v>12.7</v>
      </c>
      <c r="E1642" s="38">
        <v>13.2</v>
      </c>
      <c r="F1642" s="38">
        <v>2015</v>
      </c>
      <c r="G1642" s="38" t="s">
        <v>7</v>
      </c>
      <c r="H1642" s="38" t="s">
        <v>115</v>
      </c>
      <c r="I1642" s="38" t="s">
        <v>156</v>
      </c>
      <c r="J1642" s="38">
        <v>9724</v>
      </c>
      <c r="K1642" s="38">
        <v>744091</v>
      </c>
      <c r="L1642" s="38">
        <v>2.5473371494105291E-4</v>
      </c>
      <c r="M1642" s="38">
        <v>12.644983059068485</v>
      </c>
      <c r="N1642" s="38">
        <v>13.154450488950589</v>
      </c>
      <c r="O1642" s="38">
        <v>5.5016940931514213E-2</v>
      </c>
      <c r="P1642" s="38">
        <v>4.5549511049410185E-2</v>
      </c>
      <c r="Q1642" s="38">
        <v>9533</v>
      </c>
      <c r="R1642" s="38">
        <v>9917</v>
      </c>
      <c r="S1642" s="38">
        <v>12.646338955844604</v>
      </c>
      <c r="T1642" s="38">
        <v>13.15574776304531</v>
      </c>
      <c r="U1642" s="38">
        <v>5.3661044155395743E-2</v>
      </c>
      <c r="V1642" s="38">
        <v>4.4252236954688939E-2</v>
      </c>
      <c r="W1642" s="38">
        <v>1.2902199035763489E-2</v>
      </c>
      <c r="X1642" s="38">
        <v>2.547693459350849E-4</v>
      </c>
      <c r="Y1642" s="38">
        <v>12.647429689828405</v>
      </c>
      <c r="Z1642" s="38">
        <v>13.156968381698574</v>
      </c>
      <c r="AA1642" s="38">
        <v>5.2570310171594414E-2</v>
      </c>
      <c r="AB1642" s="38">
        <v>4.3031618301425212E-2</v>
      </c>
      <c r="AC1642" s="38">
        <v>384.05365832800516</v>
      </c>
      <c r="AD1642" s="38">
        <v>12.648123628476837</v>
      </c>
      <c r="AE1642" s="38">
        <v>13.157601021725283</v>
      </c>
      <c r="AF1642" s="38">
        <v>5.187637152316249E-2</v>
      </c>
      <c r="AG1642" s="38">
        <v>4.2398978274716725E-2</v>
      </c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</row>
    <row r="1643" spans="1:51" x14ac:dyDescent="0.25">
      <c r="A1643" s="38" t="s">
        <v>40</v>
      </c>
      <c r="B1643" s="38">
        <v>86367</v>
      </c>
      <c r="C1643" s="38">
        <v>9.1999999999999993</v>
      </c>
      <c r="D1643" s="38">
        <v>8.6</v>
      </c>
      <c r="E1643" s="38">
        <v>9.8000000000000007</v>
      </c>
      <c r="F1643" s="38">
        <v>2015</v>
      </c>
      <c r="G1643" s="38" t="s">
        <v>7</v>
      </c>
      <c r="H1643" s="38" t="s">
        <v>116</v>
      </c>
      <c r="I1643" s="38" t="s">
        <v>172</v>
      </c>
      <c r="J1643" s="38">
        <v>795</v>
      </c>
      <c r="K1643" s="38">
        <v>85572</v>
      </c>
      <c r="L1643" s="38">
        <v>6.3690659359149607E-4</v>
      </c>
      <c r="M1643" s="38">
        <v>8.5679980574905148</v>
      </c>
      <c r="N1643" s="38">
        <v>9.841811244673508</v>
      </c>
      <c r="O1643" s="38">
        <v>3.2001942509484849E-2</v>
      </c>
      <c r="P1643" s="38">
        <v>4.1811244673507275E-2</v>
      </c>
      <c r="Q1643" s="38">
        <v>740</v>
      </c>
      <c r="R1643" s="38">
        <v>850</v>
      </c>
      <c r="S1643" s="38">
        <v>8.5680873481769666</v>
      </c>
      <c r="T1643" s="38">
        <v>9.8417219539870544</v>
      </c>
      <c r="U1643" s="38">
        <v>3.1912651823033045E-2</v>
      </c>
      <c r="V1643" s="38">
        <v>4.1721953987053695E-2</v>
      </c>
      <c r="W1643" s="38">
        <v>9.2267334201010156E-3</v>
      </c>
      <c r="X1643" s="38">
        <v>6.3801362761805019E-4</v>
      </c>
      <c r="Y1643" s="38">
        <v>8.5887197924829657</v>
      </c>
      <c r="Z1643" s="38">
        <v>9.8647470477190655</v>
      </c>
      <c r="AA1643" s="38">
        <v>1.1280207517033958E-2</v>
      </c>
      <c r="AB1643" s="38">
        <v>6.474704771906481E-2</v>
      </c>
      <c r="AC1643" s="38">
        <v>110.04821080290635</v>
      </c>
      <c r="AD1643" s="38">
        <v>8.5954543393310434</v>
      </c>
      <c r="AE1643" s="38">
        <v>9.8695904823183067</v>
      </c>
      <c r="AF1643" s="38">
        <v>4.5456606689562307E-3</v>
      </c>
      <c r="AG1643" s="38">
        <v>6.9590482318306002E-2</v>
      </c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</row>
    <row r="1644" spans="1:51" x14ac:dyDescent="0.25">
      <c r="A1644" s="38" t="s">
        <v>17</v>
      </c>
      <c r="B1644" s="38">
        <v>674701</v>
      </c>
      <c r="C1644" s="38">
        <v>9.1</v>
      </c>
      <c r="D1644" s="38">
        <v>8.9</v>
      </c>
      <c r="E1644" s="38">
        <v>9.3000000000000007</v>
      </c>
      <c r="F1644" s="38">
        <v>2016</v>
      </c>
      <c r="G1644" s="38" t="s">
        <v>7</v>
      </c>
      <c r="H1644" s="38" t="s">
        <v>67</v>
      </c>
      <c r="I1644" s="38" t="s">
        <v>149</v>
      </c>
      <c r="J1644" s="38">
        <v>6140</v>
      </c>
      <c r="K1644" s="38">
        <v>668561</v>
      </c>
      <c r="L1644" s="38">
        <v>2.2658740475757884E-4</v>
      </c>
      <c r="M1644" s="38">
        <v>8.8737399995296542</v>
      </c>
      <c r="N1644" s="38">
        <v>9.3269148090448102</v>
      </c>
      <c r="O1644" s="38">
        <v>2.6260000470346156E-2</v>
      </c>
      <c r="P1644" s="38">
        <v>2.6914809044809473E-2</v>
      </c>
      <c r="Q1644" s="38">
        <v>5987</v>
      </c>
      <c r="R1644" s="38">
        <v>6293</v>
      </c>
      <c r="S1644" s="38">
        <v>8.8735602881869156</v>
      </c>
      <c r="T1644" s="38">
        <v>9.3270945203875488</v>
      </c>
      <c r="U1644" s="38">
        <v>2.6439711813084799E-2</v>
      </c>
      <c r="V1644" s="38">
        <v>2.7094520387548116E-2</v>
      </c>
      <c r="W1644" s="38">
        <v>9.1031223610764725E-3</v>
      </c>
      <c r="X1644" s="38">
        <v>2.2663846737663943E-4</v>
      </c>
      <c r="Y1644" s="38">
        <v>8.8764838936998345</v>
      </c>
      <c r="Z1644" s="38">
        <v>9.3297608284531108</v>
      </c>
      <c r="AA1644" s="38">
        <v>2.3516106300165873E-2</v>
      </c>
      <c r="AB1644" s="38">
        <v>2.9760828453110122E-2</v>
      </c>
      <c r="AC1644" s="38">
        <v>305.76929339449072</v>
      </c>
      <c r="AD1644" s="38">
        <v>8.8772685694128981</v>
      </c>
      <c r="AE1644" s="38">
        <v>9.3304582823151616</v>
      </c>
      <c r="AF1644" s="38">
        <v>2.2731430587102253E-2</v>
      </c>
      <c r="AG1644" s="38">
        <v>3.0458282315160901E-2</v>
      </c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</row>
    <row r="1645" spans="1:51" x14ac:dyDescent="0.25">
      <c r="A1645" s="38" t="s">
        <v>41</v>
      </c>
      <c r="B1645" s="38">
        <v>119217</v>
      </c>
      <c r="C1645" s="38">
        <v>10.1</v>
      </c>
      <c r="D1645" s="38">
        <v>9.5</v>
      </c>
      <c r="E1645" s="38">
        <v>10.7</v>
      </c>
      <c r="F1645" s="38">
        <v>2016</v>
      </c>
      <c r="G1645" s="38" t="s">
        <v>7</v>
      </c>
      <c r="H1645" s="38" t="s">
        <v>68</v>
      </c>
      <c r="I1645" s="38" t="s">
        <v>173</v>
      </c>
      <c r="J1645" s="38">
        <v>1204</v>
      </c>
      <c r="K1645" s="38">
        <v>118013</v>
      </c>
      <c r="L1645" s="38">
        <v>5.6756940465654989E-4</v>
      </c>
      <c r="M1645" s="38">
        <v>9.5316614097407264</v>
      </c>
      <c r="N1645" s="38">
        <v>10.666800219053826</v>
      </c>
      <c r="O1645" s="38">
        <v>3.1661409740726398E-2</v>
      </c>
      <c r="P1645" s="38">
        <v>3.3199780946173263E-2</v>
      </c>
      <c r="Q1645" s="38">
        <v>1137</v>
      </c>
      <c r="R1645" s="38">
        <v>1272</v>
      </c>
      <c r="S1645" s="38">
        <v>9.5372304285462643</v>
      </c>
      <c r="T1645" s="38">
        <v>10.66961926570875</v>
      </c>
      <c r="U1645" s="38">
        <v>3.7230428546264349E-2</v>
      </c>
      <c r="V1645" s="38">
        <v>3.0380734291249212E-2</v>
      </c>
      <c r="W1645" s="38">
        <v>1.0115016088247259E-2</v>
      </c>
      <c r="X1645" s="38">
        <v>5.6821839990961269E-4</v>
      </c>
      <c r="Y1645" s="38">
        <v>9.5467976883376462</v>
      </c>
      <c r="Z1645" s="38">
        <v>10.683234488156872</v>
      </c>
      <c r="AA1645" s="38">
        <v>4.6797688337646193E-2</v>
      </c>
      <c r="AB1645" s="38">
        <v>1.6765511843127356E-2</v>
      </c>
      <c r="AC1645" s="38">
        <v>135.3545501507302</v>
      </c>
      <c r="AD1645" s="38">
        <v>9.5515468637948509</v>
      </c>
      <c r="AE1645" s="38">
        <v>10.68687310788517</v>
      </c>
      <c r="AF1645" s="38">
        <v>5.154686379485085E-2</v>
      </c>
      <c r="AG1645" s="38">
        <v>1.3126892114829758E-2</v>
      </c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8"/>
      <c r="AR1645" s="38"/>
      <c r="AS1645" s="38"/>
      <c r="AT1645" s="38"/>
      <c r="AU1645" s="38"/>
      <c r="AV1645" s="38"/>
      <c r="AW1645" s="38"/>
      <c r="AX1645" s="38"/>
      <c r="AY1645" s="38"/>
    </row>
    <row r="1646" spans="1:51" x14ac:dyDescent="0.25">
      <c r="A1646" s="38" t="s">
        <v>11</v>
      </c>
      <c r="B1646" s="38">
        <v>1033241</v>
      </c>
      <c r="C1646" s="38">
        <v>10.4</v>
      </c>
      <c r="D1646" s="38">
        <v>10.199999999999999</v>
      </c>
      <c r="E1646" s="38">
        <v>10.6</v>
      </c>
      <c r="F1646" s="38">
        <v>2016</v>
      </c>
      <c r="G1646" s="38" t="s">
        <v>7</v>
      </c>
      <c r="H1646" s="38" t="s">
        <v>69</v>
      </c>
      <c r="I1646" s="38" t="s">
        <v>143</v>
      </c>
      <c r="J1646" s="38">
        <v>10746</v>
      </c>
      <c r="K1646" s="38">
        <v>1022495</v>
      </c>
      <c r="L1646" s="38">
        <v>1.9561387623264005E-4</v>
      </c>
      <c r="M1646" s="38">
        <v>10.204670278190193</v>
      </c>
      <c r="N1646" s="38">
        <v>10.595898030655471</v>
      </c>
      <c r="O1646" s="38">
        <v>4.6702781901934998E-3</v>
      </c>
      <c r="P1646" s="38">
        <v>4.1019693445285554E-3</v>
      </c>
      <c r="Q1646" s="38">
        <v>10544</v>
      </c>
      <c r="R1646" s="38">
        <v>10948</v>
      </c>
      <c r="S1646" s="38">
        <v>10.204782814464389</v>
      </c>
      <c r="T1646" s="38">
        <v>10.595785494381271</v>
      </c>
      <c r="U1646" s="38">
        <v>4.782814464389773E-3</v>
      </c>
      <c r="V1646" s="38">
        <v>4.2145056187283814E-3</v>
      </c>
      <c r="W1646" s="38">
        <v>1.0402104417221714E-2</v>
      </c>
      <c r="X1646" s="38">
        <v>1.9563891827721378E-4</v>
      </c>
      <c r="Y1646" s="38">
        <v>10.2064654989445</v>
      </c>
      <c r="Z1646" s="38">
        <v>10.597743335498929</v>
      </c>
      <c r="AA1646" s="38">
        <v>6.4654989445003253E-3</v>
      </c>
      <c r="AB1646" s="38">
        <v>2.2566645010702047E-3</v>
      </c>
      <c r="AC1646" s="38">
        <v>404.24150152659558</v>
      </c>
      <c r="AD1646" s="38">
        <v>10.206970850932978</v>
      </c>
      <c r="AE1646" s="38">
        <v>10.598205808327831</v>
      </c>
      <c r="AF1646" s="38">
        <v>6.9708509329782231E-3</v>
      </c>
      <c r="AG1646" s="38">
        <v>1.7941916721682105E-3</v>
      </c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</row>
    <row r="1647" spans="1:51" x14ac:dyDescent="0.25">
      <c r="A1647" s="38" t="s">
        <v>18</v>
      </c>
      <c r="B1647" s="38">
        <v>440130</v>
      </c>
      <c r="C1647" s="38">
        <v>9.5</v>
      </c>
      <c r="D1647" s="38">
        <v>9.3000000000000007</v>
      </c>
      <c r="E1647" s="38">
        <v>9.8000000000000007</v>
      </c>
      <c r="F1647" s="38">
        <v>2016</v>
      </c>
      <c r="G1647" s="38" t="s">
        <v>7</v>
      </c>
      <c r="H1647" s="38" t="s">
        <v>70</v>
      </c>
      <c r="I1647" s="38" t="s">
        <v>150</v>
      </c>
      <c r="J1647" s="38">
        <v>4181</v>
      </c>
      <c r="K1647" s="38">
        <v>435949</v>
      </c>
      <c r="L1647" s="38">
        <v>2.8657253139164327E-4</v>
      </c>
      <c r="M1647" s="38">
        <v>9.2128935354522454</v>
      </c>
      <c r="N1647" s="38">
        <v>9.7860385982355318</v>
      </c>
      <c r="O1647" s="38">
        <v>8.710646454775528E-2</v>
      </c>
      <c r="P1647" s="38">
        <v>1.3961401764468917E-2</v>
      </c>
      <c r="Q1647" s="38">
        <v>4056</v>
      </c>
      <c r="R1647" s="38">
        <v>4308</v>
      </c>
      <c r="S1647" s="38">
        <v>9.2154590689114588</v>
      </c>
      <c r="T1647" s="38">
        <v>9.7880171767432351</v>
      </c>
      <c r="U1647" s="38">
        <v>8.4540931088541882E-2</v>
      </c>
      <c r="V1647" s="38">
        <v>1.1982823256765585E-2</v>
      </c>
      <c r="W1647" s="38">
        <v>9.5037471227981136E-3</v>
      </c>
      <c r="X1647" s="38">
        <v>2.8666719522365197E-4</v>
      </c>
      <c r="Y1647" s="38">
        <v>9.2170799275744617</v>
      </c>
      <c r="Z1647" s="38">
        <v>9.7904143180217655</v>
      </c>
      <c r="AA1647" s="38">
        <v>8.2920072425539004E-2</v>
      </c>
      <c r="AB1647" s="38">
        <v>9.5856819782351721E-3</v>
      </c>
      <c r="AC1647" s="38">
        <v>252.27264649938977</v>
      </c>
      <c r="AD1647" s="38">
        <v>9.2182968542314558</v>
      </c>
      <c r="AE1647" s="38">
        <v>9.7914694275178764</v>
      </c>
      <c r="AF1647" s="38">
        <v>8.1703145768544871E-2</v>
      </c>
      <c r="AG1647" s="38">
        <v>8.530572482124299E-3</v>
      </c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</row>
    <row r="1648" spans="1:51" x14ac:dyDescent="0.25">
      <c r="A1648" s="38" t="s">
        <v>42</v>
      </c>
      <c r="B1648" s="38">
        <v>5686400</v>
      </c>
      <c r="C1648" s="38">
        <v>13.9</v>
      </c>
      <c r="D1648" s="38">
        <v>13.8</v>
      </c>
      <c r="E1648" s="38">
        <v>14</v>
      </c>
      <c r="F1648" s="38">
        <v>2016</v>
      </c>
      <c r="G1648" s="38" t="s">
        <v>7</v>
      </c>
      <c r="H1648" s="38" t="s">
        <v>71</v>
      </c>
      <c r="I1648" s="38" t="s">
        <v>174</v>
      </c>
      <c r="J1648" s="38">
        <v>79041</v>
      </c>
      <c r="K1648" s="38">
        <v>5607359</v>
      </c>
      <c r="L1648" s="38">
        <v>9.6227095166689415E-5</v>
      </c>
      <c r="M1648" s="38">
        <v>13.80377993916083</v>
      </c>
      <c r="N1648" s="38">
        <v>13.996234129494209</v>
      </c>
      <c r="O1648" s="38">
        <v>3.7799391608288602E-3</v>
      </c>
      <c r="P1648" s="38">
        <v>3.7658705057914688E-3</v>
      </c>
      <c r="Q1648" s="38">
        <v>78494</v>
      </c>
      <c r="R1648" s="38">
        <v>79589</v>
      </c>
      <c r="S1648" s="38">
        <v>13.803812605514914</v>
      </c>
      <c r="T1648" s="38">
        <v>13.996377321328081</v>
      </c>
      <c r="U1648" s="38">
        <v>3.8126055149128035E-3</v>
      </c>
      <c r="V1648" s="38">
        <v>3.6226786719186777E-3</v>
      </c>
      <c r="W1648" s="38">
        <v>1.3900335419921962E-2</v>
      </c>
      <c r="X1648" s="38">
        <v>9.6228743626440103E-5</v>
      </c>
      <c r="Y1648" s="38">
        <v>13.804106676295522</v>
      </c>
      <c r="Z1648" s="38">
        <v>13.996564163548403</v>
      </c>
      <c r="AA1648" s="38">
        <v>4.1066762955210834E-3</v>
      </c>
      <c r="AB1648" s="38">
        <v>3.435836451597396E-3</v>
      </c>
      <c r="AC1648" s="38">
        <v>1094.3748374308302</v>
      </c>
      <c r="AD1648" s="38">
        <v>13.804196026034807</v>
      </c>
      <c r="AE1648" s="38">
        <v>13.996650671878266</v>
      </c>
      <c r="AF1648" s="38">
        <v>4.1960260348066214E-3</v>
      </c>
      <c r="AG1648" s="38">
        <v>3.3493281217342741E-3</v>
      </c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</row>
    <row r="1649" spans="1:51" x14ac:dyDescent="0.25">
      <c r="A1649" s="38" t="s">
        <v>19</v>
      </c>
      <c r="B1649" s="38">
        <v>808556</v>
      </c>
      <c r="C1649" s="38">
        <v>7.3</v>
      </c>
      <c r="D1649" s="38">
        <v>7.1</v>
      </c>
      <c r="E1649" s="38">
        <v>7.5</v>
      </c>
      <c r="F1649" s="38">
        <v>2016</v>
      </c>
      <c r="G1649" s="38" t="s">
        <v>7</v>
      </c>
      <c r="H1649" s="38" t="s">
        <v>72</v>
      </c>
      <c r="I1649" s="38" t="s">
        <v>151</v>
      </c>
      <c r="J1649" s="38">
        <v>5902</v>
      </c>
      <c r="K1649" s="38">
        <v>802654</v>
      </c>
      <c r="L1649" s="38">
        <v>1.8554391860319198E-4</v>
      </c>
      <c r="M1649" s="38">
        <v>7.1138886500747978</v>
      </c>
      <c r="N1649" s="38">
        <v>7.4849764872811804</v>
      </c>
      <c r="O1649" s="38">
        <v>1.3888650074798115E-2</v>
      </c>
      <c r="P1649" s="38">
        <v>1.5023512718819632E-2</v>
      </c>
      <c r="Q1649" s="38">
        <v>5753</v>
      </c>
      <c r="R1649" s="38">
        <v>6053</v>
      </c>
      <c r="S1649" s="38">
        <v>7.1151534340231226</v>
      </c>
      <c r="T1649" s="38">
        <v>7.486185248764464</v>
      </c>
      <c r="U1649" s="38">
        <v>1.5153434023122969E-2</v>
      </c>
      <c r="V1649" s="38">
        <v>1.3814751235535994E-2</v>
      </c>
      <c r="W1649" s="38">
        <v>7.3017733835981386E-3</v>
      </c>
      <c r="X1649" s="38">
        <v>1.8558776989840997E-4</v>
      </c>
      <c r="Y1649" s="38">
        <v>7.116185613699729</v>
      </c>
      <c r="Z1649" s="38">
        <v>7.4873611534965487</v>
      </c>
      <c r="AA1649" s="38">
        <v>1.6185613699729373E-2</v>
      </c>
      <c r="AB1649" s="38">
        <v>1.2638846503451262E-2</v>
      </c>
      <c r="AC1649" s="38">
        <v>300.05727199544691</v>
      </c>
      <c r="AD1649" s="38">
        <v>7.1168413249790241</v>
      </c>
      <c r="AE1649" s="38">
        <v>7.4879422090571612</v>
      </c>
      <c r="AF1649" s="38">
        <v>1.6841324979024463E-2</v>
      </c>
      <c r="AG1649" s="38">
        <v>1.2057790942838764E-2</v>
      </c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</row>
    <row r="1650" spans="1:51" x14ac:dyDescent="0.25">
      <c r="A1650" s="38" t="s">
        <v>31</v>
      </c>
      <c r="B1650" s="38">
        <v>479961</v>
      </c>
      <c r="C1650" s="38">
        <v>15.4</v>
      </c>
      <c r="D1650" s="38">
        <v>15</v>
      </c>
      <c r="E1650" s="38">
        <v>15.7</v>
      </c>
      <c r="F1650" s="38">
        <v>2016</v>
      </c>
      <c r="G1650" s="38" t="s">
        <v>7</v>
      </c>
      <c r="H1650" s="38" t="s">
        <v>73</v>
      </c>
      <c r="I1650" s="38" t="s">
        <v>163</v>
      </c>
      <c r="J1650" s="38">
        <v>7391</v>
      </c>
      <c r="K1650" s="38">
        <v>472570</v>
      </c>
      <c r="L1650" s="38">
        <v>3.4835643857439557E-4</v>
      </c>
      <c r="M1650" s="38">
        <v>15.050811410480007</v>
      </c>
      <c r="N1650" s="38">
        <v>15.747524287628798</v>
      </c>
      <c r="O1650" s="38">
        <v>5.0811410480006813E-2</v>
      </c>
      <c r="P1650" s="38">
        <v>4.7524287628798234E-2</v>
      </c>
      <c r="Q1650" s="38">
        <v>7225</v>
      </c>
      <c r="R1650" s="38">
        <v>7559</v>
      </c>
      <c r="S1650" s="38">
        <v>15.053306414479509</v>
      </c>
      <c r="T1650" s="38">
        <v>15.749196288865138</v>
      </c>
      <c r="U1650" s="38">
        <v>5.3306414479509456E-2</v>
      </c>
      <c r="V1650" s="38">
        <v>4.9196288865138271E-2</v>
      </c>
      <c r="W1650" s="38">
        <v>1.5403046412608189E-2</v>
      </c>
      <c r="X1650" s="38">
        <v>3.484198135053965E-4</v>
      </c>
      <c r="Y1650" s="38">
        <v>15.054626599102793</v>
      </c>
      <c r="Z1650" s="38">
        <v>15.751466226113585</v>
      </c>
      <c r="AA1650" s="38">
        <v>5.4626599102792994E-2</v>
      </c>
      <c r="AB1650" s="38">
        <v>5.1466226113586089E-2</v>
      </c>
      <c r="AC1650" s="38">
        <v>334.405939987176</v>
      </c>
      <c r="AD1650" s="38">
        <v>15.055723118079147</v>
      </c>
      <c r="AE1650" s="38">
        <v>15.752453193079582</v>
      </c>
      <c r="AF1650" s="38">
        <v>5.5723118079146872E-2</v>
      </c>
      <c r="AG1650" s="38">
        <v>5.2453193079582405E-2</v>
      </c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</row>
    <row r="1651" spans="1:51" x14ac:dyDescent="0.25">
      <c r="A1651" s="38" t="s">
        <v>43</v>
      </c>
      <c r="B1651" s="38">
        <v>124609</v>
      </c>
      <c r="C1651" s="38">
        <v>11.1</v>
      </c>
      <c r="D1651" s="38">
        <v>10.5</v>
      </c>
      <c r="E1651" s="38">
        <v>11.7</v>
      </c>
      <c r="F1651" s="38">
        <v>2016</v>
      </c>
      <c r="G1651" s="38" t="s">
        <v>7</v>
      </c>
      <c r="H1651" s="38" t="s">
        <v>74</v>
      </c>
      <c r="I1651" s="38" t="s">
        <v>175</v>
      </c>
      <c r="J1651" s="38">
        <v>1383</v>
      </c>
      <c r="K1651" s="38">
        <v>123226</v>
      </c>
      <c r="L1651" s="38">
        <v>5.8168282457653079E-4</v>
      </c>
      <c r="M1651" s="38">
        <v>10.517033961530412</v>
      </c>
      <c r="N1651" s="38">
        <v>11.680399610683473</v>
      </c>
      <c r="O1651" s="38">
        <v>1.7033961530412256E-2</v>
      </c>
      <c r="P1651" s="38">
        <v>1.960038931652619E-2</v>
      </c>
      <c r="Q1651" s="38">
        <v>1311</v>
      </c>
      <c r="R1651" s="38">
        <v>1456</v>
      </c>
      <c r="S1651" s="38">
        <v>10.520909404617644</v>
      </c>
      <c r="T1651" s="38">
        <v>11.684549270116925</v>
      </c>
      <c r="U1651" s="38">
        <v>2.0909404617643901E-2</v>
      </c>
      <c r="V1651" s="38">
        <v>1.5450729883074388E-2</v>
      </c>
      <c r="W1651" s="38">
        <v>1.1113788219555248E-2</v>
      </c>
      <c r="X1651" s="38">
        <v>5.8225930752666289E-4</v>
      </c>
      <c r="Y1651" s="38">
        <v>10.531528912028586</v>
      </c>
      <c r="Z1651" s="38">
        <v>11.696047527081911</v>
      </c>
      <c r="AA1651" s="38">
        <v>3.1528912028585765E-2</v>
      </c>
      <c r="AB1651" s="38">
        <v>3.9524729180886453E-3</v>
      </c>
      <c r="AC1651" s="38">
        <v>144.99081459483398</v>
      </c>
      <c r="AD1651" s="38">
        <v>10.536035505993954</v>
      </c>
      <c r="AE1651" s="38">
        <v>11.699565788246183</v>
      </c>
      <c r="AF1651" s="38">
        <v>3.6035505993954331E-2</v>
      </c>
      <c r="AG1651" s="38">
        <v>4.3421175381652688E-4</v>
      </c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</row>
    <row r="1652" spans="1:51" x14ac:dyDescent="0.25">
      <c r="A1652" s="38" t="s">
        <v>58</v>
      </c>
      <c r="B1652" s="38">
        <v>65732</v>
      </c>
      <c r="C1652" s="38">
        <v>11.9</v>
      </c>
      <c r="D1652" s="38">
        <v>11.1</v>
      </c>
      <c r="E1652" s="38">
        <v>12.7</v>
      </c>
      <c r="F1652" s="38">
        <v>2016</v>
      </c>
      <c r="G1652" s="38" t="s">
        <v>7</v>
      </c>
      <c r="H1652" s="38" t="s">
        <v>195</v>
      </c>
      <c r="I1652" s="38" t="s">
        <v>196</v>
      </c>
      <c r="J1652" s="38">
        <v>782</v>
      </c>
      <c r="K1652" s="38">
        <v>64950</v>
      </c>
      <c r="L1652" s="38">
        <v>8.2884968238688701E-4</v>
      </c>
      <c r="M1652" s="38">
        <v>11.067943356011456</v>
      </c>
      <c r="N1652" s="38">
        <v>12.725642720785233</v>
      </c>
      <c r="O1652" s="38">
        <v>3.2056643988543243E-2</v>
      </c>
      <c r="P1652" s="38">
        <v>2.5642720785233664E-2</v>
      </c>
      <c r="Q1652" s="38">
        <v>728</v>
      </c>
      <c r="R1652" s="38">
        <v>837</v>
      </c>
      <c r="S1652" s="38">
        <v>11.075275360554981</v>
      </c>
      <c r="T1652" s="38">
        <v>12.733524006572141</v>
      </c>
      <c r="U1652" s="38">
        <v>2.4724639445018681E-2</v>
      </c>
      <c r="V1652" s="38">
        <v>3.3524006572141829E-2</v>
      </c>
      <c r="W1652" s="38">
        <v>1.1925316722406655E-2</v>
      </c>
      <c r="X1652" s="38">
        <v>8.3029651854654696E-4</v>
      </c>
      <c r="Y1652" s="38">
        <v>11.095020203860107</v>
      </c>
      <c r="Z1652" s="38">
        <v>12.755613240953203</v>
      </c>
      <c r="AA1652" s="38">
        <v>4.9797961398923007E-3</v>
      </c>
      <c r="AB1652" s="38">
        <v>5.5613240953203302E-2</v>
      </c>
      <c r="AC1652" s="38">
        <v>108.99718790053645</v>
      </c>
      <c r="AD1652" s="38">
        <v>11.103868441652617</v>
      </c>
      <c r="AE1652" s="38">
        <v>12.761977404459705</v>
      </c>
      <c r="AF1652" s="38">
        <v>3.8684416526173493E-3</v>
      </c>
      <c r="AG1652" s="38">
        <v>6.1977404459705454E-2</v>
      </c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</row>
    <row r="1653" spans="1:51" x14ac:dyDescent="0.25">
      <c r="A1653" s="38" t="s">
        <v>25</v>
      </c>
      <c r="B1653" s="38">
        <v>2555399</v>
      </c>
      <c r="C1653" s="38">
        <v>12.1</v>
      </c>
      <c r="D1653" s="38">
        <v>12</v>
      </c>
      <c r="E1653" s="38">
        <v>12.3</v>
      </c>
      <c r="F1653" s="38">
        <v>2016</v>
      </c>
      <c r="G1653" s="38" t="s">
        <v>7</v>
      </c>
      <c r="H1653" s="38" t="s">
        <v>75</v>
      </c>
      <c r="I1653" s="38" t="s">
        <v>157</v>
      </c>
      <c r="J1653" s="38">
        <v>30920</v>
      </c>
      <c r="K1653" s="38">
        <v>2524479</v>
      </c>
      <c r="L1653" s="38">
        <v>1.3404963446478739E-4</v>
      </c>
      <c r="M1653" s="38">
        <v>11.965822048978778</v>
      </c>
      <c r="N1653" s="38">
        <v>12.233921317908351</v>
      </c>
      <c r="O1653" s="38">
        <v>3.4177951021222341E-2</v>
      </c>
      <c r="P1653" s="38">
        <v>6.607868209164991E-2</v>
      </c>
      <c r="Q1653" s="38">
        <v>30578</v>
      </c>
      <c r="R1653" s="38">
        <v>31263</v>
      </c>
      <c r="S1653" s="38">
        <v>11.966037397682319</v>
      </c>
      <c r="T1653" s="38">
        <v>12.234097297525748</v>
      </c>
      <c r="U1653" s="38">
        <v>3.396260231768089E-2</v>
      </c>
      <c r="V1653" s="38">
        <v>6.590270247425245E-2</v>
      </c>
      <c r="W1653" s="38">
        <v>1.2100605128762295E-2</v>
      </c>
      <c r="X1653" s="38">
        <v>1.3405555307826207E-4</v>
      </c>
      <c r="Y1653" s="38">
        <v>11.966549575684033</v>
      </c>
      <c r="Z1653" s="38">
        <v>12.234660681840555</v>
      </c>
      <c r="AA1653" s="38">
        <v>3.3450424315967453E-2</v>
      </c>
      <c r="AB1653" s="38">
        <v>6.533931815944527E-2</v>
      </c>
      <c r="AC1653" s="38">
        <v>685.10590205710764</v>
      </c>
      <c r="AD1653" s="38">
        <v>11.966750322984087</v>
      </c>
      <c r="AE1653" s="38">
        <v>12.234851262273169</v>
      </c>
      <c r="AF1653" s="38">
        <v>3.3249677015913193E-2</v>
      </c>
      <c r="AG1653" s="38">
        <v>6.5148737726831385E-2</v>
      </c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</row>
    <row r="1654" spans="1:51" x14ac:dyDescent="0.25">
      <c r="A1654" s="38" t="s">
        <v>12</v>
      </c>
      <c r="B1654" s="38">
        <v>1589860</v>
      </c>
      <c r="C1654" s="38">
        <v>10.3</v>
      </c>
      <c r="D1654" s="38">
        <v>10.1</v>
      </c>
      <c r="E1654" s="38">
        <v>10.5</v>
      </c>
      <c r="F1654" s="38">
        <v>2016</v>
      </c>
      <c r="G1654" s="38" t="s">
        <v>7</v>
      </c>
      <c r="H1654" s="38" t="s">
        <v>76</v>
      </c>
      <c r="I1654" s="38" t="s">
        <v>144</v>
      </c>
      <c r="J1654" s="38">
        <v>16376</v>
      </c>
      <c r="K1654" s="38">
        <v>1573484</v>
      </c>
      <c r="L1654" s="38">
        <v>1.569440469504543E-4</v>
      </c>
      <c r="M1654" s="38">
        <v>10.143333964949965</v>
      </c>
      <c r="N1654" s="38">
        <v>10.457222058850874</v>
      </c>
      <c r="O1654" s="38">
        <v>4.3333964949965775E-2</v>
      </c>
      <c r="P1654" s="38">
        <v>4.2777941149125809E-2</v>
      </c>
      <c r="Q1654" s="38">
        <v>16127</v>
      </c>
      <c r="R1654" s="38">
        <v>16626</v>
      </c>
      <c r="S1654" s="38">
        <v>10.143660448089769</v>
      </c>
      <c r="T1654" s="38">
        <v>10.457524561911111</v>
      </c>
      <c r="U1654" s="38">
        <v>4.3660448089768877E-2</v>
      </c>
      <c r="V1654" s="38">
        <v>4.2475438088889206E-2</v>
      </c>
      <c r="W1654" s="38">
        <v>1.0301461233549639E-2</v>
      </c>
      <c r="X1654" s="38">
        <v>1.5695723745185955E-4</v>
      </c>
      <c r="Y1654" s="38">
        <v>10.144503996097781</v>
      </c>
      <c r="Z1654" s="38">
        <v>10.458418471001499</v>
      </c>
      <c r="AA1654" s="38">
        <v>4.4503996097780885E-2</v>
      </c>
      <c r="AB1654" s="38">
        <v>4.1581528998500872E-2</v>
      </c>
      <c r="AC1654" s="38">
        <v>499.04537101456225</v>
      </c>
      <c r="AD1654" s="38">
        <v>10.144829779324736</v>
      </c>
      <c r="AE1654" s="38">
        <v>10.458721672454811</v>
      </c>
      <c r="AF1654" s="38">
        <v>4.4829779324736307E-2</v>
      </c>
      <c r="AG1654" s="38">
        <v>4.1278327545189342E-2</v>
      </c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8"/>
      <c r="AR1654" s="38"/>
      <c r="AS1654" s="38"/>
      <c r="AT1654" s="38"/>
      <c r="AU1654" s="38"/>
      <c r="AV1654" s="38"/>
      <c r="AW1654" s="38"/>
      <c r="AX1654" s="38"/>
      <c r="AY1654" s="38"/>
    </row>
    <row r="1655" spans="1:51" x14ac:dyDescent="0.25">
      <c r="A1655" s="38" t="s">
        <v>56</v>
      </c>
      <c r="B1655" s="38">
        <v>164822</v>
      </c>
      <c r="C1655" s="38">
        <v>8.3000000000000007</v>
      </c>
      <c r="D1655" s="38">
        <v>7.9</v>
      </c>
      <c r="E1655" s="38">
        <v>8.6999999999999993</v>
      </c>
      <c r="F1655" s="38">
        <v>2016</v>
      </c>
      <c r="G1655" s="38" t="s">
        <v>7</v>
      </c>
      <c r="H1655" s="38" t="s">
        <v>77</v>
      </c>
      <c r="I1655" s="38" t="s">
        <v>188</v>
      </c>
      <c r="J1655" s="38">
        <v>1368</v>
      </c>
      <c r="K1655" s="38">
        <v>163454</v>
      </c>
      <c r="L1655" s="38">
        <v>4.3799196827585342E-4</v>
      </c>
      <c r="M1655" s="38">
        <v>7.861870914106353</v>
      </c>
      <c r="N1655" s="38">
        <v>8.7378548506580618</v>
      </c>
      <c r="O1655" s="38">
        <v>3.8129085893647385E-2</v>
      </c>
      <c r="P1655" s="38">
        <v>3.7854850658062489E-2</v>
      </c>
      <c r="Q1655" s="38">
        <v>1296</v>
      </c>
      <c r="R1655" s="38">
        <v>1441</v>
      </c>
      <c r="S1655" s="38">
        <v>7.8630279938357743</v>
      </c>
      <c r="T1655" s="38">
        <v>8.7427649221584502</v>
      </c>
      <c r="U1655" s="38">
        <v>3.6972006164226023E-2</v>
      </c>
      <c r="V1655" s="38">
        <v>4.2764922158450958E-2</v>
      </c>
      <c r="W1655" s="38">
        <v>8.311322528589073E-3</v>
      </c>
      <c r="X1655" s="38">
        <v>4.3843637461009853E-4</v>
      </c>
      <c r="Y1655" s="38">
        <v>7.8728861539789747</v>
      </c>
      <c r="Z1655" s="38">
        <v>8.7497589031991723</v>
      </c>
      <c r="AA1655" s="38">
        <v>2.7113846021025623E-2</v>
      </c>
      <c r="AB1655" s="38">
        <v>4.9758903199172977E-2</v>
      </c>
      <c r="AC1655" s="38">
        <v>144.40636103796871</v>
      </c>
      <c r="AD1655" s="38">
        <v>7.8762986276985201</v>
      </c>
      <c r="AE1655" s="38">
        <v>8.7524134393073911</v>
      </c>
      <c r="AF1655" s="38">
        <v>2.3701372301480284E-2</v>
      </c>
      <c r="AG1655" s="38">
        <v>5.241343930739184E-2</v>
      </c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</row>
    <row r="1656" spans="1:51" x14ac:dyDescent="0.25">
      <c r="A1656" s="38" t="s">
        <v>32</v>
      </c>
      <c r="B1656" s="38">
        <v>273516</v>
      </c>
      <c r="C1656" s="38">
        <v>9.5</v>
      </c>
      <c r="D1656" s="38">
        <v>9.1999999999999993</v>
      </c>
      <c r="E1656" s="38">
        <v>9.9</v>
      </c>
      <c r="F1656" s="38">
        <v>2016</v>
      </c>
      <c r="G1656" s="38" t="s">
        <v>7</v>
      </c>
      <c r="H1656" s="38" t="s">
        <v>78</v>
      </c>
      <c r="I1656" s="38" t="s">
        <v>164</v>
      </c>
      <c r="J1656" s="38">
        <v>2598</v>
      </c>
      <c r="K1656" s="38">
        <v>270918</v>
      </c>
      <c r="L1656" s="38">
        <v>3.6350675858142151E-4</v>
      </c>
      <c r="M1656" s="38">
        <v>9.1350234919340885</v>
      </c>
      <c r="N1656" s="38">
        <v>9.8620370090969303</v>
      </c>
      <c r="O1656" s="38">
        <v>6.4976508065910821E-2</v>
      </c>
      <c r="P1656" s="38">
        <v>3.7962990903070093E-2</v>
      </c>
      <c r="Q1656" s="38">
        <v>2499</v>
      </c>
      <c r="R1656" s="38">
        <v>2698</v>
      </c>
      <c r="S1656" s="38">
        <v>9.1365770192602991</v>
      </c>
      <c r="T1656" s="38">
        <v>9.8641395750157219</v>
      </c>
      <c r="U1656" s="38">
        <v>6.3422980739700208E-2</v>
      </c>
      <c r="V1656" s="38">
        <v>3.5860424984278438E-2</v>
      </c>
      <c r="W1656" s="38">
        <v>9.5054191152775074E-3</v>
      </c>
      <c r="X1656" s="38">
        <v>3.6369997952028952E-4</v>
      </c>
      <c r="Y1656" s="38">
        <v>9.1417191357572172</v>
      </c>
      <c r="Z1656" s="38">
        <v>9.8691190947977976</v>
      </c>
      <c r="AA1656" s="38">
        <v>5.8280864242782116E-2</v>
      </c>
      <c r="AB1656" s="38">
        <v>3.0880905202202769E-2</v>
      </c>
      <c r="AC1656" s="38">
        <v>198.86798230012178</v>
      </c>
      <c r="AD1656" s="38">
        <v>9.1437122986078432</v>
      </c>
      <c r="AE1656" s="38">
        <v>9.8707819738440445</v>
      </c>
      <c r="AF1656" s="38">
        <v>5.6287701392156109E-2</v>
      </c>
      <c r="AG1656" s="38">
        <v>2.9218026155955812E-2</v>
      </c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</row>
    <row r="1657" spans="1:51" x14ac:dyDescent="0.25">
      <c r="A1657" s="38" t="s">
        <v>45</v>
      </c>
      <c r="B1657" s="38">
        <v>1806961</v>
      </c>
      <c r="C1657" s="38">
        <v>11</v>
      </c>
      <c r="D1657" s="38">
        <v>10.8</v>
      </c>
      <c r="E1657" s="38">
        <v>11.1</v>
      </c>
      <c r="F1657" s="38">
        <v>2016</v>
      </c>
      <c r="G1657" s="38" t="s">
        <v>7</v>
      </c>
      <c r="H1657" s="38" t="s">
        <v>79</v>
      </c>
      <c r="I1657" s="38" t="s">
        <v>177</v>
      </c>
      <c r="J1657" s="38">
        <v>19877</v>
      </c>
      <c r="K1657" s="38">
        <v>1787084</v>
      </c>
      <c r="L1657" s="38">
        <v>1.5208025230139445E-4</v>
      </c>
      <c r="M1657" s="38">
        <v>10.848157162894617</v>
      </c>
      <c r="N1657" s="38">
        <v>11.152317667497405</v>
      </c>
      <c r="O1657" s="38">
        <v>4.815716289461669E-2</v>
      </c>
      <c r="P1657" s="38">
        <v>5.2317667497405296E-2</v>
      </c>
      <c r="Q1657" s="38">
        <v>19602</v>
      </c>
      <c r="R1657" s="38">
        <v>20152</v>
      </c>
      <c r="S1657" s="38">
        <v>10.84804818698356</v>
      </c>
      <c r="T1657" s="38">
        <v>11.152426643408463</v>
      </c>
      <c r="U1657" s="38">
        <v>4.8048186983558949E-2</v>
      </c>
      <c r="V1657" s="38">
        <v>5.2426643408463036E-2</v>
      </c>
      <c r="W1657" s="38">
        <v>1.1001276988522619E-2</v>
      </c>
      <c r="X1657" s="38">
        <v>1.5209074956151099E-4</v>
      </c>
      <c r="Y1657" s="38">
        <v>10.849186238961108</v>
      </c>
      <c r="Z1657" s="38">
        <v>11.15336773808413</v>
      </c>
      <c r="AA1657" s="38">
        <v>4.918623896110752E-2</v>
      </c>
      <c r="AB1657" s="38">
        <v>5.3367738084130423E-2</v>
      </c>
      <c r="AC1657" s="38">
        <v>549.61275870350164</v>
      </c>
      <c r="AD1657" s="38">
        <v>10.849471943367289</v>
      </c>
      <c r="AE1657" s="38">
        <v>11.15363544787675</v>
      </c>
      <c r="AF1657" s="38">
        <v>4.9471943367288773E-2</v>
      </c>
      <c r="AG1657" s="38">
        <v>5.3635447876750675E-2</v>
      </c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</row>
    <row r="1658" spans="1:51" x14ac:dyDescent="0.25">
      <c r="A1658" s="38" t="s">
        <v>33</v>
      </c>
      <c r="B1658" s="38">
        <v>952511</v>
      </c>
      <c r="C1658" s="38">
        <v>14.2</v>
      </c>
      <c r="D1658" s="38">
        <v>13.9</v>
      </c>
      <c r="E1658" s="38">
        <v>14.4</v>
      </c>
      <c r="F1658" s="38">
        <v>2016</v>
      </c>
      <c r="G1658" s="38" t="s">
        <v>7</v>
      </c>
      <c r="H1658" s="38" t="s">
        <v>80</v>
      </c>
      <c r="I1658" s="38" t="s">
        <v>165</v>
      </c>
      <c r="J1658" s="38">
        <v>13526</v>
      </c>
      <c r="K1658" s="38">
        <v>938985</v>
      </c>
      <c r="L1658" s="38">
        <v>2.3760583968196204E-4</v>
      </c>
      <c r="M1658" s="38">
        <v>13.962755101031584</v>
      </c>
      <c r="N1658" s="38">
        <v>14.437966780395508</v>
      </c>
      <c r="O1658" s="38">
        <v>6.2755101031584104E-2</v>
      </c>
      <c r="P1658" s="38">
        <v>3.7966780395507271E-2</v>
      </c>
      <c r="Q1658" s="38">
        <v>13300</v>
      </c>
      <c r="R1658" s="38">
        <v>13752</v>
      </c>
      <c r="S1658" s="38">
        <v>13.963093339604477</v>
      </c>
      <c r="T1658" s="38">
        <v>14.437628541822614</v>
      </c>
      <c r="U1658" s="38">
        <v>6.3093339604476384E-2</v>
      </c>
      <c r="V1658" s="38">
        <v>3.7628541822613215E-2</v>
      </c>
      <c r="W1658" s="38">
        <v>1.4202320153554467E-2</v>
      </c>
      <c r="X1658" s="38">
        <v>2.3762959172245025E-4</v>
      </c>
      <c r="Y1658" s="38">
        <v>13.964690561832017</v>
      </c>
      <c r="Z1658" s="38">
        <v>14.439949745276918</v>
      </c>
      <c r="AA1658" s="38">
        <v>6.4690561832016158E-2</v>
      </c>
      <c r="AB1658" s="38">
        <v>3.9949745276917525E-2</v>
      </c>
      <c r="AC1658" s="38">
        <v>452.65240683337157</v>
      </c>
      <c r="AD1658" s="38">
        <v>13.965235970098782</v>
      </c>
      <c r="AE1658" s="38">
        <v>14.440454189418192</v>
      </c>
      <c r="AF1658" s="38">
        <v>6.5235970098781237E-2</v>
      </c>
      <c r="AG1658" s="38">
        <v>4.0454189418191788E-2</v>
      </c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</row>
    <row r="1659" spans="1:51" x14ac:dyDescent="0.25">
      <c r="A1659" s="38" t="s">
        <v>44</v>
      </c>
      <c r="B1659" s="38">
        <v>442346</v>
      </c>
      <c r="C1659" s="38">
        <v>1.4</v>
      </c>
      <c r="D1659" s="38">
        <v>1.3</v>
      </c>
      <c r="E1659" s="38">
        <v>1.5</v>
      </c>
      <c r="F1659" s="38">
        <v>2016</v>
      </c>
      <c r="G1659" s="38" t="s">
        <v>7</v>
      </c>
      <c r="H1659" s="38" t="s">
        <v>81</v>
      </c>
      <c r="I1659" s="38" t="s">
        <v>176</v>
      </c>
      <c r="J1659" s="38">
        <v>619</v>
      </c>
      <c r="K1659" s="38">
        <v>441727</v>
      </c>
      <c r="L1659" s="38">
        <v>1.1016083820273613E-4</v>
      </c>
      <c r="M1659" s="38">
        <v>1.2891962261767316</v>
      </c>
      <c r="N1659" s="38">
        <v>1.5095179025822039</v>
      </c>
      <c r="O1659" s="38">
        <v>1.080377382326847E-2</v>
      </c>
      <c r="P1659" s="38">
        <v>9.5179025822038632E-3</v>
      </c>
      <c r="Q1659" s="38">
        <v>571</v>
      </c>
      <c r="R1659" s="38">
        <v>668</v>
      </c>
      <c r="S1659" s="38">
        <v>1.2908447233613507</v>
      </c>
      <c r="T1659" s="38">
        <v>1.5101300791687955</v>
      </c>
      <c r="U1659" s="38">
        <v>9.1552766386493456E-3</v>
      </c>
      <c r="V1659" s="38">
        <v>1.0130079168795492E-2</v>
      </c>
      <c r="W1659" s="38">
        <v>1.4036870169606467E-3</v>
      </c>
      <c r="X1659" s="38">
        <v>1.1041535158980631E-4</v>
      </c>
      <c r="Y1659" s="38">
        <v>1.2932716653708405</v>
      </c>
      <c r="Z1659" s="38">
        <v>1.5141023685504529</v>
      </c>
      <c r="AA1659" s="38">
        <v>6.7283346291595603E-3</v>
      </c>
      <c r="AB1659" s="38">
        <v>1.4102368550452882E-2</v>
      </c>
      <c r="AC1659" s="38">
        <v>97.494807575939575</v>
      </c>
      <c r="AD1659" s="38">
        <v>1.2946163238891737</v>
      </c>
      <c r="AE1659" s="38">
        <v>1.5150183641711652</v>
      </c>
      <c r="AF1659" s="38">
        <v>5.383676110826352E-3</v>
      </c>
      <c r="AG1659" s="38">
        <v>1.5018364171165199E-2</v>
      </c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</row>
    <row r="1660" spans="1:51" x14ac:dyDescent="0.25">
      <c r="A1660" s="38" t="s">
        <v>46</v>
      </c>
      <c r="B1660" s="38">
        <v>435568</v>
      </c>
      <c r="C1660" s="38">
        <v>8.1999999999999993</v>
      </c>
      <c r="D1660" s="38">
        <v>8</v>
      </c>
      <c r="E1660" s="38">
        <v>8.5</v>
      </c>
      <c r="F1660" s="38">
        <v>2016</v>
      </c>
      <c r="G1660" s="38" t="s">
        <v>7</v>
      </c>
      <c r="H1660" s="38" t="s">
        <v>82</v>
      </c>
      <c r="I1660" s="38" t="s">
        <v>178</v>
      </c>
      <c r="J1660" s="38">
        <v>3572</v>
      </c>
      <c r="K1660" s="38">
        <v>431996</v>
      </c>
      <c r="L1660" s="38">
        <v>2.6783031381817602E-4</v>
      </c>
      <c r="M1660" s="38">
        <v>7.9329557861708038</v>
      </c>
      <c r="N1660" s="38">
        <v>8.4686164138071565</v>
      </c>
      <c r="O1660" s="38">
        <v>6.7044213829196231E-2</v>
      </c>
      <c r="P1660" s="38">
        <v>3.1383586192843538E-2</v>
      </c>
      <c r="Q1660" s="38">
        <v>3455</v>
      </c>
      <c r="R1660" s="38">
        <v>3689</v>
      </c>
      <c r="S1660" s="38">
        <v>7.9321713257172242</v>
      </c>
      <c r="T1660" s="38">
        <v>8.4694008742607352</v>
      </c>
      <c r="U1660" s="38">
        <v>6.7828674282775836E-2</v>
      </c>
      <c r="V1660" s="38">
        <v>3.0599125739264821E-2</v>
      </c>
      <c r="W1660" s="38">
        <v>8.2051234474674571E-3</v>
      </c>
      <c r="X1660" s="38">
        <v>2.6793447261002907E-4</v>
      </c>
      <c r="Y1660" s="38">
        <v>7.9371889748574285</v>
      </c>
      <c r="Z1660" s="38">
        <v>8.4730579200774852</v>
      </c>
      <c r="AA1660" s="38">
        <v>6.281102514257153E-2</v>
      </c>
      <c r="AB1660" s="38">
        <v>2.694207992251485E-2</v>
      </c>
      <c r="AC1660" s="38">
        <v>233.33205719138851</v>
      </c>
      <c r="AD1660" s="38">
        <v>7.9384257008761496</v>
      </c>
      <c r="AE1660" s="38">
        <v>8.4741170265824</v>
      </c>
      <c r="AF1660" s="38">
        <v>6.1574299123850373E-2</v>
      </c>
      <c r="AG1660" s="38">
        <v>2.5882973417600041E-2</v>
      </c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</row>
    <row r="1661" spans="1:51" x14ac:dyDescent="0.25">
      <c r="A1661" s="38" t="s">
        <v>47</v>
      </c>
      <c r="B1661" s="38">
        <v>607668</v>
      </c>
      <c r="C1661" s="38">
        <v>9.3000000000000007</v>
      </c>
      <c r="D1661" s="38">
        <v>9.1</v>
      </c>
      <c r="E1661" s="38">
        <v>9.6</v>
      </c>
      <c r="F1661" s="38">
        <v>2016</v>
      </c>
      <c r="G1661" s="38" t="s">
        <v>7</v>
      </c>
      <c r="H1661" s="38" t="s">
        <v>83</v>
      </c>
      <c r="I1661" s="38" t="s">
        <v>179</v>
      </c>
      <c r="J1661" s="38">
        <v>5651</v>
      </c>
      <c r="K1661" s="38">
        <v>602017</v>
      </c>
      <c r="L1661" s="38">
        <v>2.4133236671911219E-4</v>
      </c>
      <c r="M1661" s="38">
        <v>9.0581535367676604</v>
      </c>
      <c r="N1661" s="38">
        <v>9.5408182702058841</v>
      </c>
      <c r="O1661" s="38">
        <v>4.1846463232339204E-2</v>
      </c>
      <c r="P1661" s="38">
        <v>5.9181729794115512E-2</v>
      </c>
      <c r="Q1661" s="38">
        <v>5505</v>
      </c>
      <c r="R1661" s="38">
        <v>5798</v>
      </c>
      <c r="S1661" s="38">
        <v>9.0592231284188074</v>
      </c>
      <c r="T1661" s="38">
        <v>9.5413943140004083</v>
      </c>
      <c r="U1661" s="38">
        <v>4.0776871581192253E-2</v>
      </c>
      <c r="V1661" s="38">
        <v>5.8605685999591373E-2</v>
      </c>
      <c r="W1661" s="38">
        <v>9.3025879162666816E-3</v>
      </c>
      <c r="X1661" s="38">
        <v>2.4139140480824571E-4</v>
      </c>
      <c r="Y1661" s="38">
        <v>9.0611965114584354</v>
      </c>
      <c r="Z1661" s="38">
        <v>9.5439793210749286</v>
      </c>
      <c r="AA1661" s="38">
        <v>3.8803488541564235E-2</v>
      </c>
      <c r="AB1661" s="38">
        <v>5.602067892507101E-2</v>
      </c>
      <c r="AC1661" s="38">
        <v>293.31221570580004</v>
      </c>
      <c r="AD1661" s="38">
        <v>9.0620697650519926</v>
      </c>
      <c r="AE1661" s="38">
        <v>9.5447516925239864</v>
      </c>
      <c r="AF1661" s="38">
        <v>3.7930234948007069E-2</v>
      </c>
      <c r="AG1661" s="38">
        <v>5.5248307476013281E-2</v>
      </c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</row>
    <row r="1662" spans="1:51" x14ac:dyDescent="0.25">
      <c r="A1662" s="38" t="s">
        <v>48</v>
      </c>
      <c r="B1662" s="38">
        <v>635216</v>
      </c>
      <c r="C1662" s="38">
        <v>6.9</v>
      </c>
      <c r="D1662" s="38">
        <v>6.7</v>
      </c>
      <c r="E1662" s="38">
        <v>7.2</v>
      </c>
      <c r="F1662" s="38">
        <v>2016</v>
      </c>
      <c r="G1662" s="38" t="s">
        <v>7</v>
      </c>
      <c r="H1662" s="38" t="s">
        <v>84</v>
      </c>
      <c r="I1662" s="38" t="s">
        <v>180</v>
      </c>
      <c r="J1662" s="38">
        <v>4383</v>
      </c>
      <c r="K1662" s="38">
        <v>630833</v>
      </c>
      <c r="L1662" s="38">
        <v>2.0356770725968854E-4</v>
      </c>
      <c r="M1662" s="38">
        <v>6.6964474057097583</v>
      </c>
      <c r="N1662" s="38">
        <v>7.1035828202291356</v>
      </c>
      <c r="O1662" s="38">
        <v>3.5525942902419061E-3</v>
      </c>
      <c r="P1662" s="38">
        <v>9.6417179770864614E-2</v>
      </c>
      <c r="Q1662" s="38">
        <v>4254</v>
      </c>
      <c r="R1662" s="38">
        <v>4513</v>
      </c>
      <c r="S1662" s="38">
        <v>6.6969345860305785</v>
      </c>
      <c r="T1662" s="38">
        <v>7.1046699075590034</v>
      </c>
      <c r="U1662" s="38">
        <v>3.0654139694217264E-3</v>
      </c>
      <c r="V1662" s="38">
        <v>9.5330092440996772E-2</v>
      </c>
      <c r="W1662" s="38">
        <v>6.9029971093788767E-3</v>
      </c>
      <c r="X1662" s="38">
        <v>2.0363260441368713E-4</v>
      </c>
      <c r="Y1662" s="38">
        <v>6.6993645049651898</v>
      </c>
      <c r="Z1662" s="38">
        <v>7.1066297137925636</v>
      </c>
      <c r="AA1662" s="38">
        <v>6.3549503481041825E-4</v>
      </c>
      <c r="AB1662" s="38">
        <v>9.3370286207436592E-2</v>
      </c>
      <c r="AC1662" s="38">
        <v>258.63281034421311</v>
      </c>
      <c r="AD1662" s="38">
        <v>6.7002068362093965</v>
      </c>
      <c r="AE1662" s="38">
        <v>7.1073616406787421</v>
      </c>
      <c r="AF1662" s="38">
        <v>2.0683620939632164E-4</v>
      </c>
      <c r="AG1662" s="38">
        <v>9.2638359321258079E-2</v>
      </c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</row>
    <row r="1663" spans="1:51" x14ac:dyDescent="0.25">
      <c r="A1663" s="38" t="s">
        <v>34</v>
      </c>
      <c r="B1663" s="38">
        <v>162425</v>
      </c>
      <c r="C1663" s="38">
        <v>16.7</v>
      </c>
      <c r="D1663" s="38">
        <v>16.100000000000001</v>
      </c>
      <c r="E1663" s="38">
        <v>17.3</v>
      </c>
      <c r="F1663" s="38">
        <v>2016</v>
      </c>
      <c r="G1663" s="38" t="s">
        <v>7</v>
      </c>
      <c r="H1663" s="38" t="s">
        <v>85</v>
      </c>
      <c r="I1663" s="38" t="s">
        <v>166</v>
      </c>
      <c r="J1663" s="38">
        <v>2712</v>
      </c>
      <c r="K1663" s="38">
        <v>159713</v>
      </c>
      <c r="L1663" s="38">
        <v>6.2313730855649942E-4</v>
      </c>
      <c r="M1663" s="38">
        <v>16.073799739311745</v>
      </c>
      <c r="N1663" s="38">
        <v>17.320074356424744</v>
      </c>
      <c r="O1663" s="38">
        <v>2.6200260688256094E-2</v>
      </c>
      <c r="P1663" s="38">
        <v>2.00743564247432E-2</v>
      </c>
      <c r="Q1663" s="38">
        <v>2612</v>
      </c>
      <c r="R1663" s="38">
        <v>2814</v>
      </c>
      <c r="S1663" s="38">
        <v>16.081268277666616</v>
      </c>
      <c r="T1663" s="38">
        <v>17.32491919347391</v>
      </c>
      <c r="U1663" s="38">
        <v>1.8731722333384937E-2</v>
      </c>
      <c r="V1663" s="38">
        <v>2.4919193473909473E-2</v>
      </c>
      <c r="W1663" s="38">
        <v>1.6708367215057588E-2</v>
      </c>
      <c r="X1663" s="38">
        <v>6.2344435106431999E-4</v>
      </c>
      <c r="Y1663" s="38">
        <v>16.084922863993267</v>
      </c>
      <c r="Z1663" s="38">
        <v>17.33181156612191</v>
      </c>
      <c r="AA1663" s="38">
        <v>1.5077136006734548E-2</v>
      </c>
      <c r="AB1663" s="38">
        <v>3.1811566121909607E-2</v>
      </c>
      <c r="AC1663" s="38">
        <v>202.44426029736795</v>
      </c>
      <c r="AD1663" s="38">
        <v>16.088267180826794</v>
      </c>
      <c r="AE1663" s="38">
        <v>17.334623791384111</v>
      </c>
      <c r="AF1663" s="38">
        <v>1.1732819173207787E-2</v>
      </c>
      <c r="AG1663" s="38">
        <v>3.4623791384110092E-2</v>
      </c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</row>
    <row r="1664" spans="1:51" x14ac:dyDescent="0.25">
      <c r="A1664" s="38" t="s">
        <v>13</v>
      </c>
      <c r="B1664" s="38">
        <v>790804</v>
      </c>
      <c r="C1664" s="38">
        <v>11.9</v>
      </c>
      <c r="D1664" s="38">
        <v>11.7</v>
      </c>
      <c r="E1664" s="38">
        <v>12.1</v>
      </c>
      <c r="F1664" s="38">
        <v>2016</v>
      </c>
      <c r="G1664" s="38" t="s">
        <v>7</v>
      </c>
      <c r="H1664" s="38" t="s">
        <v>86</v>
      </c>
      <c r="I1664" s="38" t="s">
        <v>145</v>
      </c>
      <c r="J1664" s="38">
        <v>9411</v>
      </c>
      <c r="K1664" s="38">
        <v>781393</v>
      </c>
      <c r="L1664" s="38">
        <v>2.3899975174854692E-4</v>
      </c>
      <c r="M1664" s="38">
        <v>11.661547033548441</v>
      </c>
      <c r="N1664" s="38">
        <v>12.139546537045536</v>
      </c>
      <c r="O1664" s="38">
        <v>3.8452966451558268E-2</v>
      </c>
      <c r="P1664" s="38">
        <v>3.9546537045536567E-2</v>
      </c>
      <c r="Q1664" s="38">
        <v>9222</v>
      </c>
      <c r="R1664" s="38">
        <v>9600</v>
      </c>
      <c r="S1664" s="38">
        <v>11.66154951163626</v>
      </c>
      <c r="T1664" s="38">
        <v>12.139544058957719</v>
      </c>
      <c r="U1664" s="38">
        <v>3.8450488363739765E-2</v>
      </c>
      <c r="V1664" s="38">
        <v>3.9544058957719841E-2</v>
      </c>
      <c r="W1664" s="38">
        <v>1.1902917796118618E-2</v>
      </c>
      <c r="X1664" s="38">
        <v>2.3903445119539677E-4</v>
      </c>
      <c r="Y1664" s="38">
        <v>11.663883344923223</v>
      </c>
      <c r="Z1664" s="38">
        <v>12.141952247314014</v>
      </c>
      <c r="AA1664" s="38">
        <v>3.6116655076776638E-2</v>
      </c>
      <c r="AB1664" s="38">
        <v>4.1952247314014812E-2</v>
      </c>
      <c r="AC1664" s="38">
        <v>378.01351801145034</v>
      </c>
      <c r="AD1664" s="38">
        <v>11.664545401305253</v>
      </c>
      <c r="AE1664" s="38">
        <v>12.142554720628798</v>
      </c>
      <c r="AF1664" s="38">
        <v>3.5454598694746764E-2</v>
      </c>
      <c r="AG1664" s="38">
        <v>4.2554720628798393E-2</v>
      </c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</row>
    <row r="1665" spans="1:51" x14ac:dyDescent="0.25">
      <c r="A1665" s="38" t="s">
        <v>28</v>
      </c>
      <c r="B1665" s="38">
        <v>865940</v>
      </c>
      <c r="C1665" s="38">
        <v>17.399999999999999</v>
      </c>
      <c r="D1665" s="38">
        <v>17.100000000000001</v>
      </c>
      <c r="E1665" s="38">
        <v>17.7</v>
      </c>
      <c r="F1665" s="38">
        <v>2016</v>
      </c>
      <c r="G1665" s="38" t="s">
        <v>7</v>
      </c>
      <c r="H1665" s="38" t="s">
        <v>87</v>
      </c>
      <c r="I1665" s="38" t="s">
        <v>160</v>
      </c>
      <c r="J1665" s="38">
        <v>15067</v>
      </c>
      <c r="K1665" s="38">
        <v>850873</v>
      </c>
      <c r="L1665" s="38">
        <v>2.7539887042244695E-4</v>
      </c>
      <c r="M1665" s="38">
        <v>17.124190015643563</v>
      </c>
      <c r="N1665" s="38">
        <v>17.674987756488456</v>
      </c>
      <c r="O1665" s="38">
        <v>2.4190015643561935E-2</v>
      </c>
      <c r="P1665" s="38">
        <v>2.501224351154363E-2</v>
      </c>
      <c r="Q1665" s="38">
        <v>14829</v>
      </c>
      <c r="R1665" s="38">
        <v>15306</v>
      </c>
      <c r="S1665" s="38">
        <v>17.124743053791256</v>
      </c>
      <c r="T1665" s="38">
        <v>17.675589532762086</v>
      </c>
      <c r="U1665" s="38">
        <v>2.4743053791254965E-2</v>
      </c>
      <c r="V1665" s="38">
        <v>2.4410467237913736E-2</v>
      </c>
      <c r="W1665" s="38">
        <v>1.7401729775021375E-2</v>
      </c>
      <c r="X1665" s="38">
        <v>2.7542322256409943E-4</v>
      </c>
      <c r="Y1665" s="38">
        <v>17.126306552457276</v>
      </c>
      <c r="Z1665" s="38">
        <v>17.677152997585473</v>
      </c>
      <c r="AA1665" s="38">
        <v>2.6306552457274535E-2</v>
      </c>
      <c r="AB1665" s="38">
        <v>2.2847002414525974E-2</v>
      </c>
      <c r="AC1665" s="38">
        <v>476.96549154934434</v>
      </c>
      <c r="AD1665" s="38">
        <v>17.126905087344454</v>
      </c>
      <c r="AE1665" s="38">
        <v>17.677709271996683</v>
      </c>
      <c r="AF1665" s="38">
        <v>2.6905087344452738E-2</v>
      </c>
      <c r="AG1665" s="38">
        <v>2.2290728003316218E-2</v>
      </c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</row>
    <row r="1666" spans="1:51" x14ac:dyDescent="0.25">
      <c r="A1666" s="38" t="s">
        <v>49</v>
      </c>
      <c r="B1666" s="38">
        <v>1360566</v>
      </c>
      <c r="C1666" s="38">
        <v>11.2</v>
      </c>
      <c r="D1666" s="38">
        <v>11.1</v>
      </c>
      <c r="E1666" s="38">
        <v>11.4</v>
      </c>
      <c r="F1666" s="38">
        <v>2016</v>
      </c>
      <c r="G1666" s="38" t="s">
        <v>7</v>
      </c>
      <c r="H1666" s="38" t="s">
        <v>88</v>
      </c>
      <c r="I1666" s="38" t="s">
        <v>181</v>
      </c>
      <c r="J1666" s="38">
        <v>15238</v>
      </c>
      <c r="K1666" s="38">
        <v>1345328</v>
      </c>
      <c r="L1666" s="38">
        <v>1.7682625346714212E-4</v>
      </c>
      <c r="M1666" s="38">
        <v>11.022924438524278</v>
      </c>
      <c r="N1666" s="38">
        <v>11.376576945458563</v>
      </c>
      <c r="O1666" s="38">
        <v>7.7075561475721699E-2</v>
      </c>
      <c r="P1666" s="38">
        <v>2.3423054541437338E-2</v>
      </c>
      <c r="Q1666" s="38">
        <v>14998</v>
      </c>
      <c r="R1666" s="38">
        <v>15479</v>
      </c>
      <c r="S1666" s="38">
        <v>11.023353516110207</v>
      </c>
      <c r="T1666" s="38">
        <v>11.376882856105473</v>
      </c>
      <c r="U1666" s="38">
        <v>7.6646483889792449E-2</v>
      </c>
      <c r="V1666" s="38">
        <v>2.3117143894527459E-2</v>
      </c>
      <c r="W1666" s="38">
        <v>1.120113077993108E-2</v>
      </c>
      <c r="X1666" s="38">
        <v>1.7684215997870484E-4</v>
      </c>
      <c r="Y1666" s="38">
        <v>11.024288619952374</v>
      </c>
      <c r="Z1666" s="38">
        <v>11.377972939909785</v>
      </c>
      <c r="AA1666" s="38">
        <v>7.5711380047625454E-2</v>
      </c>
      <c r="AB1666" s="38">
        <v>2.2027060090215045E-2</v>
      </c>
      <c r="AC1666" s="38">
        <v>481.17510627002099</v>
      </c>
      <c r="AD1666" s="38">
        <v>11.024669751750722</v>
      </c>
      <c r="AE1666" s="38">
        <v>11.378326794269096</v>
      </c>
      <c r="AF1666" s="38">
        <v>7.5330248249278142E-2</v>
      </c>
      <c r="AG1666" s="38">
        <v>2.1673205730904144E-2</v>
      </c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</row>
    <row r="1667" spans="1:51" x14ac:dyDescent="0.25">
      <c r="A1667" s="38" t="s">
        <v>26</v>
      </c>
      <c r="B1667" s="38">
        <v>792766</v>
      </c>
      <c r="C1667" s="38">
        <v>19.399999999999999</v>
      </c>
      <c r="D1667" s="38">
        <v>19.100000000000001</v>
      </c>
      <c r="E1667" s="38">
        <v>19.7</v>
      </c>
      <c r="F1667" s="38">
        <v>2016</v>
      </c>
      <c r="G1667" s="38" t="s">
        <v>7</v>
      </c>
      <c r="H1667" s="38" t="s">
        <v>89</v>
      </c>
      <c r="I1667" s="38" t="s">
        <v>158</v>
      </c>
      <c r="J1667" s="38">
        <v>15380</v>
      </c>
      <c r="K1667" s="38">
        <v>777386</v>
      </c>
      <c r="L1667" s="38">
        <v>3.036177044645189E-4</v>
      </c>
      <c r="M1667" s="38">
        <v>19.096810669103469</v>
      </c>
      <c r="N1667" s="38">
        <v>19.704046078032512</v>
      </c>
      <c r="O1667" s="38">
        <v>3.1893308965322831E-3</v>
      </c>
      <c r="P1667" s="38">
        <v>4.0460780325126677E-3</v>
      </c>
      <c r="Q1667" s="38">
        <v>15139</v>
      </c>
      <c r="R1667" s="38">
        <v>15621</v>
      </c>
      <c r="S1667" s="38">
        <v>19.096429463423004</v>
      </c>
      <c r="T1667" s="38">
        <v>19.704427283712974</v>
      </c>
      <c r="U1667" s="38">
        <v>3.5705365769977959E-3</v>
      </c>
      <c r="V1667" s="38">
        <v>4.4272837129746279E-3</v>
      </c>
      <c r="W1667" s="38">
        <v>1.9402757174901107E-2</v>
      </c>
      <c r="X1667" s="38">
        <v>3.0364376108440338E-4</v>
      </c>
      <c r="Y1667" s="38">
        <v>19.099113413816703</v>
      </c>
      <c r="Z1667" s="38">
        <v>19.70640093598551</v>
      </c>
      <c r="AA1667" s="38">
        <v>8.8658618329873207E-4</v>
      </c>
      <c r="AB1667" s="38">
        <v>6.400935985510614E-3</v>
      </c>
      <c r="AC1667" s="38">
        <v>481.40324302525715</v>
      </c>
      <c r="AD1667" s="38">
        <v>19.09976681256515</v>
      </c>
      <c r="AE1667" s="38">
        <v>19.707008937390938</v>
      </c>
      <c r="AF1667" s="38">
        <v>2.3318743485134519E-4</v>
      </c>
      <c r="AG1667" s="38">
        <v>7.0089373909389963E-3</v>
      </c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</row>
    <row r="1668" spans="1:51" x14ac:dyDescent="0.25">
      <c r="A1668" s="38" t="s">
        <v>59</v>
      </c>
      <c r="B1668" s="38">
        <v>433377</v>
      </c>
      <c r="C1668" s="38">
        <v>9.5</v>
      </c>
      <c r="D1668" s="38">
        <v>9.1999999999999993</v>
      </c>
      <c r="E1668" s="38">
        <v>9.8000000000000007</v>
      </c>
      <c r="F1668" s="38">
        <v>2016</v>
      </c>
      <c r="G1668" s="38" t="s">
        <v>7</v>
      </c>
      <c r="H1668" s="38" t="s">
        <v>90</v>
      </c>
      <c r="I1668" s="38" t="s">
        <v>190</v>
      </c>
      <c r="J1668" s="38">
        <v>4117</v>
      </c>
      <c r="K1668" s="38">
        <v>429260</v>
      </c>
      <c r="L1668" s="38">
        <v>2.8880183396119859E-4</v>
      </c>
      <c r="M1668" s="38">
        <v>9.2110101080661817</v>
      </c>
      <c r="N1668" s="38">
        <v>9.7886137759885781</v>
      </c>
      <c r="O1668" s="38">
        <v>1.1010108066182411E-2</v>
      </c>
      <c r="P1668" s="38">
        <v>1.1386224011422641E-2</v>
      </c>
      <c r="Q1668" s="38">
        <v>3992</v>
      </c>
      <c r="R1668" s="38">
        <v>4243</v>
      </c>
      <c r="S1668" s="38">
        <v>9.21137946868431</v>
      </c>
      <c r="T1668" s="38">
        <v>9.7905518751571954</v>
      </c>
      <c r="U1668" s="38">
        <v>1.1379468684310723E-2</v>
      </c>
      <c r="V1668" s="38">
        <v>9.4481248428053277E-3</v>
      </c>
      <c r="W1668" s="38">
        <v>9.5041597029196807E-3</v>
      </c>
      <c r="X1668" s="38">
        <v>2.8889871678735603E-4</v>
      </c>
      <c r="Y1668" s="38">
        <v>9.2152609861323249</v>
      </c>
      <c r="Z1668" s="38">
        <v>9.7930584197070374</v>
      </c>
      <c r="AA1668" s="38">
        <v>1.5260986132325627E-2</v>
      </c>
      <c r="AB1668" s="38">
        <v>6.941580292963323E-3</v>
      </c>
      <c r="AC1668" s="38">
        <v>250.33456561410406</v>
      </c>
      <c r="AD1668" s="38">
        <v>9.2164975109607479</v>
      </c>
      <c r="AE1668" s="38">
        <v>9.7941293342121938</v>
      </c>
      <c r="AF1668" s="38">
        <v>1.6497510960748585E-2</v>
      </c>
      <c r="AG1668" s="38">
        <v>5.8706657878069279E-3</v>
      </c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</row>
    <row r="1669" spans="1:51" x14ac:dyDescent="0.25">
      <c r="A1669" s="38" t="s">
        <v>20</v>
      </c>
      <c r="B1669" s="38">
        <v>817180</v>
      </c>
      <c r="C1669" s="38">
        <v>12.4</v>
      </c>
      <c r="D1669" s="38">
        <v>12.2</v>
      </c>
      <c r="E1669" s="38">
        <v>12.7</v>
      </c>
      <c r="F1669" s="38">
        <v>2016</v>
      </c>
      <c r="G1669" s="38" t="s">
        <v>7</v>
      </c>
      <c r="H1669" s="38" t="s">
        <v>91</v>
      </c>
      <c r="I1669" s="38" t="s">
        <v>152</v>
      </c>
      <c r="J1669" s="38">
        <v>10133</v>
      </c>
      <c r="K1669" s="38">
        <v>807047</v>
      </c>
      <c r="L1669" s="38">
        <v>2.3993297146789408E-4</v>
      </c>
      <c r="M1669" s="38">
        <v>12.160027869472902</v>
      </c>
      <c r="N1669" s="38">
        <v>12.63989381240869</v>
      </c>
      <c r="O1669" s="38">
        <v>3.9972130527097249E-2</v>
      </c>
      <c r="P1669" s="38">
        <v>6.0106187591308924E-2</v>
      </c>
      <c r="Q1669" s="38">
        <v>9937</v>
      </c>
      <c r="R1669" s="38">
        <v>10330</v>
      </c>
      <c r="S1669" s="38">
        <v>12.160111603318731</v>
      </c>
      <c r="T1669" s="38">
        <v>12.641033799162976</v>
      </c>
      <c r="U1669" s="38">
        <v>3.9888396681268645E-2</v>
      </c>
      <c r="V1669" s="38">
        <v>5.8966200837023308E-2</v>
      </c>
      <c r="W1669" s="38">
        <v>1.240225297568009E-2</v>
      </c>
      <c r="X1669" s="38">
        <v>2.3996525113141037E-4</v>
      </c>
      <c r="Y1669" s="38">
        <v>12.162287724548678</v>
      </c>
      <c r="Z1669" s="38">
        <v>12.642218226811501</v>
      </c>
      <c r="AA1669" s="38">
        <v>3.7712275451321275E-2</v>
      </c>
      <c r="AB1669" s="38">
        <v>5.778177318849842E-2</v>
      </c>
      <c r="AC1669" s="38">
        <v>392.14611374612701</v>
      </c>
      <c r="AD1669" s="38">
        <v>12.162927322196868</v>
      </c>
      <c r="AE1669" s="38">
        <v>12.642802344010901</v>
      </c>
      <c r="AF1669" s="38">
        <v>3.7072677803131171E-2</v>
      </c>
      <c r="AG1669" s="38">
        <v>5.7197655989098095E-2</v>
      </c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</row>
    <row r="1670" spans="1:51" x14ac:dyDescent="0.25">
      <c r="A1670" s="38" t="s">
        <v>50</v>
      </c>
      <c r="B1670" s="38">
        <v>133631</v>
      </c>
      <c r="C1670" s="38">
        <v>5.5</v>
      </c>
      <c r="D1670" s="38">
        <v>5.0999999999999996</v>
      </c>
      <c r="E1670" s="38">
        <v>5.9</v>
      </c>
      <c r="F1670" s="38">
        <v>2016</v>
      </c>
      <c r="G1670" s="38" t="s">
        <v>7</v>
      </c>
      <c r="H1670" s="38" t="s">
        <v>92</v>
      </c>
      <c r="I1670" s="38" t="s">
        <v>182</v>
      </c>
      <c r="J1670" s="38">
        <v>735</v>
      </c>
      <c r="K1670" s="38">
        <v>132896</v>
      </c>
      <c r="L1670" s="38">
        <v>3.9653989542030871E-4</v>
      </c>
      <c r="M1670" s="38">
        <v>5.103680861739333</v>
      </c>
      <c r="N1670" s="38">
        <v>5.8967606525799505</v>
      </c>
      <c r="O1670" s="38">
        <v>3.680861739333352E-3</v>
      </c>
      <c r="P1670" s="38">
        <v>3.2393474200498318E-3</v>
      </c>
      <c r="Q1670" s="38">
        <v>682</v>
      </c>
      <c r="R1670" s="38">
        <v>788</v>
      </c>
      <c r="S1670" s="38">
        <v>5.1036061991603745</v>
      </c>
      <c r="T1670" s="38">
        <v>5.8968353151589081</v>
      </c>
      <c r="U1670" s="38">
        <v>3.6061991603748567E-3</v>
      </c>
      <c r="V1670" s="38">
        <v>3.1646848410922246E-3</v>
      </c>
      <c r="W1670" s="38">
        <v>5.5144356169826245E-3</v>
      </c>
      <c r="X1670" s="38">
        <v>3.9729779489830079E-4</v>
      </c>
      <c r="Y1670" s="38">
        <v>5.1171378220843238</v>
      </c>
      <c r="Z1670" s="38">
        <v>5.9117334118809248</v>
      </c>
      <c r="AA1670" s="38">
        <v>1.7137822084324128E-2</v>
      </c>
      <c r="AB1670" s="38">
        <v>1.1733411880924471E-2</v>
      </c>
      <c r="AC1670" s="38">
        <v>106.01381242777927</v>
      </c>
      <c r="AD1670" s="38">
        <v>5.1215223195169362</v>
      </c>
      <c r="AE1670" s="38">
        <v>5.9148319928811786</v>
      </c>
      <c r="AF1670" s="38">
        <v>2.1522319516936506E-2</v>
      </c>
      <c r="AG1670" s="38">
        <v>1.4831992881178202E-2</v>
      </c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</row>
    <row r="1671" spans="1:51" x14ac:dyDescent="0.25">
      <c r="A1671" s="38" t="s">
        <v>51</v>
      </c>
      <c r="B1671" s="38">
        <v>280444</v>
      </c>
      <c r="C1671" s="38">
        <v>10.8</v>
      </c>
      <c r="D1671" s="38">
        <v>10.4</v>
      </c>
      <c r="E1671" s="38">
        <v>11.2</v>
      </c>
      <c r="F1671" s="38">
        <v>2016</v>
      </c>
      <c r="G1671" s="38" t="s">
        <v>7</v>
      </c>
      <c r="H1671" s="38" t="s">
        <v>93</v>
      </c>
      <c r="I1671" s="38" t="s">
        <v>183</v>
      </c>
      <c r="J1671" s="38">
        <v>3029</v>
      </c>
      <c r="K1671" s="38">
        <v>277415</v>
      </c>
      <c r="L1671" s="38">
        <v>3.8255463513007501E-4</v>
      </c>
      <c r="M1671" s="38">
        <v>10.418175635440877</v>
      </c>
      <c r="N1671" s="38">
        <v>11.183284905701028</v>
      </c>
      <c r="O1671" s="38">
        <v>1.8175635440876192E-2</v>
      </c>
      <c r="P1671" s="38">
        <v>1.6715094298971778E-2</v>
      </c>
      <c r="Q1671" s="38">
        <v>2922</v>
      </c>
      <c r="R1671" s="38">
        <v>3137</v>
      </c>
      <c r="S1671" s="38">
        <v>10.419192423442826</v>
      </c>
      <c r="T1671" s="38">
        <v>11.185833891971303</v>
      </c>
      <c r="U1671" s="38">
        <v>1.9192423442826012E-2</v>
      </c>
      <c r="V1671" s="38">
        <v>1.4166108028696556E-2</v>
      </c>
      <c r="W1671" s="38">
        <v>1.0807431120326129E-2</v>
      </c>
      <c r="X1671" s="38">
        <v>3.8272803210834304E-4</v>
      </c>
      <c r="Y1671" s="38">
        <v>10.424703088217786</v>
      </c>
      <c r="Z1671" s="38">
        <v>11.190159152434472</v>
      </c>
      <c r="AA1671" s="38">
        <v>2.4703088217785663E-2</v>
      </c>
      <c r="AB1671" s="38">
        <v>9.8408475655276106E-3</v>
      </c>
      <c r="AC1671" s="38">
        <v>214.58717407260028</v>
      </c>
      <c r="AD1671" s="38">
        <v>10.426634511299701</v>
      </c>
      <c r="AE1671" s="38">
        <v>11.191793454782278</v>
      </c>
      <c r="AF1671" s="38">
        <v>2.6634511299700847E-2</v>
      </c>
      <c r="AG1671" s="38">
        <v>8.2065452177211284E-3</v>
      </c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</row>
    <row r="1672" spans="1:51" x14ac:dyDescent="0.25">
      <c r="A1672" s="38" t="s">
        <v>29</v>
      </c>
      <c r="B1672" s="38">
        <v>432794</v>
      </c>
      <c r="C1672" s="38">
        <v>12.7</v>
      </c>
      <c r="D1672" s="38">
        <v>12.3</v>
      </c>
      <c r="E1672" s="38">
        <v>13</v>
      </c>
      <c r="F1672" s="38">
        <v>2016</v>
      </c>
      <c r="G1672" s="38" t="s">
        <v>7</v>
      </c>
      <c r="H1672" s="38" t="s">
        <v>94</v>
      </c>
      <c r="I1672" s="38" t="s">
        <v>161</v>
      </c>
      <c r="J1672" s="38">
        <v>5496</v>
      </c>
      <c r="K1672" s="38">
        <v>427298</v>
      </c>
      <c r="L1672" s="38">
        <v>3.3359154601627624E-4</v>
      </c>
      <c r="M1672" s="38">
        <v>12.365290601148425</v>
      </c>
      <c r="N1672" s="38">
        <v>13.032473693180979</v>
      </c>
      <c r="O1672" s="38">
        <v>6.5290601148424443E-2</v>
      </c>
      <c r="P1672" s="38">
        <v>3.2473693180978813E-2</v>
      </c>
      <c r="Q1672" s="38">
        <v>5353</v>
      </c>
      <c r="R1672" s="38">
        <v>5641</v>
      </c>
      <c r="S1672" s="38">
        <v>12.368470912258488</v>
      </c>
      <c r="T1672" s="38">
        <v>13.033914518223451</v>
      </c>
      <c r="U1672" s="38">
        <v>6.8470912258487004E-2</v>
      </c>
      <c r="V1672" s="38">
        <v>3.391451822345104E-2</v>
      </c>
      <c r="W1672" s="38">
        <v>1.2703207370163044E-2</v>
      </c>
      <c r="X1672" s="38">
        <v>3.3367417340978079E-4</v>
      </c>
      <c r="Y1672" s="38">
        <v>12.369533196753263</v>
      </c>
      <c r="Z1672" s="38">
        <v>13.036881543572823</v>
      </c>
      <c r="AA1672" s="38">
        <v>6.9533196753262416E-2</v>
      </c>
      <c r="AB1672" s="38">
        <v>3.6881543572823361E-2</v>
      </c>
      <c r="AC1672" s="38">
        <v>288.76542576238614</v>
      </c>
      <c r="AD1672" s="38">
        <v>12.370759517844252</v>
      </c>
      <c r="AE1672" s="38">
        <v>13.037965770049791</v>
      </c>
      <c r="AF1672" s="38">
        <v>7.0759517844251718E-2</v>
      </c>
      <c r="AG1672" s="38">
        <v>3.7965770049790848E-2</v>
      </c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</row>
    <row r="1673" spans="1:51" x14ac:dyDescent="0.25">
      <c r="A1673" s="38" t="s">
        <v>35</v>
      </c>
      <c r="B1673" s="38">
        <v>165487</v>
      </c>
      <c r="C1673" s="38">
        <v>14.1</v>
      </c>
      <c r="D1673" s="38">
        <v>13.6</v>
      </c>
      <c r="E1673" s="38">
        <v>14.7</v>
      </c>
      <c r="F1673" s="38">
        <v>2016</v>
      </c>
      <c r="G1673" s="38" t="s">
        <v>7</v>
      </c>
      <c r="H1673" s="38" t="s">
        <v>95</v>
      </c>
      <c r="I1673" s="38" t="s">
        <v>167</v>
      </c>
      <c r="J1673" s="38">
        <v>2333</v>
      </c>
      <c r="K1673" s="38">
        <v>163154</v>
      </c>
      <c r="L1673" s="38">
        <v>5.6801329210144711E-4</v>
      </c>
      <c r="M1673" s="38">
        <v>13.529770823871411</v>
      </c>
      <c r="N1673" s="38">
        <v>14.665797408074303</v>
      </c>
      <c r="O1673" s="38">
        <v>7.0229176128588477E-2</v>
      </c>
      <c r="P1673" s="38">
        <v>3.4202591925696524E-2</v>
      </c>
      <c r="Q1673" s="38">
        <v>2240</v>
      </c>
      <c r="R1673" s="38">
        <v>2428</v>
      </c>
      <c r="S1673" s="38">
        <v>13.535806437967937</v>
      </c>
      <c r="T1673" s="38">
        <v>14.671847335440246</v>
      </c>
      <c r="U1673" s="38">
        <v>6.4193562032063056E-2</v>
      </c>
      <c r="V1673" s="38">
        <v>2.8152664559753404E-2</v>
      </c>
      <c r="W1673" s="38">
        <v>1.4109063128978945E-2</v>
      </c>
      <c r="X1673" s="38">
        <v>5.6834254660622231E-4</v>
      </c>
      <c r="Y1673" s="38">
        <v>13.540720582372725</v>
      </c>
      <c r="Z1673" s="38">
        <v>14.677405675585167</v>
      </c>
      <c r="AA1673" s="38">
        <v>5.9279417627275066E-2</v>
      </c>
      <c r="AB1673" s="38">
        <v>2.2594324414832556E-2</v>
      </c>
      <c r="AC1673" s="38">
        <v>188.01702018351926</v>
      </c>
      <c r="AD1673" s="38">
        <v>13.544025757318551</v>
      </c>
      <c r="AE1673" s="38">
        <v>14.680143131102666</v>
      </c>
      <c r="AF1673" s="38">
        <v>5.5974242681449127E-2</v>
      </c>
      <c r="AG1673" s="38">
        <v>1.9856868897333513E-2</v>
      </c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</row>
    <row r="1674" spans="1:51" x14ac:dyDescent="0.25">
      <c r="A1674" s="38" t="s">
        <v>14</v>
      </c>
      <c r="B1674" s="38">
        <v>1197357</v>
      </c>
      <c r="C1674" s="38">
        <v>14.1</v>
      </c>
      <c r="D1674" s="38">
        <v>13.9</v>
      </c>
      <c r="E1674" s="38">
        <v>14.4</v>
      </c>
      <c r="F1674" s="38">
        <v>2016</v>
      </c>
      <c r="G1674" s="38" t="s">
        <v>7</v>
      </c>
      <c r="H1674" s="38" t="s">
        <v>96</v>
      </c>
      <c r="I1674" s="38" t="s">
        <v>146</v>
      </c>
      <c r="J1674" s="38">
        <v>16883</v>
      </c>
      <c r="K1674" s="38">
        <v>1180474</v>
      </c>
      <c r="L1674" s="38">
        <v>2.1118624489219377E-4</v>
      </c>
      <c r="M1674" s="38">
        <v>13.889036161624826</v>
      </c>
      <c r="N1674" s="38">
        <v>14.311408651409215</v>
      </c>
      <c r="O1674" s="38">
        <v>1.0963838375174007E-2</v>
      </c>
      <c r="P1674" s="38">
        <v>8.8591348590785657E-2</v>
      </c>
      <c r="Q1674" s="38">
        <v>16630</v>
      </c>
      <c r="R1674" s="38">
        <v>17136</v>
      </c>
      <c r="S1674" s="38">
        <v>13.888923687755614</v>
      </c>
      <c r="T1674" s="38">
        <v>14.311521125278425</v>
      </c>
      <c r="U1674" s="38">
        <v>1.1076312244385988E-2</v>
      </c>
      <c r="V1674" s="38">
        <v>8.8478874721575451E-2</v>
      </c>
      <c r="W1674" s="38">
        <v>1.4101781304989378E-2</v>
      </c>
      <c r="X1674" s="38">
        <v>2.1120316620233066E-4</v>
      </c>
      <c r="Y1674" s="38">
        <v>13.890578138787047</v>
      </c>
      <c r="Z1674" s="38">
        <v>14.31298447119171</v>
      </c>
      <c r="AA1674" s="38">
        <v>9.4218612129530754E-3</v>
      </c>
      <c r="AB1674" s="38">
        <v>8.7015528808290554E-2</v>
      </c>
      <c r="AC1674" s="38">
        <v>505.73786513371431</v>
      </c>
      <c r="AD1674" s="38">
        <v>13.891010312796766</v>
      </c>
      <c r="AE1674" s="38">
        <v>14.313387467303958</v>
      </c>
      <c r="AF1674" s="38">
        <v>8.9896872032344532E-3</v>
      </c>
      <c r="AG1674" s="38">
        <v>8.6612532696042521E-2</v>
      </c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</row>
    <row r="1675" spans="1:51" x14ac:dyDescent="0.25">
      <c r="A1675" s="38" t="s">
        <v>60</v>
      </c>
      <c r="B1675" s="38">
        <v>304532</v>
      </c>
      <c r="C1675" s="38">
        <v>8.5</v>
      </c>
      <c r="D1675" s="38">
        <v>8.1999999999999993</v>
      </c>
      <c r="E1675" s="38">
        <v>8.8000000000000007</v>
      </c>
      <c r="F1675" s="38">
        <v>2016</v>
      </c>
      <c r="G1675" s="38" t="s">
        <v>7</v>
      </c>
      <c r="H1675" s="38" t="s">
        <v>97</v>
      </c>
      <c r="I1675" s="38" t="s">
        <v>191</v>
      </c>
      <c r="J1675" s="38">
        <v>2589</v>
      </c>
      <c r="K1675" s="38">
        <v>301943</v>
      </c>
      <c r="L1675" s="38">
        <v>3.26082278547883E-4</v>
      </c>
      <c r="M1675" s="38">
        <v>8.1754873430353996</v>
      </c>
      <c r="N1675" s="38">
        <v>8.8276519001311655</v>
      </c>
      <c r="O1675" s="38">
        <v>2.4512656964599699E-2</v>
      </c>
      <c r="P1675" s="38">
        <v>2.7651900131164808E-2</v>
      </c>
      <c r="Q1675" s="38">
        <v>2490</v>
      </c>
      <c r="R1675" s="38">
        <v>2688</v>
      </c>
      <c r="S1675" s="38">
        <v>8.176480632577201</v>
      </c>
      <c r="T1675" s="38">
        <v>8.8266586105893641</v>
      </c>
      <c r="U1675" s="38">
        <v>2.3519367422798254E-2</v>
      </c>
      <c r="V1675" s="38">
        <v>2.6658610589363363E-2</v>
      </c>
      <c r="W1675" s="38">
        <v>8.5077694533393419E-3</v>
      </c>
      <c r="X1675" s="38">
        <v>3.2625698982904965E-4</v>
      </c>
      <c r="Y1675" s="38">
        <v>8.1815124635102929</v>
      </c>
      <c r="Z1675" s="38">
        <v>8.8340264431683906</v>
      </c>
      <c r="AA1675" s="38">
        <v>1.8487536489706358E-2</v>
      </c>
      <c r="AB1675" s="38">
        <v>3.4026443168389875E-2</v>
      </c>
      <c r="AC1675" s="38">
        <v>198.62311385982838</v>
      </c>
      <c r="AD1675" s="38">
        <v>8.1833033528745283</v>
      </c>
      <c r="AE1675" s="38">
        <v>8.8355192395444266</v>
      </c>
      <c r="AF1675" s="38">
        <v>1.6696647125471031E-2</v>
      </c>
      <c r="AG1675" s="38">
        <v>3.5519239544425929E-2</v>
      </c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</row>
    <row r="1676" spans="1:51" x14ac:dyDescent="0.25">
      <c r="A1676" s="38" t="s">
        <v>36</v>
      </c>
      <c r="B1676" s="38">
        <v>2422245</v>
      </c>
      <c r="C1676" s="38">
        <v>13</v>
      </c>
      <c r="D1676" s="38">
        <v>12.9</v>
      </c>
      <c r="E1676" s="38">
        <v>13.2</v>
      </c>
      <c r="F1676" s="38">
        <v>2016</v>
      </c>
      <c r="G1676" s="38" t="s">
        <v>7</v>
      </c>
      <c r="H1676" s="38" t="s">
        <v>98</v>
      </c>
      <c r="I1676" s="38" t="s">
        <v>168</v>
      </c>
      <c r="J1676" s="38">
        <v>31489</v>
      </c>
      <c r="K1676" s="38">
        <v>2390756</v>
      </c>
      <c r="L1676" s="38">
        <v>1.4264877631793517E-4</v>
      </c>
      <c r="M1676" s="38">
        <v>12.857274848253486</v>
      </c>
      <c r="N1676" s="38">
        <v>13.142572400889357</v>
      </c>
      <c r="O1676" s="38">
        <v>4.2725151746514811E-2</v>
      </c>
      <c r="P1676" s="38">
        <v>5.7427599110642547E-2</v>
      </c>
      <c r="Q1676" s="38">
        <v>31144</v>
      </c>
      <c r="R1676" s="38">
        <v>31835</v>
      </c>
      <c r="S1676" s="38">
        <v>12.85749377127417</v>
      </c>
      <c r="T1676" s="38">
        <v>13.142766318023156</v>
      </c>
      <c r="U1676" s="38">
        <v>4.2506228725830653E-2</v>
      </c>
      <c r="V1676" s="38">
        <v>5.7233681976843087E-2</v>
      </c>
      <c r="W1676" s="38">
        <v>1.3000695960884292E-2</v>
      </c>
      <c r="X1676" s="38">
        <v>1.4265493549549873E-4</v>
      </c>
      <c r="Y1676" s="38">
        <v>12.858041025388792</v>
      </c>
      <c r="Z1676" s="38">
        <v>13.143350896379792</v>
      </c>
      <c r="AA1676" s="38">
        <v>4.1958974611208788E-2</v>
      </c>
      <c r="AB1676" s="38">
        <v>5.6649103620207697E-2</v>
      </c>
      <c r="AC1676" s="38">
        <v>691.0658330299965</v>
      </c>
      <c r="AD1676" s="38">
        <v>12.858252744229805</v>
      </c>
      <c r="AE1676" s="38">
        <v>13.143552017038539</v>
      </c>
      <c r="AF1676" s="38">
        <v>4.1747255770195224E-2</v>
      </c>
      <c r="AG1676" s="38">
        <v>5.6447982961460141E-2</v>
      </c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</row>
    <row r="1677" spans="1:51" x14ac:dyDescent="0.25">
      <c r="A1677" s="38" t="s">
        <v>21</v>
      </c>
      <c r="B1677" s="38">
        <v>1415113</v>
      </c>
      <c r="C1677" s="38">
        <v>11.2</v>
      </c>
      <c r="D1677" s="38">
        <v>11</v>
      </c>
      <c r="E1677" s="38">
        <v>11.4</v>
      </c>
      <c r="F1677" s="38">
        <v>2016</v>
      </c>
      <c r="G1677" s="38" t="s">
        <v>7</v>
      </c>
      <c r="H1677" s="38" t="s">
        <v>99</v>
      </c>
      <c r="I1677" s="38" t="s">
        <v>153</v>
      </c>
      <c r="J1677" s="38">
        <v>15849</v>
      </c>
      <c r="K1677" s="38">
        <v>1399264</v>
      </c>
      <c r="L1677" s="38">
        <v>1.7338525965196206E-4</v>
      </c>
      <c r="M1677" s="38">
        <v>11.026427052156354</v>
      </c>
      <c r="N1677" s="38">
        <v>11.373197571460276</v>
      </c>
      <c r="O1677" s="38">
        <v>2.6427052156353881E-2</v>
      </c>
      <c r="P1677" s="38">
        <v>2.6802428539724588E-2</v>
      </c>
      <c r="Q1677" s="38">
        <v>15604</v>
      </c>
      <c r="R1677" s="38">
        <v>16095</v>
      </c>
      <c r="S1677" s="38">
        <v>11.026681261496432</v>
      </c>
      <c r="T1677" s="38">
        <v>11.37365001946841</v>
      </c>
      <c r="U1677" s="38">
        <v>2.6681261496431574E-2</v>
      </c>
      <c r="V1677" s="38">
        <v>2.6349980531589878E-2</v>
      </c>
      <c r="W1677" s="38">
        <v>1.1201139202802428E-2</v>
      </c>
      <c r="X1677" s="38">
        <v>1.7340025536952803E-4</v>
      </c>
      <c r="Y1677" s="38">
        <v>11.0277389474329</v>
      </c>
      <c r="Z1677" s="38">
        <v>11.374539458171956</v>
      </c>
      <c r="AA1677" s="38">
        <v>2.7738947432899508E-2</v>
      </c>
      <c r="AB1677" s="38">
        <v>2.546054182804447E-2</v>
      </c>
      <c r="AC1677" s="38">
        <v>490.72685284479712</v>
      </c>
      <c r="AD1677" s="38">
        <v>11.028105132930168</v>
      </c>
      <c r="AE1677" s="38">
        <v>11.374879928104619</v>
      </c>
      <c r="AF1677" s="38">
        <v>2.8105132930168253E-2</v>
      </c>
      <c r="AG1677" s="38">
        <v>2.5120071895381457E-2</v>
      </c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</row>
    <row r="1678" spans="1:51" x14ac:dyDescent="0.25">
      <c r="A1678" s="38" t="s">
        <v>57</v>
      </c>
      <c r="B1678" s="38">
        <v>98198</v>
      </c>
      <c r="C1678" s="38">
        <v>9.8000000000000007</v>
      </c>
      <c r="D1678" s="38">
        <v>9.1999999999999993</v>
      </c>
      <c r="E1678" s="38">
        <v>10.4</v>
      </c>
      <c r="F1678" s="38">
        <v>2016</v>
      </c>
      <c r="G1678" s="38" t="s">
        <v>7</v>
      </c>
      <c r="H1678" s="38" t="s">
        <v>100</v>
      </c>
      <c r="I1678" s="38" t="s">
        <v>189</v>
      </c>
      <c r="J1678" s="38">
        <v>962</v>
      </c>
      <c r="K1678" s="38">
        <v>97236</v>
      </c>
      <c r="L1678" s="38">
        <v>6.1602055775518882E-4</v>
      </c>
      <c r="M1678" s="38">
        <v>9.1805129765326772</v>
      </c>
      <c r="N1678" s="38">
        <v>10.412554092043056</v>
      </c>
      <c r="O1678" s="38">
        <v>1.9487023467322118E-2</v>
      </c>
      <c r="P1678" s="38">
        <v>1.2554092043055576E-2</v>
      </c>
      <c r="Q1678" s="38">
        <v>902</v>
      </c>
      <c r="R1678" s="38">
        <v>1023</v>
      </c>
      <c r="S1678" s="38">
        <v>9.1855231267439255</v>
      </c>
      <c r="T1678" s="38">
        <v>10.417727448624209</v>
      </c>
      <c r="U1678" s="38">
        <v>1.447687325607383E-2</v>
      </c>
      <c r="V1678" s="38">
        <v>1.7727448624208719E-2</v>
      </c>
      <c r="W1678" s="38">
        <v>9.8157093094282857E-3</v>
      </c>
      <c r="X1678" s="38">
        <v>6.1690321034549994E-4</v>
      </c>
      <c r="Y1678" s="38">
        <v>9.1988060990827858</v>
      </c>
      <c r="Z1678" s="38">
        <v>10.432612519773786</v>
      </c>
      <c r="AA1678" s="38">
        <v>1.1939009172134973E-3</v>
      </c>
      <c r="AB1678" s="38">
        <v>3.2612519773785209E-2</v>
      </c>
      <c r="AC1678" s="38">
        <v>121.01382654645573</v>
      </c>
      <c r="AD1678" s="38">
        <v>9.2046524047734923</v>
      </c>
      <c r="AE1678" s="38">
        <v>10.436949322517147</v>
      </c>
      <c r="AF1678" s="38">
        <v>4.6524047734930463E-3</v>
      </c>
      <c r="AG1678" s="38">
        <v>3.694932251714711E-2</v>
      </c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</row>
    <row r="1679" spans="1:51" x14ac:dyDescent="0.25">
      <c r="A1679" s="38" t="s">
        <v>52</v>
      </c>
      <c r="B1679" s="38">
        <v>1551479</v>
      </c>
      <c r="C1679" s="38">
        <v>12.5</v>
      </c>
      <c r="D1679" s="38">
        <v>12.3</v>
      </c>
      <c r="E1679" s="38">
        <v>12.7</v>
      </c>
      <c r="F1679" s="38">
        <v>2016</v>
      </c>
      <c r="G1679" s="38" t="s">
        <v>7</v>
      </c>
      <c r="H1679" s="38" t="s">
        <v>101</v>
      </c>
      <c r="I1679" s="38" t="s">
        <v>184</v>
      </c>
      <c r="J1679" s="38">
        <v>19393</v>
      </c>
      <c r="K1679" s="38">
        <v>1532086</v>
      </c>
      <c r="L1679" s="38">
        <v>1.7482088297466914E-4</v>
      </c>
      <c r="M1679" s="38">
        <v>12.324864900719469</v>
      </c>
      <c r="N1679" s="38">
        <v>12.674506666668808</v>
      </c>
      <c r="O1679" s="38">
        <v>2.4864900719467897E-2</v>
      </c>
      <c r="P1679" s="38">
        <v>2.5493333331191081E-2</v>
      </c>
      <c r="Q1679" s="38">
        <v>19123</v>
      </c>
      <c r="R1679" s="38">
        <v>19665</v>
      </c>
      <c r="S1679" s="38">
        <v>12.325658291217605</v>
      </c>
      <c r="T1679" s="38">
        <v>12.675002368707537</v>
      </c>
      <c r="U1679" s="38">
        <v>2.5658291217604656E-2</v>
      </c>
      <c r="V1679" s="38">
        <v>2.4997631292462685E-2</v>
      </c>
      <c r="W1679" s="38">
        <v>1.2500892830483246E-2</v>
      </c>
      <c r="X1679" s="38">
        <v>1.7483316712502644E-4</v>
      </c>
      <c r="Y1679" s="38">
        <v>12.326059663358219</v>
      </c>
      <c r="Z1679" s="38">
        <v>12.675725997608273</v>
      </c>
      <c r="AA1679" s="38">
        <v>2.6059663358218188E-2</v>
      </c>
      <c r="AB1679" s="38">
        <v>2.4274002391726057E-2</v>
      </c>
      <c r="AC1679" s="38">
        <v>542.46855455451976</v>
      </c>
      <c r="AD1679" s="38">
        <v>12.326392494390134</v>
      </c>
      <c r="AE1679" s="38">
        <v>12.676037711248899</v>
      </c>
      <c r="AF1679" s="38">
        <v>2.6392494390133692E-2</v>
      </c>
      <c r="AG1679" s="38">
        <v>2.3962288751100402E-2</v>
      </c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</row>
    <row r="1680" spans="1:51" x14ac:dyDescent="0.25">
      <c r="A1680" s="38" t="s">
        <v>37</v>
      </c>
      <c r="B1680" s="38">
        <v>598799</v>
      </c>
      <c r="C1680" s="38">
        <v>8.9</v>
      </c>
      <c r="D1680" s="38">
        <v>8.6999999999999993</v>
      </c>
      <c r="E1680" s="38">
        <v>9.1</v>
      </c>
      <c r="F1680" s="38">
        <v>2016</v>
      </c>
      <c r="G1680" s="38" t="s">
        <v>7</v>
      </c>
      <c r="H1680" s="38" t="s">
        <v>102</v>
      </c>
      <c r="I1680" s="38" t="s">
        <v>169</v>
      </c>
      <c r="J1680" s="38">
        <v>5329</v>
      </c>
      <c r="K1680" s="38">
        <v>593470</v>
      </c>
      <c r="L1680" s="38">
        <v>2.3787496458841471E-4</v>
      </c>
      <c r="M1680" s="38">
        <v>8.6616054954657926</v>
      </c>
      <c r="N1680" s="38">
        <v>9.1373554246426227</v>
      </c>
      <c r="O1680" s="38">
        <v>3.8394504534206675E-2</v>
      </c>
      <c r="P1680" s="38">
        <v>3.7355424642623092E-2</v>
      </c>
      <c r="Q1680" s="38">
        <v>5187</v>
      </c>
      <c r="R1680" s="38">
        <v>5472</v>
      </c>
      <c r="S1680" s="38">
        <v>8.6623391154627853</v>
      </c>
      <c r="T1680" s="38">
        <v>9.1382918141145861</v>
      </c>
      <c r="U1680" s="38">
        <v>3.7660884537213946E-2</v>
      </c>
      <c r="V1680" s="38">
        <v>3.8291814114586487E-2</v>
      </c>
      <c r="W1680" s="38">
        <v>8.9026309835521233E-3</v>
      </c>
      <c r="X1680" s="38">
        <v>2.3793678357746139E-4</v>
      </c>
      <c r="Y1680" s="38">
        <v>8.6646941999746616</v>
      </c>
      <c r="Z1680" s="38">
        <v>9.1405677671295837</v>
      </c>
      <c r="AA1680" s="38">
        <v>3.5305800025337675E-2</v>
      </c>
      <c r="AB1680" s="38">
        <v>4.0567767129584098E-2</v>
      </c>
      <c r="AC1680" s="38">
        <v>284.89123717937281</v>
      </c>
      <c r="AD1680" s="38">
        <v>8.6655819771648552</v>
      </c>
      <c r="AE1680" s="38">
        <v>9.1413499886948468</v>
      </c>
      <c r="AF1680" s="38">
        <v>3.4418022835144058E-2</v>
      </c>
      <c r="AG1680" s="38">
        <v>4.1349988694847184E-2</v>
      </c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</row>
    <row r="1681" spans="1:51" x14ac:dyDescent="0.25">
      <c r="A1681" s="38" t="s">
        <v>30</v>
      </c>
      <c r="B1681" s="38">
        <v>537151</v>
      </c>
      <c r="C1681" s="38">
        <v>15.1</v>
      </c>
      <c r="D1681" s="38">
        <v>14.8</v>
      </c>
      <c r="E1681" s="38">
        <v>15.5</v>
      </c>
      <c r="F1681" s="38">
        <v>2016</v>
      </c>
      <c r="G1681" s="38" t="s">
        <v>7</v>
      </c>
      <c r="H1681" s="38" t="s">
        <v>103</v>
      </c>
      <c r="I1681" s="38" t="s">
        <v>162</v>
      </c>
      <c r="J1681" s="38">
        <v>8111</v>
      </c>
      <c r="K1681" s="38">
        <v>529040</v>
      </c>
      <c r="L1681" s="38">
        <v>3.261256545010068E-4</v>
      </c>
      <c r="M1681" s="38">
        <v>14.773911392809712</v>
      </c>
      <c r="N1681" s="38">
        <v>15.426162701811727</v>
      </c>
      <c r="O1681" s="38">
        <v>2.6088607190288826E-2</v>
      </c>
      <c r="P1681" s="38">
        <v>7.3837298188273337E-2</v>
      </c>
      <c r="Q1681" s="38">
        <v>7936</v>
      </c>
      <c r="R1681" s="38">
        <v>8287</v>
      </c>
      <c r="S1681" s="38">
        <v>14.774244113852529</v>
      </c>
      <c r="T1681" s="38">
        <v>15.427691654674383</v>
      </c>
      <c r="U1681" s="38">
        <v>2.575588614747204E-2</v>
      </c>
      <c r="V1681" s="38">
        <v>7.2308345325616585E-2</v>
      </c>
      <c r="W1681" s="38">
        <v>1.5103504805759624E-2</v>
      </c>
      <c r="X1681" s="38">
        <v>3.2617979350913894E-4</v>
      </c>
      <c r="Y1681" s="38">
        <v>14.777325012250484</v>
      </c>
      <c r="Z1681" s="38">
        <v>15.429684599268764</v>
      </c>
      <c r="AA1681" s="38">
        <v>2.2674987749516262E-2</v>
      </c>
      <c r="AB1681" s="38">
        <v>7.0315400731235655E-2</v>
      </c>
      <c r="AC1681" s="38">
        <v>350.36786908675327</v>
      </c>
      <c r="AD1681" s="38">
        <v>14.778302608812156</v>
      </c>
      <c r="AE1681" s="38">
        <v>15.430568663298816</v>
      </c>
      <c r="AF1681" s="38">
        <v>2.1697391187844417E-2</v>
      </c>
      <c r="AG1681" s="38">
        <v>6.9431336701184065E-2</v>
      </c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</row>
    <row r="1682" spans="1:51" x14ac:dyDescent="0.25">
      <c r="A1682" s="38" t="s">
        <v>22</v>
      </c>
      <c r="B1682" s="38">
        <v>1596875</v>
      </c>
      <c r="C1682" s="38">
        <v>16.899999999999999</v>
      </c>
      <c r="D1682" s="38">
        <v>16.7</v>
      </c>
      <c r="E1682" s="38">
        <v>17.100000000000001</v>
      </c>
      <c r="F1682" s="38">
        <v>2016</v>
      </c>
      <c r="G1682" s="38" t="s">
        <v>7</v>
      </c>
      <c r="H1682" s="38" t="s">
        <v>104</v>
      </c>
      <c r="I1682" s="38" t="s">
        <v>154</v>
      </c>
      <c r="J1682" s="38">
        <v>26987</v>
      </c>
      <c r="K1682" s="38">
        <v>1569888</v>
      </c>
      <c r="L1682" s="38">
        <v>1.999186671564139E-4</v>
      </c>
      <c r="M1682" s="38">
        <v>16.699963916013839</v>
      </c>
      <c r="N1682" s="38">
        <v>17.099801250326667</v>
      </c>
      <c r="O1682" s="38">
        <v>3.6083986159951564E-5</v>
      </c>
      <c r="P1682" s="38">
        <v>1.9874967333421978E-4</v>
      </c>
      <c r="Q1682" s="38">
        <v>26668</v>
      </c>
      <c r="R1682" s="38">
        <v>27307</v>
      </c>
      <c r="S1682" s="38">
        <v>16.700117416829745</v>
      </c>
      <c r="T1682" s="38">
        <v>17.100273972602739</v>
      </c>
      <c r="U1682" s="38">
        <v>1.1741682974530931E-4</v>
      </c>
      <c r="V1682" s="38">
        <v>2.7397260273787083E-4</v>
      </c>
      <c r="W1682" s="38">
        <v>1.6901044730954513E-2</v>
      </c>
      <c r="X1682" s="38">
        <v>1.9992855995163886E-4</v>
      </c>
      <c r="Y1682" s="38">
        <v>16.701116171002873</v>
      </c>
      <c r="Z1682" s="38">
        <v>17.10097329090615</v>
      </c>
      <c r="AA1682" s="38">
        <v>1.1161710028737559E-3</v>
      </c>
      <c r="AB1682" s="38">
        <v>9.7329090614906022E-4</v>
      </c>
      <c r="AC1682" s="38">
        <v>638.49598610136798</v>
      </c>
      <c r="AD1682" s="38">
        <v>16.701437857361334</v>
      </c>
      <c r="AE1682" s="38">
        <v>17.101277826133217</v>
      </c>
      <c r="AF1682" s="38">
        <v>1.4378573613349488E-3</v>
      </c>
      <c r="AG1682" s="38">
        <v>1.277826133215143E-3</v>
      </c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</row>
    <row r="1683" spans="1:51" x14ac:dyDescent="0.25">
      <c r="A1683" s="38" t="s">
        <v>38</v>
      </c>
      <c r="B1683" s="38">
        <v>129593</v>
      </c>
      <c r="C1683" s="38">
        <v>15.2</v>
      </c>
      <c r="D1683" s="38">
        <v>14.6</v>
      </c>
      <c r="E1683" s="38">
        <v>15.9</v>
      </c>
      <c r="F1683" s="38">
        <v>2016</v>
      </c>
      <c r="G1683" s="38" t="s">
        <v>7</v>
      </c>
      <c r="H1683" s="38" t="s">
        <v>105</v>
      </c>
      <c r="I1683" s="38" t="s">
        <v>170</v>
      </c>
      <c r="J1683" s="38">
        <v>1970</v>
      </c>
      <c r="K1683" s="38">
        <v>127623</v>
      </c>
      <c r="L1683" s="38">
        <v>6.6615204164348731E-4</v>
      </c>
      <c r="M1683" s="38">
        <v>14.53528630765007</v>
      </c>
      <c r="N1683" s="38">
        <v>15.867590390937044</v>
      </c>
      <c r="O1683" s="38">
        <v>6.471369234992963E-2</v>
      </c>
      <c r="P1683" s="38">
        <v>3.240960906295598E-2</v>
      </c>
      <c r="Q1683" s="38">
        <v>1884</v>
      </c>
      <c r="R1683" s="38">
        <v>2057</v>
      </c>
      <c r="S1683" s="38">
        <v>14.537822258918306</v>
      </c>
      <c r="T1683" s="38">
        <v>15.872770905835964</v>
      </c>
      <c r="U1683" s="38">
        <v>6.2177741081693938E-2</v>
      </c>
      <c r="V1683" s="38">
        <v>2.7229094164036738E-2</v>
      </c>
      <c r="W1683" s="38">
        <v>1.5215808558397031E-2</v>
      </c>
      <c r="X1683" s="38">
        <v>6.6660699008848888E-4</v>
      </c>
      <c r="Y1683" s="38">
        <v>14.549201568308542</v>
      </c>
      <c r="Z1683" s="38">
        <v>15.882415548485522</v>
      </c>
      <c r="AA1683" s="38">
        <v>5.0798431691458035E-2</v>
      </c>
      <c r="AB1683" s="38">
        <v>1.7584451514478516E-2</v>
      </c>
      <c r="AC1683" s="38">
        <v>172.6784434633162</v>
      </c>
      <c r="AD1683" s="38">
        <v>14.553452741963547</v>
      </c>
      <c r="AE1683" s="38">
        <v>15.885880612269203</v>
      </c>
      <c r="AF1683" s="38">
        <v>4.6547258036452988E-2</v>
      </c>
      <c r="AG1683" s="38">
        <v>1.4119387730797683E-2</v>
      </c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</row>
    <row r="1684" spans="1:51" x14ac:dyDescent="0.25">
      <c r="A1684" s="38" t="s">
        <v>15</v>
      </c>
      <c r="B1684" s="38">
        <v>690213</v>
      </c>
      <c r="C1684" s="38">
        <v>9.6</v>
      </c>
      <c r="D1684" s="38">
        <v>9.4</v>
      </c>
      <c r="E1684" s="38">
        <v>9.8000000000000007</v>
      </c>
      <c r="F1684" s="38">
        <v>2016</v>
      </c>
      <c r="G1684" s="38" t="s">
        <v>7</v>
      </c>
      <c r="H1684" s="38" t="s">
        <v>106</v>
      </c>
      <c r="I1684" s="38" t="s">
        <v>147</v>
      </c>
      <c r="J1684" s="38">
        <v>6626</v>
      </c>
      <c r="K1684" s="38">
        <v>683587</v>
      </c>
      <c r="L1684" s="38">
        <v>2.3003610316485614E-4</v>
      </c>
      <c r="M1684" s="38">
        <v>9.3698989893355744</v>
      </c>
      <c r="N1684" s="38">
        <v>9.8299711956652871</v>
      </c>
      <c r="O1684" s="38">
        <v>3.0101010664425942E-2</v>
      </c>
      <c r="P1684" s="38">
        <v>2.9971195665286388E-2</v>
      </c>
      <c r="Q1684" s="38">
        <v>6468</v>
      </c>
      <c r="R1684" s="38">
        <v>6785</v>
      </c>
      <c r="S1684" s="38">
        <v>9.3710202502705684</v>
      </c>
      <c r="T1684" s="38">
        <v>9.8302987628456719</v>
      </c>
      <c r="U1684" s="38">
        <v>2.8979749729431958E-2</v>
      </c>
      <c r="V1684" s="38">
        <v>3.0298762845671234E-2</v>
      </c>
      <c r="W1684" s="38">
        <v>9.6026644545528349E-3</v>
      </c>
      <c r="X1684" s="38">
        <v>2.3008403328952568E-4</v>
      </c>
      <c r="Y1684" s="38">
        <v>9.3725804212633097</v>
      </c>
      <c r="Z1684" s="38">
        <v>9.8327484878423608</v>
      </c>
      <c r="AA1684" s="38">
        <v>2.7419578736690653E-2</v>
      </c>
      <c r="AB1684" s="38">
        <v>3.2748487842360063E-2</v>
      </c>
      <c r="AC1684" s="38">
        <v>317.55918810491522</v>
      </c>
      <c r="AD1684" s="38">
        <v>9.3733458048978608</v>
      </c>
      <c r="AE1684" s="38">
        <v>9.8334319242596138</v>
      </c>
      <c r="AF1684" s="38">
        <v>2.6654195102139511E-2</v>
      </c>
      <c r="AG1684" s="38">
        <v>3.3431924259613055E-2</v>
      </c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</row>
    <row r="1685" spans="1:51" x14ac:dyDescent="0.25">
      <c r="A1685" s="38" t="s">
        <v>53</v>
      </c>
      <c r="B1685" s="38">
        <v>121369</v>
      </c>
      <c r="C1685" s="38">
        <v>9</v>
      </c>
      <c r="D1685" s="38">
        <v>8.5</v>
      </c>
      <c r="E1685" s="38">
        <v>9.5</v>
      </c>
      <c r="F1685" s="38">
        <v>2016</v>
      </c>
      <c r="G1685" s="38" t="s">
        <v>7</v>
      </c>
      <c r="H1685" s="38" t="s">
        <v>107</v>
      </c>
      <c r="I1685" s="38" t="s">
        <v>185</v>
      </c>
      <c r="J1685" s="38">
        <v>1092</v>
      </c>
      <c r="K1685" s="38">
        <v>120277</v>
      </c>
      <c r="L1685" s="38">
        <v>5.3123789030187535E-4</v>
      </c>
      <c r="M1685" s="38">
        <v>8.4661172827653814</v>
      </c>
      <c r="N1685" s="38">
        <v>9.5285930633691329</v>
      </c>
      <c r="O1685" s="38">
        <v>3.3882717234618553E-2</v>
      </c>
      <c r="P1685" s="38">
        <v>2.8593063369132921E-2</v>
      </c>
      <c r="Q1685" s="38">
        <v>1028</v>
      </c>
      <c r="R1685" s="38">
        <v>1157</v>
      </c>
      <c r="S1685" s="38">
        <v>8.470037653766612</v>
      </c>
      <c r="T1685" s="38">
        <v>9.532912028606976</v>
      </c>
      <c r="U1685" s="38">
        <v>2.9962346233388004E-2</v>
      </c>
      <c r="V1685" s="38">
        <v>3.2912028606975952E-2</v>
      </c>
      <c r="W1685" s="38">
        <v>9.0128954407110232E-3</v>
      </c>
      <c r="X1685" s="38">
        <v>5.3191093317819262E-4</v>
      </c>
      <c r="Y1685" s="38">
        <v>8.4809845075328312</v>
      </c>
      <c r="Z1685" s="38">
        <v>9.5448063738892159</v>
      </c>
      <c r="AA1685" s="38">
        <v>1.9015492467168826E-2</v>
      </c>
      <c r="AB1685" s="38">
        <v>4.4806373889215934E-2</v>
      </c>
      <c r="AC1685" s="38">
        <v>128.97958438040382</v>
      </c>
      <c r="AD1685" s="38">
        <v>8.485678713961553</v>
      </c>
      <c r="AE1685" s="38">
        <v>9.5483512429240083</v>
      </c>
      <c r="AF1685" s="38">
        <v>1.4321286038446956E-2</v>
      </c>
      <c r="AG1685" s="38">
        <v>4.8351242924008275E-2</v>
      </c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</row>
    <row r="1686" spans="1:51" x14ac:dyDescent="0.25">
      <c r="A1686" s="38" t="s">
        <v>27</v>
      </c>
      <c r="B1686" s="38">
        <v>898908</v>
      </c>
      <c r="C1686" s="38">
        <v>9.5</v>
      </c>
      <c r="D1686" s="38">
        <v>9.3000000000000007</v>
      </c>
      <c r="E1686" s="38">
        <v>9.6999999999999993</v>
      </c>
      <c r="F1686" s="38">
        <v>2016</v>
      </c>
      <c r="G1686" s="38" t="s">
        <v>7</v>
      </c>
      <c r="H1686" s="38" t="s">
        <v>108</v>
      </c>
      <c r="I1686" s="38" t="s">
        <v>159</v>
      </c>
      <c r="J1686" s="38">
        <v>8540</v>
      </c>
      <c r="K1686" s="38">
        <v>890368</v>
      </c>
      <c r="L1686" s="38">
        <v>2.0053442152871185E-4</v>
      </c>
      <c r="M1686" s="38">
        <v>9.2998816388467667</v>
      </c>
      <c r="N1686" s="38">
        <v>9.7009504819041901</v>
      </c>
      <c r="O1686" s="38">
        <v>1.1836115323404783E-4</v>
      </c>
      <c r="P1686" s="38">
        <v>9.5048190419078082E-4</v>
      </c>
      <c r="Q1686" s="38">
        <v>8360</v>
      </c>
      <c r="R1686" s="38">
        <v>8720</v>
      </c>
      <c r="S1686" s="38">
        <v>9.3001730989155735</v>
      </c>
      <c r="T1686" s="38">
        <v>9.7006590218353832</v>
      </c>
      <c r="U1686" s="38">
        <v>1.7309891557282242E-4</v>
      </c>
      <c r="V1686" s="38">
        <v>6.5902183538391057E-4</v>
      </c>
      <c r="W1686" s="38">
        <v>9.5025121880115467E-3</v>
      </c>
      <c r="X1686" s="38">
        <v>2.0056685559133715E-4</v>
      </c>
      <c r="Y1686" s="38">
        <v>9.3019453324202104</v>
      </c>
      <c r="Z1686" s="38">
        <v>9.7030790436028838</v>
      </c>
      <c r="AA1686" s="38">
        <v>1.9453324202096667E-3</v>
      </c>
      <c r="AB1686" s="38">
        <v>3.0790436028844681E-3</v>
      </c>
      <c r="AC1686" s="38">
        <v>360.53400445311723</v>
      </c>
      <c r="AD1686" s="38">
        <v>9.3025292820851764</v>
      </c>
      <c r="AE1686" s="38">
        <v>9.7036075500808643</v>
      </c>
      <c r="AF1686" s="38">
        <v>2.5292820851756659E-3</v>
      </c>
      <c r="AG1686" s="38">
        <v>3.6075500808649963E-3</v>
      </c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</row>
    <row r="1687" spans="1:51" x14ac:dyDescent="0.25">
      <c r="A1687" s="38" t="s">
        <v>61</v>
      </c>
      <c r="B1687" s="38">
        <v>4740714</v>
      </c>
      <c r="C1687" s="38">
        <v>10.199999999999999</v>
      </c>
      <c r="D1687" s="38">
        <v>10.1</v>
      </c>
      <c r="E1687" s="38">
        <v>10.3</v>
      </c>
      <c r="F1687" s="38">
        <v>2016</v>
      </c>
      <c r="G1687" s="38" t="s">
        <v>7</v>
      </c>
      <c r="H1687" s="38" t="s">
        <v>109</v>
      </c>
      <c r="I1687" s="38" t="s">
        <v>192</v>
      </c>
      <c r="J1687" s="38">
        <v>48355</v>
      </c>
      <c r="K1687" s="38">
        <v>4692359</v>
      </c>
      <c r="L1687" s="38">
        <v>9.0447958087227037E-5</v>
      </c>
      <c r="M1687" s="38">
        <v>10.109492388451292</v>
      </c>
      <c r="N1687" s="38">
        <v>10.290388304625743</v>
      </c>
      <c r="O1687" s="38">
        <v>9.4923884512922996E-3</v>
      </c>
      <c r="P1687" s="38">
        <v>9.611695374257323E-3</v>
      </c>
      <c r="Q1687" s="38">
        <v>47927</v>
      </c>
      <c r="R1687" s="38">
        <v>48785</v>
      </c>
      <c r="S1687" s="38">
        <v>10.109658587292969</v>
      </c>
      <c r="T1687" s="38">
        <v>10.290643983163717</v>
      </c>
      <c r="U1687" s="38">
        <v>9.6585872929697558E-3</v>
      </c>
      <c r="V1687" s="38">
        <v>9.3560168362838425E-3</v>
      </c>
      <c r="W1687" s="38">
        <v>1.0200337237225215E-2</v>
      </c>
      <c r="X1687" s="38">
        <v>9.0450533770637082E-5</v>
      </c>
      <c r="Y1687" s="38">
        <v>10.109886703454578</v>
      </c>
      <c r="Z1687" s="38">
        <v>10.290787770995854</v>
      </c>
      <c r="AA1687" s="38">
        <v>9.8867034545779831E-3</v>
      </c>
      <c r="AB1687" s="38">
        <v>9.2122290041469768E-3</v>
      </c>
      <c r="AC1687" s="38">
        <v>857.58001807183473</v>
      </c>
      <c r="AD1687" s="38">
        <v>10.109994377059522</v>
      </c>
      <c r="AE1687" s="38">
        <v>10.290891035909807</v>
      </c>
      <c r="AF1687" s="38">
        <v>9.9943770595221082E-3</v>
      </c>
      <c r="AG1687" s="38">
        <v>9.108964090193794E-3</v>
      </c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</row>
    <row r="1688" spans="1:51" x14ac:dyDescent="0.25">
      <c r="A1688" s="38" t="s">
        <v>23</v>
      </c>
      <c r="B1688" s="38">
        <v>596257</v>
      </c>
      <c r="C1688" s="38">
        <v>8.6999999999999993</v>
      </c>
      <c r="D1688" s="38">
        <v>8.5</v>
      </c>
      <c r="E1688" s="38">
        <v>9</v>
      </c>
      <c r="F1688" s="38">
        <v>2016</v>
      </c>
      <c r="G1688" s="38" t="s">
        <v>7</v>
      </c>
      <c r="H1688" s="38" t="s">
        <v>110</v>
      </c>
      <c r="I1688" s="38" t="s">
        <v>155</v>
      </c>
      <c r="J1688" s="38">
        <v>5187</v>
      </c>
      <c r="K1688" s="38">
        <v>591070</v>
      </c>
      <c r="L1688" s="38">
        <v>2.3570860500915614E-4</v>
      </c>
      <c r="M1688" s="38">
        <v>8.4635603343911345</v>
      </c>
      <c r="N1688" s="38">
        <v>8.934977544409449</v>
      </c>
      <c r="O1688" s="38">
        <v>3.6439665608865468E-2</v>
      </c>
      <c r="P1688" s="38">
        <v>6.5022455590550976E-2</v>
      </c>
      <c r="Q1688" s="38">
        <v>5047</v>
      </c>
      <c r="R1688" s="38">
        <v>5328</v>
      </c>
      <c r="S1688" s="38">
        <v>8.4644708573651961</v>
      </c>
      <c r="T1688" s="38">
        <v>8.9357441505927806</v>
      </c>
      <c r="U1688" s="38">
        <v>3.552914263480389E-2</v>
      </c>
      <c r="V1688" s="38">
        <v>6.4255849407219401E-2</v>
      </c>
      <c r="W1688" s="38">
        <v>8.7024341841987398E-3</v>
      </c>
      <c r="X1688" s="38">
        <v>2.3577159427120138E-4</v>
      </c>
      <c r="Y1688" s="38">
        <v>8.4666625899275392</v>
      </c>
      <c r="Z1688" s="38">
        <v>8.9382057784699409</v>
      </c>
      <c r="AA1688" s="38">
        <v>3.3337410072460827E-2</v>
      </c>
      <c r="AB1688" s="38">
        <v>6.179422153005909E-2</v>
      </c>
      <c r="AC1688" s="38">
        <v>281.09863201424781</v>
      </c>
      <c r="AD1688" s="38">
        <v>8.467554906088715</v>
      </c>
      <c r="AE1688" s="38">
        <v>8.9389905806611178</v>
      </c>
      <c r="AF1688" s="38">
        <v>3.2445093911285028E-2</v>
      </c>
      <c r="AG1688" s="38">
        <v>6.1009419338882154E-2</v>
      </c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8"/>
      <c r="AR1688" s="38"/>
      <c r="AS1688" s="38"/>
      <c r="AT1688" s="38"/>
      <c r="AU1688" s="38"/>
      <c r="AV1688" s="38"/>
      <c r="AW1688" s="38"/>
      <c r="AX1688" s="38"/>
      <c r="AY1688" s="38"/>
    </row>
    <row r="1689" spans="1:51" x14ac:dyDescent="0.25">
      <c r="A1689" s="38" t="s">
        <v>55</v>
      </c>
      <c r="B1689" s="38">
        <v>74108</v>
      </c>
      <c r="C1689" s="38">
        <v>12.1</v>
      </c>
      <c r="D1689" s="38">
        <v>11.3</v>
      </c>
      <c r="E1689" s="38">
        <v>12.9</v>
      </c>
      <c r="F1689" s="38">
        <v>2016</v>
      </c>
      <c r="G1689" s="38" t="s">
        <v>7</v>
      </c>
      <c r="H1689" s="38" t="s">
        <v>111</v>
      </c>
      <c r="I1689" s="38" t="s">
        <v>187</v>
      </c>
      <c r="J1689" s="38">
        <v>897</v>
      </c>
      <c r="K1689" s="38">
        <v>73211</v>
      </c>
      <c r="L1689" s="38">
        <v>7.8729019508913555E-4</v>
      </c>
      <c r="M1689" s="38">
        <v>11.316666192885172</v>
      </c>
      <c r="N1689" s="38">
        <v>12.891246583063444</v>
      </c>
      <c r="O1689" s="38">
        <v>1.6666192885171682E-2</v>
      </c>
      <c r="P1689" s="38">
        <v>8.7534169365568459E-3</v>
      </c>
      <c r="Q1689" s="38">
        <v>839</v>
      </c>
      <c r="R1689" s="38">
        <v>955</v>
      </c>
      <c r="S1689" s="38">
        <v>11.321314837804286</v>
      </c>
      <c r="T1689" s="38">
        <v>12.88659793814433</v>
      </c>
      <c r="U1689" s="38">
        <v>2.1314837804284892E-2</v>
      </c>
      <c r="V1689" s="38">
        <v>1.3402061855670055E-2</v>
      </c>
      <c r="W1689" s="38">
        <v>1.2129245633571539E-2</v>
      </c>
      <c r="X1689" s="38">
        <v>7.8848732524125617E-4</v>
      </c>
      <c r="Y1689" s="38">
        <v>11.340758308330283</v>
      </c>
      <c r="Z1689" s="38">
        <v>12.917732958812795</v>
      </c>
      <c r="AA1689" s="38">
        <v>4.0758308330282489E-2</v>
      </c>
      <c r="AB1689" s="38">
        <v>1.7732958812795019E-2</v>
      </c>
      <c r="AC1689" s="38">
        <v>116.72010698474362</v>
      </c>
      <c r="AD1689" s="38">
        <v>11.348532965346704</v>
      </c>
      <c r="AE1689" s="38">
        <v>12.923451422198132</v>
      </c>
      <c r="AF1689" s="38">
        <v>4.8532965346703705E-2</v>
      </c>
      <c r="AG1689" s="38">
        <v>2.3451422198132121E-2</v>
      </c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</row>
    <row r="1690" spans="1:51" x14ac:dyDescent="0.25">
      <c r="A1690" s="38" t="s">
        <v>54</v>
      </c>
      <c r="B1690" s="38">
        <v>1162945</v>
      </c>
      <c r="C1690" s="38">
        <v>14.2</v>
      </c>
      <c r="D1690" s="38">
        <v>14</v>
      </c>
      <c r="E1690" s="38">
        <v>14.4</v>
      </c>
      <c r="F1690" s="38">
        <v>2016</v>
      </c>
      <c r="G1690" s="38" t="s">
        <v>7</v>
      </c>
      <c r="H1690" s="38" t="s">
        <v>112</v>
      </c>
      <c r="I1690" s="38" t="s">
        <v>186</v>
      </c>
      <c r="J1690" s="38">
        <v>16514</v>
      </c>
      <c r="K1690" s="38">
        <v>1146431</v>
      </c>
      <c r="L1690" s="38">
        <v>2.1503513601494164E-4</v>
      </c>
      <c r="M1690" s="38">
        <v>13.985120503331716</v>
      </c>
      <c r="N1690" s="38">
        <v>14.4151907753616</v>
      </c>
      <c r="O1690" s="38">
        <v>1.487949666828392E-2</v>
      </c>
      <c r="P1690" s="38">
        <v>1.5190775361599407E-2</v>
      </c>
      <c r="Q1690" s="38">
        <v>16264</v>
      </c>
      <c r="R1690" s="38">
        <v>16764</v>
      </c>
      <c r="S1690" s="38">
        <v>13.985184166061163</v>
      </c>
      <c r="T1690" s="38">
        <v>14.415127112632154</v>
      </c>
      <c r="U1690" s="38">
        <v>1.4815833938836676E-2</v>
      </c>
      <c r="V1690" s="38">
        <v>1.5127112632153938E-2</v>
      </c>
      <c r="W1690" s="38">
        <v>1.4201760335985653E-2</v>
      </c>
      <c r="X1690" s="38">
        <v>2.1505274262091859E-4</v>
      </c>
      <c r="Y1690" s="38">
        <v>13.986707593364734</v>
      </c>
      <c r="Z1690" s="38">
        <v>14.416813078606571</v>
      </c>
      <c r="AA1690" s="38">
        <v>1.3292406635265763E-2</v>
      </c>
      <c r="AB1690" s="38">
        <v>1.6813078606570997E-2</v>
      </c>
      <c r="AC1690" s="38">
        <v>500.15536237597075</v>
      </c>
      <c r="AD1690" s="38">
        <v>13.987152717584388</v>
      </c>
      <c r="AE1690" s="38">
        <v>14.417227837439677</v>
      </c>
      <c r="AF1690" s="38">
        <v>1.2847282415611616E-2</v>
      </c>
      <c r="AG1690" s="38">
        <v>1.7227837439676819E-2</v>
      </c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</row>
    <row r="1691" spans="1:51" x14ac:dyDescent="0.25">
      <c r="A1691" s="38" t="s">
        <v>39</v>
      </c>
      <c r="B1691" s="38">
        <v>1006676</v>
      </c>
      <c r="C1691" s="38">
        <v>11.2</v>
      </c>
      <c r="D1691" s="38">
        <v>11</v>
      </c>
      <c r="E1691" s="38">
        <v>11.4</v>
      </c>
      <c r="F1691" s="38">
        <v>2016</v>
      </c>
      <c r="G1691" s="38" t="s">
        <v>7</v>
      </c>
      <c r="H1691" s="38" t="s">
        <v>113</v>
      </c>
      <c r="I1691" s="38" t="s">
        <v>171</v>
      </c>
      <c r="J1691" s="38">
        <v>11275</v>
      </c>
      <c r="K1691" s="38">
        <v>995401</v>
      </c>
      <c r="L1691" s="38">
        <v>2.0557525160352956E-4</v>
      </c>
      <c r="M1691" s="38">
        <v>10.994652031057427</v>
      </c>
      <c r="N1691" s="38">
        <v>11.405802534264485</v>
      </c>
      <c r="O1691" s="38">
        <v>5.3479689425728338E-3</v>
      </c>
      <c r="P1691" s="38">
        <v>5.8025342644842937E-3</v>
      </c>
      <c r="Q1691" s="38">
        <v>11068</v>
      </c>
      <c r="R1691" s="38">
        <v>11482</v>
      </c>
      <c r="S1691" s="38">
        <v>10.994600050065761</v>
      </c>
      <c r="T1691" s="38">
        <v>11.40585451525615</v>
      </c>
      <c r="U1691" s="38">
        <v>5.3999499342385349E-3</v>
      </c>
      <c r="V1691" s="38">
        <v>5.8545152561499947E-3</v>
      </c>
      <c r="W1691" s="38">
        <v>1.1202092527320805E-2</v>
      </c>
      <c r="X1691" s="38">
        <v>2.0560024362240194E-4</v>
      </c>
      <c r="Y1691" s="38">
        <v>10.996492283698403</v>
      </c>
      <c r="Z1691" s="38">
        <v>11.407692770943207</v>
      </c>
      <c r="AA1691" s="38">
        <v>3.5077163015966306E-3</v>
      </c>
      <c r="AB1691" s="38">
        <v>7.6927709432066393E-3</v>
      </c>
      <c r="AC1691" s="38">
        <v>413.9040972766316</v>
      </c>
      <c r="AD1691" s="38">
        <v>10.997010394813673</v>
      </c>
      <c r="AE1691" s="38">
        <v>11.40816802431068</v>
      </c>
      <c r="AF1691" s="38">
        <v>2.9896051863271822E-3</v>
      </c>
      <c r="AG1691" s="38">
        <v>8.1680243106792005E-3</v>
      </c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</row>
    <row r="1692" spans="1:51" x14ac:dyDescent="0.25">
      <c r="A1692" s="38" t="s">
        <v>16</v>
      </c>
      <c r="B1692" s="38">
        <v>239037</v>
      </c>
      <c r="C1692" s="38">
        <v>8.6</v>
      </c>
      <c r="D1692" s="38">
        <v>8.3000000000000007</v>
      </c>
      <c r="E1692" s="38">
        <v>9</v>
      </c>
      <c r="F1692" s="38">
        <v>2016</v>
      </c>
      <c r="G1692" s="38" t="s">
        <v>7</v>
      </c>
      <c r="H1692" s="38" t="s">
        <v>114</v>
      </c>
      <c r="I1692" s="38" t="s">
        <v>148</v>
      </c>
      <c r="J1692" s="38">
        <v>2056</v>
      </c>
      <c r="K1692" s="38">
        <v>236981</v>
      </c>
      <c r="L1692" s="38">
        <v>3.701849135632452E-4</v>
      </c>
      <c r="M1692" s="38">
        <v>8.2309939834275969</v>
      </c>
      <c r="N1692" s="38">
        <v>8.9713638105540863</v>
      </c>
      <c r="O1692" s="38">
        <v>6.9006016572403794E-2</v>
      </c>
      <c r="P1692" s="38">
        <v>2.8636189445913729E-2</v>
      </c>
      <c r="Q1692" s="38">
        <v>1968</v>
      </c>
      <c r="R1692" s="38">
        <v>2145</v>
      </c>
      <c r="S1692" s="38">
        <v>8.2330350531507683</v>
      </c>
      <c r="T1692" s="38">
        <v>8.9735061936018266</v>
      </c>
      <c r="U1692" s="38">
        <v>6.6964946849232376E-2</v>
      </c>
      <c r="V1692" s="38">
        <v>2.6493806398173447E-2</v>
      </c>
      <c r="W1692" s="38">
        <v>8.6090758250818109E-3</v>
      </c>
      <c r="X1692" s="38">
        <v>3.7043454134178075E-4</v>
      </c>
      <c r="Y1692" s="38">
        <v>8.23864128374003</v>
      </c>
      <c r="Z1692" s="38">
        <v>8.9795103664235931</v>
      </c>
      <c r="AA1692" s="38">
        <v>6.1358716259970691E-2</v>
      </c>
      <c r="AB1692" s="38">
        <v>2.0489633576406874E-2</v>
      </c>
      <c r="AC1692" s="38">
        <v>176.99614001669815</v>
      </c>
      <c r="AD1692" s="38">
        <v>8.2409459713241286</v>
      </c>
      <c r="AE1692" s="38">
        <v>8.9813890643810499</v>
      </c>
      <c r="AF1692" s="38">
        <v>5.9054028675872061E-2</v>
      </c>
      <c r="AG1692" s="38">
        <v>1.8610935618950109E-2</v>
      </c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</row>
    <row r="1693" spans="1:51" x14ac:dyDescent="0.25">
      <c r="A1693" s="38" t="s">
        <v>40</v>
      </c>
      <c r="B1693" s="38">
        <v>85922</v>
      </c>
      <c r="C1693" s="38">
        <v>9.3000000000000007</v>
      </c>
      <c r="D1693" s="38">
        <v>8.6999999999999993</v>
      </c>
      <c r="E1693" s="38">
        <v>10</v>
      </c>
      <c r="F1693" s="38">
        <v>2016</v>
      </c>
      <c r="G1693" s="38" t="s">
        <v>7</v>
      </c>
      <c r="H1693" s="38" t="s">
        <v>116</v>
      </c>
      <c r="I1693" s="38" t="s">
        <v>172</v>
      </c>
      <c r="J1693" s="38">
        <v>799</v>
      </c>
      <c r="K1693" s="38">
        <v>85123</v>
      </c>
      <c r="L1693" s="38">
        <v>6.4178324523352418E-4</v>
      </c>
      <c r="M1693" s="38">
        <v>8.6573485254422042</v>
      </c>
      <c r="N1693" s="38">
        <v>9.940915015909253</v>
      </c>
      <c r="O1693" s="38">
        <v>4.2651474557795055E-2</v>
      </c>
      <c r="P1693" s="38">
        <v>5.9084984090747028E-2</v>
      </c>
      <c r="Q1693" s="38">
        <v>744</v>
      </c>
      <c r="R1693" s="38">
        <v>855</v>
      </c>
      <c r="S1693" s="38">
        <v>8.6590163171248342</v>
      </c>
      <c r="T1693" s="38">
        <v>9.9508856870184594</v>
      </c>
      <c r="U1693" s="38">
        <v>4.0983682875165073E-2</v>
      </c>
      <c r="V1693" s="38">
        <v>4.9114312981540564E-2</v>
      </c>
      <c r="W1693" s="38">
        <v>9.3210693757847241E-3</v>
      </c>
      <c r="X1693" s="38">
        <v>6.4289270553367721E-4</v>
      </c>
      <c r="Y1693" s="38">
        <v>8.6781766702510463</v>
      </c>
      <c r="Z1693" s="38">
        <v>9.9639620813184013</v>
      </c>
      <c r="AA1693" s="38">
        <v>2.1823329748952958E-2</v>
      </c>
      <c r="AB1693" s="38">
        <v>3.6037918681598669E-2</v>
      </c>
      <c r="AC1693" s="38">
        <v>110.31931322603823</v>
      </c>
      <c r="AD1693" s="38">
        <v>8.6849434364278864</v>
      </c>
      <c r="AE1693" s="38">
        <v>9.9688332576164029</v>
      </c>
      <c r="AF1693" s="38">
        <v>1.5056563572112935E-2</v>
      </c>
      <c r="AG1693" s="38">
        <v>3.1166742383597068E-2</v>
      </c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Key</vt:lpstr>
      <vt:lpstr>References</vt:lpstr>
      <vt:lpstr>National Raw</vt:lpstr>
      <vt:lpstr>ADDM National Raw</vt:lpstr>
      <vt:lpstr>Combined National</vt:lpstr>
      <vt:lpstr>Combined National EDA</vt:lpstr>
      <vt:lpstr>State Raw</vt:lpstr>
      <vt:lpstr>ADDM State Raw</vt:lpstr>
      <vt:lpstr>Combined State</vt:lpstr>
      <vt:lpstr>Combined State EDA</vt:lpstr>
      <vt:lpstr>Combined State Average EDA</vt:lpstr>
      <vt:lpstr>Combined National CSV Export</vt:lpstr>
      <vt:lpstr>Combined State CSV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Mathis, Sarabeth (CDC/DDNID/NCBDDD/DCDD)</dc:creator>
  <cp:lastModifiedBy>Administrator</cp:lastModifiedBy>
  <dcterms:created xsi:type="dcterms:W3CDTF">2019-03-12T17:58:27Z</dcterms:created>
  <dcterms:modified xsi:type="dcterms:W3CDTF">2019-12-05T04:08:59Z</dcterms:modified>
</cp:coreProperties>
</file>